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4\2024 - FR\MARC21\"/>
    </mc:Choice>
  </mc:AlternateContent>
  <xr:revisionPtr revIDLastSave="0" documentId="13_ncr:1_{06B7881E-2271-426D-AB3C-013B0AAF3764}" xr6:coauthVersionLast="36" xr6:coauthVersionMax="47" xr10:uidLastSave="{00000000-0000-0000-0000-000000000000}"/>
  <bookViews>
    <workbookView xWindow="14910" yWindow="-16320" windowWidth="29040" windowHeight="15840" tabRatio="749" xr2:uid="{00000000-000D-0000-FFFF-FFFF00000000}"/>
  </bookViews>
  <sheets>
    <sheet name="complet" sheetId="16" r:id="rId1"/>
    <sheet name="News" sheetId="74" r:id="rId2"/>
    <sheet name="videos" sheetId="19" r:id="rId3"/>
    <sheet name="Titres retirés" sheetId="75" r:id="rId4"/>
    <sheet name="Vidéos retirées" sheetId="76" r:id="rId5"/>
  </sheets>
  <externalReferences>
    <externalReference r:id="rId6"/>
  </externalReferences>
  <definedNames>
    <definedName name="_xlnm._FilterDatabase" localSheetId="0" hidden="1">complet!$A$1:$BX$520</definedName>
    <definedName name="_xlnm._FilterDatabase" localSheetId="2" hidden="1">videos!$A$220:$AH$304</definedName>
    <definedName name="base">[1]Feuil2!$A$2:$BX$1085</definedName>
    <definedName name="R_Génération_NoticesXls">#REF!</definedName>
  </definedNames>
  <calcPr calcId="191029"/>
</workbook>
</file>

<file path=xl/calcChain.xml><?xml version="1.0" encoding="utf-8"?>
<calcChain xmlns="http://schemas.openxmlformats.org/spreadsheetml/2006/main">
  <c r="BF618" i="75" l="1"/>
  <c r="I467" i="75"/>
  <c r="BA308" i="75"/>
  <c r="AZ308" i="75"/>
  <c r="AY308" i="75"/>
  <c r="AX308" i="75"/>
  <c r="AW308" i="75"/>
  <c r="AV308" i="75"/>
  <c r="AU308" i="75"/>
  <c r="AT308" i="75"/>
  <c r="AS308" i="75"/>
  <c r="AR308" i="75"/>
  <c r="AQ308" i="75"/>
  <c r="AP308" i="75"/>
  <c r="AO308" i="75"/>
  <c r="AN308" i="75"/>
  <c r="AM308" i="75"/>
  <c r="AL308" i="75"/>
  <c r="AK308" i="75"/>
  <c r="AJ308" i="75"/>
  <c r="AI308" i="75"/>
  <c r="AH308" i="75"/>
  <c r="AG308" i="75"/>
  <c r="AF308" i="75"/>
  <c r="AE308" i="75"/>
  <c r="AD308" i="75"/>
  <c r="AC308" i="75"/>
  <c r="AB308" i="75"/>
  <c r="AA308" i="75"/>
  <c r="Z308" i="75"/>
  <c r="Y308" i="75"/>
  <c r="X308" i="75"/>
  <c r="W308" i="75"/>
  <c r="V308" i="75"/>
  <c r="U308" i="75"/>
  <c r="T308" i="75"/>
  <c r="S308" i="75"/>
  <c r="R308" i="75"/>
  <c r="Q308" i="75"/>
  <c r="P308" i="75"/>
  <c r="O308" i="75"/>
  <c r="N308" i="75"/>
  <c r="M308" i="75"/>
  <c r="L308" i="75"/>
  <c r="K308" i="75"/>
  <c r="J308" i="75"/>
  <c r="I308" i="75"/>
  <c r="H308" i="75"/>
  <c r="G308" i="75"/>
  <c r="F308" i="75"/>
  <c r="BA307" i="75"/>
  <c r="AZ307" i="75"/>
  <c r="AY307" i="75"/>
  <c r="AX307" i="75"/>
  <c r="AW307" i="75"/>
  <c r="AV307" i="75"/>
  <c r="AU307" i="75"/>
  <c r="AT307" i="75"/>
  <c r="AS307" i="75"/>
  <c r="AR307" i="75"/>
  <c r="AQ307" i="75"/>
  <c r="AP307" i="75"/>
  <c r="AO307" i="75"/>
  <c r="AN307" i="75"/>
  <c r="AM307" i="75"/>
  <c r="AL307" i="75"/>
  <c r="AK307" i="75"/>
  <c r="AJ307" i="75"/>
  <c r="AI307" i="75"/>
  <c r="AH307" i="75"/>
  <c r="AG307" i="75"/>
  <c r="AF307" i="75"/>
  <c r="AE307" i="75"/>
  <c r="AD307" i="75"/>
  <c r="AC307" i="75"/>
  <c r="AB307" i="75"/>
  <c r="AA307" i="75"/>
  <c r="Z307" i="75"/>
  <c r="Y307" i="75"/>
  <c r="X307" i="75"/>
  <c r="W307" i="75"/>
  <c r="V307" i="75"/>
  <c r="U307" i="75"/>
  <c r="T307" i="75"/>
  <c r="S307" i="75"/>
  <c r="R307" i="75"/>
  <c r="Q307" i="75"/>
  <c r="P307" i="75"/>
  <c r="O307" i="75"/>
  <c r="N307" i="75"/>
  <c r="M307" i="75"/>
  <c r="L307" i="75"/>
  <c r="K307" i="75"/>
  <c r="J307" i="75"/>
  <c r="I307" i="75"/>
  <c r="H307" i="75"/>
  <c r="G307" i="75"/>
  <c r="F307" i="75"/>
  <c r="BA306" i="75"/>
  <c r="AZ306" i="75"/>
  <c r="AY306" i="75"/>
  <c r="AX306" i="75"/>
  <c r="AW306" i="75"/>
  <c r="AV306" i="75"/>
  <c r="AU306" i="75"/>
  <c r="AT306" i="75"/>
  <c r="AS306" i="75"/>
  <c r="AR306" i="75"/>
  <c r="AQ306" i="75"/>
  <c r="AP306" i="75"/>
  <c r="AO306" i="75"/>
  <c r="AN306" i="75"/>
  <c r="AM306" i="75"/>
  <c r="AL306" i="75"/>
  <c r="AK306" i="75"/>
  <c r="AJ306" i="75"/>
  <c r="AI306" i="75"/>
  <c r="AH306" i="75"/>
  <c r="AG306" i="75"/>
  <c r="AF306" i="75"/>
  <c r="AE306" i="75"/>
  <c r="AD306" i="75"/>
  <c r="AC306" i="75"/>
  <c r="AB306" i="75"/>
  <c r="AA306" i="75"/>
  <c r="Z306" i="75"/>
  <c r="Y306" i="75"/>
  <c r="X306" i="75"/>
  <c r="W306" i="75"/>
  <c r="V306" i="75"/>
  <c r="U306" i="75"/>
  <c r="T306" i="75"/>
  <c r="S306" i="75"/>
  <c r="R306" i="75"/>
  <c r="Q306" i="75"/>
  <c r="P306" i="75"/>
  <c r="O306" i="75"/>
  <c r="N306" i="75"/>
  <c r="M306" i="75"/>
  <c r="L306" i="75"/>
  <c r="K306" i="75"/>
  <c r="J306" i="75"/>
  <c r="I306" i="75"/>
  <c r="H306" i="75"/>
  <c r="G306" i="75"/>
  <c r="F306" i="75"/>
  <c r="BA305" i="75"/>
  <c r="AZ305" i="75"/>
  <c r="AY305" i="75"/>
  <c r="AX305" i="75"/>
  <c r="AW305" i="75"/>
  <c r="AV305" i="75"/>
  <c r="AU305" i="75"/>
  <c r="AT305" i="75"/>
  <c r="AS305" i="75"/>
  <c r="AR305" i="75"/>
  <c r="AQ305" i="75"/>
  <c r="AP305" i="75"/>
  <c r="AO305" i="75"/>
  <c r="AN305" i="75"/>
  <c r="AM305" i="75"/>
  <c r="AL305" i="75"/>
  <c r="AK305" i="75"/>
  <c r="AJ305" i="75"/>
  <c r="AI305" i="75"/>
  <c r="AH305" i="75"/>
  <c r="AG305" i="75"/>
  <c r="AF305" i="75"/>
  <c r="AE305" i="75"/>
  <c r="AD305" i="75"/>
  <c r="AC305" i="75"/>
  <c r="AB305" i="75"/>
  <c r="AA305" i="75"/>
  <c r="Z305" i="75"/>
  <c r="Y305" i="75"/>
  <c r="X305" i="75"/>
  <c r="W305" i="75"/>
  <c r="V305" i="75"/>
  <c r="U305" i="75"/>
  <c r="T305" i="75"/>
  <c r="S305" i="75"/>
  <c r="R305" i="75"/>
  <c r="Q305" i="75"/>
  <c r="P305" i="75"/>
  <c r="O305" i="75"/>
  <c r="N305" i="75"/>
  <c r="M305" i="75"/>
  <c r="L305" i="75"/>
  <c r="K305" i="75"/>
  <c r="J305" i="75"/>
  <c r="I305" i="75"/>
  <c r="H305" i="75"/>
  <c r="G305" i="75"/>
  <c r="F305" i="75"/>
  <c r="BA304" i="75"/>
  <c r="AZ304" i="75"/>
  <c r="AY304" i="75"/>
  <c r="AX304" i="75"/>
  <c r="AW304" i="75"/>
  <c r="AV304" i="75"/>
  <c r="AU304" i="75"/>
  <c r="AT304" i="75"/>
  <c r="AS304" i="75"/>
  <c r="AR304" i="75"/>
  <c r="AQ304" i="75"/>
  <c r="AP304" i="75"/>
  <c r="AO304" i="75"/>
  <c r="AN304" i="75"/>
  <c r="AM304" i="75"/>
  <c r="AL304" i="75"/>
  <c r="AK304" i="75"/>
  <c r="AJ304" i="75"/>
  <c r="AI304" i="75"/>
  <c r="AH304" i="75"/>
  <c r="AG304" i="75"/>
  <c r="AF304" i="75"/>
  <c r="AE304" i="75"/>
  <c r="AD304" i="75"/>
  <c r="AC304" i="75"/>
  <c r="AB304" i="75"/>
  <c r="AA304" i="75"/>
  <c r="Z304" i="75"/>
  <c r="Y304" i="75"/>
  <c r="X304" i="75"/>
  <c r="W304" i="75"/>
  <c r="V304" i="75"/>
  <c r="U304" i="75"/>
  <c r="T304" i="75"/>
  <c r="S304" i="75"/>
  <c r="R304" i="75"/>
  <c r="Q304" i="75"/>
  <c r="P304" i="75"/>
  <c r="O304" i="75"/>
  <c r="N304" i="75"/>
  <c r="M304" i="75"/>
  <c r="L304" i="75"/>
  <c r="K304" i="75"/>
  <c r="J304" i="75"/>
  <c r="I304" i="75"/>
  <c r="H304" i="75"/>
  <c r="G304" i="75"/>
  <c r="F304" i="75"/>
  <c r="BA303" i="75"/>
  <c r="AZ303" i="75"/>
  <c r="AY303" i="75"/>
  <c r="AX303" i="75"/>
  <c r="AW303" i="75"/>
  <c r="AV303" i="75"/>
  <c r="AU303" i="75"/>
  <c r="AT303" i="75"/>
  <c r="AS303" i="75"/>
  <c r="AR303" i="75"/>
  <c r="AQ303" i="75"/>
  <c r="AP303" i="75"/>
  <c r="AO303" i="75"/>
  <c r="AN303" i="75"/>
  <c r="AM303" i="75"/>
  <c r="AL303" i="75"/>
  <c r="AK303" i="75"/>
  <c r="AJ303" i="75"/>
  <c r="AI303" i="75"/>
  <c r="AH303" i="75"/>
  <c r="AG303" i="75"/>
  <c r="AF303" i="75"/>
  <c r="AE303" i="75"/>
  <c r="AD303" i="75"/>
  <c r="AC303" i="75"/>
  <c r="AB303" i="75"/>
  <c r="AA303" i="75"/>
  <c r="Z303" i="75"/>
  <c r="Y303" i="75"/>
  <c r="X303" i="75"/>
  <c r="W303" i="75"/>
  <c r="V303" i="75"/>
  <c r="U303" i="75"/>
  <c r="T303" i="75"/>
  <c r="S303" i="75"/>
  <c r="R303" i="75"/>
  <c r="Q303" i="75"/>
  <c r="P303" i="75"/>
  <c r="O303" i="75"/>
  <c r="N303" i="75"/>
  <c r="M303" i="75"/>
  <c r="L303" i="75"/>
  <c r="K303" i="75"/>
  <c r="J303" i="75"/>
  <c r="I303" i="75"/>
  <c r="H303" i="75"/>
  <c r="G303" i="75"/>
  <c r="F303" i="75"/>
  <c r="BA302" i="75"/>
  <c r="AZ302" i="75"/>
  <c r="AY302" i="75"/>
  <c r="AX302" i="75"/>
  <c r="AW302" i="75"/>
  <c r="AV302" i="75"/>
  <c r="AU302" i="75"/>
  <c r="AT302" i="75"/>
  <c r="AS302" i="75"/>
  <c r="AR302" i="75"/>
  <c r="AQ302" i="75"/>
  <c r="AP302" i="75"/>
  <c r="AO302" i="75"/>
  <c r="AN302" i="75"/>
  <c r="AM302" i="75"/>
  <c r="AL302" i="75"/>
  <c r="AK302" i="75"/>
  <c r="AJ302" i="75"/>
  <c r="AI302" i="75"/>
  <c r="AH302" i="75"/>
  <c r="AG302" i="75"/>
  <c r="AF302" i="75"/>
  <c r="AE302" i="75"/>
  <c r="AD302" i="75"/>
  <c r="AC302" i="75"/>
  <c r="AB302" i="75"/>
  <c r="AA302" i="75"/>
  <c r="Z302" i="75"/>
  <c r="Y302" i="75"/>
  <c r="X302" i="75"/>
  <c r="W302" i="75"/>
  <c r="V302" i="75"/>
  <c r="U302" i="75"/>
  <c r="T302" i="75"/>
  <c r="S302" i="75"/>
  <c r="R302" i="75"/>
  <c r="Q302" i="75"/>
  <c r="P302" i="75"/>
  <c r="O302" i="75"/>
  <c r="N302" i="75"/>
  <c r="M302" i="75"/>
  <c r="L302" i="75"/>
  <c r="K302" i="75"/>
  <c r="J302" i="75"/>
  <c r="I302" i="75"/>
  <c r="H302" i="75"/>
  <c r="G302" i="75"/>
  <c r="F302" i="75"/>
  <c r="BU301" i="75"/>
  <c r="BT301" i="75"/>
  <c r="BS301" i="75"/>
  <c r="BR301" i="75"/>
  <c r="BQ301" i="75"/>
  <c r="BP301" i="75"/>
  <c r="BO301" i="75"/>
  <c r="BN301" i="75"/>
  <c r="BM301" i="75"/>
  <c r="BL301" i="75"/>
  <c r="BK301" i="75"/>
  <c r="BJ301" i="75"/>
  <c r="BI301" i="75"/>
  <c r="BH301" i="75"/>
  <c r="BG301" i="75"/>
  <c r="BF301" i="75"/>
  <c r="BE301" i="75"/>
  <c r="BD301" i="75"/>
  <c r="BC301" i="75"/>
  <c r="BB301" i="75"/>
  <c r="BA301" i="75"/>
  <c r="AZ301" i="75"/>
  <c r="AY301" i="75"/>
  <c r="AX301" i="75"/>
  <c r="AW301" i="75"/>
  <c r="AV301" i="75"/>
  <c r="AU301" i="75"/>
  <c r="AT301" i="75"/>
  <c r="AS301" i="75"/>
  <c r="AR301" i="75"/>
  <c r="AQ301" i="75"/>
  <c r="AP301" i="75"/>
  <c r="AO301" i="75"/>
  <c r="AN301" i="75"/>
  <c r="AM301" i="75"/>
  <c r="AL301" i="75"/>
  <c r="AK301" i="75"/>
  <c r="AJ301" i="75"/>
  <c r="AI301" i="75"/>
  <c r="AH301" i="75"/>
  <c r="AG301" i="75"/>
  <c r="AF301" i="75"/>
  <c r="AE301" i="75"/>
  <c r="AD301" i="75"/>
  <c r="AC301" i="75"/>
  <c r="AB301" i="75"/>
  <c r="AA301" i="75"/>
  <c r="Z301" i="75"/>
  <c r="Y301" i="75"/>
  <c r="X301" i="75"/>
  <c r="W301" i="75"/>
  <c r="V301" i="75"/>
  <c r="U301" i="75"/>
  <c r="T301" i="75"/>
  <c r="S301" i="75"/>
  <c r="R301" i="75"/>
  <c r="Q301" i="75"/>
  <c r="P301" i="75"/>
  <c r="O301" i="75"/>
  <c r="N301" i="75"/>
  <c r="M301" i="75"/>
  <c r="L301" i="75"/>
  <c r="K301" i="75"/>
  <c r="J301" i="75"/>
  <c r="I301" i="75"/>
  <c r="H301" i="75"/>
  <c r="G301" i="75"/>
  <c r="F301" i="75"/>
  <c r="BU300" i="75"/>
  <c r="BT300" i="75"/>
  <c r="BS300" i="75"/>
  <c r="BR300" i="75"/>
  <c r="BQ300" i="75"/>
  <c r="BP300" i="75"/>
  <c r="BO300" i="75"/>
  <c r="BN300" i="75"/>
  <c r="BM300" i="75"/>
  <c r="BL300" i="75"/>
  <c r="BK300" i="75"/>
  <c r="BJ300" i="75"/>
  <c r="BI300" i="75"/>
  <c r="BH300" i="75"/>
  <c r="BG300" i="75"/>
  <c r="BF300" i="75"/>
  <c r="BE300" i="75"/>
  <c r="BD300" i="75"/>
  <c r="BC300" i="75"/>
  <c r="BB300" i="75"/>
  <c r="BA300" i="75"/>
  <c r="AZ300" i="75"/>
  <c r="AY300" i="75"/>
  <c r="AX300" i="75"/>
  <c r="AW300" i="75"/>
  <c r="AV300" i="75"/>
  <c r="AU300" i="75"/>
  <c r="AT300" i="75"/>
  <c r="AS300" i="75"/>
  <c r="AR300" i="75"/>
  <c r="AQ300" i="75"/>
  <c r="AP300" i="75"/>
  <c r="AO300" i="75"/>
  <c r="AN300" i="75"/>
  <c r="AM300" i="75"/>
  <c r="AL300" i="75"/>
  <c r="AK300" i="75"/>
  <c r="AJ300" i="75"/>
  <c r="AI300" i="75"/>
  <c r="AH300" i="75"/>
  <c r="AG300" i="75"/>
  <c r="AF300" i="75"/>
  <c r="AE300" i="75"/>
  <c r="AD300" i="75"/>
  <c r="AC300" i="75"/>
  <c r="AB300" i="75"/>
  <c r="AA300" i="75"/>
  <c r="Z300" i="75"/>
  <c r="Y300" i="75"/>
  <c r="X300" i="75"/>
  <c r="W300" i="75"/>
  <c r="V300" i="75"/>
  <c r="U300" i="75"/>
  <c r="T300" i="75"/>
  <c r="S300" i="75"/>
  <c r="R300" i="75"/>
  <c r="Q300" i="75"/>
  <c r="P300" i="75"/>
  <c r="O300" i="75"/>
  <c r="N300" i="75"/>
  <c r="M300" i="75"/>
  <c r="L300" i="75"/>
  <c r="K300" i="75"/>
  <c r="J300" i="75"/>
  <c r="I300" i="75"/>
  <c r="H300" i="75"/>
  <c r="G300" i="75"/>
  <c r="F300" i="75"/>
  <c r="BU299" i="75"/>
  <c r="BT299" i="75"/>
  <c r="BS299" i="75"/>
  <c r="BR299" i="75"/>
  <c r="BQ299" i="75"/>
  <c r="BP299" i="75"/>
  <c r="BO299" i="75"/>
  <c r="BN299" i="75"/>
  <c r="BM299" i="75"/>
  <c r="BL299" i="75"/>
  <c r="BK299" i="75"/>
  <c r="BJ299" i="75"/>
  <c r="BI299" i="75"/>
  <c r="BH299" i="75"/>
  <c r="BG299" i="75"/>
  <c r="BF299" i="75"/>
  <c r="BE299" i="75"/>
  <c r="BD299" i="75"/>
  <c r="BC299" i="75"/>
  <c r="BB299" i="75"/>
  <c r="BA299" i="75"/>
  <c r="AZ299" i="75"/>
  <c r="AY299" i="75"/>
  <c r="AX299" i="75"/>
  <c r="AW299" i="75"/>
  <c r="AV299" i="75"/>
  <c r="AU299" i="75"/>
  <c r="AT299" i="75"/>
  <c r="AS299" i="75"/>
  <c r="AR299" i="75"/>
  <c r="AQ299" i="75"/>
  <c r="AP299" i="75"/>
  <c r="AO299" i="75"/>
  <c r="AN299" i="75"/>
  <c r="AM299" i="75"/>
  <c r="AL299" i="75"/>
  <c r="AK299" i="75"/>
  <c r="AJ299" i="75"/>
  <c r="AI299" i="75"/>
  <c r="AH299" i="75"/>
  <c r="AG299" i="75"/>
  <c r="AF299" i="75"/>
  <c r="AE299" i="75"/>
  <c r="AD299" i="75"/>
  <c r="AC299" i="75"/>
  <c r="AB299" i="75"/>
  <c r="AA299" i="75"/>
  <c r="Z299" i="75"/>
  <c r="Y299" i="75"/>
  <c r="X299" i="75"/>
  <c r="W299" i="75"/>
  <c r="V299" i="75"/>
  <c r="U299" i="75"/>
  <c r="T299" i="75"/>
  <c r="S299" i="75"/>
  <c r="R299" i="75"/>
  <c r="Q299" i="75"/>
  <c r="P299" i="75"/>
  <c r="O299" i="75"/>
  <c r="N299" i="75"/>
  <c r="M299" i="75"/>
  <c r="L299" i="75"/>
  <c r="K299" i="75"/>
  <c r="J299" i="75"/>
  <c r="I299" i="75"/>
  <c r="H299" i="75"/>
  <c r="G299" i="75"/>
  <c r="F299" i="75"/>
  <c r="BU298" i="75"/>
  <c r="BT298" i="75"/>
  <c r="BS298" i="75"/>
  <c r="BR298" i="75"/>
  <c r="BQ298" i="75"/>
  <c r="BP298" i="75"/>
  <c r="BO298" i="75"/>
  <c r="BN298" i="75"/>
  <c r="BM298" i="75"/>
  <c r="BL298" i="75"/>
  <c r="BK298" i="75"/>
  <c r="BJ298" i="75"/>
  <c r="BI298" i="75"/>
  <c r="BH298" i="75"/>
  <c r="BG298" i="75"/>
  <c r="BF298" i="75"/>
  <c r="BE298" i="75"/>
  <c r="BD298" i="75"/>
  <c r="BC298" i="75"/>
  <c r="BB298" i="75"/>
  <c r="BA298" i="75"/>
  <c r="AZ298" i="75"/>
  <c r="AY298" i="75"/>
  <c r="AX298" i="75"/>
  <c r="AW298" i="75"/>
  <c r="AV298" i="75"/>
  <c r="AU298" i="75"/>
  <c r="AT298" i="75"/>
  <c r="AS298" i="75"/>
  <c r="AR298" i="75"/>
  <c r="AQ298" i="75"/>
  <c r="AP298" i="75"/>
  <c r="AO298" i="75"/>
  <c r="AN298" i="75"/>
  <c r="AM298" i="75"/>
  <c r="AL298" i="75"/>
  <c r="AK298" i="75"/>
  <c r="AJ298" i="75"/>
  <c r="AI298" i="75"/>
  <c r="AH298" i="75"/>
  <c r="AG298" i="75"/>
  <c r="AF298" i="75"/>
  <c r="AE298" i="75"/>
  <c r="AD298" i="75"/>
  <c r="AC298" i="75"/>
  <c r="AB298" i="75"/>
  <c r="AA298" i="75"/>
  <c r="Z298" i="75"/>
  <c r="Y298" i="75"/>
  <c r="X298" i="75"/>
  <c r="W298" i="75"/>
  <c r="V298" i="75"/>
  <c r="U298" i="75"/>
  <c r="T298" i="75"/>
  <c r="S298" i="75"/>
  <c r="R298" i="75"/>
  <c r="Q298" i="75"/>
  <c r="P298" i="75"/>
  <c r="O298" i="75"/>
  <c r="N298" i="75"/>
  <c r="M298" i="75"/>
  <c r="L298" i="75"/>
  <c r="K298" i="75"/>
  <c r="J298" i="75"/>
  <c r="I298" i="75"/>
  <c r="H298" i="75"/>
  <c r="G298" i="75"/>
  <c r="F298" i="75"/>
  <c r="BU297" i="75"/>
  <c r="BT297" i="75"/>
  <c r="BS297" i="75"/>
  <c r="BR297" i="75"/>
  <c r="BQ297" i="75"/>
  <c r="BP297" i="75"/>
  <c r="BO297" i="75"/>
  <c r="BN297" i="75"/>
  <c r="BM297" i="75"/>
  <c r="BL297" i="75"/>
  <c r="BK297" i="75"/>
  <c r="BJ297" i="75"/>
  <c r="BI297" i="75"/>
  <c r="BH297" i="75"/>
  <c r="BG297" i="75"/>
  <c r="BF297" i="75"/>
  <c r="BE297" i="75"/>
  <c r="BD297" i="75"/>
  <c r="BC297" i="75"/>
  <c r="BB297" i="75"/>
  <c r="BA297" i="75"/>
  <c r="AZ297" i="75"/>
  <c r="AY297" i="75"/>
  <c r="AX297" i="75"/>
  <c r="AW297" i="75"/>
  <c r="AV297" i="75"/>
  <c r="AU297" i="75"/>
  <c r="AT297" i="75"/>
  <c r="AS297" i="75"/>
  <c r="AR297" i="75"/>
  <c r="AQ297" i="75"/>
  <c r="AP297" i="75"/>
  <c r="AO297" i="75"/>
  <c r="AN297" i="75"/>
  <c r="AM297" i="75"/>
  <c r="AL297" i="75"/>
  <c r="AK297" i="75"/>
  <c r="AJ297" i="75"/>
  <c r="AI297" i="75"/>
  <c r="AH297" i="75"/>
  <c r="AG297" i="75"/>
  <c r="AF297" i="75"/>
  <c r="AE297" i="75"/>
  <c r="AD297" i="75"/>
  <c r="AC297" i="75"/>
  <c r="AB297" i="75"/>
  <c r="AA297" i="75"/>
  <c r="Z297" i="75"/>
  <c r="Y297" i="75"/>
  <c r="X297" i="75"/>
  <c r="W297" i="75"/>
  <c r="V297" i="75"/>
  <c r="U297" i="75"/>
  <c r="T297" i="75"/>
  <c r="S297" i="75"/>
  <c r="R297" i="75"/>
  <c r="Q297" i="75"/>
  <c r="P297" i="75"/>
  <c r="O297" i="75"/>
  <c r="N297" i="75"/>
  <c r="M297" i="75"/>
  <c r="L297" i="75"/>
  <c r="K297" i="75"/>
  <c r="J297" i="75"/>
  <c r="I297" i="75"/>
  <c r="H297" i="75"/>
  <c r="G297" i="75"/>
  <c r="F297" i="75"/>
  <c r="BU296" i="75"/>
  <c r="BT296" i="75"/>
  <c r="BS296" i="75"/>
  <c r="BR296" i="75"/>
  <c r="BQ296" i="75"/>
  <c r="BP296" i="75"/>
  <c r="BO296" i="75"/>
  <c r="BN296" i="75"/>
  <c r="BM296" i="75"/>
  <c r="BL296" i="75"/>
  <c r="BK296" i="75"/>
  <c r="BJ296" i="75"/>
  <c r="BI296" i="75"/>
  <c r="BH296" i="75"/>
  <c r="BG296" i="75"/>
  <c r="BF296" i="75"/>
  <c r="BE296" i="75"/>
  <c r="BD296" i="75"/>
  <c r="BC296" i="75"/>
  <c r="BB296" i="75"/>
  <c r="BA296" i="75"/>
  <c r="AZ296" i="75"/>
  <c r="AY296" i="75"/>
  <c r="AX296" i="75"/>
  <c r="AW296" i="75"/>
  <c r="AV296" i="75"/>
  <c r="AU296" i="75"/>
  <c r="AT296" i="75"/>
  <c r="AS296" i="75"/>
  <c r="AR296" i="75"/>
  <c r="AQ296" i="75"/>
  <c r="AP296" i="75"/>
  <c r="AO296" i="75"/>
  <c r="AN296" i="75"/>
  <c r="AM296" i="75"/>
  <c r="AL296" i="75"/>
  <c r="AK296" i="75"/>
  <c r="AJ296" i="75"/>
  <c r="AI296" i="75"/>
  <c r="AH296" i="75"/>
  <c r="AG296" i="75"/>
  <c r="AF296" i="75"/>
  <c r="AE296" i="75"/>
  <c r="AD296" i="75"/>
  <c r="AC296" i="75"/>
  <c r="AB296" i="75"/>
  <c r="AA296" i="75"/>
  <c r="Z296" i="75"/>
  <c r="Y296" i="75"/>
  <c r="X296" i="75"/>
  <c r="W296" i="75"/>
  <c r="V296" i="75"/>
  <c r="U296" i="75"/>
  <c r="T296" i="75"/>
  <c r="S296" i="75"/>
  <c r="R296" i="75"/>
  <c r="Q296" i="75"/>
  <c r="P296" i="75"/>
  <c r="O296" i="75"/>
  <c r="N296" i="75"/>
  <c r="M296" i="75"/>
  <c r="L296" i="75"/>
  <c r="K296" i="75"/>
  <c r="J296" i="75"/>
  <c r="I296" i="75"/>
  <c r="H296" i="75"/>
  <c r="G296" i="75"/>
  <c r="F296" i="75"/>
  <c r="BU295" i="75"/>
  <c r="BT295" i="75"/>
  <c r="BS295" i="75"/>
  <c r="BR295" i="75"/>
  <c r="BQ295" i="75"/>
  <c r="BP295" i="75"/>
  <c r="BO295" i="75"/>
  <c r="BN295" i="75"/>
  <c r="BM295" i="75"/>
  <c r="BL295" i="75"/>
  <c r="BK295" i="75"/>
  <c r="BJ295" i="75"/>
  <c r="BI295" i="75"/>
  <c r="BH295" i="75"/>
  <c r="BG295" i="75"/>
  <c r="BF295" i="75"/>
  <c r="BE295" i="75"/>
  <c r="BD295" i="75"/>
  <c r="BC295" i="75"/>
  <c r="BB295" i="75"/>
  <c r="BA295" i="75"/>
  <c r="AZ295" i="75"/>
  <c r="AY295" i="75"/>
  <c r="AX295" i="75"/>
  <c r="AW295" i="75"/>
  <c r="AV295" i="75"/>
  <c r="AU295" i="75"/>
  <c r="AT295" i="75"/>
  <c r="AS295" i="75"/>
  <c r="AR295" i="75"/>
  <c r="AQ295" i="75"/>
  <c r="AP295" i="75"/>
  <c r="AO295" i="75"/>
  <c r="AN295" i="75"/>
  <c r="AM295" i="75"/>
  <c r="AL295" i="75"/>
  <c r="AK295" i="75"/>
  <c r="AJ295" i="75"/>
  <c r="AI295" i="75"/>
  <c r="AH295" i="75"/>
  <c r="AG295" i="75"/>
  <c r="AF295" i="75"/>
  <c r="AE295" i="75"/>
  <c r="AD295" i="75"/>
  <c r="AC295" i="75"/>
  <c r="AB295" i="75"/>
  <c r="AA295" i="75"/>
  <c r="Z295" i="75"/>
  <c r="Y295" i="75"/>
  <c r="X295" i="75"/>
  <c r="W295" i="75"/>
  <c r="V295" i="75"/>
  <c r="U295" i="75"/>
  <c r="T295" i="75"/>
  <c r="S295" i="75"/>
  <c r="R295" i="75"/>
  <c r="Q295" i="75"/>
  <c r="P295" i="75"/>
  <c r="O295" i="75"/>
  <c r="N295" i="75"/>
  <c r="M295" i="75"/>
  <c r="L295" i="75"/>
  <c r="K295" i="75"/>
  <c r="J295" i="75"/>
  <c r="I295" i="75"/>
  <c r="H295" i="75"/>
  <c r="G295" i="75"/>
  <c r="F295" i="75"/>
  <c r="BU294" i="75"/>
  <c r="BT294" i="75"/>
  <c r="BS294" i="75"/>
  <c r="BR294" i="75"/>
  <c r="BQ294" i="75"/>
  <c r="BP294" i="75"/>
  <c r="BO294" i="75"/>
  <c r="BN294" i="75"/>
  <c r="BM294" i="75"/>
  <c r="BL294" i="75"/>
  <c r="BK294" i="75"/>
  <c r="BJ294" i="75"/>
  <c r="BI294" i="75"/>
  <c r="BH294" i="75"/>
  <c r="BG294" i="75"/>
  <c r="BF294" i="75"/>
  <c r="BE294" i="75"/>
  <c r="BD294" i="75"/>
  <c r="BC294" i="75"/>
  <c r="BB294" i="75"/>
  <c r="BA294" i="75"/>
  <c r="AZ294" i="75"/>
  <c r="AY294" i="75"/>
  <c r="AX294" i="75"/>
  <c r="AW294" i="75"/>
  <c r="AV294" i="75"/>
  <c r="AU294" i="75"/>
  <c r="AT294" i="75"/>
  <c r="AS294" i="75"/>
  <c r="AR294" i="75"/>
  <c r="AQ294" i="75"/>
  <c r="AP294" i="75"/>
  <c r="AO294" i="75"/>
  <c r="AN294" i="75"/>
  <c r="AM294" i="75"/>
  <c r="AL294" i="75"/>
  <c r="AK294" i="75"/>
  <c r="AJ294" i="75"/>
  <c r="AI294" i="75"/>
  <c r="AH294" i="75"/>
  <c r="AG294" i="75"/>
  <c r="AF294" i="75"/>
  <c r="AE294" i="75"/>
  <c r="AD294" i="75"/>
  <c r="AC294" i="75"/>
  <c r="AB294" i="75"/>
  <c r="AA294" i="75"/>
  <c r="Z294" i="75"/>
  <c r="Y294" i="75"/>
  <c r="X294" i="75"/>
  <c r="W294" i="75"/>
  <c r="V294" i="75"/>
  <c r="U294" i="75"/>
  <c r="T294" i="75"/>
  <c r="S294" i="75"/>
  <c r="R294" i="75"/>
  <c r="Q294" i="75"/>
  <c r="P294" i="75"/>
  <c r="O294" i="75"/>
  <c r="N294" i="75"/>
  <c r="M294" i="75"/>
  <c r="L294" i="75"/>
  <c r="K294" i="75"/>
  <c r="J294" i="75"/>
  <c r="I294" i="75"/>
  <c r="H294" i="75"/>
  <c r="G294" i="75"/>
  <c r="F294" i="75"/>
  <c r="BU293" i="75"/>
  <c r="BT293" i="75"/>
  <c r="BS293" i="75"/>
  <c r="BR293" i="75"/>
  <c r="BQ293" i="75"/>
  <c r="BP293" i="75"/>
  <c r="BO293" i="75"/>
  <c r="BN293" i="75"/>
  <c r="BM293" i="75"/>
  <c r="BL293" i="75"/>
  <c r="BK293" i="75"/>
  <c r="BJ293" i="75"/>
  <c r="BI293" i="75"/>
  <c r="BH293" i="75"/>
  <c r="BG293" i="75"/>
  <c r="BF293" i="75"/>
  <c r="BE293" i="75"/>
  <c r="BD293" i="75"/>
  <c r="BC293" i="75"/>
  <c r="BB293" i="75"/>
  <c r="BA293" i="75"/>
  <c r="AZ293" i="75"/>
  <c r="AY293" i="75"/>
  <c r="AX293" i="75"/>
  <c r="AW293" i="75"/>
  <c r="AV293" i="75"/>
  <c r="AU293" i="75"/>
  <c r="AT293" i="75"/>
  <c r="AS293" i="75"/>
  <c r="AR293" i="75"/>
  <c r="AQ293" i="75"/>
  <c r="AP293" i="75"/>
  <c r="AO293" i="75"/>
  <c r="AN293" i="75"/>
  <c r="AM293" i="75"/>
  <c r="AL293" i="75"/>
  <c r="AK293" i="75"/>
  <c r="AJ293" i="75"/>
  <c r="AI293" i="75"/>
  <c r="AH293" i="75"/>
  <c r="AG293" i="75"/>
  <c r="AF293" i="75"/>
  <c r="AE293" i="75"/>
  <c r="AD293" i="75"/>
  <c r="AC293" i="75"/>
  <c r="AB293" i="75"/>
  <c r="AA293" i="75"/>
  <c r="Z293" i="75"/>
  <c r="Y293" i="75"/>
  <c r="X293" i="75"/>
  <c r="W293" i="75"/>
  <c r="V293" i="75"/>
  <c r="U293" i="75"/>
  <c r="T293" i="75"/>
  <c r="S293" i="75"/>
  <c r="R293" i="75"/>
  <c r="Q293" i="75"/>
  <c r="P293" i="75"/>
  <c r="O293" i="75"/>
  <c r="N293" i="75"/>
  <c r="M293" i="75"/>
  <c r="L293" i="75"/>
  <c r="K293" i="75"/>
  <c r="J293" i="75"/>
  <c r="I293" i="75"/>
  <c r="H293" i="75"/>
  <c r="G293" i="75"/>
  <c r="F293" i="75"/>
  <c r="BU292" i="75"/>
  <c r="BT292" i="75"/>
  <c r="BS292" i="75"/>
  <c r="BR292" i="75"/>
  <c r="BQ292" i="75"/>
  <c r="BP292" i="75"/>
  <c r="BO292" i="75"/>
  <c r="BN292" i="75"/>
  <c r="BM292" i="75"/>
  <c r="BL292" i="75"/>
  <c r="BK292" i="75"/>
  <c r="BJ292" i="75"/>
  <c r="BI292" i="75"/>
  <c r="BH292" i="75"/>
  <c r="BG292" i="75"/>
  <c r="BF292" i="75"/>
  <c r="BE292" i="75"/>
  <c r="BD292" i="75"/>
  <c r="BC292" i="75"/>
  <c r="BB292" i="75"/>
  <c r="BA292" i="75"/>
  <c r="AZ292" i="75"/>
  <c r="AY292" i="75"/>
  <c r="AX292" i="75"/>
  <c r="AW292" i="75"/>
  <c r="AV292" i="75"/>
  <c r="AU292" i="75"/>
  <c r="AT292" i="75"/>
  <c r="AS292" i="75"/>
  <c r="AR292" i="75"/>
  <c r="AQ292" i="75"/>
  <c r="AP292" i="75"/>
  <c r="AO292" i="75"/>
  <c r="AN292" i="75"/>
  <c r="AM292" i="75"/>
  <c r="AL292" i="75"/>
  <c r="AK292" i="75"/>
  <c r="AJ292" i="75"/>
  <c r="AI292" i="75"/>
  <c r="AH292" i="75"/>
  <c r="AG292" i="75"/>
  <c r="AF292" i="75"/>
  <c r="AE292" i="75"/>
  <c r="AD292" i="75"/>
  <c r="AC292" i="75"/>
  <c r="AB292" i="75"/>
  <c r="AA292" i="75"/>
  <c r="Z292" i="75"/>
  <c r="Y292" i="75"/>
  <c r="X292" i="75"/>
  <c r="W292" i="75"/>
  <c r="V292" i="75"/>
  <c r="U292" i="75"/>
  <c r="T292" i="75"/>
  <c r="S292" i="75"/>
  <c r="R292" i="75"/>
  <c r="Q292" i="75"/>
  <c r="P292" i="75"/>
  <c r="O292" i="75"/>
  <c r="N292" i="75"/>
  <c r="M292" i="75"/>
  <c r="L292" i="75"/>
  <c r="K292" i="75"/>
  <c r="J292" i="75"/>
  <c r="I292" i="75"/>
  <c r="H292" i="75"/>
  <c r="G292" i="75"/>
  <c r="F292" i="75"/>
  <c r="BU291" i="75"/>
  <c r="BT291" i="75"/>
  <c r="BS291" i="75"/>
  <c r="BR291" i="75"/>
  <c r="BQ291" i="75"/>
  <c r="BP291" i="75"/>
  <c r="BO291" i="75"/>
  <c r="BN291" i="75"/>
  <c r="BM291" i="75"/>
  <c r="BL291" i="75"/>
  <c r="BK291" i="75"/>
  <c r="BJ291" i="75"/>
  <c r="BI291" i="75"/>
  <c r="BH291" i="75"/>
  <c r="BG291" i="75"/>
  <c r="BF291" i="75"/>
  <c r="BE291" i="75"/>
  <c r="BD291" i="75"/>
  <c r="BC291" i="75"/>
  <c r="BB291" i="75"/>
  <c r="BA291" i="75"/>
  <c r="AZ291" i="75"/>
  <c r="AY291" i="75"/>
  <c r="AX291" i="75"/>
  <c r="AW291" i="75"/>
  <c r="AV291" i="75"/>
  <c r="AU291" i="75"/>
  <c r="AT291" i="75"/>
  <c r="AS291" i="75"/>
  <c r="AR291" i="75"/>
  <c r="AQ291" i="75"/>
  <c r="AP291" i="75"/>
  <c r="AO291" i="75"/>
  <c r="AN291" i="75"/>
  <c r="AM291" i="75"/>
  <c r="AL291" i="75"/>
  <c r="AK291" i="75"/>
  <c r="AJ291" i="75"/>
  <c r="AI291" i="75"/>
  <c r="AH291" i="75"/>
  <c r="AG291" i="75"/>
  <c r="AF291" i="75"/>
  <c r="AE291" i="75"/>
  <c r="AD291" i="75"/>
  <c r="AC291" i="75"/>
  <c r="AB291" i="75"/>
  <c r="AA291" i="75"/>
  <c r="Z291" i="75"/>
  <c r="Y291" i="75"/>
  <c r="X291" i="75"/>
  <c r="W291" i="75"/>
  <c r="V291" i="75"/>
  <c r="U291" i="75"/>
  <c r="T291" i="75"/>
  <c r="S291" i="75"/>
  <c r="R291" i="75"/>
  <c r="Q291" i="75"/>
  <c r="P291" i="75"/>
  <c r="O291" i="75"/>
  <c r="N291" i="75"/>
  <c r="M291" i="75"/>
  <c r="L291" i="75"/>
  <c r="K291" i="75"/>
  <c r="J291" i="75"/>
  <c r="I291" i="75"/>
  <c r="H291" i="75"/>
  <c r="G291" i="75"/>
  <c r="F291" i="75"/>
  <c r="BU290" i="75"/>
  <c r="BT290" i="75"/>
  <c r="BS290" i="75"/>
  <c r="BR290" i="75"/>
  <c r="BQ290" i="75"/>
  <c r="BP290" i="75"/>
  <c r="BO290" i="75"/>
  <c r="BN290" i="75"/>
  <c r="BM290" i="75"/>
  <c r="BL290" i="75"/>
  <c r="BK290" i="75"/>
  <c r="BJ290" i="75"/>
  <c r="BI290" i="75"/>
  <c r="BH290" i="75"/>
  <c r="BG290" i="75"/>
  <c r="BF290" i="75"/>
  <c r="BE290" i="75"/>
  <c r="BD290" i="75"/>
  <c r="BC290" i="75"/>
  <c r="BB290" i="75"/>
  <c r="BA290" i="75"/>
  <c r="AZ290" i="75"/>
  <c r="AY290" i="75"/>
  <c r="AX290" i="75"/>
  <c r="AW290" i="75"/>
  <c r="AV290" i="75"/>
  <c r="AU290" i="75"/>
  <c r="AT290" i="75"/>
  <c r="AS290" i="75"/>
  <c r="AR290" i="75"/>
  <c r="AQ290" i="75"/>
  <c r="AP290" i="75"/>
  <c r="AO290" i="75"/>
  <c r="AN290" i="75"/>
  <c r="AM290" i="75"/>
  <c r="AL290" i="75"/>
  <c r="AK290" i="75"/>
  <c r="AJ290" i="75"/>
  <c r="AI290" i="75"/>
  <c r="AH290" i="75"/>
  <c r="AG290" i="75"/>
  <c r="AF290" i="75"/>
  <c r="AE290" i="75"/>
  <c r="AD290" i="75"/>
  <c r="AC290" i="75"/>
  <c r="AB290" i="75"/>
  <c r="AA290" i="75"/>
  <c r="Z290" i="75"/>
  <c r="Y290" i="75"/>
  <c r="X290" i="75"/>
  <c r="W290" i="75"/>
  <c r="V290" i="75"/>
  <c r="U290" i="75"/>
  <c r="T290" i="75"/>
  <c r="S290" i="75"/>
  <c r="R290" i="75"/>
  <c r="Q290" i="75"/>
  <c r="P290" i="75"/>
  <c r="O290" i="75"/>
  <c r="N290" i="75"/>
  <c r="M290" i="75"/>
  <c r="L290" i="75"/>
  <c r="K290" i="75"/>
  <c r="J290" i="75"/>
  <c r="I290" i="75"/>
  <c r="H290" i="75"/>
  <c r="G290" i="75"/>
  <c r="F290" i="75"/>
  <c r="BU289" i="75"/>
  <c r="BT289" i="75"/>
  <c r="BS289" i="75"/>
  <c r="BR289" i="75"/>
  <c r="BQ289" i="75"/>
  <c r="BP289" i="75"/>
  <c r="BO289" i="75"/>
  <c r="BN289" i="75"/>
  <c r="BM289" i="75"/>
  <c r="BL289" i="75"/>
  <c r="BK289" i="75"/>
  <c r="BJ289" i="75"/>
  <c r="BI289" i="75"/>
  <c r="BH289" i="75"/>
  <c r="BG289" i="75"/>
  <c r="BF289" i="75"/>
  <c r="BE289" i="75"/>
  <c r="BD289" i="75"/>
  <c r="BC289" i="75"/>
  <c r="BB289" i="75"/>
  <c r="BA289" i="75"/>
  <c r="AZ289" i="75"/>
  <c r="AY289" i="75"/>
  <c r="AX289" i="75"/>
  <c r="AW289" i="75"/>
  <c r="AV289" i="75"/>
  <c r="AU289" i="75"/>
  <c r="AT289" i="75"/>
  <c r="AS289" i="75"/>
  <c r="AR289" i="75"/>
  <c r="AQ289" i="75"/>
  <c r="AP289" i="75"/>
  <c r="AO289" i="75"/>
  <c r="AN289" i="75"/>
  <c r="AM289" i="75"/>
  <c r="AL289" i="75"/>
  <c r="AK289" i="75"/>
  <c r="AJ289" i="75"/>
  <c r="AI289" i="75"/>
  <c r="AH289" i="75"/>
  <c r="AG289" i="75"/>
  <c r="AF289" i="75"/>
  <c r="AE289" i="75"/>
  <c r="AD289" i="75"/>
  <c r="AC289" i="75"/>
  <c r="AB289" i="75"/>
  <c r="AA289" i="75"/>
  <c r="Z289" i="75"/>
  <c r="Y289" i="75"/>
  <c r="X289" i="75"/>
  <c r="W289" i="75"/>
  <c r="V289" i="75"/>
  <c r="U289" i="75"/>
  <c r="T289" i="75"/>
  <c r="S289" i="75"/>
  <c r="R289" i="75"/>
  <c r="Q289" i="75"/>
  <c r="P289" i="75"/>
  <c r="O289" i="75"/>
  <c r="N289" i="75"/>
  <c r="M289" i="75"/>
  <c r="L289" i="75"/>
  <c r="K289" i="75"/>
  <c r="J289" i="75"/>
  <c r="I289" i="75"/>
  <c r="H289" i="75"/>
  <c r="G289" i="75"/>
  <c r="F289" i="75"/>
  <c r="BU288" i="75"/>
  <c r="BT288" i="75"/>
  <c r="BS288" i="75"/>
  <c r="BR288" i="75"/>
  <c r="BQ288" i="75"/>
  <c r="BP288" i="75"/>
  <c r="BO288" i="75"/>
  <c r="BN288" i="75"/>
  <c r="BM288" i="75"/>
  <c r="BL288" i="75"/>
  <c r="BK288" i="75"/>
  <c r="BJ288" i="75"/>
  <c r="BI288" i="75"/>
  <c r="BH288" i="75"/>
  <c r="BG288" i="75"/>
  <c r="BF288" i="75"/>
  <c r="BE288" i="75"/>
  <c r="BD288" i="75"/>
  <c r="BC288" i="75"/>
  <c r="BB288" i="75"/>
  <c r="BA288" i="75"/>
  <c r="AZ288" i="75"/>
  <c r="AY288" i="75"/>
  <c r="AX288" i="75"/>
  <c r="AW288" i="75"/>
  <c r="AV288" i="75"/>
  <c r="AU288" i="75"/>
  <c r="AT288" i="75"/>
  <c r="AS288" i="75"/>
  <c r="AR288" i="75"/>
  <c r="AQ288" i="75"/>
  <c r="AP288" i="75"/>
  <c r="AO288" i="75"/>
  <c r="AN288" i="75"/>
  <c r="AM288" i="75"/>
  <c r="AL288" i="75"/>
  <c r="AK288" i="75"/>
  <c r="AJ288" i="75"/>
  <c r="AI288" i="75"/>
  <c r="AH288" i="75"/>
  <c r="AG288" i="75"/>
  <c r="AF288" i="75"/>
  <c r="AE288" i="75"/>
  <c r="AD288" i="75"/>
  <c r="AC288" i="75"/>
  <c r="AB288" i="75"/>
  <c r="AA288" i="75"/>
  <c r="Z288" i="75"/>
  <c r="Y288" i="75"/>
  <c r="X288" i="75"/>
  <c r="W288" i="75"/>
  <c r="V288" i="75"/>
  <c r="U288" i="75"/>
  <c r="T288" i="75"/>
  <c r="S288" i="75"/>
  <c r="R288" i="75"/>
  <c r="Q288" i="75"/>
  <c r="P288" i="75"/>
  <c r="O288" i="75"/>
  <c r="N288" i="75"/>
  <c r="M288" i="75"/>
  <c r="L288" i="75"/>
  <c r="K288" i="75"/>
  <c r="J288" i="75"/>
  <c r="I288" i="75"/>
  <c r="H288" i="75"/>
  <c r="G288" i="75"/>
  <c r="F288" i="75"/>
  <c r="BU287" i="75"/>
  <c r="BT287" i="75"/>
  <c r="BS287" i="75"/>
  <c r="BR287" i="75"/>
  <c r="BQ287" i="75"/>
  <c r="BP287" i="75"/>
  <c r="BO287" i="75"/>
  <c r="BN287" i="75"/>
  <c r="BM287" i="75"/>
  <c r="BL287" i="75"/>
  <c r="BK287" i="75"/>
  <c r="BJ287" i="75"/>
  <c r="BI287" i="75"/>
  <c r="BH287" i="75"/>
  <c r="BG287" i="75"/>
  <c r="BF287" i="75"/>
  <c r="BE287" i="75"/>
  <c r="BD287" i="75"/>
  <c r="BC287" i="75"/>
  <c r="BB287" i="75"/>
  <c r="BA287" i="75"/>
  <c r="AZ287" i="75"/>
  <c r="AY287" i="75"/>
  <c r="AX287" i="75"/>
  <c r="AW287" i="75"/>
  <c r="AV287" i="75"/>
  <c r="AU287" i="75"/>
  <c r="AT287" i="75"/>
  <c r="AS287" i="75"/>
  <c r="AR287" i="75"/>
  <c r="AQ287" i="75"/>
  <c r="AP287" i="75"/>
  <c r="AO287" i="75"/>
  <c r="AN287" i="75"/>
  <c r="AM287" i="75"/>
  <c r="AL287" i="75"/>
  <c r="AK287" i="75"/>
  <c r="AJ287" i="75"/>
  <c r="AI287" i="75"/>
  <c r="AH287" i="75"/>
  <c r="AG287" i="75"/>
  <c r="AF287" i="75"/>
  <c r="AE287" i="75"/>
  <c r="AD287" i="75"/>
  <c r="AC287" i="75"/>
  <c r="AB287" i="75"/>
  <c r="AA287" i="75"/>
  <c r="Z287" i="75"/>
  <c r="Y287" i="75"/>
  <c r="X287" i="75"/>
  <c r="W287" i="75"/>
  <c r="V287" i="75"/>
  <c r="U287" i="75"/>
  <c r="T287" i="75"/>
  <c r="S287" i="75"/>
  <c r="R287" i="75"/>
  <c r="Q287" i="75"/>
  <c r="P287" i="75"/>
  <c r="O287" i="75"/>
  <c r="N287" i="75"/>
  <c r="M287" i="75"/>
  <c r="L287" i="75"/>
  <c r="K287" i="75"/>
  <c r="J287" i="75"/>
  <c r="I287" i="75"/>
  <c r="H287" i="75"/>
  <c r="G287" i="75"/>
  <c r="F287" i="75"/>
  <c r="BU286" i="75"/>
  <c r="BT286" i="75"/>
  <c r="BS286" i="75"/>
  <c r="BR286" i="75"/>
  <c r="BQ286" i="75"/>
  <c r="BP286" i="75"/>
  <c r="BO286" i="75"/>
  <c r="BN286" i="75"/>
  <c r="BM286" i="75"/>
  <c r="BL286" i="75"/>
  <c r="BK286" i="75"/>
  <c r="BJ286" i="75"/>
  <c r="BI286" i="75"/>
  <c r="BH286" i="75"/>
  <c r="BG286" i="75"/>
  <c r="BF286" i="75"/>
  <c r="BE286" i="75"/>
  <c r="BD286" i="75"/>
  <c r="BC286" i="75"/>
  <c r="BB286" i="75"/>
  <c r="BA286" i="75"/>
  <c r="AZ286" i="75"/>
  <c r="AY286" i="75"/>
  <c r="AX286" i="75"/>
  <c r="AW286" i="75"/>
  <c r="AV286" i="75"/>
  <c r="AU286" i="75"/>
  <c r="AT286" i="75"/>
  <c r="AS286" i="75"/>
  <c r="AR286" i="75"/>
  <c r="AQ286" i="75"/>
  <c r="AP286" i="75"/>
  <c r="AO286" i="75"/>
  <c r="AN286" i="75"/>
  <c r="AM286" i="75"/>
  <c r="AL286" i="75"/>
  <c r="AK286" i="75"/>
  <c r="AJ286" i="75"/>
  <c r="AI286" i="75"/>
  <c r="AH286" i="75"/>
  <c r="AG286" i="75"/>
  <c r="AF286" i="75"/>
  <c r="AE286" i="75"/>
  <c r="AD286" i="75"/>
  <c r="AC286" i="75"/>
  <c r="AB286" i="75"/>
  <c r="AA286" i="75"/>
  <c r="Z286" i="75"/>
  <c r="Y286" i="75"/>
  <c r="X286" i="75"/>
  <c r="W286" i="75"/>
  <c r="V286" i="75"/>
  <c r="U286" i="75"/>
  <c r="T286" i="75"/>
  <c r="S286" i="75"/>
  <c r="R286" i="75"/>
  <c r="Q286" i="75"/>
  <c r="P286" i="75"/>
  <c r="O286" i="75"/>
  <c r="N286" i="75"/>
  <c r="M286" i="75"/>
  <c r="L286" i="75"/>
  <c r="K286" i="75"/>
  <c r="J286" i="75"/>
  <c r="I286" i="75"/>
  <c r="H286" i="75"/>
  <c r="G286" i="75"/>
  <c r="F286" i="75"/>
  <c r="BU285" i="75"/>
  <c r="BT285" i="75"/>
  <c r="BS285" i="75"/>
  <c r="BR285" i="75"/>
  <c r="BQ285" i="75"/>
  <c r="BP285" i="75"/>
  <c r="BO285" i="75"/>
  <c r="BN285" i="75"/>
  <c r="BM285" i="75"/>
  <c r="BL285" i="75"/>
  <c r="BK285" i="75"/>
  <c r="BJ285" i="75"/>
  <c r="BI285" i="75"/>
  <c r="BH285" i="75"/>
  <c r="BG285" i="75"/>
  <c r="BF285" i="75"/>
  <c r="BE285" i="75"/>
  <c r="BD285" i="75"/>
  <c r="BC285" i="75"/>
  <c r="BB285" i="75"/>
  <c r="BA285" i="75"/>
  <c r="AZ285" i="75"/>
  <c r="AY285" i="75"/>
  <c r="AX285" i="75"/>
  <c r="AW285" i="75"/>
  <c r="AV285" i="75"/>
  <c r="AU285" i="75"/>
  <c r="AT285" i="75"/>
  <c r="AS285" i="75"/>
  <c r="AR285" i="75"/>
  <c r="AQ285" i="75"/>
  <c r="AP285" i="75"/>
  <c r="AO285" i="75"/>
  <c r="AN285" i="75"/>
  <c r="AM285" i="75"/>
  <c r="AL285" i="75"/>
  <c r="AK285" i="75"/>
  <c r="AJ285" i="75"/>
  <c r="AI285" i="75"/>
  <c r="AH285" i="75"/>
  <c r="AG285" i="75"/>
  <c r="AF285" i="75"/>
  <c r="AE285" i="75"/>
  <c r="AD285" i="75"/>
  <c r="AC285" i="75"/>
  <c r="AB285" i="75"/>
  <c r="AA285" i="75"/>
  <c r="Z285" i="75"/>
  <c r="Y285" i="75"/>
  <c r="X285" i="75"/>
  <c r="W285" i="75"/>
  <c r="V285" i="75"/>
  <c r="U285" i="75"/>
  <c r="T285" i="75"/>
  <c r="S285" i="75"/>
  <c r="R285" i="75"/>
  <c r="Q285" i="75"/>
  <c r="P285" i="75"/>
  <c r="O285" i="75"/>
  <c r="N285" i="75"/>
  <c r="M285" i="75"/>
  <c r="L285" i="75"/>
  <c r="K285" i="75"/>
  <c r="J285" i="75"/>
  <c r="I285" i="75"/>
  <c r="H285" i="75"/>
  <c r="G285" i="75"/>
  <c r="F285" i="75"/>
  <c r="BU284" i="75"/>
  <c r="BT284" i="75"/>
  <c r="BS284" i="75"/>
  <c r="BR284" i="75"/>
  <c r="BQ284" i="75"/>
  <c r="BP284" i="75"/>
  <c r="BO284" i="75"/>
  <c r="BN284" i="75"/>
  <c r="BM284" i="75"/>
  <c r="BL284" i="75"/>
  <c r="BK284" i="75"/>
  <c r="BJ284" i="75"/>
  <c r="BI284" i="75"/>
  <c r="BH284" i="75"/>
  <c r="BG284" i="75"/>
  <c r="BF284" i="75"/>
  <c r="BE284" i="75"/>
  <c r="BD284" i="75"/>
  <c r="BC284" i="75"/>
  <c r="BB284" i="75"/>
  <c r="BA284" i="75"/>
  <c r="AZ284" i="75"/>
  <c r="AY284" i="75"/>
  <c r="AX284" i="75"/>
  <c r="AW284" i="75"/>
  <c r="AV284" i="75"/>
  <c r="AU284" i="75"/>
  <c r="AT284" i="75"/>
  <c r="AS284" i="75"/>
  <c r="AR284" i="75"/>
  <c r="AQ284" i="75"/>
  <c r="AP284" i="75"/>
  <c r="AO284" i="75"/>
  <c r="AN284" i="75"/>
  <c r="AM284" i="75"/>
  <c r="AL284" i="75"/>
  <c r="AK284" i="75"/>
  <c r="AJ284" i="75"/>
  <c r="AI284" i="75"/>
  <c r="AH284" i="75"/>
  <c r="AG284" i="75"/>
  <c r="AF284" i="75"/>
  <c r="AE284" i="75"/>
  <c r="AD284" i="75"/>
  <c r="AC284" i="75"/>
  <c r="AB284" i="75"/>
  <c r="AA284" i="75"/>
  <c r="Z284" i="75"/>
  <c r="Y284" i="75"/>
  <c r="X284" i="75"/>
  <c r="W284" i="75"/>
  <c r="V284" i="75"/>
  <c r="U284" i="75"/>
  <c r="T284" i="75"/>
  <c r="S284" i="75"/>
  <c r="R284" i="75"/>
  <c r="Q284" i="75"/>
  <c r="P284" i="75"/>
  <c r="O284" i="75"/>
  <c r="N284" i="75"/>
  <c r="M284" i="75"/>
  <c r="L284" i="75"/>
  <c r="K284" i="75"/>
  <c r="J284" i="75"/>
  <c r="I284" i="75"/>
  <c r="H284" i="75"/>
  <c r="G284" i="75"/>
  <c r="F284" i="75"/>
  <c r="BU283" i="75"/>
  <c r="BT283" i="75"/>
  <c r="BS283" i="75"/>
  <c r="BR283" i="75"/>
  <c r="BQ283" i="75"/>
  <c r="BP283" i="75"/>
  <c r="BO283" i="75"/>
  <c r="BN283" i="75"/>
  <c r="BM283" i="75"/>
  <c r="BL283" i="75"/>
  <c r="BK283" i="75"/>
  <c r="BJ283" i="75"/>
  <c r="BI283" i="75"/>
  <c r="BH283" i="75"/>
  <c r="BG283" i="75"/>
  <c r="BF283" i="75"/>
  <c r="BE283" i="75"/>
  <c r="BD283" i="75"/>
  <c r="BC283" i="75"/>
  <c r="BB283" i="75"/>
  <c r="BA283" i="75"/>
  <c r="AZ283" i="75"/>
  <c r="AY283" i="75"/>
  <c r="AX283" i="75"/>
  <c r="AW283" i="75"/>
  <c r="AV283" i="75"/>
  <c r="AU283" i="75"/>
  <c r="AT283" i="75"/>
  <c r="AS283" i="75"/>
  <c r="AR283" i="75"/>
  <c r="AQ283" i="75"/>
  <c r="AP283" i="75"/>
  <c r="AO283" i="75"/>
  <c r="AN283" i="75"/>
  <c r="AM283" i="75"/>
  <c r="AL283" i="75"/>
  <c r="AK283" i="75"/>
  <c r="AJ283" i="75"/>
  <c r="AI283" i="75"/>
  <c r="AH283" i="75"/>
  <c r="AG283" i="75"/>
  <c r="AF283" i="75"/>
  <c r="AE283" i="75"/>
  <c r="AD283" i="75"/>
  <c r="AC283" i="75"/>
  <c r="AB283" i="75"/>
  <c r="AA283" i="75"/>
  <c r="Z283" i="75"/>
  <c r="Y283" i="75"/>
  <c r="X283" i="75"/>
  <c r="W283" i="75"/>
  <c r="V283" i="75"/>
  <c r="U283" i="75"/>
  <c r="T283" i="75"/>
  <c r="S283" i="75"/>
  <c r="R283" i="75"/>
  <c r="Q283" i="75"/>
  <c r="P283" i="75"/>
  <c r="O283" i="75"/>
  <c r="N283" i="75"/>
  <c r="M283" i="75"/>
  <c r="L283" i="75"/>
  <c r="K283" i="75"/>
  <c r="J283" i="75"/>
  <c r="I283" i="75"/>
  <c r="H283" i="75"/>
  <c r="G283" i="75"/>
  <c r="F283" i="75"/>
  <c r="BU282" i="75"/>
  <c r="BT282" i="75"/>
  <c r="BS282" i="75"/>
  <c r="BR282" i="75"/>
  <c r="BQ282" i="75"/>
  <c r="BP282" i="75"/>
  <c r="BO282" i="75"/>
  <c r="BN282" i="75"/>
  <c r="BM282" i="75"/>
  <c r="BL282" i="75"/>
  <c r="BK282" i="75"/>
  <c r="BJ282" i="75"/>
  <c r="BI282" i="75"/>
  <c r="BH282" i="75"/>
  <c r="BG282" i="75"/>
  <c r="BF282" i="75"/>
  <c r="BE282" i="75"/>
  <c r="BD282" i="75"/>
  <c r="BC282" i="75"/>
  <c r="BB282" i="75"/>
  <c r="BA282" i="75"/>
  <c r="AZ282" i="75"/>
  <c r="AY282" i="75"/>
  <c r="AX282" i="75"/>
  <c r="AW282" i="75"/>
  <c r="AV282" i="75"/>
  <c r="AU282" i="75"/>
  <c r="AT282" i="75"/>
  <c r="AS282" i="75"/>
  <c r="AR282" i="75"/>
  <c r="AQ282" i="75"/>
  <c r="AP282" i="75"/>
  <c r="AO282" i="75"/>
  <c r="AN282" i="75"/>
  <c r="AM282" i="75"/>
  <c r="AL282" i="75"/>
  <c r="AK282" i="75"/>
  <c r="AJ282" i="75"/>
  <c r="AI282" i="75"/>
  <c r="AH282" i="75"/>
  <c r="AG282" i="75"/>
  <c r="AF282" i="75"/>
  <c r="AE282" i="75"/>
  <c r="AD282" i="75"/>
  <c r="AC282" i="75"/>
  <c r="AB282" i="75"/>
  <c r="AA282" i="75"/>
  <c r="Z282" i="75"/>
  <c r="Y282" i="75"/>
  <c r="X282" i="75"/>
  <c r="W282" i="75"/>
  <c r="V282" i="75"/>
  <c r="U282" i="75"/>
  <c r="T282" i="75"/>
  <c r="S282" i="75"/>
  <c r="R282" i="75"/>
  <c r="Q282" i="75"/>
  <c r="P282" i="75"/>
  <c r="O282" i="75"/>
  <c r="N282" i="75"/>
  <c r="M282" i="75"/>
  <c r="L282" i="75"/>
  <c r="K282" i="75"/>
  <c r="J282" i="75"/>
  <c r="I282" i="75"/>
  <c r="H282" i="75"/>
  <c r="G282" i="75"/>
  <c r="F282" i="75"/>
  <c r="BU281" i="75"/>
  <c r="BT281" i="75"/>
  <c r="BS281" i="75"/>
  <c r="BR281" i="75"/>
  <c r="BQ281" i="75"/>
  <c r="BP281" i="75"/>
  <c r="BO281" i="75"/>
  <c r="BN281" i="75"/>
  <c r="BM281" i="75"/>
  <c r="BL281" i="75"/>
  <c r="BK281" i="75"/>
  <c r="BJ281" i="75"/>
  <c r="BI281" i="75"/>
  <c r="BH281" i="75"/>
  <c r="BG281" i="75"/>
  <c r="BF281" i="75"/>
  <c r="BE281" i="75"/>
  <c r="BD281" i="75"/>
  <c r="BC281" i="75"/>
  <c r="BB281" i="75"/>
  <c r="BA281" i="75"/>
  <c r="AZ281" i="75"/>
  <c r="AY281" i="75"/>
  <c r="AX281" i="75"/>
  <c r="AW281" i="75"/>
  <c r="AV281" i="75"/>
  <c r="AU281" i="75"/>
  <c r="AT281" i="75"/>
  <c r="AS281" i="75"/>
  <c r="AR281" i="75"/>
  <c r="AQ281" i="75"/>
  <c r="AP281" i="75"/>
  <c r="AO281" i="75"/>
  <c r="AN281" i="75"/>
  <c r="AM281" i="75"/>
  <c r="AL281" i="75"/>
  <c r="AK281" i="75"/>
  <c r="AJ281" i="75"/>
  <c r="AI281" i="75"/>
  <c r="AH281" i="75"/>
  <c r="AG281" i="75"/>
  <c r="AF281" i="75"/>
  <c r="AE281" i="75"/>
  <c r="AD281" i="75"/>
  <c r="AC281" i="75"/>
  <c r="AB281" i="75"/>
  <c r="AA281" i="75"/>
  <c r="Z281" i="75"/>
  <c r="Y281" i="75"/>
  <c r="X281" i="75"/>
  <c r="W281" i="75"/>
  <c r="V281" i="75"/>
  <c r="U281" i="75"/>
  <c r="T281" i="75"/>
  <c r="S281" i="75"/>
  <c r="R281" i="75"/>
  <c r="Q281" i="75"/>
  <c r="P281" i="75"/>
  <c r="O281" i="75"/>
  <c r="N281" i="75"/>
  <c r="M281" i="75"/>
  <c r="L281" i="75"/>
  <c r="K281" i="75"/>
  <c r="J281" i="75"/>
  <c r="I281" i="75"/>
  <c r="H281" i="75"/>
  <c r="G281" i="75"/>
  <c r="F281" i="75"/>
  <c r="BU280" i="75"/>
  <c r="BT280" i="75"/>
  <c r="BS280" i="75"/>
  <c r="BR280" i="75"/>
  <c r="BQ280" i="75"/>
  <c r="BP280" i="75"/>
  <c r="BO280" i="75"/>
  <c r="BN280" i="75"/>
  <c r="BM280" i="75"/>
  <c r="BL280" i="75"/>
  <c r="BK280" i="75"/>
  <c r="BJ280" i="75"/>
  <c r="BI280" i="75"/>
  <c r="BH280" i="75"/>
  <c r="BG280" i="75"/>
  <c r="BF280" i="75"/>
  <c r="BE280" i="75"/>
  <c r="BD280" i="75"/>
  <c r="BC280" i="75"/>
  <c r="BB280" i="75"/>
  <c r="BA280" i="75"/>
  <c r="AZ280" i="75"/>
  <c r="AY280" i="75"/>
  <c r="AX280" i="75"/>
  <c r="AW280" i="75"/>
  <c r="AV280" i="75"/>
  <c r="AU280" i="75"/>
  <c r="AT280" i="75"/>
  <c r="AS280" i="75"/>
  <c r="AR280" i="75"/>
  <c r="AQ280" i="75"/>
  <c r="AP280" i="75"/>
  <c r="AO280" i="75"/>
  <c r="AN280" i="75"/>
  <c r="AM280" i="75"/>
  <c r="AL280" i="75"/>
  <c r="AK280" i="75"/>
  <c r="AJ280" i="75"/>
  <c r="AI280" i="75"/>
  <c r="AH280" i="75"/>
  <c r="AG280" i="75"/>
  <c r="AF280" i="75"/>
  <c r="AE280" i="75"/>
  <c r="AD280" i="75"/>
  <c r="AC280" i="75"/>
  <c r="AB280" i="75"/>
  <c r="AA280" i="75"/>
  <c r="Z280" i="75"/>
  <c r="Y280" i="75"/>
  <c r="X280" i="75"/>
  <c r="W280" i="75"/>
  <c r="V280" i="75"/>
  <c r="U280" i="75"/>
  <c r="T280" i="75"/>
  <c r="S280" i="75"/>
  <c r="R280" i="75"/>
  <c r="Q280" i="75"/>
  <c r="P280" i="75"/>
  <c r="O280" i="75"/>
  <c r="N280" i="75"/>
  <c r="M280" i="75"/>
  <c r="L280" i="75"/>
  <c r="K280" i="75"/>
  <c r="J280" i="75"/>
  <c r="I280" i="75"/>
  <c r="H280" i="75"/>
  <c r="G280" i="75"/>
  <c r="F280" i="75"/>
  <c r="BU279" i="75"/>
  <c r="BT279" i="75"/>
  <c r="BS279" i="75"/>
  <c r="BR279" i="75"/>
  <c r="BQ279" i="75"/>
  <c r="BP279" i="75"/>
  <c r="BO279" i="75"/>
  <c r="BN279" i="75"/>
  <c r="BM279" i="75"/>
  <c r="BL279" i="75"/>
  <c r="BK279" i="75"/>
  <c r="BJ279" i="75"/>
  <c r="BI279" i="75"/>
  <c r="BH279" i="75"/>
  <c r="BG279" i="75"/>
  <c r="BF279" i="75"/>
  <c r="BE279" i="75"/>
  <c r="BD279" i="75"/>
  <c r="BC279" i="75"/>
  <c r="BB279" i="75"/>
  <c r="BA279" i="75"/>
  <c r="AZ279" i="75"/>
  <c r="AY279" i="75"/>
  <c r="AX279" i="75"/>
  <c r="AW279" i="75"/>
  <c r="AV279" i="75"/>
  <c r="AU279" i="75"/>
  <c r="AT279" i="75"/>
  <c r="AS279" i="75"/>
  <c r="AR279" i="75"/>
  <c r="AQ279" i="75"/>
  <c r="AP279" i="75"/>
  <c r="AO279" i="75"/>
  <c r="AN279" i="75"/>
  <c r="AM279" i="75"/>
  <c r="AL279" i="75"/>
  <c r="AK279" i="75"/>
  <c r="AJ279" i="75"/>
  <c r="AI279" i="75"/>
  <c r="AH279" i="75"/>
  <c r="AG279" i="75"/>
  <c r="AF279" i="75"/>
  <c r="AE279" i="75"/>
  <c r="AD279" i="75"/>
  <c r="AC279" i="75"/>
  <c r="AB279" i="75"/>
  <c r="AA279" i="75"/>
  <c r="Z279" i="75"/>
  <c r="Y279" i="75"/>
  <c r="X279" i="75"/>
  <c r="W279" i="75"/>
  <c r="V279" i="75"/>
  <c r="U279" i="75"/>
  <c r="T279" i="75"/>
  <c r="S279" i="75"/>
  <c r="R279" i="75"/>
  <c r="Q279" i="75"/>
  <c r="P279" i="75"/>
  <c r="O279" i="75"/>
  <c r="N279" i="75"/>
  <c r="M279" i="75"/>
  <c r="L279" i="75"/>
  <c r="K279" i="75"/>
  <c r="J279" i="75"/>
  <c r="I279" i="75"/>
  <c r="H279" i="75"/>
  <c r="G279" i="75"/>
  <c r="F279" i="75"/>
  <c r="BU278" i="75"/>
  <c r="BT278" i="75"/>
  <c r="BS278" i="75"/>
  <c r="BR278" i="75"/>
  <c r="BQ278" i="75"/>
  <c r="BP278" i="75"/>
  <c r="BO278" i="75"/>
  <c r="BN278" i="75"/>
  <c r="BM278" i="75"/>
  <c r="BL278" i="75"/>
  <c r="BK278" i="75"/>
  <c r="BJ278" i="75"/>
  <c r="BI278" i="75"/>
  <c r="BH278" i="75"/>
  <c r="BG278" i="75"/>
  <c r="BF278" i="75"/>
  <c r="BE278" i="75"/>
  <c r="BD278" i="75"/>
  <c r="BC278" i="75"/>
  <c r="BB278" i="75"/>
  <c r="BA278" i="75"/>
  <c r="AZ278" i="75"/>
  <c r="AY278" i="75"/>
  <c r="AX278" i="75"/>
  <c r="AW278" i="75"/>
  <c r="AV278" i="75"/>
  <c r="AU278" i="75"/>
  <c r="AT278" i="75"/>
  <c r="AS278" i="75"/>
  <c r="AR278" i="75"/>
  <c r="AQ278" i="75"/>
  <c r="AP278" i="75"/>
  <c r="AO278" i="75"/>
  <c r="AN278" i="75"/>
  <c r="AM278" i="75"/>
  <c r="AL278" i="75"/>
  <c r="AK278" i="75"/>
  <c r="AJ278" i="75"/>
  <c r="AI278" i="75"/>
  <c r="AH278" i="75"/>
  <c r="AG278" i="75"/>
  <c r="AF278" i="75"/>
  <c r="AE278" i="75"/>
  <c r="AD278" i="75"/>
  <c r="AC278" i="75"/>
  <c r="AB278" i="75"/>
  <c r="AA278" i="75"/>
  <c r="Z278" i="75"/>
  <c r="Y278" i="75"/>
  <c r="X278" i="75"/>
  <c r="W278" i="75"/>
  <c r="V278" i="75"/>
  <c r="U278" i="75"/>
  <c r="T278" i="75"/>
  <c r="S278" i="75"/>
  <c r="R278" i="75"/>
  <c r="Q278" i="75"/>
  <c r="P278" i="75"/>
  <c r="O278" i="75"/>
  <c r="N278" i="75"/>
  <c r="M278" i="75"/>
  <c r="L278" i="75"/>
  <c r="K278" i="75"/>
  <c r="J278" i="75"/>
  <c r="I278" i="75"/>
  <c r="H278" i="75"/>
  <c r="G278" i="75"/>
  <c r="F278" i="75"/>
  <c r="BU277" i="75"/>
  <c r="BT277" i="75"/>
  <c r="BS277" i="75"/>
  <c r="BR277" i="75"/>
  <c r="BQ277" i="75"/>
  <c r="BP277" i="75"/>
  <c r="BO277" i="75"/>
  <c r="BN277" i="75"/>
  <c r="BM277" i="75"/>
  <c r="BL277" i="75"/>
  <c r="BK277" i="75"/>
  <c r="BJ277" i="75"/>
  <c r="BI277" i="75"/>
  <c r="BH277" i="75"/>
  <c r="BG277" i="75"/>
  <c r="BF277" i="75"/>
  <c r="BE277" i="75"/>
  <c r="BD277" i="75"/>
  <c r="BC277" i="75"/>
  <c r="BB277" i="75"/>
  <c r="BA277" i="75"/>
  <c r="AZ277" i="75"/>
  <c r="AY277" i="75"/>
  <c r="AX277" i="75"/>
  <c r="AW277" i="75"/>
  <c r="AV277" i="75"/>
  <c r="AU277" i="75"/>
  <c r="AT277" i="75"/>
  <c r="AS277" i="75"/>
  <c r="AR277" i="75"/>
  <c r="AQ277" i="75"/>
  <c r="AP277" i="75"/>
  <c r="AO277" i="75"/>
  <c r="AN277" i="75"/>
  <c r="AM277" i="75"/>
  <c r="AL277" i="75"/>
  <c r="AK277" i="75"/>
  <c r="AJ277" i="75"/>
  <c r="AI277" i="75"/>
  <c r="AH277" i="75"/>
  <c r="AG277" i="75"/>
  <c r="AF277" i="75"/>
  <c r="AE277" i="75"/>
  <c r="AD277" i="75"/>
  <c r="AC277" i="75"/>
  <c r="AB277" i="75"/>
  <c r="AA277" i="75"/>
  <c r="Z277" i="75"/>
  <c r="Y277" i="75"/>
  <c r="X277" i="75"/>
  <c r="W277" i="75"/>
  <c r="V277" i="75"/>
  <c r="U277" i="75"/>
  <c r="T277" i="75"/>
  <c r="S277" i="75"/>
  <c r="R277" i="75"/>
  <c r="Q277" i="75"/>
  <c r="P277" i="75"/>
  <c r="O277" i="75"/>
  <c r="N277" i="75"/>
  <c r="M277" i="75"/>
  <c r="L277" i="75"/>
  <c r="K277" i="75"/>
  <c r="J277" i="75"/>
  <c r="I277" i="75"/>
  <c r="H277" i="75"/>
  <c r="G277" i="75"/>
  <c r="F277" i="75"/>
  <c r="BU276" i="75"/>
  <c r="BT276" i="75"/>
  <c r="BS276" i="75"/>
  <c r="BR276" i="75"/>
  <c r="BQ276" i="75"/>
  <c r="BP276" i="75"/>
  <c r="BO276" i="75"/>
  <c r="BN276" i="75"/>
  <c r="BM276" i="75"/>
  <c r="BL276" i="75"/>
  <c r="BK276" i="75"/>
  <c r="BJ276" i="75"/>
  <c r="BI276" i="75"/>
  <c r="BH276" i="75"/>
  <c r="BG276" i="75"/>
  <c r="BF276" i="75"/>
  <c r="BE276" i="75"/>
  <c r="BD276" i="75"/>
  <c r="BC276" i="75"/>
  <c r="BB276" i="75"/>
  <c r="BA276" i="75"/>
  <c r="AZ276" i="75"/>
  <c r="AY276" i="75"/>
  <c r="AX276" i="75"/>
  <c r="AW276" i="75"/>
  <c r="AV276" i="75"/>
  <c r="AU276" i="75"/>
  <c r="AT276" i="75"/>
  <c r="AS276" i="75"/>
  <c r="AR276" i="75"/>
  <c r="AQ276" i="75"/>
  <c r="AP276" i="75"/>
  <c r="AO276" i="75"/>
  <c r="AN276" i="75"/>
  <c r="AM276" i="75"/>
  <c r="AL276" i="75"/>
  <c r="AK276" i="75"/>
  <c r="AJ276" i="75"/>
  <c r="AI276" i="75"/>
  <c r="AH276" i="75"/>
  <c r="AG276" i="75"/>
  <c r="AF276" i="75"/>
  <c r="AE276" i="75"/>
  <c r="AD276" i="75"/>
  <c r="AC276" i="75"/>
  <c r="AB276" i="75"/>
  <c r="AA276" i="75"/>
  <c r="Z276" i="75"/>
  <c r="Y276" i="75"/>
  <c r="X276" i="75"/>
  <c r="W276" i="75"/>
  <c r="V276" i="75"/>
  <c r="U276" i="75"/>
  <c r="T276" i="75"/>
  <c r="S276" i="75"/>
  <c r="R276" i="75"/>
  <c r="Q276" i="75"/>
  <c r="P276" i="75"/>
  <c r="O276" i="75"/>
  <c r="N276" i="75"/>
  <c r="M276" i="75"/>
  <c r="L276" i="75"/>
  <c r="K276" i="75"/>
  <c r="J276" i="75"/>
  <c r="I276" i="75"/>
  <c r="H276" i="75"/>
  <c r="G276" i="75"/>
  <c r="F276" i="75"/>
  <c r="BU275" i="75"/>
  <c r="BT275" i="75"/>
  <c r="BS275" i="75"/>
  <c r="BR275" i="75"/>
  <c r="BQ275" i="75"/>
  <c r="BP275" i="75"/>
  <c r="BO275" i="75"/>
  <c r="BN275" i="75"/>
  <c r="BM275" i="75"/>
  <c r="BL275" i="75"/>
  <c r="BK275" i="75"/>
  <c r="BJ275" i="75"/>
  <c r="BI275" i="75"/>
  <c r="BH275" i="75"/>
  <c r="BG275" i="75"/>
  <c r="BF275" i="75"/>
  <c r="BE275" i="75"/>
  <c r="BD275" i="75"/>
  <c r="BC275" i="75"/>
  <c r="BB275" i="75"/>
  <c r="BA275" i="75"/>
  <c r="AZ275" i="75"/>
  <c r="AY275" i="75"/>
  <c r="AX275" i="75"/>
  <c r="AW275" i="75"/>
  <c r="AV275" i="75"/>
  <c r="AU275" i="75"/>
  <c r="AT275" i="75"/>
  <c r="AS275" i="75"/>
  <c r="AR275" i="75"/>
  <c r="AQ275" i="75"/>
  <c r="AP275" i="75"/>
  <c r="AO275" i="75"/>
  <c r="AN275" i="75"/>
  <c r="AM275" i="75"/>
  <c r="AL275" i="75"/>
  <c r="AK275" i="75"/>
  <c r="AJ275" i="75"/>
  <c r="AI275" i="75"/>
  <c r="AH275" i="75"/>
  <c r="AG275" i="75"/>
  <c r="AF275" i="75"/>
  <c r="AE275" i="75"/>
  <c r="AD275" i="75"/>
  <c r="AC275" i="75"/>
  <c r="AB275" i="75"/>
  <c r="AA275" i="75"/>
  <c r="Z275" i="75"/>
  <c r="Y275" i="75"/>
  <c r="X275" i="75"/>
  <c r="W275" i="75"/>
  <c r="V275" i="75"/>
  <c r="U275" i="75"/>
  <c r="T275" i="75"/>
  <c r="S275" i="75"/>
  <c r="R275" i="75"/>
  <c r="Q275" i="75"/>
  <c r="P275" i="75"/>
  <c r="O275" i="75"/>
  <c r="N275" i="75"/>
  <c r="M275" i="75"/>
  <c r="L275" i="75"/>
  <c r="K275" i="75"/>
  <c r="J275" i="75"/>
  <c r="I275" i="75"/>
  <c r="H275" i="75"/>
  <c r="G275" i="75"/>
  <c r="F275" i="75"/>
  <c r="BU274" i="75"/>
  <c r="BT274" i="75"/>
  <c r="BS274" i="75"/>
  <c r="BR274" i="75"/>
  <c r="BQ274" i="75"/>
  <c r="BP274" i="75"/>
  <c r="BO274" i="75"/>
  <c r="BN274" i="75"/>
  <c r="BM274" i="75"/>
  <c r="BL274" i="75"/>
  <c r="BK274" i="75"/>
  <c r="BJ274" i="75"/>
  <c r="BI274" i="75"/>
  <c r="BH274" i="75"/>
  <c r="BG274" i="75"/>
  <c r="BF274" i="75"/>
  <c r="BE274" i="75"/>
  <c r="BD274" i="75"/>
  <c r="BC274" i="75"/>
  <c r="BB274" i="75"/>
  <c r="BA274" i="75"/>
  <c r="AZ274" i="75"/>
  <c r="AY274" i="75"/>
  <c r="AX274" i="75"/>
  <c r="AW274" i="75"/>
  <c r="AV274" i="75"/>
  <c r="AU274" i="75"/>
  <c r="AT274" i="75"/>
  <c r="AS274" i="75"/>
  <c r="AR274" i="75"/>
  <c r="AQ274" i="75"/>
  <c r="AP274" i="75"/>
  <c r="AO274" i="75"/>
  <c r="AN274" i="75"/>
  <c r="AM274" i="75"/>
  <c r="AL274" i="75"/>
  <c r="AK274" i="75"/>
  <c r="AJ274" i="75"/>
  <c r="AI274" i="75"/>
  <c r="AH274" i="75"/>
  <c r="AG274" i="75"/>
  <c r="AF274" i="75"/>
  <c r="AE274" i="75"/>
  <c r="AD274" i="75"/>
  <c r="AC274" i="75"/>
  <c r="AB274" i="75"/>
  <c r="AA274" i="75"/>
  <c r="Z274" i="75"/>
  <c r="Y274" i="75"/>
  <c r="X274" i="75"/>
  <c r="W274" i="75"/>
  <c r="V274" i="75"/>
  <c r="U274" i="75"/>
  <c r="T274" i="75"/>
  <c r="S274" i="75"/>
  <c r="R274" i="75"/>
  <c r="Q274" i="75"/>
  <c r="P274" i="75"/>
  <c r="O274" i="75"/>
  <c r="N274" i="75"/>
  <c r="M274" i="75"/>
  <c r="L274" i="75"/>
  <c r="K274" i="75"/>
  <c r="J274" i="75"/>
  <c r="I274" i="75"/>
  <c r="H274" i="75"/>
  <c r="G274" i="75"/>
  <c r="F274" i="75"/>
  <c r="BU273" i="75"/>
  <c r="BT273" i="75"/>
  <c r="BS273" i="75"/>
  <c r="BR273" i="75"/>
  <c r="BQ273" i="75"/>
  <c r="BP273" i="75"/>
  <c r="BO273" i="75"/>
  <c r="BN273" i="75"/>
  <c r="BM273" i="75"/>
  <c r="BL273" i="75"/>
  <c r="BK273" i="75"/>
  <c r="BJ273" i="75"/>
  <c r="BI273" i="75"/>
  <c r="BH273" i="75"/>
  <c r="BG273" i="75"/>
  <c r="BF273" i="75"/>
  <c r="BE273" i="75"/>
  <c r="BD273" i="75"/>
  <c r="BC273" i="75"/>
  <c r="BB273" i="75"/>
  <c r="BA273" i="75"/>
  <c r="AZ273" i="75"/>
  <c r="AY273" i="75"/>
  <c r="AX273" i="75"/>
  <c r="AW273" i="75"/>
  <c r="AV273" i="75"/>
  <c r="AU273" i="75"/>
  <c r="AT273" i="75"/>
  <c r="AS273" i="75"/>
  <c r="AR273" i="75"/>
  <c r="AQ273" i="75"/>
  <c r="AP273" i="75"/>
  <c r="AO273" i="75"/>
  <c r="AN273" i="75"/>
  <c r="AM273" i="75"/>
  <c r="AL273" i="75"/>
  <c r="AK273" i="75"/>
  <c r="AJ273" i="75"/>
  <c r="AI273" i="75"/>
  <c r="AH273" i="75"/>
  <c r="AG273" i="75"/>
  <c r="AF273" i="75"/>
  <c r="AE273" i="75"/>
  <c r="AD273" i="75"/>
  <c r="AC273" i="75"/>
  <c r="AB273" i="75"/>
  <c r="AA273" i="75"/>
  <c r="Z273" i="75"/>
  <c r="Y273" i="75"/>
  <c r="X273" i="75"/>
  <c r="W273" i="75"/>
  <c r="V273" i="75"/>
  <c r="U273" i="75"/>
  <c r="T273" i="75"/>
  <c r="S273" i="75"/>
  <c r="R273" i="75"/>
  <c r="Q273" i="75"/>
  <c r="P273" i="75"/>
  <c r="O273" i="75"/>
  <c r="N273" i="75"/>
  <c r="M273" i="75"/>
  <c r="L273" i="75"/>
  <c r="K273" i="75"/>
  <c r="J273" i="75"/>
  <c r="I273" i="75"/>
  <c r="H273" i="75"/>
  <c r="G273" i="75"/>
  <c r="F273" i="75"/>
  <c r="BU272" i="75"/>
  <c r="BT272" i="75"/>
  <c r="BS272" i="75"/>
  <c r="BR272" i="75"/>
  <c r="BQ272" i="75"/>
  <c r="BP272" i="75"/>
  <c r="BO272" i="75"/>
  <c r="BN272" i="75"/>
  <c r="BM272" i="75"/>
  <c r="BL272" i="75"/>
  <c r="BK272" i="75"/>
  <c r="BJ272" i="75"/>
  <c r="BI272" i="75"/>
  <c r="BH272" i="75"/>
  <c r="BG272" i="75"/>
  <c r="BF272" i="75"/>
  <c r="BE272" i="75"/>
  <c r="BD272" i="75"/>
  <c r="BC272" i="75"/>
  <c r="BB272" i="75"/>
  <c r="BA272" i="75"/>
  <c r="AZ272" i="75"/>
  <c r="AY272" i="75"/>
  <c r="AX272" i="75"/>
  <c r="AW272" i="75"/>
  <c r="AV272" i="75"/>
  <c r="AU272" i="75"/>
  <c r="AT272" i="75"/>
  <c r="AS272" i="75"/>
  <c r="AR272" i="75"/>
  <c r="AQ272" i="75"/>
  <c r="AP272" i="75"/>
  <c r="AO272" i="75"/>
  <c r="AN272" i="75"/>
  <c r="AM272" i="75"/>
  <c r="AL272" i="75"/>
  <c r="AK272" i="75"/>
  <c r="AJ272" i="75"/>
  <c r="AI272" i="75"/>
  <c r="AH272" i="75"/>
  <c r="AG272" i="75"/>
  <c r="AF272" i="75"/>
  <c r="AE272" i="75"/>
  <c r="AD272" i="75"/>
  <c r="AC272" i="75"/>
  <c r="AB272" i="75"/>
  <c r="AA272" i="75"/>
  <c r="Z272" i="75"/>
  <c r="Y272" i="75"/>
  <c r="X272" i="75"/>
  <c r="W272" i="75"/>
  <c r="V272" i="75"/>
  <c r="U272" i="75"/>
  <c r="T272" i="75"/>
  <c r="S272" i="75"/>
  <c r="R272" i="75"/>
  <c r="Q272" i="75"/>
  <c r="P272" i="75"/>
  <c r="O272" i="75"/>
  <c r="N272" i="75"/>
  <c r="M272" i="75"/>
  <c r="L272" i="75"/>
  <c r="K272" i="75"/>
  <c r="J272" i="75"/>
  <c r="I272" i="75"/>
  <c r="H272" i="75"/>
  <c r="G272" i="75"/>
  <c r="F272" i="75"/>
  <c r="BU271" i="75"/>
  <c r="BT271" i="75"/>
  <c r="BS271" i="75"/>
  <c r="BR271" i="75"/>
  <c r="BQ271" i="75"/>
  <c r="BP271" i="75"/>
  <c r="BO271" i="75"/>
  <c r="BN271" i="75"/>
  <c r="BM271" i="75"/>
  <c r="BL271" i="75"/>
  <c r="BK271" i="75"/>
  <c r="BJ271" i="75"/>
  <c r="BI271" i="75"/>
  <c r="BH271" i="75"/>
  <c r="BG271" i="75"/>
  <c r="BF271" i="75"/>
  <c r="BE271" i="75"/>
  <c r="BD271" i="75"/>
  <c r="BC271" i="75"/>
  <c r="BB271" i="75"/>
  <c r="BA271" i="75"/>
  <c r="AZ271" i="75"/>
  <c r="AY271" i="75"/>
  <c r="AX271" i="75"/>
  <c r="AW271" i="75"/>
  <c r="AV271" i="75"/>
  <c r="AU271" i="75"/>
  <c r="AT271" i="75"/>
  <c r="AS271" i="75"/>
  <c r="AR271" i="75"/>
  <c r="AQ271" i="75"/>
  <c r="AP271" i="75"/>
  <c r="AO271" i="75"/>
  <c r="AN271" i="75"/>
  <c r="AM271" i="75"/>
  <c r="AL271" i="75"/>
  <c r="AK271" i="75"/>
  <c r="AJ271" i="75"/>
  <c r="AI271" i="75"/>
  <c r="AH271" i="75"/>
  <c r="AG271" i="75"/>
  <c r="AF271" i="75"/>
  <c r="AE271" i="75"/>
  <c r="AD271" i="75"/>
  <c r="AC271" i="75"/>
  <c r="AB271" i="75"/>
  <c r="AA271" i="75"/>
  <c r="Z271" i="75"/>
  <c r="Y271" i="75"/>
  <c r="X271" i="75"/>
  <c r="W271" i="75"/>
  <c r="V271" i="75"/>
  <c r="U271" i="75"/>
  <c r="T271" i="75"/>
  <c r="S271" i="75"/>
  <c r="R271" i="75"/>
  <c r="Q271" i="75"/>
  <c r="P271" i="75"/>
  <c r="O271" i="75"/>
  <c r="N271" i="75"/>
  <c r="M271" i="75"/>
  <c r="L271" i="75"/>
  <c r="K271" i="75"/>
  <c r="J271" i="75"/>
  <c r="I271" i="75"/>
  <c r="H271" i="75"/>
  <c r="G271" i="75"/>
  <c r="F271" i="75"/>
  <c r="BU270" i="75"/>
  <c r="BT270" i="75"/>
  <c r="BS270" i="75"/>
  <c r="BR270" i="75"/>
  <c r="BQ270" i="75"/>
  <c r="BP270" i="75"/>
  <c r="BO270" i="75"/>
  <c r="BN270" i="75"/>
  <c r="BM270" i="75"/>
  <c r="BL270" i="75"/>
  <c r="BK270" i="75"/>
  <c r="BJ270" i="75"/>
  <c r="BI270" i="75"/>
  <c r="BH270" i="75"/>
  <c r="BG270" i="75"/>
  <c r="BF270" i="75"/>
  <c r="BE270" i="75"/>
  <c r="BD270" i="75"/>
  <c r="BC270" i="75"/>
  <c r="BB270" i="75"/>
  <c r="BA270" i="75"/>
  <c r="AZ270" i="75"/>
  <c r="AY270" i="75"/>
  <c r="AX270" i="75"/>
  <c r="AW270" i="75"/>
  <c r="AV270" i="75"/>
  <c r="AU270" i="75"/>
  <c r="AT270" i="75"/>
  <c r="AS270" i="75"/>
  <c r="AR270" i="75"/>
  <c r="AQ270" i="75"/>
  <c r="AP270" i="75"/>
  <c r="AO270" i="75"/>
  <c r="AN270" i="75"/>
  <c r="AM270" i="75"/>
  <c r="AL270" i="75"/>
  <c r="AK270" i="75"/>
  <c r="AJ270" i="75"/>
  <c r="AI270" i="75"/>
  <c r="AH270" i="75"/>
  <c r="AG270" i="75"/>
  <c r="AF270" i="75"/>
  <c r="AE270" i="75"/>
  <c r="AD270" i="75"/>
  <c r="AC270" i="75"/>
  <c r="AB270" i="75"/>
  <c r="AA270" i="75"/>
  <c r="Z270" i="75"/>
  <c r="Y270" i="75"/>
  <c r="X270" i="75"/>
  <c r="W270" i="75"/>
  <c r="V270" i="75"/>
  <c r="U270" i="75"/>
  <c r="T270" i="75"/>
  <c r="S270" i="75"/>
  <c r="R270" i="75"/>
  <c r="Q270" i="75"/>
  <c r="P270" i="75"/>
  <c r="O270" i="75"/>
  <c r="N270" i="75"/>
  <c r="M270" i="75"/>
  <c r="L270" i="75"/>
  <c r="K270" i="75"/>
  <c r="J270" i="75"/>
  <c r="I270" i="75"/>
  <c r="H270" i="75"/>
  <c r="G270" i="75"/>
  <c r="F270" i="75"/>
  <c r="BU269" i="75"/>
  <c r="BT269" i="75"/>
  <c r="BS269" i="75"/>
  <c r="BR269" i="75"/>
  <c r="BQ269" i="75"/>
  <c r="BP269" i="75"/>
  <c r="BO269" i="75"/>
  <c r="BN269" i="75"/>
  <c r="BM269" i="75"/>
  <c r="BL269" i="75"/>
  <c r="BK269" i="75"/>
  <c r="BJ269" i="75"/>
  <c r="BI269" i="75"/>
  <c r="BH269" i="75"/>
  <c r="BG269" i="75"/>
  <c r="BF269" i="75"/>
  <c r="BE269" i="75"/>
  <c r="BD269" i="75"/>
  <c r="BC269" i="75"/>
  <c r="BB269" i="75"/>
  <c r="BA269" i="75"/>
  <c r="AZ269" i="75"/>
  <c r="AY269" i="75"/>
  <c r="AX269" i="75"/>
  <c r="AW269" i="75"/>
  <c r="AV269" i="75"/>
  <c r="AU269" i="75"/>
  <c r="AT269" i="75"/>
  <c r="AS269" i="75"/>
  <c r="AR269" i="75"/>
  <c r="AQ269" i="75"/>
  <c r="AP269" i="75"/>
  <c r="AO269" i="75"/>
  <c r="AN269" i="75"/>
  <c r="AM269" i="75"/>
  <c r="AL269" i="75"/>
  <c r="AK269" i="75"/>
  <c r="AJ269" i="75"/>
  <c r="AI269" i="75"/>
  <c r="AH269" i="75"/>
  <c r="AG269" i="75"/>
  <c r="AF269" i="75"/>
  <c r="AE269" i="75"/>
  <c r="AD269" i="75"/>
  <c r="AC269" i="75"/>
  <c r="AB269" i="75"/>
  <c r="AA269" i="75"/>
  <c r="Z269" i="75"/>
  <c r="Y269" i="75"/>
  <c r="X269" i="75"/>
  <c r="W269" i="75"/>
  <c r="V269" i="75"/>
  <c r="U269" i="75"/>
  <c r="T269" i="75"/>
  <c r="S269" i="75"/>
  <c r="R269" i="75"/>
  <c r="Q269" i="75"/>
  <c r="P269" i="75"/>
  <c r="O269" i="75"/>
  <c r="N269" i="75"/>
  <c r="M269" i="75"/>
  <c r="L269" i="75"/>
  <c r="K269" i="75"/>
  <c r="J269" i="75"/>
  <c r="I269" i="75"/>
  <c r="H269" i="75"/>
  <c r="G269" i="75"/>
  <c r="F269" i="75"/>
  <c r="BU268" i="75"/>
  <c r="BT268" i="75"/>
  <c r="BS268" i="75"/>
  <c r="BR268" i="75"/>
  <c r="BQ268" i="75"/>
  <c r="BP268" i="75"/>
  <c r="BO268" i="75"/>
  <c r="BN268" i="75"/>
  <c r="BM268" i="75"/>
  <c r="BL268" i="75"/>
  <c r="BK268" i="75"/>
  <c r="BJ268" i="75"/>
  <c r="BI268" i="75"/>
  <c r="BH268" i="75"/>
  <c r="BG268" i="75"/>
  <c r="BF268" i="75"/>
  <c r="BE268" i="75"/>
  <c r="BD268" i="75"/>
  <c r="BC268" i="75"/>
  <c r="BB268" i="75"/>
  <c r="BA268" i="75"/>
  <c r="AZ268" i="75"/>
  <c r="AY268" i="75"/>
  <c r="AX268" i="75"/>
  <c r="AW268" i="75"/>
  <c r="AV268" i="75"/>
  <c r="AU268" i="75"/>
  <c r="AT268" i="75"/>
  <c r="AS268" i="75"/>
  <c r="AR268" i="75"/>
  <c r="AQ268" i="75"/>
  <c r="AP268" i="75"/>
  <c r="AO268" i="75"/>
  <c r="AN268" i="75"/>
  <c r="AM268" i="75"/>
  <c r="AL268" i="75"/>
  <c r="AK268" i="75"/>
  <c r="AJ268" i="75"/>
  <c r="AI268" i="75"/>
  <c r="AH268" i="75"/>
  <c r="AG268" i="75"/>
  <c r="AF268" i="75"/>
  <c r="AE268" i="75"/>
  <c r="AD268" i="75"/>
  <c r="AC268" i="75"/>
  <c r="AB268" i="75"/>
  <c r="AA268" i="75"/>
  <c r="Z268" i="75"/>
  <c r="Y268" i="75"/>
  <c r="X268" i="75"/>
  <c r="W268" i="75"/>
  <c r="V268" i="75"/>
  <c r="U268" i="75"/>
  <c r="T268" i="75"/>
  <c r="S268" i="75"/>
  <c r="R268" i="75"/>
  <c r="Q268" i="75"/>
  <c r="P268" i="75"/>
  <c r="O268" i="75"/>
  <c r="N268" i="75"/>
  <c r="M268" i="75"/>
  <c r="L268" i="75"/>
  <c r="K268" i="75"/>
  <c r="J268" i="75"/>
  <c r="I268" i="75"/>
  <c r="H268" i="75"/>
  <c r="G268" i="75"/>
  <c r="F268" i="75"/>
  <c r="BU267" i="75"/>
  <c r="BT267" i="75"/>
  <c r="BS267" i="75"/>
  <c r="BR267" i="75"/>
  <c r="BQ267" i="75"/>
  <c r="BP267" i="75"/>
  <c r="BO267" i="75"/>
  <c r="BN267" i="75"/>
  <c r="BM267" i="75"/>
  <c r="BL267" i="75"/>
  <c r="BK267" i="75"/>
  <c r="BJ267" i="75"/>
  <c r="BI267" i="75"/>
  <c r="BH267" i="75"/>
  <c r="BG267" i="75"/>
  <c r="BF267" i="75"/>
  <c r="BE267" i="75"/>
  <c r="BD267" i="75"/>
  <c r="BC267" i="75"/>
  <c r="BB267" i="75"/>
  <c r="BA267" i="75"/>
  <c r="AZ267" i="75"/>
  <c r="AY267" i="75"/>
  <c r="AX267" i="75"/>
  <c r="AW267" i="75"/>
  <c r="AV267" i="75"/>
  <c r="AU267" i="75"/>
  <c r="AT267" i="75"/>
  <c r="AS267" i="75"/>
  <c r="AR267" i="75"/>
  <c r="AQ267" i="75"/>
  <c r="AP267" i="75"/>
  <c r="AO267" i="75"/>
  <c r="AN267" i="75"/>
  <c r="AM267" i="75"/>
  <c r="AL267" i="75"/>
  <c r="AK267" i="75"/>
  <c r="AJ267" i="75"/>
  <c r="AI267" i="75"/>
  <c r="AH267" i="75"/>
  <c r="AG267" i="75"/>
  <c r="AF267" i="75"/>
  <c r="AE267" i="75"/>
  <c r="AD267" i="75"/>
  <c r="AC267" i="75"/>
  <c r="AB267" i="75"/>
  <c r="AA267" i="75"/>
  <c r="Z267" i="75"/>
  <c r="Y267" i="75"/>
  <c r="X267" i="75"/>
  <c r="W267" i="75"/>
  <c r="V267" i="75"/>
  <c r="U267" i="75"/>
  <c r="T267" i="75"/>
  <c r="S267" i="75"/>
  <c r="R267" i="75"/>
  <c r="Q267" i="75"/>
  <c r="P267" i="75"/>
  <c r="O267" i="75"/>
  <c r="N267" i="75"/>
  <c r="M267" i="75"/>
  <c r="L267" i="75"/>
  <c r="K267" i="75"/>
  <c r="J267" i="75"/>
  <c r="I267" i="75"/>
  <c r="H267" i="75"/>
  <c r="G267" i="75"/>
  <c r="F267" i="75"/>
  <c r="BU266" i="75"/>
  <c r="BT266" i="75"/>
  <c r="BS266" i="75"/>
  <c r="BR266" i="75"/>
  <c r="BQ266" i="75"/>
  <c r="BP266" i="75"/>
  <c r="BO266" i="75"/>
  <c r="BN266" i="75"/>
  <c r="BM266" i="75"/>
  <c r="BL266" i="75"/>
  <c r="BK266" i="75"/>
  <c r="BJ266" i="75"/>
  <c r="BI266" i="75"/>
  <c r="BH266" i="75"/>
  <c r="BG266" i="75"/>
  <c r="BF266" i="75"/>
  <c r="BE266" i="75"/>
  <c r="BD266" i="75"/>
  <c r="BC266" i="75"/>
  <c r="BB266" i="75"/>
  <c r="BA266" i="75"/>
  <c r="AZ266" i="75"/>
  <c r="AY266" i="75"/>
  <c r="AX266" i="75"/>
  <c r="AW266" i="75"/>
  <c r="AV266" i="75"/>
  <c r="AU266" i="75"/>
  <c r="AT266" i="75"/>
  <c r="AS266" i="75"/>
  <c r="AR266" i="75"/>
  <c r="AQ266" i="75"/>
  <c r="AP266" i="75"/>
  <c r="AO266" i="75"/>
  <c r="AN266" i="75"/>
  <c r="AM266" i="75"/>
  <c r="AL266" i="75"/>
  <c r="AK266" i="75"/>
  <c r="AJ266" i="75"/>
  <c r="AI266" i="75"/>
  <c r="AH266" i="75"/>
  <c r="AG266" i="75"/>
  <c r="AF266" i="75"/>
  <c r="AE266" i="75"/>
  <c r="AD266" i="75"/>
  <c r="AC266" i="75"/>
  <c r="AB266" i="75"/>
  <c r="AA266" i="75"/>
  <c r="Z266" i="75"/>
  <c r="Y266" i="75"/>
  <c r="X266" i="75"/>
  <c r="W266" i="75"/>
  <c r="V266" i="75"/>
  <c r="U266" i="75"/>
  <c r="T266" i="75"/>
  <c r="S266" i="75"/>
  <c r="R266" i="75"/>
  <c r="Q266" i="75"/>
  <c r="P266" i="75"/>
  <c r="O266" i="75"/>
  <c r="N266" i="75"/>
  <c r="M266" i="75"/>
  <c r="L266" i="75"/>
  <c r="K266" i="75"/>
  <c r="J266" i="75"/>
  <c r="I266" i="75"/>
  <c r="H266" i="75"/>
  <c r="G266" i="75"/>
  <c r="F266" i="75"/>
  <c r="BU265" i="75"/>
  <c r="BT265" i="75"/>
  <c r="BS265" i="75"/>
  <c r="BR265" i="75"/>
  <c r="BQ265" i="75"/>
  <c r="BP265" i="75"/>
  <c r="BO265" i="75"/>
  <c r="BN265" i="75"/>
  <c r="BM265" i="75"/>
  <c r="BL265" i="75"/>
  <c r="BK265" i="75"/>
  <c r="BJ265" i="75"/>
  <c r="BI265" i="75"/>
  <c r="BH265" i="75"/>
  <c r="BG265" i="75"/>
  <c r="BF265" i="75"/>
  <c r="BE265" i="75"/>
  <c r="BD265" i="75"/>
  <c r="BC265" i="75"/>
  <c r="BB265" i="75"/>
  <c r="BA265" i="75"/>
  <c r="AZ265" i="75"/>
  <c r="AY265" i="75"/>
  <c r="AX265" i="75"/>
  <c r="AW265" i="75"/>
  <c r="AV265" i="75"/>
  <c r="AU265" i="75"/>
  <c r="AT265" i="75"/>
  <c r="AS265" i="75"/>
  <c r="AR265" i="75"/>
  <c r="AQ265" i="75"/>
  <c r="AP265" i="75"/>
  <c r="AO265" i="75"/>
  <c r="AN265" i="75"/>
  <c r="AM265" i="75"/>
  <c r="AL265" i="75"/>
  <c r="AK265" i="75"/>
  <c r="AJ265" i="75"/>
  <c r="AI265" i="75"/>
  <c r="AH265" i="75"/>
  <c r="AG265" i="75"/>
  <c r="AF265" i="75"/>
  <c r="AE265" i="75"/>
  <c r="AD265" i="75"/>
  <c r="AC265" i="75"/>
  <c r="AB265" i="75"/>
  <c r="AA265" i="75"/>
  <c r="Z265" i="75"/>
  <c r="Y265" i="75"/>
  <c r="X265" i="75"/>
  <c r="W265" i="75"/>
  <c r="V265" i="75"/>
  <c r="U265" i="75"/>
  <c r="T265" i="75"/>
  <c r="S265" i="75"/>
  <c r="R265" i="75"/>
  <c r="Q265" i="75"/>
  <c r="P265" i="75"/>
  <c r="O265" i="75"/>
  <c r="N265" i="75"/>
  <c r="M265" i="75"/>
  <c r="L265" i="75"/>
  <c r="K265" i="75"/>
  <c r="J265" i="75"/>
  <c r="I265" i="75"/>
  <c r="H265" i="75"/>
  <c r="G265" i="75"/>
  <c r="F265" i="75"/>
  <c r="BU264" i="75"/>
  <c r="BT264" i="75"/>
  <c r="BS264" i="75"/>
  <c r="BR264" i="75"/>
  <c r="BQ264" i="75"/>
  <c r="BP264" i="75"/>
  <c r="BO264" i="75"/>
  <c r="BN264" i="75"/>
  <c r="BM264" i="75"/>
  <c r="BL264" i="75"/>
  <c r="BK264" i="75"/>
  <c r="BJ264" i="75"/>
  <c r="BI264" i="75"/>
  <c r="BH264" i="75"/>
  <c r="BG264" i="75"/>
  <c r="BF264" i="75"/>
  <c r="BE264" i="75"/>
  <c r="BD264" i="75"/>
  <c r="BC264" i="75"/>
  <c r="BB264" i="75"/>
  <c r="BA264" i="75"/>
  <c r="AZ264" i="75"/>
  <c r="AY264" i="75"/>
  <c r="AX264" i="75"/>
  <c r="AW264" i="75"/>
  <c r="AV264" i="75"/>
  <c r="AU264" i="75"/>
  <c r="AT264" i="75"/>
  <c r="AS264" i="75"/>
  <c r="AR264" i="75"/>
  <c r="AQ264" i="75"/>
  <c r="AP264" i="75"/>
  <c r="AO264" i="75"/>
  <c r="AN264" i="75"/>
  <c r="AM264" i="75"/>
  <c r="AL264" i="75"/>
  <c r="AK264" i="75"/>
  <c r="AJ264" i="75"/>
  <c r="AI264" i="75"/>
  <c r="AH264" i="75"/>
  <c r="AG264" i="75"/>
  <c r="AF264" i="75"/>
  <c r="AE264" i="75"/>
  <c r="AD264" i="75"/>
  <c r="AC264" i="75"/>
  <c r="AB264" i="75"/>
  <c r="AA264" i="75"/>
  <c r="Z264" i="75"/>
  <c r="Y264" i="75"/>
  <c r="X264" i="75"/>
  <c r="W264" i="75"/>
  <c r="V264" i="75"/>
  <c r="U264" i="75"/>
  <c r="T264" i="75"/>
  <c r="S264" i="75"/>
  <c r="R264" i="75"/>
  <c r="Q264" i="75"/>
  <c r="P264" i="75"/>
  <c r="O264" i="75"/>
  <c r="N264" i="75"/>
  <c r="M264" i="75"/>
  <c r="L264" i="75"/>
  <c r="K264" i="75"/>
  <c r="J264" i="75"/>
  <c r="I264" i="75"/>
  <c r="H264" i="75"/>
  <c r="G264" i="75"/>
  <c r="F264" i="75"/>
  <c r="BU263" i="75"/>
  <c r="BT263" i="75"/>
  <c r="BS263" i="75"/>
  <c r="BR263" i="75"/>
  <c r="BQ263" i="75"/>
  <c r="BP263" i="75"/>
  <c r="BO263" i="75"/>
  <c r="BN263" i="75"/>
  <c r="BM263" i="75"/>
  <c r="BL263" i="75"/>
  <c r="BK263" i="75"/>
  <c r="BJ263" i="75"/>
  <c r="BI263" i="75"/>
  <c r="BH263" i="75"/>
  <c r="BG263" i="75"/>
  <c r="BF263" i="75"/>
  <c r="BE263" i="75"/>
  <c r="BD263" i="75"/>
  <c r="BC263" i="75"/>
  <c r="BB263" i="75"/>
  <c r="BA263" i="75"/>
  <c r="AZ263" i="75"/>
  <c r="AY263" i="75"/>
  <c r="AX263" i="75"/>
  <c r="AW263" i="75"/>
  <c r="AV263" i="75"/>
  <c r="AU263" i="75"/>
  <c r="AT263" i="75"/>
  <c r="AS263" i="75"/>
  <c r="AR263" i="75"/>
  <c r="AQ263" i="75"/>
  <c r="AP263" i="75"/>
  <c r="AO263" i="75"/>
  <c r="AN263" i="75"/>
  <c r="AM263" i="75"/>
  <c r="AL263" i="75"/>
  <c r="AK263" i="75"/>
  <c r="AJ263" i="75"/>
  <c r="AI263" i="75"/>
  <c r="AH263" i="75"/>
  <c r="AG263" i="75"/>
  <c r="AF263" i="75"/>
  <c r="AE263" i="75"/>
  <c r="AD263" i="75"/>
  <c r="AC263" i="75"/>
  <c r="AB263" i="75"/>
  <c r="AA263" i="75"/>
  <c r="Z263" i="75"/>
  <c r="Y263" i="75"/>
  <c r="X263" i="75"/>
  <c r="W263" i="75"/>
  <c r="V263" i="75"/>
  <c r="U263" i="75"/>
  <c r="T263" i="75"/>
  <c r="S263" i="75"/>
  <c r="R263" i="75"/>
  <c r="Q263" i="75"/>
  <c r="P263" i="75"/>
  <c r="O263" i="75"/>
  <c r="N263" i="75"/>
  <c r="M263" i="75"/>
  <c r="L263" i="75"/>
  <c r="K263" i="75"/>
  <c r="J263" i="75"/>
  <c r="I263" i="75"/>
  <c r="H263" i="75"/>
  <c r="G263" i="75"/>
  <c r="F263" i="75"/>
  <c r="BU262" i="75"/>
  <c r="BT262" i="75"/>
  <c r="BS262" i="75"/>
  <c r="BR262" i="75"/>
  <c r="BQ262" i="75"/>
  <c r="BP262" i="75"/>
  <c r="BO262" i="75"/>
  <c r="BN262" i="75"/>
  <c r="BM262" i="75"/>
  <c r="BL262" i="75"/>
  <c r="BK262" i="75"/>
  <c r="BJ262" i="75"/>
  <c r="BI262" i="75"/>
  <c r="BH262" i="75"/>
  <c r="BG262" i="75"/>
  <c r="BF262" i="75"/>
  <c r="BE262" i="75"/>
  <c r="BD262" i="75"/>
  <c r="BC262" i="75"/>
  <c r="BB262" i="75"/>
  <c r="BA262" i="75"/>
  <c r="AZ262" i="75"/>
  <c r="AY262" i="75"/>
  <c r="AX262" i="75"/>
  <c r="AW262" i="75"/>
  <c r="AV262" i="75"/>
  <c r="AU262" i="75"/>
  <c r="AT262" i="75"/>
  <c r="AS262" i="75"/>
  <c r="AR262" i="75"/>
  <c r="AQ262" i="75"/>
  <c r="AP262" i="75"/>
  <c r="AO262" i="75"/>
  <c r="AN262" i="75"/>
  <c r="AM262" i="75"/>
  <c r="AL262" i="75"/>
  <c r="AK262" i="75"/>
  <c r="AJ262" i="75"/>
  <c r="AI262" i="75"/>
  <c r="AH262" i="75"/>
  <c r="AG262" i="75"/>
  <c r="AF262" i="75"/>
  <c r="AE262" i="75"/>
  <c r="AD262" i="75"/>
  <c r="AC262" i="75"/>
  <c r="AB262" i="75"/>
  <c r="AA262" i="75"/>
  <c r="Z262" i="75"/>
  <c r="Y262" i="75"/>
  <c r="X262" i="75"/>
  <c r="W262" i="75"/>
  <c r="V262" i="75"/>
  <c r="U262" i="75"/>
  <c r="T262" i="75"/>
  <c r="S262" i="75"/>
  <c r="R262" i="75"/>
  <c r="Q262" i="75"/>
  <c r="P262" i="75"/>
  <c r="O262" i="75"/>
  <c r="N262" i="75"/>
  <c r="M262" i="75"/>
  <c r="L262" i="75"/>
  <c r="K262" i="75"/>
  <c r="J262" i="75"/>
  <c r="I262" i="75"/>
  <c r="H262" i="75"/>
  <c r="G262" i="75"/>
  <c r="F262" i="75"/>
  <c r="BU261" i="75"/>
  <c r="BT261" i="75"/>
  <c r="BS261" i="75"/>
  <c r="BR261" i="75"/>
  <c r="BQ261" i="75"/>
  <c r="BP261" i="75"/>
  <c r="BO261" i="75"/>
  <c r="BN261" i="75"/>
  <c r="BM261" i="75"/>
  <c r="BL261" i="75"/>
  <c r="BK261" i="75"/>
  <c r="BJ261" i="75"/>
  <c r="BI261" i="75"/>
  <c r="BH261" i="75"/>
  <c r="BG261" i="75"/>
  <c r="BF261" i="75"/>
  <c r="BE261" i="75"/>
  <c r="BD261" i="75"/>
  <c r="BC261" i="75"/>
  <c r="BB261" i="75"/>
  <c r="BA261" i="75"/>
  <c r="AZ261" i="75"/>
  <c r="AY261" i="75"/>
  <c r="AX261" i="75"/>
  <c r="AW261" i="75"/>
  <c r="AV261" i="75"/>
  <c r="AU261" i="75"/>
  <c r="AT261" i="75"/>
  <c r="AS261" i="75"/>
  <c r="AR261" i="75"/>
  <c r="AQ261" i="75"/>
  <c r="AP261" i="75"/>
  <c r="AO261" i="75"/>
  <c r="AN261" i="75"/>
  <c r="AM261" i="75"/>
  <c r="AL261" i="75"/>
  <c r="AK261" i="75"/>
  <c r="AJ261" i="75"/>
  <c r="AI261" i="75"/>
  <c r="AH261" i="75"/>
  <c r="AG261" i="75"/>
  <c r="AF261" i="75"/>
  <c r="AE261" i="75"/>
  <c r="AD261" i="75"/>
  <c r="AC261" i="75"/>
  <c r="AB261" i="75"/>
  <c r="AA261" i="75"/>
  <c r="Z261" i="75"/>
  <c r="Y261" i="75"/>
  <c r="X261" i="75"/>
  <c r="W261" i="75"/>
  <c r="V261" i="75"/>
  <c r="U261" i="75"/>
  <c r="T261" i="75"/>
  <c r="S261" i="75"/>
  <c r="R261" i="75"/>
  <c r="Q261" i="75"/>
  <c r="P261" i="75"/>
  <c r="O261" i="75"/>
  <c r="N261" i="75"/>
  <c r="M261" i="75"/>
  <c r="L261" i="75"/>
  <c r="K261" i="75"/>
  <c r="J261" i="75"/>
  <c r="I261" i="75"/>
  <c r="H261" i="75"/>
  <c r="G261" i="75"/>
  <c r="F261" i="75"/>
  <c r="BU260" i="75"/>
  <c r="BT260" i="75"/>
  <c r="BS260" i="75"/>
  <c r="BR260" i="75"/>
  <c r="BQ260" i="75"/>
  <c r="BP260" i="75"/>
  <c r="BO260" i="75"/>
  <c r="BN260" i="75"/>
  <c r="BM260" i="75"/>
  <c r="BL260" i="75"/>
  <c r="BK260" i="75"/>
  <c r="BJ260" i="75"/>
  <c r="BI260" i="75"/>
  <c r="BH260" i="75"/>
  <c r="BG260" i="75"/>
  <c r="BF260" i="75"/>
  <c r="BE260" i="75"/>
  <c r="BD260" i="75"/>
  <c r="BC260" i="75"/>
  <c r="BB260" i="75"/>
  <c r="BA260" i="75"/>
  <c r="AZ260" i="75"/>
  <c r="AY260" i="75"/>
  <c r="AX260" i="75"/>
  <c r="AW260" i="75"/>
  <c r="AV260" i="75"/>
  <c r="AU260" i="75"/>
  <c r="AT260" i="75"/>
  <c r="AS260" i="75"/>
  <c r="AR260" i="75"/>
  <c r="AQ260" i="75"/>
  <c r="AP260" i="75"/>
  <c r="AO260" i="75"/>
  <c r="AN260" i="75"/>
  <c r="AM260" i="75"/>
  <c r="AL260" i="75"/>
  <c r="AK260" i="75"/>
  <c r="AJ260" i="75"/>
  <c r="AI260" i="75"/>
  <c r="AH260" i="75"/>
  <c r="AG260" i="75"/>
  <c r="AF260" i="75"/>
  <c r="AE260" i="75"/>
  <c r="AD260" i="75"/>
  <c r="AC260" i="75"/>
  <c r="AB260" i="75"/>
  <c r="AA260" i="75"/>
  <c r="Z260" i="75"/>
  <c r="Y260" i="75"/>
  <c r="X260" i="75"/>
  <c r="W260" i="75"/>
  <c r="V260" i="75"/>
  <c r="U260" i="75"/>
  <c r="T260" i="75"/>
  <c r="S260" i="75"/>
  <c r="R260" i="75"/>
  <c r="Q260" i="75"/>
  <c r="P260" i="75"/>
  <c r="O260" i="75"/>
  <c r="N260" i="75"/>
  <c r="M260" i="75"/>
  <c r="L260" i="75"/>
  <c r="K260" i="75"/>
  <c r="J260" i="75"/>
  <c r="I260" i="75"/>
  <c r="H260" i="75"/>
  <c r="G260" i="75"/>
  <c r="F260" i="75"/>
  <c r="BU259" i="75"/>
  <c r="BT259" i="75"/>
  <c r="BS259" i="75"/>
  <c r="BR259" i="75"/>
  <c r="BQ259" i="75"/>
  <c r="BP259" i="75"/>
  <c r="BO259" i="75"/>
  <c r="BN259" i="75"/>
  <c r="BM259" i="75"/>
  <c r="BL259" i="75"/>
  <c r="BK259" i="75"/>
  <c r="BJ259" i="75"/>
  <c r="BI259" i="75"/>
  <c r="BH259" i="75"/>
  <c r="BG259" i="75"/>
  <c r="BF259" i="75"/>
  <c r="BE259" i="75"/>
  <c r="BD259" i="75"/>
  <c r="BC259" i="75"/>
  <c r="BB259" i="75"/>
  <c r="BA259" i="75"/>
  <c r="AZ259" i="75"/>
  <c r="AY259" i="75"/>
  <c r="AX259" i="75"/>
  <c r="AW259" i="75"/>
  <c r="AV259" i="75"/>
  <c r="AU259" i="75"/>
  <c r="AT259" i="75"/>
  <c r="AS259" i="75"/>
  <c r="AR259" i="75"/>
  <c r="AQ259" i="75"/>
  <c r="AP259" i="75"/>
  <c r="AO259" i="75"/>
  <c r="AN259" i="75"/>
  <c r="AM259" i="75"/>
  <c r="AL259" i="75"/>
  <c r="AK259" i="75"/>
  <c r="AJ259" i="75"/>
  <c r="AI259" i="75"/>
  <c r="AH259" i="75"/>
  <c r="AG259" i="75"/>
  <c r="AF259" i="75"/>
  <c r="AE259" i="75"/>
  <c r="AD259" i="75"/>
  <c r="AC259" i="75"/>
  <c r="AB259" i="75"/>
  <c r="AA259" i="75"/>
  <c r="Z259" i="75"/>
  <c r="Y259" i="75"/>
  <c r="X259" i="75"/>
  <c r="W259" i="75"/>
  <c r="V259" i="75"/>
  <c r="U259" i="75"/>
  <c r="T259" i="75"/>
  <c r="S259" i="75"/>
  <c r="R259" i="75"/>
  <c r="Q259" i="75"/>
  <c r="P259" i="75"/>
  <c r="O259" i="75"/>
  <c r="N259" i="75"/>
  <c r="M259" i="75"/>
  <c r="L259" i="75"/>
  <c r="K259" i="75"/>
  <c r="J259" i="75"/>
  <c r="I259" i="75"/>
  <c r="H259" i="75"/>
  <c r="G259" i="75"/>
  <c r="F259" i="75"/>
  <c r="BU258" i="75"/>
  <c r="BT258" i="75"/>
  <c r="BS258" i="75"/>
  <c r="BR258" i="75"/>
  <c r="BQ258" i="75"/>
  <c r="BP258" i="75"/>
  <c r="BO258" i="75"/>
  <c r="BN258" i="75"/>
  <c r="BM258" i="75"/>
  <c r="BL258" i="75"/>
  <c r="BK258" i="75"/>
  <c r="BJ258" i="75"/>
  <c r="BI258" i="75"/>
  <c r="BH258" i="75"/>
  <c r="BG258" i="75"/>
  <c r="BF258" i="75"/>
  <c r="BE258" i="75"/>
  <c r="BD258" i="75"/>
  <c r="BC258" i="75"/>
  <c r="BB258" i="75"/>
  <c r="BA258" i="75"/>
  <c r="AZ258" i="75"/>
  <c r="AY258" i="75"/>
  <c r="AX258" i="75"/>
  <c r="AW258" i="75"/>
  <c r="AV258" i="75"/>
  <c r="AU258" i="75"/>
  <c r="AT258" i="75"/>
  <c r="AS258" i="75"/>
  <c r="AR258" i="75"/>
  <c r="AQ258" i="75"/>
  <c r="AP258" i="75"/>
  <c r="AO258" i="75"/>
  <c r="AN258" i="75"/>
  <c r="AM258" i="75"/>
  <c r="AL258" i="75"/>
  <c r="AK258" i="75"/>
  <c r="AJ258" i="75"/>
  <c r="AI258" i="75"/>
  <c r="AH258" i="75"/>
  <c r="AG258" i="75"/>
  <c r="AF258" i="75"/>
  <c r="AE258" i="75"/>
  <c r="AD258" i="75"/>
  <c r="AC258" i="75"/>
  <c r="AB258" i="75"/>
  <c r="AA258" i="75"/>
  <c r="Z258" i="75"/>
  <c r="Y258" i="75"/>
  <c r="X258" i="75"/>
  <c r="W258" i="75"/>
  <c r="V258" i="75"/>
  <c r="U258" i="75"/>
  <c r="T258" i="75"/>
  <c r="S258" i="75"/>
  <c r="R258" i="75"/>
  <c r="Q258" i="75"/>
  <c r="P258" i="75"/>
  <c r="O258" i="75"/>
  <c r="N258" i="75"/>
  <c r="M258" i="75"/>
  <c r="L258" i="75"/>
  <c r="K258" i="75"/>
  <c r="J258" i="75"/>
  <c r="I258" i="75"/>
  <c r="H258" i="75"/>
  <c r="G258" i="75"/>
  <c r="F258" i="75"/>
  <c r="BU257" i="75"/>
  <c r="BT257" i="75"/>
  <c r="BS257" i="75"/>
  <c r="BR257" i="75"/>
  <c r="BQ257" i="75"/>
  <c r="BP257" i="75"/>
  <c r="BO257" i="75"/>
  <c r="BN257" i="75"/>
  <c r="BM257" i="75"/>
  <c r="BL257" i="75"/>
  <c r="BK257" i="75"/>
  <c r="BJ257" i="75"/>
  <c r="BI257" i="75"/>
  <c r="BH257" i="75"/>
  <c r="BG257" i="75"/>
  <c r="BF257" i="75"/>
  <c r="BE257" i="75"/>
  <c r="BD257" i="75"/>
  <c r="BC257" i="75"/>
  <c r="BB257" i="75"/>
  <c r="BA257" i="75"/>
  <c r="AZ257" i="75"/>
  <c r="AY257" i="75"/>
  <c r="AX257" i="75"/>
  <c r="AW257" i="75"/>
  <c r="AV257" i="75"/>
  <c r="AU257" i="75"/>
  <c r="AT257" i="75"/>
  <c r="AS257" i="75"/>
  <c r="AR257" i="75"/>
  <c r="AQ257" i="75"/>
  <c r="AP257" i="75"/>
  <c r="AO257" i="75"/>
  <c r="AN257" i="75"/>
  <c r="AM257" i="75"/>
  <c r="AL257" i="75"/>
  <c r="AK257" i="75"/>
  <c r="AJ257" i="75"/>
  <c r="AI257" i="75"/>
  <c r="AH257" i="75"/>
  <c r="AG257" i="75"/>
  <c r="AF257" i="75"/>
  <c r="AE257" i="75"/>
  <c r="AD257" i="75"/>
  <c r="AC257" i="75"/>
  <c r="AB257" i="75"/>
  <c r="AA257" i="75"/>
  <c r="Z257" i="75"/>
  <c r="Y257" i="75"/>
  <c r="X257" i="75"/>
  <c r="W257" i="75"/>
  <c r="V257" i="75"/>
  <c r="U257" i="75"/>
  <c r="T257" i="75"/>
  <c r="S257" i="75"/>
  <c r="R257" i="75"/>
  <c r="Q257" i="75"/>
  <c r="P257" i="75"/>
  <c r="O257" i="75"/>
  <c r="N257" i="75"/>
  <c r="M257" i="75"/>
  <c r="L257" i="75"/>
  <c r="K257" i="75"/>
  <c r="J257" i="75"/>
  <c r="I257" i="75"/>
  <c r="H257" i="75"/>
  <c r="G257" i="75"/>
  <c r="F257" i="75"/>
  <c r="BU256" i="75"/>
  <c r="BT256" i="75"/>
  <c r="BS256" i="75"/>
  <c r="BR256" i="75"/>
  <c r="BQ256" i="75"/>
  <c r="BP256" i="75"/>
  <c r="BO256" i="75"/>
  <c r="BN256" i="75"/>
  <c r="BM256" i="75"/>
  <c r="BL256" i="75"/>
  <c r="BK256" i="75"/>
  <c r="BJ256" i="75"/>
  <c r="BI256" i="75"/>
  <c r="BH256" i="75"/>
  <c r="BG256" i="75"/>
  <c r="BF256" i="75"/>
  <c r="BE256" i="75"/>
  <c r="BD256" i="75"/>
  <c r="BC256" i="75"/>
  <c r="BB256" i="75"/>
  <c r="BA256" i="75"/>
  <c r="AZ256" i="75"/>
  <c r="AY256" i="75"/>
  <c r="AX256" i="75"/>
  <c r="AW256" i="75"/>
  <c r="AV256" i="75"/>
  <c r="AU256" i="75"/>
  <c r="AT256" i="75"/>
  <c r="AS256" i="75"/>
  <c r="AR256" i="75"/>
  <c r="AQ256" i="75"/>
  <c r="AP256" i="75"/>
  <c r="AO256" i="75"/>
  <c r="AN256" i="75"/>
  <c r="AM256" i="75"/>
  <c r="AL256" i="75"/>
  <c r="AK256" i="75"/>
  <c r="AJ256" i="75"/>
  <c r="AI256" i="75"/>
  <c r="AH256" i="75"/>
  <c r="AG256" i="75"/>
  <c r="AF256" i="75"/>
  <c r="AE256" i="75"/>
  <c r="AD256" i="75"/>
  <c r="AC256" i="75"/>
  <c r="AB256" i="75"/>
  <c r="AA256" i="75"/>
  <c r="Z256" i="75"/>
  <c r="Y256" i="75"/>
  <c r="X256" i="75"/>
  <c r="W256" i="75"/>
  <c r="V256" i="75"/>
  <c r="U256" i="75"/>
  <c r="T256" i="75"/>
  <c r="S256" i="75"/>
  <c r="R256" i="75"/>
  <c r="Q256" i="75"/>
  <c r="P256" i="75"/>
  <c r="O256" i="75"/>
  <c r="N256" i="75"/>
  <c r="M256" i="75"/>
  <c r="L256" i="75"/>
  <c r="K256" i="75"/>
  <c r="J256" i="75"/>
  <c r="I256" i="75"/>
  <c r="H256" i="75"/>
  <c r="G256" i="75"/>
  <c r="F256" i="75"/>
  <c r="BU255" i="75"/>
  <c r="BT255" i="75"/>
  <c r="BS255" i="75"/>
  <c r="BR255" i="75"/>
  <c r="BQ255" i="75"/>
  <c r="BP255" i="75"/>
  <c r="BO255" i="75"/>
  <c r="BN255" i="75"/>
  <c r="BM255" i="75"/>
  <c r="BL255" i="75"/>
  <c r="BK255" i="75"/>
  <c r="BJ255" i="75"/>
  <c r="BI255" i="75"/>
  <c r="BH255" i="75"/>
  <c r="BG255" i="75"/>
  <c r="BF255" i="75"/>
  <c r="BE255" i="75"/>
  <c r="BD255" i="75"/>
  <c r="BC255" i="75"/>
  <c r="BB255" i="75"/>
  <c r="BA255" i="75"/>
  <c r="AZ255" i="75"/>
  <c r="AY255" i="75"/>
  <c r="AX255" i="75"/>
  <c r="AW255" i="75"/>
  <c r="AV255" i="75"/>
  <c r="AU255" i="75"/>
  <c r="AT255" i="75"/>
  <c r="AS255" i="75"/>
  <c r="AR255" i="75"/>
  <c r="AQ255" i="75"/>
  <c r="AP255" i="75"/>
  <c r="AO255" i="75"/>
  <c r="AN255" i="75"/>
  <c r="AM255" i="75"/>
  <c r="AL255" i="75"/>
  <c r="AK255" i="75"/>
  <c r="AJ255" i="75"/>
  <c r="AI255" i="75"/>
  <c r="AH255" i="75"/>
  <c r="AG255" i="75"/>
  <c r="AF255" i="75"/>
  <c r="AE255" i="75"/>
  <c r="AD255" i="75"/>
  <c r="AC255" i="75"/>
  <c r="AB255" i="75"/>
  <c r="AA255" i="75"/>
  <c r="Z255" i="75"/>
  <c r="Y255" i="75"/>
  <c r="X255" i="75"/>
  <c r="W255" i="75"/>
  <c r="V255" i="75"/>
  <c r="U255" i="75"/>
  <c r="T255" i="75"/>
  <c r="S255" i="75"/>
  <c r="R255" i="75"/>
  <c r="Q255" i="75"/>
  <c r="P255" i="75"/>
  <c r="O255" i="75"/>
  <c r="N255" i="75"/>
  <c r="M255" i="75"/>
  <c r="L255" i="75"/>
  <c r="K255" i="75"/>
  <c r="J255" i="75"/>
  <c r="I255" i="75"/>
  <c r="H255" i="75"/>
  <c r="G255" i="75"/>
  <c r="F255" i="75"/>
  <c r="BU254" i="75"/>
  <c r="BT254" i="75"/>
  <c r="BS254" i="75"/>
  <c r="BR254" i="75"/>
  <c r="BQ254" i="75"/>
  <c r="BP254" i="75"/>
  <c r="BO254" i="75"/>
  <c r="BN254" i="75"/>
  <c r="BM254" i="75"/>
  <c r="BL254" i="75"/>
  <c r="BK254" i="75"/>
  <c r="BJ254" i="75"/>
  <c r="BI254" i="75"/>
  <c r="BH254" i="75"/>
  <c r="BG254" i="75"/>
  <c r="BF254" i="75"/>
  <c r="BE254" i="75"/>
  <c r="BD254" i="75"/>
  <c r="BC254" i="75"/>
  <c r="BB254" i="75"/>
  <c r="BA254" i="75"/>
  <c r="AZ254" i="75"/>
  <c r="AY254" i="75"/>
  <c r="AX254" i="75"/>
  <c r="AW254" i="75"/>
  <c r="AV254" i="75"/>
  <c r="AU254" i="75"/>
  <c r="AT254" i="75"/>
  <c r="AS254" i="75"/>
  <c r="AR254" i="75"/>
  <c r="AQ254" i="75"/>
  <c r="AP254" i="75"/>
  <c r="AO254" i="75"/>
  <c r="AN254" i="75"/>
  <c r="AM254" i="75"/>
  <c r="AL254" i="75"/>
  <c r="AK254" i="75"/>
  <c r="AJ254" i="75"/>
  <c r="AI254" i="75"/>
  <c r="AH254" i="75"/>
  <c r="AG254" i="75"/>
  <c r="AF254" i="75"/>
  <c r="AE254" i="75"/>
  <c r="AD254" i="75"/>
  <c r="AC254" i="75"/>
  <c r="AB254" i="75"/>
  <c r="AA254" i="75"/>
  <c r="Z254" i="75"/>
  <c r="Y254" i="75"/>
  <c r="X254" i="75"/>
  <c r="W254" i="75"/>
  <c r="V254" i="75"/>
  <c r="U254" i="75"/>
  <c r="T254" i="75"/>
  <c r="S254" i="75"/>
  <c r="R254" i="75"/>
  <c r="Q254" i="75"/>
  <c r="P254" i="75"/>
  <c r="O254" i="75"/>
  <c r="N254" i="75"/>
  <c r="M254" i="75"/>
  <c r="L254" i="75"/>
  <c r="K254" i="75"/>
  <c r="J254" i="75"/>
  <c r="I254" i="75"/>
  <c r="H254" i="75"/>
  <c r="G254" i="75"/>
  <c r="F254" i="75"/>
  <c r="BU253" i="75"/>
  <c r="BT253" i="75"/>
  <c r="BS253" i="75"/>
  <c r="BR253" i="75"/>
  <c r="BQ253" i="75"/>
  <c r="BP253" i="75"/>
  <c r="BO253" i="75"/>
  <c r="BN253" i="75"/>
  <c r="BM253" i="75"/>
  <c r="BL253" i="75"/>
  <c r="BK253" i="75"/>
  <c r="BJ253" i="75"/>
  <c r="BI253" i="75"/>
  <c r="BH253" i="75"/>
  <c r="BG253" i="75"/>
  <c r="BF253" i="75"/>
  <c r="BE253" i="75"/>
  <c r="BD253" i="75"/>
  <c r="BC253" i="75"/>
  <c r="BB253" i="75"/>
  <c r="BA253" i="75"/>
  <c r="AZ253" i="75"/>
  <c r="AY253" i="75"/>
  <c r="AX253" i="75"/>
  <c r="AW253" i="75"/>
  <c r="AV253" i="75"/>
  <c r="AU253" i="75"/>
  <c r="AT253" i="75"/>
  <c r="AS253" i="75"/>
  <c r="AR253" i="75"/>
  <c r="AQ253" i="75"/>
  <c r="AP253" i="75"/>
  <c r="AO253" i="75"/>
  <c r="AN253" i="75"/>
  <c r="AM253" i="75"/>
  <c r="AL253" i="75"/>
  <c r="AK253" i="75"/>
  <c r="AJ253" i="75"/>
  <c r="AI253" i="75"/>
  <c r="AH253" i="75"/>
  <c r="AG253" i="75"/>
  <c r="AF253" i="75"/>
  <c r="AE253" i="75"/>
  <c r="AD253" i="75"/>
  <c r="AC253" i="75"/>
  <c r="AB253" i="75"/>
  <c r="AA253" i="75"/>
  <c r="Z253" i="75"/>
  <c r="Y253" i="75"/>
  <c r="X253" i="75"/>
  <c r="W253" i="75"/>
  <c r="V253" i="75"/>
  <c r="U253" i="75"/>
  <c r="T253" i="75"/>
  <c r="S253" i="75"/>
  <c r="R253" i="75"/>
  <c r="Q253" i="75"/>
  <c r="P253" i="75"/>
  <c r="O253" i="75"/>
  <c r="N253" i="75"/>
  <c r="M253" i="75"/>
  <c r="L253" i="75"/>
  <c r="K253" i="75"/>
  <c r="J253" i="75"/>
  <c r="I253" i="75"/>
  <c r="H253" i="75"/>
  <c r="G253" i="75"/>
  <c r="F253" i="75"/>
  <c r="BU252" i="75"/>
  <c r="BT252" i="75"/>
  <c r="BS252" i="75"/>
  <c r="BR252" i="75"/>
  <c r="BQ252" i="75"/>
  <c r="BP252" i="75"/>
  <c r="BO252" i="75"/>
  <c r="BN252" i="75"/>
  <c r="BM252" i="75"/>
  <c r="BL252" i="75"/>
  <c r="BK252" i="75"/>
  <c r="BJ252" i="75"/>
  <c r="BI252" i="75"/>
  <c r="BH252" i="75"/>
  <c r="BG252" i="75"/>
  <c r="BF252" i="75"/>
  <c r="BE252" i="75"/>
  <c r="BD252" i="75"/>
  <c r="BC252" i="75"/>
  <c r="BB252" i="75"/>
  <c r="BA252" i="75"/>
  <c r="AZ252" i="75"/>
  <c r="AY252" i="75"/>
  <c r="AX252" i="75"/>
  <c r="AW252" i="75"/>
  <c r="AV252" i="75"/>
  <c r="AU252" i="75"/>
  <c r="AT252" i="75"/>
  <c r="AS252" i="75"/>
  <c r="AR252" i="75"/>
  <c r="AQ252" i="75"/>
  <c r="AP252" i="75"/>
  <c r="AO252" i="75"/>
  <c r="AN252" i="75"/>
  <c r="AM252" i="75"/>
  <c r="AL252" i="75"/>
  <c r="AK252" i="75"/>
  <c r="AJ252" i="75"/>
  <c r="AI252" i="75"/>
  <c r="AH252" i="75"/>
  <c r="AG252" i="75"/>
  <c r="AF252" i="75"/>
  <c r="AE252" i="75"/>
  <c r="AD252" i="75"/>
  <c r="AC252" i="75"/>
  <c r="AB252" i="75"/>
  <c r="AA252" i="75"/>
  <c r="Z252" i="75"/>
  <c r="Y252" i="75"/>
  <c r="X252" i="75"/>
  <c r="W252" i="75"/>
  <c r="V252" i="75"/>
  <c r="U252" i="75"/>
  <c r="T252" i="75"/>
  <c r="S252" i="75"/>
  <c r="R252" i="75"/>
  <c r="Q252" i="75"/>
  <c r="P252" i="75"/>
  <c r="O252" i="75"/>
  <c r="N252" i="75"/>
  <c r="M252" i="75"/>
  <c r="L252" i="75"/>
  <c r="K252" i="75"/>
  <c r="J252" i="75"/>
  <c r="I252" i="75"/>
  <c r="H252" i="75"/>
  <c r="G252" i="75"/>
  <c r="F252" i="75"/>
  <c r="BU251" i="75"/>
  <c r="BT251" i="75"/>
  <c r="BS251" i="75"/>
  <c r="BR251" i="75"/>
  <c r="BQ251" i="75"/>
  <c r="BP251" i="75"/>
  <c r="BO251" i="75"/>
  <c r="BN251" i="75"/>
  <c r="BM251" i="75"/>
  <c r="BL251" i="75"/>
  <c r="BK251" i="75"/>
  <c r="BJ251" i="75"/>
  <c r="BI251" i="75"/>
  <c r="BH251" i="75"/>
  <c r="BG251" i="75"/>
  <c r="BF251" i="75"/>
  <c r="BE251" i="75"/>
  <c r="BD251" i="75"/>
  <c r="BC251" i="75"/>
  <c r="BB251" i="75"/>
  <c r="BA251" i="75"/>
  <c r="AZ251" i="75"/>
  <c r="AY251" i="75"/>
  <c r="AX251" i="75"/>
  <c r="AW251" i="75"/>
  <c r="AV251" i="75"/>
  <c r="AU251" i="75"/>
  <c r="AT251" i="75"/>
  <c r="AS251" i="75"/>
  <c r="AR251" i="75"/>
  <c r="AQ251" i="75"/>
  <c r="AP251" i="75"/>
  <c r="AO251" i="75"/>
  <c r="AN251" i="75"/>
  <c r="AM251" i="75"/>
  <c r="AL251" i="75"/>
  <c r="AK251" i="75"/>
  <c r="AJ251" i="75"/>
  <c r="AI251" i="75"/>
  <c r="AH251" i="75"/>
  <c r="AG251" i="75"/>
  <c r="AF251" i="75"/>
  <c r="AE251" i="75"/>
  <c r="AD251" i="75"/>
  <c r="AC251" i="75"/>
  <c r="AB251" i="75"/>
  <c r="AA251" i="75"/>
  <c r="Z251" i="75"/>
  <c r="Y251" i="75"/>
  <c r="X251" i="75"/>
  <c r="W251" i="75"/>
  <c r="V251" i="75"/>
  <c r="U251" i="75"/>
  <c r="T251" i="75"/>
  <c r="S251" i="75"/>
  <c r="R251" i="75"/>
  <c r="Q251" i="75"/>
  <c r="P251" i="75"/>
  <c r="O251" i="75"/>
  <c r="N251" i="75"/>
  <c r="M251" i="75"/>
  <c r="L251" i="75"/>
  <c r="K251" i="75"/>
  <c r="J251" i="75"/>
  <c r="I251" i="75"/>
  <c r="H251" i="75"/>
  <c r="G251" i="75"/>
  <c r="F251" i="75"/>
  <c r="BU250" i="75"/>
  <c r="BT250" i="75"/>
  <c r="BS250" i="75"/>
  <c r="BR250" i="75"/>
  <c r="BQ250" i="75"/>
  <c r="BP250" i="75"/>
  <c r="BO250" i="75"/>
  <c r="BN250" i="75"/>
  <c r="BM250" i="75"/>
  <c r="BL250" i="75"/>
  <c r="BK250" i="75"/>
  <c r="BJ250" i="75"/>
  <c r="BI250" i="75"/>
  <c r="BH250" i="75"/>
  <c r="BG250" i="75"/>
  <c r="BF250" i="75"/>
  <c r="BE250" i="75"/>
  <c r="BD250" i="75"/>
  <c r="BC250" i="75"/>
  <c r="BB250" i="75"/>
  <c r="BA250" i="75"/>
  <c r="AZ250" i="75"/>
  <c r="AY250" i="75"/>
  <c r="AX250" i="75"/>
  <c r="AW250" i="75"/>
  <c r="AV250" i="75"/>
  <c r="AU250" i="75"/>
  <c r="AT250" i="75"/>
  <c r="AS250" i="75"/>
  <c r="AR250" i="75"/>
  <c r="AQ250" i="75"/>
  <c r="AP250" i="75"/>
  <c r="AO250" i="75"/>
  <c r="AN250" i="75"/>
  <c r="AM250" i="75"/>
  <c r="AL250" i="75"/>
  <c r="AK250" i="75"/>
  <c r="AJ250" i="75"/>
  <c r="AI250" i="75"/>
  <c r="AH250" i="75"/>
  <c r="AG250" i="75"/>
  <c r="AF250" i="75"/>
  <c r="AE250" i="75"/>
  <c r="AD250" i="75"/>
  <c r="AC250" i="75"/>
  <c r="AB250" i="75"/>
  <c r="AA250" i="75"/>
  <c r="Z250" i="75"/>
  <c r="Y250" i="75"/>
  <c r="X250" i="75"/>
  <c r="W250" i="75"/>
  <c r="V250" i="75"/>
  <c r="U250" i="75"/>
  <c r="T250" i="75"/>
  <c r="S250" i="75"/>
  <c r="R250" i="75"/>
  <c r="Q250" i="75"/>
  <c r="P250" i="75"/>
  <c r="O250" i="75"/>
  <c r="N250" i="75"/>
  <c r="M250" i="75"/>
  <c r="L250" i="75"/>
  <c r="K250" i="75"/>
  <c r="J250" i="75"/>
  <c r="I250" i="75"/>
  <c r="H250" i="75"/>
  <c r="G250" i="75"/>
  <c r="F250" i="75"/>
  <c r="BU249" i="75"/>
  <c r="BT249" i="75"/>
  <c r="BS249" i="75"/>
  <c r="BR249" i="75"/>
  <c r="BQ249" i="75"/>
  <c r="BP249" i="75"/>
  <c r="BO249" i="75"/>
  <c r="BN249" i="75"/>
  <c r="BM249" i="75"/>
  <c r="BL249" i="75"/>
  <c r="BK249" i="75"/>
  <c r="BJ249" i="75"/>
  <c r="BI249" i="75"/>
  <c r="BH249" i="75"/>
  <c r="BG249" i="75"/>
  <c r="BF249" i="75"/>
  <c r="BE249" i="75"/>
  <c r="BD249" i="75"/>
  <c r="BC249" i="75"/>
  <c r="BB249" i="75"/>
  <c r="BA249" i="75"/>
  <c r="AZ249" i="75"/>
  <c r="AY249" i="75"/>
  <c r="AX249" i="75"/>
  <c r="AW249" i="75"/>
  <c r="AV249" i="75"/>
  <c r="AU249" i="75"/>
  <c r="AT249" i="75"/>
  <c r="AS249" i="75"/>
  <c r="AR249" i="75"/>
  <c r="AQ249" i="75"/>
  <c r="AP249" i="75"/>
  <c r="AO249" i="75"/>
  <c r="AN249" i="75"/>
  <c r="AM249" i="75"/>
  <c r="AL249" i="75"/>
  <c r="AK249" i="75"/>
  <c r="AJ249" i="75"/>
  <c r="AI249" i="75"/>
  <c r="AH249" i="75"/>
  <c r="AG249" i="75"/>
  <c r="AF249" i="75"/>
  <c r="AE249" i="75"/>
  <c r="AD249" i="75"/>
  <c r="AC249" i="75"/>
  <c r="AB249" i="75"/>
  <c r="AA249" i="75"/>
  <c r="Z249" i="75"/>
  <c r="Y249" i="75"/>
  <c r="X249" i="75"/>
  <c r="W249" i="75"/>
  <c r="V249" i="75"/>
  <c r="U249" i="75"/>
  <c r="T249" i="75"/>
  <c r="S249" i="75"/>
  <c r="R249" i="75"/>
  <c r="Q249" i="75"/>
  <c r="P249" i="75"/>
  <c r="O249" i="75"/>
  <c r="N249" i="75"/>
  <c r="M249" i="75"/>
  <c r="L249" i="75"/>
  <c r="K249" i="75"/>
  <c r="J249" i="75"/>
  <c r="I249" i="75"/>
  <c r="H249" i="75"/>
  <c r="G249" i="75"/>
  <c r="F249" i="75"/>
  <c r="BU248" i="75"/>
  <c r="BT248" i="75"/>
  <c r="BS248" i="75"/>
  <c r="BR248" i="75"/>
  <c r="BQ248" i="75"/>
  <c r="BP248" i="75"/>
  <c r="BO248" i="75"/>
  <c r="BN248" i="75"/>
  <c r="BM248" i="75"/>
  <c r="BL248" i="75"/>
  <c r="BK248" i="75"/>
  <c r="BJ248" i="75"/>
  <c r="BI248" i="75"/>
  <c r="BH248" i="75"/>
  <c r="BG248" i="75"/>
  <c r="BF248" i="75"/>
  <c r="BE248" i="75"/>
  <c r="BD248" i="75"/>
  <c r="BC248" i="75"/>
  <c r="BB248" i="75"/>
  <c r="BA248" i="75"/>
  <c r="AZ248" i="75"/>
  <c r="AY248" i="75"/>
  <c r="AX248" i="75"/>
  <c r="AW248" i="75"/>
  <c r="AV248" i="75"/>
  <c r="AU248" i="75"/>
  <c r="AT248" i="75"/>
  <c r="AS248" i="75"/>
  <c r="AR248" i="75"/>
  <c r="AQ248" i="75"/>
  <c r="AP248" i="75"/>
  <c r="AO248" i="75"/>
  <c r="AN248" i="75"/>
  <c r="AM248" i="75"/>
  <c r="AL248" i="75"/>
  <c r="AK248" i="75"/>
  <c r="AJ248" i="75"/>
  <c r="AI248" i="75"/>
  <c r="AH248" i="75"/>
  <c r="AG248" i="75"/>
  <c r="AF248" i="75"/>
  <c r="AE248" i="75"/>
  <c r="AD248" i="75"/>
  <c r="AC248" i="75"/>
  <c r="AB248" i="75"/>
  <c r="AA248" i="75"/>
  <c r="Z248" i="75"/>
  <c r="Y248" i="75"/>
  <c r="X248" i="75"/>
  <c r="W248" i="75"/>
  <c r="V248" i="75"/>
  <c r="U248" i="75"/>
  <c r="T248" i="75"/>
  <c r="S248" i="75"/>
  <c r="R248" i="75"/>
  <c r="Q248" i="75"/>
  <c r="P248" i="75"/>
  <c r="O248" i="75"/>
  <c r="N248" i="75"/>
  <c r="M248" i="75"/>
  <c r="L248" i="75"/>
  <c r="K248" i="75"/>
  <c r="J248" i="75"/>
  <c r="I248" i="75"/>
  <c r="H248" i="75"/>
  <c r="G248" i="75"/>
  <c r="F248" i="75"/>
  <c r="BU247" i="75"/>
  <c r="BT247" i="75"/>
  <c r="BS247" i="75"/>
  <c r="BR247" i="75"/>
  <c r="BQ247" i="75"/>
  <c r="BP247" i="75"/>
  <c r="BO247" i="75"/>
  <c r="BN247" i="75"/>
  <c r="BM247" i="75"/>
  <c r="BL247" i="75"/>
  <c r="BK247" i="75"/>
  <c r="BJ247" i="75"/>
  <c r="BI247" i="75"/>
  <c r="BH247" i="75"/>
  <c r="BG247" i="75"/>
  <c r="BF247" i="75"/>
  <c r="BE247" i="75"/>
  <c r="BD247" i="75"/>
  <c r="BC247" i="75"/>
  <c r="BB247" i="75"/>
  <c r="BA247" i="75"/>
  <c r="AZ247" i="75"/>
  <c r="AY247" i="75"/>
  <c r="AX247" i="75"/>
  <c r="AW247" i="75"/>
  <c r="AV247" i="75"/>
  <c r="AU247" i="75"/>
  <c r="AT247" i="75"/>
  <c r="AS247" i="75"/>
  <c r="AR247" i="75"/>
  <c r="AQ247" i="75"/>
  <c r="AP247" i="75"/>
  <c r="AO247" i="75"/>
  <c r="AN247" i="75"/>
  <c r="AM247" i="75"/>
  <c r="AL247" i="75"/>
  <c r="AK247" i="75"/>
  <c r="AJ247" i="75"/>
  <c r="AI247" i="75"/>
  <c r="AH247" i="75"/>
  <c r="AG247" i="75"/>
  <c r="AF247" i="75"/>
  <c r="AE247" i="75"/>
  <c r="AD247" i="75"/>
  <c r="AC247" i="75"/>
  <c r="AB247" i="75"/>
  <c r="AA247" i="75"/>
  <c r="Z247" i="75"/>
  <c r="Y247" i="75"/>
  <c r="X247" i="75"/>
  <c r="W247" i="75"/>
  <c r="V247" i="75"/>
  <c r="U247" i="75"/>
  <c r="T247" i="75"/>
  <c r="S247" i="75"/>
  <c r="R247" i="75"/>
  <c r="Q247" i="75"/>
  <c r="P247" i="75"/>
  <c r="O247" i="75"/>
  <c r="N247" i="75"/>
  <c r="M247" i="75"/>
  <c r="L247" i="75"/>
  <c r="K247" i="75"/>
  <c r="J247" i="75"/>
  <c r="I247" i="75"/>
  <c r="H247" i="75"/>
  <c r="G247" i="75"/>
  <c r="F247" i="75"/>
  <c r="BU246" i="75"/>
  <c r="BT246" i="75"/>
  <c r="BS246" i="75"/>
  <c r="BR246" i="75"/>
  <c r="BQ246" i="75"/>
  <c r="BP246" i="75"/>
  <c r="BO246" i="75"/>
  <c r="BN246" i="75"/>
  <c r="BM246" i="75"/>
  <c r="BL246" i="75"/>
  <c r="BK246" i="75"/>
  <c r="BJ246" i="75"/>
  <c r="BI246" i="75"/>
  <c r="BH246" i="75"/>
  <c r="BG246" i="75"/>
  <c r="BF246" i="75"/>
  <c r="BE246" i="75"/>
  <c r="BD246" i="75"/>
  <c r="BC246" i="75"/>
  <c r="BB246" i="75"/>
  <c r="BA246" i="75"/>
  <c r="AZ246" i="75"/>
  <c r="AY246" i="75"/>
  <c r="AX246" i="75"/>
  <c r="AW246" i="75"/>
  <c r="AV246" i="75"/>
  <c r="AU246" i="75"/>
  <c r="AT246" i="75"/>
  <c r="AS246" i="75"/>
  <c r="AR246" i="75"/>
  <c r="AQ246" i="75"/>
  <c r="AP246" i="75"/>
  <c r="AO246" i="75"/>
  <c r="AN246" i="75"/>
  <c r="AM246" i="75"/>
  <c r="AL246" i="75"/>
  <c r="AK246" i="75"/>
  <c r="AJ246" i="75"/>
  <c r="AI246" i="75"/>
  <c r="AH246" i="75"/>
  <c r="AG246" i="75"/>
  <c r="AF246" i="75"/>
  <c r="AE246" i="75"/>
  <c r="AD246" i="75"/>
  <c r="AC246" i="75"/>
  <c r="AB246" i="75"/>
  <c r="AA246" i="75"/>
  <c r="Z246" i="75"/>
  <c r="Y246" i="75"/>
  <c r="X246" i="75"/>
  <c r="W246" i="75"/>
  <c r="V246" i="75"/>
  <c r="U246" i="75"/>
  <c r="T246" i="75"/>
  <c r="S246" i="75"/>
  <c r="R246" i="75"/>
  <c r="Q246" i="75"/>
  <c r="P246" i="75"/>
  <c r="O246" i="75"/>
  <c r="N246" i="75"/>
  <c r="M246" i="75"/>
  <c r="L246" i="75"/>
  <c r="K246" i="75"/>
  <c r="J246" i="75"/>
  <c r="I246" i="75"/>
  <c r="H246" i="75"/>
  <c r="G246" i="75"/>
  <c r="F246" i="75"/>
  <c r="BU245" i="75"/>
  <c r="BT245" i="75"/>
  <c r="BS245" i="75"/>
  <c r="BR245" i="75"/>
  <c r="BQ245" i="75"/>
  <c r="BP245" i="75"/>
  <c r="BO245" i="75"/>
  <c r="BN245" i="75"/>
  <c r="BM245" i="75"/>
  <c r="BL245" i="75"/>
  <c r="BK245" i="75"/>
  <c r="BJ245" i="75"/>
  <c r="BI245" i="75"/>
  <c r="BH245" i="75"/>
  <c r="BG245" i="75"/>
  <c r="BF245" i="75"/>
  <c r="BE245" i="75"/>
  <c r="BD245" i="75"/>
  <c r="BC245" i="75"/>
  <c r="BB245" i="75"/>
  <c r="BA245" i="75"/>
  <c r="AZ245" i="75"/>
  <c r="AY245" i="75"/>
  <c r="AX245" i="75"/>
  <c r="AW245" i="75"/>
  <c r="AV245" i="75"/>
  <c r="AU245" i="75"/>
  <c r="AT245" i="75"/>
  <c r="AS245" i="75"/>
  <c r="AR245" i="75"/>
  <c r="AQ245" i="75"/>
  <c r="AP245" i="75"/>
  <c r="AO245" i="75"/>
  <c r="AN245" i="75"/>
  <c r="AM245" i="75"/>
  <c r="AL245" i="75"/>
  <c r="AK245" i="75"/>
  <c r="AJ245" i="75"/>
  <c r="AI245" i="75"/>
  <c r="AH245" i="75"/>
  <c r="AG245" i="75"/>
  <c r="AF245" i="75"/>
  <c r="AE245" i="75"/>
  <c r="AD245" i="75"/>
  <c r="AC245" i="75"/>
  <c r="AB245" i="75"/>
  <c r="AA245" i="75"/>
  <c r="Z245" i="75"/>
  <c r="Y245" i="75"/>
  <c r="X245" i="75"/>
  <c r="W245" i="75"/>
  <c r="V245" i="75"/>
  <c r="U245" i="75"/>
  <c r="T245" i="75"/>
  <c r="S245" i="75"/>
  <c r="R245" i="75"/>
  <c r="Q245" i="75"/>
  <c r="P245" i="75"/>
  <c r="O245" i="75"/>
  <c r="N245" i="75"/>
  <c r="M245" i="75"/>
  <c r="L245" i="75"/>
  <c r="K245" i="75"/>
  <c r="J245" i="75"/>
  <c r="I245" i="75"/>
  <c r="H245" i="75"/>
  <c r="G245" i="75"/>
  <c r="F245" i="75"/>
  <c r="BU244" i="75"/>
  <c r="BT244" i="75"/>
  <c r="BS244" i="75"/>
  <c r="BR244" i="75"/>
  <c r="BQ244" i="75"/>
  <c r="BP244" i="75"/>
  <c r="BO244" i="75"/>
  <c r="BN244" i="75"/>
  <c r="BM244" i="75"/>
  <c r="BL244" i="75"/>
  <c r="BK244" i="75"/>
  <c r="BJ244" i="75"/>
  <c r="BI244" i="75"/>
  <c r="BH244" i="75"/>
  <c r="BG244" i="75"/>
  <c r="BF244" i="75"/>
  <c r="BE244" i="75"/>
  <c r="BD244" i="75"/>
  <c r="BC244" i="75"/>
  <c r="BB244" i="75"/>
  <c r="BA244" i="75"/>
  <c r="AZ244" i="75"/>
  <c r="AY244" i="75"/>
  <c r="AX244" i="75"/>
  <c r="AW244" i="75"/>
  <c r="AV244" i="75"/>
  <c r="AU244" i="75"/>
  <c r="AT244" i="75"/>
  <c r="AS244" i="75"/>
  <c r="AR244" i="75"/>
  <c r="AQ244" i="75"/>
  <c r="AP244" i="75"/>
  <c r="AO244" i="75"/>
  <c r="AN244" i="75"/>
  <c r="AM244" i="75"/>
  <c r="AL244" i="75"/>
  <c r="AK244" i="75"/>
  <c r="AJ244" i="75"/>
  <c r="AI244" i="75"/>
  <c r="AH244" i="75"/>
  <c r="AG244" i="75"/>
  <c r="AF244" i="75"/>
  <c r="AE244" i="75"/>
  <c r="AD244" i="75"/>
  <c r="AC244" i="75"/>
  <c r="AB244" i="75"/>
  <c r="AA244" i="75"/>
  <c r="Z244" i="75"/>
  <c r="Y244" i="75"/>
  <c r="X244" i="75"/>
  <c r="W244" i="75"/>
  <c r="V244" i="75"/>
  <c r="U244" i="75"/>
  <c r="T244" i="75"/>
  <c r="S244" i="75"/>
  <c r="R244" i="75"/>
  <c r="Q244" i="75"/>
  <c r="P244" i="75"/>
  <c r="O244" i="75"/>
  <c r="N244" i="75"/>
  <c r="M244" i="75"/>
  <c r="L244" i="75"/>
  <c r="K244" i="75"/>
  <c r="J244" i="75"/>
  <c r="I244" i="75"/>
  <c r="H244" i="75"/>
  <c r="G244" i="75"/>
  <c r="F244" i="75"/>
  <c r="BU243" i="75"/>
  <c r="BT243" i="75"/>
  <c r="BS243" i="75"/>
  <c r="BR243" i="75"/>
  <c r="BQ243" i="75"/>
  <c r="BP243" i="75"/>
  <c r="BO243" i="75"/>
  <c r="BN243" i="75"/>
  <c r="BM243" i="75"/>
  <c r="BL243" i="75"/>
  <c r="BK243" i="75"/>
  <c r="BJ243" i="75"/>
  <c r="BI243" i="75"/>
  <c r="BH243" i="75"/>
  <c r="BG243" i="75"/>
  <c r="BF243" i="75"/>
  <c r="BE243" i="75"/>
  <c r="BD243" i="75"/>
  <c r="BC243" i="75"/>
  <c r="BB243" i="75"/>
  <c r="BA243" i="75"/>
  <c r="AZ243" i="75"/>
  <c r="AY243" i="75"/>
  <c r="AX243" i="75"/>
  <c r="AW243" i="75"/>
  <c r="AV243" i="75"/>
  <c r="AU243" i="75"/>
  <c r="AT243" i="75"/>
  <c r="AS243" i="75"/>
  <c r="AR243" i="75"/>
  <c r="AQ243" i="75"/>
  <c r="AP243" i="75"/>
  <c r="AO243" i="75"/>
  <c r="AN243" i="75"/>
  <c r="AM243" i="75"/>
  <c r="AL243" i="75"/>
  <c r="AK243" i="75"/>
  <c r="AJ243" i="75"/>
  <c r="AI243" i="75"/>
  <c r="AH243" i="75"/>
  <c r="AG243" i="75"/>
  <c r="AF243" i="75"/>
  <c r="AE243" i="75"/>
  <c r="AD243" i="75"/>
  <c r="AC243" i="75"/>
  <c r="AB243" i="75"/>
  <c r="AA243" i="75"/>
  <c r="Z243" i="75"/>
  <c r="Y243" i="75"/>
  <c r="X243" i="75"/>
  <c r="W243" i="75"/>
  <c r="V243" i="75"/>
  <c r="U243" i="75"/>
  <c r="T243" i="75"/>
  <c r="S243" i="75"/>
  <c r="R243" i="75"/>
  <c r="Q243" i="75"/>
  <c r="P243" i="75"/>
  <c r="O243" i="75"/>
  <c r="N243" i="75"/>
  <c r="M243" i="75"/>
  <c r="L243" i="75"/>
  <c r="K243" i="75"/>
  <c r="J243" i="75"/>
  <c r="I243" i="75"/>
  <c r="H243" i="75"/>
  <c r="G243" i="75"/>
  <c r="F243" i="75"/>
  <c r="BU242" i="75"/>
  <c r="BT242" i="75"/>
  <c r="BS242" i="75"/>
  <c r="BR242" i="75"/>
  <c r="BQ242" i="75"/>
  <c r="BP242" i="75"/>
  <c r="BO242" i="75"/>
  <c r="BN242" i="75"/>
  <c r="BM242" i="75"/>
  <c r="BL242" i="75"/>
  <c r="BK242" i="75"/>
  <c r="BJ242" i="75"/>
  <c r="BI242" i="75"/>
  <c r="BH242" i="75"/>
  <c r="BG242" i="75"/>
  <c r="BF242" i="75"/>
  <c r="BE242" i="75"/>
  <c r="BD242" i="75"/>
  <c r="BC242" i="75"/>
  <c r="BB242" i="75"/>
  <c r="BA242" i="75"/>
  <c r="AZ242" i="75"/>
  <c r="AY242" i="75"/>
  <c r="AX242" i="75"/>
  <c r="AW242" i="75"/>
  <c r="AV242" i="75"/>
  <c r="AU242" i="75"/>
  <c r="AT242" i="75"/>
  <c r="AS242" i="75"/>
  <c r="AR242" i="75"/>
  <c r="AQ242" i="75"/>
  <c r="AP242" i="75"/>
  <c r="AO242" i="75"/>
  <c r="AN242" i="75"/>
  <c r="AM242" i="75"/>
  <c r="AL242" i="75"/>
  <c r="AK242" i="75"/>
  <c r="AJ242" i="75"/>
  <c r="AI242" i="75"/>
  <c r="AH242" i="75"/>
  <c r="AG242" i="75"/>
  <c r="AF242" i="75"/>
  <c r="AE242" i="75"/>
  <c r="AD242" i="75"/>
  <c r="AC242" i="75"/>
  <c r="AB242" i="75"/>
  <c r="AA242" i="75"/>
  <c r="Z242" i="75"/>
  <c r="Y242" i="75"/>
  <c r="X242" i="75"/>
  <c r="W242" i="75"/>
  <c r="V242" i="75"/>
  <c r="U242" i="75"/>
  <c r="T242" i="75"/>
  <c r="S242" i="75"/>
  <c r="R242" i="75"/>
  <c r="Q242" i="75"/>
  <c r="P242" i="75"/>
  <c r="O242" i="75"/>
  <c r="N242" i="75"/>
  <c r="M242" i="75"/>
  <c r="L242" i="75"/>
  <c r="K242" i="75"/>
  <c r="J242" i="75"/>
  <c r="I242" i="75"/>
  <c r="H242" i="75"/>
  <c r="G242" i="75"/>
  <c r="F242" i="75"/>
  <c r="BU241" i="75"/>
  <c r="BT241" i="75"/>
  <c r="BS241" i="75"/>
  <c r="BR241" i="75"/>
  <c r="BQ241" i="75"/>
  <c r="BP241" i="75"/>
  <c r="BO241" i="75"/>
  <c r="BN241" i="75"/>
  <c r="BM241" i="75"/>
  <c r="BL241" i="75"/>
  <c r="BK241" i="75"/>
  <c r="BJ241" i="75"/>
  <c r="BI241" i="75"/>
  <c r="BH241" i="75"/>
  <c r="BG241" i="75"/>
  <c r="BF241" i="75"/>
  <c r="BE241" i="75"/>
  <c r="BD241" i="75"/>
  <c r="BC241" i="75"/>
  <c r="BB241" i="75"/>
  <c r="BA241" i="75"/>
  <c r="AZ241" i="75"/>
  <c r="AY241" i="75"/>
  <c r="AX241" i="75"/>
  <c r="AW241" i="75"/>
  <c r="AV241" i="75"/>
  <c r="AU241" i="75"/>
  <c r="AT241" i="75"/>
  <c r="AS241" i="75"/>
  <c r="AR241" i="75"/>
  <c r="AQ241" i="75"/>
  <c r="AP241" i="75"/>
  <c r="AO241" i="75"/>
  <c r="AN241" i="75"/>
  <c r="AM241" i="75"/>
  <c r="AL241" i="75"/>
  <c r="AK241" i="75"/>
  <c r="AJ241" i="75"/>
  <c r="AI241" i="75"/>
  <c r="AH241" i="75"/>
  <c r="AG241" i="75"/>
  <c r="AF241" i="75"/>
  <c r="AE241" i="75"/>
  <c r="AD241" i="75"/>
  <c r="AC241" i="75"/>
  <c r="AB241" i="75"/>
  <c r="AA241" i="75"/>
  <c r="Z241" i="75"/>
  <c r="Y241" i="75"/>
  <c r="X241" i="75"/>
  <c r="W241" i="75"/>
  <c r="V241" i="75"/>
  <c r="U241" i="75"/>
  <c r="T241" i="75"/>
  <c r="S241" i="75"/>
  <c r="R241" i="75"/>
  <c r="Q241" i="75"/>
  <c r="P241" i="75"/>
  <c r="O241" i="75"/>
  <c r="N241" i="75"/>
  <c r="M241" i="75"/>
  <c r="L241" i="75"/>
  <c r="K241" i="75"/>
  <c r="J241" i="75"/>
  <c r="I241" i="75"/>
  <c r="H241" i="75"/>
  <c r="G241" i="75"/>
  <c r="F241" i="75"/>
  <c r="BU240" i="75"/>
  <c r="BT240" i="75"/>
  <c r="BS240" i="75"/>
  <c r="BR240" i="75"/>
  <c r="BQ240" i="75"/>
  <c r="BP240" i="75"/>
  <c r="BO240" i="75"/>
  <c r="BN240" i="75"/>
  <c r="BM240" i="75"/>
  <c r="BL240" i="75"/>
  <c r="BK240" i="75"/>
  <c r="BJ240" i="75"/>
  <c r="BI240" i="75"/>
  <c r="BH240" i="75"/>
  <c r="BG240" i="75"/>
  <c r="BF240" i="75"/>
  <c r="BE240" i="75"/>
  <c r="BD240" i="75"/>
  <c r="BC240" i="75"/>
  <c r="BB240" i="75"/>
  <c r="BA240" i="75"/>
  <c r="AZ240" i="75"/>
  <c r="AY240" i="75"/>
  <c r="AX240" i="75"/>
  <c r="AW240" i="75"/>
  <c r="AV240" i="75"/>
  <c r="AU240" i="75"/>
  <c r="AT240" i="75"/>
  <c r="AS240" i="75"/>
  <c r="AR240" i="75"/>
  <c r="AQ240" i="75"/>
  <c r="AP240" i="75"/>
  <c r="AO240" i="75"/>
  <c r="AN240" i="75"/>
  <c r="AM240" i="75"/>
  <c r="AL240" i="75"/>
  <c r="AK240" i="75"/>
  <c r="AJ240" i="75"/>
  <c r="AI240" i="75"/>
  <c r="AH240" i="75"/>
  <c r="AG240" i="75"/>
  <c r="AF240" i="75"/>
  <c r="AE240" i="75"/>
  <c r="AD240" i="75"/>
  <c r="AC240" i="75"/>
  <c r="AB240" i="75"/>
  <c r="AA240" i="75"/>
  <c r="Z240" i="75"/>
  <c r="Y240" i="75"/>
  <c r="X240" i="75"/>
  <c r="W240" i="75"/>
  <c r="V240" i="75"/>
  <c r="U240" i="75"/>
  <c r="T240" i="75"/>
  <c r="S240" i="75"/>
  <c r="R240" i="75"/>
  <c r="Q240" i="75"/>
  <c r="P240" i="75"/>
  <c r="O240" i="75"/>
  <c r="N240" i="75"/>
  <c r="M240" i="75"/>
  <c r="L240" i="75"/>
  <c r="K240" i="75"/>
  <c r="J240" i="75"/>
  <c r="I240" i="75"/>
  <c r="H240" i="75"/>
  <c r="G240" i="75"/>
  <c r="F240" i="75"/>
  <c r="BU239" i="75"/>
  <c r="BT239" i="75"/>
  <c r="BS239" i="75"/>
  <c r="BR239" i="75"/>
  <c r="BQ239" i="75"/>
  <c r="BP239" i="75"/>
  <c r="BO239" i="75"/>
  <c r="BN239" i="75"/>
  <c r="BM239" i="75"/>
  <c r="BL239" i="75"/>
  <c r="BK239" i="75"/>
  <c r="BJ239" i="75"/>
  <c r="BI239" i="75"/>
  <c r="BH239" i="75"/>
  <c r="BG239" i="75"/>
  <c r="BF239" i="75"/>
  <c r="BE239" i="75"/>
  <c r="BD239" i="75"/>
  <c r="BC239" i="75"/>
  <c r="BB239" i="75"/>
  <c r="BA239" i="75"/>
  <c r="AZ239" i="75"/>
  <c r="AY239" i="75"/>
  <c r="AX239" i="75"/>
  <c r="AW239" i="75"/>
  <c r="AV239" i="75"/>
  <c r="AU239" i="75"/>
  <c r="AT239" i="75"/>
  <c r="AS239" i="75"/>
  <c r="AR239" i="75"/>
  <c r="AQ239" i="75"/>
  <c r="AP239" i="75"/>
  <c r="AO239" i="75"/>
  <c r="AN239" i="75"/>
  <c r="AM239" i="75"/>
  <c r="AL239" i="75"/>
  <c r="AK239" i="75"/>
  <c r="AJ239" i="75"/>
  <c r="AI239" i="75"/>
  <c r="AH239" i="75"/>
  <c r="AG239" i="75"/>
  <c r="AF239" i="75"/>
  <c r="AE239" i="75"/>
  <c r="AD239" i="75"/>
  <c r="AC239" i="75"/>
  <c r="AB239" i="75"/>
  <c r="AA239" i="75"/>
  <c r="Z239" i="75"/>
  <c r="Y239" i="75"/>
  <c r="X239" i="75"/>
  <c r="W239" i="75"/>
  <c r="V239" i="75"/>
  <c r="U239" i="75"/>
  <c r="T239" i="75"/>
  <c r="S239" i="75"/>
  <c r="R239" i="75"/>
  <c r="Q239" i="75"/>
  <c r="P239" i="75"/>
  <c r="O239" i="75"/>
  <c r="N239" i="75"/>
  <c r="M239" i="75"/>
  <c r="L239" i="75"/>
  <c r="K239" i="75"/>
  <c r="J239" i="75"/>
  <c r="I239" i="75"/>
  <c r="H239" i="75"/>
  <c r="G239" i="75"/>
  <c r="F239" i="75"/>
  <c r="BU238" i="75"/>
  <c r="BT238" i="75"/>
  <c r="BS238" i="75"/>
  <c r="BR238" i="75"/>
  <c r="BQ238" i="75"/>
  <c r="BP238" i="75"/>
  <c r="BO238" i="75"/>
  <c r="BN238" i="75"/>
  <c r="BM238" i="75"/>
  <c r="BL238" i="75"/>
  <c r="BK238" i="75"/>
  <c r="BJ238" i="75"/>
  <c r="BI238" i="75"/>
  <c r="BH238" i="75"/>
  <c r="BG238" i="75"/>
  <c r="BF238" i="75"/>
  <c r="BE238" i="75"/>
  <c r="BD238" i="75"/>
  <c r="BC238" i="75"/>
  <c r="BB238" i="75"/>
  <c r="BA238" i="75"/>
  <c r="AZ238" i="75"/>
  <c r="AY238" i="75"/>
  <c r="AX238" i="75"/>
  <c r="AW238" i="75"/>
  <c r="AV238" i="75"/>
  <c r="AU238" i="75"/>
  <c r="AT238" i="75"/>
  <c r="AS238" i="75"/>
  <c r="AR238" i="75"/>
  <c r="AQ238" i="75"/>
  <c r="AP238" i="75"/>
  <c r="AO238" i="75"/>
  <c r="AN238" i="75"/>
  <c r="AM238" i="75"/>
  <c r="AL238" i="75"/>
  <c r="AK238" i="75"/>
  <c r="AJ238" i="75"/>
  <c r="AI238" i="75"/>
  <c r="AH238" i="75"/>
  <c r="AG238" i="75"/>
  <c r="AF238" i="75"/>
  <c r="AE238" i="75"/>
  <c r="AD238" i="75"/>
  <c r="AC238" i="75"/>
  <c r="AB238" i="75"/>
  <c r="AA238" i="75"/>
  <c r="Z238" i="75"/>
  <c r="Y238" i="75"/>
  <c r="X238" i="75"/>
  <c r="W238" i="75"/>
  <c r="V238" i="75"/>
  <c r="U238" i="75"/>
  <c r="T238" i="75"/>
  <c r="S238" i="75"/>
  <c r="R238" i="75"/>
  <c r="Q238" i="75"/>
  <c r="P238" i="75"/>
  <c r="O238" i="75"/>
  <c r="N238" i="75"/>
  <c r="M238" i="75"/>
  <c r="L238" i="75"/>
  <c r="K238" i="75"/>
  <c r="J238" i="75"/>
  <c r="I238" i="75"/>
  <c r="H238" i="75"/>
  <c r="G238" i="75"/>
  <c r="F238" i="75"/>
  <c r="BU237" i="75"/>
  <c r="BT237" i="75"/>
  <c r="BS237" i="75"/>
  <c r="BR237" i="75"/>
  <c r="BQ237" i="75"/>
  <c r="BP237" i="75"/>
  <c r="BO237" i="75"/>
  <c r="BN237" i="75"/>
  <c r="BM237" i="75"/>
  <c r="BL237" i="75"/>
  <c r="BK237" i="75"/>
  <c r="BJ237" i="75"/>
  <c r="BI237" i="75"/>
  <c r="BH237" i="75"/>
  <c r="BG237" i="75"/>
  <c r="BF237" i="75"/>
  <c r="BE237" i="75"/>
  <c r="BD237" i="75"/>
  <c r="BC237" i="75"/>
  <c r="BB237" i="75"/>
  <c r="BA237" i="75"/>
  <c r="AZ237" i="75"/>
  <c r="AY237" i="75"/>
  <c r="AX237" i="75"/>
  <c r="AW237" i="75"/>
  <c r="AV237" i="75"/>
  <c r="AU237" i="75"/>
  <c r="AT237" i="75"/>
  <c r="AS237" i="75"/>
  <c r="AR237" i="75"/>
  <c r="AQ237" i="75"/>
  <c r="AP237" i="75"/>
  <c r="AO237" i="75"/>
  <c r="AN237" i="75"/>
  <c r="AM237" i="75"/>
  <c r="AL237" i="75"/>
  <c r="AK237" i="75"/>
  <c r="AJ237" i="75"/>
  <c r="AI237" i="75"/>
  <c r="AH237" i="75"/>
  <c r="AG237" i="75"/>
  <c r="AF237" i="75"/>
  <c r="AE237" i="75"/>
  <c r="AD237" i="75"/>
  <c r="AC237" i="75"/>
  <c r="AB237" i="75"/>
  <c r="AA237" i="75"/>
  <c r="Z237" i="75"/>
  <c r="Y237" i="75"/>
  <c r="X237" i="75"/>
  <c r="W237" i="75"/>
  <c r="V237" i="75"/>
  <c r="U237" i="75"/>
  <c r="T237" i="75"/>
  <c r="S237" i="75"/>
  <c r="R237" i="75"/>
  <c r="Q237" i="75"/>
  <c r="P237" i="75"/>
  <c r="O237" i="75"/>
  <c r="N237" i="75"/>
  <c r="M237" i="75"/>
  <c r="L237" i="75"/>
  <c r="K237" i="75"/>
  <c r="J237" i="75"/>
  <c r="I237" i="75"/>
  <c r="H237" i="75"/>
  <c r="G237" i="75"/>
  <c r="F237" i="75"/>
  <c r="BU236" i="75"/>
  <c r="BT236" i="75"/>
  <c r="BS236" i="75"/>
  <c r="BR236" i="75"/>
  <c r="BQ236" i="75"/>
  <c r="BP236" i="75"/>
  <c r="BO236" i="75"/>
  <c r="BN236" i="75"/>
  <c r="BM236" i="75"/>
  <c r="BL236" i="75"/>
  <c r="BK236" i="75"/>
  <c r="BJ236" i="75"/>
  <c r="BI236" i="75"/>
  <c r="BH236" i="75"/>
  <c r="BG236" i="75"/>
  <c r="BF236" i="75"/>
  <c r="BE236" i="75"/>
  <c r="BD236" i="75"/>
  <c r="BC236" i="75"/>
  <c r="BB236" i="75"/>
  <c r="BA236" i="75"/>
  <c r="AZ236" i="75"/>
  <c r="AY236" i="75"/>
  <c r="AX236" i="75"/>
  <c r="AW236" i="75"/>
  <c r="AV236" i="75"/>
  <c r="AU236" i="75"/>
  <c r="AT236" i="75"/>
  <c r="AS236" i="75"/>
  <c r="AR236" i="75"/>
  <c r="AQ236" i="75"/>
  <c r="AP236" i="75"/>
  <c r="AO236" i="75"/>
  <c r="AN236" i="75"/>
  <c r="AM236" i="75"/>
  <c r="AL236" i="75"/>
  <c r="AK236" i="75"/>
  <c r="AJ236" i="75"/>
  <c r="AI236" i="75"/>
  <c r="AH236" i="75"/>
  <c r="AG236" i="75"/>
  <c r="AF236" i="75"/>
  <c r="AE236" i="75"/>
  <c r="AD236" i="75"/>
  <c r="AC236" i="75"/>
  <c r="AB236" i="75"/>
  <c r="AA236" i="75"/>
  <c r="Z236" i="75"/>
  <c r="Y236" i="75"/>
  <c r="X236" i="75"/>
  <c r="W236" i="75"/>
  <c r="V236" i="75"/>
  <c r="U236" i="75"/>
  <c r="T236" i="75"/>
  <c r="S236" i="75"/>
  <c r="R236" i="75"/>
  <c r="Q236" i="75"/>
  <c r="P236" i="75"/>
  <c r="O236" i="75"/>
  <c r="N236" i="75"/>
  <c r="M236" i="75"/>
  <c r="L236" i="75"/>
  <c r="K236" i="75"/>
  <c r="J236" i="75"/>
  <c r="I236" i="75"/>
  <c r="H236" i="75"/>
  <c r="G236" i="75"/>
  <c r="F236" i="75"/>
  <c r="BU235" i="75"/>
  <c r="BT235" i="75"/>
  <c r="BS235" i="75"/>
  <c r="BR235" i="75"/>
  <c r="BQ235" i="75"/>
  <c r="BP235" i="75"/>
  <c r="BO235" i="75"/>
  <c r="BN235" i="75"/>
  <c r="BM235" i="75"/>
  <c r="BL235" i="75"/>
  <c r="BK235" i="75"/>
  <c r="BJ235" i="75"/>
  <c r="BI235" i="75"/>
  <c r="BH235" i="75"/>
  <c r="BG235" i="75"/>
  <c r="BF235" i="75"/>
  <c r="BE235" i="75"/>
  <c r="BD235" i="75"/>
  <c r="BC235" i="75"/>
  <c r="BB235" i="75"/>
  <c r="BA235" i="75"/>
  <c r="AZ235" i="75"/>
  <c r="AY235" i="75"/>
  <c r="AX235" i="75"/>
  <c r="AW235" i="75"/>
  <c r="AV235" i="75"/>
  <c r="AU235" i="75"/>
  <c r="AT235" i="75"/>
  <c r="AS235" i="75"/>
  <c r="AR235" i="75"/>
  <c r="AQ235" i="75"/>
  <c r="AP235" i="75"/>
  <c r="AO235" i="75"/>
  <c r="AN235" i="75"/>
  <c r="AM235" i="75"/>
  <c r="AL235" i="75"/>
  <c r="AK235" i="75"/>
  <c r="AJ235" i="75"/>
  <c r="AI235" i="75"/>
  <c r="AH235" i="75"/>
  <c r="AG235" i="75"/>
  <c r="AF235" i="75"/>
  <c r="AE235" i="75"/>
  <c r="AD235" i="75"/>
  <c r="AC235" i="75"/>
  <c r="AB235" i="75"/>
  <c r="AA235" i="75"/>
  <c r="Z235" i="75"/>
  <c r="Y235" i="75"/>
  <c r="X235" i="75"/>
  <c r="W235" i="75"/>
  <c r="V235" i="75"/>
  <c r="U235" i="75"/>
  <c r="T235" i="75"/>
  <c r="S235" i="75"/>
  <c r="R235" i="75"/>
  <c r="Q235" i="75"/>
  <c r="P235" i="75"/>
  <c r="O235" i="75"/>
  <c r="N235" i="75"/>
  <c r="M235" i="75"/>
  <c r="L235" i="75"/>
  <c r="K235" i="75"/>
  <c r="J235" i="75"/>
  <c r="I235" i="75"/>
  <c r="H235" i="75"/>
  <c r="G235" i="75"/>
  <c r="F235" i="75"/>
  <c r="BU234" i="75"/>
  <c r="BT234" i="75"/>
  <c r="BS234" i="75"/>
  <c r="BR234" i="75"/>
  <c r="BQ234" i="75"/>
  <c r="BP234" i="75"/>
  <c r="BO234" i="75"/>
  <c r="BN234" i="75"/>
  <c r="BM234" i="75"/>
  <c r="BL234" i="75"/>
  <c r="BK234" i="75"/>
  <c r="BJ234" i="75"/>
  <c r="BI234" i="75"/>
  <c r="BH234" i="75"/>
  <c r="BG234" i="75"/>
  <c r="BF234" i="75"/>
  <c r="BE234" i="75"/>
  <c r="BD234" i="75"/>
  <c r="BC234" i="75"/>
  <c r="BB234" i="75"/>
  <c r="BA234" i="75"/>
  <c r="AZ234" i="75"/>
  <c r="AY234" i="75"/>
  <c r="AX234" i="75"/>
  <c r="AW234" i="75"/>
  <c r="AV234" i="75"/>
  <c r="AU234" i="75"/>
  <c r="AT234" i="75"/>
  <c r="AS234" i="75"/>
  <c r="AR234" i="75"/>
  <c r="AQ234" i="75"/>
  <c r="AP234" i="75"/>
  <c r="AO234" i="75"/>
  <c r="AN234" i="75"/>
  <c r="AM234" i="75"/>
  <c r="AL234" i="75"/>
  <c r="AK234" i="75"/>
  <c r="AJ234" i="75"/>
  <c r="AI234" i="75"/>
  <c r="AH234" i="75"/>
  <c r="AG234" i="75"/>
  <c r="AF234" i="75"/>
  <c r="AE234" i="75"/>
  <c r="AD234" i="75"/>
  <c r="AC234" i="75"/>
  <c r="AB234" i="75"/>
  <c r="AA234" i="75"/>
  <c r="Z234" i="75"/>
  <c r="Y234" i="75"/>
  <c r="X234" i="75"/>
  <c r="W234" i="75"/>
  <c r="V234" i="75"/>
  <c r="U234" i="75"/>
  <c r="T234" i="75"/>
  <c r="S234" i="75"/>
  <c r="R234" i="75"/>
  <c r="Q234" i="75"/>
  <c r="P234" i="75"/>
  <c r="O234" i="75"/>
  <c r="N234" i="75"/>
  <c r="M234" i="75"/>
  <c r="L234" i="75"/>
  <c r="K234" i="75"/>
  <c r="J234" i="75"/>
  <c r="I234" i="75"/>
  <c r="H234" i="75"/>
  <c r="G234" i="75"/>
  <c r="F234" i="75"/>
  <c r="BU233" i="75"/>
  <c r="BT233" i="75"/>
  <c r="BS233" i="75"/>
  <c r="BR233" i="75"/>
  <c r="BQ233" i="75"/>
  <c r="BP233" i="75"/>
  <c r="BO233" i="75"/>
  <c r="BN233" i="75"/>
  <c r="BM233" i="75"/>
  <c r="BL233" i="75"/>
  <c r="BK233" i="75"/>
  <c r="BJ233" i="75"/>
  <c r="BI233" i="75"/>
  <c r="BH233" i="75"/>
  <c r="BG233" i="75"/>
  <c r="BF233" i="75"/>
  <c r="BE233" i="75"/>
  <c r="BD233" i="75"/>
  <c r="BC233" i="75"/>
  <c r="BB233" i="75"/>
  <c r="BA233" i="75"/>
  <c r="AZ233" i="75"/>
  <c r="AY233" i="75"/>
  <c r="AX233" i="75"/>
  <c r="AW233" i="75"/>
  <c r="AV233" i="75"/>
  <c r="AU233" i="75"/>
  <c r="AT233" i="75"/>
  <c r="AS233" i="75"/>
  <c r="AR233" i="75"/>
  <c r="AQ233" i="75"/>
  <c r="AP233" i="75"/>
  <c r="AO233" i="75"/>
  <c r="AN233" i="75"/>
  <c r="AM233" i="75"/>
  <c r="AL233" i="75"/>
  <c r="AK233" i="75"/>
  <c r="AJ233" i="75"/>
  <c r="AI233" i="75"/>
  <c r="AH233" i="75"/>
  <c r="AG233" i="75"/>
  <c r="AF233" i="75"/>
  <c r="AE233" i="75"/>
  <c r="AD233" i="75"/>
  <c r="AC233" i="75"/>
  <c r="AB233" i="75"/>
  <c r="AA233" i="75"/>
  <c r="Z233" i="75"/>
  <c r="Y233" i="75"/>
  <c r="X233" i="75"/>
  <c r="W233" i="75"/>
  <c r="V233" i="75"/>
  <c r="U233" i="75"/>
  <c r="T233" i="75"/>
  <c r="S233" i="75"/>
  <c r="R233" i="75"/>
  <c r="Q233" i="75"/>
  <c r="P233" i="75"/>
  <c r="O233" i="75"/>
  <c r="N233" i="75"/>
  <c r="M233" i="75"/>
  <c r="L233" i="75"/>
  <c r="K233" i="75"/>
  <c r="J233" i="75"/>
  <c r="I233" i="75"/>
  <c r="H233" i="75"/>
  <c r="G233" i="75"/>
  <c r="F233" i="75"/>
  <c r="BU232" i="75"/>
  <c r="BT232" i="75"/>
  <c r="BS232" i="75"/>
  <c r="BR232" i="75"/>
  <c r="BQ232" i="75"/>
  <c r="BP232" i="75"/>
  <c r="BO232" i="75"/>
  <c r="BN232" i="75"/>
  <c r="BM232" i="75"/>
  <c r="BL232" i="75"/>
  <c r="BK232" i="75"/>
  <c r="BJ232" i="75"/>
  <c r="BI232" i="75"/>
  <c r="BH232" i="75"/>
  <c r="BG232" i="75"/>
  <c r="BF232" i="75"/>
  <c r="BE232" i="75"/>
  <c r="BD232" i="75"/>
  <c r="BC232" i="75"/>
  <c r="BB232" i="75"/>
  <c r="BA232" i="75"/>
  <c r="AZ232" i="75"/>
  <c r="AY232" i="75"/>
  <c r="AX232" i="75"/>
  <c r="AW232" i="75"/>
  <c r="AV232" i="75"/>
  <c r="AU232" i="75"/>
  <c r="AT232" i="75"/>
  <c r="AS232" i="75"/>
  <c r="AR232" i="75"/>
  <c r="AQ232" i="75"/>
  <c r="AP232" i="75"/>
  <c r="AO232" i="75"/>
  <c r="AN232" i="75"/>
  <c r="AM232" i="75"/>
  <c r="AL232" i="75"/>
  <c r="AK232" i="75"/>
  <c r="AJ232" i="75"/>
  <c r="AI232" i="75"/>
  <c r="AH232" i="75"/>
  <c r="AG232" i="75"/>
  <c r="AF232" i="75"/>
  <c r="AE232" i="75"/>
  <c r="AD232" i="75"/>
  <c r="AC232" i="75"/>
  <c r="AB232" i="75"/>
  <c r="AA232" i="75"/>
  <c r="Z232" i="75"/>
  <c r="Y232" i="75"/>
  <c r="X232" i="75"/>
  <c r="W232" i="75"/>
  <c r="V232" i="75"/>
  <c r="U232" i="75"/>
  <c r="T232" i="75"/>
  <c r="S232" i="75"/>
  <c r="R232" i="75"/>
  <c r="Q232" i="75"/>
  <c r="P232" i="75"/>
  <c r="O232" i="75"/>
  <c r="N232" i="75"/>
  <c r="M232" i="75"/>
  <c r="L232" i="75"/>
  <c r="K232" i="75"/>
  <c r="J232" i="75"/>
  <c r="I232" i="75"/>
  <c r="H232" i="75"/>
  <c r="G232" i="75"/>
  <c r="F232" i="75"/>
  <c r="BU231" i="75"/>
  <c r="BT231" i="75"/>
  <c r="BS231" i="75"/>
  <c r="BR231" i="75"/>
  <c r="BQ231" i="75"/>
  <c r="BP231" i="75"/>
  <c r="BO231" i="75"/>
  <c r="BN231" i="75"/>
  <c r="BM231" i="75"/>
  <c r="BL231" i="75"/>
  <c r="BK231" i="75"/>
  <c r="BJ231" i="75"/>
  <c r="BI231" i="75"/>
  <c r="BH231" i="75"/>
  <c r="BG231" i="75"/>
  <c r="BF231" i="75"/>
  <c r="BE231" i="75"/>
  <c r="BD231" i="75"/>
  <c r="BC231" i="75"/>
  <c r="BB231" i="75"/>
  <c r="BA231" i="75"/>
  <c r="AZ231" i="75"/>
  <c r="AY231" i="75"/>
  <c r="AX231" i="75"/>
  <c r="AW231" i="75"/>
  <c r="AV231" i="75"/>
  <c r="AU231" i="75"/>
  <c r="AT231" i="75"/>
  <c r="AS231" i="75"/>
  <c r="AR231" i="75"/>
  <c r="AQ231" i="75"/>
  <c r="AP231" i="75"/>
  <c r="AO231" i="75"/>
  <c r="AN231" i="75"/>
  <c r="AM231" i="75"/>
  <c r="AL231" i="75"/>
  <c r="AK231" i="75"/>
  <c r="AJ231" i="75"/>
  <c r="AI231" i="75"/>
  <c r="AH231" i="75"/>
  <c r="AG231" i="75"/>
  <c r="AF231" i="75"/>
  <c r="AE231" i="75"/>
  <c r="AD231" i="75"/>
  <c r="AC231" i="75"/>
  <c r="AB231" i="75"/>
  <c r="AA231" i="75"/>
  <c r="Z231" i="75"/>
  <c r="Y231" i="75"/>
  <c r="X231" i="75"/>
  <c r="W231" i="75"/>
  <c r="V231" i="75"/>
  <c r="U231" i="75"/>
  <c r="T231" i="75"/>
  <c r="S231" i="75"/>
  <c r="R231" i="75"/>
  <c r="Q231" i="75"/>
  <c r="P231" i="75"/>
  <c r="O231" i="75"/>
  <c r="N231" i="75"/>
  <c r="M231" i="75"/>
  <c r="L231" i="75"/>
  <c r="K231" i="75"/>
  <c r="J231" i="75"/>
  <c r="I231" i="75"/>
  <c r="H231" i="75"/>
  <c r="G231" i="75"/>
  <c r="F231" i="75"/>
  <c r="BU230" i="75"/>
  <c r="BT230" i="75"/>
  <c r="BS230" i="75"/>
  <c r="BR230" i="75"/>
  <c r="BQ230" i="75"/>
  <c r="BP230" i="75"/>
  <c r="BO230" i="75"/>
  <c r="BN230" i="75"/>
  <c r="BM230" i="75"/>
  <c r="BL230" i="75"/>
  <c r="BK230" i="75"/>
  <c r="BJ230" i="75"/>
  <c r="BI230" i="75"/>
  <c r="BH230" i="75"/>
  <c r="BG230" i="75"/>
  <c r="BF230" i="75"/>
  <c r="BE230" i="75"/>
  <c r="BD230" i="75"/>
  <c r="BC230" i="75"/>
  <c r="BB230" i="75"/>
  <c r="BA230" i="75"/>
  <c r="AZ230" i="75"/>
  <c r="AY230" i="75"/>
  <c r="AX230" i="75"/>
  <c r="AW230" i="75"/>
  <c r="AV230" i="75"/>
  <c r="AU230" i="75"/>
  <c r="AT230" i="75"/>
  <c r="AS230" i="75"/>
  <c r="AR230" i="75"/>
  <c r="AQ230" i="75"/>
  <c r="AP230" i="75"/>
  <c r="AO230" i="75"/>
  <c r="AN230" i="75"/>
  <c r="AM230" i="75"/>
  <c r="AL230" i="75"/>
  <c r="AK230" i="75"/>
  <c r="AJ230" i="75"/>
  <c r="AI230" i="75"/>
  <c r="AH230" i="75"/>
  <c r="AG230" i="75"/>
  <c r="AF230" i="75"/>
  <c r="AE230" i="75"/>
  <c r="AD230" i="75"/>
  <c r="AC230" i="75"/>
  <c r="AB230" i="75"/>
  <c r="AA230" i="75"/>
  <c r="Z230" i="75"/>
  <c r="Y230" i="75"/>
  <c r="X230" i="75"/>
  <c r="W230" i="75"/>
  <c r="V230" i="75"/>
  <c r="U230" i="75"/>
  <c r="T230" i="75"/>
  <c r="S230" i="75"/>
  <c r="R230" i="75"/>
  <c r="Q230" i="75"/>
  <c r="P230" i="75"/>
  <c r="O230" i="75"/>
  <c r="N230" i="75"/>
  <c r="M230" i="75"/>
  <c r="L230" i="75"/>
  <c r="K230" i="75"/>
  <c r="J230" i="75"/>
  <c r="I230" i="75"/>
  <c r="H230" i="75"/>
  <c r="G230" i="75"/>
  <c r="F230" i="75"/>
  <c r="BU229" i="75"/>
  <c r="BT229" i="75"/>
  <c r="BS229" i="75"/>
  <c r="BR229" i="75"/>
  <c r="BQ229" i="75"/>
  <c r="BP229" i="75"/>
  <c r="BO229" i="75"/>
  <c r="BN229" i="75"/>
  <c r="BM229" i="75"/>
  <c r="BL229" i="75"/>
  <c r="BK229" i="75"/>
  <c r="BJ229" i="75"/>
  <c r="BI229" i="75"/>
  <c r="BH229" i="75"/>
  <c r="BG229" i="75"/>
  <c r="BF229" i="75"/>
  <c r="BE229" i="75"/>
  <c r="BD229" i="75"/>
  <c r="BC229" i="75"/>
  <c r="BB229" i="75"/>
  <c r="BA229" i="75"/>
  <c r="AZ229" i="75"/>
  <c r="AY229" i="75"/>
  <c r="AX229" i="75"/>
  <c r="AW229" i="75"/>
  <c r="AV229" i="75"/>
  <c r="AU229" i="75"/>
  <c r="AT229" i="75"/>
  <c r="AS229" i="75"/>
  <c r="AR229" i="75"/>
  <c r="AQ229" i="75"/>
  <c r="AP229" i="75"/>
  <c r="AO229" i="75"/>
  <c r="AN229" i="75"/>
  <c r="AM229" i="75"/>
  <c r="AL229" i="75"/>
  <c r="AK229" i="75"/>
  <c r="AJ229" i="75"/>
  <c r="AI229" i="75"/>
  <c r="AH229" i="75"/>
  <c r="AG229" i="75"/>
  <c r="AF229" i="75"/>
  <c r="AE229" i="75"/>
  <c r="AD229" i="75"/>
  <c r="AC229" i="75"/>
  <c r="AB229" i="75"/>
  <c r="AA229" i="75"/>
  <c r="Z229" i="75"/>
  <c r="Y229" i="75"/>
  <c r="X229" i="75"/>
  <c r="W229" i="75"/>
  <c r="V229" i="75"/>
  <c r="U229" i="75"/>
  <c r="T229" i="75"/>
  <c r="S229" i="75"/>
  <c r="R229" i="75"/>
  <c r="Q229" i="75"/>
  <c r="P229" i="75"/>
  <c r="O229" i="75"/>
  <c r="N229" i="75"/>
  <c r="M229" i="75"/>
  <c r="L229" i="75"/>
  <c r="K229" i="75"/>
  <c r="J229" i="75"/>
  <c r="I229" i="75"/>
  <c r="H229" i="75"/>
  <c r="G229" i="75"/>
  <c r="F229" i="75"/>
  <c r="BU228" i="75"/>
  <c r="BT228" i="75"/>
  <c r="BS228" i="75"/>
  <c r="BR228" i="75"/>
  <c r="BQ228" i="75"/>
  <c r="BP228" i="75"/>
  <c r="BO228" i="75"/>
  <c r="BN228" i="75"/>
  <c r="BM228" i="75"/>
  <c r="BL228" i="75"/>
  <c r="BK228" i="75"/>
  <c r="BJ228" i="75"/>
  <c r="BI228" i="75"/>
  <c r="BH228" i="75"/>
  <c r="BG228" i="75"/>
  <c r="BF228" i="75"/>
  <c r="BE228" i="75"/>
  <c r="BD228" i="75"/>
  <c r="BC228" i="75"/>
  <c r="BB228" i="75"/>
  <c r="BA228" i="75"/>
  <c r="AZ228" i="75"/>
  <c r="AY228" i="75"/>
  <c r="AX228" i="75"/>
  <c r="AW228" i="75"/>
  <c r="AV228" i="75"/>
  <c r="AU228" i="75"/>
  <c r="AT228" i="75"/>
  <c r="AS228" i="75"/>
  <c r="AR228" i="75"/>
  <c r="AQ228" i="75"/>
  <c r="AP228" i="75"/>
  <c r="AO228" i="75"/>
  <c r="AN228" i="75"/>
  <c r="AM228" i="75"/>
  <c r="AL228" i="75"/>
  <c r="AK228" i="75"/>
  <c r="AJ228" i="75"/>
  <c r="AI228" i="75"/>
  <c r="AH228" i="75"/>
  <c r="AG228" i="75"/>
  <c r="AF228" i="75"/>
  <c r="AE228" i="75"/>
  <c r="AD228" i="75"/>
  <c r="AC228" i="75"/>
  <c r="AB228" i="75"/>
  <c r="AA228" i="75"/>
  <c r="Z228" i="75"/>
  <c r="Y228" i="75"/>
  <c r="X228" i="75"/>
  <c r="W228" i="75"/>
  <c r="V228" i="75"/>
  <c r="U228" i="75"/>
  <c r="T228" i="75"/>
  <c r="S228" i="75"/>
  <c r="R228" i="75"/>
  <c r="Q228" i="75"/>
  <c r="P228" i="75"/>
  <c r="O228" i="75"/>
  <c r="N228" i="75"/>
  <c r="M228" i="75"/>
  <c r="L228" i="75"/>
  <c r="K228" i="75"/>
  <c r="J228" i="75"/>
  <c r="I228" i="75"/>
  <c r="H228" i="75"/>
  <c r="G228" i="75"/>
  <c r="F228" i="75"/>
  <c r="BU227" i="75"/>
  <c r="BT227" i="75"/>
  <c r="BS227" i="75"/>
  <c r="BR227" i="75"/>
  <c r="BQ227" i="75"/>
  <c r="BP227" i="75"/>
  <c r="BO227" i="75"/>
  <c r="BN227" i="75"/>
  <c r="BM227" i="75"/>
  <c r="BL227" i="75"/>
  <c r="BK227" i="75"/>
  <c r="BJ227" i="75"/>
  <c r="BI227" i="75"/>
  <c r="BH227" i="75"/>
  <c r="BG227" i="75"/>
  <c r="BF227" i="75"/>
  <c r="BE227" i="75"/>
  <c r="BD227" i="75"/>
  <c r="BC227" i="75"/>
  <c r="BB227" i="75"/>
  <c r="BA227" i="75"/>
  <c r="AZ227" i="75"/>
  <c r="AY227" i="75"/>
  <c r="AX227" i="75"/>
  <c r="AW227" i="75"/>
  <c r="AV227" i="75"/>
  <c r="AU227" i="75"/>
  <c r="AT227" i="75"/>
  <c r="AS227" i="75"/>
  <c r="AR227" i="75"/>
  <c r="AQ227" i="75"/>
  <c r="AP227" i="75"/>
  <c r="AO227" i="75"/>
  <c r="AN227" i="75"/>
  <c r="AM227" i="75"/>
  <c r="AL227" i="75"/>
  <c r="AK227" i="75"/>
  <c r="AJ227" i="75"/>
  <c r="AI227" i="75"/>
  <c r="AH227" i="75"/>
  <c r="AG227" i="75"/>
  <c r="AF227" i="75"/>
  <c r="AE227" i="75"/>
  <c r="AD227" i="75"/>
  <c r="AC227" i="75"/>
  <c r="AB227" i="75"/>
  <c r="AA227" i="75"/>
  <c r="Z227" i="75"/>
  <c r="Y227" i="75"/>
  <c r="X227" i="75"/>
  <c r="W227" i="75"/>
  <c r="V227" i="75"/>
  <c r="U227" i="75"/>
  <c r="T227" i="75"/>
  <c r="S227" i="75"/>
  <c r="R227" i="75"/>
  <c r="Q227" i="75"/>
  <c r="P227" i="75"/>
  <c r="O227" i="75"/>
  <c r="N227" i="75"/>
  <c r="M227" i="75"/>
  <c r="L227" i="75"/>
  <c r="K227" i="75"/>
  <c r="J227" i="75"/>
  <c r="I227" i="75"/>
  <c r="H227" i="75"/>
  <c r="G227" i="75"/>
  <c r="F227" i="75"/>
  <c r="BU226" i="75"/>
  <c r="BT226" i="75"/>
  <c r="BS226" i="75"/>
  <c r="BR226" i="75"/>
  <c r="BQ226" i="75"/>
  <c r="BP226" i="75"/>
  <c r="BO226" i="75"/>
  <c r="BN226" i="75"/>
  <c r="BM226" i="75"/>
  <c r="BL226" i="75"/>
  <c r="BK226" i="75"/>
  <c r="BJ226" i="75"/>
  <c r="BI226" i="75"/>
  <c r="BH226" i="75"/>
  <c r="BG226" i="75"/>
  <c r="BF226" i="75"/>
  <c r="BE226" i="75"/>
  <c r="BD226" i="75"/>
  <c r="BC226" i="75"/>
  <c r="BB226" i="75"/>
  <c r="BA226" i="75"/>
  <c r="AZ226" i="75"/>
  <c r="AY226" i="75"/>
  <c r="AX226" i="75"/>
  <c r="AW226" i="75"/>
  <c r="AV226" i="75"/>
  <c r="AU226" i="75"/>
  <c r="AT226" i="75"/>
  <c r="AS226" i="75"/>
  <c r="AR226" i="75"/>
  <c r="AQ226" i="75"/>
  <c r="AP226" i="75"/>
  <c r="AO226" i="75"/>
  <c r="AN226" i="75"/>
  <c r="AM226" i="75"/>
  <c r="AL226" i="75"/>
  <c r="AK226" i="75"/>
  <c r="AJ226" i="75"/>
  <c r="AI226" i="75"/>
  <c r="AH226" i="75"/>
  <c r="AG226" i="75"/>
  <c r="AF226" i="75"/>
  <c r="AE226" i="75"/>
  <c r="AD226" i="75"/>
  <c r="AC226" i="75"/>
  <c r="AB226" i="75"/>
  <c r="AA226" i="75"/>
  <c r="Z226" i="75"/>
  <c r="Y226" i="75"/>
  <c r="X226" i="75"/>
  <c r="W226" i="75"/>
  <c r="V226" i="75"/>
  <c r="U226" i="75"/>
  <c r="T226" i="75"/>
  <c r="S226" i="75"/>
  <c r="R226" i="75"/>
  <c r="Q226" i="75"/>
  <c r="P226" i="75"/>
  <c r="O226" i="75"/>
  <c r="N226" i="75"/>
  <c r="M226" i="75"/>
  <c r="L226" i="75"/>
  <c r="K226" i="75"/>
  <c r="J226" i="75"/>
  <c r="I226" i="75"/>
  <c r="H226" i="75"/>
  <c r="G226" i="75"/>
  <c r="F226" i="75"/>
  <c r="BU225" i="75"/>
  <c r="BT225" i="75"/>
  <c r="BS225" i="75"/>
  <c r="BR225" i="75"/>
  <c r="BQ225" i="75"/>
  <c r="BP225" i="75"/>
  <c r="BO225" i="75"/>
  <c r="BN225" i="75"/>
  <c r="BM225" i="75"/>
  <c r="BL225" i="75"/>
  <c r="BK225" i="75"/>
  <c r="BJ225" i="75"/>
  <c r="BI225" i="75"/>
  <c r="BH225" i="75"/>
  <c r="BG225" i="75"/>
  <c r="BF225" i="75"/>
  <c r="BE225" i="75"/>
  <c r="BD225" i="75"/>
  <c r="BC225" i="75"/>
  <c r="BB225" i="75"/>
  <c r="BA225" i="75"/>
  <c r="AZ225" i="75"/>
  <c r="AY225" i="75"/>
  <c r="AX225" i="75"/>
  <c r="AW225" i="75"/>
  <c r="AV225" i="75"/>
  <c r="AU225" i="75"/>
  <c r="AT225" i="75"/>
  <c r="AS225" i="75"/>
  <c r="AR225" i="75"/>
  <c r="AQ225" i="75"/>
  <c r="AP225" i="75"/>
  <c r="AO225" i="75"/>
  <c r="AN225" i="75"/>
  <c r="AM225" i="75"/>
  <c r="AL225" i="75"/>
  <c r="AK225" i="75"/>
  <c r="AJ225" i="75"/>
  <c r="AI225" i="75"/>
  <c r="AH225" i="75"/>
  <c r="AG225" i="75"/>
  <c r="AF225" i="75"/>
  <c r="AE225" i="75"/>
  <c r="AD225" i="75"/>
  <c r="AC225" i="75"/>
  <c r="AB225" i="75"/>
  <c r="AA225" i="75"/>
  <c r="Z225" i="75"/>
  <c r="Y225" i="75"/>
  <c r="X225" i="75"/>
  <c r="W225" i="75"/>
  <c r="V225" i="75"/>
  <c r="U225" i="75"/>
  <c r="T225" i="75"/>
  <c r="S225" i="75"/>
  <c r="R225" i="75"/>
  <c r="Q225" i="75"/>
  <c r="P225" i="75"/>
  <c r="O225" i="75"/>
  <c r="N225" i="75"/>
  <c r="M225" i="75"/>
  <c r="L225" i="75"/>
  <c r="K225" i="75"/>
  <c r="J225" i="75"/>
  <c r="I225" i="75"/>
  <c r="H225" i="75"/>
  <c r="G225" i="75"/>
  <c r="F225" i="75"/>
  <c r="BU224" i="75"/>
  <c r="BT224" i="75"/>
  <c r="BS224" i="75"/>
  <c r="BR224" i="75"/>
  <c r="BQ224" i="75"/>
  <c r="BP224" i="75"/>
  <c r="BO224" i="75"/>
  <c r="BN224" i="75"/>
  <c r="BM224" i="75"/>
  <c r="BL224" i="75"/>
  <c r="BK224" i="75"/>
  <c r="BJ224" i="75"/>
  <c r="BI224" i="75"/>
  <c r="BH224" i="75"/>
  <c r="BG224" i="75"/>
  <c r="BF224" i="75"/>
  <c r="BE224" i="75"/>
  <c r="BD224" i="75"/>
  <c r="BC224" i="75"/>
  <c r="BB224" i="75"/>
  <c r="BA224" i="75"/>
  <c r="AZ224" i="75"/>
  <c r="AY224" i="75"/>
  <c r="AX224" i="75"/>
  <c r="AW224" i="75"/>
  <c r="AV224" i="75"/>
  <c r="AU224" i="75"/>
  <c r="AT224" i="75"/>
  <c r="AS224" i="75"/>
  <c r="AR224" i="75"/>
  <c r="AQ224" i="75"/>
  <c r="AP224" i="75"/>
  <c r="AO224" i="75"/>
  <c r="AN224" i="75"/>
  <c r="AM224" i="75"/>
  <c r="AL224" i="75"/>
  <c r="AK224" i="75"/>
  <c r="AJ224" i="75"/>
  <c r="AI224" i="75"/>
  <c r="AH224" i="75"/>
  <c r="AG224" i="75"/>
  <c r="AF224" i="75"/>
  <c r="AE224" i="75"/>
  <c r="AD224" i="75"/>
  <c r="AC224" i="75"/>
  <c r="AB224" i="75"/>
  <c r="AA224" i="75"/>
  <c r="Z224" i="75"/>
  <c r="Y224" i="75"/>
  <c r="X224" i="75"/>
  <c r="W224" i="75"/>
  <c r="V224" i="75"/>
  <c r="U224" i="75"/>
  <c r="T224" i="75"/>
  <c r="S224" i="75"/>
  <c r="R224" i="75"/>
  <c r="Q224" i="75"/>
  <c r="P224" i="75"/>
  <c r="O224" i="75"/>
  <c r="N224" i="75"/>
  <c r="M224" i="75"/>
  <c r="L224" i="75"/>
  <c r="K224" i="75"/>
  <c r="J224" i="75"/>
  <c r="I224" i="75"/>
  <c r="H224" i="75"/>
  <c r="G224" i="75"/>
  <c r="F224" i="75"/>
  <c r="BU223" i="75"/>
  <c r="BT223" i="75"/>
  <c r="BS223" i="75"/>
  <c r="BR223" i="75"/>
  <c r="BQ223" i="75"/>
  <c r="BP223" i="75"/>
  <c r="BO223" i="75"/>
  <c r="BN223" i="75"/>
  <c r="BM223" i="75"/>
  <c r="BL223" i="75"/>
  <c r="BK223" i="75"/>
  <c r="BJ223" i="75"/>
  <c r="BI223" i="75"/>
  <c r="BH223" i="75"/>
  <c r="BG223" i="75"/>
  <c r="BF223" i="75"/>
  <c r="BE223" i="75"/>
  <c r="BD223" i="75"/>
  <c r="BC223" i="75"/>
  <c r="BB223" i="75"/>
  <c r="BA223" i="75"/>
  <c r="AZ223" i="75"/>
  <c r="AY223" i="75"/>
  <c r="AX223" i="75"/>
  <c r="AW223" i="75"/>
  <c r="AV223" i="75"/>
  <c r="AU223" i="75"/>
  <c r="AT223" i="75"/>
  <c r="AS223" i="75"/>
  <c r="AR223" i="75"/>
  <c r="AQ223" i="75"/>
  <c r="AP223" i="75"/>
  <c r="AO223" i="75"/>
  <c r="AN223" i="75"/>
  <c r="AM223" i="75"/>
  <c r="AL223" i="75"/>
  <c r="AK223" i="75"/>
  <c r="AJ223" i="75"/>
  <c r="AI223" i="75"/>
  <c r="AH223" i="75"/>
  <c r="AG223" i="75"/>
  <c r="AF223" i="75"/>
  <c r="AE223" i="75"/>
  <c r="AD223" i="75"/>
  <c r="AC223" i="75"/>
  <c r="AB223" i="75"/>
  <c r="AA223" i="75"/>
  <c r="Z223" i="75"/>
  <c r="Y223" i="75"/>
  <c r="X223" i="75"/>
  <c r="W223" i="75"/>
  <c r="V223" i="75"/>
  <c r="U223" i="75"/>
  <c r="T223" i="75"/>
  <c r="S223" i="75"/>
  <c r="R223" i="75"/>
  <c r="Q223" i="75"/>
  <c r="P223" i="75"/>
  <c r="O223" i="75"/>
  <c r="N223" i="75"/>
  <c r="M223" i="75"/>
  <c r="L223" i="75"/>
  <c r="K223" i="75"/>
  <c r="J223" i="75"/>
  <c r="I223" i="75"/>
  <c r="H223" i="75"/>
  <c r="G223" i="75"/>
  <c r="F223" i="75"/>
  <c r="BU222" i="75"/>
  <c r="BT222" i="75"/>
  <c r="BS222" i="75"/>
  <c r="BR222" i="75"/>
  <c r="BQ222" i="75"/>
  <c r="BP222" i="75"/>
  <c r="BO222" i="75"/>
  <c r="BN222" i="75"/>
  <c r="BM222" i="75"/>
  <c r="BL222" i="75"/>
  <c r="BK222" i="75"/>
  <c r="BJ222" i="75"/>
  <c r="BI222" i="75"/>
  <c r="BH222" i="75"/>
  <c r="BG222" i="75"/>
  <c r="BF222" i="75"/>
  <c r="BE222" i="75"/>
  <c r="BD222" i="75"/>
  <c r="BC222" i="75"/>
  <c r="BB222" i="75"/>
  <c r="BA222" i="75"/>
  <c r="AZ222" i="75"/>
  <c r="AY222" i="75"/>
  <c r="AX222" i="75"/>
  <c r="AW222" i="75"/>
  <c r="AV222" i="75"/>
  <c r="AU222" i="75"/>
  <c r="AT222" i="75"/>
  <c r="AS222" i="75"/>
  <c r="AR222" i="75"/>
  <c r="AQ222" i="75"/>
  <c r="AP222" i="75"/>
  <c r="AO222" i="75"/>
  <c r="AN222" i="75"/>
  <c r="AM222" i="75"/>
  <c r="AL222" i="75"/>
  <c r="AK222" i="75"/>
  <c r="AJ222" i="75"/>
  <c r="AI222" i="75"/>
  <c r="AH222" i="75"/>
  <c r="AG222" i="75"/>
  <c r="AF222" i="75"/>
  <c r="AE222" i="75"/>
  <c r="AD222" i="75"/>
  <c r="AC222" i="75"/>
  <c r="AB222" i="75"/>
  <c r="AA222" i="75"/>
  <c r="Z222" i="75"/>
  <c r="Y222" i="75"/>
  <c r="X222" i="75"/>
  <c r="W222" i="75"/>
  <c r="V222" i="75"/>
  <c r="U222" i="75"/>
  <c r="T222" i="75"/>
  <c r="S222" i="75"/>
  <c r="R222" i="75"/>
  <c r="Q222" i="75"/>
  <c r="P222" i="75"/>
  <c r="O222" i="75"/>
  <c r="N222" i="75"/>
  <c r="M222" i="75"/>
  <c r="L222" i="75"/>
  <c r="K222" i="75"/>
  <c r="J222" i="75"/>
  <c r="I222" i="75"/>
  <c r="H222" i="75"/>
  <c r="G222" i="75"/>
  <c r="F222" i="75"/>
  <c r="BU221" i="75"/>
  <c r="BT221" i="75"/>
  <c r="BS221" i="75"/>
  <c r="BR221" i="75"/>
  <c r="BQ221" i="75"/>
  <c r="BP221" i="75"/>
  <c r="BO221" i="75"/>
  <c r="BN221" i="75"/>
  <c r="BM221" i="75"/>
  <c r="BL221" i="75"/>
  <c r="BK221" i="75"/>
  <c r="BJ221" i="75"/>
  <c r="BI221" i="75"/>
  <c r="BH221" i="75"/>
  <c r="BG221" i="75"/>
  <c r="BF221" i="75"/>
  <c r="BE221" i="75"/>
  <c r="BD221" i="75"/>
  <c r="BC221" i="75"/>
  <c r="BB221" i="75"/>
  <c r="BA221" i="75"/>
  <c r="AZ221" i="75"/>
  <c r="AY221" i="75"/>
  <c r="AX221" i="75"/>
  <c r="AW221" i="75"/>
  <c r="AV221" i="75"/>
  <c r="AU221" i="75"/>
  <c r="AT221" i="75"/>
  <c r="AS221" i="75"/>
  <c r="AR221" i="75"/>
  <c r="AQ221" i="75"/>
  <c r="AP221" i="75"/>
  <c r="AO221" i="75"/>
  <c r="AN221" i="75"/>
  <c r="AM221" i="75"/>
  <c r="AL221" i="75"/>
  <c r="AK221" i="75"/>
  <c r="AJ221" i="75"/>
  <c r="AI221" i="75"/>
  <c r="AH221" i="75"/>
  <c r="AG221" i="75"/>
  <c r="AF221" i="75"/>
  <c r="AE221" i="75"/>
  <c r="AD221" i="75"/>
  <c r="AC221" i="75"/>
  <c r="AB221" i="75"/>
  <c r="AA221" i="75"/>
  <c r="Z221" i="75"/>
  <c r="Y221" i="75"/>
  <c r="X221" i="75"/>
  <c r="W221" i="75"/>
  <c r="V221" i="75"/>
  <c r="U221" i="75"/>
  <c r="T221" i="75"/>
  <c r="S221" i="75"/>
  <c r="R221" i="75"/>
  <c r="Q221" i="75"/>
  <c r="P221" i="75"/>
  <c r="O221" i="75"/>
  <c r="N221" i="75"/>
  <c r="M221" i="75"/>
  <c r="L221" i="75"/>
  <c r="K221" i="75"/>
  <c r="J221" i="75"/>
  <c r="I221" i="75"/>
  <c r="H221" i="75"/>
  <c r="G221" i="75"/>
  <c r="F221" i="75"/>
  <c r="BU220" i="75"/>
  <c r="BT220" i="75"/>
  <c r="BS220" i="75"/>
  <c r="BR220" i="75"/>
  <c r="BQ220" i="75"/>
  <c r="BP220" i="75"/>
  <c r="BO220" i="75"/>
  <c r="BN220" i="75"/>
  <c r="BM220" i="75"/>
  <c r="BL220" i="75"/>
  <c r="BK220" i="75"/>
  <c r="BJ220" i="75"/>
  <c r="BI220" i="75"/>
  <c r="BH220" i="75"/>
  <c r="BG220" i="75"/>
  <c r="BF220" i="75"/>
  <c r="BE220" i="75"/>
  <c r="BD220" i="75"/>
  <c r="BC220" i="75"/>
  <c r="BB220" i="75"/>
  <c r="BA220" i="75"/>
  <c r="AZ220" i="75"/>
  <c r="AY220" i="75"/>
  <c r="AX220" i="75"/>
  <c r="AW220" i="75"/>
  <c r="AV220" i="75"/>
  <c r="AU220" i="75"/>
  <c r="AT220" i="75"/>
  <c r="AS220" i="75"/>
  <c r="AR220" i="75"/>
  <c r="AQ220" i="75"/>
  <c r="AP220" i="75"/>
  <c r="AO220" i="75"/>
  <c r="AN220" i="75"/>
  <c r="AM220" i="75"/>
  <c r="AL220" i="75"/>
  <c r="AK220" i="75"/>
  <c r="AJ220" i="75"/>
  <c r="AI220" i="75"/>
  <c r="AH220" i="75"/>
  <c r="AG220" i="75"/>
  <c r="AF220" i="75"/>
  <c r="AE220" i="75"/>
  <c r="AD220" i="75"/>
  <c r="AC220" i="75"/>
  <c r="AB220" i="75"/>
  <c r="AA220" i="75"/>
  <c r="Z220" i="75"/>
  <c r="Y220" i="75"/>
  <c r="X220" i="75"/>
  <c r="W220" i="75"/>
  <c r="V220" i="75"/>
  <c r="U220" i="75"/>
  <c r="T220" i="75"/>
  <c r="S220" i="75"/>
  <c r="R220" i="75"/>
  <c r="Q220" i="75"/>
  <c r="P220" i="75"/>
  <c r="O220" i="75"/>
  <c r="N220" i="75"/>
  <c r="M220" i="75"/>
  <c r="L220" i="75"/>
  <c r="K220" i="75"/>
  <c r="J220" i="75"/>
  <c r="I220" i="75"/>
  <c r="H220" i="75"/>
  <c r="G220" i="75"/>
  <c r="F220" i="75"/>
  <c r="BU219" i="75"/>
  <c r="BT219" i="75"/>
  <c r="BS219" i="75"/>
  <c r="BR219" i="75"/>
  <c r="BQ219" i="75"/>
  <c r="BP219" i="75"/>
  <c r="BO219" i="75"/>
  <c r="BN219" i="75"/>
  <c r="BM219" i="75"/>
  <c r="BL219" i="75"/>
  <c r="BK219" i="75"/>
  <c r="BJ219" i="75"/>
  <c r="BI219" i="75"/>
  <c r="BH219" i="75"/>
  <c r="BG219" i="75"/>
  <c r="BF219" i="75"/>
  <c r="BE219" i="75"/>
  <c r="BD219" i="75"/>
  <c r="BC219" i="75"/>
  <c r="BB219" i="75"/>
  <c r="BA219" i="75"/>
  <c r="AZ219" i="75"/>
  <c r="AY219" i="75"/>
  <c r="AX219" i="75"/>
  <c r="AW219" i="75"/>
  <c r="AV219" i="75"/>
  <c r="AU219" i="75"/>
  <c r="AT219" i="75"/>
  <c r="AS219" i="75"/>
  <c r="AR219" i="75"/>
  <c r="AQ219" i="75"/>
  <c r="AP219" i="75"/>
  <c r="AO219" i="75"/>
  <c r="AN219" i="75"/>
  <c r="AM219" i="75"/>
  <c r="AL219" i="75"/>
  <c r="AK219" i="75"/>
  <c r="AJ219" i="75"/>
  <c r="AI219" i="75"/>
  <c r="AH219" i="75"/>
  <c r="AG219" i="75"/>
  <c r="AF219" i="75"/>
  <c r="AE219" i="75"/>
  <c r="AD219" i="75"/>
  <c r="AC219" i="75"/>
  <c r="AB219" i="75"/>
  <c r="AA219" i="75"/>
  <c r="Z219" i="75"/>
  <c r="Y219" i="75"/>
  <c r="X219" i="75"/>
  <c r="W219" i="75"/>
  <c r="V219" i="75"/>
  <c r="U219" i="75"/>
  <c r="T219" i="75"/>
  <c r="S219" i="75"/>
  <c r="R219" i="75"/>
  <c r="Q219" i="75"/>
  <c r="P219" i="75"/>
  <c r="O219" i="75"/>
  <c r="N219" i="75"/>
  <c r="M219" i="75"/>
  <c r="L219" i="75"/>
  <c r="K219" i="75"/>
  <c r="J219" i="75"/>
  <c r="I219" i="75"/>
  <c r="H219" i="75"/>
  <c r="G219" i="75"/>
  <c r="F219" i="75"/>
  <c r="BU218" i="75"/>
  <c r="BT218" i="75"/>
  <c r="BS218" i="75"/>
  <c r="BR218" i="75"/>
  <c r="BQ218" i="75"/>
  <c r="BP218" i="75"/>
  <c r="BO218" i="75"/>
  <c r="BN218" i="75"/>
  <c r="BM218" i="75"/>
  <c r="BL218" i="75"/>
  <c r="BK218" i="75"/>
  <c r="BJ218" i="75"/>
  <c r="BI218" i="75"/>
  <c r="BH218" i="75"/>
  <c r="BG218" i="75"/>
  <c r="BF218" i="75"/>
  <c r="BE218" i="75"/>
  <c r="BD218" i="75"/>
  <c r="BC218" i="75"/>
  <c r="BB218" i="75"/>
  <c r="BA218" i="75"/>
  <c r="AZ218" i="75"/>
  <c r="AY218" i="75"/>
  <c r="AX218" i="75"/>
  <c r="AW218" i="75"/>
  <c r="AV218" i="75"/>
  <c r="AU218" i="75"/>
  <c r="AT218" i="75"/>
  <c r="AS218" i="75"/>
  <c r="AR218" i="75"/>
  <c r="AQ218" i="75"/>
  <c r="AP218" i="75"/>
  <c r="AO218" i="75"/>
  <c r="AN218" i="75"/>
  <c r="AM218" i="75"/>
  <c r="AL218" i="75"/>
  <c r="AK218" i="75"/>
  <c r="AJ218" i="75"/>
  <c r="AI218" i="75"/>
  <c r="AH218" i="75"/>
  <c r="AG218" i="75"/>
  <c r="AF218" i="75"/>
  <c r="AE218" i="75"/>
  <c r="AD218" i="75"/>
  <c r="AC218" i="75"/>
  <c r="AB218" i="75"/>
  <c r="AA218" i="75"/>
  <c r="Z218" i="75"/>
  <c r="Y218" i="75"/>
  <c r="X218" i="75"/>
  <c r="W218" i="75"/>
  <c r="V218" i="75"/>
  <c r="U218" i="75"/>
  <c r="T218" i="75"/>
  <c r="S218" i="75"/>
  <c r="R218" i="75"/>
  <c r="Q218" i="75"/>
  <c r="P218" i="75"/>
  <c r="O218" i="75"/>
  <c r="N218" i="75"/>
  <c r="M218" i="75"/>
  <c r="L218" i="75"/>
  <c r="K218" i="75"/>
  <c r="J218" i="75"/>
  <c r="I218" i="75"/>
  <c r="H218" i="75"/>
  <c r="G218" i="75"/>
  <c r="F218" i="75"/>
  <c r="BU217" i="75"/>
  <c r="BT217" i="75"/>
  <c r="BS217" i="75"/>
  <c r="BR217" i="75"/>
  <c r="BQ217" i="75"/>
  <c r="BP217" i="75"/>
  <c r="BO217" i="75"/>
  <c r="BN217" i="75"/>
  <c r="BM217" i="75"/>
  <c r="BL217" i="75"/>
  <c r="BK217" i="75"/>
  <c r="BJ217" i="75"/>
  <c r="BI217" i="75"/>
  <c r="BH217" i="75"/>
  <c r="BG217" i="75"/>
  <c r="BF217" i="75"/>
  <c r="BE217" i="75"/>
  <c r="BD217" i="75"/>
  <c r="BC217" i="75"/>
  <c r="BB217" i="75"/>
  <c r="BA217" i="75"/>
  <c r="AZ217" i="75"/>
  <c r="AY217" i="75"/>
  <c r="AX217" i="75"/>
  <c r="AW217" i="75"/>
  <c r="AV217" i="75"/>
  <c r="AU217" i="75"/>
  <c r="AT217" i="75"/>
  <c r="AS217" i="75"/>
  <c r="AR217" i="75"/>
  <c r="AQ217" i="75"/>
  <c r="AP217" i="75"/>
  <c r="AO217" i="75"/>
  <c r="AN217" i="75"/>
  <c r="AM217" i="75"/>
  <c r="AL217" i="75"/>
  <c r="AK217" i="75"/>
  <c r="AJ217" i="75"/>
  <c r="AI217" i="75"/>
  <c r="AH217" i="75"/>
  <c r="AG217" i="75"/>
  <c r="AF217" i="75"/>
  <c r="AE217" i="75"/>
  <c r="AD217" i="75"/>
  <c r="AC217" i="75"/>
  <c r="AB217" i="75"/>
  <c r="AA217" i="75"/>
  <c r="Z217" i="75"/>
  <c r="Y217" i="75"/>
  <c r="X217" i="75"/>
  <c r="W217" i="75"/>
  <c r="V217" i="75"/>
  <c r="U217" i="75"/>
  <c r="T217" i="75"/>
  <c r="S217" i="75"/>
  <c r="R217" i="75"/>
  <c r="Q217" i="75"/>
  <c r="P217" i="75"/>
  <c r="O217" i="75"/>
  <c r="N217" i="75"/>
  <c r="M217" i="75"/>
  <c r="L217" i="75"/>
  <c r="K217" i="75"/>
  <c r="J217" i="75"/>
  <c r="I217" i="75"/>
  <c r="H217" i="75"/>
  <c r="G217" i="75"/>
  <c r="F217" i="75"/>
  <c r="BU216" i="75"/>
  <c r="BT216" i="75"/>
  <c r="BS216" i="75"/>
  <c r="BR216" i="75"/>
  <c r="BQ216" i="75"/>
  <c r="BP216" i="75"/>
  <c r="BO216" i="75"/>
  <c r="BN216" i="75"/>
  <c r="BM216" i="75"/>
  <c r="BL216" i="75"/>
  <c r="BK216" i="75"/>
  <c r="BJ216" i="75"/>
  <c r="BI216" i="75"/>
  <c r="BH216" i="75"/>
  <c r="BG216" i="75"/>
  <c r="BF216" i="75"/>
  <c r="BE216" i="75"/>
  <c r="BD216" i="75"/>
  <c r="BC216" i="75"/>
  <c r="BB216" i="75"/>
  <c r="BA216" i="75"/>
  <c r="AZ216" i="75"/>
  <c r="AY216" i="75"/>
  <c r="AX216" i="75"/>
  <c r="AW216" i="75"/>
  <c r="AV216" i="75"/>
  <c r="AU216" i="75"/>
  <c r="AT216" i="75"/>
  <c r="AS216" i="75"/>
  <c r="AR216" i="75"/>
  <c r="AQ216" i="75"/>
  <c r="AP216" i="75"/>
  <c r="AO216" i="75"/>
  <c r="AN216" i="75"/>
  <c r="AM216" i="75"/>
  <c r="AL216" i="75"/>
  <c r="AK216" i="75"/>
  <c r="AJ216" i="75"/>
  <c r="AI216" i="75"/>
  <c r="AH216" i="75"/>
  <c r="AG216" i="75"/>
  <c r="AF216" i="75"/>
  <c r="AE216" i="75"/>
  <c r="AD216" i="75"/>
  <c r="AC216" i="75"/>
  <c r="AB216" i="75"/>
  <c r="AA216" i="75"/>
  <c r="Z216" i="75"/>
  <c r="Y216" i="75"/>
  <c r="X216" i="75"/>
  <c r="W216" i="75"/>
  <c r="V216" i="75"/>
  <c r="U216" i="75"/>
  <c r="T216" i="75"/>
  <c r="S216" i="75"/>
  <c r="R216" i="75"/>
  <c r="Q216" i="75"/>
  <c r="P216" i="75"/>
  <c r="O216" i="75"/>
  <c r="N216" i="75"/>
  <c r="M216" i="75"/>
  <c r="L216" i="75"/>
  <c r="K216" i="75"/>
  <c r="J216" i="75"/>
  <c r="I216" i="75"/>
  <c r="H216" i="75"/>
  <c r="G216" i="75"/>
  <c r="F216" i="75"/>
  <c r="BU215" i="75"/>
  <c r="BT215" i="75"/>
  <c r="BS215" i="75"/>
  <c r="BR215" i="75"/>
  <c r="BQ215" i="75"/>
  <c r="BP215" i="75"/>
  <c r="BO215" i="75"/>
  <c r="BN215" i="75"/>
  <c r="BM215" i="75"/>
  <c r="BL215" i="75"/>
  <c r="BK215" i="75"/>
  <c r="BJ215" i="75"/>
  <c r="BI215" i="75"/>
  <c r="BH215" i="75"/>
  <c r="BG215" i="75"/>
  <c r="BF215" i="75"/>
  <c r="BE215" i="75"/>
  <c r="BD215" i="75"/>
  <c r="BC215" i="75"/>
  <c r="BB215" i="75"/>
  <c r="BA215" i="75"/>
  <c r="AZ215" i="75"/>
  <c r="AY215" i="75"/>
  <c r="AX215" i="75"/>
  <c r="AW215" i="75"/>
  <c r="AV215" i="75"/>
  <c r="AU215" i="75"/>
  <c r="AT215" i="75"/>
  <c r="AS215" i="75"/>
  <c r="AR215" i="75"/>
  <c r="AQ215" i="75"/>
  <c r="AP215" i="75"/>
  <c r="AO215" i="75"/>
  <c r="AN215" i="75"/>
  <c r="AM215" i="75"/>
  <c r="AL215" i="75"/>
  <c r="AK215" i="75"/>
  <c r="AJ215" i="75"/>
  <c r="AI215" i="75"/>
  <c r="AH215" i="75"/>
  <c r="AG215" i="75"/>
  <c r="AF215" i="75"/>
  <c r="AE215" i="75"/>
  <c r="AD215" i="75"/>
  <c r="AC215" i="75"/>
  <c r="AB215" i="75"/>
  <c r="AA215" i="75"/>
  <c r="Z215" i="75"/>
  <c r="Y215" i="75"/>
  <c r="X215" i="75"/>
  <c r="W215" i="75"/>
  <c r="V215" i="75"/>
  <c r="U215" i="75"/>
  <c r="T215" i="75"/>
  <c r="S215" i="75"/>
  <c r="R215" i="75"/>
  <c r="Q215" i="75"/>
  <c r="P215" i="75"/>
  <c r="O215" i="75"/>
  <c r="N215" i="75"/>
  <c r="M215" i="75"/>
  <c r="L215" i="75"/>
  <c r="K215" i="75"/>
  <c r="J215" i="75"/>
  <c r="I215" i="75"/>
  <c r="H215" i="75"/>
  <c r="G215" i="75"/>
  <c r="F215" i="75"/>
  <c r="BU214" i="75"/>
  <c r="BT214" i="75"/>
  <c r="BS214" i="75"/>
  <c r="BR214" i="75"/>
  <c r="BQ214" i="75"/>
  <c r="BP214" i="75"/>
  <c r="BO214" i="75"/>
  <c r="BN214" i="75"/>
  <c r="BM214" i="75"/>
  <c r="BL214" i="75"/>
  <c r="BK214" i="75"/>
  <c r="BJ214" i="75"/>
  <c r="BI214" i="75"/>
  <c r="BH214" i="75"/>
  <c r="BG214" i="75"/>
  <c r="BF214" i="75"/>
  <c r="BE214" i="75"/>
  <c r="BD214" i="75"/>
  <c r="BC214" i="75"/>
  <c r="BB214" i="75"/>
  <c r="BA214" i="75"/>
  <c r="AZ214" i="75"/>
  <c r="AY214" i="75"/>
  <c r="AX214" i="75"/>
  <c r="AW214" i="75"/>
  <c r="AV214" i="75"/>
  <c r="AU214" i="75"/>
  <c r="AT214" i="75"/>
  <c r="AS214" i="75"/>
  <c r="AR214" i="75"/>
  <c r="AQ214" i="75"/>
  <c r="AP214" i="75"/>
  <c r="AO214" i="75"/>
  <c r="AN214" i="75"/>
  <c r="AM214" i="75"/>
  <c r="AL214" i="75"/>
  <c r="AK214" i="75"/>
  <c r="AJ214" i="75"/>
  <c r="AI214" i="75"/>
  <c r="AH214" i="75"/>
  <c r="AG214" i="75"/>
  <c r="AF214" i="75"/>
  <c r="AE214" i="75"/>
  <c r="AD214" i="75"/>
  <c r="AC214" i="75"/>
  <c r="AB214" i="75"/>
  <c r="AA214" i="75"/>
  <c r="Z214" i="75"/>
  <c r="Y214" i="75"/>
  <c r="X214" i="75"/>
  <c r="W214" i="75"/>
  <c r="V214" i="75"/>
  <c r="U214" i="75"/>
  <c r="T214" i="75"/>
  <c r="S214" i="75"/>
  <c r="R214" i="75"/>
  <c r="Q214" i="75"/>
  <c r="P214" i="75"/>
  <c r="O214" i="75"/>
  <c r="N214" i="75"/>
  <c r="M214" i="75"/>
  <c r="L214" i="75"/>
  <c r="K214" i="75"/>
  <c r="J214" i="75"/>
  <c r="I214" i="75"/>
  <c r="H214" i="75"/>
  <c r="G214" i="75"/>
  <c r="F214" i="75"/>
  <c r="BU213" i="75"/>
  <c r="BT213" i="75"/>
  <c r="BS213" i="75"/>
  <c r="BR213" i="75"/>
  <c r="BQ213" i="75"/>
  <c r="BP213" i="75"/>
  <c r="BO213" i="75"/>
  <c r="BN213" i="75"/>
  <c r="BM213" i="75"/>
  <c r="BL213" i="75"/>
  <c r="BK213" i="75"/>
  <c r="BJ213" i="75"/>
  <c r="BI213" i="75"/>
  <c r="BH213" i="75"/>
  <c r="BG213" i="75"/>
  <c r="BF213" i="75"/>
  <c r="BE213" i="75"/>
  <c r="BD213" i="75"/>
  <c r="BC213" i="75"/>
  <c r="BB213" i="75"/>
  <c r="BA213" i="75"/>
  <c r="AZ213" i="75"/>
  <c r="AY213" i="75"/>
  <c r="AX213" i="75"/>
  <c r="AW213" i="75"/>
  <c r="AV213" i="75"/>
  <c r="AU213" i="75"/>
  <c r="AT213" i="75"/>
  <c r="AS213" i="75"/>
  <c r="AR213" i="75"/>
  <c r="AQ213" i="75"/>
  <c r="AP213" i="75"/>
  <c r="AO213" i="75"/>
  <c r="AN213" i="75"/>
  <c r="AM213" i="75"/>
  <c r="AL213" i="75"/>
  <c r="AK213" i="75"/>
  <c r="AJ213" i="75"/>
  <c r="AI213" i="75"/>
  <c r="AH213" i="75"/>
  <c r="AG213" i="75"/>
  <c r="AF213" i="75"/>
  <c r="AE213" i="75"/>
  <c r="AD213" i="75"/>
  <c r="AC213" i="75"/>
  <c r="AB213" i="75"/>
  <c r="AA213" i="75"/>
  <c r="Z213" i="75"/>
  <c r="Y213" i="75"/>
  <c r="X213" i="75"/>
  <c r="W213" i="75"/>
  <c r="V213" i="75"/>
  <c r="U213" i="75"/>
  <c r="T213" i="75"/>
  <c r="S213" i="75"/>
  <c r="R213" i="75"/>
  <c r="Q213" i="75"/>
  <c r="P213" i="75"/>
  <c r="O213" i="75"/>
  <c r="N213" i="75"/>
  <c r="M213" i="75"/>
  <c r="L213" i="75"/>
  <c r="K213" i="75"/>
  <c r="J213" i="75"/>
  <c r="I213" i="75"/>
  <c r="H213" i="75"/>
  <c r="G213" i="75"/>
  <c r="F213" i="75"/>
  <c r="BU212" i="75"/>
  <c r="BT212" i="75"/>
  <c r="BS212" i="75"/>
  <c r="BR212" i="75"/>
  <c r="BQ212" i="75"/>
  <c r="BP212" i="75"/>
  <c r="BO212" i="75"/>
  <c r="BN212" i="75"/>
  <c r="BM212" i="75"/>
  <c r="BL212" i="75"/>
  <c r="BK212" i="75"/>
  <c r="BJ212" i="75"/>
  <c r="BI212" i="75"/>
  <c r="BH212" i="75"/>
  <c r="BG212" i="75"/>
  <c r="BF212" i="75"/>
  <c r="BE212" i="75"/>
  <c r="BD212" i="75"/>
  <c r="BC212" i="75"/>
  <c r="BB212" i="75"/>
  <c r="BA212" i="75"/>
  <c r="AZ212" i="75"/>
  <c r="AY212" i="75"/>
  <c r="AX212" i="75"/>
  <c r="AW212" i="75"/>
  <c r="AV212" i="75"/>
  <c r="AU212" i="75"/>
  <c r="AT212" i="75"/>
  <c r="AS212" i="75"/>
  <c r="AR212" i="75"/>
  <c r="AQ212" i="75"/>
  <c r="AP212" i="75"/>
  <c r="AO212" i="75"/>
  <c r="AN212" i="75"/>
  <c r="AM212" i="75"/>
  <c r="AL212" i="75"/>
  <c r="AK212" i="75"/>
  <c r="AJ212" i="75"/>
  <c r="AI212" i="75"/>
  <c r="AH212" i="75"/>
  <c r="AG212" i="75"/>
  <c r="AF212" i="75"/>
  <c r="AE212" i="75"/>
  <c r="AD212" i="75"/>
  <c r="AC212" i="75"/>
  <c r="AB212" i="75"/>
  <c r="AA212" i="75"/>
  <c r="Z212" i="75"/>
  <c r="Y212" i="75"/>
  <c r="X212" i="75"/>
  <c r="W212" i="75"/>
  <c r="V212" i="75"/>
  <c r="U212" i="75"/>
  <c r="T212" i="75"/>
  <c r="S212" i="75"/>
  <c r="R212" i="75"/>
  <c r="Q212" i="75"/>
  <c r="P212" i="75"/>
  <c r="O212" i="75"/>
  <c r="N212" i="75"/>
  <c r="M212" i="75"/>
  <c r="L212" i="75"/>
  <c r="K212" i="75"/>
  <c r="J212" i="75"/>
  <c r="I212" i="75"/>
  <c r="H212" i="75"/>
  <c r="G212" i="75"/>
  <c r="F212" i="75"/>
  <c r="BU211" i="75"/>
  <c r="BT211" i="75"/>
  <c r="BS211" i="75"/>
  <c r="BR211" i="75"/>
  <c r="BQ211" i="75"/>
  <c r="BP211" i="75"/>
  <c r="BO211" i="75"/>
  <c r="BN211" i="75"/>
  <c r="BM211" i="75"/>
  <c r="BL211" i="75"/>
  <c r="BK211" i="75"/>
  <c r="BJ211" i="75"/>
  <c r="BI211" i="75"/>
  <c r="BH211" i="75"/>
  <c r="BG211" i="75"/>
  <c r="BF211" i="75"/>
  <c r="BE211" i="75"/>
  <c r="BD211" i="75"/>
  <c r="BC211" i="75"/>
  <c r="BB211" i="75"/>
  <c r="BA211" i="75"/>
  <c r="AZ211" i="75"/>
  <c r="AY211" i="75"/>
  <c r="AX211" i="75"/>
  <c r="AW211" i="75"/>
  <c r="AV211" i="75"/>
  <c r="AU211" i="75"/>
  <c r="AT211" i="75"/>
  <c r="AS211" i="75"/>
  <c r="AR211" i="75"/>
  <c r="AQ211" i="75"/>
  <c r="AP211" i="75"/>
  <c r="AO211" i="75"/>
  <c r="AN211" i="75"/>
  <c r="AM211" i="75"/>
  <c r="AL211" i="75"/>
  <c r="AK211" i="75"/>
  <c r="AJ211" i="75"/>
  <c r="AI211" i="75"/>
  <c r="AH211" i="75"/>
  <c r="AG211" i="75"/>
  <c r="AF211" i="75"/>
  <c r="AE211" i="75"/>
  <c r="AD211" i="75"/>
  <c r="AC211" i="75"/>
  <c r="AB211" i="75"/>
  <c r="AA211" i="75"/>
  <c r="Z211" i="75"/>
  <c r="Y211" i="75"/>
  <c r="X211" i="75"/>
  <c r="W211" i="75"/>
  <c r="V211" i="75"/>
  <c r="U211" i="75"/>
  <c r="T211" i="75"/>
  <c r="S211" i="75"/>
  <c r="R211" i="75"/>
  <c r="Q211" i="75"/>
  <c r="P211" i="75"/>
  <c r="O211" i="75"/>
  <c r="N211" i="75"/>
  <c r="M211" i="75"/>
  <c r="L211" i="75"/>
  <c r="K211" i="75"/>
  <c r="J211" i="75"/>
  <c r="I211" i="75"/>
  <c r="H211" i="75"/>
  <c r="G211" i="75"/>
  <c r="F211" i="75"/>
  <c r="BU210" i="75"/>
  <c r="BT210" i="75"/>
  <c r="BS210" i="75"/>
  <c r="BR210" i="75"/>
  <c r="BQ210" i="75"/>
  <c r="BP210" i="75"/>
  <c r="BO210" i="75"/>
  <c r="BN210" i="75"/>
  <c r="BM210" i="75"/>
  <c r="BL210" i="75"/>
  <c r="BK210" i="75"/>
  <c r="BJ210" i="75"/>
  <c r="BI210" i="75"/>
  <c r="BH210" i="75"/>
  <c r="BG210" i="75"/>
  <c r="BF210" i="75"/>
  <c r="BE210" i="75"/>
  <c r="BD210" i="75"/>
  <c r="BC210" i="75"/>
  <c r="BB210" i="75"/>
  <c r="BA210" i="75"/>
  <c r="AZ210" i="75"/>
  <c r="AY210" i="75"/>
  <c r="AX210" i="75"/>
  <c r="AW210" i="75"/>
  <c r="AV210" i="75"/>
  <c r="AU210" i="75"/>
  <c r="AT210" i="75"/>
  <c r="AS210" i="75"/>
  <c r="AR210" i="75"/>
  <c r="AQ210" i="75"/>
  <c r="AP210" i="75"/>
  <c r="AO210" i="75"/>
  <c r="AN210" i="75"/>
  <c r="AM210" i="75"/>
  <c r="AL210" i="75"/>
  <c r="AK210" i="75"/>
  <c r="AJ210" i="75"/>
  <c r="AI210" i="75"/>
  <c r="AH210" i="75"/>
  <c r="AG210" i="75"/>
  <c r="AF210" i="75"/>
  <c r="AE210" i="75"/>
  <c r="AD210" i="75"/>
  <c r="AC210" i="75"/>
  <c r="AB210" i="75"/>
  <c r="AA210" i="75"/>
  <c r="Z210" i="75"/>
  <c r="Y210" i="75"/>
  <c r="X210" i="75"/>
  <c r="W210" i="75"/>
  <c r="V210" i="75"/>
  <c r="U210" i="75"/>
  <c r="T210" i="75"/>
  <c r="S210" i="75"/>
  <c r="R210" i="75"/>
  <c r="Q210" i="75"/>
  <c r="P210" i="75"/>
  <c r="O210" i="75"/>
  <c r="N210" i="75"/>
  <c r="M210" i="75"/>
  <c r="L210" i="75"/>
  <c r="K210" i="75"/>
  <c r="J210" i="75"/>
  <c r="I210" i="75"/>
  <c r="H210" i="75"/>
  <c r="G210" i="75"/>
  <c r="F210" i="75"/>
  <c r="BU209" i="75"/>
  <c r="BT209" i="75"/>
  <c r="BS209" i="75"/>
  <c r="BR209" i="75"/>
  <c r="BQ209" i="75"/>
  <c r="BP209" i="75"/>
  <c r="BO209" i="75"/>
  <c r="BN209" i="75"/>
  <c r="BM209" i="75"/>
  <c r="BL209" i="75"/>
  <c r="BK209" i="75"/>
  <c r="BJ209" i="75"/>
  <c r="BI209" i="75"/>
  <c r="BH209" i="75"/>
  <c r="BG209" i="75"/>
  <c r="BF209" i="75"/>
  <c r="BE209" i="75"/>
  <c r="BD209" i="75"/>
  <c r="BC209" i="75"/>
  <c r="BB209" i="75"/>
  <c r="BA209" i="75"/>
  <c r="AZ209" i="75"/>
  <c r="AY209" i="75"/>
  <c r="AX209" i="75"/>
  <c r="AW209" i="75"/>
  <c r="AV209" i="75"/>
  <c r="AU209" i="75"/>
  <c r="AT209" i="75"/>
  <c r="AS209" i="75"/>
  <c r="AR209" i="75"/>
  <c r="AQ209" i="75"/>
  <c r="AP209" i="75"/>
  <c r="AO209" i="75"/>
  <c r="AN209" i="75"/>
  <c r="AM209" i="75"/>
  <c r="AL209" i="75"/>
  <c r="AK209" i="75"/>
  <c r="AJ209" i="75"/>
  <c r="AI209" i="75"/>
  <c r="AH209" i="75"/>
  <c r="AG209" i="75"/>
  <c r="AF209" i="75"/>
  <c r="AE209" i="75"/>
  <c r="AD209" i="75"/>
  <c r="AC209" i="75"/>
  <c r="AB209" i="75"/>
  <c r="AA209" i="75"/>
  <c r="Z209" i="75"/>
  <c r="Y209" i="75"/>
  <c r="X209" i="75"/>
  <c r="W209" i="75"/>
  <c r="V209" i="75"/>
  <c r="U209" i="75"/>
  <c r="T209" i="75"/>
  <c r="S209" i="75"/>
  <c r="R209" i="75"/>
  <c r="Q209" i="75"/>
  <c r="P209" i="75"/>
  <c r="O209" i="75"/>
  <c r="N209" i="75"/>
  <c r="M209" i="75"/>
  <c r="L209" i="75"/>
  <c r="K209" i="75"/>
  <c r="J209" i="75"/>
  <c r="I209" i="75"/>
  <c r="H209" i="75"/>
  <c r="G209" i="75"/>
  <c r="F209" i="75"/>
  <c r="BU208" i="75"/>
  <c r="BT208" i="75"/>
  <c r="BS208" i="75"/>
  <c r="BR208" i="75"/>
  <c r="BQ208" i="75"/>
  <c r="BP208" i="75"/>
  <c r="BO208" i="75"/>
  <c r="BN208" i="75"/>
  <c r="BM208" i="75"/>
  <c r="BL208" i="75"/>
  <c r="BK208" i="75"/>
  <c r="BJ208" i="75"/>
  <c r="BI208" i="75"/>
  <c r="BH208" i="75"/>
  <c r="BG208" i="75"/>
  <c r="BF208" i="75"/>
  <c r="BE208" i="75"/>
  <c r="BD208" i="75"/>
  <c r="BC208" i="75"/>
  <c r="BB208" i="75"/>
  <c r="BA208" i="75"/>
  <c r="AZ208" i="75"/>
  <c r="AY208" i="75"/>
  <c r="AX208" i="75"/>
  <c r="AW208" i="75"/>
  <c r="AV208" i="75"/>
  <c r="AU208" i="75"/>
  <c r="AT208" i="75"/>
  <c r="AS208" i="75"/>
  <c r="AR208" i="75"/>
  <c r="AQ208" i="75"/>
  <c r="AP208" i="75"/>
  <c r="AO208" i="75"/>
  <c r="AN208" i="75"/>
  <c r="AM208" i="75"/>
  <c r="AL208" i="75"/>
  <c r="AK208" i="75"/>
  <c r="AJ208" i="75"/>
  <c r="AI208" i="75"/>
  <c r="AH208" i="75"/>
  <c r="AG208" i="75"/>
  <c r="AF208" i="75"/>
  <c r="AE208" i="75"/>
  <c r="AD208" i="75"/>
  <c r="AC208" i="75"/>
  <c r="AB208" i="75"/>
  <c r="AA208" i="75"/>
  <c r="Z208" i="75"/>
  <c r="Y208" i="75"/>
  <c r="X208" i="75"/>
  <c r="W208" i="75"/>
  <c r="V208" i="75"/>
  <c r="U208" i="75"/>
  <c r="T208" i="75"/>
  <c r="S208" i="75"/>
  <c r="R208" i="75"/>
  <c r="Q208" i="75"/>
  <c r="P208" i="75"/>
  <c r="O208" i="75"/>
  <c r="N208" i="75"/>
  <c r="M208" i="75"/>
  <c r="L208" i="75"/>
  <c r="K208" i="75"/>
  <c r="J208" i="75"/>
  <c r="I208" i="75"/>
  <c r="H208" i="75"/>
  <c r="G208" i="75"/>
  <c r="F208" i="75"/>
  <c r="BU207" i="75"/>
  <c r="BT207" i="75"/>
  <c r="BS207" i="75"/>
  <c r="BR207" i="75"/>
  <c r="BQ207" i="75"/>
  <c r="BP207" i="75"/>
  <c r="BO207" i="75"/>
  <c r="BN207" i="75"/>
  <c r="BM207" i="75"/>
  <c r="BL207" i="75"/>
  <c r="BK207" i="75"/>
  <c r="BJ207" i="75"/>
  <c r="BI207" i="75"/>
  <c r="BH207" i="75"/>
  <c r="BG207" i="75"/>
  <c r="BF207" i="75"/>
  <c r="BE207" i="75"/>
  <c r="BD207" i="75"/>
  <c r="BC207" i="75"/>
  <c r="BB207" i="75"/>
  <c r="BA207" i="75"/>
  <c r="AZ207" i="75"/>
  <c r="AY207" i="75"/>
  <c r="AX207" i="75"/>
  <c r="AW207" i="75"/>
  <c r="AV207" i="75"/>
  <c r="AU207" i="75"/>
  <c r="AT207" i="75"/>
  <c r="AS207" i="75"/>
  <c r="AR207" i="75"/>
  <c r="AQ207" i="75"/>
  <c r="AP207" i="75"/>
  <c r="AO207" i="75"/>
  <c r="AN207" i="75"/>
  <c r="AM207" i="75"/>
  <c r="AL207" i="75"/>
  <c r="AK207" i="75"/>
  <c r="AJ207" i="75"/>
  <c r="AI207" i="75"/>
  <c r="AH207" i="75"/>
  <c r="AG207" i="75"/>
  <c r="AF207" i="75"/>
  <c r="AE207" i="75"/>
  <c r="AD207" i="75"/>
  <c r="AC207" i="75"/>
  <c r="AB207" i="75"/>
  <c r="AA207" i="75"/>
  <c r="Z207" i="75"/>
  <c r="Y207" i="75"/>
  <c r="X207" i="75"/>
  <c r="W207" i="75"/>
  <c r="V207" i="75"/>
  <c r="U207" i="75"/>
  <c r="T207" i="75"/>
  <c r="S207" i="75"/>
  <c r="R207" i="75"/>
  <c r="Q207" i="75"/>
  <c r="P207" i="75"/>
  <c r="O207" i="75"/>
  <c r="N207" i="75"/>
  <c r="M207" i="75"/>
  <c r="L207" i="75"/>
  <c r="K207" i="75"/>
  <c r="J207" i="75"/>
  <c r="I207" i="75"/>
  <c r="H207" i="75"/>
  <c r="G207" i="75"/>
  <c r="F207" i="75"/>
  <c r="BU206" i="75"/>
  <c r="BT206" i="75"/>
  <c r="BS206" i="75"/>
  <c r="BR206" i="75"/>
  <c r="BQ206" i="75"/>
  <c r="BP206" i="75"/>
  <c r="BO206" i="75"/>
  <c r="BN206" i="75"/>
  <c r="BM206" i="75"/>
  <c r="BL206" i="75"/>
  <c r="BK206" i="75"/>
  <c r="BJ206" i="75"/>
  <c r="BI206" i="75"/>
  <c r="BH206" i="75"/>
  <c r="BG206" i="75"/>
  <c r="BF206" i="75"/>
  <c r="BE206" i="75"/>
  <c r="BD206" i="75"/>
  <c r="BC206" i="75"/>
  <c r="BB206" i="75"/>
  <c r="BA206" i="75"/>
  <c r="AZ206" i="75"/>
  <c r="AY206" i="75"/>
  <c r="AX206" i="75"/>
  <c r="AW206" i="75"/>
  <c r="AV206" i="75"/>
  <c r="AU206" i="75"/>
  <c r="AT206" i="75"/>
  <c r="AS206" i="75"/>
  <c r="AR206" i="75"/>
  <c r="AQ206" i="75"/>
  <c r="AP206" i="75"/>
  <c r="AO206" i="75"/>
  <c r="AN206" i="75"/>
  <c r="AM206" i="75"/>
  <c r="AL206" i="75"/>
  <c r="AK206" i="75"/>
  <c r="AJ206" i="75"/>
  <c r="AI206" i="75"/>
  <c r="AH206" i="75"/>
  <c r="AG206" i="75"/>
  <c r="AF206" i="75"/>
  <c r="AE206" i="75"/>
  <c r="AD206" i="75"/>
  <c r="AC206" i="75"/>
  <c r="AB206" i="75"/>
  <c r="AA206" i="75"/>
  <c r="Z206" i="75"/>
  <c r="Y206" i="75"/>
  <c r="X206" i="75"/>
  <c r="W206" i="75"/>
  <c r="V206" i="75"/>
  <c r="U206" i="75"/>
  <c r="T206" i="75"/>
  <c r="S206" i="75"/>
  <c r="R206" i="75"/>
  <c r="Q206" i="75"/>
  <c r="P206" i="75"/>
  <c r="O206" i="75"/>
  <c r="N206" i="75"/>
  <c r="M206" i="75"/>
  <c r="L206" i="75"/>
  <c r="K206" i="75"/>
  <c r="J206" i="75"/>
  <c r="I206" i="75"/>
  <c r="H206" i="75"/>
  <c r="G206" i="75"/>
  <c r="F206" i="75"/>
  <c r="BU205" i="75"/>
  <c r="BT205" i="75"/>
  <c r="BS205" i="75"/>
  <c r="BR205" i="75"/>
  <c r="BQ205" i="75"/>
  <c r="BP205" i="75"/>
  <c r="BO205" i="75"/>
  <c r="BN205" i="75"/>
  <c r="BM205" i="75"/>
  <c r="BL205" i="75"/>
  <c r="BK205" i="75"/>
  <c r="BJ205" i="75"/>
  <c r="BI205" i="75"/>
  <c r="BH205" i="75"/>
  <c r="BG205" i="75"/>
  <c r="BF205" i="75"/>
  <c r="BE205" i="75"/>
  <c r="BD205" i="75"/>
  <c r="BC205" i="75"/>
  <c r="BB205" i="75"/>
  <c r="BA205" i="75"/>
  <c r="AZ205" i="75"/>
  <c r="AY205" i="75"/>
  <c r="AX205" i="75"/>
  <c r="AW205" i="75"/>
  <c r="AV205" i="75"/>
  <c r="AU205" i="75"/>
  <c r="AT205" i="75"/>
  <c r="AS205" i="75"/>
  <c r="AR205" i="75"/>
  <c r="AQ205" i="75"/>
  <c r="AP205" i="75"/>
  <c r="AO205" i="75"/>
  <c r="AN205" i="75"/>
  <c r="AM205" i="75"/>
  <c r="AL205" i="75"/>
  <c r="AK205" i="75"/>
  <c r="AJ205" i="75"/>
  <c r="AI205" i="75"/>
  <c r="AH205" i="75"/>
  <c r="AG205" i="75"/>
  <c r="AF205" i="75"/>
  <c r="AE205" i="75"/>
  <c r="AD205" i="75"/>
  <c r="AC205" i="75"/>
  <c r="AB205" i="75"/>
  <c r="AA205" i="75"/>
  <c r="Z205" i="75"/>
  <c r="Y205" i="75"/>
  <c r="X205" i="75"/>
  <c r="W205" i="75"/>
  <c r="V205" i="75"/>
  <c r="U205" i="75"/>
  <c r="T205" i="75"/>
  <c r="S205" i="75"/>
  <c r="R205" i="75"/>
  <c r="Q205" i="75"/>
  <c r="P205" i="75"/>
  <c r="O205" i="75"/>
  <c r="N205" i="75"/>
  <c r="M205" i="75"/>
  <c r="L205" i="75"/>
  <c r="K205" i="75"/>
  <c r="J205" i="75"/>
  <c r="I205" i="75"/>
  <c r="H205" i="75"/>
  <c r="G205" i="75"/>
  <c r="F205" i="75"/>
  <c r="BU204" i="75"/>
  <c r="BT204" i="75"/>
  <c r="BS204" i="75"/>
  <c r="BR204" i="75"/>
  <c r="BQ204" i="75"/>
  <c r="BP204" i="75"/>
  <c r="BO204" i="75"/>
  <c r="BN204" i="75"/>
  <c r="BM204" i="75"/>
  <c r="BL204" i="75"/>
  <c r="BK204" i="75"/>
  <c r="BJ204" i="75"/>
  <c r="BI204" i="75"/>
  <c r="BH204" i="75"/>
  <c r="BG204" i="75"/>
  <c r="BF204" i="75"/>
  <c r="BE204" i="75"/>
  <c r="BD204" i="75"/>
  <c r="BC204" i="75"/>
  <c r="BB204" i="75"/>
  <c r="BA204" i="75"/>
  <c r="AZ204" i="75"/>
  <c r="AY204" i="75"/>
  <c r="AX204" i="75"/>
  <c r="AW204" i="75"/>
  <c r="AV204" i="75"/>
  <c r="AU204" i="75"/>
  <c r="AT204" i="75"/>
  <c r="AS204" i="75"/>
  <c r="AR204" i="75"/>
  <c r="AQ204" i="75"/>
  <c r="AP204" i="75"/>
  <c r="AO204" i="75"/>
  <c r="AN204" i="75"/>
  <c r="AM204" i="75"/>
  <c r="AL204" i="75"/>
  <c r="AK204" i="75"/>
  <c r="AJ204" i="75"/>
  <c r="AI204" i="75"/>
  <c r="AH204" i="75"/>
  <c r="AG204" i="75"/>
  <c r="AF204" i="75"/>
  <c r="AE204" i="75"/>
  <c r="AD204" i="75"/>
  <c r="AC204" i="75"/>
  <c r="AB204" i="75"/>
  <c r="AA204" i="75"/>
  <c r="Z204" i="75"/>
  <c r="Y204" i="75"/>
  <c r="X204" i="75"/>
  <c r="W204" i="75"/>
  <c r="V204" i="75"/>
  <c r="U204" i="75"/>
  <c r="T204" i="75"/>
  <c r="S204" i="75"/>
  <c r="R204" i="75"/>
  <c r="Q204" i="75"/>
  <c r="P204" i="75"/>
  <c r="O204" i="75"/>
  <c r="N204" i="75"/>
  <c r="M204" i="75"/>
  <c r="L204" i="75"/>
  <c r="K204" i="75"/>
  <c r="J204" i="75"/>
  <c r="I204" i="75"/>
  <c r="H204" i="75"/>
  <c r="G204" i="75"/>
  <c r="F204" i="75"/>
  <c r="BU203" i="75"/>
  <c r="BT203" i="75"/>
  <c r="BS203" i="75"/>
  <c r="BR203" i="75"/>
  <c r="BQ203" i="75"/>
  <c r="BP203" i="75"/>
  <c r="BO203" i="75"/>
  <c r="BN203" i="75"/>
  <c r="BM203" i="75"/>
  <c r="BL203" i="75"/>
  <c r="BK203" i="75"/>
  <c r="BJ203" i="75"/>
  <c r="BI203" i="75"/>
  <c r="BH203" i="75"/>
  <c r="BG203" i="75"/>
  <c r="BF203" i="75"/>
  <c r="BE203" i="75"/>
  <c r="BD203" i="75"/>
  <c r="BC203" i="75"/>
  <c r="BB203" i="75"/>
  <c r="BA203" i="75"/>
  <c r="AZ203" i="75"/>
  <c r="AY203" i="75"/>
  <c r="AX203" i="75"/>
  <c r="AW203" i="75"/>
  <c r="AV203" i="75"/>
  <c r="AU203" i="75"/>
  <c r="AT203" i="75"/>
  <c r="AS203" i="75"/>
  <c r="AR203" i="75"/>
  <c r="AQ203" i="75"/>
  <c r="AP203" i="75"/>
  <c r="AO203" i="75"/>
  <c r="AN203" i="75"/>
  <c r="AM203" i="75"/>
  <c r="AL203" i="75"/>
  <c r="AK203" i="75"/>
  <c r="AJ203" i="75"/>
  <c r="AI203" i="75"/>
  <c r="AH203" i="75"/>
  <c r="AG203" i="75"/>
  <c r="AF203" i="75"/>
  <c r="AE203" i="75"/>
  <c r="AD203" i="75"/>
  <c r="AC203" i="75"/>
  <c r="AB203" i="75"/>
  <c r="AA203" i="75"/>
  <c r="Z203" i="75"/>
  <c r="Y203" i="75"/>
  <c r="X203" i="75"/>
  <c r="W203" i="75"/>
  <c r="V203" i="75"/>
  <c r="U203" i="75"/>
  <c r="T203" i="75"/>
  <c r="S203" i="75"/>
  <c r="R203" i="75"/>
  <c r="Q203" i="75"/>
  <c r="P203" i="75"/>
  <c r="O203" i="75"/>
  <c r="N203" i="75"/>
  <c r="M203" i="75"/>
  <c r="L203" i="75"/>
  <c r="K203" i="75"/>
  <c r="J203" i="75"/>
  <c r="I203" i="75"/>
  <c r="H203" i="75"/>
  <c r="G203" i="75"/>
  <c r="F203" i="75"/>
  <c r="BU202" i="75"/>
  <c r="BT202" i="75"/>
  <c r="BS202" i="75"/>
  <c r="BR202" i="75"/>
  <c r="BQ202" i="75"/>
  <c r="BP202" i="75"/>
  <c r="BO202" i="75"/>
  <c r="BN202" i="75"/>
  <c r="BM202" i="75"/>
  <c r="BL202" i="75"/>
  <c r="BK202" i="75"/>
  <c r="BJ202" i="75"/>
  <c r="BI202" i="75"/>
  <c r="BH202" i="75"/>
  <c r="BG202" i="75"/>
  <c r="BF202" i="75"/>
  <c r="BE202" i="75"/>
  <c r="BD202" i="75"/>
  <c r="BC202" i="75"/>
  <c r="BB202" i="75"/>
  <c r="BA202" i="75"/>
  <c r="AZ202" i="75"/>
  <c r="AY202" i="75"/>
  <c r="AX202" i="75"/>
  <c r="AW202" i="75"/>
  <c r="AV202" i="75"/>
  <c r="AU202" i="75"/>
  <c r="AT202" i="75"/>
  <c r="AS202" i="75"/>
  <c r="AR202" i="75"/>
  <c r="AQ202" i="75"/>
  <c r="AP202" i="75"/>
  <c r="AO202" i="75"/>
  <c r="AN202" i="75"/>
  <c r="AM202" i="75"/>
  <c r="AL202" i="75"/>
  <c r="AK202" i="75"/>
  <c r="AJ202" i="75"/>
  <c r="AI202" i="75"/>
  <c r="AH202" i="75"/>
  <c r="AG202" i="75"/>
  <c r="AF202" i="75"/>
  <c r="AE202" i="75"/>
  <c r="AD202" i="75"/>
  <c r="AC202" i="75"/>
  <c r="AB202" i="75"/>
  <c r="AA202" i="75"/>
  <c r="Z202" i="75"/>
  <c r="Y202" i="75"/>
  <c r="X202" i="75"/>
  <c r="W202" i="75"/>
  <c r="V202" i="75"/>
  <c r="U202" i="75"/>
  <c r="T202" i="75"/>
  <c r="S202" i="75"/>
  <c r="R202" i="75"/>
  <c r="Q202" i="75"/>
  <c r="P202" i="75"/>
  <c r="O202" i="75"/>
  <c r="N202" i="75"/>
  <c r="M202" i="75"/>
  <c r="L202" i="75"/>
  <c r="K202" i="75"/>
  <c r="J202" i="75"/>
  <c r="I202" i="75"/>
  <c r="H202" i="75"/>
  <c r="G202" i="75"/>
  <c r="F202" i="75"/>
  <c r="BU201" i="75"/>
  <c r="BT201" i="75"/>
  <c r="BS201" i="75"/>
  <c r="BR201" i="75"/>
  <c r="BQ201" i="75"/>
  <c r="BP201" i="75"/>
  <c r="BO201" i="75"/>
  <c r="BN201" i="75"/>
  <c r="BM201" i="75"/>
  <c r="BL201" i="75"/>
  <c r="BK201" i="75"/>
  <c r="BJ201" i="75"/>
  <c r="BI201" i="75"/>
  <c r="BH201" i="75"/>
  <c r="BG201" i="75"/>
  <c r="BF201" i="75"/>
  <c r="BE201" i="75"/>
  <c r="BD201" i="75"/>
  <c r="BC201" i="75"/>
  <c r="BB201" i="75"/>
  <c r="BA201" i="75"/>
  <c r="AZ201" i="75"/>
  <c r="AY201" i="75"/>
  <c r="AX201" i="75"/>
  <c r="AW201" i="75"/>
  <c r="AV201" i="75"/>
  <c r="AU201" i="75"/>
  <c r="AT201" i="75"/>
  <c r="AS201" i="75"/>
  <c r="AR201" i="75"/>
  <c r="AQ201" i="75"/>
  <c r="AP201" i="75"/>
  <c r="AO201" i="75"/>
  <c r="AN201" i="75"/>
  <c r="AM201" i="75"/>
  <c r="AL201" i="75"/>
  <c r="AK201" i="75"/>
  <c r="AJ201" i="75"/>
  <c r="AI201" i="75"/>
  <c r="AH201" i="75"/>
  <c r="AG201" i="75"/>
  <c r="AF201" i="75"/>
  <c r="AE201" i="75"/>
  <c r="AD201" i="75"/>
  <c r="AC201" i="75"/>
  <c r="AB201" i="75"/>
  <c r="AA201" i="75"/>
  <c r="Z201" i="75"/>
  <c r="Y201" i="75"/>
  <c r="X201" i="75"/>
  <c r="W201" i="75"/>
  <c r="V201" i="75"/>
  <c r="U201" i="75"/>
  <c r="T201" i="75"/>
  <c r="S201" i="75"/>
  <c r="R201" i="75"/>
  <c r="Q201" i="75"/>
  <c r="P201" i="75"/>
  <c r="O201" i="75"/>
  <c r="N201" i="75"/>
  <c r="M201" i="75"/>
  <c r="L201" i="75"/>
  <c r="K201" i="75"/>
  <c r="J201" i="75"/>
  <c r="I201" i="75"/>
  <c r="H201" i="75"/>
  <c r="G201" i="75"/>
  <c r="F201" i="75"/>
  <c r="BU200" i="75"/>
  <c r="BT200" i="75"/>
  <c r="BS200" i="75"/>
  <c r="BR200" i="75"/>
  <c r="BQ200" i="75"/>
  <c r="BP200" i="75"/>
  <c r="BO200" i="75"/>
  <c r="BN200" i="75"/>
  <c r="BM200" i="75"/>
  <c r="BL200" i="75"/>
  <c r="BK200" i="75"/>
  <c r="BJ200" i="75"/>
  <c r="BI200" i="75"/>
  <c r="BH200" i="75"/>
  <c r="BG200" i="75"/>
  <c r="BF200" i="75"/>
  <c r="BE200" i="75"/>
  <c r="BD200" i="75"/>
  <c r="BC200" i="75"/>
  <c r="BB200" i="75"/>
  <c r="BA200" i="75"/>
  <c r="AZ200" i="75"/>
  <c r="AY200" i="75"/>
  <c r="AX200" i="75"/>
  <c r="AW200" i="75"/>
  <c r="AV200" i="75"/>
  <c r="AU200" i="75"/>
  <c r="AT200" i="75"/>
  <c r="AS200" i="75"/>
  <c r="AR200" i="75"/>
  <c r="AQ200" i="75"/>
  <c r="AP200" i="75"/>
  <c r="AO200" i="75"/>
  <c r="AN200" i="75"/>
  <c r="AM200" i="75"/>
  <c r="AL200" i="75"/>
  <c r="AK200" i="75"/>
  <c r="AJ200" i="75"/>
  <c r="AI200" i="75"/>
  <c r="AH200" i="75"/>
  <c r="AG200" i="75"/>
  <c r="AF200" i="75"/>
  <c r="AE200" i="75"/>
  <c r="AD200" i="75"/>
  <c r="AC200" i="75"/>
  <c r="AB200" i="75"/>
  <c r="AA200" i="75"/>
  <c r="Z200" i="75"/>
  <c r="Y200" i="75"/>
  <c r="X200" i="75"/>
  <c r="W200" i="75"/>
  <c r="V200" i="75"/>
  <c r="U200" i="75"/>
  <c r="T200" i="75"/>
  <c r="S200" i="75"/>
  <c r="R200" i="75"/>
  <c r="Q200" i="75"/>
  <c r="P200" i="75"/>
  <c r="O200" i="75"/>
  <c r="N200" i="75"/>
  <c r="M200" i="75"/>
  <c r="L200" i="75"/>
  <c r="K200" i="75"/>
  <c r="J200" i="75"/>
  <c r="I200" i="75"/>
  <c r="H200" i="75"/>
  <c r="G200" i="75"/>
  <c r="F200" i="75"/>
  <c r="BU199" i="75"/>
  <c r="BT199" i="75"/>
  <c r="BS199" i="75"/>
  <c r="BR199" i="75"/>
  <c r="BQ199" i="75"/>
  <c r="BP199" i="75"/>
  <c r="BO199" i="75"/>
  <c r="BN199" i="75"/>
  <c r="BM199" i="75"/>
  <c r="BL199" i="75"/>
  <c r="BK199" i="75"/>
  <c r="BJ199" i="75"/>
  <c r="BI199" i="75"/>
  <c r="BH199" i="75"/>
  <c r="BG199" i="75"/>
  <c r="BF199" i="75"/>
  <c r="BE199" i="75"/>
  <c r="BD199" i="75"/>
  <c r="BC199" i="75"/>
  <c r="BB199" i="75"/>
  <c r="BA199" i="75"/>
  <c r="AZ199" i="75"/>
  <c r="AY199" i="75"/>
  <c r="AX199" i="75"/>
  <c r="AW199" i="75"/>
  <c r="AV199" i="75"/>
  <c r="AU199" i="75"/>
  <c r="AT199" i="75"/>
  <c r="AS199" i="75"/>
  <c r="AR199" i="75"/>
  <c r="AQ199" i="75"/>
  <c r="AP199" i="75"/>
  <c r="AO199" i="75"/>
  <c r="AN199" i="75"/>
  <c r="AM199" i="75"/>
  <c r="AL199" i="75"/>
  <c r="AK199" i="75"/>
  <c r="AJ199" i="75"/>
  <c r="AI199" i="75"/>
  <c r="AH199" i="75"/>
  <c r="AG199" i="75"/>
  <c r="AF199" i="75"/>
  <c r="AE199" i="75"/>
  <c r="AD199" i="75"/>
  <c r="AC199" i="75"/>
  <c r="AB199" i="75"/>
  <c r="AA199" i="75"/>
  <c r="Z199" i="75"/>
  <c r="Y199" i="75"/>
  <c r="X199" i="75"/>
  <c r="W199" i="75"/>
  <c r="V199" i="75"/>
  <c r="U199" i="75"/>
  <c r="T199" i="75"/>
  <c r="S199" i="75"/>
  <c r="R199" i="75"/>
  <c r="Q199" i="75"/>
  <c r="P199" i="75"/>
  <c r="O199" i="75"/>
  <c r="N199" i="75"/>
  <c r="M199" i="75"/>
  <c r="L199" i="75"/>
  <c r="K199" i="75"/>
  <c r="J199" i="75"/>
  <c r="I199" i="75"/>
  <c r="H199" i="75"/>
  <c r="G199" i="75"/>
  <c r="F199" i="75"/>
  <c r="BU198" i="75"/>
  <c r="BT198" i="75"/>
  <c r="BS198" i="75"/>
  <c r="BR198" i="75"/>
  <c r="BQ198" i="75"/>
  <c r="BP198" i="75"/>
  <c r="BO198" i="75"/>
  <c r="BN198" i="75"/>
  <c r="BM198" i="75"/>
  <c r="BL198" i="75"/>
  <c r="BK198" i="75"/>
  <c r="BJ198" i="75"/>
  <c r="BI198" i="75"/>
  <c r="BH198" i="75"/>
  <c r="BG198" i="75"/>
  <c r="BF198" i="75"/>
  <c r="BE198" i="75"/>
  <c r="BD198" i="75"/>
  <c r="BC198" i="75"/>
  <c r="BB198" i="75"/>
  <c r="BA198" i="75"/>
  <c r="AZ198" i="75"/>
  <c r="AY198" i="75"/>
  <c r="AX198" i="75"/>
  <c r="AW198" i="75"/>
  <c r="AV198" i="75"/>
  <c r="AU198" i="75"/>
  <c r="AT198" i="75"/>
  <c r="AS198" i="75"/>
  <c r="AR198" i="75"/>
  <c r="AQ198" i="75"/>
  <c r="AP198" i="75"/>
  <c r="AO198" i="75"/>
  <c r="AN198" i="75"/>
  <c r="AM198" i="75"/>
  <c r="AL198" i="75"/>
  <c r="AK198" i="75"/>
  <c r="AJ198" i="75"/>
  <c r="AI198" i="75"/>
  <c r="AH198" i="75"/>
  <c r="AG198" i="75"/>
  <c r="AF198" i="75"/>
  <c r="AE198" i="75"/>
  <c r="AD198" i="75"/>
  <c r="AC198" i="75"/>
  <c r="AB198" i="75"/>
  <c r="AA198" i="75"/>
  <c r="Z198" i="75"/>
  <c r="Y198" i="75"/>
  <c r="X198" i="75"/>
  <c r="W198" i="75"/>
  <c r="V198" i="75"/>
  <c r="U198" i="75"/>
  <c r="T198" i="75"/>
  <c r="S198" i="75"/>
  <c r="R198" i="75"/>
  <c r="Q198" i="75"/>
  <c r="P198" i="75"/>
  <c r="O198" i="75"/>
  <c r="N198" i="75"/>
  <c r="M198" i="75"/>
  <c r="L198" i="75"/>
  <c r="K198" i="75"/>
  <c r="J198" i="75"/>
  <c r="I198" i="75"/>
  <c r="H198" i="75"/>
  <c r="G198" i="75"/>
  <c r="F198" i="75"/>
  <c r="BU197" i="75"/>
  <c r="BT197" i="75"/>
  <c r="BS197" i="75"/>
  <c r="BR197" i="75"/>
  <c r="BQ197" i="75"/>
  <c r="BP197" i="75"/>
  <c r="BO197" i="75"/>
  <c r="BN197" i="75"/>
  <c r="BM197" i="75"/>
  <c r="BL197" i="75"/>
  <c r="BK197" i="75"/>
  <c r="BJ197" i="75"/>
  <c r="BI197" i="75"/>
  <c r="BH197" i="75"/>
  <c r="BG197" i="75"/>
  <c r="BF197" i="75"/>
  <c r="BE197" i="75"/>
  <c r="BD197" i="75"/>
  <c r="BC197" i="75"/>
  <c r="BB197" i="75"/>
  <c r="BA197" i="75"/>
  <c r="AZ197" i="75"/>
  <c r="AY197" i="75"/>
  <c r="AX197" i="75"/>
  <c r="AW197" i="75"/>
  <c r="AV197" i="75"/>
  <c r="AU197" i="75"/>
  <c r="AT197" i="75"/>
  <c r="AS197" i="75"/>
  <c r="AR197" i="75"/>
  <c r="AQ197" i="75"/>
  <c r="AP197" i="75"/>
  <c r="AO197" i="75"/>
  <c r="AN197" i="75"/>
  <c r="AM197" i="75"/>
  <c r="AL197" i="75"/>
  <c r="AK197" i="75"/>
  <c r="AJ197" i="75"/>
  <c r="AI197" i="75"/>
  <c r="AH197" i="75"/>
  <c r="AG197" i="75"/>
  <c r="AF197" i="75"/>
  <c r="AE197" i="75"/>
  <c r="AD197" i="75"/>
  <c r="AC197" i="75"/>
  <c r="AB197" i="75"/>
  <c r="AA197" i="75"/>
  <c r="Z197" i="75"/>
  <c r="Y197" i="75"/>
  <c r="X197" i="75"/>
  <c r="W197" i="75"/>
  <c r="V197" i="75"/>
  <c r="U197" i="75"/>
  <c r="T197" i="75"/>
  <c r="S197" i="75"/>
  <c r="R197" i="75"/>
  <c r="Q197" i="75"/>
  <c r="P197" i="75"/>
  <c r="O197" i="75"/>
  <c r="N197" i="75"/>
  <c r="M197" i="75"/>
  <c r="L197" i="75"/>
  <c r="K197" i="75"/>
  <c r="J197" i="75"/>
  <c r="I197" i="75"/>
  <c r="H197" i="75"/>
  <c r="G197" i="75"/>
  <c r="F197" i="75"/>
  <c r="BU196" i="75"/>
  <c r="BT196" i="75"/>
  <c r="BS196" i="75"/>
  <c r="BR196" i="75"/>
  <c r="BQ196" i="75"/>
  <c r="BP196" i="75"/>
  <c r="BO196" i="75"/>
  <c r="BN196" i="75"/>
  <c r="BM196" i="75"/>
  <c r="BL196" i="75"/>
  <c r="BK196" i="75"/>
  <c r="BJ196" i="75"/>
  <c r="BI196" i="75"/>
  <c r="BH196" i="75"/>
  <c r="BG196" i="75"/>
  <c r="BF196" i="75"/>
  <c r="BE196" i="75"/>
  <c r="BD196" i="75"/>
  <c r="BC196" i="75"/>
  <c r="BB196" i="75"/>
  <c r="BA196" i="75"/>
  <c r="AZ196" i="75"/>
  <c r="AY196" i="75"/>
  <c r="AX196" i="75"/>
  <c r="AW196" i="75"/>
  <c r="AV196" i="75"/>
  <c r="AU196" i="75"/>
  <c r="AT196" i="75"/>
  <c r="AS196" i="75"/>
  <c r="AR196" i="75"/>
  <c r="AQ196" i="75"/>
  <c r="AP196" i="75"/>
  <c r="AO196" i="75"/>
  <c r="AN196" i="75"/>
  <c r="AM196" i="75"/>
  <c r="AL196" i="75"/>
  <c r="AK196" i="75"/>
  <c r="AJ196" i="75"/>
  <c r="AI196" i="75"/>
  <c r="AH196" i="75"/>
  <c r="AG196" i="75"/>
  <c r="AF196" i="75"/>
  <c r="AE196" i="75"/>
  <c r="AD196" i="75"/>
  <c r="AC196" i="75"/>
  <c r="AB196" i="75"/>
  <c r="AA196" i="75"/>
  <c r="Z196" i="75"/>
  <c r="Y196" i="75"/>
  <c r="X196" i="75"/>
  <c r="W196" i="75"/>
  <c r="V196" i="75"/>
  <c r="U196" i="75"/>
  <c r="T196" i="75"/>
  <c r="S196" i="75"/>
  <c r="R196" i="75"/>
  <c r="Q196" i="75"/>
  <c r="P196" i="75"/>
  <c r="O196" i="75"/>
  <c r="N196" i="75"/>
  <c r="M196" i="75"/>
  <c r="L196" i="75"/>
  <c r="K196" i="75"/>
  <c r="J196" i="75"/>
  <c r="I196" i="75"/>
  <c r="H196" i="75"/>
  <c r="G196" i="75"/>
  <c r="F196" i="75"/>
  <c r="BU195" i="75"/>
  <c r="BT195" i="75"/>
  <c r="BS195" i="75"/>
  <c r="BR195" i="75"/>
  <c r="BQ195" i="75"/>
  <c r="BP195" i="75"/>
  <c r="BO195" i="75"/>
  <c r="BN195" i="75"/>
  <c r="BM195" i="75"/>
  <c r="BL195" i="75"/>
  <c r="BK195" i="75"/>
  <c r="BJ195" i="75"/>
  <c r="BI195" i="75"/>
  <c r="BH195" i="75"/>
  <c r="BG195" i="75"/>
  <c r="BF195" i="75"/>
  <c r="BE195" i="75"/>
  <c r="BD195" i="75"/>
  <c r="BC195" i="75"/>
  <c r="BB195" i="75"/>
  <c r="BA195" i="75"/>
  <c r="AZ195" i="75"/>
  <c r="AY195" i="75"/>
  <c r="AX195" i="75"/>
  <c r="AW195" i="75"/>
  <c r="AV195" i="75"/>
  <c r="AU195" i="75"/>
  <c r="AT195" i="75"/>
  <c r="AS195" i="75"/>
  <c r="AR195" i="75"/>
  <c r="AQ195" i="75"/>
  <c r="AP195" i="75"/>
  <c r="AO195" i="75"/>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BU194" i="75"/>
  <c r="BT194" i="75"/>
  <c r="BS194" i="75"/>
  <c r="BR194" i="75"/>
  <c r="BQ194" i="75"/>
  <c r="BP194" i="75"/>
  <c r="BO194" i="75"/>
  <c r="BN194" i="75"/>
  <c r="BM194" i="75"/>
  <c r="BL194" i="75"/>
  <c r="BK194" i="75"/>
  <c r="BJ194" i="75"/>
  <c r="BI194" i="75"/>
  <c r="BH194" i="75"/>
  <c r="BG194" i="75"/>
  <c r="BF194" i="75"/>
  <c r="BE194" i="75"/>
  <c r="BD194" i="75"/>
  <c r="BC194" i="75"/>
  <c r="BB194" i="75"/>
  <c r="BA194" i="75"/>
  <c r="AZ194" i="75"/>
  <c r="AY194" i="75"/>
  <c r="AX194" i="75"/>
  <c r="AW194" i="75"/>
  <c r="AV194" i="75"/>
  <c r="AU194" i="75"/>
  <c r="AT194" i="75"/>
  <c r="AS194" i="75"/>
  <c r="AR194" i="75"/>
  <c r="AQ194" i="75"/>
  <c r="AP194" i="75"/>
  <c r="AO194" i="75"/>
  <c r="AN194" i="75"/>
  <c r="AM194" i="75"/>
  <c r="AL194" i="75"/>
  <c r="AK194" i="75"/>
  <c r="AJ194" i="75"/>
  <c r="AI194" i="75"/>
  <c r="AH194" i="75"/>
  <c r="AG194" i="75"/>
  <c r="AF194" i="75"/>
  <c r="AE194" i="75"/>
  <c r="AD194" i="75"/>
  <c r="AC194" i="75"/>
  <c r="AB194" i="75"/>
  <c r="AA194" i="75"/>
  <c r="Z194" i="75"/>
  <c r="Y194" i="75"/>
  <c r="X194" i="75"/>
  <c r="W194" i="75"/>
  <c r="V194" i="75"/>
  <c r="U194" i="75"/>
  <c r="T194" i="75"/>
  <c r="S194" i="75"/>
  <c r="R194" i="75"/>
  <c r="Q194" i="75"/>
  <c r="P194" i="75"/>
  <c r="O194" i="75"/>
  <c r="N194" i="75"/>
  <c r="M194" i="75"/>
  <c r="L194" i="75"/>
  <c r="K194" i="75"/>
  <c r="J194" i="75"/>
  <c r="I194" i="75"/>
  <c r="H194" i="75"/>
  <c r="G194" i="75"/>
  <c r="F194" i="75"/>
  <c r="BU193" i="75"/>
  <c r="BT193" i="75"/>
  <c r="BS193" i="75"/>
  <c r="BR193" i="75"/>
  <c r="BQ193" i="75"/>
  <c r="BP193" i="75"/>
  <c r="BO193" i="75"/>
  <c r="BN193" i="75"/>
  <c r="BM193" i="75"/>
  <c r="BL193" i="75"/>
  <c r="BK193" i="75"/>
  <c r="BJ193" i="75"/>
  <c r="BI193" i="75"/>
  <c r="BH193" i="75"/>
  <c r="BG193" i="75"/>
  <c r="BF193" i="75"/>
  <c r="BE193" i="75"/>
  <c r="BD193" i="75"/>
  <c r="BC193" i="75"/>
  <c r="BB193" i="75"/>
  <c r="BA193" i="75"/>
  <c r="AZ193" i="75"/>
  <c r="AY193" i="75"/>
  <c r="AX193" i="75"/>
  <c r="AW193" i="75"/>
  <c r="AV193" i="75"/>
  <c r="AU193" i="75"/>
  <c r="AT193" i="75"/>
  <c r="AS193" i="75"/>
  <c r="AR193" i="75"/>
  <c r="AQ193" i="75"/>
  <c r="AP193" i="75"/>
  <c r="AO193" i="75"/>
  <c r="AN193" i="75"/>
  <c r="AM193" i="75"/>
  <c r="AL193" i="75"/>
  <c r="AK193" i="75"/>
  <c r="AJ193" i="75"/>
  <c r="AI193" i="75"/>
  <c r="AH193" i="75"/>
  <c r="AG193" i="75"/>
  <c r="AF193" i="75"/>
  <c r="AE193" i="75"/>
  <c r="AD193" i="75"/>
  <c r="AC193" i="75"/>
  <c r="AB193" i="75"/>
  <c r="AA193" i="75"/>
  <c r="Z193" i="75"/>
  <c r="Y193" i="75"/>
  <c r="X193" i="75"/>
  <c r="W193" i="75"/>
  <c r="V193" i="75"/>
  <c r="U193" i="75"/>
  <c r="T193" i="75"/>
  <c r="S193" i="75"/>
  <c r="R193" i="75"/>
  <c r="Q193" i="75"/>
  <c r="P193" i="75"/>
  <c r="O193" i="75"/>
  <c r="N193" i="75"/>
  <c r="M193" i="75"/>
  <c r="L193" i="75"/>
  <c r="K193" i="75"/>
  <c r="J193" i="75"/>
  <c r="I193" i="75"/>
  <c r="H193" i="75"/>
  <c r="G193" i="75"/>
  <c r="F193" i="75"/>
  <c r="BU192" i="75"/>
  <c r="BT192" i="75"/>
  <c r="BS192" i="75"/>
  <c r="BR192" i="75"/>
  <c r="BQ192" i="75"/>
  <c r="BP192" i="75"/>
  <c r="BO192" i="75"/>
  <c r="BN192" i="75"/>
  <c r="BM192" i="75"/>
  <c r="BL192" i="75"/>
  <c r="BK192" i="75"/>
  <c r="BJ192" i="75"/>
  <c r="BI192" i="75"/>
  <c r="BH192" i="75"/>
  <c r="BG192" i="75"/>
  <c r="BF192" i="75"/>
  <c r="BE192" i="75"/>
  <c r="BD192" i="75"/>
  <c r="BC192" i="75"/>
  <c r="BB192" i="75"/>
  <c r="BA192" i="75"/>
  <c r="AZ192" i="75"/>
  <c r="AY192" i="75"/>
  <c r="AX192" i="75"/>
  <c r="AW192" i="75"/>
  <c r="AV192" i="75"/>
  <c r="AU192" i="75"/>
  <c r="AT192" i="75"/>
  <c r="AS192" i="75"/>
  <c r="AR192" i="75"/>
  <c r="AQ192" i="75"/>
  <c r="AP192" i="75"/>
  <c r="AO192" i="75"/>
  <c r="AN192" i="75"/>
  <c r="AM192" i="75"/>
  <c r="AL192" i="75"/>
  <c r="AK192" i="75"/>
  <c r="AJ192" i="75"/>
  <c r="AI192" i="75"/>
  <c r="AH192" i="75"/>
  <c r="AG192" i="75"/>
  <c r="AF192" i="75"/>
  <c r="AE192" i="75"/>
  <c r="AD192" i="75"/>
  <c r="AC192" i="75"/>
  <c r="AB192" i="75"/>
  <c r="AA192" i="75"/>
  <c r="Z192" i="75"/>
  <c r="Y192" i="75"/>
  <c r="X192" i="75"/>
  <c r="W192" i="75"/>
  <c r="V192" i="75"/>
  <c r="U192" i="75"/>
  <c r="T192" i="75"/>
  <c r="S192" i="75"/>
  <c r="R192" i="75"/>
  <c r="Q192" i="75"/>
  <c r="P192" i="75"/>
  <c r="O192" i="75"/>
  <c r="N192" i="75"/>
  <c r="M192" i="75"/>
  <c r="L192" i="75"/>
  <c r="K192" i="75"/>
  <c r="J192" i="75"/>
  <c r="I192" i="75"/>
  <c r="H192" i="75"/>
  <c r="G192" i="75"/>
  <c r="F192" i="75"/>
  <c r="BU191" i="75"/>
  <c r="BT191" i="75"/>
  <c r="BS191" i="75"/>
  <c r="BR191" i="75"/>
  <c r="BQ191" i="75"/>
  <c r="BP191" i="75"/>
  <c r="BO191" i="75"/>
  <c r="BN191" i="75"/>
  <c r="BM191" i="75"/>
  <c r="BL191" i="75"/>
  <c r="BK191" i="75"/>
  <c r="BJ191" i="75"/>
  <c r="BI191" i="75"/>
  <c r="BH191" i="75"/>
  <c r="BG191" i="75"/>
  <c r="BF191" i="75"/>
  <c r="BE191" i="75"/>
  <c r="BD191" i="75"/>
  <c r="BC191" i="75"/>
  <c r="BB191" i="75"/>
  <c r="BA191" i="75"/>
  <c r="AZ191" i="75"/>
  <c r="AY191" i="75"/>
  <c r="AX191" i="75"/>
  <c r="AW191" i="75"/>
  <c r="AV191" i="75"/>
  <c r="AU191" i="75"/>
  <c r="AT191" i="75"/>
  <c r="AS191" i="75"/>
  <c r="AR191" i="75"/>
  <c r="AQ191" i="75"/>
  <c r="AP191" i="75"/>
  <c r="AO191" i="75"/>
  <c r="AN191" i="75"/>
  <c r="AM191" i="75"/>
  <c r="AL191" i="75"/>
  <c r="AK191" i="75"/>
  <c r="AJ191" i="75"/>
  <c r="AI191" i="75"/>
  <c r="AH191" i="75"/>
  <c r="AG191" i="75"/>
  <c r="AF191" i="75"/>
  <c r="AE191" i="75"/>
  <c r="AD191" i="75"/>
  <c r="AC191" i="75"/>
  <c r="AB191" i="75"/>
  <c r="AA191" i="75"/>
  <c r="Z191" i="75"/>
  <c r="Y191" i="75"/>
  <c r="X191" i="75"/>
  <c r="W191" i="75"/>
  <c r="V191" i="75"/>
  <c r="U191" i="75"/>
  <c r="T191" i="75"/>
  <c r="S191" i="75"/>
  <c r="R191" i="75"/>
  <c r="Q191" i="75"/>
  <c r="P191" i="75"/>
  <c r="O191" i="75"/>
  <c r="N191" i="75"/>
  <c r="M191" i="75"/>
  <c r="L191" i="75"/>
  <c r="K191" i="75"/>
  <c r="J191" i="75"/>
  <c r="I191" i="75"/>
  <c r="H191" i="75"/>
  <c r="G191" i="75"/>
  <c r="F191" i="75"/>
  <c r="BU190" i="75"/>
  <c r="BT190" i="75"/>
  <c r="BS190" i="75"/>
  <c r="BR190" i="75"/>
  <c r="BQ190" i="75"/>
  <c r="BP190" i="75"/>
  <c r="BO190" i="75"/>
  <c r="BN190" i="75"/>
  <c r="BM190" i="75"/>
  <c r="BL190" i="75"/>
  <c r="BK190" i="75"/>
  <c r="BJ190" i="75"/>
  <c r="BI190" i="75"/>
  <c r="BH190" i="75"/>
  <c r="BG190" i="75"/>
  <c r="BF190" i="75"/>
  <c r="BE190" i="75"/>
  <c r="BD190" i="75"/>
  <c r="BC190" i="75"/>
  <c r="BB190" i="75"/>
  <c r="BA190" i="75"/>
  <c r="AZ190" i="75"/>
  <c r="AY190" i="75"/>
  <c r="AX190" i="75"/>
  <c r="AW190" i="75"/>
  <c r="AV190" i="75"/>
  <c r="AU190" i="75"/>
  <c r="AT190" i="75"/>
  <c r="AS190" i="75"/>
  <c r="AR190" i="75"/>
  <c r="AQ190" i="75"/>
  <c r="AP190" i="75"/>
  <c r="AO190" i="75"/>
  <c r="AN190" i="75"/>
  <c r="AM190" i="75"/>
  <c r="AL190" i="75"/>
  <c r="AK190" i="75"/>
  <c r="AJ190" i="75"/>
  <c r="AI190" i="75"/>
  <c r="AH190" i="75"/>
  <c r="AG190" i="75"/>
  <c r="AF190" i="75"/>
  <c r="AE190" i="75"/>
  <c r="AD190" i="75"/>
  <c r="AC190" i="75"/>
  <c r="AB190" i="75"/>
  <c r="AA190" i="75"/>
  <c r="Z190" i="75"/>
  <c r="Y190" i="75"/>
  <c r="X190" i="75"/>
  <c r="W190" i="75"/>
  <c r="V190" i="75"/>
  <c r="U190" i="75"/>
  <c r="T190" i="75"/>
  <c r="S190" i="75"/>
  <c r="R190" i="75"/>
  <c r="Q190" i="75"/>
  <c r="P190" i="75"/>
  <c r="O190" i="75"/>
  <c r="N190" i="75"/>
  <c r="M190" i="75"/>
  <c r="L190" i="75"/>
  <c r="K190" i="75"/>
  <c r="J190" i="75"/>
  <c r="I190" i="75"/>
  <c r="H190" i="75"/>
  <c r="G190" i="75"/>
  <c r="F190" i="75"/>
  <c r="BU189" i="75"/>
  <c r="BT189" i="75"/>
  <c r="BS189" i="75"/>
  <c r="BR189" i="75"/>
  <c r="BQ189" i="75"/>
  <c r="BP189" i="75"/>
  <c r="BO189" i="75"/>
  <c r="BN189" i="75"/>
  <c r="BM189" i="75"/>
  <c r="BL189" i="75"/>
  <c r="BK189" i="75"/>
  <c r="BJ189" i="75"/>
  <c r="BI189" i="75"/>
  <c r="BH189" i="75"/>
  <c r="BG189" i="75"/>
  <c r="BF189" i="75"/>
  <c r="BE189" i="75"/>
  <c r="BD189" i="75"/>
  <c r="BC189" i="75"/>
  <c r="BB189" i="75"/>
  <c r="BA189" i="75"/>
  <c r="AZ189" i="75"/>
  <c r="AY189" i="75"/>
  <c r="AX189" i="75"/>
  <c r="AW189" i="75"/>
  <c r="AV189" i="75"/>
  <c r="AU189" i="75"/>
  <c r="AT189" i="75"/>
  <c r="AS189" i="75"/>
  <c r="AR189" i="75"/>
  <c r="AQ189" i="75"/>
  <c r="AP189" i="75"/>
  <c r="AO189" i="75"/>
  <c r="AN189" i="75"/>
  <c r="AM189" i="75"/>
  <c r="AL189" i="75"/>
  <c r="AK189" i="75"/>
  <c r="AJ189" i="75"/>
  <c r="AI189" i="75"/>
  <c r="AH189" i="75"/>
  <c r="AG189" i="75"/>
  <c r="AF189" i="75"/>
  <c r="AE189" i="75"/>
  <c r="AD189" i="75"/>
  <c r="AC189" i="75"/>
  <c r="AB189" i="75"/>
  <c r="AA189" i="75"/>
  <c r="Z189" i="75"/>
  <c r="Y189" i="75"/>
  <c r="X189" i="75"/>
  <c r="W189" i="75"/>
  <c r="V189" i="75"/>
  <c r="U189" i="75"/>
  <c r="T189" i="75"/>
  <c r="S189" i="75"/>
  <c r="R189" i="75"/>
  <c r="Q189" i="75"/>
  <c r="P189" i="75"/>
  <c r="O189" i="75"/>
  <c r="N189" i="75"/>
  <c r="M189" i="75"/>
  <c r="L189" i="75"/>
  <c r="K189" i="75"/>
  <c r="J189" i="75"/>
  <c r="I189" i="75"/>
  <c r="H189" i="75"/>
  <c r="G189" i="75"/>
  <c r="F189" i="75"/>
  <c r="BU188" i="75"/>
  <c r="BT188" i="75"/>
  <c r="BS188" i="75"/>
  <c r="BR188" i="75"/>
  <c r="BQ188" i="75"/>
  <c r="BP188" i="75"/>
  <c r="BO188" i="75"/>
  <c r="BN188" i="75"/>
  <c r="BM188" i="75"/>
  <c r="BL188" i="75"/>
  <c r="BK188" i="75"/>
  <c r="BJ188" i="75"/>
  <c r="BI188" i="75"/>
  <c r="BH188" i="75"/>
  <c r="BG188" i="75"/>
  <c r="BF188" i="75"/>
  <c r="BE188" i="75"/>
  <c r="BD188" i="75"/>
  <c r="BC188" i="75"/>
  <c r="BB188" i="75"/>
  <c r="BA188" i="75"/>
  <c r="AZ188" i="75"/>
  <c r="AY188" i="75"/>
  <c r="AX188" i="75"/>
  <c r="AW188" i="75"/>
  <c r="AV188" i="75"/>
  <c r="AU188" i="75"/>
  <c r="AT188" i="75"/>
  <c r="AS188" i="75"/>
  <c r="AR188" i="75"/>
  <c r="AQ188" i="75"/>
  <c r="AP188" i="75"/>
  <c r="AO188" i="75"/>
  <c r="AN188" i="75"/>
  <c r="AM188" i="75"/>
  <c r="AL188" i="75"/>
  <c r="AK188" i="75"/>
  <c r="AJ188" i="75"/>
  <c r="AI188" i="75"/>
  <c r="AH188" i="75"/>
  <c r="AG188" i="75"/>
  <c r="AF188" i="75"/>
  <c r="AE188" i="75"/>
  <c r="AD188" i="75"/>
  <c r="AC188" i="75"/>
  <c r="AB188" i="75"/>
  <c r="AA188" i="75"/>
  <c r="Z188" i="75"/>
  <c r="Y188" i="75"/>
  <c r="X188" i="75"/>
  <c r="W188" i="75"/>
  <c r="V188" i="75"/>
  <c r="U188" i="75"/>
  <c r="T188" i="75"/>
  <c r="S188" i="75"/>
  <c r="R188" i="75"/>
  <c r="Q188" i="75"/>
  <c r="P188" i="75"/>
  <c r="O188" i="75"/>
  <c r="N188" i="75"/>
  <c r="M188" i="75"/>
  <c r="L188" i="75"/>
  <c r="K188" i="75"/>
  <c r="J188" i="75"/>
  <c r="I188" i="75"/>
  <c r="H188" i="75"/>
  <c r="G188" i="75"/>
  <c r="F188" i="75"/>
  <c r="BU187" i="75"/>
  <c r="BT187" i="75"/>
  <c r="BS187" i="75"/>
  <c r="BR187" i="75"/>
  <c r="BQ187" i="75"/>
  <c r="BP187" i="75"/>
  <c r="BO187" i="75"/>
  <c r="BN187" i="75"/>
  <c r="BM187" i="75"/>
  <c r="BL187" i="75"/>
  <c r="BK187" i="75"/>
  <c r="BJ187" i="75"/>
  <c r="BI187" i="75"/>
  <c r="BH187" i="75"/>
  <c r="BG187" i="75"/>
  <c r="BF187" i="75"/>
  <c r="BE187" i="75"/>
  <c r="BD187" i="75"/>
  <c r="BC187" i="75"/>
  <c r="BB187" i="75"/>
  <c r="BA187" i="75"/>
  <c r="AZ187" i="75"/>
  <c r="AY187" i="75"/>
  <c r="AX187" i="75"/>
  <c r="AW187" i="75"/>
  <c r="AV187" i="75"/>
  <c r="AU187" i="75"/>
  <c r="AT187" i="75"/>
  <c r="AS187" i="75"/>
  <c r="AR187" i="75"/>
  <c r="AQ187" i="75"/>
  <c r="AP187" i="75"/>
  <c r="AO187" i="75"/>
  <c r="AN187" i="75"/>
  <c r="AM187" i="75"/>
  <c r="AL187" i="75"/>
  <c r="AK187" i="75"/>
  <c r="AJ187" i="75"/>
  <c r="AI187" i="75"/>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BU186" i="75"/>
  <c r="BT186" i="75"/>
  <c r="BS186" i="75"/>
  <c r="BR186" i="75"/>
  <c r="BQ186" i="75"/>
  <c r="BP186" i="75"/>
  <c r="BO186" i="75"/>
  <c r="BN186" i="75"/>
  <c r="BM186" i="75"/>
  <c r="BL186" i="75"/>
  <c r="BK186" i="75"/>
  <c r="BJ186" i="75"/>
  <c r="BI186" i="75"/>
  <c r="BH186" i="75"/>
  <c r="BG186" i="75"/>
  <c r="BF186" i="75"/>
  <c r="BE186" i="75"/>
  <c r="BD186" i="75"/>
  <c r="BC186" i="75"/>
  <c r="BB186" i="75"/>
  <c r="BA186" i="75"/>
  <c r="AZ186" i="75"/>
  <c r="AY186" i="75"/>
  <c r="AX186" i="75"/>
  <c r="AW186" i="75"/>
  <c r="AV186" i="75"/>
  <c r="AU186" i="75"/>
  <c r="AT186" i="75"/>
  <c r="AS186" i="75"/>
  <c r="AR186" i="75"/>
  <c r="AQ186" i="75"/>
  <c r="AP186" i="75"/>
  <c r="AO186" i="75"/>
  <c r="AN186" i="75"/>
  <c r="AM186" i="75"/>
  <c r="AL186" i="75"/>
  <c r="AK186" i="75"/>
  <c r="AJ186" i="75"/>
  <c r="AI186" i="75"/>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BU185" i="75"/>
  <c r="BT185" i="75"/>
  <c r="BS185" i="75"/>
  <c r="BR185" i="75"/>
  <c r="BQ185" i="75"/>
  <c r="BP185" i="75"/>
  <c r="BO185" i="75"/>
  <c r="BN185" i="75"/>
  <c r="BM185" i="75"/>
  <c r="BL185" i="75"/>
  <c r="BK185" i="75"/>
  <c r="BJ185" i="75"/>
  <c r="BI185" i="75"/>
  <c r="BH185" i="75"/>
  <c r="BG185" i="75"/>
  <c r="BF185" i="75"/>
  <c r="BE185" i="75"/>
  <c r="BD185" i="75"/>
  <c r="BC185" i="75"/>
  <c r="BB185" i="75"/>
  <c r="BA185" i="75"/>
  <c r="AZ185" i="75"/>
  <c r="AY185" i="75"/>
  <c r="AX185" i="75"/>
  <c r="AW185" i="75"/>
  <c r="AV185" i="75"/>
  <c r="AU185" i="75"/>
  <c r="AT185" i="75"/>
  <c r="AS185" i="75"/>
  <c r="AR185" i="75"/>
  <c r="AQ185" i="75"/>
  <c r="AP185" i="75"/>
  <c r="AO185" i="75"/>
  <c r="AN185" i="75"/>
  <c r="AM185" i="75"/>
  <c r="AL185" i="75"/>
  <c r="AK185" i="75"/>
  <c r="AJ185" i="75"/>
  <c r="AI185" i="75"/>
  <c r="AH185" i="75"/>
  <c r="AG185" i="75"/>
  <c r="AF185" i="75"/>
  <c r="AE185" i="75"/>
  <c r="AD185" i="75"/>
  <c r="AC185" i="75"/>
  <c r="AB185" i="75"/>
  <c r="AA185" i="75"/>
  <c r="Z185" i="75"/>
  <c r="Y185" i="75"/>
  <c r="X185" i="75"/>
  <c r="W185" i="75"/>
  <c r="V185" i="75"/>
  <c r="U185" i="75"/>
  <c r="T185" i="75"/>
  <c r="S185" i="75"/>
  <c r="R185" i="75"/>
  <c r="Q185" i="75"/>
  <c r="P185" i="75"/>
  <c r="O185" i="75"/>
  <c r="N185" i="75"/>
  <c r="M185" i="75"/>
  <c r="L185" i="75"/>
  <c r="K185" i="75"/>
  <c r="J185" i="75"/>
  <c r="I185" i="75"/>
  <c r="H185" i="75"/>
  <c r="G185" i="75"/>
  <c r="F185" i="75"/>
  <c r="BU184" i="75"/>
  <c r="BT184" i="75"/>
  <c r="BS184" i="75"/>
  <c r="BR184" i="75"/>
  <c r="BQ184" i="75"/>
  <c r="BP184" i="75"/>
  <c r="BO184" i="75"/>
  <c r="BN184" i="75"/>
  <c r="BM184" i="75"/>
  <c r="BL184" i="75"/>
  <c r="BK184" i="75"/>
  <c r="BJ184" i="75"/>
  <c r="BI184" i="75"/>
  <c r="BH184" i="75"/>
  <c r="BG184" i="75"/>
  <c r="BF184" i="75"/>
  <c r="BE184" i="75"/>
  <c r="BD184" i="75"/>
  <c r="BC184" i="75"/>
  <c r="BB184" i="75"/>
  <c r="BA184" i="75"/>
  <c r="AZ184" i="75"/>
  <c r="AY184" i="75"/>
  <c r="AX184" i="75"/>
  <c r="AW184" i="75"/>
  <c r="AV184" i="75"/>
  <c r="AU184" i="75"/>
  <c r="AT184" i="75"/>
  <c r="AS184" i="75"/>
  <c r="AR184" i="75"/>
  <c r="AQ184" i="75"/>
  <c r="AP184" i="75"/>
  <c r="AO184" i="75"/>
  <c r="AN184" i="75"/>
  <c r="AM184" i="75"/>
  <c r="AL184" i="75"/>
  <c r="AK184" i="75"/>
  <c r="AJ184" i="75"/>
  <c r="AI184" i="75"/>
  <c r="AH184" i="75"/>
  <c r="AG184" i="75"/>
  <c r="AF184" i="75"/>
  <c r="AE184" i="75"/>
  <c r="AD184" i="75"/>
  <c r="AC184" i="75"/>
  <c r="AB184" i="75"/>
  <c r="AA184" i="75"/>
  <c r="Z184" i="75"/>
  <c r="Y184" i="75"/>
  <c r="X184" i="75"/>
  <c r="W184" i="75"/>
  <c r="V184" i="75"/>
  <c r="U184" i="75"/>
  <c r="T184" i="75"/>
  <c r="S184" i="75"/>
  <c r="R184" i="75"/>
  <c r="Q184" i="75"/>
  <c r="P184" i="75"/>
  <c r="O184" i="75"/>
  <c r="N184" i="75"/>
  <c r="M184" i="75"/>
  <c r="L184" i="75"/>
  <c r="K184" i="75"/>
  <c r="J184" i="75"/>
  <c r="I184" i="75"/>
  <c r="H184" i="75"/>
  <c r="G184" i="75"/>
  <c r="F184" i="75"/>
  <c r="BU183" i="75"/>
  <c r="BT183" i="75"/>
  <c r="BS183" i="75"/>
  <c r="BR183" i="75"/>
  <c r="BQ183" i="75"/>
  <c r="BP183" i="75"/>
  <c r="BO183" i="75"/>
  <c r="BN183" i="75"/>
  <c r="BM183" i="75"/>
  <c r="BL183" i="75"/>
  <c r="BK183" i="75"/>
  <c r="BJ183" i="75"/>
  <c r="BI183" i="75"/>
  <c r="BH183" i="75"/>
  <c r="BG183" i="75"/>
  <c r="BF183" i="75"/>
  <c r="BE183" i="75"/>
  <c r="BD183" i="75"/>
  <c r="BC183" i="75"/>
  <c r="BB183" i="75"/>
  <c r="BA183" i="75"/>
  <c r="AZ183" i="75"/>
  <c r="AY183" i="75"/>
  <c r="AX183" i="75"/>
  <c r="AW183" i="75"/>
  <c r="AV183" i="75"/>
  <c r="AU183" i="75"/>
  <c r="AT183" i="75"/>
  <c r="AS183" i="75"/>
  <c r="AR183" i="75"/>
  <c r="AQ183" i="75"/>
  <c r="AP183" i="75"/>
  <c r="AO183" i="75"/>
  <c r="AN183" i="75"/>
  <c r="AM183" i="75"/>
  <c r="AL183" i="75"/>
  <c r="AK183" i="75"/>
  <c r="AJ183" i="75"/>
  <c r="AI183" i="75"/>
  <c r="AH183" i="75"/>
  <c r="AG183" i="75"/>
  <c r="AF183" i="75"/>
  <c r="AE183" i="75"/>
  <c r="AD183" i="75"/>
  <c r="AC183" i="75"/>
  <c r="AB183" i="75"/>
  <c r="AA183" i="75"/>
  <c r="Z183" i="75"/>
  <c r="Y183" i="75"/>
  <c r="X183" i="75"/>
  <c r="W183" i="75"/>
  <c r="V183" i="75"/>
  <c r="U183" i="75"/>
  <c r="T183" i="75"/>
  <c r="S183" i="75"/>
  <c r="R183" i="75"/>
  <c r="Q183" i="75"/>
  <c r="P183" i="75"/>
  <c r="O183" i="75"/>
  <c r="N183" i="75"/>
  <c r="M183" i="75"/>
  <c r="L183" i="75"/>
  <c r="K183" i="75"/>
  <c r="J183" i="75"/>
  <c r="I183" i="75"/>
  <c r="H183" i="75"/>
  <c r="G183" i="75"/>
  <c r="F183" i="75"/>
  <c r="BU182" i="75"/>
  <c r="BT182" i="75"/>
  <c r="BS182" i="75"/>
  <c r="BR182" i="75"/>
  <c r="BQ182" i="75"/>
  <c r="BP182" i="75"/>
  <c r="BO182" i="75"/>
  <c r="BN182" i="75"/>
  <c r="BM182" i="75"/>
  <c r="BL182" i="75"/>
  <c r="BK182" i="75"/>
  <c r="BJ182" i="75"/>
  <c r="BI182" i="75"/>
  <c r="BH182" i="75"/>
  <c r="BG182" i="75"/>
  <c r="BF182" i="75"/>
  <c r="BE182" i="75"/>
  <c r="BD182" i="75"/>
  <c r="BC182" i="75"/>
  <c r="BB182" i="75"/>
  <c r="BA182" i="75"/>
  <c r="AZ182" i="75"/>
  <c r="AY182" i="75"/>
  <c r="AX182" i="75"/>
  <c r="AW182" i="75"/>
  <c r="AV182" i="75"/>
  <c r="AU182" i="75"/>
  <c r="AT182" i="75"/>
  <c r="AS182" i="75"/>
  <c r="AR182" i="75"/>
  <c r="AQ182" i="75"/>
  <c r="AP182" i="75"/>
  <c r="AO182" i="75"/>
  <c r="AN182" i="75"/>
  <c r="AM182" i="75"/>
  <c r="AL182" i="75"/>
  <c r="AK182" i="75"/>
  <c r="AJ182" i="75"/>
  <c r="AI182" i="75"/>
  <c r="AH182" i="75"/>
  <c r="AG182" i="75"/>
  <c r="AF182" i="75"/>
  <c r="AE182" i="75"/>
  <c r="AD182" i="75"/>
  <c r="AC182" i="75"/>
  <c r="AB182" i="75"/>
  <c r="AA182" i="75"/>
  <c r="Z182" i="75"/>
  <c r="Y182" i="75"/>
  <c r="X182" i="75"/>
  <c r="W182" i="75"/>
  <c r="V182" i="75"/>
  <c r="U182" i="75"/>
  <c r="T182" i="75"/>
  <c r="S182" i="75"/>
  <c r="R182" i="75"/>
  <c r="Q182" i="75"/>
  <c r="P182" i="75"/>
  <c r="O182" i="75"/>
  <c r="N182" i="75"/>
  <c r="M182" i="75"/>
  <c r="L182" i="75"/>
  <c r="K182" i="75"/>
  <c r="J182" i="75"/>
  <c r="I182" i="75"/>
  <c r="H182" i="75"/>
  <c r="G182" i="75"/>
  <c r="F182" i="75"/>
  <c r="BU181" i="75"/>
  <c r="BT181" i="75"/>
  <c r="BS181" i="75"/>
  <c r="BR181" i="75"/>
  <c r="BQ181" i="75"/>
  <c r="BP181" i="75"/>
  <c r="BO181" i="75"/>
  <c r="BN181" i="75"/>
  <c r="BM181" i="75"/>
  <c r="BL181" i="75"/>
  <c r="BK181" i="75"/>
  <c r="BJ181" i="75"/>
  <c r="BI181" i="75"/>
  <c r="BH181" i="75"/>
  <c r="BG181" i="75"/>
  <c r="BF181" i="75"/>
  <c r="BE181" i="75"/>
  <c r="BD181" i="75"/>
  <c r="BC181" i="75"/>
  <c r="BB181" i="75"/>
  <c r="BA181" i="75"/>
  <c r="AZ181" i="75"/>
  <c r="AY181" i="75"/>
  <c r="AX181" i="75"/>
  <c r="AW181" i="75"/>
  <c r="AV181" i="75"/>
  <c r="AU181" i="75"/>
  <c r="AT181" i="75"/>
  <c r="AS181" i="75"/>
  <c r="AR181" i="75"/>
  <c r="AQ181" i="75"/>
  <c r="AP181" i="75"/>
  <c r="AO181" i="75"/>
  <c r="AN181" i="75"/>
  <c r="AM181" i="75"/>
  <c r="AL181" i="75"/>
  <c r="AK181" i="75"/>
  <c r="AJ181" i="75"/>
  <c r="AI181" i="75"/>
  <c r="AH181" i="75"/>
  <c r="AG181" i="75"/>
  <c r="AF181" i="75"/>
  <c r="AE181" i="75"/>
  <c r="AD181" i="75"/>
  <c r="AC181" i="75"/>
  <c r="AB181" i="75"/>
  <c r="AA181" i="75"/>
  <c r="Z181" i="75"/>
  <c r="Y181" i="75"/>
  <c r="X181" i="75"/>
  <c r="W181" i="75"/>
  <c r="V181" i="75"/>
  <c r="U181" i="75"/>
  <c r="T181" i="75"/>
  <c r="S181" i="75"/>
  <c r="R181" i="75"/>
  <c r="Q181" i="75"/>
  <c r="P181" i="75"/>
  <c r="O181" i="75"/>
  <c r="N181" i="75"/>
  <c r="M181" i="75"/>
  <c r="L181" i="75"/>
  <c r="K181" i="75"/>
  <c r="J181" i="75"/>
  <c r="I181" i="75"/>
  <c r="H181" i="75"/>
  <c r="G181" i="75"/>
  <c r="F181" i="75"/>
  <c r="BU180" i="75"/>
  <c r="BT180" i="75"/>
  <c r="BS180" i="75"/>
  <c r="BR180" i="75"/>
  <c r="BQ180" i="75"/>
  <c r="BP180" i="75"/>
  <c r="BO180" i="75"/>
  <c r="BN180" i="75"/>
  <c r="BM180" i="75"/>
  <c r="BL180" i="75"/>
  <c r="BK180" i="75"/>
  <c r="BJ180" i="75"/>
  <c r="BI180" i="75"/>
  <c r="BH180" i="75"/>
  <c r="BG180" i="75"/>
  <c r="BF180" i="75"/>
  <c r="BE180" i="75"/>
  <c r="BD180" i="75"/>
  <c r="BC180" i="75"/>
  <c r="BB180" i="75"/>
  <c r="BA180" i="75"/>
  <c r="AZ180" i="75"/>
  <c r="AY180" i="75"/>
  <c r="AX180" i="75"/>
  <c r="AW180" i="75"/>
  <c r="AV180" i="75"/>
  <c r="AU180" i="75"/>
  <c r="AT180" i="75"/>
  <c r="AS180" i="75"/>
  <c r="AR180" i="75"/>
  <c r="AQ180" i="75"/>
  <c r="AP180" i="75"/>
  <c r="AO180" i="75"/>
  <c r="AN180" i="75"/>
  <c r="AM180" i="75"/>
  <c r="AL180" i="75"/>
  <c r="AK180" i="75"/>
  <c r="AJ180" i="75"/>
  <c r="AI180" i="75"/>
  <c r="AH180" i="75"/>
  <c r="AG180" i="75"/>
  <c r="AF180" i="75"/>
  <c r="AE180" i="75"/>
  <c r="AD180" i="75"/>
  <c r="AC180" i="75"/>
  <c r="AB180" i="75"/>
  <c r="AA180" i="75"/>
  <c r="Z180" i="75"/>
  <c r="Y180" i="75"/>
  <c r="X180" i="75"/>
  <c r="W180" i="75"/>
  <c r="V180" i="75"/>
  <c r="U180" i="75"/>
  <c r="T180" i="75"/>
  <c r="S180" i="75"/>
  <c r="R180" i="75"/>
  <c r="Q180" i="75"/>
  <c r="P180" i="75"/>
  <c r="O180" i="75"/>
  <c r="N180" i="75"/>
  <c r="M180" i="75"/>
  <c r="L180" i="75"/>
  <c r="K180" i="75"/>
  <c r="J180" i="75"/>
  <c r="I180" i="75"/>
  <c r="H180" i="75"/>
  <c r="G180" i="75"/>
  <c r="F180" i="75"/>
  <c r="BU179" i="75"/>
  <c r="BT179" i="75"/>
  <c r="BS179" i="75"/>
  <c r="BR179" i="75"/>
  <c r="BQ179" i="75"/>
  <c r="BP179" i="75"/>
  <c r="BO179" i="75"/>
  <c r="BN179" i="75"/>
  <c r="BM179" i="75"/>
  <c r="BL179" i="75"/>
  <c r="BK179" i="75"/>
  <c r="BJ179" i="75"/>
  <c r="BI179" i="75"/>
  <c r="BH179" i="75"/>
  <c r="BG179" i="75"/>
  <c r="BF179" i="75"/>
  <c r="BE179" i="75"/>
  <c r="BD179" i="75"/>
  <c r="BC179" i="75"/>
  <c r="BB179" i="75"/>
  <c r="BA179" i="75"/>
  <c r="AZ179" i="75"/>
  <c r="AY179" i="75"/>
  <c r="AX179" i="75"/>
  <c r="AW179" i="75"/>
  <c r="AV179" i="75"/>
  <c r="AU179" i="75"/>
  <c r="AT179" i="75"/>
  <c r="AS179" i="75"/>
  <c r="AR179" i="75"/>
  <c r="AQ179" i="75"/>
  <c r="AP179" i="75"/>
  <c r="AO179" i="75"/>
  <c r="AN179" i="75"/>
  <c r="AM179" i="75"/>
  <c r="AL179" i="75"/>
  <c r="AK179" i="75"/>
  <c r="AJ179" i="75"/>
  <c r="AI179" i="75"/>
  <c r="AH179" i="75"/>
  <c r="AG179" i="75"/>
  <c r="AF179" i="75"/>
  <c r="AE179" i="75"/>
  <c r="AD179" i="75"/>
  <c r="AC179" i="75"/>
  <c r="AB179" i="75"/>
  <c r="AA179" i="75"/>
  <c r="Z179" i="75"/>
  <c r="Y179" i="75"/>
  <c r="X179" i="75"/>
  <c r="W179" i="75"/>
  <c r="V179" i="75"/>
  <c r="U179" i="75"/>
  <c r="T179" i="75"/>
  <c r="S179" i="75"/>
  <c r="R179" i="75"/>
  <c r="Q179" i="75"/>
  <c r="P179" i="75"/>
  <c r="O179" i="75"/>
  <c r="N179" i="75"/>
  <c r="M179" i="75"/>
  <c r="L179" i="75"/>
  <c r="K179" i="75"/>
  <c r="J179" i="75"/>
  <c r="I179" i="75"/>
  <c r="H179" i="75"/>
  <c r="G179" i="75"/>
  <c r="F179" i="75"/>
  <c r="BU178" i="75"/>
  <c r="BT178" i="75"/>
  <c r="BS178" i="75"/>
  <c r="BR178" i="75"/>
  <c r="BQ178" i="75"/>
  <c r="BP178" i="75"/>
  <c r="BO178" i="75"/>
  <c r="BN178" i="75"/>
  <c r="BM178" i="75"/>
  <c r="BL178" i="75"/>
  <c r="BK178" i="75"/>
  <c r="BJ178" i="75"/>
  <c r="BI178" i="75"/>
  <c r="BH178" i="75"/>
  <c r="BG178" i="75"/>
  <c r="BF178" i="75"/>
  <c r="BE178" i="75"/>
  <c r="BD178" i="75"/>
  <c r="BC178" i="75"/>
  <c r="BB178" i="75"/>
  <c r="BA178" i="75"/>
  <c r="AZ178" i="75"/>
  <c r="AY178" i="75"/>
  <c r="AX178" i="75"/>
  <c r="AW178" i="75"/>
  <c r="AV178" i="75"/>
  <c r="AU178" i="75"/>
  <c r="AT178" i="75"/>
  <c r="AS178" i="75"/>
  <c r="AR178" i="75"/>
  <c r="AQ178" i="75"/>
  <c r="AP178" i="75"/>
  <c r="AO178" i="75"/>
  <c r="AN178" i="75"/>
  <c r="AM178" i="75"/>
  <c r="AL178" i="75"/>
  <c r="AK178" i="75"/>
  <c r="AJ178" i="75"/>
  <c r="AI178" i="75"/>
  <c r="AH178" i="75"/>
  <c r="AG178" i="75"/>
  <c r="AF178" i="75"/>
  <c r="AE178" i="75"/>
  <c r="AD178" i="75"/>
  <c r="AC178" i="75"/>
  <c r="AB178" i="75"/>
  <c r="AA178" i="75"/>
  <c r="Z178" i="75"/>
  <c r="Y178" i="75"/>
  <c r="X178" i="75"/>
  <c r="W178" i="75"/>
  <c r="V178" i="75"/>
  <c r="U178" i="75"/>
  <c r="T178" i="75"/>
  <c r="S178" i="75"/>
  <c r="R178" i="75"/>
  <c r="Q178" i="75"/>
  <c r="P178" i="75"/>
  <c r="O178" i="75"/>
  <c r="N178" i="75"/>
  <c r="M178" i="75"/>
  <c r="L178" i="75"/>
  <c r="K178" i="75"/>
  <c r="J178" i="75"/>
  <c r="I178" i="75"/>
  <c r="H178" i="75"/>
  <c r="G178" i="75"/>
  <c r="F178" i="75"/>
  <c r="BU177" i="75"/>
  <c r="BT177" i="75"/>
  <c r="BS177" i="75"/>
  <c r="BR177" i="75"/>
  <c r="BQ177" i="75"/>
  <c r="BP177" i="75"/>
  <c r="BO177" i="75"/>
  <c r="BN177" i="75"/>
  <c r="BM177" i="75"/>
  <c r="BL177" i="75"/>
  <c r="BK177" i="75"/>
  <c r="BJ177" i="75"/>
  <c r="BI177" i="75"/>
  <c r="BH177" i="75"/>
  <c r="BG177" i="75"/>
  <c r="BF177" i="75"/>
  <c r="BE177" i="75"/>
  <c r="BD177" i="75"/>
  <c r="BC177" i="75"/>
  <c r="BB177" i="75"/>
  <c r="BA177" i="75"/>
  <c r="AZ177" i="75"/>
  <c r="AY177" i="75"/>
  <c r="AX177" i="75"/>
  <c r="AW177" i="75"/>
  <c r="AV177" i="75"/>
  <c r="AU177" i="75"/>
  <c r="AT177" i="75"/>
  <c r="AS177" i="75"/>
  <c r="AR177" i="75"/>
  <c r="AQ177" i="75"/>
  <c r="AP177" i="75"/>
  <c r="AO177" i="75"/>
  <c r="AN177" i="75"/>
  <c r="AM177" i="75"/>
  <c r="AL177" i="75"/>
  <c r="AK177" i="75"/>
  <c r="AJ177" i="75"/>
  <c r="AI177" i="75"/>
  <c r="AH177" i="75"/>
  <c r="AG177" i="75"/>
  <c r="AF177" i="75"/>
  <c r="AE177" i="75"/>
  <c r="AD177" i="75"/>
  <c r="AC177" i="75"/>
  <c r="AB177" i="75"/>
  <c r="AA177" i="75"/>
  <c r="Z177" i="75"/>
  <c r="Y177" i="75"/>
  <c r="X177" i="75"/>
  <c r="W177" i="75"/>
  <c r="V177" i="75"/>
  <c r="U177" i="75"/>
  <c r="T177" i="75"/>
  <c r="S177" i="75"/>
  <c r="R177" i="75"/>
  <c r="Q177" i="75"/>
  <c r="P177" i="75"/>
  <c r="O177" i="75"/>
  <c r="N177" i="75"/>
  <c r="M177" i="75"/>
  <c r="L177" i="75"/>
  <c r="K177" i="75"/>
  <c r="J177" i="75"/>
  <c r="I177" i="75"/>
  <c r="H177" i="75"/>
  <c r="G177" i="75"/>
  <c r="F177" i="75"/>
  <c r="BU176" i="75"/>
  <c r="BT176" i="75"/>
  <c r="BS176" i="75"/>
  <c r="BR176" i="75"/>
  <c r="BQ176" i="75"/>
  <c r="BP176" i="75"/>
  <c r="BO176" i="75"/>
  <c r="BN176" i="75"/>
  <c r="BM176" i="75"/>
  <c r="BL176" i="75"/>
  <c r="BK176" i="75"/>
  <c r="BJ176" i="75"/>
  <c r="BI176" i="75"/>
  <c r="BH176" i="75"/>
  <c r="BG176" i="75"/>
  <c r="BF176" i="75"/>
  <c r="BE176" i="75"/>
  <c r="BD176" i="75"/>
  <c r="BC176" i="75"/>
  <c r="BB176" i="75"/>
  <c r="BA176" i="75"/>
  <c r="AZ176" i="75"/>
  <c r="AY176" i="75"/>
  <c r="AX176" i="75"/>
  <c r="AW176" i="75"/>
  <c r="AV176" i="75"/>
  <c r="AU176" i="75"/>
  <c r="AT176" i="75"/>
  <c r="AS176" i="75"/>
  <c r="AR176" i="75"/>
  <c r="AQ176" i="75"/>
  <c r="AP176" i="75"/>
  <c r="AO176" i="75"/>
  <c r="AN176" i="75"/>
  <c r="AM176" i="75"/>
  <c r="AL176" i="75"/>
  <c r="AK176" i="75"/>
  <c r="AJ176" i="75"/>
  <c r="AI176" i="75"/>
  <c r="AH176" i="75"/>
  <c r="AG176" i="75"/>
  <c r="AF176" i="75"/>
  <c r="AE176" i="75"/>
  <c r="AD176" i="75"/>
  <c r="AC176" i="75"/>
  <c r="AB176" i="75"/>
  <c r="AA176" i="75"/>
  <c r="Z176" i="75"/>
  <c r="Y176" i="75"/>
  <c r="X176" i="75"/>
  <c r="W176" i="75"/>
  <c r="V176" i="75"/>
  <c r="U176" i="75"/>
  <c r="T176" i="75"/>
  <c r="S176" i="75"/>
  <c r="R176" i="75"/>
  <c r="Q176" i="75"/>
  <c r="P176" i="75"/>
  <c r="O176" i="75"/>
  <c r="N176" i="75"/>
  <c r="M176" i="75"/>
  <c r="L176" i="75"/>
  <c r="K176" i="75"/>
  <c r="J176" i="75"/>
  <c r="I176" i="75"/>
  <c r="H176" i="75"/>
  <c r="G176" i="75"/>
  <c r="F176" i="75"/>
  <c r="BU175" i="75"/>
  <c r="BT175" i="75"/>
  <c r="BS175" i="75"/>
  <c r="BR175" i="75"/>
  <c r="BQ175" i="75"/>
  <c r="BP175" i="75"/>
  <c r="BO175" i="75"/>
  <c r="BN175" i="75"/>
  <c r="BM175" i="75"/>
  <c r="BL175" i="75"/>
  <c r="BK175" i="75"/>
  <c r="BJ175" i="75"/>
  <c r="BI175" i="75"/>
  <c r="BH175" i="75"/>
  <c r="BG175" i="75"/>
  <c r="BF175" i="75"/>
  <c r="BE175" i="75"/>
  <c r="BD175" i="75"/>
  <c r="BC175" i="75"/>
  <c r="BB175" i="75"/>
  <c r="BA175" i="75"/>
  <c r="AZ175" i="75"/>
  <c r="AY175" i="75"/>
  <c r="AX175" i="75"/>
  <c r="AW175" i="75"/>
  <c r="AV175" i="75"/>
  <c r="AU175" i="75"/>
  <c r="AT175" i="75"/>
  <c r="AS175" i="75"/>
  <c r="AR175" i="75"/>
  <c r="AQ175" i="75"/>
  <c r="AP175" i="75"/>
  <c r="AO175" i="75"/>
  <c r="AN175" i="75"/>
  <c r="AM175" i="75"/>
  <c r="AL175" i="75"/>
  <c r="AK175" i="75"/>
  <c r="AJ175" i="75"/>
  <c r="AI175" i="75"/>
  <c r="AH175" i="75"/>
  <c r="AG175" i="75"/>
  <c r="AF175" i="75"/>
  <c r="AE175" i="75"/>
  <c r="AD175" i="75"/>
  <c r="AC175" i="75"/>
  <c r="AB175" i="75"/>
  <c r="AA175" i="75"/>
  <c r="Z175" i="75"/>
  <c r="Y175" i="75"/>
  <c r="X175" i="75"/>
  <c r="W175" i="75"/>
  <c r="V175" i="75"/>
  <c r="U175" i="75"/>
  <c r="T175" i="75"/>
  <c r="S175" i="75"/>
  <c r="R175" i="75"/>
  <c r="Q175" i="75"/>
  <c r="P175" i="75"/>
  <c r="O175" i="75"/>
  <c r="N175" i="75"/>
  <c r="M175" i="75"/>
  <c r="L175" i="75"/>
  <c r="K175" i="75"/>
  <c r="J175" i="75"/>
  <c r="I175" i="75"/>
  <c r="H175" i="75"/>
  <c r="G175" i="75"/>
  <c r="F175" i="75"/>
  <c r="BU174" i="75"/>
  <c r="BT174" i="75"/>
  <c r="BS174" i="75"/>
  <c r="BR174" i="75"/>
  <c r="BQ174" i="75"/>
  <c r="BP174" i="75"/>
  <c r="BO174" i="75"/>
  <c r="BN174" i="75"/>
  <c r="BM174" i="75"/>
  <c r="BL174" i="75"/>
  <c r="BK174" i="75"/>
  <c r="BJ174" i="75"/>
  <c r="BI174" i="75"/>
  <c r="BH174" i="75"/>
  <c r="BG174" i="75"/>
  <c r="BF174" i="75"/>
  <c r="BE174" i="75"/>
  <c r="BD174" i="75"/>
  <c r="BC174" i="75"/>
  <c r="BB174" i="75"/>
  <c r="BA174" i="75"/>
  <c r="AZ174" i="75"/>
  <c r="AY174" i="75"/>
  <c r="AX174" i="75"/>
  <c r="AW174" i="75"/>
  <c r="AV174" i="75"/>
  <c r="AU174" i="75"/>
  <c r="AT174" i="75"/>
  <c r="AS174" i="75"/>
  <c r="AR174" i="75"/>
  <c r="AQ174" i="75"/>
  <c r="AP174" i="75"/>
  <c r="AO174" i="75"/>
  <c r="AN174" i="75"/>
  <c r="AM174" i="75"/>
  <c r="AL174" i="75"/>
  <c r="AK174" i="75"/>
  <c r="AJ174" i="75"/>
  <c r="AI174" i="75"/>
  <c r="AH174" i="75"/>
  <c r="AG174" i="75"/>
  <c r="AF174" i="75"/>
  <c r="AE174" i="75"/>
  <c r="AD174" i="75"/>
  <c r="AC174" i="75"/>
  <c r="AB174" i="75"/>
  <c r="AA174" i="75"/>
  <c r="Z174" i="75"/>
  <c r="Y174" i="75"/>
  <c r="X174" i="75"/>
  <c r="W174" i="75"/>
  <c r="V174" i="75"/>
  <c r="U174" i="75"/>
  <c r="T174" i="75"/>
  <c r="S174" i="75"/>
  <c r="R174" i="75"/>
  <c r="Q174" i="75"/>
  <c r="P174" i="75"/>
  <c r="O174" i="75"/>
  <c r="N174" i="75"/>
  <c r="M174" i="75"/>
  <c r="L174" i="75"/>
  <c r="K174" i="75"/>
  <c r="J174" i="75"/>
  <c r="I174" i="75"/>
  <c r="H174" i="75"/>
  <c r="G174" i="75"/>
  <c r="F174" i="75"/>
  <c r="BU173" i="75"/>
  <c r="BT173" i="75"/>
  <c r="BS173" i="75"/>
  <c r="BR173" i="75"/>
  <c r="BQ173" i="75"/>
  <c r="BP173" i="75"/>
  <c r="BO173" i="75"/>
  <c r="BN173" i="75"/>
  <c r="BM173" i="75"/>
  <c r="BL173" i="75"/>
  <c r="BK173" i="75"/>
  <c r="BJ173" i="75"/>
  <c r="BI173" i="75"/>
  <c r="BH173" i="75"/>
  <c r="BG173" i="75"/>
  <c r="BF173" i="75"/>
  <c r="BE173" i="75"/>
  <c r="BD173" i="75"/>
  <c r="BC173" i="75"/>
  <c r="BB173" i="75"/>
  <c r="BA173" i="75"/>
  <c r="AZ173" i="75"/>
  <c r="AY173" i="75"/>
  <c r="AX173" i="75"/>
  <c r="AW173" i="75"/>
  <c r="AV173" i="75"/>
  <c r="AU173" i="75"/>
  <c r="AT173" i="75"/>
  <c r="AS173" i="75"/>
  <c r="AR173" i="75"/>
  <c r="AQ173" i="75"/>
  <c r="AP173" i="75"/>
  <c r="AO173" i="75"/>
  <c r="AN173" i="75"/>
  <c r="AM173" i="75"/>
  <c r="AL173" i="75"/>
  <c r="AK173" i="75"/>
  <c r="AJ173" i="75"/>
  <c r="AI173" i="75"/>
  <c r="AH173" i="75"/>
  <c r="AG173" i="75"/>
  <c r="AF173" i="75"/>
  <c r="AE173" i="75"/>
  <c r="AD173" i="75"/>
  <c r="AC173" i="75"/>
  <c r="AB173" i="75"/>
  <c r="AA173" i="75"/>
  <c r="Z173" i="75"/>
  <c r="Y173" i="75"/>
  <c r="X173" i="75"/>
  <c r="W173" i="75"/>
  <c r="V173" i="75"/>
  <c r="U173" i="75"/>
  <c r="T173" i="75"/>
  <c r="S173" i="75"/>
  <c r="R173" i="75"/>
  <c r="Q173" i="75"/>
  <c r="P173" i="75"/>
  <c r="O173" i="75"/>
  <c r="N173" i="75"/>
  <c r="M173" i="75"/>
  <c r="L173" i="75"/>
  <c r="K173" i="75"/>
  <c r="J173" i="75"/>
  <c r="I173" i="75"/>
  <c r="H173" i="75"/>
  <c r="G173" i="75"/>
  <c r="F173" i="75"/>
  <c r="BU172" i="75"/>
  <c r="BT172" i="75"/>
  <c r="BS172" i="75"/>
  <c r="BR172" i="75"/>
  <c r="BQ172" i="75"/>
  <c r="BP172" i="75"/>
  <c r="BO172" i="75"/>
  <c r="BN172" i="75"/>
  <c r="BM172" i="75"/>
  <c r="BL172" i="75"/>
  <c r="BK172" i="75"/>
  <c r="BJ172" i="75"/>
  <c r="BI172" i="75"/>
  <c r="BH172" i="75"/>
  <c r="BG172" i="75"/>
  <c r="BF172" i="75"/>
  <c r="BE172" i="75"/>
  <c r="BD172" i="75"/>
  <c r="BC172" i="75"/>
  <c r="BB172" i="75"/>
  <c r="BA172" i="75"/>
  <c r="AZ172" i="75"/>
  <c r="AY172" i="75"/>
  <c r="AX172" i="75"/>
  <c r="AW172" i="75"/>
  <c r="AV172" i="75"/>
  <c r="AU172" i="75"/>
  <c r="AT172" i="75"/>
  <c r="AS172" i="75"/>
  <c r="AR172" i="75"/>
  <c r="AQ172" i="75"/>
  <c r="AP172" i="75"/>
  <c r="AO172" i="75"/>
  <c r="AN172" i="75"/>
  <c r="AM172" i="75"/>
  <c r="AL172" i="75"/>
  <c r="AK172" i="75"/>
  <c r="AJ172" i="75"/>
  <c r="AI172" i="75"/>
  <c r="AH172" i="75"/>
  <c r="AG172" i="75"/>
  <c r="AF172" i="75"/>
  <c r="AE172" i="75"/>
  <c r="AD172" i="75"/>
  <c r="AC172" i="75"/>
  <c r="AB172" i="75"/>
  <c r="AA172" i="75"/>
  <c r="Z172" i="75"/>
  <c r="Y172" i="75"/>
  <c r="X172" i="75"/>
  <c r="W172" i="75"/>
  <c r="V172" i="75"/>
  <c r="U172" i="75"/>
  <c r="T172" i="75"/>
  <c r="S172" i="75"/>
  <c r="R172" i="75"/>
  <c r="Q172" i="75"/>
  <c r="P172" i="75"/>
  <c r="O172" i="75"/>
  <c r="N172" i="75"/>
  <c r="M172" i="75"/>
  <c r="L172" i="75"/>
  <c r="K172" i="75"/>
  <c r="J172" i="75"/>
  <c r="I172" i="75"/>
  <c r="H172" i="75"/>
  <c r="G172" i="75"/>
  <c r="F172" i="75"/>
  <c r="BU171" i="75"/>
  <c r="BT171" i="75"/>
  <c r="BS171" i="75"/>
  <c r="BR171" i="75"/>
  <c r="BQ171" i="75"/>
  <c r="BP171" i="75"/>
  <c r="BO171" i="75"/>
  <c r="BN171" i="75"/>
  <c r="BM171" i="75"/>
  <c r="BL171" i="75"/>
  <c r="BK171" i="75"/>
  <c r="BJ171" i="75"/>
  <c r="BI171" i="75"/>
  <c r="BH171" i="75"/>
  <c r="BG171" i="75"/>
  <c r="BF171" i="75"/>
  <c r="BE171" i="75"/>
  <c r="BD171" i="75"/>
  <c r="BC171" i="75"/>
  <c r="BB171" i="75"/>
  <c r="BA171" i="75"/>
  <c r="AZ171" i="75"/>
  <c r="AY171" i="75"/>
  <c r="AX171" i="75"/>
  <c r="AW171" i="75"/>
  <c r="AV171" i="75"/>
  <c r="AU171" i="75"/>
  <c r="AT171" i="75"/>
  <c r="AS171" i="75"/>
  <c r="AR171" i="75"/>
  <c r="AQ171" i="75"/>
  <c r="AP171" i="75"/>
  <c r="AO171" i="75"/>
  <c r="AN171" i="75"/>
  <c r="AM171" i="75"/>
  <c r="AL171" i="75"/>
  <c r="AK171" i="75"/>
  <c r="AJ171" i="75"/>
  <c r="AI171" i="75"/>
  <c r="AH171" i="75"/>
  <c r="AG171" i="75"/>
  <c r="AF171" i="75"/>
  <c r="AE171" i="75"/>
  <c r="AD171" i="75"/>
  <c r="AC171" i="75"/>
  <c r="AB171" i="75"/>
  <c r="AA171" i="75"/>
  <c r="Z171" i="75"/>
  <c r="Y171" i="75"/>
  <c r="X171" i="75"/>
  <c r="W171" i="75"/>
  <c r="V171" i="75"/>
  <c r="U171" i="75"/>
  <c r="T171" i="75"/>
  <c r="S171" i="75"/>
  <c r="R171" i="75"/>
  <c r="Q171" i="75"/>
  <c r="P171" i="75"/>
  <c r="O171" i="75"/>
  <c r="N171" i="75"/>
  <c r="M171" i="75"/>
  <c r="L171" i="75"/>
  <c r="K171" i="75"/>
  <c r="J171" i="75"/>
  <c r="I171" i="75"/>
  <c r="H171" i="75"/>
  <c r="G171" i="75"/>
  <c r="F171" i="75"/>
  <c r="BU170" i="75"/>
  <c r="BT170" i="75"/>
  <c r="BS170" i="75"/>
  <c r="BR170" i="75"/>
  <c r="BQ170" i="75"/>
  <c r="BP170" i="75"/>
  <c r="BO170" i="75"/>
  <c r="BN170" i="75"/>
  <c r="BM170" i="75"/>
  <c r="BL170" i="75"/>
  <c r="BK170" i="75"/>
  <c r="BJ170" i="75"/>
  <c r="BI170" i="75"/>
  <c r="BH170" i="75"/>
  <c r="BG170" i="75"/>
  <c r="BF170" i="75"/>
  <c r="BE170" i="75"/>
  <c r="BD170" i="75"/>
  <c r="BC170" i="75"/>
  <c r="BB170" i="75"/>
  <c r="BA170" i="75"/>
  <c r="AZ170" i="75"/>
  <c r="AY170" i="75"/>
  <c r="AX170" i="75"/>
  <c r="AW170" i="75"/>
  <c r="AV170" i="75"/>
  <c r="AU170" i="75"/>
  <c r="AT170" i="75"/>
  <c r="AS170" i="75"/>
  <c r="AR170" i="75"/>
  <c r="AQ170" i="75"/>
  <c r="AP170" i="75"/>
  <c r="AO170" i="75"/>
  <c r="AN170" i="75"/>
  <c r="AM170" i="75"/>
  <c r="AL170" i="75"/>
  <c r="AK170" i="75"/>
  <c r="AJ170" i="75"/>
  <c r="AI170" i="75"/>
  <c r="AH170" i="75"/>
  <c r="AG170" i="75"/>
  <c r="AF170" i="75"/>
  <c r="AE170" i="75"/>
  <c r="AD170" i="75"/>
  <c r="AC170" i="75"/>
  <c r="AB170" i="75"/>
  <c r="AA170" i="75"/>
  <c r="Z170" i="75"/>
  <c r="Y170" i="75"/>
  <c r="X170" i="75"/>
  <c r="W170" i="75"/>
  <c r="V170" i="75"/>
  <c r="U170" i="75"/>
  <c r="T170" i="75"/>
  <c r="S170" i="75"/>
  <c r="R170" i="75"/>
  <c r="Q170" i="75"/>
  <c r="P170" i="75"/>
  <c r="O170" i="75"/>
  <c r="N170" i="75"/>
  <c r="M170" i="75"/>
  <c r="L170" i="75"/>
  <c r="K170" i="75"/>
  <c r="J170" i="75"/>
  <c r="I170" i="75"/>
  <c r="H170" i="75"/>
  <c r="G170" i="75"/>
  <c r="F170" i="75"/>
  <c r="BU169" i="75"/>
  <c r="BT169" i="75"/>
  <c r="BS169" i="75"/>
  <c r="BR169" i="75"/>
  <c r="BQ169" i="75"/>
  <c r="BP169" i="75"/>
  <c r="BO169" i="75"/>
  <c r="BN169" i="75"/>
  <c r="BM169" i="75"/>
  <c r="BL169" i="75"/>
  <c r="BK169" i="75"/>
  <c r="BJ169" i="75"/>
  <c r="BI169" i="75"/>
  <c r="BH169" i="75"/>
  <c r="BG169" i="75"/>
  <c r="BF169" i="75"/>
  <c r="BE169" i="75"/>
  <c r="BD169" i="75"/>
  <c r="BC169" i="75"/>
  <c r="BB169" i="75"/>
  <c r="BA169" i="75"/>
  <c r="AZ169" i="75"/>
  <c r="AY169" i="75"/>
  <c r="AX169" i="75"/>
  <c r="AW169" i="75"/>
  <c r="AV169" i="75"/>
  <c r="AU169" i="75"/>
  <c r="AT169" i="75"/>
  <c r="AS169" i="75"/>
  <c r="AR169" i="75"/>
  <c r="AQ169" i="75"/>
  <c r="AP169" i="75"/>
  <c r="AO169" i="75"/>
  <c r="AN169" i="75"/>
  <c r="AM169" i="75"/>
  <c r="AL169" i="75"/>
  <c r="AK169" i="75"/>
  <c r="AJ169" i="75"/>
  <c r="AI169" i="75"/>
  <c r="AH169" i="75"/>
  <c r="AG169" i="75"/>
  <c r="AF169" i="75"/>
  <c r="AE169" i="75"/>
  <c r="AD169" i="75"/>
  <c r="AC169" i="75"/>
  <c r="AB169" i="75"/>
  <c r="AA169" i="75"/>
  <c r="Z169" i="75"/>
  <c r="Y169" i="75"/>
  <c r="X169" i="75"/>
  <c r="W169" i="75"/>
  <c r="V169" i="75"/>
  <c r="U169" i="75"/>
  <c r="T169" i="75"/>
  <c r="S169" i="75"/>
  <c r="R169" i="75"/>
  <c r="Q169" i="75"/>
  <c r="P169" i="75"/>
  <c r="O169" i="75"/>
  <c r="N169" i="75"/>
  <c r="M169" i="75"/>
  <c r="L169" i="75"/>
  <c r="K169" i="75"/>
  <c r="J169" i="75"/>
  <c r="I169" i="75"/>
  <c r="H169" i="75"/>
  <c r="G169" i="75"/>
  <c r="F169" i="75"/>
  <c r="BU168" i="75"/>
  <c r="BT168" i="75"/>
  <c r="BS168" i="75"/>
  <c r="BR168" i="75"/>
  <c r="BQ168" i="75"/>
  <c r="BP168" i="75"/>
  <c r="BO168" i="75"/>
  <c r="BN168" i="75"/>
  <c r="BM168" i="75"/>
  <c r="BL168" i="75"/>
  <c r="BK168" i="75"/>
  <c r="BJ168" i="75"/>
  <c r="BI168" i="75"/>
  <c r="BH168" i="75"/>
  <c r="BG168" i="75"/>
  <c r="BF168" i="75"/>
  <c r="BE168" i="75"/>
  <c r="BD168" i="75"/>
  <c r="BC168" i="75"/>
  <c r="BB168" i="75"/>
  <c r="BA168" i="75"/>
  <c r="AZ168" i="75"/>
  <c r="AY168" i="75"/>
  <c r="AX168" i="75"/>
  <c r="AW168" i="75"/>
  <c r="AV168" i="75"/>
  <c r="AU168" i="75"/>
  <c r="AT168" i="75"/>
  <c r="AS168" i="75"/>
  <c r="AR168" i="75"/>
  <c r="AQ168" i="75"/>
  <c r="AP168" i="75"/>
  <c r="AO168" i="75"/>
  <c r="AN168" i="75"/>
  <c r="AM168" i="75"/>
  <c r="AL168" i="75"/>
  <c r="AK168" i="75"/>
  <c r="AJ168" i="75"/>
  <c r="AI168" i="75"/>
  <c r="AH168" i="75"/>
  <c r="AG168" i="75"/>
  <c r="AF168" i="75"/>
  <c r="AE168" i="75"/>
  <c r="AD168" i="75"/>
  <c r="AC168" i="75"/>
  <c r="AB168" i="75"/>
  <c r="AA168" i="75"/>
  <c r="Z168" i="75"/>
  <c r="Y168" i="75"/>
  <c r="X168" i="75"/>
  <c r="W168" i="75"/>
  <c r="V168" i="75"/>
  <c r="U168" i="75"/>
  <c r="T168" i="75"/>
  <c r="S168" i="75"/>
  <c r="R168" i="75"/>
  <c r="Q168" i="75"/>
  <c r="P168" i="75"/>
  <c r="O168" i="75"/>
  <c r="N168" i="75"/>
  <c r="M168" i="75"/>
  <c r="L168" i="75"/>
  <c r="K168" i="75"/>
  <c r="J168" i="75"/>
  <c r="I168" i="75"/>
  <c r="H168" i="75"/>
  <c r="G168" i="75"/>
  <c r="F168" i="75"/>
  <c r="BU167" i="75"/>
  <c r="BT167" i="75"/>
  <c r="BS167" i="75"/>
  <c r="BR167" i="75"/>
  <c r="BQ167" i="75"/>
  <c r="BP167" i="75"/>
  <c r="BO167" i="75"/>
  <c r="BN167" i="75"/>
  <c r="BM167" i="75"/>
  <c r="BL167" i="75"/>
  <c r="BK167" i="75"/>
  <c r="BJ167" i="75"/>
  <c r="BI167" i="75"/>
  <c r="BH167" i="75"/>
  <c r="BG167" i="75"/>
  <c r="BF167" i="75"/>
  <c r="BE167" i="75"/>
  <c r="BD167" i="75"/>
  <c r="BC167" i="75"/>
  <c r="BB167" i="75"/>
  <c r="BA167" i="75"/>
  <c r="AZ167" i="75"/>
  <c r="AY167" i="75"/>
  <c r="AX167" i="75"/>
  <c r="AW167" i="75"/>
  <c r="AV167" i="75"/>
  <c r="AU167" i="75"/>
  <c r="AT167" i="75"/>
  <c r="AS167" i="75"/>
  <c r="AR167" i="75"/>
  <c r="AQ167" i="75"/>
  <c r="AP167" i="75"/>
  <c r="AO167" i="75"/>
  <c r="AN167" i="75"/>
  <c r="AM167" i="75"/>
  <c r="AL167" i="75"/>
  <c r="AK167" i="75"/>
  <c r="AJ167" i="75"/>
  <c r="AI167" i="75"/>
  <c r="AH167" i="75"/>
  <c r="AG167" i="75"/>
  <c r="AF167" i="75"/>
  <c r="AE167" i="75"/>
  <c r="AD167" i="75"/>
  <c r="AC167" i="75"/>
  <c r="AB167" i="75"/>
  <c r="AA167" i="75"/>
  <c r="Z167" i="75"/>
  <c r="Y167" i="75"/>
  <c r="X167" i="75"/>
  <c r="W167" i="75"/>
  <c r="V167" i="75"/>
  <c r="U167" i="75"/>
  <c r="T167" i="75"/>
  <c r="S167" i="75"/>
  <c r="R167" i="75"/>
  <c r="Q167" i="75"/>
  <c r="P167" i="75"/>
  <c r="O167" i="75"/>
  <c r="N167" i="75"/>
  <c r="M167" i="75"/>
  <c r="L167" i="75"/>
  <c r="K167" i="75"/>
  <c r="J167" i="75"/>
  <c r="I167" i="75"/>
  <c r="H167" i="75"/>
  <c r="G167" i="75"/>
  <c r="F167" i="75"/>
  <c r="BU166" i="75"/>
  <c r="BT166" i="75"/>
  <c r="BS166" i="75"/>
  <c r="BR166" i="75"/>
  <c r="BQ166" i="75"/>
  <c r="BP166" i="75"/>
  <c r="BO166" i="75"/>
  <c r="BN166" i="75"/>
  <c r="BM166" i="75"/>
  <c r="BL166" i="75"/>
  <c r="BK166" i="75"/>
  <c r="BJ166" i="75"/>
  <c r="BI166" i="75"/>
  <c r="BH166" i="75"/>
  <c r="BG166" i="75"/>
  <c r="BF166" i="75"/>
  <c r="BE166" i="75"/>
  <c r="BD166" i="75"/>
  <c r="BC166" i="75"/>
  <c r="BB166" i="75"/>
  <c r="BA166" i="75"/>
  <c r="AZ166" i="75"/>
  <c r="AY166" i="75"/>
  <c r="AX166" i="75"/>
  <c r="AW166" i="75"/>
  <c r="AV166" i="75"/>
  <c r="AU166" i="75"/>
  <c r="AT166" i="75"/>
  <c r="AS166" i="75"/>
  <c r="AR166" i="75"/>
  <c r="AQ166" i="75"/>
  <c r="AP166" i="75"/>
  <c r="AO166" i="75"/>
  <c r="AN166" i="75"/>
  <c r="AM166" i="75"/>
  <c r="AL166" i="75"/>
  <c r="AK166" i="75"/>
  <c r="AJ166" i="75"/>
  <c r="AI166" i="75"/>
  <c r="AH166" i="75"/>
  <c r="AG166" i="75"/>
  <c r="AF166" i="75"/>
  <c r="AE166" i="75"/>
  <c r="AD166" i="75"/>
  <c r="AC166" i="75"/>
  <c r="AB166" i="75"/>
  <c r="AA166" i="75"/>
  <c r="Z166" i="75"/>
  <c r="Y166" i="75"/>
  <c r="X166" i="75"/>
  <c r="W166" i="75"/>
  <c r="V166" i="75"/>
  <c r="U166" i="75"/>
  <c r="T166" i="75"/>
  <c r="S166" i="75"/>
  <c r="R166" i="75"/>
  <c r="Q166" i="75"/>
  <c r="P166" i="75"/>
  <c r="O166" i="75"/>
  <c r="N166" i="75"/>
  <c r="M166" i="75"/>
  <c r="L166" i="75"/>
  <c r="K166" i="75"/>
  <c r="J166" i="75"/>
  <c r="I166" i="75"/>
  <c r="H166" i="75"/>
  <c r="G166" i="75"/>
  <c r="F166" i="75"/>
  <c r="BU165" i="75"/>
  <c r="BT165" i="75"/>
  <c r="BS165" i="75"/>
  <c r="BR165" i="75"/>
  <c r="BQ165" i="75"/>
  <c r="BP165" i="75"/>
  <c r="BO165" i="75"/>
  <c r="BN165" i="75"/>
  <c r="BM165" i="75"/>
  <c r="BL165" i="75"/>
  <c r="BK165" i="75"/>
  <c r="BJ165" i="75"/>
  <c r="BI165" i="75"/>
  <c r="BH165" i="75"/>
  <c r="BG165" i="75"/>
  <c r="BF165" i="75"/>
  <c r="BE165" i="75"/>
  <c r="BD165" i="75"/>
  <c r="BC165" i="75"/>
  <c r="BB165" i="75"/>
  <c r="BA165" i="75"/>
  <c r="AZ165" i="75"/>
  <c r="AY165" i="75"/>
  <c r="AX165" i="75"/>
  <c r="AW165" i="75"/>
  <c r="AV165" i="75"/>
  <c r="AU165" i="75"/>
  <c r="AT165" i="75"/>
  <c r="AS165" i="75"/>
  <c r="AR165" i="75"/>
  <c r="AQ165" i="75"/>
  <c r="AP165" i="75"/>
  <c r="AO165" i="75"/>
  <c r="AN165" i="75"/>
  <c r="AM165" i="75"/>
  <c r="AL165" i="75"/>
  <c r="AK165" i="75"/>
  <c r="AJ165" i="75"/>
  <c r="AI165" i="75"/>
  <c r="AH165" i="75"/>
  <c r="AG165" i="75"/>
  <c r="AF165" i="75"/>
  <c r="AE165" i="75"/>
  <c r="AD165" i="75"/>
  <c r="AC165" i="75"/>
  <c r="AB165" i="75"/>
  <c r="AA165" i="75"/>
  <c r="Z165" i="75"/>
  <c r="Y165" i="75"/>
  <c r="X165" i="75"/>
  <c r="W165" i="75"/>
  <c r="V165" i="75"/>
  <c r="U165" i="75"/>
  <c r="T165" i="75"/>
  <c r="S165" i="75"/>
  <c r="R165" i="75"/>
  <c r="Q165" i="75"/>
  <c r="P165" i="75"/>
  <c r="O165" i="75"/>
  <c r="N165" i="75"/>
  <c r="M165" i="75"/>
  <c r="L165" i="75"/>
  <c r="K165" i="75"/>
  <c r="J165" i="75"/>
  <c r="I165" i="75"/>
  <c r="H165" i="75"/>
  <c r="G165" i="75"/>
  <c r="F165" i="75"/>
  <c r="BU164" i="75"/>
  <c r="BT164" i="75"/>
  <c r="BS164" i="75"/>
  <c r="BR164" i="75"/>
  <c r="BQ164" i="75"/>
  <c r="BP164" i="75"/>
  <c r="BO164" i="75"/>
  <c r="BN164" i="75"/>
  <c r="BM164" i="75"/>
  <c r="BL164" i="75"/>
  <c r="BK164" i="75"/>
  <c r="BJ164" i="75"/>
  <c r="BI164" i="75"/>
  <c r="BH164" i="75"/>
  <c r="BG164" i="75"/>
  <c r="BF164" i="75"/>
  <c r="BE164" i="75"/>
  <c r="BD164" i="75"/>
  <c r="BC164" i="75"/>
  <c r="BB164" i="75"/>
  <c r="BA164" i="75"/>
  <c r="AZ164" i="75"/>
  <c r="AY164" i="75"/>
  <c r="AX164" i="75"/>
  <c r="AW164" i="75"/>
  <c r="AV164" i="75"/>
  <c r="AU164" i="75"/>
  <c r="AT164" i="75"/>
  <c r="AS164" i="75"/>
  <c r="AR164" i="75"/>
  <c r="AQ164" i="75"/>
  <c r="AP164" i="75"/>
  <c r="AO164" i="75"/>
  <c r="AN164" i="75"/>
  <c r="AM164" i="75"/>
  <c r="AL164" i="75"/>
  <c r="AK164" i="75"/>
  <c r="AJ164" i="75"/>
  <c r="AI164" i="75"/>
  <c r="AH164" i="75"/>
  <c r="AG164" i="75"/>
  <c r="AF164" i="75"/>
  <c r="AE164" i="75"/>
  <c r="AD164" i="75"/>
  <c r="AC164" i="75"/>
  <c r="AB164" i="75"/>
  <c r="AA164" i="75"/>
  <c r="Z164" i="75"/>
  <c r="Y164" i="75"/>
  <c r="X164" i="75"/>
  <c r="W164" i="75"/>
  <c r="V164" i="75"/>
  <c r="U164" i="75"/>
  <c r="T164" i="75"/>
  <c r="S164" i="75"/>
  <c r="R164" i="75"/>
  <c r="Q164" i="75"/>
  <c r="P164" i="75"/>
  <c r="O164" i="75"/>
  <c r="N164" i="75"/>
  <c r="M164" i="75"/>
  <c r="L164" i="75"/>
  <c r="K164" i="75"/>
  <c r="J164" i="75"/>
  <c r="I164" i="75"/>
  <c r="H164" i="75"/>
  <c r="G164" i="75"/>
  <c r="F164" i="75"/>
  <c r="BU163" i="75"/>
  <c r="BT163" i="75"/>
  <c r="BS163" i="75"/>
  <c r="BR163" i="75"/>
  <c r="BQ163" i="75"/>
  <c r="BP163" i="75"/>
  <c r="BO163" i="75"/>
  <c r="BN163" i="75"/>
  <c r="BM163" i="75"/>
  <c r="BL163" i="75"/>
  <c r="BK163" i="75"/>
  <c r="BJ163" i="75"/>
  <c r="BI163" i="75"/>
  <c r="BH163" i="75"/>
  <c r="BG163" i="75"/>
  <c r="BF163" i="75"/>
  <c r="BE163" i="75"/>
  <c r="BD163" i="75"/>
  <c r="BC163" i="75"/>
  <c r="BB163" i="75"/>
  <c r="BA163" i="75"/>
  <c r="AZ163" i="75"/>
  <c r="AY163" i="75"/>
  <c r="AX163" i="75"/>
  <c r="AW163" i="75"/>
  <c r="AV163" i="75"/>
  <c r="AU163" i="75"/>
  <c r="AT163" i="75"/>
  <c r="AS163" i="75"/>
  <c r="AR163" i="75"/>
  <c r="AQ163" i="75"/>
  <c r="AP163" i="75"/>
  <c r="AO163" i="75"/>
  <c r="AN163" i="75"/>
  <c r="AM163" i="75"/>
  <c r="AL163" i="75"/>
  <c r="AK163" i="75"/>
  <c r="AJ163" i="75"/>
  <c r="AI163" i="75"/>
  <c r="AH163" i="75"/>
  <c r="AG163" i="75"/>
  <c r="AF163" i="75"/>
  <c r="AE163" i="75"/>
  <c r="AD163" i="75"/>
  <c r="AC163" i="75"/>
  <c r="AB163" i="75"/>
  <c r="AA163" i="75"/>
  <c r="Z163" i="75"/>
  <c r="Y163" i="75"/>
  <c r="X163" i="75"/>
  <c r="W163" i="75"/>
  <c r="V163" i="75"/>
  <c r="U163" i="75"/>
  <c r="T163" i="75"/>
  <c r="S163" i="75"/>
  <c r="R163" i="75"/>
  <c r="Q163" i="75"/>
  <c r="P163" i="75"/>
  <c r="O163" i="75"/>
  <c r="N163" i="75"/>
  <c r="M163" i="75"/>
  <c r="L163" i="75"/>
  <c r="K163" i="75"/>
  <c r="J163" i="75"/>
  <c r="I163" i="75"/>
  <c r="H163" i="75"/>
  <c r="G163" i="75"/>
  <c r="F163" i="75"/>
  <c r="BU162" i="75"/>
  <c r="BT162" i="75"/>
  <c r="BS162" i="75"/>
  <c r="BR162" i="75"/>
  <c r="BQ162" i="75"/>
  <c r="BP162" i="75"/>
  <c r="BO162" i="75"/>
  <c r="BN162" i="75"/>
  <c r="BM162" i="75"/>
  <c r="BL162" i="75"/>
  <c r="BK162" i="75"/>
  <c r="BJ162" i="75"/>
  <c r="BI162" i="75"/>
  <c r="BH162" i="75"/>
  <c r="BG162" i="75"/>
  <c r="BF162" i="75"/>
  <c r="BE162" i="75"/>
  <c r="BD162" i="75"/>
  <c r="BC162" i="75"/>
  <c r="BB162" i="75"/>
  <c r="BA162" i="75"/>
  <c r="AZ162" i="75"/>
  <c r="AY162" i="75"/>
  <c r="AX162" i="75"/>
  <c r="AW162" i="75"/>
  <c r="AV162" i="75"/>
  <c r="AU162" i="75"/>
  <c r="AT162" i="75"/>
  <c r="AS162" i="75"/>
  <c r="AR162" i="75"/>
  <c r="AQ162" i="75"/>
  <c r="AP162" i="75"/>
  <c r="AO162" i="75"/>
  <c r="AN162" i="75"/>
  <c r="AM162" i="75"/>
  <c r="AL162" i="75"/>
  <c r="AK162" i="75"/>
  <c r="AJ162" i="75"/>
  <c r="AI162" i="75"/>
  <c r="AH162" i="75"/>
  <c r="AG162" i="75"/>
  <c r="AF162" i="75"/>
  <c r="AE162" i="75"/>
  <c r="AD162" i="75"/>
  <c r="AC162" i="75"/>
  <c r="AB162" i="75"/>
  <c r="AA162" i="75"/>
  <c r="Z162" i="75"/>
  <c r="Y162" i="75"/>
  <c r="X162" i="75"/>
  <c r="W162" i="75"/>
  <c r="V162" i="75"/>
  <c r="U162" i="75"/>
  <c r="T162" i="75"/>
  <c r="S162" i="75"/>
  <c r="R162" i="75"/>
  <c r="Q162" i="75"/>
  <c r="P162" i="75"/>
  <c r="O162" i="75"/>
  <c r="N162" i="75"/>
  <c r="M162" i="75"/>
  <c r="L162" i="75"/>
  <c r="K162" i="75"/>
  <c r="J162" i="75"/>
  <c r="I162" i="75"/>
  <c r="H162" i="75"/>
  <c r="G162" i="75"/>
  <c r="F162" i="75"/>
  <c r="BU161" i="75"/>
  <c r="BT161" i="75"/>
  <c r="BS161" i="75"/>
  <c r="BR161" i="75"/>
  <c r="BQ161" i="75"/>
  <c r="BP161" i="75"/>
  <c r="BO161" i="75"/>
  <c r="BN161" i="75"/>
  <c r="BM161" i="75"/>
  <c r="BL161" i="75"/>
  <c r="BK161" i="75"/>
  <c r="BJ161" i="75"/>
  <c r="BI161" i="75"/>
  <c r="BH161" i="75"/>
  <c r="BG161" i="75"/>
  <c r="BF161" i="75"/>
  <c r="BE161" i="75"/>
  <c r="BD161" i="75"/>
  <c r="BC161" i="75"/>
  <c r="BB161" i="75"/>
  <c r="BA161" i="75"/>
  <c r="AZ161" i="75"/>
  <c r="AY161" i="75"/>
  <c r="AX161" i="75"/>
  <c r="AW161" i="75"/>
  <c r="AV161" i="75"/>
  <c r="AU161" i="75"/>
  <c r="AT161" i="75"/>
  <c r="AS161" i="75"/>
  <c r="AR161" i="75"/>
  <c r="AQ161" i="75"/>
  <c r="AP161" i="75"/>
  <c r="AO161" i="75"/>
  <c r="AN161" i="75"/>
  <c r="AM161" i="75"/>
  <c r="AL161" i="75"/>
  <c r="AK161" i="75"/>
  <c r="AJ161" i="75"/>
  <c r="AI161" i="75"/>
  <c r="AH161" i="75"/>
  <c r="AG161" i="75"/>
  <c r="AF161" i="75"/>
  <c r="AE161" i="75"/>
  <c r="AD161" i="75"/>
  <c r="AC161" i="75"/>
  <c r="AB161" i="75"/>
  <c r="AA161" i="75"/>
  <c r="Z161" i="75"/>
  <c r="Y161" i="75"/>
  <c r="X161" i="75"/>
  <c r="W161" i="75"/>
  <c r="V161" i="75"/>
  <c r="U161" i="75"/>
  <c r="T161" i="75"/>
  <c r="S161" i="75"/>
  <c r="R161" i="75"/>
  <c r="Q161" i="75"/>
  <c r="P161" i="75"/>
  <c r="O161" i="75"/>
  <c r="N161" i="75"/>
  <c r="M161" i="75"/>
  <c r="L161" i="75"/>
  <c r="K161" i="75"/>
  <c r="J161" i="75"/>
  <c r="I161" i="75"/>
  <c r="H161" i="75"/>
  <c r="G161" i="75"/>
  <c r="F161" i="75"/>
  <c r="BU160" i="75"/>
  <c r="BT160" i="75"/>
  <c r="BS160" i="75"/>
  <c r="BR160" i="75"/>
  <c r="BQ160" i="75"/>
  <c r="BP160" i="75"/>
  <c r="BO160" i="75"/>
  <c r="BN160" i="75"/>
  <c r="BM160" i="75"/>
  <c r="BL160" i="75"/>
  <c r="BK160" i="75"/>
  <c r="BJ160" i="75"/>
  <c r="BI160" i="75"/>
  <c r="BH160" i="75"/>
  <c r="BG160" i="75"/>
  <c r="BF160" i="75"/>
  <c r="BE160" i="75"/>
  <c r="BD160" i="75"/>
  <c r="BC160" i="75"/>
  <c r="BB160" i="75"/>
  <c r="BA160" i="75"/>
  <c r="AZ160" i="75"/>
  <c r="AY160" i="75"/>
  <c r="AX160" i="75"/>
  <c r="AW160" i="75"/>
  <c r="AV160" i="75"/>
  <c r="AU160" i="75"/>
  <c r="AT160" i="75"/>
  <c r="AS160" i="75"/>
  <c r="AR160" i="75"/>
  <c r="AQ160" i="75"/>
  <c r="AP160" i="75"/>
  <c r="AO160" i="75"/>
  <c r="AN160" i="75"/>
  <c r="AM160" i="75"/>
  <c r="AL160" i="75"/>
  <c r="AK160" i="75"/>
  <c r="AJ160" i="75"/>
  <c r="AI160" i="75"/>
  <c r="AH160" i="75"/>
  <c r="AG160" i="75"/>
  <c r="AF160" i="75"/>
  <c r="AE160" i="75"/>
  <c r="AD160" i="75"/>
  <c r="AC160" i="75"/>
  <c r="AB160" i="75"/>
  <c r="AA160" i="75"/>
  <c r="Z160" i="75"/>
  <c r="Y160" i="75"/>
  <c r="X160" i="75"/>
  <c r="W160" i="75"/>
  <c r="V160" i="75"/>
  <c r="U160" i="75"/>
  <c r="T160" i="75"/>
  <c r="S160" i="75"/>
  <c r="R160" i="75"/>
  <c r="Q160" i="75"/>
  <c r="P160" i="75"/>
  <c r="O160" i="75"/>
  <c r="N160" i="75"/>
  <c r="M160" i="75"/>
  <c r="L160" i="75"/>
  <c r="K160" i="75"/>
  <c r="J160" i="75"/>
  <c r="I160" i="75"/>
  <c r="H160" i="75"/>
  <c r="G160" i="75"/>
  <c r="F160" i="75"/>
  <c r="BU159" i="75"/>
  <c r="BT159" i="75"/>
  <c r="BS159" i="75"/>
  <c r="BR159" i="75"/>
  <c r="BQ159" i="75"/>
  <c r="BP159" i="75"/>
  <c r="BO159" i="75"/>
  <c r="BN159" i="75"/>
  <c r="BM159" i="75"/>
  <c r="BL159" i="75"/>
  <c r="BK159" i="75"/>
  <c r="BJ159" i="75"/>
  <c r="BI159" i="75"/>
  <c r="BH159" i="75"/>
  <c r="BG159" i="75"/>
  <c r="BF159" i="75"/>
  <c r="BE159" i="75"/>
  <c r="BD159" i="75"/>
  <c r="BC159" i="75"/>
  <c r="BB159" i="75"/>
  <c r="BA159" i="75"/>
  <c r="AZ159" i="75"/>
  <c r="AY159" i="75"/>
  <c r="AX159" i="75"/>
  <c r="AW159" i="75"/>
  <c r="AV159" i="75"/>
  <c r="AU159" i="75"/>
  <c r="AT159" i="75"/>
  <c r="AS159" i="75"/>
  <c r="AR159" i="75"/>
  <c r="AQ159" i="75"/>
  <c r="AP159" i="75"/>
  <c r="AO159" i="75"/>
  <c r="AN159" i="75"/>
  <c r="AM159" i="75"/>
  <c r="AL159" i="75"/>
  <c r="AK159" i="75"/>
  <c r="AJ159" i="75"/>
  <c r="AI159" i="75"/>
  <c r="AH159" i="75"/>
  <c r="AG159" i="75"/>
  <c r="AF159" i="75"/>
  <c r="AE159" i="75"/>
  <c r="AD159" i="75"/>
  <c r="AC159" i="75"/>
  <c r="AB159" i="75"/>
  <c r="AA159" i="75"/>
  <c r="Z159" i="75"/>
  <c r="Y159" i="75"/>
  <c r="X159" i="75"/>
  <c r="W159" i="75"/>
  <c r="V159" i="75"/>
  <c r="U159" i="75"/>
  <c r="T159" i="75"/>
  <c r="S159" i="75"/>
  <c r="R159" i="75"/>
  <c r="Q159" i="75"/>
  <c r="P159" i="75"/>
  <c r="O159" i="75"/>
  <c r="N159" i="75"/>
  <c r="M159" i="75"/>
  <c r="L159" i="75"/>
  <c r="K159" i="75"/>
  <c r="J159" i="75"/>
  <c r="I159" i="75"/>
  <c r="H159" i="75"/>
  <c r="G159" i="75"/>
  <c r="F159" i="75"/>
  <c r="BU158" i="75"/>
  <c r="BT158" i="75"/>
  <c r="BS158" i="75"/>
  <c r="BR158" i="75"/>
  <c r="BQ158" i="75"/>
  <c r="BP158" i="75"/>
  <c r="BO158" i="75"/>
  <c r="BN158" i="75"/>
  <c r="BM158" i="75"/>
  <c r="BL158" i="75"/>
  <c r="BK158" i="75"/>
  <c r="BJ158" i="75"/>
  <c r="BI158" i="75"/>
  <c r="BH158" i="75"/>
  <c r="BG158" i="75"/>
  <c r="BF158" i="75"/>
  <c r="BE158" i="75"/>
  <c r="BD158" i="75"/>
  <c r="BC158" i="75"/>
  <c r="BB158" i="75"/>
  <c r="BA158" i="75"/>
  <c r="AZ158" i="75"/>
  <c r="AY158" i="75"/>
  <c r="AX158" i="75"/>
  <c r="AW158" i="75"/>
  <c r="AV158" i="75"/>
  <c r="AU158" i="75"/>
  <c r="AT158" i="75"/>
  <c r="AS158" i="75"/>
  <c r="AR158" i="75"/>
  <c r="AQ158" i="75"/>
  <c r="AP158" i="75"/>
  <c r="AO158" i="75"/>
  <c r="AN158" i="75"/>
  <c r="AM158" i="75"/>
  <c r="AL158" i="75"/>
  <c r="AK158" i="75"/>
  <c r="AJ158" i="75"/>
  <c r="AI158" i="75"/>
  <c r="AH158" i="75"/>
  <c r="AG158" i="75"/>
  <c r="AF158" i="75"/>
  <c r="AE158" i="75"/>
  <c r="AD158" i="75"/>
  <c r="AC158" i="75"/>
  <c r="AB158" i="75"/>
  <c r="AA158" i="75"/>
  <c r="Z158" i="75"/>
  <c r="Y158" i="75"/>
  <c r="X158" i="75"/>
  <c r="W158" i="75"/>
  <c r="V158" i="75"/>
  <c r="U158" i="75"/>
  <c r="T158" i="75"/>
  <c r="S158" i="75"/>
  <c r="R158" i="75"/>
  <c r="Q158" i="75"/>
  <c r="P158" i="75"/>
  <c r="O158" i="75"/>
  <c r="N158" i="75"/>
  <c r="M158" i="75"/>
  <c r="L158" i="75"/>
  <c r="K158" i="75"/>
  <c r="J158" i="75"/>
  <c r="I158" i="75"/>
  <c r="H158" i="75"/>
  <c r="G158" i="75"/>
  <c r="F158" i="75"/>
  <c r="BU157" i="75"/>
  <c r="BT157" i="75"/>
  <c r="BS157" i="75"/>
  <c r="BR157" i="75"/>
  <c r="BQ157" i="75"/>
  <c r="BP157" i="75"/>
  <c r="BO157" i="75"/>
  <c r="BN157" i="75"/>
  <c r="BM157" i="75"/>
  <c r="BL157" i="75"/>
  <c r="BK157" i="75"/>
  <c r="BJ157" i="75"/>
  <c r="BI157" i="75"/>
  <c r="BH157" i="75"/>
  <c r="BG157" i="75"/>
  <c r="BF157" i="75"/>
  <c r="BE157" i="75"/>
  <c r="BD157" i="75"/>
  <c r="BC157" i="75"/>
  <c r="BB157" i="75"/>
  <c r="BA157" i="75"/>
  <c r="AZ157" i="75"/>
  <c r="AY157" i="75"/>
  <c r="AX157" i="75"/>
  <c r="AW157" i="75"/>
  <c r="AV157" i="75"/>
  <c r="AU157" i="75"/>
  <c r="AT157" i="75"/>
  <c r="AS157" i="75"/>
  <c r="AR157" i="75"/>
  <c r="AQ157" i="75"/>
  <c r="AP157" i="75"/>
  <c r="AO157" i="75"/>
  <c r="AN157" i="75"/>
  <c r="AM157" i="75"/>
  <c r="AL157" i="75"/>
  <c r="AK157" i="75"/>
  <c r="AJ157" i="75"/>
  <c r="AI157" i="75"/>
  <c r="AH157" i="75"/>
  <c r="AG157" i="75"/>
  <c r="AF157" i="75"/>
  <c r="AE157" i="75"/>
  <c r="AD157" i="75"/>
  <c r="AC157" i="75"/>
  <c r="AB157" i="75"/>
  <c r="AA157" i="75"/>
  <c r="Z157" i="75"/>
  <c r="Y157" i="75"/>
  <c r="X157" i="75"/>
  <c r="W157" i="75"/>
  <c r="V157" i="75"/>
  <c r="U157" i="75"/>
  <c r="T157" i="75"/>
  <c r="S157" i="75"/>
  <c r="R157" i="75"/>
  <c r="Q157" i="75"/>
  <c r="P157" i="75"/>
  <c r="O157" i="75"/>
  <c r="N157" i="75"/>
  <c r="M157" i="75"/>
  <c r="L157" i="75"/>
  <c r="K157" i="75"/>
  <c r="J157" i="75"/>
  <c r="I157" i="75"/>
  <c r="H157" i="75"/>
  <c r="G157" i="75"/>
  <c r="F157" i="75"/>
  <c r="BU156" i="75"/>
  <c r="BT156" i="75"/>
  <c r="BS156" i="75"/>
  <c r="BR156" i="75"/>
  <c r="BQ156" i="75"/>
  <c r="BP156" i="75"/>
  <c r="BO156" i="75"/>
  <c r="BN156" i="75"/>
  <c r="BM156" i="75"/>
  <c r="BL156" i="75"/>
  <c r="BK156" i="75"/>
  <c r="BJ156" i="75"/>
  <c r="BI156" i="75"/>
  <c r="BH156" i="75"/>
  <c r="BG156" i="75"/>
  <c r="BF156" i="75"/>
  <c r="BE156" i="75"/>
  <c r="BD156" i="75"/>
  <c r="BC156" i="75"/>
  <c r="BB156" i="75"/>
  <c r="BA156" i="75"/>
  <c r="AZ156" i="75"/>
  <c r="AY156" i="75"/>
  <c r="AX156" i="75"/>
  <c r="AW156" i="75"/>
  <c r="AV156" i="75"/>
  <c r="AU156" i="75"/>
  <c r="AT156" i="75"/>
  <c r="AS156" i="75"/>
  <c r="AR156" i="75"/>
  <c r="AQ156" i="75"/>
  <c r="AP156" i="75"/>
  <c r="AO156" i="75"/>
  <c r="AN156" i="75"/>
  <c r="AM156" i="75"/>
  <c r="AL156" i="75"/>
  <c r="AK156" i="75"/>
  <c r="AJ156" i="75"/>
  <c r="AI156" i="75"/>
  <c r="AH156" i="75"/>
  <c r="AG156" i="75"/>
  <c r="AF156" i="75"/>
  <c r="AE156" i="75"/>
  <c r="AD156" i="75"/>
  <c r="AC156" i="75"/>
  <c r="AB156" i="75"/>
  <c r="AA156" i="75"/>
  <c r="Z156" i="75"/>
  <c r="Y156" i="75"/>
  <c r="X156" i="75"/>
  <c r="W156" i="75"/>
  <c r="V156" i="75"/>
  <c r="U156" i="75"/>
  <c r="T156" i="75"/>
  <c r="S156" i="75"/>
  <c r="R156" i="75"/>
  <c r="Q156" i="75"/>
  <c r="P156" i="75"/>
  <c r="O156" i="75"/>
  <c r="N156" i="75"/>
  <c r="M156" i="75"/>
  <c r="L156" i="75"/>
  <c r="K156" i="75"/>
  <c r="J156" i="75"/>
  <c r="I156" i="75"/>
  <c r="H156" i="75"/>
  <c r="G156" i="75"/>
  <c r="F156" i="75"/>
  <c r="BU155" i="75"/>
  <c r="BT155" i="75"/>
  <c r="BS155" i="75"/>
  <c r="BR155" i="75"/>
  <c r="BQ155" i="75"/>
  <c r="BP155" i="75"/>
  <c r="BO155" i="75"/>
  <c r="BN155" i="75"/>
  <c r="BM155" i="75"/>
  <c r="BL155" i="75"/>
  <c r="BK155" i="75"/>
  <c r="BJ155" i="75"/>
  <c r="BI155" i="75"/>
  <c r="BH155" i="75"/>
  <c r="BG155" i="75"/>
  <c r="BF155" i="75"/>
  <c r="BE155" i="75"/>
  <c r="BD155" i="75"/>
  <c r="BC155" i="75"/>
  <c r="BB155" i="75"/>
  <c r="BA155" i="75"/>
  <c r="AZ155" i="75"/>
  <c r="AY155" i="75"/>
  <c r="AX155" i="75"/>
  <c r="AW155" i="75"/>
  <c r="AV155" i="75"/>
  <c r="AU155" i="75"/>
  <c r="AT155" i="75"/>
  <c r="AS155" i="75"/>
  <c r="AR155" i="75"/>
  <c r="AQ155" i="75"/>
  <c r="AP155" i="75"/>
  <c r="AO155" i="75"/>
  <c r="AN155" i="75"/>
  <c r="AM155" i="75"/>
  <c r="AL155" i="75"/>
  <c r="AK155" i="75"/>
  <c r="AJ155" i="75"/>
  <c r="AI155" i="75"/>
  <c r="AH155" i="75"/>
  <c r="AG155" i="75"/>
  <c r="AF155" i="75"/>
  <c r="AE155" i="75"/>
  <c r="AD155" i="75"/>
  <c r="AC155" i="75"/>
  <c r="AB155" i="75"/>
  <c r="AA155" i="75"/>
  <c r="Z155" i="75"/>
  <c r="Y155" i="75"/>
  <c r="X155" i="75"/>
  <c r="W155" i="75"/>
  <c r="V155" i="75"/>
  <c r="U155" i="75"/>
  <c r="T155" i="75"/>
  <c r="S155" i="75"/>
  <c r="R155" i="75"/>
  <c r="Q155" i="75"/>
  <c r="P155" i="75"/>
  <c r="O155" i="75"/>
  <c r="N155" i="75"/>
  <c r="M155" i="75"/>
  <c r="L155" i="75"/>
  <c r="K155" i="75"/>
  <c r="J155" i="75"/>
  <c r="I155" i="75"/>
  <c r="H155" i="75"/>
  <c r="G155" i="75"/>
  <c r="F155" i="75"/>
  <c r="BU154" i="75"/>
  <c r="BT154" i="75"/>
  <c r="BS154" i="75"/>
  <c r="BR154" i="75"/>
  <c r="BQ154" i="75"/>
  <c r="BP154" i="75"/>
  <c r="BO154" i="75"/>
  <c r="BN154" i="75"/>
  <c r="BM154" i="75"/>
  <c r="BL154" i="75"/>
  <c r="BK154" i="75"/>
  <c r="BJ154" i="75"/>
  <c r="BI154" i="75"/>
  <c r="BH154" i="75"/>
  <c r="BG154" i="75"/>
  <c r="BF154" i="75"/>
  <c r="BE154" i="75"/>
  <c r="BD154" i="75"/>
  <c r="BC154" i="75"/>
  <c r="BB154" i="75"/>
  <c r="BA154" i="75"/>
  <c r="AZ154" i="75"/>
  <c r="AY154" i="75"/>
  <c r="AX154" i="75"/>
  <c r="AW154" i="75"/>
  <c r="AV154" i="75"/>
  <c r="AU154" i="75"/>
  <c r="AT154" i="75"/>
  <c r="AS154" i="75"/>
  <c r="AR154" i="75"/>
  <c r="AQ154" i="75"/>
  <c r="AP154" i="75"/>
  <c r="AO154" i="75"/>
  <c r="AN154" i="75"/>
  <c r="AM154" i="75"/>
  <c r="AL154" i="75"/>
  <c r="AK154" i="75"/>
  <c r="AJ154" i="75"/>
  <c r="AI154" i="75"/>
  <c r="AH154" i="75"/>
  <c r="AG154" i="75"/>
  <c r="AF154" i="75"/>
  <c r="AE154" i="75"/>
  <c r="AD154" i="75"/>
  <c r="AC154" i="75"/>
  <c r="AB154" i="75"/>
  <c r="AA154" i="75"/>
  <c r="Z154" i="75"/>
  <c r="Y154" i="75"/>
  <c r="X154" i="75"/>
  <c r="W154" i="75"/>
  <c r="V154" i="75"/>
  <c r="U154" i="75"/>
  <c r="T154" i="75"/>
  <c r="S154" i="75"/>
  <c r="R154" i="75"/>
  <c r="Q154" i="75"/>
  <c r="P154" i="75"/>
  <c r="O154" i="75"/>
  <c r="N154" i="75"/>
  <c r="M154" i="75"/>
  <c r="L154" i="75"/>
  <c r="K154" i="75"/>
  <c r="J154" i="75"/>
  <c r="I154" i="75"/>
  <c r="H154" i="75"/>
  <c r="G154" i="75"/>
  <c r="F154" i="75"/>
  <c r="BU153" i="75"/>
  <c r="BT153" i="75"/>
  <c r="BS153" i="75"/>
  <c r="BR153" i="75"/>
  <c r="BQ153" i="75"/>
  <c r="BP153" i="75"/>
  <c r="BO153" i="75"/>
  <c r="BN153" i="75"/>
  <c r="BM153" i="75"/>
  <c r="BL153" i="75"/>
  <c r="BK153" i="75"/>
  <c r="BJ153" i="75"/>
  <c r="BI153" i="75"/>
  <c r="BH153" i="75"/>
  <c r="BG153" i="75"/>
  <c r="BF153" i="75"/>
  <c r="BE153" i="75"/>
  <c r="BD153" i="75"/>
  <c r="BC153" i="75"/>
  <c r="BB153" i="75"/>
  <c r="BA153" i="75"/>
  <c r="AZ153" i="75"/>
  <c r="AY153" i="75"/>
  <c r="AX153" i="75"/>
  <c r="AW153" i="75"/>
  <c r="AV153" i="75"/>
  <c r="AU153" i="75"/>
  <c r="AT153" i="75"/>
  <c r="AS153" i="75"/>
  <c r="AR153" i="75"/>
  <c r="AQ153" i="75"/>
  <c r="AP153" i="75"/>
  <c r="AO153" i="75"/>
  <c r="AN153" i="75"/>
  <c r="AM153" i="75"/>
  <c r="AL153" i="75"/>
  <c r="AK153" i="75"/>
  <c r="AJ153" i="75"/>
  <c r="AI153" i="75"/>
  <c r="AH153" i="75"/>
  <c r="AG153" i="75"/>
  <c r="AF153" i="75"/>
  <c r="AE153" i="75"/>
  <c r="AD153" i="75"/>
  <c r="AC153" i="75"/>
  <c r="AB153" i="75"/>
  <c r="AA153" i="75"/>
  <c r="Z153" i="75"/>
  <c r="Y153" i="75"/>
  <c r="X153" i="75"/>
  <c r="W153" i="75"/>
  <c r="V153" i="75"/>
  <c r="U153" i="75"/>
  <c r="T153" i="75"/>
  <c r="S153" i="75"/>
  <c r="R153" i="75"/>
  <c r="Q153" i="75"/>
  <c r="P153" i="75"/>
  <c r="O153" i="75"/>
  <c r="N153" i="75"/>
  <c r="M153" i="75"/>
  <c r="L153" i="75"/>
  <c r="K153" i="75"/>
  <c r="J153" i="75"/>
  <c r="I153" i="75"/>
  <c r="H153" i="75"/>
  <c r="G153" i="75"/>
  <c r="F153" i="75"/>
  <c r="BU152" i="75"/>
  <c r="BT152" i="75"/>
  <c r="BS152" i="75"/>
  <c r="BR152" i="75"/>
  <c r="BQ152" i="75"/>
  <c r="BP152" i="75"/>
  <c r="BO152" i="75"/>
  <c r="BN152" i="75"/>
  <c r="BM152" i="75"/>
  <c r="BL152" i="75"/>
  <c r="BK152" i="75"/>
  <c r="BJ152" i="75"/>
  <c r="BI152" i="75"/>
  <c r="BH152" i="75"/>
  <c r="BG152" i="75"/>
  <c r="BF152" i="75"/>
  <c r="BE152" i="75"/>
  <c r="BD152" i="75"/>
  <c r="BC152" i="75"/>
  <c r="BB152" i="75"/>
  <c r="BA152" i="75"/>
  <c r="AZ152" i="75"/>
  <c r="AY152" i="75"/>
  <c r="AX152" i="75"/>
  <c r="AW152" i="75"/>
  <c r="AV152" i="75"/>
  <c r="AU152" i="75"/>
  <c r="AT152" i="75"/>
  <c r="AS152" i="75"/>
  <c r="AR152" i="75"/>
  <c r="AQ152" i="75"/>
  <c r="AP152" i="75"/>
  <c r="AO152" i="75"/>
  <c r="AN152" i="75"/>
  <c r="AM152" i="75"/>
  <c r="AL152" i="75"/>
  <c r="AK152" i="75"/>
  <c r="AJ152" i="75"/>
  <c r="AI152" i="75"/>
  <c r="AH152" i="75"/>
  <c r="AG152" i="75"/>
  <c r="AF152" i="75"/>
  <c r="AE152" i="75"/>
  <c r="AD152" i="75"/>
  <c r="AC152" i="75"/>
  <c r="AB152" i="75"/>
  <c r="AA152" i="75"/>
  <c r="Z152" i="75"/>
  <c r="Y152" i="75"/>
  <c r="X152" i="75"/>
  <c r="W152" i="75"/>
  <c r="V152" i="75"/>
  <c r="U152" i="75"/>
  <c r="T152" i="75"/>
  <c r="S152" i="75"/>
  <c r="R152" i="75"/>
  <c r="Q152" i="75"/>
  <c r="P152" i="75"/>
  <c r="O152" i="75"/>
  <c r="N152" i="75"/>
  <c r="M152" i="75"/>
  <c r="L152" i="75"/>
  <c r="K152" i="75"/>
  <c r="J152" i="75"/>
  <c r="I152" i="75"/>
  <c r="H152" i="75"/>
  <c r="G152" i="75"/>
  <c r="F152" i="75"/>
  <c r="BU151" i="75"/>
  <c r="BT151" i="75"/>
  <c r="BS151" i="75"/>
  <c r="BR151" i="75"/>
  <c r="BQ151" i="75"/>
  <c r="BP151" i="75"/>
  <c r="BO151" i="75"/>
  <c r="BN151" i="75"/>
  <c r="BM151" i="75"/>
  <c r="BL151" i="75"/>
  <c r="BK151" i="75"/>
  <c r="BJ151" i="75"/>
  <c r="BI151" i="75"/>
  <c r="BH151" i="75"/>
  <c r="BG151" i="75"/>
  <c r="BF151" i="75"/>
  <c r="BE151" i="75"/>
  <c r="BD151" i="75"/>
  <c r="BC151" i="75"/>
  <c r="BB151" i="75"/>
  <c r="BA151" i="75"/>
  <c r="AZ151" i="75"/>
  <c r="AY151" i="75"/>
  <c r="AX151" i="75"/>
  <c r="AW151" i="75"/>
  <c r="AV151" i="75"/>
  <c r="AU151" i="75"/>
  <c r="AT151" i="75"/>
  <c r="AS151" i="75"/>
  <c r="AR151" i="75"/>
  <c r="AQ151" i="75"/>
  <c r="AP151" i="75"/>
  <c r="AO151" i="75"/>
  <c r="AN151" i="75"/>
  <c r="AM151" i="75"/>
  <c r="AL151" i="75"/>
  <c r="AK151" i="75"/>
  <c r="AJ151" i="75"/>
  <c r="AI151" i="75"/>
  <c r="AH151" i="75"/>
  <c r="AG151" i="75"/>
  <c r="AF151" i="75"/>
  <c r="AE151" i="75"/>
  <c r="AD151" i="75"/>
  <c r="AC151" i="75"/>
  <c r="AB151" i="75"/>
  <c r="AA151" i="75"/>
  <c r="Z151" i="75"/>
  <c r="Y151" i="75"/>
  <c r="X151" i="75"/>
  <c r="W151" i="75"/>
  <c r="V151" i="75"/>
  <c r="U151" i="75"/>
  <c r="T151" i="75"/>
  <c r="S151" i="75"/>
  <c r="R151" i="75"/>
  <c r="Q151" i="75"/>
  <c r="P151" i="75"/>
  <c r="O151" i="75"/>
  <c r="N151" i="75"/>
  <c r="M151" i="75"/>
  <c r="L151" i="75"/>
  <c r="K151" i="75"/>
  <c r="J151" i="75"/>
  <c r="I151" i="75"/>
  <c r="H151" i="75"/>
  <c r="G151" i="75"/>
  <c r="F151" i="75"/>
  <c r="BU150" i="75"/>
  <c r="BT150" i="75"/>
  <c r="BS150" i="75"/>
  <c r="BR150" i="75"/>
  <c r="BQ150" i="75"/>
  <c r="BP150" i="75"/>
  <c r="BO150" i="75"/>
  <c r="BN150" i="75"/>
  <c r="BM150" i="75"/>
  <c r="BL150" i="75"/>
  <c r="BK150" i="75"/>
  <c r="BJ150" i="75"/>
  <c r="BI150" i="75"/>
  <c r="BH150" i="75"/>
  <c r="BG150" i="75"/>
  <c r="BF150" i="75"/>
  <c r="BE150" i="75"/>
  <c r="BD150" i="75"/>
  <c r="BC150" i="75"/>
  <c r="BB150" i="75"/>
  <c r="BA150" i="75"/>
  <c r="AZ150" i="75"/>
  <c r="AY150" i="75"/>
  <c r="AX150" i="75"/>
  <c r="AW150" i="75"/>
  <c r="AV150" i="75"/>
  <c r="AU150" i="75"/>
  <c r="AT150" i="75"/>
  <c r="AS150" i="75"/>
  <c r="AR150" i="75"/>
  <c r="AQ150" i="75"/>
  <c r="AP150" i="75"/>
  <c r="AO150" i="75"/>
  <c r="AN150" i="75"/>
  <c r="AM150" i="75"/>
  <c r="AL150" i="75"/>
  <c r="AK150" i="75"/>
  <c r="AJ150" i="75"/>
  <c r="AI150" i="75"/>
  <c r="AH150" i="75"/>
  <c r="AG150" i="75"/>
  <c r="AF150" i="75"/>
  <c r="AE150" i="75"/>
  <c r="AD150" i="75"/>
  <c r="AC150" i="75"/>
  <c r="AB150" i="75"/>
  <c r="AA150" i="75"/>
  <c r="Z150" i="75"/>
  <c r="Y150" i="75"/>
  <c r="X150" i="75"/>
  <c r="W150" i="75"/>
  <c r="V150" i="75"/>
  <c r="U150" i="75"/>
  <c r="T150" i="75"/>
  <c r="S150" i="75"/>
  <c r="R150" i="75"/>
  <c r="Q150" i="75"/>
  <c r="P150" i="75"/>
  <c r="O150" i="75"/>
  <c r="N150" i="75"/>
  <c r="M150" i="75"/>
  <c r="L150" i="75"/>
  <c r="K150" i="75"/>
  <c r="J150" i="75"/>
  <c r="I150" i="75"/>
  <c r="H150" i="75"/>
  <c r="G150" i="75"/>
  <c r="F150" i="75"/>
  <c r="BU149" i="75"/>
  <c r="BT149" i="75"/>
  <c r="BS149" i="75"/>
  <c r="BR149" i="75"/>
  <c r="BQ149" i="75"/>
  <c r="BP149" i="75"/>
  <c r="BO149" i="75"/>
  <c r="BN149" i="75"/>
  <c r="BM149" i="75"/>
  <c r="BL149" i="75"/>
  <c r="BK149" i="75"/>
  <c r="BJ149" i="75"/>
  <c r="BI149" i="75"/>
  <c r="BH149" i="75"/>
  <c r="BG149" i="75"/>
  <c r="BF149" i="75"/>
  <c r="BE149" i="75"/>
  <c r="BD149" i="75"/>
  <c r="BC149" i="75"/>
  <c r="BB149" i="75"/>
  <c r="BA149" i="75"/>
  <c r="AZ149" i="75"/>
  <c r="AY149" i="75"/>
  <c r="AX149" i="75"/>
  <c r="AW149" i="75"/>
  <c r="AV149" i="75"/>
  <c r="AU149" i="75"/>
  <c r="AT149" i="75"/>
  <c r="AS149" i="75"/>
  <c r="AR149" i="75"/>
  <c r="AQ149" i="75"/>
  <c r="AP149" i="75"/>
  <c r="AO149" i="75"/>
  <c r="AN149" i="75"/>
  <c r="AM149" i="75"/>
  <c r="AL149" i="75"/>
  <c r="AK149" i="75"/>
  <c r="AJ149" i="75"/>
  <c r="AI149" i="75"/>
  <c r="AH149" i="75"/>
  <c r="AG149" i="75"/>
  <c r="AF149" i="75"/>
  <c r="AE149" i="75"/>
  <c r="AD149" i="75"/>
  <c r="AC149" i="75"/>
  <c r="AB149" i="75"/>
  <c r="AA149" i="75"/>
  <c r="Z149" i="75"/>
  <c r="Y149" i="75"/>
  <c r="X149" i="75"/>
  <c r="W149" i="75"/>
  <c r="V149" i="75"/>
  <c r="U149" i="75"/>
  <c r="T149" i="75"/>
  <c r="S149" i="75"/>
  <c r="R149" i="75"/>
  <c r="Q149" i="75"/>
  <c r="P149" i="75"/>
  <c r="O149" i="75"/>
  <c r="N149" i="75"/>
  <c r="M149" i="75"/>
  <c r="L149" i="75"/>
  <c r="K149" i="75"/>
  <c r="J149" i="75"/>
  <c r="I149" i="75"/>
  <c r="H149" i="75"/>
  <c r="G149" i="75"/>
  <c r="F149" i="75"/>
  <c r="BU148" i="75"/>
  <c r="BT148" i="75"/>
  <c r="BS148" i="75"/>
  <c r="BR148" i="75"/>
  <c r="BQ148" i="75"/>
  <c r="BP148" i="75"/>
  <c r="BO148" i="75"/>
  <c r="BN148" i="75"/>
  <c r="BM148" i="75"/>
  <c r="BL148" i="75"/>
  <c r="BK148" i="75"/>
  <c r="BJ148" i="75"/>
  <c r="BI148" i="75"/>
  <c r="BH148" i="75"/>
  <c r="BG148" i="75"/>
  <c r="BF148" i="75"/>
  <c r="BE148" i="75"/>
  <c r="BD148" i="75"/>
  <c r="BC148" i="75"/>
  <c r="BB148" i="75"/>
  <c r="BA148" i="75"/>
  <c r="AZ148" i="75"/>
  <c r="AY148" i="75"/>
  <c r="AX148" i="75"/>
  <c r="AW148" i="75"/>
  <c r="AV148" i="75"/>
  <c r="AU148" i="75"/>
  <c r="AT148" i="75"/>
  <c r="AS148" i="75"/>
  <c r="AR148" i="75"/>
  <c r="AQ148" i="75"/>
  <c r="AP148" i="75"/>
  <c r="AO148" i="75"/>
  <c r="AN148" i="75"/>
  <c r="AM148" i="75"/>
  <c r="AL148" i="75"/>
  <c r="AK148" i="75"/>
  <c r="AJ148" i="75"/>
  <c r="AI148" i="75"/>
  <c r="AH148" i="75"/>
  <c r="AG148" i="75"/>
  <c r="AF148" i="75"/>
  <c r="AE148" i="75"/>
  <c r="AD148" i="75"/>
  <c r="AC148" i="75"/>
  <c r="AB148" i="75"/>
  <c r="AA148" i="75"/>
  <c r="Z148" i="75"/>
  <c r="Y148" i="75"/>
  <c r="X148" i="75"/>
  <c r="W148" i="75"/>
  <c r="V148" i="75"/>
  <c r="U148" i="75"/>
  <c r="T148" i="75"/>
  <c r="S148" i="75"/>
  <c r="R148" i="75"/>
  <c r="Q148" i="75"/>
  <c r="P148" i="75"/>
  <c r="O148" i="75"/>
  <c r="N148" i="75"/>
  <c r="M148" i="75"/>
  <c r="L148" i="75"/>
  <c r="K148" i="75"/>
  <c r="J148" i="75"/>
  <c r="I148" i="75"/>
  <c r="H148" i="75"/>
  <c r="G148" i="75"/>
  <c r="F148" i="75"/>
  <c r="BU147" i="75"/>
  <c r="BT147" i="75"/>
  <c r="BS147" i="75"/>
  <c r="BR147" i="75"/>
  <c r="BQ147" i="75"/>
  <c r="BP147" i="75"/>
  <c r="BO147" i="75"/>
  <c r="BN147" i="75"/>
  <c r="BM147" i="75"/>
  <c r="BL147" i="75"/>
  <c r="BK147" i="75"/>
  <c r="BJ147" i="75"/>
  <c r="BI147" i="75"/>
  <c r="BH147" i="75"/>
  <c r="BG147" i="75"/>
  <c r="BF147" i="75"/>
  <c r="BE147" i="75"/>
  <c r="BD147" i="75"/>
  <c r="BC147" i="75"/>
  <c r="BB147" i="75"/>
  <c r="BA147" i="75"/>
  <c r="AZ147" i="75"/>
  <c r="AY147" i="75"/>
  <c r="AX147" i="75"/>
  <c r="AW147" i="75"/>
  <c r="AV147" i="75"/>
  <c r="AU147" i="75"/>
  <c r="AT147" i="75"/>
  <c r="AS147" i="75"/>
  <c r="AR147" i="75"/>
  <c r="AQ147" i="75"/>
  <c r="AP147" i="75"/>
  <c r="AO147" i="75"/>
  <c r="AN147" i="75"/>
  <c r="AM147" i="75"/>
  <c r="AL147" i="75"/>
  <c r="AK147" i="75"/>
  <c r="AJ147" i="75"/>
  <c r="AI147" i="75"/>
  <c r="AH147" i="75"/>
  <c r="AG147" i="75"/>
  <c r="AF147" i="75"/>
  <c r="AE147" i="75"/>
  <c r="AD147" i="75"/>
  <c r="AC147" i="75"/>
  <c r="AB147" i="75"/>
  <c r="AA147" i="75"/>
  <c r="Z147" i="75"/>
  <c r="Y147" i="75"/>
  <c r="X147" i="75"/>
  <c r="W147" i="75"/>
  <c r="V147" i="75"/>
  <c r="U147" i="75"/>
  <c r="T147" i="75"/>
  <c r="S147" i="75"/>
  <c r="R147" i="75"/>
  <c r="Q147" i="75"/>
  <c r="P147" i="75"/>
  <c r="O147" i="75"/>
  <c r="N147" i="75"/>
  <c r="M147" i="75"/>
  <c r="L147" i="75"/>
  <c r="K147" i="75"/>
  <c r="J147" i="75"/>
  <c r="I147" i="75"/>
  <c r="H147" i="75"/>
  <c r="G147" i="75"/>
  <c r="F147" i="75"/>
  <c r="BU146" i="75"/>
  <c r="BT146" i="75"/>
  <c r="BS146" i="75"/>
  <c r="BR146" i="75"/>
  <c r="BQ146" i="75"/>
  <c r="BP146" i="75"/>
  <c r="BO146" i="75"/>
  <c r="BN146" i="75"/>
  <c r="BM146" i="75"/>
  <c r="BL146" i="75"/>
  <c r="BK146" i="75"/>
  <c r="BJ146" i="75"/>
  <c r="BI146" i="75"/>
  <c r="BH146" i="75"/>
  <c r="BG146" i="75"/>
  <c r="BF146" i="75"/>
  <c r="BE146" i="75"/>
  <c r="BD146" i="75"/>
  <c r="BC146" i="75"/>
  <c r="BB146" i="75"/>
  <c r="BA146" i="75"/>
  <c r="AZ146" i="75"/>
  <c r="AY146" i="75"/>
  <c r="AX146" i="75"/>
  <c r="AW146" i="75"/>
  <c r="AV146" i="75"/>
  <c r="AU146" i="75"/>
  <c r="AT146" i="75"/>
  <c r="AS146" i="75"/>
  <c r="AR146" i="75"/>
  <c r="AQ146" i="75"/>
  <c r="AP146" i="75"/>
  <c r="AO146" i="75"/>
  <c r="AN146" i="75"/>
  <c r="AM146" i="75"/>
  <c r="AL146" i="75"/>
  <c r="AK146" i="75"/>
  <c r="AJ146" i="75"/>
  <c r="AI146" i="75"/>
  <c r="AH146" i="75"/>
  <c r="AG146" i="75"/>
  <c r="AF146" i="75"/>
  <c r="AE146" i="75"/>
  <c r="AD146" i="75"/>
  <c r="AC146" i="75"/>
  <c r="AB146" i="75"/>
  <c r="AA146" i="75"/>
  <c r="Z146" i="75"/>
  <c r="Y146" i="75"/>
  <c r="X146" i="75"/>
  <c r="W146" i="75"/>
  <c r="V146" i="75"/>
  <c r="U146" i="75"/>
  <c r="T146" i="75"/>
  <c r="S146" i="75"/>
  <c r="R146" i="75"/>
  <c r="Q146" i="75"/>
  <c r="P146" i="75"/>
  <c r="O146" i="75"/>
  <c r="N146" i="75"/>
  <c r="M146" i="75"/>
  <c r="L146" i="75"/>
  <c r="K146" i="75"/>
  <c r="J146" i="75"/>
  <c r="I146" i="75"/>
  <c r="H146" i="75"/>
  <c r="G146" i="75"/>
  <c r="F146" i="75"/>
  <c r="BU145" i="75"/>
  <c r="BT145" i="75"/>
  <c r="BS145" i="75"/>
  <c r="BR145" i="75"/>
  <c r="BQ145" i="75"/>
  <c r="BP145" i="75"/>
  <c r="BO145" i="75"/>
  <c r="BN145" i="75"/>
  <c r="BM145" i="75"/>
  <c r="BL145" i="75"/>
  <c r="BK145" i="75"/>
  <c r="BJ145" i="75"/>
  <c r="BI145" i="75"/>
  <c r="BH145" i="75"/>
  <c r="BG145" i="75"/>
  <c r="BF145" i="75"/>
  <c r="BE145" i="75"/>
  <c r="BD145" i="75"/>
  <c r="BC145" i="75"/>
  <c r="BB145" i="75"/>
  <c r="BA145" i="75"/>
  <c r="AZ145" i="75"/>
  <c r="AY145" i="75"/>
  <c r="AX145" i="75"/>
  <c r="AW145" i="75"/>
  <c r="AV145" i="75"/>
  <c r="AU145" i="75"/>
  <c r="AT145" i="75"/>
  <c r="AS145" i="75"/>
  <c r="AR145" i="75"/>
  <c r="AQ145" i="75"/>
  <c r="AP145" i="75"/>
  <c r="AO145" i="75"/>
  <c r="AN145" i="75"/>
  <c r="AM145" i="75"/>
  <c r="AL145" i="75"/>
  <c r="AK145" i="75"/>
  <c r="AJ145" i="75"/>
  <c r="AI145" i="75"/>
  <c r="AH145" i="75"/>
  <c r="AG145" i="75"/>
  <c r="AF145" i="75"/>
  <c r="AE145" i="75"/>
  <c r="AD145" i="75"/>
  <c r="AC145" i="75"/>
  <c r="AB145" i="75"/>
  <c r="AA145" i="75"/>
  <c r="Z145" i="75"/>
  <c r="Y145" i="75"/>
  <c r="X145" i="75"/>
  <c r="W145" i="75"/>
  <c r="V145" i="75"/>
  <c r="U145" i="75"/>
  <c r="T145" i="75"/>
  <c r="S145" i="75"/>
  <c r="R145" i="75"/>
  <c r="Q145" i="75"/>
  <c r="P145" i="75"/>
  <c r="O145" i="75"/>
  <c r="N145" i="75"/>
  <c r="M145" i="75"/>
  <c r="L145" i="75"/>
  <c r="K145" i="75"/>
  <c r="J145" i="75"/>
  <c r="I145" i="75"/>
  <c r="H145" i="75"/>
  <c r="G145" i="75"/>
  <c r="F145" i="75"/>
  <c r="BU144" i="75"/>
  <c r="BT144" i="75"/>
  <c r="BS144" i="75"/>
  <c r="BR144" i="75"/>
  <c r="BQ144" i="75"/>
  <c r="BP144" i="75"/>
  <c r="BO144" i="75"/>
  <c r="BN144" i="75"/>
  <c r="BM144" i="75"/>
  <c r="BL144" i="75"/>
  <c r="BK144" i="75"/>
  <c r="BJ144" i="75"/>
  <c r="BI144" i="75"/>
  <c r="BH144" i="75"/>
  <c r="BG144" i="75"/>
  <c r="BF144" i="75"/>
  <c r="BE144" i="75"/>
  <c r="BD144" i="75"/>
  <c r="BC144" i="75"/>
  <c r="BB144" i="75"/>
  <c r="BA144" i="75"/>
  <c r="AZ144" i="75"/>
  <c r="AY144" i="75"/>
  <c r="AX144" i="75"/>
  <c r="AW144" i="75"/>
  <c r="AV144" i="75"/>
  <c r="AU144" i="75"/>
  <c r="AT144" i="75"/>
  <c r="AS144" i="75"/>
  <c r="AR144" i="75"/>
  <c r="AQ144" i="75"/>
  <c r="AP144" i="75"/>
  <c r="AO144" i="75"/>
  <c r="AN144" i="75"/>
  <c r="AM144" i="75"/>
  <c r="AL144" i="75"/>
  <c r="AK144" i="75"/>
  <c r="AJ144" i="75"/>
  <c r="AI144" i="75"/>
  <c r="AH144" i="75"/>
  <c r="AG144" i="75"/>
  <c r="AF144" i="75"/>
  <c r="AE144" i="75"/>
  <c r="AD144" i="75"/>
  <c r="AC144" i="75"/>
  <c r="AB144" i="75"/>
  <c r="AA144" i="75"/>
  <c r="Z144" i="75"/>
  <c r="Y144" i="75"/>
  <c r="X144" i="75"/>
  <c r="W144" i="75"/>
  <c r="V144" i="75"/>
  <c r="U144" i="75"/>
  <c r="T144" i="75"/>
  <c r="S144" i="75"/>
  <c r="R144" i="75"/>
  <c r="Q144" i="75"/>
  <c r="P144" i="75"/>
  <c r="O144" i="75"/>
  <c r="N144" i="75"/>
  <c r="M144" i="75"/>
  <c r="L144" i="75"/>
  <c r="K144" i="75"/>
  <c r="J144" i="75"/>
  <c r="I144" i="75"/>
  <c r="H144" i="75"/>
  <c r="G144" i="75"/>
  <c r="F144" i="75"/>
  <c r="BU143" i="75"/>
  <c r="BT143" i="75"/>
  <c r="BS143" i="75"/>
  <c r="BR143" i="75"/>
  <c r="BQ143" i="75"/>
  <c r="BP143" i="75"/>
  <c r="BO143" i="75"/>
  <c r="BN143" i="75"/>
  <c r="BM143" i="75"/>
  <c r="BL143" i="75"/>
  <c r="BK143" i="75"/>
  <c r="BJ143" i="75"/>
  <c r="BI143" i="75"/>
  <c r="BH143" i="75"/>
  <c r="BG143" i="75"/>
  <c r="BF143" i="75"/>
  <c r="BE143" i="75"/>
  <c r="BD143" i="75"/>
  <c r="BC143" i="75"/>
  <c r="BB143" i="75"/>
  <c r="BA143" i="75"/>
  <c r="AZ143" i="75"/>
  <c r="AY143" i="75"/>
  <c r="AX143" i="75"/>
  <c r="AW143" i="75"/>
  <c r="AV143" i="75"/>
  <c r="AU143" i="75"/>
  <c r="AT143" i="75"/>
  <c r="AS143" i="75"/>
  <c r="AR143" i="75"/>
  <c r="AQ143" i="75"/>
  <c r="AP143" i="75"/>
  <c r="AO143" i="75"/>
  <c r="AN143" i="75"/>
  <c r="AM143" i="75"/>
  <c r="AL143" i="75"/>
  <c r="AK143" i="75"/>
  <c r="AJ143" i="75"/>
  <c r="AI143" i="75"/>
  <c r="AH143" i="75"/>
  <c r="AG143" i="75"/>
  <c r="AF143" i="75"/>
  <c r="AE143" i="75"/>
  <c r="AD143" i="75"/>
  <c r="AC143" i="75"/>
  <c r="AB143" i="75"/>
  <c r="AA143" i="75"/>
  <c r="Z143" i="75"/>
  <c r="Y143" i="75"/>
  <c r="X143" i="75"/>
  <c r="W143" i="75"/>
  <c r="V143" i="75"/>
  <c r="U143" i="75"/>
  <c r="T143" i="75"/>
  <c r="S143" i="75"/>
  <c r="R143" i="75"/>
  <c r="Q143" i="75"/>
  <c r="P143" i="75"/>
  <c r="O143" i="75"/>
  <c r="N143" i="75"/>
  <c r="M143" i="75"/>
  <c r="L143" i="75"/>
  <c r="K143" i="75"/>
  <c r="J143" i="75"/>
  <c r="I143" i="75"/>
  <c r="H143" i="75"/>
  <c r="G143" i="75"/>
  <c r="F143" i="75"/>
  <c r="BU142" i="75"/>
  <c r="BT142" i="75"/>
  <c r="BS142" i="75"/>
  <c r="BR142" i="75"/>
  <c r="BQ142" i="75"/>
  <c r="BP142" i="75"/>
  <c r="BO142" i="75"/>
  <c r="BN142" i="75"/>
  <c r="BM142" i="75"/>
  <c r="BL142" i="75"/>
  <c r="BK142" i="75"/>
  <c r="BJ142" i="75"/>
  <c r="BI142" i="75"/>
  <c r="BH142" i="75"/>
  <c r="BG142" i="75"/>
  <c r="BF142" i="75"/>
  <c r="BE142" i="75"/>
  <c r="BD142" i="75"/>
  <c r="BC142" i="75"/>
  <c r="BB142" i="75"/>
  <c r="BA142" i="75"/>
  <c r="AZ142" i="75"/>
  <c r="AY142" i="75"/>
  <c r="AX142" i="75"/>
  <c r="AW142" i="75"/>
  <c r="AV142" i="75"/>
  <c r="AU142" i="75"/>
  <c r="AT142" i="75"/>
  <c r="AS142" i="75"/>
  <c r="AR142" i="75"/>
  <c r="AQ142" i="75"/>
  <c r="AP142" i="75"/>
  <c r="AO142" i="75"/>
  <c r="AN142" i="75"/>
  <c r="AM142" i="75"/>
  <c r="AL142" i="75"/>
  <c r="AK142" i="75"/>
  <c r="AJ142" i="75"/>
  <c r="AI142" i="75"/>
  <c r="AH142" i="75"/>
  <c r="AG142" i="75"/>
  <c r="AF142" i="75"/>
  <c r="AE142" i="75"/>
  <c r="AD142" i="75"/>
  <c r="AC142" i="75"/>
  <c r="AB142" i="75"/>
  <c r="AA142" i="75"/>
  <c r="Z142" i="75"/>
  <c r="Y142" i="75"/>
  <c r="X142" i="75"/>
  <c r="W142" i="75"/>
  <c r="V142" i="75"/>
  <c r="U142" i="75"/>
  <c r="T142" i="75"/>
  <c r="S142" i="75"/>
  <c r="R142" i="75"/>
  <c r="Q142" i="75"/>
  <c r="P142" i="75"/>
  <c r="O142" i="75"/>
  <c r="N142" i="75"/>
  <c r="M142" i="75"/>
  <c r="L142" i="75"/>
  <c r="K142" i="75"/>
  <c r="J142" i="75"/>
  <c r="I142" i="75"/>
  <c r="H142" i="75"/>
  <c r="G142" i="75"/>
  <c r="F142" i="75"/>
  <c r="BU141" i="75"/>
  <c r="BT141" i="75"/>
  <c r="BS141" i="75"/>
  <c r="BR141" i="75"/>
  <c r="BQ141" i="75"/>
  <c r="BP141" i="75"/>
  <c r="BO141" i="75"/>
  <c r="BN141" i="75"/>
  <c r="BM141" i="75"/>
  <c r="BL141" i="75"/>
  <c r="BK141" i="75"/>
  <c r="BJ141" i="75"/>
  <c r="BI141" i="75"/>
  <c r="BH141" i="75"/>
  <c r="BG141" i="75"/>
  <c r="BF141" i="75"/>
  <c r="BE141" i="75"/>
  <c r="BD141" i="75"/>
  <c r="BC141" i="75"/>
  <c r="BB141" i="75"/>
  <c r="BA141" i="75"/>
  <c r="AZ141" i="75"/>
  <c r="AY141" i="75"/>
  <c r="AX141" i="75"/>
  <c r="AW141" i="75"/>
  <c r="AV141" i="75"/>
  <c r="AU141" i="75"/>
  <c r="AT141" i="75"/>
  <c r="AS141" i="75"/>
  <c r="AR141" i="75"/>
  <c r="AQ141" i="75"/>
  <c r="AP141" i="75"/>
  <c r="AO141" i="75"/>
  <c r="AN141" i="75"/>
  <c r="AM141" i="75"/>
  <c r="AL141" i="75"/>
  <c r="AK141" i="75"/>
  <c r="AJ141" i="75"/>
  <c r="AI141" i="75"/>
  <c r="AH141" i="75"/>
  <c r="AG141" i="75"/>
  <c r="AF141" i="75"/>
  <c r="AE141" i="75"/>
  <c r="AD141" i="75"/>
  <c r="AC141" i="75"/>
  <c r="AB141" i="75"/>
  <c r="AA141" i="75"/>
  <c r="Z141" i="75"/>
  <c r="Y141" i="75"/>
  <c r="X141" i="75"/>
  <c r="W141" i="75"/>
  <c r="V141" i="75"/>
  <c r="U141" i="75"/>
  <c r="T141" i="75"/>
  <c r="S141" i="75"/>
  <c r="R141" i="75"/>
  <c r="Q141" i="75"/>
  <c r="P141" i="75"/>
  <c r="O141" i="75"/>
  <c r="N141" i="75"/>
  <c r="M141" i="75"/>
  <c r="L141" i="75"/>
  <c r="K141" i="75"/>
  <c r="J141" i="75"/>
  <c r="I141" i="75"/>
  <c r="H141" i="75"/>
  <c r="G141" i="75"/>
  <c r="F141" i="75"/>
  <c r="BU140" i="75"/>
  <c r="BT140" i="75"/>
  <c r="BS140" i="75"/>
  <c r="BR140" i="75"/>
  <c r="BQ140" i="75"/>
  <c r="BP140" i="75"/>
  <c r="BO140" i="75"/>
  <c r="BN140" i="75"/>
  <c r="BM140" i="75"/>
  <c r="BL140" i="75"/>
  <c r="BK140" i="75"/>
  <c r="BJ140" i="75"/>
  <c r="BI140" i="75"/>
  <c r="BH140" i="75"/>
  <c r="BG140" i="75"/>
  <c r="BF140" i="75"/>
  <c r="BE140" i="75"/>
  <c r="BD140" i="75"/>
  <c r="BC140" i="75"/>
  <c r="BB140" i="75"/>
  <c r="BA140" i="75"/>
  <c r="AZ140" i="75"/>
  <c r="AY140" i="75"/>
  <c r="AX140" i="75"/>
  <c r="AW140" i="75"/>
  <c r="AV140" i="75"/>
  <c r="AU140" i="75"/>
  <c r="AT140" i="75"/>
  <c r="AS140" i="75"/>
  <c r="AR140" i="75"/>
  <c r="AQ140" i="75"/>
  <c r="AP140" i="75"/>
  <c r="AO140" i="75"/>
  <c r="AN140" i="75"/>
  <c r="AM140" i="75"/>
  <c r="AL140" i="75"/>
  <c r="AK140" i="75"/>
  <c r="AJ140" i="75"/>
  <c r="AI140" i="75"/>
  <c r="AH140" i="75"/>
  <c r="AG140" i="75"/>
  <c r="AF140" i="75"/>
  <c r="AE140" i="75"/>
  <c r="AD140" i="75"/>
  <c r="AC140" i="75"/>
  <c r="AB140" i="75"/>
  <c r="AA140" i="75"/>
  <c r="Z140" i="75"/>
  <c r="Y140" i="75"/>
  <c r="X140" i="75"/>
  <c r="W140" i="75"/>
  <c r="V140" i="75"/>
  <c r="U140" i="75"/>
  <c r="T140" i="75"/>
  <c r="S140" i="75"/>
  <c r="R140" i="75"/>
  <c r="Q140" i="75"/>
  <c r="P140" i="75"/>
  <c r="O140" i="75"/>
  <c r="N140" i="75"/>
  <c r="M140" i="75"/>
  <c r="L140" i="75"/>
  <c r="K140" i="75"/>
  <c r="J140" i="75"/>
  <c r="I140" i="75"/>
  <c r="H140" i="75"/>
  <c r="G140" i="75"/>
  <c r="F140" i="75"/>
  <c r="BU139" i="75"/>
  <c r="BT139" i="75"/>
  <c r="BS139" i="75"/>
  <c r="BR139" i="75"/>
  <c r="BQ139" i="75"/>
  <c r="BP139" i="75"/>
  <c r="BO139" i="75"/>
  <c r="BN139" i="75"/>
  <c r="BM139" i="75"/>
  <c r="BL139" i="75"/>
  <c r="BK139" i="75"/>
  <c r="BJ139" i="75"/>
  <c r="BI139" i="75"/>
  <c r="BH139" i="75"/>
  <c r="BG139" i="75"/>
  <c r="BF139" i="75"/>
  <c r="BE139" i="75"/>
  <c r="BD139" i="75"/>
  <c r="BC139" i="75"/>
  <c r="BB139" i="75"/>
  <c r="BA139" i="75"/>
  <c r="AZ139" i="75"/>
  <c r="AY139" i="75"/>
  <c r="AX139" i="75"/>
  <c r="AW139" i="75"/>
  <c r="AV139" i="75"/>
  <c r="AU139" i="75"/>
  <c r="AT139" i="75"/>
  <c r="AS139" i="75"/>
  <c r="AR139" i="75"/>
  <c r="AQ139" i="75"/>
  <c r="AP139" i="75"/>
  <c r="AO139" i="75"/>
  <c r="AN139" i="75"/>
  <c r="AM139" i="75"/>
  <c r="AL139" i="75"/>
  <c r="AK139" i="75"/>
  <c r="AJ139" i="75"/>
  <c r="AI139" i="75"/>
  <c r="AH139" i="75"/>
  <c r="AG139" i="75"/>
  <c r="AF139" i="75"/>
  <c r="AE139" i="75"/>
  <c r="AD139" i="75"/>
  <c r="AC139" i="75"/>
  <c r="AB139" i="75"/>
  <c r="AA139" i="75"/>
  <c r="Z139" i="75"/>
  <c r="Y139" i="75"/>
  <c r="X139" i="75"/>
  <c r="W139" i="75"/>
  <c r="V139" i="75"/>
  <c r="U139" i="75"/>
  <c r="T139" i="75"/>
  <c r="S139" i="75"/>
  <c r="R139" i="75"/>
  <c r="Q139" i="75"/>
  <c r="P139" i="75"/>
  <c r="O139" i="75"/>
  <c r="N139" i="75"/>
  <c r="M139" i="75"/>
  <c r="L139" i="75"/>
  <c r="K139" i="75"/>
  <c r="J139" i="75"/>
  <c r="I139" i="75"/>
  <c r="H139" i="75"/>
  <c r="G139" i="75"/>
  <c r="F139" i="75"/>
  <c r="BU138" i="75"/>
  <c r="BT138" i="75"/>
  <c r="BS138" i="75"/>
  <c r="BR138" i="75"/>
  <c r="BQ138" i="75"/>
  <c r="BP138" i="75"/>
  <c r="BO138" i="75"/>
  <c r="BN138" i="75"/>
  <c r="BM138" i="75"/>
  <c r="BL138" i="75"/>
  <c r="BK138" i="75"/>
  <c r="BJ138" i="75"/>
  <c r="BI138" i="75"/>
  <c r="BH138" i="75"/>
  <c r="BG138" i="75"/>
  <c r="BF138" i="75"/>
  <c r="BE138" i="75"/>
  <c r="BD138" i="75"/>
  <c r="BC138" i="75"/>
  <c r="BB138" i="75"/>
  <c r="BA138" i="75"/>
  <c r="AZ138" i="75"/>
  <c r="AY138" i="75"/>
  <c r="AX138" i="75"/>
  <c r="AW138" i="75"/>
  <c r="AV138" i="75"/>
  <c r="AU138" i="75"/>
  <c r="AT138" i="75"/>
  <c r="AS138" i="75"/>
  <c r="AR138" i="75"/>
  <c r="AQ138" i="75"/>
  <c r="AP138" i="75"/>
  <c r="AO138" i="75"/>
  <c r="AN138" i="75"/>
  <c r="AM138" i="75"/>
  <c r="AL138" i="75"/>
  <c r="AK138" i="75"/>
  <c r="AJ138" i="75"/>
  <c r="AI138" i="75"/>
  <c r="AH138" i="75"/>
  <c r="AG138" i="75"/>
  <c r="AF138" i="75"/>
  <c r="AE138" i="75"/>
  <c r="AD138" i="75"/>
  <c r="AC138" i="75"/>
  <c r="AB138" i="75"/>
  <c r="AA138" i="75"/>
  <c r="Z138" i="75"/>
  <c r="Y138" i="75"/>
  <c r="X138" i="75"/>
  <c r="W138" i="75"/>
  <c r="V138" i="75"/>
  <c r="U138" i="75"/>
  <c r="T138" i="75"/>
  <c r="S138" i="75"/>
  <c r="R138" i="75"/>
  <c r="Q138" i="75"/>
  <c r="P138" i="75"/>
  <c r="O138" i="75"/>
  <c r="N138" i="75"/>
  <c r="M138" i="75"/>
  <c r="L138" i="75"/>
  <c r="K138" i="75"/>
  <c r="J138" i="75"/>
  <c r="I138" i="75"/>
  <c r="H138" i="75"/>
  <c r="G138" i="75"/>
  <c r="F138" i="75"/>
  <c r="BU137" i="75"/>
  <c r="BT137" i="75"/>
  <c r="BS137" i="75"/>
  <c r="BR137" i="75"/>
  <c r="BQ137" i="75"/>
  <c r="BP137" i="75"/>
  <c r="BO137" i="75"/>
  <c r="BN137" i="75"/>
  <c r="BM137" i="75"/>
  <c r="BL137" i="75"/>
  <c r="BK137" i="75"/>
  <c r="BJ137" i="75"/>
  <c r="BI137" i="75"/>
  <c r="BH137" i="75"/>
  <c r="BG137" i="75"/>
  <c r="BF137" i="75"/>
  <c r="BE137" i="75"/>
  <c r="BD137" i="75"/>
  <c r="BC137" i="75"/>
  <c r="BB137" i="75"/>
  <c r="BA137" i="75"/>
  <c r="AZ137" i="75"/>
  <c r="AY137" i="75"/>
  <c r="AX137" i="75"/>
  <c r="AW137" i="75"/>
  <c r="AV137" i="75"/>
  <c r="AU137" i="75"/>
  <c r="AT137" i="75"/>
  <c r="AS137" i="75"/>
  <c r="AR137" i="75"/>
  <c r="AQ137" i="75"/>
  <c r="AP137" i="75"/>
  <c r="AO137" i="75"/>
  <c r="AN137" i="75"/>
  <c r="AM137" i="75"/>
  <c r="AL137" i="75"/>
  <c r="AK137" i="75"/>
  <c r="AJ137" i="75"/>
  <c r="AI137" i="75"/>
  <c r="AH137" i="75"/>
  <c r="AG137" i="75"/>
  <c r="AF137" i="75"/>
  <c r="AE137" i="75"/>
  <c r="AD137" i="75"/>
  <c r="AC137" i="75"/>
  <c r="AB137" i="75"/>
  <c r="AA137" i="75"/>
  <c r="Z137" i="75"/>
  <c r="Y137" i="75"/>
  <c r="X137" i="75"/>
  <c r="W137" i="75"/>
  <c r="V137" i="75"/>
  <c r="U137" i="75"/>
  <c r="T137" i="75"/>
  <c r="S137" i="75"/>
  <c r="R137" i="75"/>
  <c r="Q137" i="75"/>
  <c r="P137" i="75"/>
  <c r="O137" i="75"/>
  <c r="N137" i="75"/>
  <c r="M137" i="75"/>
  <c r="L137" i="75"/>
  <c r="K137" i="75"/>
  <c r="J137" i="75"/>
  <c r="I137" i="75"/>
  <c r="H137" i="75"/>
  <c r="G137" i="75"/>
  <c r="F137" i="75"/>
  <c r="BU136" i="75"/>
  <c r="BT136" i="75"/>
  <c r="BS136" i="75"/>
  <c r="BR136" i="75"/>
  <c r="BQ136" i="75"/>
  <c r="BP136" i="75"/>
  <c r="BO136" i="75"/>
  <c r="BN136" i="75"/>
  <c r="BM136" i="75"/>
  <c r="BL136" i="75"/>
  <c r="BK136" i="75"/>
  <c r="BJ136" i="75"/>
  <c r="BI136" i="75"/>
  <c r="BH136" i="75"/>
  <c r="BG136" i="75"/>
  <c r="BF136" i="75"/>
  <c r="BE136" i="75"/>
  <c r="BD136" i="75"/>
  <c r="BC136" i="75"/>
  <c r="BB136" i="75"/>
  <c r="BA136" i="75"/>
  <c r="AZ136" i="75"/>
  <c r="AY136" i="75"/>
  <c r="AX136" i="75"/>
  <c r="AW136" i="75"/>
  <c r="AV136" i="75"/>
  <c r="AU136" i="75"/>
  <c r="AT136" i="75"/>
  <c r="AS136" i="75"/>
  <c r="AR136" i="75"/>
  <c r="AQ136" i="75"/>
  <c r="AP136" i="75"/>
  <c r="AO136" i="75"/>
  <c r="AN136" i="75"/>
  <c r="AM136" i="75"/>
  <c r="AL136" i="75"/>
  <c r="AK136" i="75"/>
  <c r="AJ136" i="75"/>
  <c r="AI136" i="75"/>
  <c r="AH136" i="75"/>
  <c r="AG136" i="75"/>
  <c r="AF136" i="75"/>
  <c r="AE136" i="75"/>
  <c r="AD136" i="75"/>
  <c r="AC136" i="75"/>
  <c r="AB136" i="75"/>
  <c r="AA136" i="75"/>
  <c r="Z136" i="75"/>
  <c r="Y136" i="75"/>
  <c r="X136" i="75"/>
  <c r="W136" i="75"/>
  <c r="V136" i="75"/>
  <c r="U136" i="75"/>
  <c r="T136" i="75"/>
  <c r="S136" i="75"/>
  <c r="R136" i="75"/>
  <c r="Q136" i="75"/>
  <c r="P136" i="75"/>
  <c r="O136" i="75"/>
  <c r="N136" i="75"/>
  <c r="M136" i="75"/>
  <c r="L136" i="75"/>
  <c r="K136" i="75"/>
  <c r="J136" i="75"/>
  <c r="I136" i="75"/>
  <c r="H136" i="75"/>
  <c r="G136" i="75"/>
  <c r="F136" i="75"/>
  <c r="BU135" i="75"/>
  <c r="BT135" i="75"/>
  <c r="BS135" i="75"/>
  <c r="BR135" i="75"/>
  <c r="BQ135" i="75"/>
  <c r="BP135" i="75"/>
  <c r="BO135" i="75"/>
  <c r="BN135" i="75"/>
  <c r="BM135" i="75"/>
  <c r="BL135" i="75"/>
  <c r="BK135" i="75"/>
  <c r="BJ135" i="75"/>
  <c r="BI135" i="75"/>
  <c r="BH135" i="75"/>
  <c r="BG135" i="75"/>
  <c r="BF135" i="75"/>
  <c r="BE135" i="75"/>
  <c r="BD135" i="75"/>
  <c r="BC135" i="75"/>
  <c r="BB135" i="75"/>
  <c r="BA135" i="75"/>
  <c r="AZ135" i="75"/>
  <c r="AY135" i="75"/>
  <c r="AX135" i="75"/>
  <c r="AW135" i="75"/>
  <c r="AV135" i="75"/>
  <c r="AU135" i="75"/>
  <c r="AT135" i="75"/>
  <c r="AS135" i="75"/>
  <c r="AR135" i="75"/>
  <c r="AQ135" i="75"/>
  <c r="AP135" i="75"/>
  <c r="AO135" i="75"/>
  <c r="AN135" i="75"/>
  <c r="AM135" i="75"/>
  <c r="AL135" i="75"/>
  <c r="AK135" i="75"/>
  <c r="AJ135" i="75"/>
  <c r="AI135" i="75"/>
  <c r="AH135" i="75"/>
  <c r="AG135" i="75"/>
  <c r="AF135" i="75"/>
  <c r="AE135" i="75"/>
  <c r="AD135" i="75"/>
  <c r="AC135" i="75"/>
  <c r="AB135" i="75"/>
  <c r="AA135" i="75"/>
  <c r="Z135" i="75"/>
  <c r="Y135" i="75"/>
  <c r="X135" i="75"/>
  <c r="W135" i="75"/>
  <c r="V135" i="75"/>
  <c r="U135" i="75"/>
  <c r="T135" i="75"/>
  <c r="S135" i="75"/>
  <c r="R135" i="75"/>
  <c r="Q135" i="75"/>
  <c r="P135" i="75"/>
  <c r="O135" i="75"/>
  <c r="N135" i="75"/>
  <c r="M135" i="75"/>
  <c r="L135" i="75"/>
  <c r="K135" i="75"/>
  <c r="J135" i="75"/>
  <c r="I135" i="75"/>
  <c r="H135" i="75"/>
  <c r="G135" i="75"/>
  <c r="F135" i="75"/>
  <c r="BU134" i="75"/>
  <c r="BT134" i="75"/>
  <c r="BS134" i="75"/>
  <c r="BR134" i="75"/>
  <c r="BQ134" i="75"/>
  <c r="BP134" i="75"/>
  <c r="BO134" i="75"/>
  <c r="BN134" i="75"/>
  <c r="BM134" i="75"/>
  <c r="BL134" i="75"/>
  <c r="BK134" i="75"/>
  <c r="BJ134" i="75"/>
  <c r="BI134" i="75"/>
  <c r="BH134" i="75"/>
  <c r="BG134" i="75"/>
  <c r="BF134" i="75"/>
  <c r="BE134" i="75"/>
  <c r="BD134" i="75"/>
  <c r="BC134" i="75"/>
  <c r="BB134" i="75"/>
  <c r="BA134" i="75"/>
  <c r="AZ134" i="75"/>
  <c r="AY134" i="75"/>
  <c r="AX134" i="75"/>
  <c r="AW134" i="75"/>
  <c r="AV134" i="75"/>
  <c r="AU134" i="75"/>
  <c r="AT134" i="75"/>
  <c r="AS134" i="75"/>
  <c r="AR134" i="75"/>
  <c r="AQ134" i="75"/>
  <c r="AP134" i="75"/>
  <c r="AO134" i="75"/>
  <c r="AN134" i="75"/>
  <c r="AM134" i="75"/>
  <c r="AL134" i="75"/>
  <c r="AK134" i="75"/>
  <c r="AJ134" i="75"/>
  <c r="AI134" i="75"/>
  <c r="AH134" i="75"/>
  <c r="AG134" i="75"/>
  <c r="AF134" i="75"/>
  <c r="AE134" i="75"/>
  <c r="AD134" i="75"/>
  <c r="AC134" i="75"/>
  <c r="AB134" i="75"/>
  <c r="AA134" i="75"/>
  <c r="Z134" i="75"/>
  <c r="Y134" i="75"/>
  <c r="X134" i="75"/>
  <c r="W134" i="75"/>
  <c r="V134" i="75"/>
  <c r="U134" i="75"/>
  <c r="T134" i="75"/>
  <c r="S134" i="75"/>
  <c r="R134" i="75"/>
  <c r="Q134" i="75"/>
  <c r="P134" i="75"/>
  <c r="O134" i="75"/>
  <c r="N134" i="75"/>
  <c r="M134" i="75"/>
  <c r="L134" i="75"/>
  <c r="K134" i="75"/>
  <c r="J134" i="75"/>
  <c r="I134" i="75"/>
  <c r="H134" i="75"/>
  <c r="G134" i="75"/>
  <c r="F134" i="75"/>
  <c r="BU133" i="75"/>
  <c r="BT133" i="75"/>
  <c r="BS133" i="75"/>
  <c r="BR133" i="75"/>
  <c r="BQ133" i="75"/>
  <c r="BP133" i="75"/>
  <c r="BO133" i="75"/>
  <c r="BN133" i="75"/>
  <c r="BM133" i="75"/>
  <c r="BL133" i="75"/>
  <c r="BK133" i="75"/>
  <c r="BJ133" i="75"/>
  <c r="BI133" i="75"/>
  <c r="BH133" i="75"/>
  <c r="BG133" i="75"/>
  <c r="BF133" i="75"/>
  <c r="BE133" i="75"/>
  <c r="BD133" i="75"/>
  <c r="BC133" i="75"/>
  <c r="BB133" i="75"/>
  <c r="BA133" i="75"/>
  <c r="AZ133" i="75"/>
  <c r="AY133" i="75"/>
  <c r="AX133" i="75"/>
  <c r="AW133" i="75"/>
  <c r="AV133" i="75"/>
  <c r="AU133" i="75"/>
  <c r="AT133" i="75"/>
  <c r="AS133" i="75"/>
  <c r="AR133" i="75"/>
  <c r="AQ133" i="75"/>
  <c r="AP133" i="75"/>
  <c r="AO133" i="75"/>
  <c r="AN133" i="75"/>
  <c r="AM133" i="75"/>
  <c r="AL133" i="75"/>
  <c r="AK133" i="75"/>
  <c r="AJ133" i="75"/>
  <c r="AI133" i="75"/>
  <c r="AH133" i="75"/>
  <c r="AG133" i="75"/>
  <c r="AF133" i="75"/>
  <c r="AE133" i="75"/>
  <c r="AD133" i="75"/>
  <c r="AC133" i="75"/>
  <c r="AB133" i="75"/>
  <c r="AA133" i="75"/>
  <c r="Z133" i="75"/>
  <c r="Y133" i="75"/>
  <c r="X133" i="75"/>
  <c r="W133" i="75"/>
  <c r="V133" i="75"/>
  <c r="U133" i="75"/>
  <c r="T133" i="75"/>
  <c r="S133" i="75"/>
  <c r="R133" i="75"/>
  <c r="Q133" i="75"/>
  <c r="P133" i="75"/>
  <c r="O133" i="75"/>
  <c r="N133" i="75"/>
  <c r="M133" i="75"/>
  <c r="L133" i="75"/>
  <c r="K133" i="75"/>
  <c r="J133" i="75"/>
  <c r="I133" i="75"/>
  <c r="H133" i="75"/>
  <c r="G133" i="75"/>
  <c r="F133" i="75"/>
  <c r="BU132" i="75"/>
  <c r="BT132" i="75"/>
  <c r="BS132" i="75"/>
  <c r="BR132" i="75"/>
  <c r="BQ132" i="75"/>
  <c r="BP132" i="75"/>
  <c r="BO132" i="75"/>
  <c r="BN132" i="75"/>
  <c r="BM132" i="75"/>
  <c r="BL132" i="75"/>
  <c r="BK132" i="75"/>
  <c r="BJ132" i="75"/>
  <c r="BI132" i="75"/>
  <c r="BH132" i="75"/>
  <c r="BG132" i="75"/>
  <c r="BF132" i="75"/>
  <c r="BE132" i="75"/>
  <c r="BD132" i="75"/>
  <c r="BC132" i="75"/>
  <c r="BB132" i="75"/>
  <c r="BA132" i="75"/>
  <c r="AZ132" i="75"/>
  <c r="AY132" i="75"/>
  <c r="AX132" i="75"/>
  <c r="AW132" i="75"/>
  <c r="AV132" i="75"/>
  <c r="AU132" i="75"/>
  <c r="AT132" i="75"/>
  <c r="AS132" i="75"/>
  <c r="AR132" i="75"/>
  <c r="AQ132" i="75"/>
  <c r="AP132" i="75"/>
  <c r="AO132" i="75"/>
  <c r="AN132" i="75"/>
  <c r="AM132" i="75"/>
  <c r="AL132" i="75"/>
  <c r="AK132" i="75"/>
  <c r="AJ132" i="75"/>
  <c r="AI132" i="75"/>
  <c r="AH132" i="75"/>
  <c r="AG132" i="75"/>
  <c r="AF132" i="75"/>
  <c r="AE132" i="75"/>
  <c r="AD132" i="75"/>
  <c r="AC132" i="75"/>
  <c r="AB132" i="75"/>
  <c r="AA132" i="75"/>
  <c r="Z132" i="75"/>
  <c r="Y132" i="75"/>
  <c r="X132" i="75"/>
  <c r="W132" i="75"/>
  <c r="V132" i="75"/>
  <c r="U132" i="75"/>
  <c r="T132" i="75"/>
  <c r="S132" i="75"/>
  <c r="R132" i="75"/>
  <c r="Q132" i="75"/>
  <c r="P132" i="75"/>
  <c r="O132" i="75"/>
  <c r="N132" i="75"/>
  <c r="M132" i="75"/>
  <c r="L132" i="75"/>
  <c r="K132" i="75"/>
  <c r="J132" i="75"/>
  <c r="I132" i="75"/>
  <c r="H132" i="75"/>
  <c r="G132" i="75"/>
  <c r="F132" i="75"/>
  <c r="BU131" i="75"/>
  <c r="BT131" i="75"/>
  <c r="BS131" i="75"/>
  <c r="BR131" i="75"/>
  <c r="BQ131" i="75"/>
  <c r="BP131" i="75"/>
  <c r="BO131" i="75"/>
  <c r="BN131" i="75"/>
  <c r="BM131" i="75"/>
  <c r="BL131" i="75"/>
  <c r="BK131" i="75"/>
  <c r="BJ131" i="75"/>
  <c r="BI131" i="75"/>
  <c r="BH131" i="75"/>
  <c r="BG131" i="75"/>
  <c r="BF131" i="75"/>
  <c r="BE131" i="75"/>
  <c r="BD131" i="75"/>
  <c r="BC131" i="75"/>
  <c r="BB131" i="75"/>
  <c r="BA131" i="75"/>
  <c r="AZ131" i="75"/>
  <c r="AY131" i="75"/>
  <c r="AX131" i="75"/>
  <c r="AW131" i="75"/>
  <c r="AV131" i="75"/>
  <c r="AU131" i="75"/>
  <c r="AT131" i="75"/>
  <c r="AS131" i="75"/>
  <c r="AR131" i="75"/>
  <c r="AQ131" i="75"/>
  <c r="AP131" i="75"/>
  <c r="AO131" i="75"/>
  <c r="AN131" i="75"/>
  <c r="AM131" i="75"/>
  <c r="AL131" i="75"/>
  <c r="AK131" i="75"/>
  <c r="AJ131" i="75"/>
  <c r="AI131" i="75"/>
  <c r="AH131" i="75"/>
  <c r="AG131" i="75"/>
  <c r="AF131" i="75"/>
  <c r="AE131" i="75"/>
  <c r="AD131" i="75"/>
  <c r="AC131" i="75"/>
  <c r="AB131" i="75"/>
  <c r="AA131" i="75"/>
  <c r="Z131" i="75"/>
  <c r="Y131" i="75"/>
  <c r="X131" i="75"/>
  <c r="W131" i="75"/>
  <c r="V131" i="75"/>
  <c r="U131" i="75"/>
  <c r="T131" i="75"/>
  <c r="S131" i="75"/>
  <c r="R131" i="75"/>
  <c r="Q131" i="75"/>
  <c r="P131" i="75"/>
  <c r="O131" i="75"/>
  <c r="N131" i="75"/>
  <c r="M131" i="75"/>
  <c r="L131" i="75"/>
  <c r="K131" i="75"/>
  <c r="J131" i="75"/>
  <c r="I131" i="75"/>
  <c r="H131" i="75"/>
  <c r="G131" i="75"/>
  <c r="F131" i="75"/>
  <c r="BU130" i="75"/>
  <c r="BT130" i="75"/>
  <c r="BS130" i="75"/>
  <c r="BR130" i="75"/>
  <c r="BQ130" i="75"/>
  <c r="BP130" i="75"/>
  <c r="BO130" i="75"/>
  <c r="BN130" i="75"/>
  <c r="BM130" i="75"/>
  <c r="BL130" i="75"/>
  <c r="BK130" i="75"/>
  <c r="BJ130" i="75"/>
  <c r="BI130" i="75"/>
  <c r="BH130" i="75"/>
  <c r="BG130" i="75"/>
  <c r="BF130" i="75"/>
  <c r="BE130" i="75"/>
  <c r="BD130" i="75"/>
  <c r="BC130" i="75"/>
  <c r="BB130" i="75"/>
  <c r="BA130" i="75"/>
  <c r="AZ130" i="75"/>
  <c r="AY130" i="75"/>
  <c r="AX130" i="75"/>
  <c r="AW130" i="75"/>
  <c r="AV130" i="75"/>
  <c r="AU130" i="75"/>
  <c r="AT130" i="75"/>
  <c r="AS130" i="75"/>
  <c r="AR130" i="75"/>
  <c r="AQ130" i="75"/>
  <c r="AP130" i="75"/>
  <c r="AO130" i="75"/>
  <c r="AN130" i="75"/>
  <c r="AM130" i="75"/>
  <c r="AL130" i="75"/>
  <c r="AK130" i="75"/>
  <c r="AJ130" i="75"/>
  <c r="AI130" i="75"/>
  <c r="AH130" i="75"/>
  <c r="AG130" i="75"/>
  <c r="AF130" i="75"/>
  <c r="AE130" i="75"/>
  <c r="AD130" i="75"/>
  <c r="AC130" i="75"/>
  <c r="AB130" i="75"/>
  <c r="AA130" i="75"/>
  <c r="Z130" i="75"/>
  <c r="Y130" i="75"/>
  <c r="X130" i="75"/>
  <c r="W130" i="75"/>
  <c r="V130" i="75"/>
  <c r="U130" i="75"/>
  <c r="T130" i="75"/>
  <c r="S130" i="75"/>
  <c r="R130" i="75"/>
  <c r="Q130" i="75"/>
  <c r="P130" i="75"/>
  <c r="O130" i="75"/>
  <c r="N130" i="75"/>
  <c r="M130" i="75"/>
  <c r="L130" i="75"/>
  <c r="K130" i="75"/>
  <c r="J130" i="75"/>
  <c r="I130" i="75"/>
  <c r="H130" i="75"/>
  <c r="G130" i="75"/>
  <c r="F130" i="75"/>
  <c r="BU129" i="75"/>
  <c r="BT129" i="75"/>
  <c r="BS129" i="75"/>
  <c r="BR129" i="75"/>
  <c r="BQ129" i="75"/>
  <c r="BP129" i="75"/>
  <c r="BO129" i="75"/>
  <c r="BN129" i="75"/>
  <c r="BM129" i="75"/>
  <c r="BL129" i="75"/>
  <c r="BK129" i="75"/>
  <c r="BJ129" i="75"/>
  <c r="BI129" i="75"/>
  <c r="BH129" i="75"/>
  <c r="BG129" i="75"/>
  <c r="BF129" i="75"/>
  <c r="BE129" i="75"/>
  <c r="BD129" i="75"/>
  <c r="BC129" i="75"/>
  <c r="BB129" i="75"/>
  <c r="BA129" i="75"/>
  <c r="AZ129" i="75"/>
  <c r="AY129" i="75"/>
  <c r="AX129" i="75"/>
  <c r="AW129" i="75"/>
  <c r="AV129" i="75"/>
  <c r="AU129" i="75"/>
  <c r="AT129" i="75"/>
  <c r="AS129" i="75"/>
  <c r="AR129" i="75"/>
  <c r="AQ129" i="75"/>
  <c r="AP129" i="75"/>
  <c r="AO129" i="75"/>
  <c r="AN129" i="75"/>
  <c r="AM129" i="75"/>
  <c r="AL129" i="75"/>
  <c r="AK129" i="75"/>
  <c r="AJ129" i="75"/>
  <c r="AI129" i="75"/>
  <c r="AH129" i="75"/>
  <c r="AG129" i="75"/>
  <c r="AF129" i="75"/>
  <c r="AE129" i="75"/>
  <c r="AD129" i="75"/>
  <c r="AC129" i="75"/>
  <c r="AB129" i="75"/>
  <c r="AA129" i="75"/>
  <c r="Z129" i="75"/>
  <c r="Y129" i="75"/>
  <c r="X129" i="75"/>
  <c r="W129" i="75"/>
  <c r="V129" i="75"/>
  <c r="U129" i="75"/>
  <c r="T129" i="75"/>
  <c r="S129" i="75"/>
  <c r="R129" i="75"/>
  <c r="Q129" i="75"/>
  <c r="P129" i="75"/>
  <c r="O129" i="75"/>
  <c r="N129" i="75"/>
  <c r="M129" i="75"/>
  <c r="L129" i="75"/>
  <c r="K129" i="75"/>
  <c r="J129" i="75"/>
  <c r="I129" i="75"/>
  <c r="H129" i="75"/>
  <c r="G129" i="75"/>
  <c r="F129" i="75"/>
  <c r="BU128" i="75"/>
  <c r="BT128" i="75"/>
  <c r="BS128" i="75"/>
  <c r="BR128" i="75"/>
  <c r="BQ128" i="75"/>
  <c r="BP128" i="75"/>
  <c r="BO128" i="75"/>
  <c r="BN128" i="75"/>
  <c r="BM128" i="75"/>
  <c r="BL128" i="75"/>
  <c r="BK128" i="75"/>
  <c r="BJ128" i="75"/>
  <c r="BI128" i="75"/>
  <c r="BH128" i="75"/>
  <c r="BG128" i="75"/>
  <c r="BF128" i="75"/>
  <c r="BE128" i="75"/>
  <c r="BD128" i="75"/>
  <c r="BC128" i="75"/>
  <c r="BB128" i="75"/>
  <c r="BA128" i="75"/>
  <c r="AZ128" i="75"/>
  <c r="AY128" i="75"/>
  <c r="AX128" i="75"/>
  <c r="AW128" i="75"/>
  <c r="AV128" i="75"/>
  <c r="AU128" i="75"/>
  <c r="AT128" i="75"/>
  <c r="AS128" i="75"/>
  <c r="AR128" i="75"/>
  <c r="AQ128" i="75"/>
  <c r="AP128" i="75"/>
  <c r="AO128" i="75"/>
  <c r="AN128" i="75"/>
  <c r="AM128" i="75"/>
  <c r="AL128" i="75"/>
  <c r="AK128" i="75"/>
  <c r="AJ128" i="75"/>
  <c r="AI128" i="75"/>
  <c r="AH128" i="75"/>
  <c r="AG128" i="75"/>
  <c r="AF128" i="75"/>
  <c r="AE128" i="75"/>
  <c r="AD128" i="75"/>
  <c r="AC128" i="75"/>
  <c r="AB128" i="75"/>
  <c r="AA128" i="75"/>
  <c r="Z128" i="75"/>
  <c r="Y128" i="75"/>
  <c r="X128" i="75"/>
  <c r="W128" i="75"/>
  <c r="V128" i="75"/>
  <c r="U128" i="75"/>
  <c r="T128" i="75"/>
  <c r="S128" i="75"/>
  <c r="R128" i="75"/>
  <c r="Q128" i="75"/>
  <c r="P128" i="75"/>
  <c r="O128" i="75"/>
  <c r="N128" i="75"/>
  <c r="M128" i="75"/>
  <c r="L128" i="75"/>
  <c r="K128" i="75"/>
  <c r="J128" i="75"/>
  <c r="I128" i="75"/>
  <c r="H128" i="75"/>
  <c r="G128" i="75"/>
  <c r="F128" i="75"/>
  <c r="BU127" i="75"/>
  <c r="BT127" i="75"/>
  <c r="BS127" i="75"/>
  <c r="BR127" i="75"/>
  <c r="BQ127" i="75"/>
  <c r="BP127" i="75"/>
  <c r="BO127" i="75"/>
  <c r="BN127" i="75"/>
  <c r="BM127" i="75"/>
  <c r="BL127" i="75"/>
  <c r="BK127" i="75"/>
  <c r="BJ127" i="75"/>
  <c r="BI127" i="75"/>
  <c r="BH127" i="75"/>
  <c r="BG127" i="75"/>
  <c r="BF127" i="75"/>
  <c r="BE127" i="75"/>
  <c r="BD127" i="75"/>
  <c r="BC127" i="75"/>
  <c r="BB127" i="75"/>
  <c r="BA127" i="75"/>
  <c r="AZ127" i="75"/>
  <c r="AY127" i="75"/>
  <c r="AX127" i="75"/>
  <c r="AW127" i="75"/>
  <c r="AV127" i="75"/>
  <c r="AU127" i="75"/>
  <c r="AT127" i="75"/>
  <c r="AS127" i="75"/>
  <c r="AR127" i="75"/>
  <c r="AQ127" i="75"/>
  <c r="AP127" i="75"/>
  <c r="AO127" i="75"/>
  <c r="AN127" i="75"/>
  <c r="AM127" i="75"/>
  <c r="AL127" i="75"/>
  <c r="AK127" i="75"/>
  <c r="AJ127" i="75"/>
  <c r="AI127" i="75"/>
  <c r="AH127" i="75"/>
  <c r="AG127" i="75"/>
  <c r="AF127" i="75"/>
  <c r="AE127" i="75"/>
  <c r="AD127" i="75"/>
  <c r="AC127" i="75"/>
  <c r="AB127" i="75"/>
  <c r="AA127" i="75"/>
  <c r="Z127" i="75"/>
  <c r="Y127" i="75"/>
  <c r="X127" i="75"/>
  <c r="W127" i="75"/>
  <c r="V127" i="75"/>
  <c r="U127" i="75"/>
  <c r="T127" i="75"/>
  <c r="S127" i="75"/>
  <c r="R127" i="75"/>
  <c r="Q127" i="75"/>
  <c r="P127" i="75"/>
  <c r="O127" i="75"/>
  <c r="N127" i="75"/>
  <c r="M127" i="75"/>
  <c r="L127" i="75"/>
  <c r="K127" i="75"/>
  <c r="J127" i="75"/>
  <c r="I127" i="75"/>
  <c r="H127" i="75"/>
  <c r="G127" i="75"/>
  <c r="F127" i="75"/>
  <c r="BU126" i="75"/>
  <c r="BT126" i="75"/>
  <c r="BS126" i="75"/>
  <c r="BR126" i="75"/>
  <c r="BQ126" i="75"/>
  <c r="BP126" i="75"/>
  <c r="BO126" i="75"/>
  <c r="BN126" i="75"/>
  <c r="BM126" i="75"/>
  <c r="BL126" i="75"/>
  <c r="BK126" i="75"/>
  <c r="BJ126" i="75"/>
  <c r="BI126" i="75"/>
  <c r="BH126" i="75"/>
  <c r="BG126" i="75"/>
  <c r="BF126" i="75"/>
  <c r="BE126" i="75"/>
  <c r="BD126" i="75"/>
  <c r="BC126" i="75"/>
  <c r="BB126" i="75"/>
  <c r="BA126" i="75"/>
  <c r="AZ126" i="75"/>
  <c r="AY126" i="75"/>
  <c r="AX126" i="75"/>
  <c r="AW126" i="75"/>
  <c r="AV126" i="75"/>
  <c r="AU126" i="75"/>
  <c r="AT126" i="75"/>
  <c r="AS126" i="75"/>
  <c r="AR126" i="75"/>
  <c r="AQ126" i="75"/>
  <c r="AP126" i="75"/>
  <c r="AO126" i="75"/>
  <c r="AN126" i="75"/>
  <c r="AM126" i="75"/>
  <c r="AL126" i="75"/>
  <c r="AK126" i="75"/>
  <c r="AJ126" i="75"/>
  <c r="AI126" i="75"/>
  <c r="AH126" i="75"/>
  <c r="AG126" i="75"/>
  <c r="AF126" i="75"/>
  <c r="AE126" i="75"/>
  <c r="AD126" i="75"/>
  <c r="AC126" i="75"/>
  <c r="AB126" i="75"/>
  <c r="AA126" i="75"/>
  <c r="Z126" i="75"/>
  <c r="Y126" i="75"/>
  <c r="X126" i="75"/>
  <c r="W126" i="75"/>
  <c r="V126" i="75"/>
  <c r="U126" i="75"/>
  <c r="T126" i="75"/>
  <c r="S126" i="75"/>
  <c r="R126" i="75"/>
  <c r="Q126" i="75"/>
  <c r="P126" i="75"/>
  <c r="O126" i="75"/>
  <c r="N126" i="75"/>
  <c r="M126" i="75"/>
  <c r="L126" i="75"/>
  <c r="K126" i="75"/>
  <c r="J126" i="75"/>
  <c r="I126" i="75"/>
  <c r="H126" i="75"/>
  <c r="G126" i="75"/>
  <c r="F126" i="75"/>
  <c r="BU125" i="75"/>
  <c r="BT125" i="75"/>
  <c r="BS125" i="75"/>
  <c r="BR125" i="75"/>
  <c r="BQ125" i="75"/>
  <c r="BP125" i="75"/>
  <c r="BO125" i="75"/>
  <c r="BN125" i="75"/>
  <c r="BM125" i="75"/>
  <c r="BL125" i="75"/>
  <c r="BK125" i="75"/>
  <c r="BJ125" i="75"/>
  <c r="BI125" i="75"/>
  <c r="BH125" i="75"/>
  <c r="BG125" i="75"/>
  <c r="BF125" i="75"/>
  <c r="BE125" i="75"/>
  <c r="BD125" i="75"/>
  <c r="BC125" i="75"/>
  <c r="BB125" i="75"/>
  <c r="BA125" i="75"/>
  <c r="AZ125" i="75"/>
  <c r="AY125" i="75"/>
  <c r="AX125" i="75"/>
  <c r="AW125" i="75"/>
  <c r="AV125" i="75"/>
  <c r="AU125" i="75"/>
  <c r="AT125" i="75"/>
  <c r="AS125" i="75"/>
  <c r="AR125" i="75"/>
  <c r="AQ125" i="75"/>
  <c r="AP125" i="75"/>
  <c r="AO125" i="75"/>
  <c r="AN125" i="75"/>
  <c r="AM125" i="75"/>
  <c r="AL125" i="75"/>
  <c r="AK125" i="75"/>
  <c r="AJ125" i="75"/>
  <c r="AI125" i="75"/>
  <c r="AH125" i="75"/>
  <c r="AG125" i="75"/>
  <c r="AF125" i="75"/>
  <c r="AE125" i="75"/>
  <c r="AD125" i="75"/>
  <c r="AC125" i="75"/>
  <c r="AB125" i="75"/>
  <c r="AA125" i="75"/>
  <c r="Z125" i="75"/>
  <c r="Y125" i="75"/>
  <c r="X125" i="75"/>
  <c r="W125" i="75"/>
  <c r="V125" i="75"/>
  <c r="U125" i="75"/>
  <c r="T125" i="75"/>
  <c r="S125" i="75"/>
  <c r="R125" i="75"/>
  <c r="Q125" i="75"/>
  <c r="P125" i="75"/>
  <c r="O125" i="75"/>
  <c r="N125" i="75"/>
  <c r="M125" i="75"/>
  <c r="L125" i="75"/>
  <c r="K125" i="75"/>
  <c r="J125" i="75"/>
  <c r="I125" i="75"/>
  <c r="H125" i="75"/>
  <c r="G125" i="75"/>
  <c r="F125" i="75"/>
  <c r="BU124" i="75"/>
  <c r="BT124" i="75"/>
  <c r="BS124" i="75"/>
  <c r="BR124" i="75"/>
  <c r="BQ124" i="75"/>
  <c r="BP124" i="75"/>
  <c r="BO124" i="75"/>
  <c r="BN124" i="75"/>
  <c r="BM124" i="75"/>
  <c r="BL124" i="75"/>
  <c r="BK124" i="75"/>
  <c r="BJ124" i="75"/>
  <c r="BI124" i="75"/>
  <c r="BH124" i="75"/>
  <c r="BG124" i="75"/>
  <c r="BF124" i="75"/>
  <c r="BE124" i="75"/>
  <c r="BD124" i="75"/>
  <c r="BC124" i="75"/>
  <c r="BB124" i="75"/>
  <c r="BA124" i="75"/>
  <c r="AZ124" i="75"/>
  <c r="AY124" i="75"/>
  <c r="AX124" i="75"/>
  <c r="AW124" i="75"/>
  <c r="AV124" i="75"/>
  <c r="AU124" i="75"/>
  <c r="AT124" i="75"/>
  <c r="AS124" i="75"/>
  <c r="AR124" i="75"/>
  <c r="AQ124" i="75"/>
  <c r="AP124" i="75"/>
  <c r="AO124" i="75"/>
  <c r="AN124" i="75"/>
  <c r="AM124" i="75"/>
  <c r="AL124" i="75"/>
  <c r="AK124" i="75"/>
  <c r="AJ124" i="75"/>
  <c r="AI124" i="75"/>
  <c r="AH124" i="75"/>
  <c r="AG124" i="75"/>
  <c r="AF124" i="75"/>
  <c r="AE124" i="75"/>
  <c r="AD124" i="75"/>
  <c r="AC124" i="75"/>
  <c r="AB124" i="75"/>
  <c r="AA124" i="75"/>
  <c r="Z124" i="75"/>
  <c r="Y124" i="75"/>
  <c r="X124" i="75"/>
  <c r="W124" i="75"/>
  <c r="V124" i="75"/>
  <c r="U124" i="75"/>
  <c r="T124" i="75"/>
  <c r="S124" i="75"/>
  <c r="R124" i="75"/>
  <c r="Q124" i="75"/>
  <c r="P124" i="75"/>
  <c r="O124" i="75"/>
  <c r="N124" i="75"/>
  <c r="M124" i="75"/>
  <c r="L124" i="75"/>
  <c r="K124" i="75"/>
  <c r="J124" i="75"/>
  <c r="I124" i="75"/>
  <c r="H124" i="75"/>
  <c r="G124" i="75"/>
  <c r="F124" i="75"/>
  <c r="BU123" i="75"/>
  <c r="BT123" i="75"/>
  <c r="BS123" i="75"/>
  <c r="BR123" i="75"/>
  <c r="BQ123" i="75"/>
  <c r="BP123" i="75"/>
  <c r="BO123" i="75"/>
  <c r="BN123" i="75"/>
  <c r="BM123" i="75"/>
  <c r="BL123" i="75"/>
  <c r="BK123" i="75"/>
  <c r="BJ123" i="75"/>
  <c r="BI123" i="75"/>
  <c r="BH123" i="75"/>
  <c r="BG123" i="75"/>
  <c r="BF123" i="75"/>
  <c r="BE123" i="75"/>
  <c r="BD123" i="75"/>
  <c r="BC123" i="75"/>
  <c r="BB123" i="75"/>
  <c r="BA123" i="75"/>
  <c r="AZ123" i="75"/>
  <c r="AY123" i="75"/>
  <c r="AX123" i="75"/>
  <c r="AW123" i="75"/>
  <c r="AV123" i="75"/>
  <c r="AU123" i="75"/>
  <c r="AT123" i="75"/>
  <c r="AS123" i="75"/>
  <c r="AR123" i="75"/>
  <c r="AQ123" i="75"/>
  <c r="AP123" i="75"/>
  <c r="AO123" i="75"/>
  <c r="AN123" i="75"/>
  <c r="AM123" i="75"/>
  <c r="AL123" i="75"/>
  <c r="AK123" i="75"/>
  <c r="AJ123" i="75"/>
  <c r="AI123" i="75"/>
  <c r="AH123" i="75"/>
  <c r="AG123" i="75"/>
  <c r="AF123" i="75"/>
  <c r="AE123" i="75"/>
  <c r="AD123" i="75"/>
  <c r="AC123" i="75"/>
  <c r="AB123" i="75"/>
  <c r="AA123" i="75"/>
  <c r="Z123" i="75"/>
  <c r="Y123" i="75"/>
  <c r="X123" i="75"/>
  <c r="W123" i="75"/>
  <c r="V123" i="75"/>
  <c r="U123" i="75"/>
  <c r="T123" i="75"/>
  <c r="S123" i="75"/>
  <c r="R123" i="75"/>
  <c r="Q123" i="75"/>
  <c r="P123" i="75"/>
  <c r="O123" i="75"/>
  <c r="N123" i="75"/>
  <c r="M123" i="75"/>
  <c r="L123" i="75"/>
  <c r="K123" i="75"/>
  <c r="J123" i="75"/>
  <c r="I123" i="75"/>
  <c r="H123" i="75"/>
  <c r="G123" i="75"/>
  <c r="F123" i="75"/>
  <c r="BU122" i="75"/>
  <c r="BT122" i="75"/>
  <c r="BS122" i="75"/>
  <c r="BR122" i="75"/>
  <c r="BQ122" i="75"/>
  <c r="BP122" i="75"/>
  <c r="BO122" i="75"/>
  <c r="BN122" i="75"/>
  <c r="BM122" i="75"/>
  <c r="BL122" i="75"/>
  <c r="BK122" i="75"/>
  <c r="BJ122" i="75"/>
  <c r="BI122" i="75"/>
  <c r="BH122" i="75"/>
  <c r="BG122" i="75"/>
  <c r="BF122" i="75"/>
  <c r="BE122" i="75"/>
  <c r="BD122" i="75"/>
  <c r="BC122" i="75"/>
  <c r="BB122" i="75"/>
  <c r="BA122" i="75"/>
  <c r="AZ122" i="75"/>
  <c r="AY122" i="75"/>
  <c r="AX122" i="75"/>
  <c r="AW122" i="75"/>
  <c r="AV122" i="75"/>
  <c r="AU122" i="75"/>
  <c r="AT122" i="75"/>
  <c r="AS122" i="75"/>
  <c r="AR122" i="75"/>
  <c r="AQ122" i="75"/>
  <c r="AP122" i="75"/>
  <c r="AO122" i="75"/>
  <c r="AN122" i="75"/>
  <c r="AM122" i="75"/>
  <c r="AL122" i="75"/>
  <c r="AK122" i="75"/>
  <c r="AJ122" i="75"/>
  <c r="AI122" i="75"/>
  <c r="AH122" i="75"/>
  <c r="AG122" i="75"/>
  <c r="AF122" i="75"/>
  <c r="AE122" i="75"/>
  <c r="AD122" i="75"/>
  <c r="AC122" i="75"/>
  <c r="AB122" i="75"/>
  <c r="AA122" i="75"/>
  <c r="Z122" i="75"/>
  <c r="Y122" i="75"/>
  <c r="X122" i="75"/>
  <c r="W122" i="75"/>
  <c r="V122" i="75"/>
  <c r="U122" i="75"/>
  <c r="T122" i="75"/>
  <c r="S122" i="75"/>
  <c r="R122" i="75"/>
  <c r="Q122" i="75"/>
  <c r="P122" i="75"/>
  <c r="O122" i="75"/>
  <c r="N122" i="75"/>
  <c r="M122" i="75"/>
  <c r="L122" i="75"/>
  <c r="K122" i="75"/>
  <c r="J122" i="75"/>
  <c r="I122" i="75"/>
  <c r="H122" i="75"/>
  <c r="G122" i="75"/>
  <c r="F122" i="75"/>
  <c r="BU121" i="75"/>
  <c r="BT121" i="75"/>
  <c r="BS121" i="75"/>
  <c r="BR121" i="75"/>
  <c r="BQ121" i="75"/>
  <c r="BP121" i="75"/>
  <c r="BO121" i="75"/>
  <c r="BN121" i="75"/>
  <c r="BM121" i="75"/>
  <c r="BL121" i="75"/>
  <c r="BK121" i="75"/>
  <c r="BJ121" i="75"/>
  <c r="BI121" i="75"/>
  <c r="BH121" i="75"/>
  <c r="BG121" i="75"/>
  <c r="BF121" i="75"/>
  <c r="BE121" i="75"/>
  <c r="BD121" i="75"/>
  <c r="BC121" i="75"/>
  <c r="BB121" i="75"/>
  <c r="BA121" i="75"/>
  <c r="AZ121" i="75"/>
  <c r="AY121" i="75"/>
  <c r="AX121" i="75"/>
  <c r="AW121" i="75"/>
  <c r="AV121" i="75"/>
  <c r="AU121" i="75"/>
  <c r="AT121" i="75"/>
  <c r="AS121" i="75"/>
  <c r="AR121" i="75"/>
  <c r="AQ121" i="75"/>
  <c r="AP121" i="75"/>
  <c r="AO121" i="75"/>
  <c r="AN121" i="75"/>
  <c r="AM121" i="75"/>
  <c r="AL121" i="75"/>
  <c r="AK121" i="75"/>
  <c r="AJ121" i="75"/>
  <c r="AI121" i="75"/>
  <c r="AH121" i="75"/>
  <c r="AG121" i="75"/>
  <c r="AF121" i="75"/>
  <c r="AE121" i="75"/>
  <c r="AD121" i="75"/>
  <c r="AC121" i="75"/>
  <c r="AB121" i="75"/>
  <c r="AA121" i="75"/>
  <c r="Z121" i="75"/>
  <c r="Y121" i="75"/>
  <c r="X121" i="75"/>
  <c r="W121" i="75"/>
  <c r="V121" i="75"/>
  <c r="U121" i="75"/>
  <c r="T121" i="75"/>
  <c r="S121" i="75"/>
  <c r="R121" i="75"/>
  <c r="Q121" i="75"/>
  <c r="P121" i="75"/>
  <c r="O121" i="75"/>
  <c r="N121" i="75"/>
  <c r="M121" i="75"/>
  <c r="L121" i="75"/>
  <c r="K121" i="75"/>
  <c r="J121" i="75"/>
  <c r="I121" i="75"/>
  <c r="H121" i="75"/>
  <c r="G121" i="75"/>
  <c r="F121" i="75"/>
  <c r="BU120" i="75"/>
  <c r="BT120" i="75"/>
  <c r="BS120" i="75"/>
  <c r="BR120" i="75"/>
  <c r="BQ120" i="75"/>
  <c r="BP120" i="75"/>
  <c r="BO120" i="75"/>
  <c r="BN120" i="75"/>
  <c r="BM120" i="75"/>
  <c r="BL120" i="75"/>
  <c r="BK120" i="75"/>
  <c r="BJ120" i="75"/>
  <c r="BI120" i="75"/>
  <c r="BH120" i="75"/>
  <c r="BG120" i="75"/>
  <c r="BF120" i="75"/>
  <c r="BE120" i="75"/>
  <c r="BD120" i="75"/>
  <c r="BC120" i="75"/>
  <c r="BB120" i="75"/>
  <c r="BA120" i="75"/>
  <c r="AZ120" i="75"/>
  <c r="AY120" i="75"/>
  <c r="AX120" i="75"/>
  <c r="AW120" i="75"/>
  <c r="AV120" i="75"/>
  <c r="AU120" i="75"/>
  <c r="AT120" i="75"/>
  <c r="AS120" i="75"/>
  <c r="AR120" i="75"/>
  <c r="AQ120" i="75"/>
  <c r="AP120" i="75"/>
  <c r="AO120" i="75"/>
  <c r="AN120" i="75"/>
  <c r="AM120" i="75"/>
  <c r="AL120" i="75"/>
  <c r="AK120" i="75"/>
  <c r="AJ120" i="75"/>
  <c r="AI120" i="75"/>
  <c r="AH120" i="75"/>
  <c r="AG120" i="75"/>
  <c r="AF120" i="75"/>
  <c r="AE120" i="75"/>
  <c r="AD120" i="75"/>
  <c r="AC120" i="75"/>
  <c r="AB120" i="75"/>
  <c r="AA120" i="75"/>
  <c r="Z120" i="75"/>
  <c r="Y120" i="75"/>
  <c r="X120" i="75"/>
  <c r="W120" i="75"/>
  <c r="V120" i="75"/>
  <c r="U120" i="75"/>
  <c r="T120" i="75"/>
  <c r="S120" i="75"/>
  <c r="R120" i="75"/>
  <c r="Q120" i="75"/>
  <c r="P120" i="75"/>
  <c r="O120" i="75"/>
  <c r="N120" i="75"/>
  <c r="M120" i="75"/>
  <c r="L120" i="75"/>
  <c r="K120" i="75"/>
  <c r="J120" i="75"/>
  <c r="I120" i="75"/>
  <c r="H120" i="75"/>
  <c r="G120" i="75"/>
  <c r="F120" i="75"/>
  <c r="BU119" i="75"/>
  <c r="BT119" i="75"/>
  <c r="BS119" i="75"/>
  <c r="BR119" i="75"/>
  <c r="BQ119" i="75"/>
  <c r="BP119" i="75"/>
  <c r="BO119" i="75"/>
  <c r="BN119" i="75"/>
  <c r="BM119" i="75"/>
  <c r="BL119" i="75"/>
  <c r="BK119" i="75"/>
  <c r="BJ119" i="75"/>
  <c r="BI119" i="75"/>
  <c r="BH119" i="75"/>
  <c r="BG119" i="75"/>
  <c r="BF119" i="75"/>
  <c r="BE119" i="75"/>
  <c r="BD119" i="75"/>
  <c r="BC119" i="75"/>
  <c r="BB119" i="75"/>
  <c r="BA119" i="75"/>
  <c r="AZ119" i="75"/>
  <c r="AY119" i="75"/>
  <c r="AX119" i="75"/>
  <c r="AW119" i="75"/>
  <c r="AV119" i="75"/>
  <c r="AU119" i="75"/>
  <c r="AT119" i="75"/>
  <c r="AS119" i="75"/>
  <c r="AR119" i="75"/>
  <c r="AQ119" i="75"/>
  <c r="AP119" i="75"/>
  <c r="AO119" i="75"/>
  <c r="AN119" i="75"/>
  <c r="AM119" i="75"/>
  <c r="AL119" i="75"/>
  <c r="AK119" i="75"/>
  <c r="AJ119" i="75"/>
  <c r="AI119" i="75"/>
  <c r="AH119" i="75"/>
  <c r="AG119" i="75"/>
  <c r="AF119" i="75"/>
  <c r="AE119" i="75"/>
  <c r="AD119" i="75"/>
  <c r="AC119" i="75"/>
  <c r="AB119" i="75"/>
  <c r="AA119" i="75"/>
  <c r="Z119" i="75"/>
  <c r="Y119" i="75"/>
  <c r="X119" i="75"/>
  <c r="W119" i="75"/>
  <c r="V119" i="75"/>
  <c r="U119" i="75"/>
  <c r="T119" i="75"/>
  <c r="S119" i="75"/>
  <c r="R119" i="75"/>
  <c r="Q119" i="75"/>
  <c r="P119" i="75"/>
  <c r="O119" i="75"/>
  <c r="N119" i="75"/>
  <c r="M119" i="75"/>
  <c r="L119" i="75"/>
  <c r="K119" i="75"/>
  <c r="J119" i="75"/>
  <c r="I119" i="75"/>
  <c r="H119" i="75"/>
  <c r="G119" i="75"/>
  <c r="F119" i="75"/>
  <c r="BU118" i="75"/>
  <c r="BT118" i="75"/>
  <c r="BS118" i="75"/>
  <c r="BR118" i="75"/>
  <c r="BQ118" i="75"/>
  <c r="BP118" i="75"/>
  <c r="BO118" i="75"/>
  <c r="BN118" i="75"/>
  <c r="BM118" i="75"/>
  <c r="BL118" i="75"/>
  <c r="BK118" i="75"/>
  <c r="BJ118" i="75"/>
  <c r="BI118" i="75"/>
  <c r="BH118" i="75"/>
  <c r="BG118" i="75"/>
  <c r="BF118" i="75"/>
  <c r="BE118" i="75"/>
  <c r="BD118" i="75"/>
  <c r="BC118" i="75"/>
  <c r="BB118" i="75"/>
  <c r="BA118" i="75"/>
  <c r="AZ118" i="75"/>
  <c r="AY118" i="75"/>
  <c r="AX118" i="75"/>
  <c r="AW118" i="75"/>
  <c r="AV118" i="75"/>
  <c r="AU118" i="75"/>
  <c r="AT118" i="75"/>
  <c r="AS118" i="75"/>
  <c r="AR118" i="75"/>
  <c r="AQ118" i="75"/>
  <c r="AP118" i="75"/>
  <c r="AO118" i="75"/>
  <c r="AN118" i="75"/>
  <c r="AM118" i="75"/>
  <c r="AL118" i="75"/>
  <c r="AK118" i="75"/>
  <c r="AJ118" i="75"/>
  <c r="AI118" i="75"/>
  <c r="AH118" i="75"/>
  <c r="AG118" i="75"/>
  <c r="AF118" i="75"/>
  <c r="AE118" i="75"/>
  <c r="AD118" i="75"/>
  <c r="AC118" i="75"/>
  <c r="AB118" i="75"/>
  <c r="AA118" i="75"/>
  <c r="Z118" i="75"/>
  <c r="Y118" i="75"/>
  <c r="X118" i="75"/>
  <c r="W118" i="75"/>
  <c r="V118" i="75"/>
  <c r="U118" i="75"/>
  <c r="T118" i="75"/>
  <c r="S118" i="75"/>
  <c r="R118" i="75"/>
  <c r="Q118" i="75"/>
  <c r="P118" i="75"/>
  <c r="O118" i="75"/>
  <c r="N118" i="75"/>
  <c r="M118" i="75"/>
  <c r="L118" i="75"/>
  <c r="K118" i="75"/>
  <c r="J118" i="75"/>
  <c r="I118" i="75"/>
  <c r="H118" i="75"/>
  <c r="G118" i="75"/>
  <c r="F118" i="75"/>
  <c r="BU117" i="75"/>
  <c r="BT117" i="75"/>
  <c r="BS117" i="75"/>
  <c r="BR117" i="75"/>
  <c r="BQ117" i="75"/>
  <c r="BP117" i="75"/>
  <c r="BO117" i="75"/>
  <c r="BN117" i="75"/>
  <c r="BM117" i="75"/>
  <c r="BL117" i="75"/>
  <c r="BK117" i="75"/>
  <c r="BJ117" i="75"/>
  <c r="BI117" i="75"/>
  <c r="BH117" i="75"/>
  <c r="BG117" i="75"/>
  <c r="BF117" i="75"/>
  <c r="BE117" i="75"/>
  <c r="BD117" i="75"/>
  <c r="BC117" i="75"/>
  <c r="BB117" i="75"/>
  <c r="BA117" i="75"/>
  <c r="AZ117" i="75"/>
  <c r="AY117" i="75"/>
  <c r="AX117" i="75"/>
  <c r="AW117" i="75"/>
  <c r="AV117" i="75"/>
  <c r="AU117" i="75"/>
  <c r="AT117" i="75"/>
  <c r="AS117" i="75"/>
  <c r="AR117" i="75"/>
  <c r="AQ117" i="75"/>
  <c r="AP117" i="75"/>
  <c r="AO117" i="75"/>
  <c r="AN117" i="75"/>
  <c r="AM117" i="75"/>
  <c r="AL117" i="75"/>
  <c r="AK117" i="75"/>
  <c r="AJ117" i="75"/>
  <c r="AI117" i="75"/>
  <c r="AH117" i="75"/>
  <c r="AG117" i="75"/>
  <c r="AF117" i="75"/>
  <c r="AE117" i="75"/>
  <c r="AD117" i="75"/>
  <c r="AC117" i="75"/>
  <c r="AB117" i="75"/>
  <c r="AA117" i="75"/>
  <c r="Z117" i="75"/>
  <c r="Y117" i="75"/>
  <c r="X117" i="75"/>
  <c r="W117" i="75"/>
  <c r="V117" i="75"/>
  <c r="U117" i="75"/>
  <c r="T117" i="75"/>
  <c r="S117" i="75"/>
  <c r="R117" i="75"/>
  <c r="Q117" i="75"/>
  <c r="P117" i="75"/>
  <c r="O117" i="75"/>
  <c r="N117" i="75"/>
  <c r="M117" i="75"/>
  <c r="L117" i="75"/>
  <c r="K117" i="75"/>
  <c r="J117" i="75"/>
  <c r="I117" i="75"/>
  <c r="H117" i="75"/>
  <c r="G117" i="75"/>
  <c r="F117" i="75"/>
  <c r="BU116" i="75"/>
  <c r="BT116" i="75"/>
  <c r="BS116" i="75"/>
  <c r="BR116" i="75"/>
  <c r="BQ116" i="75"/>
  <c r="BP116" i="75"/>
  <c r="BO116" i="75"/>
  <c r="BN116" i="75"/>
  <c r="BM116" i="75"/>
  <c r="BL116" i="75"/>
  <c r="BK116" i="75"/>
  <c r="BJ116" i="75"/>
  <c r="BI116" i="75"/>
  <c r="BH116" i="75"/>
  <c r="BG116" i="75"/>
  <c r="BF116" i="75"/>
  <c r="BE116" i="75"/>
  <c r="BD116" i="75"/>
  <c r="BC116" i="75"/>
  <c r="BB116" i="75"/>
  <c r="BA116" i="75"/>
  <c r="AZ116" i="75"/>
  <c r="AY116" i="75"/>
  <c r="AX116" i="75"/>
  <c r="AW116" i="75"/>
  <c r="AV116" i="75"/>
  <c r="AU116" i="75"/>
  <c r="AT116" i="75"/>
  <c r="AS116" i="75"/>
  <c r="AR116" i="75"/>
  <c r="AQ116" i="75"/>
  <c r="AP116" i="75"/>
  <c r="AO116" i="75"/>
  <c r="AN116" i="75"/>
  <c r="AM116" i="75"/>
  <c r="AL116" i="75"/>
  <c r="AK116" i="75"/>
  <c r="AJ116" i="75"/>
  <c r="AI116" i="75"/>
  <c r="AH116" i="75"/>
  <c r="AG116" i="75"/>
  <c r="AF116" i="75"/>
  <c r="AE116" i="75"/>
  <c r="AD116" i="75"/>
  <c r="AC116" i="75"/>
  <c r="AB116" i="75"/>
  <c r="AA116" i="75"/>
  <c r="Z116" i="75"/>
  <c r="Y116" i="75"/>
  <c r="X116" i="75"/>
  <c r="W116" i="75"/>
  <c r="V116" i="75"/>
  <c r="U116" i="75"/>
  <c r="T116" i="75"/>
  <c r="S116" i="75"/>
  <c r="R116" i="75"/>
  <c r="Q116" i="75"/>
  <c r="P116" i="75"/>
  <c r="O116" i="75"/>
  <c r="N116" i="75"/>
  <c r="M116" i="75"/>
  <c r="L116" i="75"/>
  <c r="K116" i="75"/>
  <c r="J116" i="75"/>
  <c r="I116" i="75"/>
  <c r="H116" i="75"/>
  <c r="G116" i="75"/>
  <c r="F116" i="75"/>
  <c r="BU115" i="75"/>
  <c r="BT115" i="75"/>
  <c r="BS115" i="75"/>
  <c r="BR115" i="75"/>
  <c r="BQ115" i="75"/>
  <c r="BP115" i="75"/>
  <c r="BO115" i="75"/>
  <c r="BN115" i="75"/>
  <c r="BM115" i="75"/>
  <c r="BL115" i="75"/>
  <c r="BK115" i="75"/>
  <c r="BJ115" i="75"/>
  <c r="BI115" i="75"/>
  <c r="BH115" i="75"/>
  <c r="BG115" i="75"/>
  <c r="BF115" i="75"/>
  <c r="BE115" i="75"/>
  <c r="BD115" i="75"/>
  <c r="BC115" i="75"/>
  <c r="BB115" i="75"/>
  <c r="BA115" i="75"/>
  <c r="AZ115" i="75"/>
  <c r="AY115" i="75"/>
  <c r="AX115" i="75"/>
  <c r="AW115" i="75"/>
  <c r="AV115" i="75"/>
  <c r="AU115" i="75"/>
  <c r="AT115" i="75"/>
  <c r="AS115" i="75"/>
  <c r="AR115" i="75"/>
  <c r="AQ115" i="75"/>
  <c r="AP115" i="75"/>
  <c r="AO115" i="75"/>
  <c r="AN115" i="75"/>
  <c r="AM115" i="75"/>
  <c r="AL115" i="75"/>
  <c r="AK115" i="75"/>
  <c r="AJ115" i="75"/>
  <c r="AI115" i="75"/>
  <c r="AH115" i="75"/>
  <c r="AG115" i="75"/>
  <c r="AF115" i="75"/>
  <c r="AE115" i="75"/>
  <c r="AD115" i="75"/>
  <c r="AC115" i="75"/>
  <c r="AB115" i="75"/>
  <c r="AA115" i="75"/>
  <c r="Z115" i="75"/>
  <c r="Y115" i="75"/>
  <c r="X115" i="75"/>
  <c r="W115" i="75"/>
  <c r="V115" i="75"/>
  <c r="U115" i="75"/>
  <c r="T115" i="75"/>
  <c r="S115" i="75"/>
  <c r="R115" i="75"/>
  <c r="Q115" i="75"/>
  <c r="P115" i="75"/>
  <c r="O115" i="75"/>
  <c r="N115" i="75"/>
  <c r="M115" i="75"/>
  <c r="L115" i="75"/>
  <c r="K115" i="75"/>
  <c r="J115" i="75"/>
  <c r="I115" i="75"/>
  <c r="H115" i="75"/>
  <c r="G115" i="75"/>
  <c r="F115" i="75"/>
  <c r="BU114" i="75"/>
  <c r="BT114" i="75"/>
  <c r="BS114" i="75"/>
  <c r="BR114" i="75"/>
  <c r="BQ114" i="75"/>
  <c r="BP114" i="75"/>
  <c r="BO114" i="75"/>
  <c r="BN114" i="75"/>
  <c r="BM114" i="75"/>
  <c r="BL114" i="75"/>
  <c r="BK114" i="75"/>
  <c r="BJ114" i="75"/>
  <c r="BI114" i="75"/>
  <c r="BH114" i="75"/>
  <c r="BG114" i="75"/>
  <c r="BF114" i="75"/>
  <c r="BE114" i="75"/>
  <c r="BD114" i="75"/>
  <c r="BC114" i="75"/>
  <c r="BB114" i="75"/>
  <c r="BA114" i="75"/>
  <c r="AZ114" i="75"/>
  <c r="AY114" i="75"/>
  <c r="AX114" i="75"/>
  <c r="AW114" i="75"/>
  <c r="AV114" i="75"/>
  <c r="AU114" i="75"/>
  <c r="AT114" i="75"/>
  <c r="AS114" i="75"/>
  <c r="AR114" i="75"/>
  <c r="AQ114" i="75"/>
  <c r="AP114" i="75"/>
  <c r="AO114" i="75"/>
  <c r="AN114" i="75"/>
  <c r="AM114" i="75"/>
  <c r="AL114" i="75"/>
  <c r="AK114" i="75"/>
  <c r="AJ114" i="75"/>
  <c r="AI114" i="75"/>
  <c r="AH114" i="75"/>
  <c r="AG114" i="75"/>
  <c r="AF114" i="75"/>
  <c r="AE114" i="75"/>
  <c r="AD114" i="75"/>
  <c r="AC114" i="75"/>
  <c r="AB114" i="75"/>
  <c r="AA114" i="75"/>
  <c r="Z114" i="75"/>
  <c r="Y114" i="75"/>
  <c r="X114" i="75"/>
  <c r="W114" i="75"/>
  <c r="V114" i="75"/>
  <c r="U114" i="75"/>
  <c r="T114" i="75"/>
  <c r="S114" i="75"/>
  <c r="R114" i="75"/>
  <c r="Q114" i="75"/>
  <c r="P114" i="75"/>
  <c r="O114" i="75"/>
  <c r="N114" i="75"/>
  <c r="M114" i="75"/>
  <c r="L114" i="75"/>
  <c r="K114" i="75"/>
  <c r="J114" i="75"/>
  <c r="I114" i="75"/>
  <c r="H114" i="75"/>
  <c r="G114" i="75"/>
  <c r="F114" i="75"/>
  <c r="BU113" i="75"/>
  <c r="BT113" i="75"/>
  <c r="BS113" i="75"/>
  <c r="BR113" i="75"/>
  <c r="BQ113" i="75"/>
  <c r="BP113" i="75"/>
  <c r="BO113" i="75"/>
  <c r="BN113" i="75"/>
  <c r="BM113" i="75"/>
  <c r="BL113" i="75"/>
  <c r="BK113" i="75"/>
  <c r="BJ113" i="75"/>
  <c r="BI113" i="75"/>
  <c r="BH113" i="75"/>
  <c r="BG113" i="75"/>
  <c r="BF113" i="75"/>
  <c r="BE113" i="75"/>
  <c r="BD113" i="75"/>
  <c r="BC113" i="75"/>
  <c r="BB113" i="75"/>
  <c r="BA113" i="75"/>
  <c r="AZ113" i="75"/>
  <c r="AY113" i="75"/>
  <c r="AX113" i="75"/>
  <c r="AW113" i="75"/>
  <c r="AV113" i="75"/>
  <c r="AU113" i="75"/>
  <c r="AT113" i="75"/>
  <c r="AS113" i="75"/>
  <c r="AR113" i="75"/>
  <c r="AQ113" i="75"/>
  <c r="AP113" i="75"/>
  <c r="AO113" i="75"/>
  <c r="AN113" i="75"/>
  <c r="AM113" i="75"/>
  <c r="AL113" i="75"/>
  <c r="AK113" i="75"/>
  <c r="AJ113" i="75"/>
  <c r="AI113" i="75"/>
  <c r="AH113" i="75"/>
  <c r="AG113" i="75"/>
  <c r="AF113" i="75"/>
  <c r="AE113" i="75"/>
  <c r="AD113" i="75"/>
  <c r="AC113" i="75"/>
  <c r="AB113" i="75"/>
  <c r="AA113" i="75"/>
  <c r="Z113" i="75"/>
  <c r="Y113" i="75"/>
  <c r="X113" i="75"/>
  <c r="W113" i="75"/>
  <c r="V113" i="75"/>
  <c r="U113" i="75"/>
  <c r="T113" i="75"/>
  <c r="S113" i="75"/>
  <c r="R113" i="75"/>
  <c r="Q113" i="75"/>
  <c r="P113" i="75"/>
  <c r="O113" i="75"/>
  <c r="N113" i="75"/>
  <c r="M113" i="75"/>
  <c r="L113" i="75"/>
  <c r="K113" i="75"/>
  <c r="J113" i="75"/>
  <c r="I113" i="75"/>
  <c r="H113" i="75"/>
  <c r="G113" i="75"/>
  <c r="F113" i="75"/>
  <c r="BU112" i="75"/>
  <c r="BT112" i="75"/>
  <c r="BS112" i="75"/>
  <c r="BR112" i="75"/>
  <c r="BQ112" i="75"/>
  <c r="BP112" i="75"/>
  <c r="BO112" i="75"/>
  <c r="BN112" i="75"/>
  <c r="BM112" i="75"/>
  <c r="BL112" i="75"/>
  <c r="BK112" i="75"/>
  <c r="BJ112" i="75"/>
  <c r="BI112" i="75"/>
  <c r="BH112" i="75"/>
  <c r="BG112" i="75"/>
  <c r="BF112" i="75"/>
  <c r="BE112" i="75"/>
  <c r="BD112" i="75"/>
  <c r="BC112" i="75"/>
  <c r="BB112" i="75"/>
  <c r="BA112" i="75"/>
  <c r="AZ112" i="75"/>
  <c r="AY112" i="75"/>
  <c r="AX112" i="75"/>
  <c r="AW112" i="75"/>
  <c r="AV112" i="75"/>
  <c r="AU112" i="75"/>
  <c r="AT112" i="75"/>
  <c r="AS112" i="75"/>
  <c r="AR112" i="75"/>
  <c r="AQ112" i="75"/>
  <c r="AP112" i="75"/>
  <c r="AO112" i="75"/>
  <c r="AN112" i="75"/>
  <c r="AM112" i="75"/>
  <c r="AL112" i="75"/>
  <c r="AK112" i="75"/>
  <c r="AJ112" i="75"/>
  <c r="AI112" i="75"/>
  <c r="AH112" i="75"/>
  <c r="AG112" i="75"/>
  <c r="AF112" i="75"/>
  <c r="AE112" i="75"/>
  <c r="AD112" i="75"/>
  <c r="AC112" i="75"/>
  <c r="AB112" i="75"/>
  <c r="AA112" i="75"/>
  <c r="Z112" i="75"/>
  <c r="Y112" i="75"/>
  <c r="X112" i="75"/>
  <c r="W112" i="75"/>
  <c r="V112" i="75"/>
  <c r="U112" i="75"/>
  <c r="T112" i="75"/>
  <c r="S112" i="75"/>
  <c r="R112" i="75"/>
  <c r="Q112" i="75"/>
  <c r="P112" i="75"/>
  <c r="O112" i="75"/>
  <c r="N112" i="75"/>
  <c r="M112" i="75"/>
  <c r="L112" i="75"/>
  <c r="K112" i="75"/>
  <c r="J112" i="75"/>
  <c r="I112" i="75"/>
  <c r="H112" i="75"/>
  <c r="G112" i="75"/>
  <c r="F112" i="75"/>
  <c r="BU111" i="75"/>
  <c r="BT111" i="75"/>
  <c r="BS111" i="75"/>
  <c r="BR111" i="75"/>
  <c r="BQ111" i="75"/>
  <c r="BP111" i="75"/>
  <c r="BO111" i="75"/>
  <c r="BN111" i="75"/>
  <c r="BM111" i="75"/>
  <c r="BL111" i="75"/>
  <c r="BK111" i="75"/>
  <c r="BJ111" i="75"/>
  <c r="BI111" i="75"/>
  <c r="BH111" i="75"/>
  <c r="BG111" i="75"/>
  <c r="BF111" i="75"/>
  <c r="BE111" i="75"/>
  <c r="BD111" i="75"/>
  <c r="BC111" i="75"/>
  <c r="BB111" i="75"/>
  <c r="BA111" i="75"/>
  <c r="AZ111" i="75"/>
  <c r="AY111" i="75"/>
  <c r="AX111" i="75"/>
  <c r="AW111" i="75"/>
  <c r="AV111" i="75"/>
  <c r="AU111" i="75"/>
  <c r="AT111" i="75"/>
  <c r="AS111" i="75"/>
  <c r="AR111" i="75"/>
  <c r="AQ111" i="75"/>
  <c r="AP111" i="75"/>
  <c r="AO111" i="75"/>
  <c r="AN111" i="75"/>
  <c r="AM111" i="75"/>
  <c r="AL111" i="75"/>
  <c r="AK111" i="75"/>
  <c r="AJ111" i="75"/>
  <c r="AI111" i="75"/>
  <c r="AH111" i="75"/>
  <c r="AG111" i="75"/>
  <c r="AF111" i="75"/>
  <c r="AE111" i="75"/>
  <c r="AD111" i="75"/>
  <c r="AC111" i="75"/>
  <c r="AB111" i="75"/>
  <c r="AA111" i="75"/>
  <c r="Z111" i="75"/>
  <c r="Y111" i="75"/>
  <c r="X111" i="75"/>
  <c r="W111" i="75"/>
  <c r="V111" i="75"/>
  <c r="U111" i="75"/>
  <c r="T111" i="75"/>
  <c r="S111" i="75"/>
  <c r="R111" i="75"/>
  <c r="Q111" i="75"/>
  <c r="P111" i="75"/>
  <c r="O111" i="75"/>
  <c r="N111" i="75"/>
  <c r="M111" i="75"/>
  <c r="L111" i="75"/>
  <c r="K111" i="75"/>
  <c r="J111" i="75"/>
  <c r="I111" i="75"/>
  <c r="H111" i="75"/>
  <c r="G111" i="75"/>
  <c r="F111" i="75"/>
  <c r="BU110" i="75"/>
  <c r="BT110" i="75"/>
  <c r="BS110" i="75"/>
  <c r="BR110" i="75"/>
  <c r="BQ110" i="75"/>
  <c r="BP110" i="75"/>
  <c r="BO110" i="75"/>
  <c r="BN110" i="75"/>
  <c r="BM110" i="75"/>
  <c r="BL110" i="75"/>
  <c r="BK110" i="75"/>
  <c r="BJ110" i="75"/>
  <c r="BI110" i="75"/>
  <c r="BH110" i="75"/>
  <c r="BG110" i="75"/>
  <c r="BF110" i="75"/>
  <c r="BE110" i="75"/>
  <c r="BD110" i="75"/>
  <c r="BC110" i="75"/>
  <c r="BB110" i="75"/>
  <c r="BA110" i="75"/>
  <c r="AZ110" i="75"/>
  <c r="AY110" i="75"/>
  <c r="AX110" i="75"/>
  <c r="AW110" i="75"/>
  <c r="AV110" i="75"/>
  <c r="AU110" i="75"/>
  <c r="AT110" i="75"/>
  <c r="AS110" i="75"/>
  <c r="AR110" i="75"/>
  <c r="AQ110" i="75"/>
  <c r="AP110" i="75"/>
  <c r="AO110" i="75"/>
  <c r="AN110" i="75"/>
  <c r="AM110" i="75"/>
  <c r="AL110" i="75"/>
  <c r="AK110" i="75"/>
  <c r="AJ110" i="75"/>
  <c r="AI110" i="75"/>
  <c r="AH110" i="75"/>
  <c r="AG110" i="75"/>
  <c r="AF110" i="75"/>
  <c r="AE110" i="75"/>
  <c r="AD110" i="75"/>
  <c r="AC110" i="75"/>
  <c r="AB110" i="75"/>
  <c r="AA110" i="75"/>
  <c r="Z110" i="75"/>
  <c r="Y110" i="75"/>
  <c r="X110" i="75"/>
  <c r="W110" i="75"/>
  <c r="V110" i="75"/>
  <c r="U110" i="75"/>
  <c r="T110" i="75"/>
  <c r="S110" i="75"/>
  <c r="R110" i="75"/>
  <c r="Q110" i="75"/>
  <c r="P110" i="75"/>
  <c r="O110" i="75"/>
  <c r="N110" i="75"/>
  <c r="M110" i="75"/>
  <c r="L110" i="75"/>
  <c r="K110" i="75"/>
  <c r="J110" i="75"/>
  <c r="I110" i="75"/>
  <c r="H110" i="75"/>
  <c r="G110" i="75"/>
  <c r="F110" i="75"/>
  <c r="BU109" i="75"/>
  <c r="BT109" i="75"/>
  <c r="BS109" i="75"/>
  <c r="BR109" i="75"/>
  <c r="BQ109" i="75"/>
  <c r="BP109" i="75"/>
  <c r="BO109" i="75"/>
  <c r="BN109" i="75"/>
  <c r="BM109" i="75"/>
  <c r="BL109" i="75"/>
  <c r="BK109" i="75"/>
  <c r="BJ109" i="75"/>
  <c r="BI109" i="75"/>
  <c r="BH109" i="75"/>
  <c r="BG109" i="75"/>
  <c r="BF109" i="75"/>
  <c r="BE109" i="75"/>
  <c r="BD109" i="75"/>
  <c r="BC109" i="75"/>
  <c r="BB109" i="75"/>
  <c r="BA109" i="75"/>
  <c r="AZ109" i="75"/>
  <c r="AY109" i="75"/>
  <c r="AX109" i="75"/>
  <c r="AW109" i="75"/>
  <c r="AV109" i="75"/>
  <c r="AU109" i="75"/>
  <c r="AT109" i="75"/>
  <c r="AS109" i="75"/>
  <c r="AR109" i="75"/>
  <c r="AQ109" i="75"/>
  <c r="AP109" i="75"/>
  <c r="AO109" i="75"/>
  <c r="AN109" i="75"/>
  <c r="AM109" i="75"/>
  <c r="AL109" i="75"/>
  <c r="AK109" i="75"/>
  <c r="AJ109" i="75"/>
  <c r="AI109" i="75"/>
  <c r="AH109" i="75"/>
  <c r="AG109" i="75"/>
  <c r="AF109" i="75"/>
  <c r="AE109" i="75"/>
  <c r="AD109" i="75"/>
  <c r="AC109" i="75"/>
  <c r="AB109" i="75"/>
  <c r="AA109" i="75"/>
  <c r="Z109" i="75"/>
  <c r="Y109" i="75"/>
  <c r="X109" i="75"/>
  <c r="W109" i="75"/>
  <c r="V109" i="75"/>
  <c r="U109" i="75"/>
  <c r="T109" i="75"/>
  <c r="S109" i="75"/>
  <c r="R109" i="75"/>
  <c r="Q109" i="75"/>
  <c r="P109" i="75"/>
  <c r="O109" i="75"/>
  <c r="N109" i="75"/>
  <c r="M109" i="75"/>
  <c r="L109" i="75"/>
  <c r="K109" i="75"/>
  <c r="J109" i="75"/>
  <c r="I109" i="75"/>
  <c r="H109" i="75"/>
  <c r="G109" i="75"/>
  <c r="F109" i="75"/>
  <c r="BU108" i="75"/>
  <c r="BT108" i="75"/>
  <c r="BS108" i="75"/>
  <c r="BR108" i="75"/>
  <c r="BQ108" i="75"/>
  <c r="BP108" i="75"/>
  <c r="BO108" i="75"/>
  <c r="BN108" i="75"/>
  <c r="BM108" i="75"/>
  <c r="BL108" i="75"/>
  <c r="BK108" i="75"/>
  <c r="BJ108" i="75"/>
  <c r="BI108" i="75"/>
  <c r="BH108" i="75"/>
  <c r="BG108" i="75"/>
  <c r="BF108" i="75"/>
  <c r="BE108" i="75"/>
  <c r="BD108" i="75"/>
  <c r="BC108" i="75"/>
  <c r="BB108" i="75"/>
  <c r="BA108" i="75"/>
  <c r="AZ108" i="75"/>
  <c r="AY108" i="75"/>
  <c r="AX108" i="75"/>
  <c r="AW108" i="75"/>
  <c r="AV108" i="75"/>
  <c r="AU108" i="75"/>
  <c r="AT108" i="75"/>
  <c r="AS108" i="75"/>
  <c r="AR108" i="75"/>
  <c r="AQ108" i="75"/>
  <c r="AP108" i="75"/>
  <c r="AO108" i="75"/>
  <c r="AN108" i="75"/>
  <c r="AM108" i="75"/>
  <c r="AL108" i="75"/>
  <c r="AK108" i="75"/>
  <c r="AJ108" i="75"/>
  <c r="AI108" i="75"/>
  <c r="AH108" i="75"/>
  <c r="AG108" i="75"/>
  <c r="AF108" i="75"/>
  <c r="AE108" i="75"/>
  <c r="AD108" i="75"/>
  <c r="AC108" i="75"/>
  <c r="AB108" i="75"/>
  <c r="AA108" i="75"/>
  <c r="Z108" i="75"/>
  <c r="Y108" i="75"/>
  <c r="X108" i="75"/>
  <c r="W108" i="75"/>
  <c r="V108" i="75"/>
  <c r="U108" i="75"/>
  <c r="T108" i="75"/>
  <c r="S108" i="75"/>
  <c r="R108" i="75"/>
  <c r="Q108" i="75"/>
  <c r="P108" i="75"/>
  <c r="O108" i="75"/>
  <c r="N108" i="75"/>
  <c r="M108" i="75"/>
  <c r="L108" i="75"/>
  <c r="K108" i="75"/>
  <c r="J108" i="75"/>
  <c r="I108" i="75"/>
  <c r="H108" i="75"/>
  <c r="G108" i="75"/>
  <c r="F108" i="75"/>
  <c r="BU107" i="75"/>
  <c r="BT107" i="75"/>
  <c r="BS107" i="75"/>
  <c r="BR107" i="75"/>
  <c r="BQ107" i="75"/>
  <c r="BP107" i="75"/>
  <c r="BO107" i="75"/>
  <c r="BN107" i="75"/>
  <c r="BM107" i="75"/>
  <c r="BL107" i="75"/>
  <c r="BK107" i="75"/>
  <c r="BJ107" i="75"/>
  <c r="BI107" i="75"/>
  <c r="BH107" i="75"/>
  <c r="BG107" i="75"/>
  <c r="BF107" i="75"/>
  <c r="BE107" i="75"/>
  <c r="BD107" i="75"/>
  <c r="BC107" i="75"/>
  <c r="BB107" i="75"/>
  <c r="BA107" i="75"/>
  <c r="AZ107" i="75"/>
  <c r="AY107" i="75"/>
  <c r="AX107" i="75"/>
  <c r="AW107" i="75"/>
  <c r="AV107" i="75"/>
  <c r="AU107" i="75"/>
  <c r="AT107" i="75"/>
  <c r="AS107" i="75"/>
  <c r="AR107" i="75"/>
  <c r="AQ107" i="75"/>
  <c r="AP107" i="75"/>
  <c r="AO107" i="75"/>
  <c r="AN107" i="75"/>
  <c r="AM107" i="75"/>
  <c r="AL107" i="75"/>
  <c r="AK107" i="75"/>
  <c r="AJ107" i="75"/>
  <c r="AI107" i="75"/>
  <c r="AH107" i="75"/>
  <c r="AG107" i="75"/>
  <c r="AF107" i="75"/>
  <c r="AE107" i="75"/>
  <c r="AD107" i="75"/>
  <c r="AC107" i="75"/>
  <c r="AB107" i="75"/>
  <c r="AA107" i="75"/>
  <c r="Z107" i="75"/>
  <c r="Y107" i="75"/>
  <c r="X107" i="75"/>
  <c r="W107" i="75"/>
  <c r="V107" i="75"/>
  <c r="U107" i="75"/>
  <c r="T107" i="75"/>
  <c r="S107" i="75"/>
  <c r="R107" i="75"/>
  <c r="Q107" i="75"/>
  <c r="P107" i="75"/>
  <c r="O107" i="75"/>
  <c r="N107" i="75"/>
  <c r="M107" i="75"/>
  <c r="L107" i="75"/>
  <c r="K107" i="75"/>
  <c r="J107" i="75"/>
  <c r="I107" i="75"/>
  <c r="H107" i="75"/>
  <c r="G107" i="75"/>
  <c r="F107" i="75"/>
  <c r="BU106" i="75"/>
  <c r="BT106" i="75"/>
  <c r="BS106" i="75"/>
  <c r="BR106" i="75"/>
  <c r="BQ106" i="75"/>
  <c r="BP106" i="75"/>
  <c r="BO106" i="75"/>
  <c r="BN106" i="75"/>
  <c r="BM106" i="75"/>
  <c r="BL106" i="75"/>
  <c r="BK106" i="75"/>
  <c r="BJ106" i="75"/>
  <c r="BI106" i="75"/>
  <c r="BH106" i="75"/>
  <c r="BG106" i="75"/>
  <c r="BF106" i="75"/>
  <c r="BE106" i="75"/>
  <c r="BD106" i="75"/>
  <c r="BC106" i="75"/>
  <c r="BB106" i="75"/>
  <c r="BA106" i="75"/>
  <c r="AZ106" i="75"/>
  <c r="AY106" i="75"/>
  <c r="AX106" i="75"/>
  <c r="AW106" i="75"/>
  <c r="AV106" i="75"/>
  <c r="AU106" i="75"/>
  <c r="AT106" i="75"/>
  <c r="AS106" i="75"/>
  <c r="AR106" i="75"/>
  <c r="AQ106" i="75"/>
  <c r="AP106" i="75"/>
  <c r="AO106" i="75"/>
  <c r="AN106" i="75"/>
  <c r="AM106" i="75"/>
  <c r="AL106" i="75"/>
  <c r="AK106" i="75"/>
  <c r="AJ106" i="75"/>
  <c r="AI106" i="75"/>
  <c r="AH106" i="75"/>
  <c r="AG106" i="75"/>
  <c r="AF106" i="75"/>
  <c r="AE106" i="75"/>
  <c r="AD106" i="75"/>
  <c r="AC106" i="75"/>
  <c r="AB106" i="75"/>
  <c r="AA106" i="75"/>
  <c r="Z106" i="75"/>
  <c r="Y106" i="75"/>
  <c r="X106" i="75"/>
  <c r="W106" i="75"/>
  <c r="V106" i="75"/>
  <c r="U106" i="75"/>
  <c r="T106" i="75"/>
  <c r="S106" i="75"/>
  <c r="R106" i="75"/>
  <c r="Q106" i="75"/>
  <c r="P106" i="75"/>
  <c r="O106" i="75"/>
  <c r="N106" i="75"/>
  <c r="M106" i="75"/>
  <c r="L106" i="75"/>
  <c r="K106" i="75"/>
  <c r="J106" i="75"/>
  <c r="I106" i="75"/>
  <c r="H106" i="75"/>
  <c r="G106" i="75"/>
  <c r="F106" i="75"/>
  <c r="BU105" i="75"/>
  <c r="BT105" i="75"/>
  <c r="BS105" i="75"/>
  <c r="BR105" i="75"/>
  <c r="BQ105" i="75"/>
  <c r="BP105" i="75"/>
  <c r="BO105" i="75"/>
  <c r="BN105" i="75"/>
  <c r="BM105" i="75"/>
  <c r="BL105" i="75"/>
  <c r="BK105" i="75"/>
  <c r="BJ105" i="75"/>
  <c r="BI105" i="75"/>
  <c r="BH105" i="75"/>
  <c r="BG105" i="75"/>
  <c r="BF105" i="75"/>
  <c r="BE105" i="75"/>
  <c r="BD105" i="75"/>
  <c r="BC105" i="75"/>
  <c r="BB105" i="75"/>
  <c r="BA105" i="75"/>
  <c r="AZ105" i="75"/>
  <c r="AY105" i="75"/>
  <c r="AX105" i="75"/>
  <c r="AW105" i="75"/>
  <c r="AV105" i="75"/>
  <c r="AU105" i="75"/>
  <c r="AT105" i="75"/>
  <c r="AS105" i="75"/>
  <c r="AR105" i="75"/>
  <c r="AQ105" i="75"/>
  <c r="AP105" i="75"/>
  <c r="AO105" i="75"/>
  <c r="AN105" i="75"/>
  <c r="AM105" i="75"/>
  <c r="AL105" i="75"/>
  <c r="AK105" i="75"/>
  <c r="AJ105" i="75"/>
  <c r="AI105" i="75"/>
  <c r="AH105" i="75"/>
  <c r="AG105" i="75"/>
  <c r="AF105" i="75"/>
  <c r="AE105" i="75"/>
  <c r="AD105" i="75"/>
  <c r="AC105" i="75"/>
  <c r="AB105" i="75"/>
  <c r="AA105" i="75"/>
  <c r="Z105" i="75"/>
  <c r="Y105" i="75"/>
  <c r="X105" i="75"/>
  <c r="W105" i="75"/>
  <c r="V105" i="75"/>
  <c r="U105" i="75"/>
  <c r="T105" i="75"/>
  <c r="S105" i="75"/>
  <c r="R105" i="75"/>
  <c r="Q105" i="75"/>
  <c r="P105" i="75"/>
  <c r="O105" i="75"/>
  <c r="N105" i="75"/>
  <c r="M105" i="75"/>
  <c r="L105" i="75"/>
  <c r="K105" i="75"/>
  <c r="J105" i="75"/>
  <c r="I105" i="75"/>
  <c r="H105" i="75"/>
  <c r="G105" i="75"/>
  <c r="F105" i="75"/>
  <c r="BU104" i="75"/>
  <c r="BT104" i="75"/>
  <c r="BS104" i="75"/>
  <c r="BR104" i="75"/>
  <c r="BQ104" i="75"/>
  <c r="BP104" i="75"/>
  <c r="BO104" i="75"/>
  <c r="BN104" i="75"/>
  <c r="BM104" i="75"/>
  <c r="BL104" i="75"/>
  <c r="BK104" i="75"/>
  <c r="BJ104" i="75"/>
  <c r="BI104" i="75"/>
  <c r="BH104" i="75"/>
  <c r="BG104" i="75"/>
  <c r="BF104" i="75"/>
  <c r="BE104" i="75"/>
  <c r="BD104" i="75"/>
  <c r="BC104" i="75"/>
  <c r="BB104" i="75"/>
  <c r="BA104" i="75"/>
  <c r="AZ104" i="75"/>
  <c r="AY104" i="75"/>
  <c r="AX104" i="75"/>
  <c r="AW104" i="75"/>
  <c r="AV104" i="75"/>
  <c r="AU104" i="75"/>
  <c r="AT104" i="75"/>
  <c r="AS104" i="75"/>
  <c r="AR104" i="75"/>
  <c r="AQ104" i="75"/>
  <c r="AP104" i="75"/>
  <c r="AO104" i="75"/>
  <c r="AN104" i="75"/>
  <c r="AM104" i="75"/>
  <c r="AL104" i="75"/>
  <c r="AK104" i="75"/>
  <c r="AJ104" i="75"/>
  <c r="AI104" i="75"/>
  <c r="AH104" i="75"/>
  <c r="AG104" i="75"/>
  <c r="AF104" i="75"/>
  <c r="AE104" i="75"/>
  <c r="AD104" i="75"/>
  <c r="AC104" i="75"/>
  <c r="AB104" i="75"/>
  <c r="AA104" i="75"/>
  <c r="Z104" i="75"/>
  <c r="Y104" i="75"/>
  <c r="X104" i="75"/>
  <c r="W104" i="75"/>
  <c r="V104" i="75"/>
  <c r="U104" i="75"/>
  <c r="T104" i="75"/>
  <c r="S104" i="75"/>
  <c r="R104" i="75"/>
  <c r="Q104" i="75"/>
  <c r="P104" i="75"/>
  <c r="O104" i="75"/>
  <c r="N104" i="75"/>
  <c r="M104" i="75"/>
  <c r="L104" i="75"/>
  <c r="K104" i="75"/>
  <c r="J104" i="75"/>
  <c r="I104" i="75"/>
  <c r="H104" i="75"/>
  <c r="G104" i="75"/>
  <c r="F104" i="75"/>
  <c r="BU103" i="75"/>
  <c r="BT103" i="75"/>
  <c r="BS103" i="75"/>
  <c r="BR103" i="75"/>
  <c r="BQ103" i="75"/>
  <c r="BP103" i="75"/>
  <c r="BO103" i="75"/>
  <c r="BN103" i="75"/>
  <c r="BM103" i="75"/>
  <c r="BL103" i="75"/>
  <c r="BK103" i="75"/>
  <c r="BJ103" i="75"/>
  <c r="BI103" i="75"/>
  <c r="BH103" i="75"/>
  <c r="BG103" i="75"/>
  <c r="BF103" i="75"/>
  <c r="BE103" i="75"/>
  <c r="BD103" i="75"/>
  <c r="BC103" i="75"/>
  <c r="BB103" i="75"/>
  <c r="BA103" i="75"/>
  <c r="AZ103" i="75"/>
  <c r="AY103" i="75"/>
  <c r="AX103" i="75"/>
  <c r="AW103" i="75"/>
  <c r="AV103" i="75"/>
  <c r="AU103" i="75"/>
  <c r="AT103" i="75"/>
  <c r="AS103" i="75"/>
  <c r="AR103" i="75"/>
  <c r="AQ103" i="75"/>
  <c r="AP103" i="75"/>
  <c r="AO103" i="75"/>
  <c r="AN103" i="75"/>
  <c r="AM103" i="75"/>
  <c r="AL103" i="75"/>
  <c r="AK103" i="75"/>
  <c r="AJ103" i="75"/>
  <c r="AI103" i="75"/>
  <c r="AH103" i="75"/>
  <c r="AG103" i="75"/>
  <c r="AF103" i="75"/>
  <c r="AE103" i="75"/>
  <c r="AD103" i="75"/>
  <c r="AC103" i="75"/>
  <c r="AB103" i="75"/>
  <c r="AA103" i="75"/>
  <c r="Z103" i="75"/>
  <c r="Y103" i="75"/>
  <c r="X103" i="75"/>
  <c r="W103" i="75"/>
  <c r="V103" i="75"/>
  <c r="U103" i="75"/>
  <c r="T103" i="75"/>
  <c r="S103" i="75"/>
  <c r="R103" i="75"/>
  <c r="Q103" i="75"/>
  <c r="P103" i="75"/>
  <c r="O103" i="75"/>
  <c r="N103" i="75"/>
  <c r="M103" i="75"/>
  <c r="L103" i="75"/>
  <c r="K103" i="75"/>
  <c r="J103" i="75"/>
  <c r="I103" i="75"/>
  <c r="H103" i="75"/>
  <c r="G103" i="75"/>
  <c r="F103" i="75"/>
  <c r="BU102" i="75"/>
  <c r="BT102" i="75"/>
  <c r="BS102" i="75"/>
  <c r="BR102" i="75"/>
  <c r="BQ102" i="75"/>
  <c r="BP102" i="75"/>
  <c r="BO102" i="75"/>
  <c r="BN102" i="75"/>
  <c r="BM102" i="75"/>
  <c r="BL102" i="75"/>
  <c r="BK102" i="75"/>
  <c r="BJ102" i="75"/>
  <c r="BI102" i="75"/>
  <c r="BH102" i="75"/>
  <c r="BG102" i="75"/>
  <c r="BF102" i="75"/>
  <c r="BE102" i="75"/>
  <c r="BD102" i="75"/>
  <c r="BC102" i="75"/>
  <c r="BB102" i="75"/>
  <c r="BA102" i="75"/>
  <c r="AZ102" i="75"/>
  <c r="AY102" i="75"/>
  <c r="AX102" i="75"/>
  <c r="AW102" i="75"/>
  <c r="AV102" i="75"/>
  <c r="AU102" i="75"/>
  <c r="AT102" i="75"/>
  <c r="AS102" i="75"/>
  <c r="AR102" i="75"/>
  <c r="AQ102" i="75"/>
  <c r="AP102" i="75"/>
  <c r="AO102" i="75"/>
  <c r="AN102" i="75"/>
  <c r="AM102" i="75"/>
  <c r="AL102" i="75"/>
  <c r="AK102" i="75"/>
  <c r="AJ102" i="75"/>
  <c r="AI102" i="75"/>
  <c r="AH102" i="75"/>
  <c r="AG102" i="75"/>
  <c r="AF102" i="75"/>
  <c r="AE102" i="75"/>
  <c r="AD102" i="75"/>
  <c r="AC102" i="75"/>
  <c r="AB102" i="75"/>
  <c r="AA102" i="75"/>
  <c r="Z102" i="75"/>
  <c r="Y102" i="75"/>
  <c r="X102" i="75"/>
  <c r="W102" i="75"/>
  <c r="V102" i="75"/>
  <c r="U102" i="75"/>
  <c r="T102" i="75"/>
  <c r="S102" i="75"/>
  <c r="R102" i="75"/>
  <c r="Q102" i="75"/>
  <c r="P102" i="75"/>
  <c r="O102" i="75"/>
  <c r="N102" i="75"/>
  <c r="M102" i="75"/>
  <c r="L102" i="75"/>
  <c r="K102" i="75"/>
  <c r="J102" i="75"/>
  <c r="I102" i="75"/>
  <c r="H102" i="75"/>
  <c r="G102" i="75"/>
  <c r="F102" i="75"/>
  <c r="BU101" i="75"/>
  <c r="BT101" i="75"/>
  <c r="BS101" i="75"/>
  <c r="BR101" i="75"/>
  <c r="BQ101" i="75"/>
  <c r="BP101" i="75"/>
  <c r="BO101" i="75"/>
  <c r="BN101" i="75"/>
  <c r="BM101" i="75"/>
  <c r="BL101" i="75"/>
  <c r="BK101" i="75"/>
  <c r="BJ101" i="75"/>
  <c r="BI101" i="75"/>
  <c r="BH101" i="75"/>
  <c r="BG101" i="75"/>
  <c r="BF101" i="75"/>
  <c r="BE101" i="75"/>
  <c r="BD101" i="75"/>
  <c r="BC101" i="75"/>
  <c r="BB101" i="75"/>
  <c r="BA101" i="75"/>
  <c r="AZ101" i="75"/>
  <c r="AY101" i="75"/>
  <c r="AX101" i="75"/>
  <c r="AW101" i="75"/>
  <c r="AV101" i="75"/>
  <c r="AU101" i="75"/>
  <c r="AT101" i="75"/>
  <c r="AS101" i="75"/>
  <c r="AR101" i="75"/>
  <c r="AQ101" i="75"/>
  <c r="AP101" i="75"/>
  <c r="AO101" i="75"/>
  <c r="AN101" i="75"/>
  <c r="AM101" i="75"/>
  <c r="AL101" i="75"/>
  <c r="AK101" i="75"/>
  <c r="AJ101" i="75"/>
  <c r="AI101" i="75"/>
  <c r="AH101" i="75"/>
  <c r="AG101" i="75"/>
  <c r="AF101" i="75"/>
  <c r="AE101" i="75"/>
  <c r="AD101" i="75"/>
  <c r="AC101" i="75"/>
  <c r="AB101" i="75"/>
  <c r="AA101" i="75"/>
  <c r="Z101" i="75"/>
  <c r="Y101" i="75"/>
  <c r="X101" i="75"/>
  <c r="W101" i="75"/>
  <c r="V101" i="75"/>
  <c r="U101" i="75"/>
  <c r="T101" i="75"/>
  <c r="S101" i="75"/>
  <c r="R101" i="75"/>
  <c r="Q101" i="75"/>
  <c r="P101" i="75"/>
  <c r="O101" i="75"/>
  <c r="N101" i="75"/>
  <c r="M101" i="75"/>
  <c r="L101" i="75"/>
  <c r="K101" i="75"/>
  <c r="J101" i="75"/>
  <c r="I101" i="75"/>
  <c r="H101" i="75"/>
  <c r="G101" i="75"/>
  <c r="F101" i="75"/>
  <c r="BU100" i="75"/>
  <c r="BT100" i="75"/>
  <c r="BS100" i="75"/>
  <c r="BR100" i="75"/>
  <c r="BQ100" i="75"/>
  <c r="BP100" i="75"/>
  <c r="BO100" i="75"/>
  <c r="BN100" i="75"/>
  <c r="BM100" i="75"/>
  <c r="BL100" i="75"/>
  <c r="BK100" i="75"/>
  <c r="BJ100" i="75"/>
  <c r="BI100" i="75"/>
  <c r="BH100" i="75"/>
  <c r="BG100" i="75"/>
  <c r="BF100" i="75"/>
  <c r="BE100" i="75"/>
  <c r="BD100" i="75"/>
  <c r="BC100" i="75"/>
  <c r="BB100" i="75"/>
  <c r="BA100" i="75"/>
  <c r="AZ100" i="75"/>
  <c r="AY100" i="75"/>
  <c r="AX100" i="75"/>
  <c r="AW100" i="75"/>
  <c r="AV100" i="75"/>
  <c r="AU100" i="75"/>
  <c r="AT100" i="75"/>
  <c r="AS100" i="75"/>
  <c r="AR100" i="75"/>
  <c r="AQ100" i="75"/>
  <c r="AP100" i="75"/>
  <c r="AO100" i="75"/>
  <c r="AN100" i="75"/>
  <c r="AM100" i="75"/>
  <c r="AL100" i="75"/>
  <c r="AK100" i="75"/>
  <c r="AJ100" i="75"/>
  <c r="AI100" i="75"/>
  <c r="AH100" i="75"/>
  <c r="AG100" i="75"/>
  <c r="AF100" i="75"/>
  <c r="AE100" i="75"/>
  <c r="AD100" i="75"/>
  <c r="AC100" i="75"/>
  <c r="AB100" i="75"/>
  <c r="AA100" i="75"/>
  <c r="Z100" i="75"/>
  <c r="Y100" i="75"/>
  <c r="X100" i="75"/>
  <c r="W100" i="75"/>
  <c r="V100" i="75"/>
  <c r="U100" i="75"/>
  <c r="T100" i="75"/>
  <c r="S100" i="75"/>
  <c r="R100" i="75"/>
  <c r="Q100" i="75"/>
  <c r="P100" i="75"/>
  <c r="O100" i="75"/>
  <c r="N100" i="75"/>
  <c r="M100" i="75"/>
  <c r="L100" i="75"/>
  <c r="K100" i="75"/>
  <c r="J100" i="75"/>
  <c r="I100" i="75"/>
  <c r="H100" i="75"/>
  <c r="G100" i="75"/>
  <c r="F100" i="75"/>
  <c r="BU99" i="75"/>
  <c r="BT99" i="75"/>
  <c r="BS99" i="75"/>
  <c r="BR99" i="75"/>
  <c r="BQ99" i="75"/>
  <c r="BP99" i="75"/>
  <c r="BO99" i="75"/>
  <c r="BN99" i="75"/>
  <c r="BM99" i="75"/>
  <c r="BL99" i="75"/>
  <c r="BK99" i="75"/>
  <c r="BJ99" i="75"/>
  <c r="BI99" i="75"/>
  <c r="BH99" i="75"/>
  <c r="BG99" i="75"/>
  <c r="BF99" i="75"/>
  <c r="BE99" i="75"/>
  <c r="BD99" i="75"/>
  <c r="BC99" i="75"/>
  <c r="BB99" i="75"/>
  <c r="BA99" i="75"/>
  <c r="AZ99" i="75"/>
  <c r="AY99" i="75"/>
  <c r="AX99" i="75"/>
  <c r="AW99" i="75"/>
  <c r="AV99" i="75"/>
  <c r="AU99" i="75"/>
  <c r="AT99" i="75"/>
  <c r="AS99" i="75"/>
  <c r="AR99" i="75"/>
  <c r="AQ99" i="75"/>
  <c r="AP99" i="75"/>
  <c r="AO99" i="75"/>
  <c r="AN99" i="75"/>
  <c r="AM99" i="75"/>
  <c r="AL99" i="75"/>
  <c r="AK99" i="75"/>
  <c r="AJ99" i="75"/>
  <c r="AI99" i="75"/>
  <c r="AH99" i="75"/>
  <c r="AG99" i="75"/>
  <c r="AF99" i="75"/>
  <c r="AE99" i="75"/>
  <c r="AD99" i="75"/>
  <c r="AC99" i="75"/>
  <c r="AB99" i="75"/>
  <c r="AA99" i="75"/>
  <c r="Z99" i="75"/>
  <c r="Y99" i="75"/>
  <c r="X99" i="75"/>
  <c r="W99" i="75"/>
  <c r="V99" i="75"/>
  <c r="U99" i="75"/>
  <c r="T99" i="75"/>
  <c r="S99" i="75"/>
  <c r="R99" i="75"/>
  <c r="Q99" i="75"/>
  <c r="P99" i="75"/>
  <c r="O99" i="75"/>
  <c r="N99" i="75"/>
  <c r="M99" i="75"/>
  <c r="L99" i="75"/>
  <c r="K99" i="75"/>
  <c r="J99" i="75"/>
  <c r="I99" i="75"/>
  <c r="H99" i="75"/>
  <c r="G99" i="75"/>
  <c r="F99" i="75"/>
  <c r="BU98" i="75"/>
  <c r="BT98" i="75"/>
  <c r="BS98" i="75"/>
  <c r="BR98" i="75"/>
  <c r="BQ98" i="75"/>
  <c r="BP98" i="75"/>
  <c r="BO98" i="75"/>
  <c r="BN98" i="75"/>
  <c r="BM98" i="75"/>
  <c r="BL98" i="75"/>
  <c r="BK98" i="75"/>
  <c r="BJ98" i="75"/>
  <c r="BI98" i="75"/>
  <c r="BH98" i="75"/>
  <c r="BG98" i="75"/>
  <c r="BF98" i="75"/>
  <c r="BE98" i="75"/>
  <c r="BD98" i="75"/>
  <c r="BC98" i="75"/>
  <c r="BB98" i="75"/>
  <c r="BA98" i="75"/>
  <c r="AZ98" i="75"/>
  <c r="AY98" i="75"/>
  <c r="AX98" i="75"/>
  <c r="AW98" i="75"/>
  <c r="AV98" i="75"/>
  <c r="AU98" i="75"/>
  <c r="AT98" i="75"/>
  <c r="AS98" i="75"/>
  <c r="AR98" i="75"/>
  <c r="AQ98" i="75"/>
  <c r="AP98" i="75"/>
  <c r="AO98" i="75"/>
  <c r="AN98" i="75"/>
  <c r="AM98" i="75"/>
  <c r="AL98" i="75"/>
  <c r="AK98" i="75"/>
  <c r="AJ98" i="75"/>
  <c r="AI98" i="75"/>
  <c r="AH98" i="75"/>
  <c r="AG98" i="75"/>
  <c r="AF98" i="75"/>
  <c r="AE98" i="75"/>
  <c r="AD98" i="75"/>
  <c r="AC98" i="75"/>
  <c r="AB98" i="75"/>
  <c r="AA98" i="75"/>
  <c r="Z98" i="75"/>
  <c r="Y98" i="75"/>
  <c r="X98" i="75"/>
  <c r="W98" i="75"/>
  <c r="V98" i="75"/>
  <c r="U98" i="75"/>
  <c r="T98" i="75"/>
  <c r="S98" i="75"/>
  <c r="R98" i="75"/>
  <c r="Q98" i="75"/>
  <c r="P98" i="75"/>
  <c r="O98" i="75"/>
  <c r="N98" i="75"/>
  <c r="M98" i="75"/>
  <c r="L98" i="75"/>
  <c r="K98" i="75"/>
  <c r="J98" i="75"/>
  <c r="I98" i="75"/>
  <c r="H98" i="75"/>
  <c r="G98" i="75"/>
  <c r="F98" i="75"/>
  <c r="BU97" i="75"/>
  <c r="BT97" i="75"/>
  <c r="BS97" i="75"/>
  <c r="BR97" i="75"/>
  <c r="BQ97" i="75"/>
  <c r="BP97" i="75"/>
  <c r="BO97" i="75"/>
  <c r="BN97" i="75"/>
  <c r="BM97" i="75"/>
  <c r="BL97" i="75"/>
  <c r="BK97" i="75"/>
  <c r="BJ97" i="75"/>
  <c r="BI97" i="75"/>
  <c r="BH97" i="75"/>
  <c r="BG97" i="75"/>
  <c r="BF97" i="75"/>
  <c r="BE97" i="75"/>
  <c r="BD97" i="75"/>
  <c r="BC97" i="75"/>
  <c r="BB97" i="75"/>
  <c r="BA97" i="75"/>
  <c r="AZ97" i="75"/>
  <c r="AY97" i="75"/>
  <c r="AX97" i="75"/>
  <c r="AW97" i="75"/>
  <c r="AV97" i="75"/>
  <c r="AU97" i="75"/>
  <c r="AT97" i="75"/>
  <c r="AS97" i="75"/>
  <c r="AR97" i="75"/>
  <c r="AQ97" i="75"/>
  <c r="AP97" i="75"/>
  <c r="AO97" i="75"/>
  <c r="AN97" i="75"/>
  <c r="AM97" i="75"/>
  <c r="AL97" i="75"/>
  <c r="AK97" i="75"/>
  <c r="AJ97" i="75"/>
  <c r="AI97" i="75"/>
  <c r="AH97" i="75"/>
  <c r="AG97" i="75"/>
  <c r="AF97" i="75"/>
  <c r="AE97" i="75"/>
  <c r="AD97" i="75"/>
  <c r="AC97" i="75"/>
  <c r="AB97" i="75"/>
  <c r="AA97" i="75"/>
  <c r="Z97" i="75"/>
  <c r="Y97" i="75"/>
  <c r="X97" i="75"/>
  <c r="W97" i="75"/>
  <c r="V97" i="75"/>
  <c r="U97" i="75"/>
  <c r="T97" i="75"/>
  <c r="S97" i="75"/>
  <c r="R97" i="75"/>
  <c r="Q97" i="75"/>
  <c r="P97" i="75"/>
  <c r="O97" i="75"/>
  <c r="N97" i="75"/>
  <c r="M97" i="75"/>
  <c r="L97" i="75"/>
  <c r="K97" i="75"/>
  <c r="J97" i="75"/>
  <c r="I97" i="75"/>
  <c r="H97" i="75"/>
  <c r="G97" i="75"/>
  <c r="F97" i="75"/>
  <c r="BU96" i="75"/>
  <c r="BT96" i="75"/>
  <c r="BS96" i="75"/>
  <c r="BR96" i="75"/>
  <c r="BQ96" i="75"/>
  <c r="BP96" i="75"/>
  <c r="BO96" i="75"/>
  <c r="BN96" i="75"/>
  <c r="BM96" i="75"/>
  <c r="BL96" i="75"/>
  <c r="BK96" i="75"/>
  <c r="BJ96" i="75"/>
  <c r="BI96" i="75"/>
  <c r="BH96" i="75"/>
  <c r="BG96" i="75"/>
  <c r="BF96" i="75"/>
  <c r="BE96" i="75"/>
  <c r="BD96" i="75"/>
  <c r="BC96" i="75"/>
  <c r="BB96" i="75"/>
  <c r="BA96" i="75"/>
  <c r="AZ96" i="75"/>
  <c r="AY96" i="75"/>
  <c r="AX96" i="75"/>
  <c r="AW96" i="75"/>
  <c r="AV96" i="75"/>
  <c r="AU96" i="75"/>
  <c r="AT96" i="75"/>
  <c r="AS96" i="75"/>
  <c r="AR96" i="75"/>
  <c r="AQ96" i="75"/>
  <c r="AP96" i="75"/>
  <c r="AO96" i="75"/>
  <c r="AN96" i="75"/>
  <c r="AM96" i="75"/>
  <c r="AL96" i="75"/>
  <c r="AK96" i="75"/>
  <c r="AJ96" i="75"/>
  <c r="AI96" i="75"/>
  <c r="AH96" i="75"/>
  <c r="AG96" i="75"/>
  <c r="AF96" i="75"/>
  <c r="AE96" i="75"/>
  <c r="AD96" i="75"/>
  <c r="AC96" i="75"/>
  <c r="AB96" i="75"/>
  <c r="AA96" i="75"/>
  <c r="Z96" i="75"/>
  <c r="Y96" i="75"/>
  <c r="X96" i="75"/>
  <c r="W96" i="75"/>
  <c r="V96" i="75"/>
  <c r="U96" i="75"/>
  <c r="T96" i="75"/>
  <c r="S96" i="75"/>
  <c r="R96" i="75"/>
  <c r="Q96" i="75"/>
  <c r="P96" i="75"/>
  <c r="O96" i="75"/>
  <c r="N96" i="75"/>
  <c r="M96" i="75"/>
  <c r="L96" i="75"/>
  <c r="K96" i="75"/>
  <c r="J96" i="75"/>
  <c r="I96" i="75"/>
  <c r="H96" i="75"/>
  <c r="G96" i="75"/>
  <c r="F96" i="75"/>
  <c r="BU95" i="75"/>
  <c r="BT95" i="75"/>
  <c r="BS95" i="75"/>
  <c r="BR95" i="75"/>
  <c r="BQ95" i="75"/>
  <c r="BP95" i="75"/>
  <c r="BO95" i="75"/>
  <c r="BN95" i="75"/>
  <c r="BM95" i="75"/>
  <c r="BL95" i="75"/>
  <c r="BK95" i="75"/>
  <c r="BJ95" i="75"/>
  <c r="BI95" i="75"/>
  <c r="BH95" i="75"/>
  <c r="BG95" i="75"/>
  <c r="BF95" i="75"/>
  <c r="BE95" i="75"/>
  <c r="BD95" i="75"/>
  <c r="BC95" i="75"/>
  <c r="BB95" i="75"/>
  <c r="BA95" i="75"/>
  <c r="AZ95" i="75"/>
  <c r="AY95" i="75"/>
  <c r="AX95" i="75"/>
  <c r="AW95" i="75"/>
  <c r="AV95" i="75"/>
  <c r="AU95" i="75"/>
  <c r="AT95" i="75"/>
  <c r="AS95" i="75"/>
  <c r="AR95" i="75"/>
  <c r="AQ95" i="75"/>
  <c r="AP95" i="75"/>
  <c r="AO95" i="75"/>
  <c r="AN95" i="75"/>
  <c r="AM95" i="75"/>
  <c r="AL95" i="75"/>
  <c r="AK95" i="75"/>
  <c r="AJ95" i="75"/>
  <c r="AI95" i="75"/>
  <c r="AH95" i="75"/>
  <c r="AG95" i="75"/>
  <c r="AF95" i="75"/>
  <c r="AE95" i="75"/>
  <c r="AD95" i="75"/>
  <c r="AC95" i="75"/>
  <c r="AB95" i="75"/>
  <c r="AA95" i="75"/>
  <c r="Z95" i="75"/>
  <c r="Y95" i="75"/>
  <c r="X95" i="75"/>
  <c r="W95" i="75"/>
  <c r="V95" i="75"/>
  <c r="U95" i="75"/>
  <c r="T95" i="75"/>
  <c r="S95" i="75"/>
  <c r="R95" i="75"/>
  <c r="Q95" i="75"/>
  <c r="P95" i="75"/>
  <c r="O95" i="75"/>
  <c r="N95" i="75"/>
  <c r="M95" i="75"/>
  <c r="L95" i="75"/>
  <c r="K95" i="75"/>
  <c r="J95" i="75"/>
  <c r="I95" i="75"/>
  <c r="H95" i="75"/>
  <c r="G95" i="75"/>
  <c r="F95" i="75"/>
  <c r="BU94" i="75"/>
  <c r="BT94" i="75"/>
  <c r="BS94" i="75"/>
  <c r="BR94" i="75"/>
  <c r="BQ94" i="75"/>
  <c r="BP94" i="75"/>
  <c r="BO94" i="75"/>
  <c r="BN94" i="75"/>
  <c r="BM94" i="75"/>
  <c r="BL94" i="75"/>
  <c r="BK94" i="75"/>
  <c r="BJ94" i="75"/>
  <c r="BI94" i="75"/>
  <c r="BH94" i="75"/>
  <c r="BG94" i="75"/>
  <c r="BF94" i="75"/>
  <c r="BE94" i="75"/>
  <c r="BD94" i="75"/>
  <c r="BC94" i="75"/>
  <c r="BB94" i="75"/>
  <c r="BA94" i="75"/>
  <c r="AZ94" i="75"/>
  <c r="AY94" i="75"/>
  <c r="AX94" i="75"/>
  <c r="AW94" i="75"/>
  <c r="AV94" i="75"/>
  <c r="AU94" i="75"/>
  <c r="AT94" i="75"/>
  <c r="AS94" i="75"/>
  <c r="AR94" i="75"/>
  <c r="AQ94" i="75"/>
  <c r="AP94" i="75"/>
  <c r="AO94" i="75"/>
  <c r="AN94" i="75"/>
  <c r="AM94" i="75"/>
  <c r="AL94" i="75"/>
  <c r="AK94" i="75"/>
  <c r="AJ94" i="75"/>
  <c r="AI94" i="75"/>
  <c r="AH94" i="75"/>
  <c r="AG94" i="75"/>
  <c r="AF94" i="75"/>
  <c r="AE94" i="75"/>
  <c r="AD94" i="75"/>
  <c r="AC94" i="75"/>
  <c r="AB94" i="75"/>
  <c r="AA94" i="75"/>
  <c r="Z94" i="75"/>
  <c r="Y94" i="75"/>
  <c r="X94" i="75"/>
  <c r="W94" i="75"/>
  <c r="V94" i="75"/>
  <c r="U94" i="75"/>
  <c r="T94" i="75"/>
  <c r="S94" i="75"/>
  <c r="R94" i="75"/>
  <c r="Q94" i="75"/>
  <c r="P94" i="75"/>
  <c r="O94" i="75"/>
  <c r="N94" i="75"/>
  <c r="M94" i="75"/>
  <c r="L94" i="75"/>
  <c r="K94" i="75"/>
  <c r="J94" i="75"/>
  <c r="I94" i="75"/>
  <c r="H94" i="75"/>
  <c r="G94" i="75"/>
  <c r="F94" i="75"/>
  <c r="BU93" i="75"/>
  <c r="BT93" i="75"/>
  <c r="BS93" i="75"/>
  <c r="BR93" i="75"/>
  <c r="BQ93" i="75"/>
  <c r="BP93" i="75"/>
  <c r="BO93" i="75"/>
  <c r="BN93" i="75"/>
  <c r="BM93" i="75"/>
  <c r="BL93" i="75"/>
  <c r="BK93" i="75"/>
  <c r="BJ93" i="75"/>
  <c r="BI93" i="75"/>
  <c r="BH93" i="75"/>
  <c r="BG93" i="75"/>
  <c r="BF93" i="75"/>
  <c r="BE93" i="75"/>
  <c r="BD93" i="75"/>
  <c r="BC93" i="75"/>
  <c r="BB93" i="75"/>
  <c r="BA93" i="75"/>
  <c r="AZ93" i="75"/>
  <c r="AY93" i="75"/>
  <c r="AX93" i="75"/>
  <c r="AW93" i="75"/>
  <c r="AV93" i="75"/>
  <c r="AU93" i="75"/>
  <c r="AT93" i="75"/>
  <c r="AS93" i="75"/>
  <c r="AR93" i="75"/>
  <c r="AQ93" i="75"/>
  <c r="AP93" i="75"/>
  <c r="AO93" i="75"/>
  <c r="AN93" i="75"/>
  <c r="AM93" i="75"/>
  <c r="AL93" i="75"/>
  <c r="AK93" i="75"/>
  <c r="AJ93" i="75"/>
  <c r="AI93" i="75"/>
  <c r="AH93" i="75"/>
  <c r="AG93" i="75"/>
  <c r="AF93" i="75"/>
  <c r="AE93" i="75"/>
  <c r="AD93" i="75"/>
  <c r="AC93" i="75"/>
  <c r="AB93" i="75"/>
  <c r="AA93" i="75"/>
  <c r="Z93" i="75"/>
  <c r="Y93" i="75"/>
  <c r="X93" i="75"/>
  <c r="W93" i="75"/>
  <c r="V93" i="75"/>
  <c r="U93" i="75"/>
  <c r="T93" i="75"/>
  <c r="S93" i="75"/>
  <c r="R93" i="75"/>
  <c r="Q93" i="75"/>
  <c r="P93" i="75"/>
  <c r="O93" i="75"/>
  <c r="N93" i="75"/>
  <c r="M93" i="75"/>
  <c r="L93" i="75"/>
  <c r="K93" i="75"/>
  <c r="J93" i="75"/>
  <c r="I93" i="75"/>
  <c r="H93" i="75"/>
  <c r="G93" i="75"/>
  <c r="F93" i="75"/>
  <c r="BU92" i="75"/>
  <c r="BT92" i="75"/>
  <c r="BS92" i="75"/>
  <c r="BR92" i="75"/>
  <c r="BQ92" i="75"/>
  <c r="BP92" i="75"/>
  <c r="BO92" i="75"/>
  <c r="BN92" i="75"/>
  <c r="BM92" i="75"/>
  <c r="BL92" i="75"/>
  <c r="BK92" i="75"/>
  <c r="BJ92" i="75"/>
  <c r="BI92" i="75"/>
  <c r="BH92" i="75"/>
  <c r="BG92" i="75"/>
  <c r="BF92" i="75"/>
  <c r="BE92" i="75"/>
  <c r="BD92" i="75"/>
  <c r="BC92" i="75"/>
  <c r="BB92" i="75"/>
  <c r="BA92" i="75"/>
  <c r="AZ92" i="75"/>
  <c r="AY92" i="75"/>
  <c r="AX92" i="75"/>
  <c r="AW92" i="75"/>
  <c r="AV92" i="75"/>
  <c r="AU92" i="75"/>
  <c r="AT92" i="75"/>
  <c r="AS92" i="75"/>
  <c r="AR92" i="75"/>
  <c r="AQ92" i="75"/>
  <c r="AP92" i="75"/>
  <c r="AO92" i="75"/>
  <c r="AN92" i="75"/>
  <c r="AM92" i="75"/>
  <c r="AL92" i="75"/>
  <c r="AK92" i="75"/>
  <c r="AJ92" i="75"/>
  <c r="AI92" i="75"/>
  <c r="AH92" i="75"/>
  <c r="AG92" i="75"/>
  <c r="AF92" i="75"/>
  <c r="AE92" i="75"/>
  <c r="AD92" i="75"/>
  <c r="AC92" i="75"/>
  <c r="AB92" i="75"/>
  <c r="AA92" i="75"/>
  <c r="Z92" i="75"/>
  <c r="Y92" i="75"/>
  <c r="X92" i="75"/>
  <c r="W92" i="75"/>
  <c r="V92" i="75"/>
  <c r="U92" i="75"/>
  <c r="T92" i="75"/>
  <c r="S92" i="75"/>
  <c r="R92" i="75"/>
  <c r="Q92" i="75"/>
  <c r="P92" i="75"/>
  <c r="O92" i="75"/>
  <c r="N92" i="75"/>
  <c r="M92" i="75"/>
  <c r="L92" i="75"/>
  <c r="K92" i="75"/>
  <c r="J92" i="75"/>
  <c r="I92" i="75"/>
  <c r="H92" i="75"/>
  <c r="G92" i="75"/>
  <c r="F92" i="75"/>
  <c r="BU91" i="75"/>
  <c r="BT91" i="75"/>
  <c r="BS91" i="75"/>
  <c r="BR91" i="75"/>
  <c r="BQ91" i="75"/>
  <c r="BP91" i="75"/>
  <c r="BO91" i="75"/>
  <c r="BN91" i="75"/>
  <c r="BM91" i="75"/>
  <c r="BL91" i="75"/>
  <c r="BK91" i="75"/>
  <c r="BJ91" i="75"/>
  <c r="BI91" i="75"/>
  <c r="BH91" i="75"/>
  <c r="BG91" i="75"/>
  <c r="BF91" i="75"/>
  <c r="BE91" i="75"/>
  <c r="BD91" i="75"/>
  <c r="BC91" i="75"/>
  <c r="BB91" i="75"/>
  <c r="BA91" i="75"/>
  <c r="AZ91" i="75"/>
  <c r="AY91" i="75"/>
  <c r="AX91" i="75"/>
  <c r="AW91" i="75"/>
  <c r="AV91" i="75"/>
  <c r="AU91" i="75"/>
  <c r="AT91" i="75"/>
  <c r="AS91" i="75"/>
  <c r="AR91" i="75"/>
  <c r="AQ91" i="75"/>
  <c r="AP91" i="75"/>
  <c r="AO91" i="75"/>
  <c r="AN91" i="75"/>
  <c r="AM91" i="75"/>
  <c r="AL91" i="75"/>
  <c r="AK91" i="75"/>
  <c r="AJ91" i="75"/>
  <c r="AI91" i="75"/>
  <c r="AH91" i="75"/>
  <c r="AG91" i="75"/>
  <c r="AF91" i="75"/>
  <c r="AE91" i="75"/>
  <c r="AD91" i="75"/>
  <c r="AC91" i="75"/>
  <c r="AB91" i="75"/>
  <c r="AA91" i="75"/>
  <c r="Z91" i="75"/>
  <c r="Y91" i="75"/>
  <c r="X91" i="75"/>
  <c r="W91" i="75"/>
  <c r="V91" i="75"/>
  <c r="U91" i="75"/>
  <c r="T91" i="75"/>
  <c r="S91" i="75"/>
  <c r="R91" i="75"/>
  <c r="Q91" i="75"/>
  <c r="P91" i="75"/>
  <c r="O91" i="75"/>
  <c r="N91" i="75"/>
  <c r="M91" i="75"/>
  <c r="L91" i="75"/>
  <c r="K91" i="75"/>
  <c r="J91" i="75"/>
  <c r="I91" i="75"/>
  <c r="H91" i="75"/>
  <c r="G91" i="75"/>
  <c r="F91" i="75"/>
  <c r="BU90" i="75"/>
  <c r="BT90" i="75"/>
  <c r="BS90" i="75"/>
  <c r="BR90" i="75"/>
  <c r="BQ90" i="75"/>
  <c r="BP90" i="75"/>
  <c r="BO90" i="75"/>
  <c r="BN90" i="75"/>
  <c r="BM90" i="75"/>
  <c r="BL90" i="75"/>
  <c r="BK90" i="75"/>
  <c r="BJ90" i="75"/>
  <c r="BI90" i="75"/>
  <c r="BH90" i="75"/>
  <c r="BG90" i="75"/>
  <c r="BF90" i="75"/>
  <c r="BE90" i="75"/>
  <c r="BD90" i="75"/>
  <c r="BC90" i="75"/>
  <c r="BB90" i="75"/>
  <c r="BA90" i="75"/>
  <c r="AZ90" i="75"/>
  <c r="AY90" i="75"/>
  <c r="AX90" i="75"/>
  <c r="AW90" i="75"/>
  <c r="AV90" i="75"/>
  <c r="AU90" i="75"/>
  <c r="AT90" i="75"/>
  <c r="AS90" i="75"/>
  <c r="AR90" i="75"/>
  <c r="AQ90" i="75"/>
  <c r="AP90" i="75"/>
  <c r="AO90" i="75"/>
  <c r="AN90" i="75"/>
  <c r="AM90" i="75"/>
  <c r="AL90" i="75"/>
  <c r="AK90" i="75"/>
  <c r="AJ90" i="75"/>
  <c r="AI90" i="75"/>
  <c r="AH90" i="75"/>
  <c r="AG90" i="75"/>
  <c r="AF90" i="75"/>
  <c r="AE90" i="75"/>
  <c r="AD90" i="75"/>
  <c r="AC90" i="75"/>
  <c r="AB90" i="75"/>
  <c r="AA90" i="75"/>
  <c r="Z90" i="75"/>
  <c r="Y90" i="75"/>
  <c r="X90" i="75"/>
  <c r="W90" i="75"/>
  <c r="V90" i="75"/>
  <c r="U90" i="75"/>
  <c r="T90" i="75"/>
  <c r="S90" i="75"/>
  <c r="R90" i="75"/>
  <c r="Q90" i="75"/>
  <c r="P90" i="75"/>
  <c r="O90" i="75"/>
  <c r="N90" i="75"/>
  <c r="M90" i="75"/>
  <c r="L90" i="75"/>
  <c r="K90" i="75"/>
  <c r="J90" i="75"/>
  <c r="I90" i="75"/>
  <c r="H90" i="75"/>
  <c r="G90" i="75"/>
  <c r="F90" i="75"/>
  <c r="BU89" i="75"/>
  <c r="BT89" i="75"/>
  <c r="BS89" i="75"/>
  <c r="BR89" i="75"/>
  <c r="BQ89" i="75"/>
  <c r="BP89" i="75"/>
  <c r="BO89" i="75"/>
  <c r="BN89" i="75"/>
  <c r="BM89" i="75"/>
  <c r="BL89" i="75"/>
  <c r="BK89" i="75"/>
  <c r="BJ89" i="75"/>
  <c r="BI89" i="75"/>
  <c r="BH89" i="75"/>
  <c r="BG89" i="75"/>
  <c r="BF89" i="75"/>
  <c r="BE89" i="75"/>
  <c r="BD89" i="75"/>
  <c r="BC89" i="75"/>
  <c r="BB89" i="75"/>
  <c r="BA89" i="75"/>
  <c r="AZ89" i="75"/>
  <c r="AY89" i="75"/>
  <c r="AX89" i="75"/>
  <c r="AW89" i="75"/>
  <c r="AV89" i="75"/>
  <c r="AU89" i="75"/>
  <c r="AT89" i="75"/>
  <c r="AS89" i="75"/>
  <c r="AR89" i="75"/>
  <c r="AQ89" i="75"/>
  <c r="AP89" i="75"/>
  <c r="AO89" i="75"/>
  <c r="AN89" i="75"/>
  <c r="AM89" i="75"/>
  <c r="AL89" i="75"/>
  <c r="AK89" i="75"/>
  <c r="AJ89" i="75"/>
  <c r="AI89" i="75"/>
  <c r="AH89" i="75"/>
  <c r="AG89" i="75"/>
  <c r="AF89" i="75"/>
  <c r="AE89" i="75"/>
  <c r="AD89" i="75"/>
  <c r="AC89" i="75"/>
  <c r="AB89" i="75"/>
  <c r="AA89" i="75"/>
  <c r="Z89" i="75"/>
  <c r="Y89" i="75"/>
  <c r="X89" i="75"/>
  <c r="W89" i="75"/>
  <c r="V89" i="75"/>
  <c r="U89" i="75"/>
  <c r="T89" i="75"/>
  <c r="S89" i="75"/>
  <c r="R89" i="75"/>
  <c r="Q89" i="75"/>
  <c r="P89" i="75"/>
  <c r="O89" i="75"/>
  <c r="N89" i="75"/>
  <c r="M89" i="75"/>
  <c r="L89" i="75"/>
  <c r="K89" i="75"/>
  <c r="J89" i="75"/>
  <c r="I89" i="75"/>
  <c r="H89" i="75"/>
  <c r="G89" i="75"/>
  <c r="F89" i="75"/>
  <c r="BU88" i="75"/>
  <c r="BT88" i="75"/>
  <c r="BS88" i="75"/>
  <c r="BR88" i="75"/>
  <c r="BQ88" i="75"/>
  <c r="BP88" i="75"/>
  <c r="BO88" i="75"/>
  <c r="BN88" i="75"/>
  <c r="BM88" i="75"/>
  <c r="BL88" i="75"/>
  <c r="BK88" i="75"/>
  <c r="BJ88" i="75"/>
  <c r="BI88" i="75"/>
  <c r="BH88" i="75"/>
  <c r="BG88" i="75"/>
  <c r="BF88" i="75"/>
  <c r="BE88" i="75"/>
  <c r="BD88" i="75"/>
  <c r="BC88" i="75"/>
  <c r="BB88" i="75"/>
  <c r="BA88" i="75"/>
  <c r="AZ88" i="75"/>
  <c r="AY88" i="75"/>
  <c r="AX88" i="75"/>
  <c r="AW88" i="75"/>
  <c r="AV88" i="75"/>
  <c r="AU88" i="75"/>
  <c r="AT88" i="75"/>
  <c r="AS88" i="75"/>
  <c r="AR88" i="75"/>
  <c r="AQ88" i="75"/>
  <c r="AP88" i="75"/>
  <c r="AO88" i="75"/>
  <c r="AN88" i="75"/>
  <c r="AM88" i="75"/>
  <c r="AL88" i="75"/>
  <c r="AK88" i="75"/>
  <c r="AJ88" i="75"/>
  <c r="AI88" i="75"/>
  <c r="AH88" i="75"/>
  <c r="AG88" i="75"/>
  <c r="AF88" i="75"/>
  <c r="AE88" i="75"/>
  <c r="AD88" i="75"/>
  <c r="AC88" i="75"/>
  <c r="AB88" i="75"/>
  <c r="AA88" i="75"/>
  <c r="Z88" i="75"/>
  <c r="Y88" i="75"/>
  <c r="X88" i="75"/>
  <c r="W88" i="75"/>
  <c r="V88" i="75"/>
  <c r="U88" i="75"/>
  <c r="T88" i="75"/>
  <c r="S88" i="75"/>
  <c r="R88" i="75"/>
  <c r="Q88" i="75"/>
  <c r="P88" i="75"/>
  <c r="O88" i="75"/>
  <c r="N88" i="75"/>
  <c r="M88" i="75"/>
  <c r="L88" i="75"/>
  <c r="K88" i="75"/>
  <c r="J88" i="75"/>
  <c r="I88" i="75"/>
  <c r="H88" i="75"/>
  <c r="G88" i="75"/>
  <c r="F88" i="75"/>
  <c r="BU87" i="75"/>
  <c r="BT87" i="75"/>
  <c r="BS87" i="75"/>
  <c r="BR87" i="75"/>
  <c r="BQ87" i="75"/>
  <c r="BP87" i="75"/>
  <c r="BO87" i="75"/>
  <c r="BN87" i="75"/>
  <c r="BM87" i="75"/>
  <c r="BL87" i="75"/>
  <c r="BK87" i="75"/>
  <c r="BJ87" i="75"/>
  <c r="BI87" i="75"/>
  <c r="BH87" i="75"/>
  <c r="BG87" i="75"/>
  <c r="BF87" i="75"/>
  <c r="BE87" i="75"/>
  <c r="BD87" i="75"/>
  <c r="BC87" i="75"/>
  <c r="BB87" i="75"/>
  <c r="BA87" i="75"/>
  <c r="AZ87" i="75"/>
  <c r="AY87" i="75"/>
  <c r="AX87" i="75"/>
  <c r="AW87" i="75"/>
  <c r="AV87" i="75"/>
  <c r="AU87" i="75"/>
  <c r="AT87" i="75"/>
  <c r="AS87" i="75"/>
  <c r="AR87" i="75"/>
  <c r="AQ87" i="75"/>
  <c r="AP87" i="75"/>
  <c r="AO87" i="75"/>
  <c r="AN87" i="75"/>
  <c r="AM87" i="75"/>
  <c r="AL87" i="75"/>
  <c r="AK87" i="75"/>
  <c r="AJ87" i="75"/>
  <c r="AI87" i="75"/>
  <c r="AH87" i="75"/>
  <c r="AG87" i="75"/>
  <c r="AF87" i="75"/>
  <c r="AE87" i="75"/>
  <c r="AD87" i="75"/>
  <c r="AC87" i="75"/>
  <c r="AB87" i="75"/>
  <c r="AA87" i="75"/>
  <c r="Z87" i="75"/>
  <c r="Y87" i="75"/>
  <c r="X87" i="75"/>
  <c r="W87" i="75"/>
  <c r="V87" i="75"/>
  <c r="U87" i="75"/>
  <c r="T87" i="75"/>
  <c r="S87" i="75"/>
  <c r="R87" i="75"/>
  <c r="Q87" i="75"/>
  <c r="P87" i="75"/>
  <c r="O87" i="75"/>
  <c r="N87" i="75"/>
  <c r="M87" i="75"/>
  <c r="L87" i="75"/>
  <c r="K87" i="75"/>
  <c r="J87" i="75"/>
  <c r="I87" i="75"/>
  <c r="H87" i="75"/>
  <c r="G87" i="75"/>
  <c r="F87" i="75"/>
  <c r="BU86" i="75"/>
  <c r="BT86" i="75"/>
  <c r="BS86" i="75"/>
  <c r="BR86" i="75"/>
  <c r="BQ86" i="75"/>
  <c r="BP86" i="75"/>
  <c r="BO86" i="75"/>
  <c r="BN86" i="75"/>
  <c r="BM86" i="75"/>
  <c r="BL86" i="75"/>
  <c r="BK86" i="75"/>
  <c r="BJ86" i="75"/>
  <c r="BI86" i="75"/>
  <c r="BH86" i="75"/>
  <c r="BG86" i="75"/>
  <c r="BF86" i="75"/>
  <c r="BE86" i="75"/>
  <c r="BD86" i="75"/>
  <c r="BC86" i="75"/>
  <c r="BB86" i="75"/>
  <c r="BA86" i="75"/>
  <c r="AZ86" i="75"/>
  <c r="AY86" i="75"/>
  <c r="AX86" i="75"/>
  <c r="AW86" i="75"/>
  <c r="AV86" i="75"/>
  <c r="AU86" i="75"/>
  <c r="AT86" i="75"/>
  <c r="AS86" i="75"/>
  <c r="AR86" i="75"/>
  <c r="AQ86" i="75"/>
  <c r="AP86" i="75"/>
  <c r="AO86" i="75"/>
  <c r="AN86" i="75"/>
  <c r="AM86" i="75"/>
  <c r="AL86" i="75"/>
  <c r="AK86" i="75"/>
  <c r="AJ86" i="75"/>
  <c r="AI86" i="75"/>
  <c r="AH86" i="75"/>
  <c r="AG86" i="75"/>
  <c r="AF86" i="75"/>
  <c r="AE86" i="75"/>
  <c r="AD86" i="75"/>
  <c r="AC86" i="75"/>
  <c r="AB86" i="75"/>
  <c r="AA86" i="75"/>
  <c r="Z86" i="75"/>
  <c r="Y86" i="75"/>
  <c r="X86" i="75"/>
  <c r="W86" i="75"/>
  <c r="V86" i="75"/>
  <c r="U86" i="75"/>
  <c r="T86" i="75"/>
  <c r="S86" i="75"/>
  <c r="R86" i="75"/>
  <c r="Q86" i="75"/>
  <c r="P86" i="75"/>
  <c r="O86" i="75"/>
  <c r="N86" i="75"/>
  <c r="M86" i="75"/>
  <c r="L86" i="75"/>
  <c r="K86" i="75"/>
  <c r="J86" i="75"/>
  <c r="I86" i="75"/>
  <c r="H86" i="75"/>
  <c r="G86" i="75"/>
  <c r="F86" i="75"/>
  <c r="BU85" i="75"/>
  <c r="BT85" i="75"/>
  <c r="BS85" i="75"/>
  <c r="BR85" i="75"/>
  <c r="BQ85" i="75"/>
  <c r="BP85" i="75"/>
  <c r="BO85" i="75"/>
  <c r="BN85" i="75"/>
  <c r="BM85" i="75"/>
  <c r="BL85" i="75"/>
  <c r="BK85" i="75"/>
  <c r="BJ85" i="75"/>
  <c r="BI85" i="75"/>
  <c r="BH85" i="75"/>
  <c r="BG85" i="75"/>
  <c r="BF85" i="75"/>
  <c r="BE85" i="75"/>
  <c r="BD85" i="75"/>
  <c r="BC85" i="75"/>
  <c r="BB85" i="75"/>
  <c r="BA85" i="75"/>
  <c r="AZ85" i="75"/>
  <c r="AY85" i="75"/>
  <c r="AX85" i="75"/>
  <c r="AW85" i="75"/>
  <c r="AV85" i="75"/>
  <c r="AU85" i="75"/>
  <c r="AT85" i="75"/>
  <c r="AS85" i="75"/>
  <c r="AR85" i="75"/>
  <c r="AQ85" i="75"/>
  <c r="AP85" i="75"/>
  <c r="AO85" i="75"/>
  <c r="AN85" i="75"/>
  <c r="AM85" i="75"/>
  <c r="AL85" i="75"/>
  <c r="AK85" i="75"/>
  <c r="AJ85" i="75"/>
  <c r="AI85" i="75"/>
  <c r="AH85" i="75"/>
  <c r="AG85" i="75"/>
  <c r="AF85" i="75"/>
  <c r="AE85" i="75"/>
  <c r="AD85" i="75"/>
  <c r="AC85" i="75"/>
  <c r="AB85" i="75"/>
  <c r="AA85" i="75"/>
  <c r="Z85" i="75"/>
  <c r="Y85" i="75"/>
  <c r="X85" i="75"/>
  <c r="W85" i="75"/>
  <c r="V85" i="75"/>
  <c r="U85" i="75"/>
  <c r="T85" i="75"/>
  <c r="S85" i="75"/>
  <c r="R85" i="75"/>
  <c r="Q85" i="75"/>
  <c r="P85" i="75"/>
  <c r="O85" i="75"/>
  <c r="N85" i="75"/>
  <c r="M85" i="75"/>
  <c r="L85" i="75"/>
  <c r="K85" i="75"/>
  <c r="J85" i="75"/>
  <c r="I85" i="75"/>
  <c r="H85" i="75"/>
  <c r="G85" i="75"/>
  <c r="F85" i="75"/>
  <c r="BU84" i="75"/>
  <c r="BT84" i="75"/>
  <c r="BS84" i="75"/>
  <c r="BR84" i="75"/>
  <c r="BQ84" i="75"/>
  <c r="BP84" i="75"/>
  <c r="BO84" i="75"/>
  <c r="BN84" i="75"/>
  <c r="BM84" i="75"/>
  <c r="BL84" i="75"/>
  <c r="BK84" i="75"/>
  <c r="BJ84" i="75"/>
  <c r="BI84" i="75"/>
  <c r="BH84" i="75"/>
  <c r="BG84" i="75"/>
  <c r="BF84" i="75"/>
  <c r="BE84" i="75"/>
  <c r="BD84" i="75"/>
  <c r="BC84" i="75"/>
  <c r="BB84" i="75"/>
  <c r="BA84" i="75"/>
  <c r="AZ84" i="75"/>
  <c r="AY84" i="75"/>
  <c r="AX84" i="75"/>
  <c r="AW84" i="75"/>
  <c r="AV84" i="75"/>
  <c r="AU84" i="75"/>
  <c r="AT84" i="75"/>
  <c r="AS84" i="75"/>
  <c r="AR84" i="75"/>
  <c r="AQ84" i="75"/>
  <c r="AP84" i="75"/>
  <c r="AO84" i="75"/>
  <c r="AN84" i="75"/>
  <c r="AM84" i="75"/>
  <c r="AL84" i="75"/>
  <c r="AK84" i="75"/>
  <c r="AJ84" i="75"/>
  <c r="AI84" i="75"/>
  <c r="AH84" i="75"/>
  <c r="AG84" i="75"/>
  <c r="AF84" i="75"/>
  <c r="AE84" i="75"/>
  <c r="AD84" i="75"/>
  <c r="AC84" i="75"/>
  <c r="AB84" i="75"/>
  <c r="AA84" i="75"/>
  <c r="Z84" i="75"/>
  <c r="Y84" i="75"/>
  <c r="X84" i="75"/>
  <c r="W84" i="75"/>
  <c r="V84" i="75"/>
  <c r="U84" i="75"/>
  <c r="T84" i="75"/>
  <c r="S84" i="75"/>
  <c r="R84" i="75"/>
  <c r="Q84" i="75"/>
  <c r="P84" i="75"/>
  <c r="O84" i="75"/>
  <c r="N84" i="75"/>
  <c r="M84" i="75"/>
  <c r="L84" i="75"/>
  <c r="K84" i="75"/>
  <c r="J84" i="75"/>
  <c r="I84" i="75"/>
  <c r="H84" i="75"/>
  <c r="G84" i="75"/>
  <c r="F84" i="75"/>
  <c r="BU83" i="75"/>
  <c r="BT83" i="75"/>
  <c r="BS83" i="75"/>
  <c r="BR83" i="75"/>
  <c r="BQ83" i="75"/>
  <c r="BP83" i="75"/>
  <c r="BO83" i="75"/>
  <c r="BN83" i="75"/>
  <c r="BM83" i="75"/>
  <c r="BL83" i="75"/>
  <c r="BK83" i="75"/>
  <c r="BJ83" i="75"/>
  <c r="BI83" i="75"/>
  <c r="BH83" i="75"/>
  <c r="BG83" i="75"/>
  <c r="BF83" i="75"/>
  <c r="BE83" i="75"/>
  <c r="BD83" i="75"/>
  <c r="BC83" i="75"/>
  <c r="BB83" i="75"/>
  <c r="BA83" i="75"/>
  <c r="AZ83" i="75"/>
  <c r="AY83" i="75"/>
  <c r="AX83" i="75"/>
  <c r="AW83" i="75"/>
  <c r="AV83" i="75"/>
  <c r="AU83" i="75"/>
  <c r="AT83" i="75"/>
  <c r="AS83" i="75"/>
  <c r="AR83" i="75"/>
  <c r="AQ83" i="75"/>
  <c r="AP83" i="75"/>
  <c r="AO83" i="75"/>
  <c r="AN83" i="75"/>
  <c r="AM83" i="75"/>
  <c r="AL83" i="75"/>
  <c r="AK83" i="75"/>
  <c r="AJ83" i="75"/>
  <c r="AI83" i="75"/>
  <c r="AH83" i="75"/>
  <c r="AG83" i="75"/>
  <c r="AF83" i="75"/>
  <c r="AE83" i="75"/>
  <c r="AD83" i="75"/>
  <c r="AC83" i="75"/>
  <c r="AB83" i="75"/>
  <c r="AA83" i="75"/>
  <c r="Z83" i="75"/>
  <c r="Y83" i="75"/>
  <c r="X83" i="75"/>
  <c r="W83" i="75"/>
  <c r="V83" i="75"/>
  <c r="U83" i="75"/>
  <c r="T83" i="75"/>
  <c r="S83" i="75"/>
  <c r="R83" i="75"/>
  <c r="Q83" i="75"/>
  <c r="P83" i="75"/>
  <c r="O83" i="75"/>
  <c r="N83" i="75"/>
  <c r="M83" i="75"/>
  <c r="L83" i="75"/>
  <c r="K83" i="75"/>
  <c r="J83" i="75"/>
  <c r="I83" i="75"/>
  <c r="H83" i="75"/>
  <c r="G83" i="75"/>
  <c r="F83" i="75"/>
  <c r="BU82" i="75"/>
  <c r="BT82" i="75"/>
  <c r="BS82" i="75"/>
  <c r="BR82" i="75"/>
  <c r="BQ82" i="75"/>
  <c r="BP82" i="75"/>
  <c r="BO82" i="75"/>
  <c r="BN82" i="75"/>
  <c r="BM82" i="75"/>
  <c r="BL82" i="75"/>
  <c r="BK82" i="75"/>
  <c r="BJ82" i="75"/>
  <c r="BI82" i="75"/>
  <c r="BH82" i="75"/>
  <c r="BG82" i="75"/>
  <c r="BF82" i="75"/>
  <c r="BE82" i="75"/>
  <c r="BD82" i="75"/>
  <c r="BC82" i="75"/>
  <c r="BB82" i="75"/>
  <c r="BA82" i="75"/>
  <c r="AZ82" i="75"/>
  <c r="AY82" i="75"/>
  <c r="AX82" i="75"/>
  <c r="AW82" i="75"/>
  <c r="AV82" i="75"/>
  <c r="AU82" i="75"/>
  <c r="AT82" i="75"/>
  <c r="AS82" i="75"/>
  <c r="AR82" i="75"/>
  <c r="AQ82" i="75"/>
  <c r="AP82" i="75"/>
  <c r="AO82" i="75"/>
  <c r="AN82" i="75"/>
  <c r="AM82" i="75"/>
  <c r="AL82" i="75"/>
  <c r="AK82" i="75"/>
  <c r="AJ82" i="75"/>
  <c r="AI82" i="75"/>
  <c r="AH82" i="75"/>
  <c r="AG82" i="75"/>
  <c r="AF82" i="75"/>
  <c r="AE82" i="75"/>
  <c r="AD82" i="75"/>
  <c r="AC82" i="75"/>
  <c r="AB82" i="75"/>
  <c r="AA82" i="75"/>
  <c r="Z82" i="75"/>
  <c r="Y82" i="75"/>
  <c r="X82" i="75"/>
  <c r="W82" i="75"/>
  <c r="V82" i="75"/>
  <c r="U82" i="75"/>
  <c r="T82" i="75"/>
  <c r="S82" i="75"/>
  <c r="R82" i="75"/>
  <c r="Q82" i="75"/>
  <c r="P82" i="75"/>
  <c r="O82" i="75"/>
  <c r="N82" i="75"/>
  <c r="M82" i="75"/>
  <c r="L82" i="75"/>
  <c r="K82" i="75"/>
  <c r="J82" i="75"/>
  <c r="I82" i="75"/>
  <c r="H82" i="75"/>
  <c r="G82" i="75"/>
  <c r="F82" i="75"/>
  <c r="BU81" i="75"/>
  <c r="BT81" i="75"/>
  <c r="BS81" i="75"/>
  <c r="BR81" i="75"/>
  <c r="BQ81" i="75"/>
  <c r="BP81" i="75"/>
  <c r="BO81" i="75"/>
  <c r="BN81" i="75"/>
  <c r="BM81" i="75"/>
  <c r="BL81" i="75"/>
  <c r="BK81" i="75"/>
  <c r="BJ81" i="75"/>
  <c r="BI81" i="75"/>
  <c r="BH81" i="75"/>
  <c r="BG81" i="75"/>
  <c r="BF81" i="75"/>
  <c r="BE81" i="75"/>
  <c r="BD81" i="75"/>
  <c r="BC81" i="75"/>
  <c r="BB81" i="75"/>
  <c r="BA81" i="75"/>
  <c r="AZ81" i="75"/>
  <c r="AY81" i="75"/>
  <c r="AX81" i="75"/>
  <c r="AW81" i="75"/>
  <c r="AV81" i="75"/>
  <c r="AU81" i="75"/>
  <c r="AT81" i="75"/>
  <c r="AS81" i="75"/>
  <c r="AR81" i="75"/>
  <c r="AQ81" i="75"/>
  <c r="AP81" i="75"/>
  <c r="AO81" i="75"/>
  <c r="AN81" i="75"/>
  <c r="AM81" i="75"/>
  <c r="AL81" i="75"/>
  <c r="AK81" i="75"/>
  <c r="AJ81" i="75"/>
  <c r="AI81" i="75"/>
  <c r="AH81" i="75"/>
  <c r="AG81" i="75"/>
  <c r="AF81" i="75"/>
  <c r="AE81" i="75"/>
  <c r="AD81" i="75"/>
  <c r="AC81" i="75"/>
  <c r="AB81" i="75"/>
  <c r="AA81" i="75"/>
  <c r="Z81" i="75"/>
  <c r="Y81" i="75"/>
  <c r="X81" i="75"/>
  <c r="W81" i="75"/>
  <c r="V81" i="75"/>
  <c r="U81" i="75"/>
  <c r="T81" i="75"/>
  <c r="S81" i="75"/>
  <c r="R81" i="75"/>
  <c r="Q81" i="75"/>
  <c r="P81" i="75"/>
  <c r="O81" i="75"/>
  <c r="N81" i="75"/>
  <c r="M81" i="75"/>
  <c r="L81" i="75"/>
  <c r="K81" i="75"/>
  <c r="J81" i="75"/>
  <c r="I81" i="75"/>
  <c r="H81" i="75"/>
  <c r="G81" i="75"/>
  <c r="F81" i="75"/>
  <c r="BU80" i="75"/>
  <c r="BT80" i="75"/>
  <c r="BS80" i="75"/>
  <c r="BR80" i="75"/>
  <c r="BQ80" i="75"/>
  <c r="BP80" i="75"/>
  <c r="BO80" i="75"/>
  <c r="BN80" i="75"/>
  <c r="BM80" i="75"/>
  <c r="BL80" i="75"/>
  <c r="BK80" i="75"/>
  <c r="BJ80" i="75"/>
  <c r="BI80" i="75"/>
  <c r="BH80" i="75"/>
  <c r="BG80" i="75"/>
  <c r="BF80" i="75"/>
  <c r="BE80" i="75"/>
  <c r="BD80" i="75"/>
  <c r="BC80" i="75"/>
  <c r="BB80" i="75"/>
  <c r="BA80" i="75"/>
  <c r="AZ80" i="75"/>
  <c r="AY80" i="75"/>
  <c r="AX80" i="75"/>
  <c r="AW80" i="75"/>
  <c r="AV80" i="75"/>
  <c r="AU80" i="75"/>
  <c r="AT80" i="75"/>
  <c r="AS80" i="75"/>
  <c r="AR80" i="75"/>
  <c r="AQ80" i="75"/>
  <c r="AP80" i="75"/>
  <c r="AO80" i="75"/>
  <c r="AN80" i="75"/>
  <c r="AM80" i="75"/>
  <c r="AL80" i="75"/>
  <c r="AK80" i="75"/>
  <c r="AJ80" i="75"/>
  <c r="AI80" i="75"/>
  <c r="AH80" i="75"/>
  <c r="AG80" i="75"/>
  <c r="AF80" i="75"/>
  <c r="AE80" i="75"/>
  <c r="AD80" i="75"/>
  <c r="AC80" i="75"/>
  <c r="AB80" i="75"/>
  <c r="AA80" i="75"/>
  <c r="Z80" i="75"/>
  <c r="Y80" i="75"/>
  <c r="X80" i="75"/>
  <c r="W80" i="75"/>
  <c r="V80" i="75"/>
  <c r="U80" i="75"/>
  <c r="T80" i="75"/>
  <c r="S80" i="75"/>
  <c r="R80" i="75"/>
  <c r="Q80" i="75"/>
  <c r="P80" i="75"/>
  <c r="O80" i="75"/>
  <c r="N80" i="75"/>
  <c r="M80" i="75"/>
  <c r="L80" i="75"/>
  <c r="K80" i="75"/>
  <c r="J80" i="75"/>
  <c r="I80" i="75"/>
  <c r="H80" i="75"/>
  <c r="G80" i="75"/>
  <c r="F80" i="75"/>
  <c r="BU79" i="75"/>
  <c r="BT79" i="75"/>
  <c r="BS79" i="75"/>
  <c r="BR79" i="75"/>
  <c r="BQ79" i="75"/>
  <c r="BP79" i="75"/>
  <c r="BO79" i="75"/>
  <c r="BN79" i="75"/>
  <c r="BM79" i="75"/>
  <c r="BL79" i="75"/>
  <c r="BK79" i="75"/>
  <c r="BJ79" i="75"/>
  <c r="BI79" i="75"/>
  <c r="BH79" i="75"/>
  <c r="BG79" i="75"/>
  <c r="BF79" i="75"/>
  <c r="BE79" i="75"/>
  <c r="BD79" i="75"/>
  <c r="BC79" i="75"/>
  <c r="BB79" i="75"/>
  <c r="BA79" i="75"/>
  <c r="AZ79" i="75"/>
  <c r="AY79" i="75"/>
  <c r="AX79" i="75"/>
  <c r="AW79" i="75"/>
  <c r="AV79" i="75"/>
  <c r="AU79" i="75"/>
  <c r="AT79" i="75"/>
  <c r="AS79" i="75"/>
  <c r="AR79" i="75"/>
  <c r="AQ79" i="75"/>
  <c r="AP79" i="75"/>
  <c r="AO79" i="75"/>
  <c r="AN79" i="75"/>
  <c r="AM79" i="75"/>
  <c r="AL79" i="75"/>
  <c r="AK79" i="75"/>
  <c r="AJ79" i="75"/>
  <c r="AI79" i="75"/>
  <c r="AH79" i="75"/>
  <c r="AG79" i="75"/>
  <c r="AF79" i="75"/>
  <c r="AE79" i="75"/>
  <c r="AD79" i="75"/>
  <c r="AC79" i="75"/>
  <c r="AB79" i="75"/>
  <c r="AA79" i="75"/>
  <c r="Z79" i="75"/>
  <c r="Y79" i="75"/>
  <c r="X79" i="75"/>
  <c r="W79" i="75"/>
  <c r="V79" i="75"/>
  <c r="U79" i="75"/>
  <c r="T79" i="75"/>
  <c r="S79" i="75"/>
  <c r="R79" i="75"/>
  <c r="Q79" i="75"/>
  <c r="P79" i="75"/>
  <c r="O79" i="75"/>
  <c r="N79" i="75"/>
  <c r="M79" i="75"/>
  <c r="L79" i="75"/>
  <c r="K79" i="75"/>
  <c r="J79" i="75"/>
  <c r="I79" i="75"/>
  <c r="H79" i="75"/>
  <c r="G79" i="75"/>
  <c r="F79" i="75"/>
  <c r="BU78" i="75"/>
  <c r="BT78" i="75"/>
  <c r="BS78" i="75"/>
  <c r="BR78" i="75"/>
  <c r="BQ78" i="75"/>
  <c r="BP78" i="75"/>
  <c r="BO78" i="75"/>
  <c r="BN78" i="75"/>
  <c r="BM78" i="75"/>
  <c r="BL78" i="75"/>
  <c r="BK78" i="75"/>
  <c r="BJ78" i="75"/>
  <c r="BI78" i="75"/>
  <c r="BH78" i="75"/>
  <c r="BG78" i="75"/>
  <c r="BF78" i="75"/>
  <c r="BE78" i="75"/>
  <c r="BD78" i="75"/>
  <c r="BC78" i="75"/>
  <c r="BB78" i="75"/>
  <c r="BA78" i="75"/>
  <c r="AZ78" i="75"/>
  <c r="AY78" i="75"/>
  <c r="AX78" i="75"/>
  <c r="AW78" i="75"/>
  <c r="AV78" i="75"/>
  <c r="AU78" i="75"/>
  <c r="AT78" i="75"/>
  <c r="AS78" i="75"/>
  <c r="AR78" i="75"/>
  <c r="AQ78" i="75"/>
  <c r="AP78" i="75"/>
  <c r="AO78" i="75"/>
  <c r="AN78" i="75"/>
  <c r="AM78" i="75"/>
  <c r="AL78" i="75"/>
  <c r="AK78" i="75"/>
  <c r="AJ78" i="75"/>
  <c r="AI78" i="75"/>
  <c r="AH78" i="75"/>
  <c r="AG78" i="75"/>
  <c r="AF78" i="75"/>
  <c r="AE78" i="75"/>
  <c r="AD78" i="75"/>
  <c r="AC78" i="75"/>
  <c r="AB78" i="75"/>
  <c r="AA78" i="75"/>
  <c r="Z78" i="75"/>
  <c r="Y78" i="75"/>
  <c r="X78" i="75"/>
  <c r="W78" i="75"/>
  <c r="V78" i="75"/>
  <c r="U78" i="75"/>
  <c r="T78" i="75"/>
  <c r="S78" i="75"/>
  <c r="R78" i="75"/>
  <c r="Q78" i="75"/>
  <c r="P78" i="75"/>
  <c r="O78" i="75"/>
  <c r="N78" i="75"/>
  <c r="M78" i="75"/>
  <c r="L78" i="75"/>
  <c r="K78" i="75"/>
  <c r="J78" i="75"/>
  <c r="I78" i="75"/>
  <c r="H78" i="75"/>
  <c r="G78" i="75"/>
  <c r="F78" i="75"/>
  <c r="BU77" i="75"/>
  <c r="BT77" i="75"/>
  <c r="BS77" i="75"/>
  <c r="BR77" i="75"/>
  <c r="BQ77" i="75"/>
  <c r="BP77" i="75"/>
  <c r="BO77" i="75"/>
  <c r="BN77" i="75"/>
  <c r="BM77" i="75"/>
  <c r="BL77" i="75"/>
  <c r="BK77" i="75"/>
  <c r="BJ77" i="75"/>
  <c r="BI77" i="75"/>
  <c r="BH77" i="75"/>
  <c r="BG77" i="75"/>
  <c r="BF77" i="75"/>
  <c r="BE77" i="75"/>
  <c r="BD77" i="75"/>
  <c r="BC77" i="75"/>
  <c r="BB77" i="75"/>
  <c r="BA77" i="75"/>
  <c r="AZ77" i="75"/>
  <c r="AY77" i="75"/>
  <c r="AX77" i="75"/>
  <c r="AW77" i="75"/>
  <c r="AV77" i="75"/>
  <c r="AU77" i="75"/>
  <c r="AT77" i="75"/>
  <c r="AS77" i="75"/>
  <c r="AR77" i="75"/>
  <c r="AQ77" i="75"/>
  <c r="AP77" i="75"/>
  <c r="AO77" i="75"/>
  <c r="AN77" i="75"/>
  <c r="AM77" i="75"/>
  <c r="AL77" i="75"/>
  <c r="AK77" i="75"/>
  <c r="AJ77" i="75"/>
  <c r="AI77" i="75"/>
  <c r="AH77" i="75"/>
  <c r="AG77" i="75"/>
  <c r="AF77" i="75"/>
  <c r="AE77" i="75"/>
  <c r="AD77" i="75"/>
  <c r="AC77" i="75"/>
  <c r="AB77" i="75"/>
  <c r="AA77" i="75"/>
  <c r="Z77" i="75"/>
  <c r="Y77" i="75"/>
  <c r="X77" i="75"/>
  <c r="W77" i="75"/>
  <c r="V77" i="75"/>
  <c r="U77" i="75"/>
  <c r="T77" i="75"/>
  <c r="S77" i="75"/>
  <c r="R77" i="75"/>
  <c r="Q77" i="75"/>
  <c r="P77" i="75"/>
  <c r="O77" i="75"/>
  <c r="N77" i="75"/>
  <c r="M77" i="75"/>
  <c r="L77" i="75"/>
  <c r="K77" i="75"/>
  <c r="J77" i="75"/>
  <c r="I77" i="75"/>
  <c r="H77" i="75"/>
  <c r="G77" i="75"/>
  <c r="F77" i="75"/>
  <c r="BU76" i="75"/>
  <c r="BT76" i="75"/>
  <c r="BS76" i="75"/>
  <c r="BR76" i="75"/>
  <c r="BQ76" i="75"/>
  <c r="BP76" i="75"/>
  <c r="BO76" i="75"/>
  <c r="BN76" i="75"/>
  <c r="BM76" i="75"/>
  <c r="BL76" i="75"/>
  <c r="BK76" i="75"/>
  <c r="BJ76" i="75"/>
  <c r="BI76" i="75"/>
  <c r="BH76" i="75"/>
  <c r="BG76" i="75"/>
  <c r="BF76" i="75"/>
  <c r="BE76" i="75"/>
  <c r="BD76" i="75"/>
  <c r="BC76" i="75"/>
  <c r="BB76" i="75"/>
  <c r="BA76" i="75"/>
  <c r="AZ76" i="75"/>
  <c r="AY76" i="75"/>
  <c r="AX76" i="75"/>
  <c r="AW76" i="75"/>
  <c r="AV76" i="75"/>
  <c r="AU76" i="75"/>
  <c r="AT76" i="75"/>
  <c r="AS76" i="75"/>
  <c r="AR76" i="75"/>
  <c r="AQ76" i="75"/>
  <c r="AP76" i="75"/>
  <c r="AO76" i="75"/>
  <c r="AN76" i="75"/>
  <c r="AM76" i="75"/>
  <c r="AL76" i="75"/>
  <c r="AK76" i="75"/>
  <c r="AJ76" i="75"/>
  <c r="AI76" i="75"/>
  <c r="AH76" i="75"/>
  <c r="AG76" i="75"/>
  <c r="AF76" i="75"/>
  <c r="AE76" i="75"/>
  <c r="AD76" i="75"/>
  <c r="AC76" i="75"/>
  <c r="AB76" i="75"/>
  <c r="AA76" i="75"/>
  <c r="Z76" i="75"/>
  <c r="Y76" i="75"/>
  <c r="X76" i="75"/>
  <c r="W76" i="75"/>
  <c r="V76" i="75"/>
  <c r="U76" i="75"/>
  <c r="T76" i="75"/>
  <c r="S76" i="75"/>
  <c r="R76" i="75"/>
  <c r="Q76" i="75"/>
  <c r="P76" i="75"/>
  <c r="O76" i="75"/>
  <c r="N76" i="75"/>
  <c r="M76" i="75"/>
  <c r="L76" i="75"/>
  <c r="K76" i="75"/>
  <c r="J76" i="75"/>
  <c r="I76" i="75"/>
  <c r="H76" i="75"/>
  <c r="G76" i="75"/>
  <c r="F76" i="75"/>
  <c r="BU75" i="75"/>
  <c r="BT75" i="75"/>
  <c r="BS75" i="75"/>
  <c r="BR75" i="75"/>
  <c r="BQ75" i="75"/>
  <c r="BP75" i="75"/>
  <c r="BO75" i="75"/>
  <c r="BN75" i="75"/>
  <c r="BM75" i="75"/>
  <c r="BL75" i="75"/>
  <c r="BK75" i="75"/>
  <c r="BJ75" i="75"/>
  <c r="BI75" i="75"/>
  <c r="BH75" i="75"/>
  <c r="BG75" i="75"/>
  <c r="BF75" i="75"/>
  <c r="BE75" i="75"/>
  <c r="BD75" i="75"/>
  <c r="BC75" i="75"/>
  <c r="BB75" i="75"/>
  <c r="BA75" i="75"/>
  <c r="AZ75" i="75"/>
  <c r="AY75" i="75"/>
  <c r="AX75" i="75"/>
  <c r="AW75" i="75"/>
  <c r="AV75" i="75"/>
  <c r="AU75" i="75"/>
  <c r="AT75" i="75"/>
  <c r="AS75" i="75"/>
  <c r="AR75" i="75"/>
  <c r="AQ75" i="75"/>
  <c r="AP75" i="75"/>
  <c r="AO75" i="75"/>
  <c r="AN75" i="75"/>
  <c r="AM75" i="75"/>
  <c r="AL75" i="75"/>
  <c r="AK75" i="75"/>
  <c r="AJ75" i="75"/>
  <c r="AI75" i="75"/>
  <c r="AH75" i="75"/>
  <c r="AG75" i="75"/>
  <c r="AF75" i="75"/>
  <c r="AE75" i="75"/>
  <c r="AD75" i="75"/>
  <c r="AC75" i="75"/>
  <c r="AB75" i="75"/>
  <c r="AA75" i="75"/>
  <c r="Z75" i="75"/>
  <c r="Y75" i="75"/>
  <c r="X75" i="75"/>
  <c r="W75" i="75"/>
  <c r="V75" i="75"/>
  <c r="U75" i="75"/>
  <c r="T75" i="75"/>
  <c r="S75" i="75"/>
  <c r="R75" i="75"/>
  <c r="Q75" i="75"/>
  <c r="P75" i="75"/>
  <c r="O75" i="75"/>
  <c r="N75" i="75"/>
  <c r="M75" i="75"/>
  <c r="L75" i="75"/>
  <c r="K75" i="75"/>
  <c r="J75" i="75"/>
  <c r="I75" i="75"/>
  <c r="H75" i="75"/>
  <c r="G75" i="75"/>
  <c r="F75" i="75"/>
  <c r="BU74" i="75"/>
  <c r="BT74" i="75"/>
  <c r="BS74" i="75"/>
  <c r="BR74" i="75"/>
  <c r="BQ74" i="75"/>
  <c r="BP74" i="75"/>
  <c r="BO74" i="75"/>
  <c r="BN74" i="75"/>
  <c r="BM74" i="75"/>
  <c r="BL74" i="75"/>
  <c r="BK74" i="75"/>
  <c r="BJ74" i="75"/>
  <c r="BI74" i="75"/>
  <c r="BH74" i="75"/>
  <c r="BG74" i="75"/>
  <c r="BF74" i="75"/>
  <c r="BE74" i="75"/>
  <c r="BD74" i="75"/>
  <c r="BC74" i="75"/>
  <c r="BB74" i="75"/>
  <c r="BA74" i="75"/>
  <c r="AZ74" i="75"/>
  <c r="AY74" i="75"/>
  <c r="AX74" i="75"/>
  <c r="AW74" i="75"/>
  <c r="AV74" i="75"/>
  <c r="AU74" i="75"/>
  <c r="AT74" i="75"/>
  <c r="AS74" i="75"/>
  <c r="AR74" i="75"/>
  <c r="AQ74" i="75"/>
  <c r="AP74" i="75"/>
  <c r="AO74" i="75"/>
  <c r="AN74" i="75"/>
  <c r="AM74" i="75"/>
  <c r="AL74" i="75"/>
  <c r="AK74" i="75"/>
  <c r="AJ74" i="75"/>
  <c r="AI74" i="75"/>
  <c r="AH74" i="75"/>
  <c r="AG74" i="75"/>
  <c r="AF74" i="75"/>
  <c r="AE74" i="75"/>
  <c r="AD74" i="75"/>
  <c r="AC74" i="75"/>
  <c r="AB74" i="75"/>
  <c r="AA74" i="75"/>
  <c r="Z74" i="75"/>
  <c r="Y74" i="75"/>
  <c r="X74" i="75"/>
  <c r="W74" i="75"/>
  <c r="V74" i="75"/>
  <c r="U74" i="75"/>
  <c r="T74" i="75"/>
  <c r="S74" i="75"/>
  <c r="R74" i="75"/>
  <c r="Q74" i="75"/>
  <c r="P74" i="75"/>
  <c r="O74" i="75"/>
  <c r="N74" i="75"/>
  <c r="M74" i="75"/>
  <c r="L74" i="75"/>
  <c r="K74" i="75"/>
  <c r="J74" i="75"/>
  <c r="I74" i="75"/>
  <c r="H74" i="75"/>
  <c r="G74" i="75"/>
  <c r="F74" i="75"/>
  <c r="BU73" i="75"/>
  <c r="BT73" i="75"/>
  <c r="BS73" i="75"/>
  <c r="BR73" i="75"/>
  <c r="BQ73" i="75"/>
  <c r="BP73" i="75"/>
  <c r="BO73" i="75"/>
  <c r="BN73" i="75"/>
  <c r="BM73" i="75"/>
  <c r="BL73" i="75"/>
  <c r="BK73" i="75"/>
  <c r="BJ73" i="75"/>
  <c r="BI73" i="75"/>
  <c r="BH73" i="75"/>
  <c r="BG73" i="75"/>
  <c r="BF73" i="75"/>
  <c r="BE73" i="75"/>
  <c r="BD73" i="75"/>
  <c r="BC73" i="75"/>
  <c r="BB73" i="75"/>
  <c r="BA73" i="75"/>
  <c r="AZ73" i="75"/>
  <c r="AY73" i="75"/>
  <c r="AX73" i="75"/>
  <c r="AW73" i="75"/>
  <c r="AV73" i="75"/>
  <c r="AU73" i="75"/>
  <c r="AT73" i="75"/>
  <c r="AS73" i="75"/>
  <c r="AR73" i="75"/>
  <c r="AQ73" i="75"/>
  <c r="AP73" i="75"/>
  <c r="AO73" i="75"/>
  <c r="AN73" i="75"/>
  <c r="AM73" i="75"/>
  <c r="AL73" i="75"/>
  <c r="AK73" i="75"/>
  <c r="AJ73" i="75"/>
  <c r="AI73" i="75"/>
  <c r="AH73" i="75"/>
  <c r="AG73" i="75"/>
  <c r="AF73" i="75"/>
  <c r="AE73" i="75"/>
  <c r="AD73" i="75"/>
  <c r="AC73" i="75"/>
  <c r="AB73" i="75"/>
  <c r="AA73" i="75"/>
  <c r="Z73" i="75"/>
  <c r="Y73" i="75"/>
  <c r="X73" i="75"/>
  <c r="W73" i="75"/>
  <c r="V73" i="75"/>
  <c r="U73" i="75"/>
  <c r="T73" i="75"/>
  <c r="S73" i="75"/>
  <c r="R73" i="75"/>
  <c r="Q73" i="75"/>
  <c r="P73" i="75"/>
  <c r="O73" i="75"/>
  <c r="N73" i="75"/>
  <c r="M73" i="75"/>
  <c r="L73" i="75"/>
  <c r="K73" i="75"/>
  <c r="J73" i="75"/>
  <c r="I73" i="75"/>
  <c r="H73" i="75"/>
  <c r="G73" i="75"/>
  <c r="F73" i="75"/>
  <c r="BU72" i="75"/>
  <c r="BT72" i="75"/>
  <c r="BS72" i="75"/>
  <c r="BR72" i="75"/>
  <c r="BQ72" i="75"/>
  <c r="BP72" i="75"/>
  <c r="BO72" i="75"/>
  <c r="BN72" i="75"/>
  <c r="BM72" i="75"/>
  <c r="BL72" i="75"/>
  <c r="BK72" i="75"/>
  <c r="BJ72" i="75"/>
  <c r="BI72" i="75"/>
  <c r="BH72" i="75"/>
  <c r="BG72" i="75"/>
  <c r="BF72" i="75"/>
  <c r="BE72" i="75"/>
  <c r="BD72" i="75"/>
  <c r="BC72" i="75"/>
  <c r="BB72" i="75"/>
  <c r="BA72" i="75"/>
  <c r="AZ72" i="75"/>
  <c r="AY72" i="75"/>
  <c r="AX72" i="75"/>
  <c r="AW72" i="75"/>
  <c r="AV72" i="75"/>
  <c r="AU72" i="75"/>
  <c r="AT72" i="75"/>
  <c r="AS72" i="75"/>
  <c r="AR72" i="75"/>
  <c r="AQ72" i="75"/>
  <c r="AP72" i="75"/>
  <c r="AO72" i="75"/>
  <c r="AN72" i="75"/>
  <c r="AM72" i="75"/>
  <c r="AL72" i="75"/>
  <c r="AK72" i="75"/>
  <c r="AJ72" i="75"/>
  <c r="AI72" i="75"/>
  <c r="AH72" i="75"/>
  <c r="AG72" i="75"/>
  <c r="AF72" i="75"/>
  <c r="AE72" i="75"/>
  <c r="AD72" i="75"/>
  <c r="AC72" i="75"/>
  <c r="AB72" i="75"/>
  <c r="AA72" i="75"/>
  <c r="Z72" i="75"/>
  <c r="Y72" i="75"/>
  <c r="X72" i="75"/>
  <c r="W72" i="75"/>
  <c r="V72" i="75"/>
  <c r="U72" i="75"/>
  <c r="T72" i="75"/>
  <c r="S72" i="75"/>
  <c r="R72" i="75"/>
  <c r="Q72" i="75"/>
  <c r="P72" i="75"/>
  <c r="O72" i="75"/>
  <c r="N72" i="75"/>
  <c r="M72" i="75"/>
  <c r="L72" i="75"/>
  <c r="K72" i="75"/>
  <c r="J72" i="75"/>
  <c r="I72" i="75"/>
  <c r="H72" i="75"/>
  <c r="G72" i="75"/>
  <c r="F72" i="75"/>
  <c r="BU71" i="75"/>
  <c r="BT71" i="75"/>
  <c r="BS71" i="75"/>
  <c r="BR71" i="75"/>
  <c r="BQ71" i="75"/>
  <c r="BP71" i="75"/>
  <c r="BO71" i="75"/>
  <c r="BN71" i="75"/>
  <c r="BM71" i="75"/>
  <c r="BL71" i="75"/>
  <c r="BK71" i="75"/>
  <c r="BJ71" i="75"/>
  <c r="BI71" i="75"/>
  <c r="BH71" i="75"/>
  <c r="BG71" i="75"/>
  <c r="BF71" i="75"/>
  <c r="BE71" i="75"/>
  <c r="BD71" i="75"/>
  <c r="BC71"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BU70" i="75"/>
  <c r="BT70" i="75"/>
  <c r="BS70" i="75"/>
  <c r="BR70" i="75"/>
  <c r="BQ70" i="75"/>
  <c r="BP70" i="75"/>
  <c r="BO70" i="75"/>
  <c r="BN70" i="75"/>
  <c r="BM70" i="75"/>
  <c r="BL70" i="75"/>
  <c r="BK70" i="75"/>
  <c r="BJ70" i="75"/>
  <c r="BI70" i="75"/>
  <c r="BH70" i="75"/>
  <c r="BG70" i="75"/>
  <c r="BF70" i="75"/>
  <c r="BE70" i="75"/>
  <c r="BD70" i="75"/>
  <c r="BC70" i="75"/>
  <c r="BB70" i="75"/>
  <c r="BA70" i="75"/>
  <c r="AZ70" i="75"/>
  <c r="AY70" i="75"/>
  <c r="AX70" i="75"/>
  <c r="AW70" i="75"/>
  <c r="AV70" i="75"/>
  <c r="AU70" i="75"/>
  <c r="AT70" i="75"/>
  <c r="AS70" i="75"/>
  <c r="AR70" i="75"/>
  <c r="AQ70" i="75"/>
  <c r="AP70" i="75"/>
  <c r="AO70" i="75"/>
  <c r="AN70" i="75"/>
  <c r="AM70" i="75"/>
  <c r="AL70" i="75"/>
  <c r="AK70" i="75"/>
  <c r="AJ70" i="75"/>
  <c r="AI70" i="75"/>
  <c r="AH70" i="75"/>
  <c r="AG70" i="75"/>
  <c r="AF70" i="75"/>
  <c r="AE70" i="75"/>
  <c r="AD70" i="75"/>
  <c r="AC70" i="75"/>
  <c r="AB70" i="75"/>
  <c r="AA70" i="75"/>
  <c r="Z70" i="75"/>
  <c r="Y70" i="75"/>
  <c r="X70" i="75"/>
  <c r="W70" i="75"/>
  <c r="V70" i="75"/>
  <c r="U70" i="75"/>
  <c r="T70" i="75"/>
  <c r="S70" i="75"/>
  <c r="R70" i="75"/>
  <c r="Q70" i="75"/>
  <c r="P70" i="75"/>
  <c r="O70" i="75"/>
  <c r="N70" i="75"/>
  <c r="M70" i="75"/>
  <c r="L70" i="75"/>
  <c r="K70" i="75"/>
  <c r="J70" i="75"/>
  <c r="I70" i="75"/>
  <c r="H70" i="75"/>
  <c r="G70" i="75"/>
  <c r="F70" i="75"/>
  <c r="BU69" i="75"/>
  <c r="BT69" i="75"/>
  <c r="BS69" i="75"/>
  <c r="BR69" i="75"/>
  <c r="BQ69" i="75"/>
  <c r="BP69" i="75"/>
  <c r="BO69" i="75"/>
  <c r="BN69" i="75"/>
  <c r="BM69" i="75"/>
  <c r="BL69" i="75"/>
  <c r="BK69" i="75"/>
  <c r="BJ69" i="75"/>
  <c r="BI69" i="75"/>
  <c r="BH69" i="75"/>
  <c r="BG69" i="75"/>
  <c r="BF69" i="75"/>
  <c r="BE69" i="75"/>
  <c r="BD69" i="75"/>
  <c r="BC69" i="75"/>
  <c r="BB69" i="75"/>
  <c r="BA69" i="75"/>
  <c r="AZ69" i="75"/>
  <c r="AY69" i="75"/>
  <c r="AX69" i="75"/>
  <c r="AW69" i="75"/>
  <c r="AV69" i="75"/>
  <c r="AU69" i="75"/>
  <c r="AT69" i="75"/>
  <c r="AS69" i="75"/>
  <c r="AR69" i="75"/>
  <c r="AQ69" i="75"/>
  <c r="AP69" i="75"/>
  <c r="AO69" i="75"/>
  <c r="AN69" i="75"/>
  <c r="AM69" i="75"/>
  <c r="AL69" i="75"/>
  <c r="AK69" i="75"/>
  <c r="AJ69" i="75"/>
  <c r="AI69" i="75"/>
  <c r="AH69" i="75"/>
  <c r="AG69" i="75"/>
  <c r="AF69" i="75"/>
  <c r="AE69" i="75"/>
  <c r="AD69" i="75"/>
  <c r="AC69" i="75"/>
  <c r="AB69" i="75"/>
  <c r="AA69" i="75"/>
  <c r="Z69" i="75"/>
  <c r="Y69" i="75"/>
  <c r="X69" i="75"/>
  <c r="W69" i="75"/>
  <c r="V69" i="75"/>
  <c r="U69" i="75"/>
  <c r="T69" i="75"/>
  <c r="S69" i="75"/>
  <c r="R69" i="75"/>
  <c r="Q69" i="75"/>
  <c r="P69" i="75"/>
  <c r="O69" i="75"/>
  <c r="N69" i="75"/>
  <c r="M69" i="75"/>
  <c r="L69" i="75"/>
  <c r="K69" i="75"/>
  <c r="J69" i="75"/>
  <c r="I69" i="75"/>
  <c r="H69" i="75"/>
  <c r="G69" i="75"/>
  <c r="F69" i="75"/>
  <c r="BU68" i="75"/>
  <c r="BT68" i="75"/>
  <c r="BS68" i="75"/>
  <c r="BR68" i="75"/>
  <c r="BQ68" i="75"/>
  <c r="BP68" i="75"/>
  <c r="BO68" i="75"/>
  <c r="BN68" i="75"/>
  <c r="BM68" i="75"/>
  <c r="BL68" i="75"/>
  <c r="BK68" i="75"/>
  <c r="BJ68" i="75"/>
  <c r="BI68" i="75"/>
  <c r="BH68" i="75"/>
  <c r="BG68" i="75"/>
  <c r="BF68" i="75"/>
  <c r="BE68" i="75"/>
  <c r="BD68" i="75"/>
  <c r="BC68" i="75"/>
  <c r="BB68" i="75"/>
  <c r="BA68" i="75"/>
  <c r="AZ68" i="75"/>
  <c r="AY68" i="75"/>
  <c r="AX68" i="75"/>
  <c r="AW68" i="75"/>
  <c r="AV68" i="75"/>
  <c r="AU68" i="75"/>
  <c r="AT68" i="75"/>
  <c r="AS68" i="75"/>
  <c r="AR68" i="75"/>
  <c r="AQ68" i="75"/>
  <c r="AP68" i="75"/>
  <c r="AO68" i="75"/>
  <c r="AN68" i="75"/>
  <c r="AM68" i="75"/>
  <c r="AL68" i="75"/>
  <c r="AK68" i="75"/>
  <c r="AJ68" i="75"/>
  <c r="AI68" i="75"/>
  <c r="AH68" i="75"/>
  <c r="AG68" i="75"/>
  <c r="AF68" i="75"/>
  <c r="AE68" i="75"/>
  <c r="AD68" i="75"/>
  <c r="AC68" i="75"/>
  <c r="AB68" i="75"/>
  <c r="AA68" i="75"/>
  <c r="Z68" i="75"/>
  <c r="Y68" i="75"/>
  <c r="X68" i="75"/>
  <c r="W68" i="75"/>
  <c r="V68" i="75"/>
  <c r="U68" i="75"/>
  <c r="T68" i="75"/>
  <c r="S68" i="75"/>
  <c r="R68" i="75"/>
  <c r="Q68" i="75"/>
  <c r="P68" i="75"/>
  <c r="O68" i="75"/>
  <c r="N68" i="75"/>
  <c r="M68" i="75"/>
  <c r="L68" i="75"/>
  <c r="K68" i="75"/>
  <c r="J68" i="75"/>
  <c r="I68" i="75"/>
  <c r="H68" i="75"/>
  <c r="G68" i="75"/>
  <c r="F68" i="75"/>
  <c r="BU67" i="75"/>
  <c r="BT67" i="75"/>
  <c r="BS67" i="75"/>
  <c r="BR67" i="75"/>
  <c r="BQ67" i="75"/>
  <c r="BP67" i="75"/>
  <c r="BO67" i="75"/>
  <c r="BN67" i="75"/>
  <c r="BM67" i="75"/>
  <c r="BL67" i="75"/>
  <c r="BK67" i="75"/>
  <c r="BJ67" i="75"/>
  <c r="BI67" i="75"/>
  <c r="BH67" i="75"/>
  <c r="BG67" i="75"/>
  <c r="BF67" i="75"/>
  <c r="BE67" i="75"/>
  <c r="BD67" i="75"/>
  <c r="BC67" i="75"/>
  <c r="BB67" i="75"/>
  <c r="BA67" i="75"/>
  <c r="AZ67" i="75"/>
  <c r="AY67" i="75"/>
  <c r="AX67" i="75"/>
  <c r="AW67" i="75"/>
  <c r="AV67" i="75"/>
  <c r="AU67" i="75"/>
  <c r="AT67" i="75"/>
  <c r="AS67" i="75"/>
  <c r="AR67" i="75"/>
  <c r="AQ67" i="75"/>
  <c r="AP67" i="75"/>
  <c r="AO67" i="75"/>
  <c r="AN67" i="75"/>
  <c r="AM67" i="75"/>
  <c r="AL67" i="75"/>
  <c r="AK67" i="75"/>
  <c r="AJ67" i="75"/>
  <c r="AI67" i="75"/>
  <c r="AH67" i="75"/>
  <c r="AG67" i="75"/>
  <c r="AF67" i="75"/>
  <c r="AE67" i="75"/>
  <c r="AD67" i="75"/>
  <c r="AC67" i="75"/>
  <c r="AB67" i="75"/>
  <c r="AA67" i="75"/>
  <c r="Z67" i="75"/>
  <c r="Y67" i="75"/>
  <c r="X67" i="75"/>
  <c r="W67" i="75"/>
  <c r="V67" i="75"/>
  <c r="U67" i="75"/>
  <c r="T67" i="75"/>
  <c r="S67" i="75"/>
  <c r="R67" i="75"/>
  <c r="Q67" i="75"/>
  <c r="P67" i="75"/>
  <c r="O67" i="75"/>
  <c r="N67" i="75"/>
  <c r="M67" i="75"/>
  <c r="L67" i="75"/>
  <c r="K67" i="75"/>
  <c r="J67" i="75"/>
  <c r="I67" i="75"/>
  <c r="H67" i="75"/>
  <c r="G67" i="75"/>
  <c r="F67" i="75"/>
  <c r="BU66" i="75"/>
  <c r="BT66" i="75"/>
  <c r="BS66" i="75"/>
  <c r="BR66" i="75"/>
  <c r="BQ66" i="75"/>
  <c r="BP66" i="75"/>
  <c r="BO66" i="75"/>
  <c r="BN66" i="75"/>
  <c r="BM66" i="75"/>
  <c r="BL66" i="75"/>
  <c r="BK66" i="75"/>
  <c r="BJ66" i="75"/>
  <c r="BI66" i="75"/>
  <c r="BH66" i="75"/>
  <c r="BG66" i="75"/>
  <c r="BF66" i="75"/>
  <c r="BE66" i="75"/>
  <c r="BD66" i="75"/>
  <c r="BC66" i="75"/>
  <c r="BB66" i="75"/>
  <c r="BA66" i="75"/>
  <c r="AZ66" i="75"/>
  <c r="AY66" i="75"/>
  <c r="AX66" i="75"/>
  <c r="AW66" i="75"/>
  <c r="AV66" i="75"/>
  <c r="AU66" i="75"/>
  <c r="AT66" i="75"/>
  <c r="AS66" i="75"/>
  <c r="AR66" i="75"/>
  <c r="AQ66" i="75"/>
  <c r="AP66" i="75"/>
  <c r="AO66" i="75"/>
  <c r="AN66" i="75"/>
  <c r="AM66" i="75"/>
  <c r="AL66" i="75"/>
  <c r="AK66" i="75"/>
  <c r="AJ66" i="75"/>
  <c r="AI66" i="75"/>
  <c r="AH66" i="75"/>
  <c r="AG66" i="75"/>
  <c r="AF66" i="75"/>
  <c r="AE66" i="75"/>
  <c r="AD66" i="75"/>
  <c r="AC66" i="75"/>
  <c r="AB66" i="75"/>
  <c r="AA66" i="75"/>
  <c r="Z66" i="75"/>
  <c r="Y66" i="75"/>
  <c r="X66" i="75"/>
  <c r="W66" i="75"/>
  <c r="V66" i="75"/>
  <c r="U66" i="75"/>
  <c r="T66" i="75"/>
  <c r="S66" i="75"/>
  <c r="R66" i="75"/>
  <c r="Q66" i="75"/>
  <c r="P66" i="75"/>
  <c r="O66" i="75"/>
  <c r="N66" i="75"/>
  <c r="M66" i="75"/>
  <c r="L66" i="75"/>
  <c r="K66" i="75"/>
  <c r="J66" i="75"/>
  <c r="I66" i="75"/>
  <c r="H66" i="75"/>
  <c r="G66" i="75"/>
  <c r="F66" i="75"/>
  <c r="BU65" i="75"/>
  <c r="BT65" i="75"/>
  <c r="BS65" i="75"/>
  <c r="BR65" i="75"/>
  <c r="BQ65" i="75"/>
  <c r="BP65" i="75"/>
  <c r="BO65" i="75"/>
  <c r="BN65" i="75"/>
  <c r="BM65" i="75"/>
  <c r="BL65" i="75"/>
  <c r="BK65" i="75"/>
  <c r="BJ65" i="75"/>
  <c r="BI65" i="75"/>
  <c r="BH65" i="75"/>
  <c r="BG65" i="75"/>
  <c r="BF65" i="75"/>
  <c r="BE65" i="75"/>
  <c r="BD65" i="75"/>
  <c r="BC65" i="75"/>
  <c r="BB65" i="75"/>
  <c r="BA65" i="75"/>
  <c r="AZ65" i="75"/>
  <c r="AY65" i="75"/>
  <c r="AX65" i="75"/>
  <c r="AW65" i="75"/>
  <c r="AV65" i="75"/>
  <c r="AU65" i="75"/>
  <c r="AT65" i="75"/>
  <c r="AS65" i="75"/>
  <c r="AR65" i="75"/>
  <c r="AQ65" i="75"/>
  <c r="AP65" i="75"/>
  <c r="AO65" i="75"/>
  <c r="AN65" i="75"/>
  <c r="AM65" i="75"/>
  <c r="AL65" i="75"/>
  <c r="AK65" i="75"/>
  <c r="AJ65" i="75"/>
  <c r="AI65" i="75"/>
  <c r="AH65" i="75"/>
  <c r="AG65" i="75"/>
  <c r="AF65" i="75"/>
  <c r="AE65" i="75"/>
  <c r="AD65" i="75"/>
  <c r="AC65" i="75"/>
  <c r="AB65" i="75"/>
  <c r="AA65" i="75"/>
  <c r="Z65" i="75"/>
  <c r="Y65" i="75"/>
  <c r="X65" i="75"/>
  <c r="W65" i="75"/>
  <c r="V65" i="75"/>
  <c r="U65" i="75"/>
  <c r="T65" i="75"/>
  <c r="S65" i="75"/>
  <c r="R65" i="75"/>
  <c r="Q65" i="75"/>
  <c r="P65" i="75"/>
  <c r="O65" i="75"/>
  <c r="N65" i="75"/>
  <c r="M65" i="75"/>
  <c r="L65" i="75"/>
  <c r="K65" i="75"/>
  <c r="J65" i="75"/>
  <c r="I65" i="75"/>
  <c r="H65" i="75"/>
  <c r="G65" i="75"/>
  <c r="F65" i="75"/>
  <c r="BU64" i="75"/>
  <c r="BT64" i="75"/>
  <c r="BS64" i="75"/>
  <c r="BR64" i="75"/>
  <c r="BQ64" i="75"/>
  <c r="BP64" i="75"/>
  <c r="BO64" i="75"/>
  <c r="BN64" i="75"/>
  <c r="BM64" i="75"/>
  <c r="BL64" i="75"/>
  <c r="BK64" i="75"/>
  <c r="BJ64" i="75"/>
  <c r="BI64" i="75"/>
  <c r="BH64" i="75"/>
  <c r="BG64" i="75"/>
  <c r="BF64" i="75"/>
  <c r="BE64" i="75"/>
  <c r="BD64" i="75"/>
  <c r="BC64"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BU63" i="75"/>
  <c r="BT63" i="75"/>
  <c r="BS63" i="75"/>
  <c r="BR63" i="75"/>
  <c r="BQ63" i="75"/>
  <c r="BP63" i="75"/>
  <c r="BO63" i="75"/>
  <c r="BN63" i="75"/>
  <c r="BM63" i="75"/>
  <c r="BL63" i="75"/>
  <c r="BK63" i="75"/>
  <c r="BJ63" i="75"/>
  <c r="BI63" i="75"/>
  <c r="BH63" i="75"/>
  <c r="BG63" i="75"/>
  <c r="BF63" i="75"/>
  <c r="BE63" i="75"/>
  <c r="BD63" i="75"/>
  <c r="BC63" i="75"/>
  <c r="BB63" i="75"/>
  <c r="BA63" i="75"/>
  <c r="AZ63" i="75"/>
  <c r="AY63" i="75"/>
  <c r="AX63" i="75"/>
  <c r="AW63" i="75"/>
  <c r="AV63" i="75"/>
  <c r="AU63" i="75"/>
  <c r="AT63" i="75"/>
  <c r="AS63" i="75"/>
  <c r="AR63" i="75"/>
  <c r="AQ63" i="75"/>
  <c r="AP63" i="75"/>
  <c r="AO63" i="75"/>
  <c r="AN63" i="75"/>
  <c r="AM63" i="75"/>
  <c r="AL63" i="75"/>
  <c r="AK63" i="75"/>
  <c r="AJ63" i="75"/>
  <c r="AI63" i="75"/>
  <c r="AH63" i="75"/>
  <c r="AG63" i="75"/>
  <c r="AF63" i="75"/>
  <c r="AE63" i="75"/>
  <c r="AD63" i="75"/>
  <c r="AC63" i="75"/>
  <c r="AB63" i="75"/>
  <c r="AA63" i="75"/>
  <c r="Z63" i="75"/>
  <c r="Y63" i="75"/>
  <c r="X63" i="75"/>
  <c r="W63" i="75"/>
  <c r="V63" i="75"/>
  <c r="U63" i="75"/>
  <c r="T63" i="75"/>
  <c r="S63" i="75"/>
  <c r="R63" i="75"/>
  <c r="Q63" i="75"/>
  <c r="P63" i="75"/>
  <c r="O63" i="75"/>
  <c r="N63" i="75"/>
  <c r="M63" i="75"/>
  <c r="L63" i="75"/>
  <c r="K63" i="75"/>
  <c r="J63" i="75"/>
  <c r="I63" i="75"/>
  <c r="H63" i="75"/>
  <c r="G63" i="75"/>
  <c r="F63" i="75"/>
  <c r="BU62" i="75"/>
  <c r="BT62" i="75"/>
  <c r="BS62" i="75"/>
  <c r="BR62" i="75"/>
  <c r="BQ62" i="75"/>
  <c r="BP62" i="75"/>
  <c r="BO62" i="75"/>
  <c r="BN62" i="75"/>
  <c r="BM62" i="75"/>
  <c r="BL62" i="75"/>
  <c r="BK62" i="75"/>
  <c r="BJ62" i="75"/>
  <c r="BI62" i="75"/>
  <c r="BH62" i="75"/>
  <c r="BG62" i="75"/>
  <c r="BF62" i="75"/>
  <c r="BE62" i="75"/>
  <c r="BD62" i="75"/>
  <c r="BC62" i="75"/>
  <c r="BB62" i="75"/>
  <c r="BA62" i="75"/>
  <c r="AZ62" i="75"/>
  <c r="AY62" i="75"/>
  <c r="AX62" i="75"/>
  <c r="AW62" i="75"/>
  <c r="AV62" i="75"/>
  <c r="AU62" i="75"/>
  <c r="AT62" i="75"/>
  <c r="AS62" i="75"/>
  <c r="AR62" i="75"/>
  <c r="AQ62" i="75"/>
  <c r="AP62" i="75"/>
  <c r="AO62" i="75"/>
  <c r="AN62" i="75"/>
  <c r="AM62" i="75"/>
  <c r="AL62" i="75"/>
  <c r="AK62" i="75"/>
  <c r="AJ62" i="75"/>
  <c r="AI62" i="75"/>
  <c r="AH62" i="75"/>
  <c r="AG62" i="75"/>
  <c r="AF62" i="75"/>
  <c r="AE62" i="75"/>
  <c r="AD62" i="75"/>
  <c r="AC62" i="75"/>
  <c r="AB62" i="75"/>
  <c r="AA62" i="75"/>
  <c r="Z62" i="75"/>
  <c r="Y62" i="75"/>
  <c r="X62" i="75"/>
  <c r="W62" i="75"/>
  <c r="V62" i="75"/>
  <c r="U62" i="75"/>
  <c r="T62" i="75"/>
  <c r="S62" i="75"/>
  <c r="R62" i="75"/>
  <c r="Q62" i="75"/>
  <c r="P62" i="75"/>
  <c r="O62" i="75"/>
  <c r="N62" i="75"/>
  <c r="M62" i="75"/>
  <c r="L62" i="75"/>
  <c r="K62" i="75"/>
  <c r="J62" i="75"/>
  <c r="I62" i="75"/>
  <c r="H62" i="75"/>
  <c r="G62" i="75"/>
  <c r="F62" i="75"/>
  <c r="BU61" i="75"/>
  <c r="BT61" i="75"/>
  <c r="BS61" i="75"/>
  <c r="BR61" i="75"/>
  <c r="BQ61" i="75"/>
  <c r="BP61" i="75"/>
  <c r="BO61" i="75"/>
  <c r="BN61" i="75"/>
  <c r="BM61" i="75"/>
  <c r="BL61" i="75"/>
  <c r="BK61" i="75"/>
  <c r="BJ61" i="75"/>
  <c r="BI61" i="75"/>
  <c r="BH61" i="75"/>
  <c r="BG61" i="75"/>
  <c r="BF61" i="75"/>
  <c r="BE61" i="75"/>
  <c r="BD61" i="75"/>
  <c r="BC61" i="75"/>
  <c r="BB61" i="75"/>
  <c r="BA61" i="75"/>
  <c r="AZ61" i="75"/>
  <c r="AY61" i="75"/>
  <c r="AX61" i="75"/>
  <c r="AW61" i="75"/>
  <c r="AV61" i="75"/>
  <c r="AU61" i="75"/>
  <c r="AT61" i="75"/>
  <c r="AS61" i="75"/>
  <c r="AR61" i="75"/>
  <c r="AQ61" i="75"/>
  <c r="AP61" i="75"/>
  <c r="AO61" i="75"/>
  <c r="AN61" i="75"/>
  <c r="AM61" i="75"/>
  <c r="AL61" i="75"/>
  <c r="AK61" i="75"/>
  <c r="AJ61" i="75"/>
  <c r="AI61" i="75"/>
  <c r="AH61" i="75"/>
  <c r="AG61" i="75"/>
  <c r="AF61" i="75"/>
  <c r="AE61" i="75"/>
  <c r="AD61" i="75"/>
  <c r="AC61" i="75"/>
  <c r="AB61" i="75"/>
  <c r="AA61" i="75"/>
  <c r="Z61" i="75"/>
  <c r="Y61" i="75"/>
  <c r="X61" i="75"/>
  <c r="W61" i="75"/>
  <c r="V61" i="75"/>
  <c r="U61" i="75"/>
  <c r="T61" i="75"/>
  <c r="S61" i="75"/>
  <c r="R61" i="75"/>
  <c r="Q61" i="75"/>
  <c r="P61" i="75"/>
  <c r="O61" i="75"/>
  <c r="N61" i="75"/>
  <c r="M61" i="75"/>
  <c r="L61" i="75"/>
  <c r="K61" i="75"/>
  <c r="J61" i="75"/>
  <c r="I61" i="75"/>
  <c r="H61" i="75"/>
  <c r="G61" i="75"/>
  <c r="F61" i="75"/>
  <c r="BU60" i="75"/>
  <c r="BT60" i="75"/>
  <c r="BS60" i="75"/>
  <c r="BR60" i="75"/>
  <c r="BQ60" i="75"/>
  <c r="BP60" i="75"/>
  <c r="BO60" i="75"/>
  <c r="BN60" i="75"/>
  <c r="BM60" i="75"/>
  <c r="BL60" i="75"/>
  <c r="BK60" i="75"/>
  <c r="BJ60" i="75"/>
  <c r="BI60" i="75"/>
  <c r="BH60" i="75"/>
  <c r="BG60" i="75"/>
  <c r="BF60" i="75"/>
  <c r="BE60" i="75"/>
  <c r="BD60" i="75"/>
  <c r="BC60" i="75"/>
  <c r="BB60" i="75"/>
  <c r="BA60" i="75"/>
  <c r="AZ60" i="75"/>
  <c r="AY60" i="75"/>
  <c r="AX60" i="75"/>
  <c r="AW60" i="75"/>
  <c r="AV60" i="75"/>
  <c r="AU60" i="75"/>
  <c r="AT60" i="75"/>
  <c r="AS60" i="75"/>
  <c r="AR60" i="75"/>
  <c r="AQ60" i="75"/>
  <c r="AP60" i="75"/>
  <c r="AO60" i="75"/>
  <c r="AN60" i="75"/>
  <c r="AM60" i="75"/>
  <c r="AL60" i="75"/>
  <c r="AK60" i="75"/>
  <c r="AJ60" i="75"/>
  <c r="AI60" i="75"/>
  <c r="AH60" i="75"/>
  <c r="AG60" i="75"/>
  <c r="AF60" i="75"/>
  <c r="AE60" i="75"/>
  <c r="AD60" i="75"/>
  <c r="AC60" i="75"/>
  <c r="AB60" i="75"/>
  <c r="AA60" i="75"/>
  <c r="Z60" i="75"/>
  <c r="Y60" i="75"/>
  <c r="X60" i="75"/>
  <c r="W60" i="75"/>
  <c r="V60" i="75"/>
  <c r="U60" i="75"/>
  <c r="T60" i="75"/>
  <c r="S60" i="75"/>
  <c r="R60" i="75"/>
  <c r="Q60" i="75"/>
  <c r="P60" i="75"/>
  <c r="O60" i="75"/>
  <c r="N60" i="75"/>
  <c r="M60" i="75"/>
  <c r="L60" i="75"/>
  <c r="K60" i="75"/>
  <c r="J60" i="75"/>
  <c r="I60" i="75"/>
  <c r="H60" i="75"/>
  <c r="G60" i="75"/>
  <c r="F60" i="75"/>
  <c r="BU59" i="75"/>
  <c r="BT59" i="75"/>
  <c r="BS59" i="75"/>
  <c r="BR59" i="75"/>
  <c r="BQ59" i="75"/>
  <c r="BP59" i="75"/>
  <c r="BO59" i="75"/>
  <c r="BN59" i="75"/>
  <c r="BM59" i="75"/>
  <c r="BL59" i="75"/>
  <c r="BK59" i="75"/>
  <c r="BJ59" i="75"/>
  <c r="BI59" i="75"/>
  <c r="BH59" i="75"/>
  <c r="BG59" i="75"/>
  <c r="BF59" i="75"/>
  <c r="BE59" i="75"/>
  <c r="BD59" i="75"/>
  <c r="BC59" i="75"/>
  <c r="BB59" i="75"/>
  <c r="BA59" i="75"/>
  <c r="AZ59" i="75"/>
  <c r="AY59" i="75"/>
  <c r="AX59" i="75"/>
  <c r="AW59" i="75"/>
  <c r="AV59" i="75"/>
  <c r="AU59" i="75"/>
  <c r="AT59" i="75"/>
  <c r="AS59" i="75"/>
  <c r="AR59" i="75"/>
  <c r="AQ59" i="75"/>
  <c r="AP59" i="75"/>
  <c r="AO59" i="75"/>
  <c r="AN59" i="75"/>
  <c r="AM59" i="75"/>
  <c r="AL59" i="75"/>
  <c r="AK59" i="75"/>
  <c r="AJ59" i="75"/>
  <c r="AI59" i="75"/>
  <c r="AH59" i="75"/>
  <c r="AG59" i="75"/>
  <c r="AF59" i="75"/>
  <c r="AE59" i="75"/>
  <c r="AD59" i="75"/>
  <c r="AC59" i="75"/>
  <c r="AB59" i="75"/>
  <c r="AA59" i="75"/>
  <c r="Z59" i="75"/>
  <c r="Y59" i="75"/>
  <c r="X59" i="75"/>
  <c r="W59" i="75"/>
  <c r="V59" i="75"/>
  <c r="U59" i="75"/>
  <c r="T59" i="75"/>
  <c r="S59" i="75"/>
  <c r="R59" i="75"/>
  <c r="Q59" i="75"/>
  <c r="P59" i="75"/>
  <c r="O59" i="75"/>
  <c r="N59" i="75"/>
  <c r="M59" i="75"/>
  <c r="L59" i="75"/>
  <c r="K59" i="75"/>
  <c r="J59" i="75"/>
  <c r="I59" i="75"/>
  <c r="H59" i="75"/>
  <c r="G59" i="75"/>
  <c r="F59" i="75"/>
  <c r="BU58" i="75"/>
  <c r="BT58" i="75"/>
  <c r="BS58" i="75"/>
  <c r="BR58" i="75"/>
  <c r="BQ58" i="75"/>
  <c r="BP58" i="75"/>
  <c r="BO58" i="75"/>
  <c r="BN58" i="75"/>
  <c r="BM58" i="75"/>
  <c r="BL58" i="75"/>
  <c r="BK58" i="75"/>
  <c r="BJ58" i="75"/>
  <c r="BI58" i="75"/>
  <c r="BH58" i="75"/>
  <c r="BG58" i="75"/>
  <c r="BF58" i="75"/>
  <c r="BE58" i="75"/>
  <c r="BD58" i="75"/>
  <c r="BC58" i="75"/>
  <c r="BB58" i="75"/>
  <c r="BA58" i="75"/>
  <c r="AZ58" i="75"/>
  <c r="AY58" i="75"/>
  <c r="AX58" i="75"/>
  <c r="AW58" i="75"/>
  <c r="AV58" i="75"/>
  <c r="AU58" i="75"/>
  <c r="AT58" i="75"/>
  <c r="AS58" i="75"/>
  <c r="AR58" i="75"/>
  <c r="AQ58" i="75"/>
  <c r="AP58" i="75"/>
  <c r="AO58" i="75"/>
  <c r="AN58" i="75"/>
  <c r="AM58" i="75"/>
  <c r="AL58" i="75"/>
  <c r="AK58" i="75"/>
  <c r="AJ58" i="75"/>
  <c r="AI58" i="75"/>
  <c r="AH58" i="75"/>
  <c r="AG58" i="75"/>
  <c r="AF58" i="75"/>
  <c r="AE58" i="75"/>
  <c r="AD58" i="75"/>
  <c r="AC58" i="75"/>
  <c r="AB58" i="75"/>
  <c r="AA58" i="75"/>
  <c r="Z58" i="75"/>
  <c r="Y58" i="75"/>
  <c r="X58" i="75"/>
  <c r="W58" i="75"/>
  <c r="V58" i="75"/>
  <c r="U58" i="75"/>
  <c r="T58" i="75"/>
  <c r="S58" i="75"/>
  <c r="R58" i="75"/>
  <c r="Q58" i="75"/>
  <c r="P58" i="75"/>
  <c r="O58" i="75"/>
  <c r="N58" i="75"/>
  <c r="M58" i="75"/>
  <c r="L58" i="75"/>
  <c r="K58" i="75"/>
  <c r="J58" i="75"/>
  <c r="I58" i="75"/>
  <c r="H58" i="75"/>
  <c r="G58" i="75"/>
  <c r="F58" i="75"/>
  <c r="BU57" i="75"/>
  <c r="BT57" i="75"/>
  <c r="BS57" i="75"/>
  <c r="BR57" i="75"/>
  <c r="BQ57" i="75"/>
  <c r="BP57" i="75"/>
  <c r="BO57" i="75"/>
  <c r="BN57" i="75"/>
  <c r="BM57" i="75"/>
  <c r="BL57" i="75"/>
  <c r="BK57" i="75"/>
  <c r="BJ57" i="75"/>
  <c r="BI57" i="75"/>
  <c r="BH57" i="75"/>
  <c r="BG57" i="75"/>
  <c r="BF57" i="75"/>
  <c r="BE57" i="75"/>
  <c r="BD57" i="75"/>
  <c r="BC57" i="75"/>
  <c r="BB57" i="75"/>
  <c r="BA57" i="75"/>
  <c r="AZ57" i="75"/>
  <c r="AY57" i="75"/>
  <c r="AX57" i="75"/>
  <c r="AW57" i="75"/>
  <c r="AV57" i="75"/>
  <c r="AU57" i="75"/>
  <c r="AT57" i="75"/>
  <c r="AS57" i="75"/>
  <c r="AR57" i="75"/>
  <c r="AQ57" i="75"/>
  <c r="AP57" i="75"/>
  <c r="AO57" i="75"/>
  <c r="AN57" i="75"/>
  <c r="AM57" i="75"/>
  <c r="AL57" i="75"/>
  <c r="AK57" i="75"/>
  <c r="AJ57" i="75"/>
  <c r="AI57" i="75"/>
  <c r="AH57" i="75"/>
  <c r="AG57" i="75"/>
  <c r="AF57" i="75"/>
  <c r="AE57" i="75"/>
  <c r="AD57" i="75"/>
  <c r="AC57" i="75"/>
  <c r="AB57" i="75"/>
  <c r="AA57" i="75"/>
  <c r="Z57" i="75"/>
  <c r="Y57" i="75"/>
  <c r="X57" i="75"/>
  <c r="W57" i="75"/>
  <c r="V57" i="75"/>
  <c r="U57" i="75"/>
  <c r="T57" i="75"/>
  <c r="S57" i="75"/>
  <c r="R57" i="75"/>
  <c r="Q57" i="75"/>
  <c r="P57" i="75"/>
  <c r="O57" i="75"/>
  <c r="N57" i="75"/>
  <c r="M57" i="75"/>
  <c r="L57" i="75"/>
  <c r="K57" i="75"/>
  <c r="J57" i="75"/>
  <c r="I57" i="75"/>
  <c r="H57" i="75"/>
  <c r="G57" i="75"/>
  <c r="F57" i="75"/>
  <c r="BU56" i="75"/>
  <c r="BT56" i="75"/>
  <c r="BS56" i="75"/>
  <c r="BR56" i="75"/>
  <c r="BQ56" i="75"/>
  <c r="BP56" i="75"/>
  <c r="BO56" i="75"/>
  <c r="BN56" i="75"/>
  <c r="BM56" i="75"/>
  <c r="BL56" i="75"/>
  <c r="BK56" i="75"/>
  <c r="BJ56" i="75"/>
  <c r="BI56" i="75"/>
  <c r="BH56" i="75"/>
  <c r="BG56" i="75"/>
  <c r="BF56" i="75"/>
  <c r="BE56" i="75"/>
  <c r="BD56" i="75"/>
  <c r="BC56" i="75"/>
  <c r="BB56" i="75"/>
  <c r="BA56" i="75"/>
  <c r="AZ56" i="75"/>
  <c r="AY56" i="75"/>
  <c r="AX56" i="75"/>
  <c r="AW56" i="75"/>
  <c r="AV56" i="75"/>
  <c r="AU56" i="75"/>
  <c r="AT56" i="75"/>
  <c r="AS56" i="75"/>
  <c r="AR56" i="75"/>
  <c r="AQ56" i="75"/>
  <c r="AP56" i="75"/>
  <c r="AO56" i="75"/>
  <c r="AN56" i="75"/>
  <c r="AM56" i="75"/>
  <c r="AL56" i="75"/>
  <c r="AK56" i="75"/>
  <c r="AJ56" i="75"/>
  <c r="AI56" i="75"/>
  <c r="AH56" i="75"/>
  <c r="AG56" i="75"/>
  <c r="AF56" i="75"/>
  <c r="AE56" i="75"/>
  <c r="AD56" i="75"/>
  <c r="AC56" i="75"/>
  <c r="AB56" i="75"/>
  <c r="AA56" i="75"/>
  <c r="Z56" i="75"/>
  <c r="Y56" i="75"/>
  <c r="X56" i="75"/>
  <c r="W56" i="75"/>
  <c r="V56" i="75"/>
  <c r="U56" i="75"/>
  <c r="T56" i="75"/>
  <c r="S56" i="75"/>
  <c r="R56" i="75"/>
  <c r="Q56" i="75"/>
  <c r="P56" i="75"/>
  <c r="O56" i="75"/>
  <c r="N56" i="75"/>
  <c r="M56" i="75"/>
  <c r="L56" i="75"/>
  <c r="K56" i="75"/>
  <c r="J56" i="75"/>
  <c r="I56" i="75"/>
  <c r="H56" i="75"/>
  <c r="G56" i="75"/>
  <c r="F56" i="75"/>
  <c r="BU55" i="75"/>
  <c r="BT55" i="75"/>
  <c r="BS55" i="75"/>
  <c r="BR55" i="75"/>
  <c r="BQ55" i="75"/>
  <c r="BP55" i="75"/>
  <c r="BO55" i="75"/>
  <c r="BN55" i="75"/>
  <c r="BM55" i="75"/>
  <c r="BL55" i="75"/>
  <c r="BK55" i="75"/>
  <c r="BJ55" i="75"/>
  <c r="BI55" i="75"/>
  <c r="BH55" i="75"/>
  <c r="BG55" i="75"/>
  <c r="BF55" i="75"/>
  <c r="BE55" i="75"/>
  <c r="BD55" i="75"/>
  <c r="BC55" i="75"/>
  <c r="BB55" i="75"/>
  <c r="BA55" i="75"/>
  <c r="AZ55" i="75"/>
  <c r="AY55" i="75"/>
  <c r="AX55" i="75"/>
  <c r="AW55" i="75"/>
  <c r="AV55" i="75"/>
  <c r="AU55" i="75"/>
  <c r="AT55" i="75"/>
  <c r="AS55" i="75"/>
  <c r="AR55" i="75"/>
  <c r="AQ55" i="75"/>
  <c r="AP55" i="75"/>
  <c r="AO55" i="75"/>
  <c r="AN55" i="75"/>
  <c r="AM55" i="75"/>
  <c r="AL55" i="75"/>
  <c r="AK55" i="75"/>
  <c r="AJ55" i="75"/>
  <c r="AI55" i="75"/>
  <c r="AH55" i="75"/>
  <c r="AG55" i="75"/>
  <c r="AF55" i="75"/>
  <c r="AE55" i="75"/>
  <c r="AD55" i="75"/>
  <c r="AC55" i="75"/>
  <c r="AB55" i="75"/>
  <c r="AA55" i="75"/>
  <c r="Z55" i="75"/>
  <c r="Y55" i="75"/>
  <c r="X55" i="75"/>
  <c r="W55" i="75"/>
  <c r="V55" i="75"/>
  <c r="U55" i="75"/>
  <c r="T55" i="75"/>
  <c r="S55" i="75"/>
  <c r="R55" i="75"/>
  <c r="Q55" i="75"/>
  <c r="P55" i="75"/>
  <c r="O55" i="75"/>
  <c r="N55" i="75"/>
  <c r="M55" i="75"/>
  <c r="L55" i="75"/>
  <c r="K55" i="75"/>
  <c r="J55" i="75"/>
  <c r="I55" i="75"/>
  <c r="H55" i="75"/>
  <c r="G55" i="75"/>
  <c r="F55" i="75"/>
  <c r="BU54" i="75"/>
  <c r="BT54" i="75"/>
  <c r="BS54" i="75"/>
  <c r="BR54" i="75"/>
  <c r="BQ54" i="75"/>
  <c r="BP54" i="75"/>
  <c r="BO54" i="75"/>
  <c r="BN54" i="75"/>
  <c r="BM54" i="75"/>
  <c r="BL54" i="75"/>
  <c r="BK54" i="75"/>
  <c r="BJ54" i="75"/>
  <c r="BI54" i="75"/>
  <c r="BH54" i="75"/>
  <c r="BG54" i="75"/>
  <c r="BF54" i="75"/>
  <c r="BE54" i="75"/>
  <c r="BD54" i="75"/>
  <c r="BC54" i="75"/>
  <c r="BB54" i="75"/>
  <c r="BA54" i="75"/>
  <c r="AZ54" i="75"/>
  <c r="AY54" i="75"/>
  <c r="AX54" i="75"/>
  <c r="AW54" i="75"/>
  <c r="AV54" i="75"/>
  <c r="AU54" i="75"/>
  <c r="AT54" i="75"/>
  <c r="AS54" i="75"/>
  <c r="AR54" i="75"/>
  <c r="AQ54" i="75"/>
  <c r="AP54" i="75"/>
  <c r="AO54" i="75"/>
  <c r="AN54" i="75"/>
  <c r="AM54" i="75"/>
  <c r="AL54" i="75"/>
  <c r="AK54" i="75"/>
  <c r="AJ54" i="75"/>
  <c r="AI54" i="75"/>
  <c r="AH54" i="75"/>
  <c r="AG54" i="75"/>
  <c r="AF54" i="75"/>
  <c r="AE54" i="75"/>
  <c r="AD54" i="75"/>
  <c r="AC54" i="75"/>
  <c r="AB54" i="75"/>
  <c r="AA54" i="75"/>
  <c r="Z54" i="75"/>
  <c r="Y54" i="75"/>
  <c r="X54" i="75"/>
  <c r="W54" i="75"/>
  <c r="V54" i="75"/>
  <c r="U54" i="75"/>
  <c r="T54" i="75"/>
  <c r="S54" i="75"/>
  <c r="R54" i="75"/>
  <c r="Q54" i="75"/>
  <c r="P54" i="75"/>
  <c r="O54" i="75"/>
  <c r="N54" i="75"/>
  <c r="M54" i="75"/>
  <c r="L54" i="75"/>
  <c r="K54" i="75"/>
  <c r="J54" i="75"/>
  <c r="I54" i="75"/>
  <c r="H54" i="75"/>
  <c r="G54" i="75"/>
  <c r="F54" i="75"/>
  <c r="BU53" i="75"/>
  <c r="BT53" i="75"/>
  <c r="BS53" i="75"/>
  <c r="BR53" i="75"/>
  <c r="BQ53" i="75"/>
  <c r="BP53" i="75"/>
  <c r="BO53" i="75"/>
  <c r="BN53" i="75"/>
  <c r="BM53" i="75"/>
  <c r="BL53" i="75"/>
  <c r="BK53" i="75"/>
  <c r="BJ53" i="75"/>
  <c r="BI53" i="75"/>
  <c r="BH53" i="75"/>
  <c r="BG53" i="75"/>
  <c r="BF53" i="75"/>
  <c r="BE53" i="75"/>
  <c r="BD53" i="75"/>
  <c r="BC53" i="75"/>
  <c r="BB53" i="75"/>
  <c r="BA53" i="75"/>
  <c r="AZ53" i="75"/>
  <c r="AY53" i="75"/>
  <c r="AX53" i="75"/>
  <c r="AW53" i="75"/>
  <c r="AV53" i="75"/>
  <c r="AU53" i="75"/>
  <c r="AT53" i="75"/>
  <c r="AS53" i="75"/>
  <c r="AR53" i="75"/>
  <c r="AQ53" i="75"/>
  <c r="AP53" i="75"/>
  <c r="AO53" i="75"/>
  <c r="AN53" i="75"/>
  <c r="AM53" i="75"/>
  <c r="AL53" i="75"/>
  <c r="AK53" i="75"/>
  <c r="AJ53" i="75"/>
  <c r="AI53" i="75"/>
  <c r="AH53" i="75"/>
  <c r="AG53" i="75"/>
  <c r="AF53" i="75"/>
  <c r="AE53" i="75"/>
  <c r="AD53" i="75"/>
  <c r="AC53" i="75"/>
  <c r="AB53" i="75"/>
  <c r="AA53" i="75"/>
  <c r="Z53" i="75"/>
  <c r="Y53" i="75"/>
  <c r="X53" i="75"/>
  <c r="W53" i="75"/>
  <c r="V53" i="75"/>
  <c r="U53" i="75"/>
  <c r="T53" i="75"/>
  <c r="S53" i="75"/>
  <c r="R53" i="75"/>
  <c r="Q53" i="75"/>
  <c r="P53" i="75"/>
  <c r="O53" i="75"/>
  <c r="N53" i="75"/>
  <c r="M53" i="75"/>
  <c r="L53" i="75"/>
  <c r="K53" i="75"/>
  <c r="J53" i="75"/>
  <c r="I53" i="75"/>
  <c r="H53" i="75"/>
  <c r="G53" i="75"/>
  <c r="F53" i="75"/>
  <c r="BU52" i="75"/>
  <c r="BT52" i="75"/>
  <c r="BS52" i="75"/>
  <c r="BR52" i="75"/>
  <c r="BQ52" i="75"/>
  <c r="BP52" i="75"/>
  <c r="BO52" i="75"/>
  <c r="BN52" i="75"/>
  <c r="BM52" i="75"/>
  <c r="BL52" i="75"/>
  <c r="BK52" i="75"/>
  <c r="BJ52" i="75"/>
  <c r="BI52" i="75"/>
  <c r="BH52" i="75"/>
  <c r="BG52" i="75"/>
  <c r="BF52" i="75"/>
  <c r="BE52" i="75"/>
  <c r="BD52" i="75"/>
  <c r="BC52" i="75"/>
  <c r="BB52" i="75"/>
  <c r="BA52" i="75"/>
  <c r="AZ52" i="75"/>
  <c r="AY52" i="75"/>
  <c r="AX52" i="75"/>
  <c r="AW52" i="75"/>
  <c r="AV52" i="75"/>
  <c r="AU52" i="75"/>
  <c r="AT52" i="75"/>
  <c r="AS52" i="75"/>
  <c r="AR52" i="75"/>
  <c r="AQ52" i="75"/>
  <c r="AP52" i="75"/>
  <c r="AO52" i="75"/>
  <c r="AN52" i="75"/>
  <c r="AM52" i="75"/>
  <c r="AL52" i="75"/>
  <c r="AK52" i="75"/>
  <c r="AJ52" i="75"/>
  <c r="AI52" i="75"/>
  <c r="AH52" i="75"/>
  <c r="AG52" i="75"/>
  <c r="AF52" i="75"/>
  <c r="AE52" i="75"/>
  <c r="AD52" i="75"/>
  <c r="AC52" i="75"/>
  <c r="AB52" i="75"/>
  <c r="AA52" i="75"/>
  <c r="Z52" i="75"/>
  <c r="Y52" i="75"/>
  <c r="X52" i="75"/>
  <c r="W52" i="75"/>
  <c r="V52" i="75"/>
  <c r="U52" i="75"/>
  <c r="T52" i="75"/>
  <c r="S52" i="75"/>
  <c r="R52" i="75"/>
  <c r="Q52" i="75"/>
  <c r="P52" i="75"/>
  <c r="O52" i="75"/>
  <c r="N52" i="75"/>
  <c r="M52" i="75"/>
  <c r="L52" i="75"/>
  <c r="K52" i="75"/>
  <c r="J52" i="75"/>
  <c r="I52" i="75"/>
  <c r="H52" i="75"/>
  <c r="G52" i="75"/>
  <c r="F52" i="75"/>
  <c r="BU51" i="75"/>
  <c r="BT51" i="75"/>
  <c r="BS51" i="75"/>
  <c r="BR51" i="75"/>
  <c r="BQ51" i="75"/>
  <c r="BP51" i="75"/>
  <c r="BO51" i="75"/>
  <c r="BN51" i="75"/>
  <c r="BM51" i="75"/>
  <c r="BL51" i="75"/>
  <c r="BK51" i="75"/>
  <c r="BJ51" i="75"/>
  <c r="BI51" i="75"/>
  <c r="BH51" i="75"/>
  <c r="BG51" i="75"/>
  <c r="BF51" i="75"/>
  <c r="BE51" i="75"/>
  <c r="BD51" i="75"/>
  <c r="BC51" i="75"/>
  <c r="BB51" i="75"/>
  <c r="BA51" i="75"/>
  <c r="AZ51" i="75"/>
  <c r="AY51" i="75"/>
  <c r="AX51" i="75"/>
  <c r="AW51" i="75"/>
  <c r="AV51" i="75"/>
  <c r="AU51" i="75"/>
  <c r="AT51" i="75"/>
  <c r="AS51" i="75"/>
  <c r="AR51" i="75"/>
  <c r="AQ51" i="75"/>
  <c r="AP51" i="75"/>
  <c r="AO51" i="75"/>
  <c r="AN51" i="75"/>
  <c r="AM51" i="75"/>
  <c r="AL51" i="75"/>
  <c r="AK51" i="75"/>
  <c r="AJ51" i="75"/>
  <c r="AI51" i="75"/>
  <c r="AH51" i="75"/>
  <c r="AG51" i="75"/>
  <c r="AF51" i="75"/>
  <c r="AE51" i="75"/>
  <c r="AD51" i="75"/>
  <c r="AC51" i="75"/>
  <c r="AB51" i="75"/>
  <c r="AA51" i="75"/>
  <c r="Z51" i="75"/>
  <c r="Y51" i="75"/>
  <c r="X51" i="75"/>
  <c r="W51" i="75"/>
  <c r="V51" i="75"/>
  <c r="U51" i="75"/>
  <c r="T51" i="75"/>
  <c r="S51" i="75"/>
  <c r="R51" i="75"/>
  <c r="Q51" i="75"/>
  <c r="P51" i="75"/>
  <c r="O51" i="75"/>
  <c r="N51" i="75"/>
  <c r="M51" i="75"/>
  <c r="L51" i="75"/>
  <c r="K51" i="75"/>
  <c r="J51" i="75"/>
  <c r="I51" i="75"/>
  <c r="H51" i="75"/>
  <c r="G51" i="75"/>
  <c r="F51" i="75"/>
  <c r="BU50" i="75"/>
  <c r="BT50" i="75"/>
  <c r="BS50" i="75"/>
  <c r="BR50" i="75"/>
  <c r="BQ50" i="75"/>
  <c r="BP50" i="75"/>
  <c r="BO50" i="75"/>
  <c r="BN50" i="75"/>
  <c r="BM50" i="75"/>
  <c r="BL50" i="75"/>
  <c r="BK50" i="75"/>
  <c r="BJ50" i="75"/>
  <c r="BI50" i="75"/>
  <c r="BH50" i="75"/>
  <c r="BG50" i="75"/>
  <c r="BF50" i="75"/>
  <c r="BE50" i="75"/>
  <c r="BD50" i="75"/>
  <c r="BC50" i="75"/>
  <c r="BB50" i="75"/>
  <c r="BA50" i="75"/>
  <c r="AZ50" i="75"/>
  <c r="AY50" i="75"/>
  <c r="AX50" i="75"/>
  <c r="AW50" i="75"/>
  <c r="AV50" i="75"/>
  <c r="AU50" i="75"/>
  <c r="AT50" i="75"/>
  <c r="AS50" i="75"/>
  <c r="AR50" i="75"/>
  <c r="AQ50" i="75"/>
  <c r="AP50" i="75"/>
  <c r="AO50" i="75"/>
  <c r="AN50" i="75"/>
  <c r="AM50" i="75"/>
  <c r="AL50" i="75"/>
  <c r="AK50" i="75"/>
  <c r="AJ50" i="75"/>
  <c r="AI50" i="75"/>
  <c r="AH50" i="75"/>
  <c r="AG50" i="75"/>
  <c r="AF50" i="75"/>
  <c r="AE50" i="75"/>
  <c r="AD50" i="75"/>
  <c r="AC50" i="75"/>
  <c r="AB50" i="75"/>
  <c r="AA50" i="75"/>
  <c r="Z50" i="75"/>
  <c r="Y50" i="75"/>
  <c r="X50" i="75"/>
  <c r="W50" i="75"/>
  <c r="V50" i="75"/>
  <c r="U50" i="75"/>
  <c r="T50" i="75"/>
  <c r="S50" i="75"/>
  <c r="R50" i="75"/>
  <c r="Q50" i="75"/>
  <c r="P50" i="75"/>
  <c r="O50" i="75"/>
  <c r="N50" i="75"/>
  <c r="M50" i="75"/>
  <c r="L50" i="75"/>
  <c r="K50" i="75"/>
  <c r="J50" i="75"/>
  <c r="I50" i="75"/>
  <c r="H50" i="75"/>
  <c r="G50" i="75"/>
  <c r="F50" i="75"/>
  <c r="BU49" i="75"/>
  <c r="BT49" i="75"/>
  <c r="BS49" i="75"/>
  <c r="BR49" i="75"/>
  <c r="BQ49" i="75"/>
  <c r="BP49" i="75"/>
  <c r="BO49" i="75"/>
  <c r="BN49" i="75"/>
  <c r="BM49" i="75"/>
  <c r="BL49" i="75"/>
  <c r="BK49" i="75"/>
  <c r="BJ49" i="75"/>
  <c r="BI49" i="75"/>
  <c r="BH49" i="75"/>
  <c r="BG49" i="75"/>
  <c r="BF49" i="75"/>
  <c r="BE49" i="75"/>
  <c r="BD49" i="75"/>
  <c r="BC49" i="75"/>
  <c r="BB49" i="75"/>
  <c r="BA49" i="75"/>
  <c r="AZ49" i="75"/>
  <c r="AY49" i="75"/>
  <c r="AX49" i="75"/>
  <c r="AW49" i="75"/>
  <c r="AV49" i="75"/>
  <c r="AU49" i="75"/>
  <c r="AT49" i="75"/>
  <c r="AS49" i="75"/>
  <c r="AR49" i="75"/>
  <c r="AQ49" i="75"/>
  <c r="AP49" i="75"/>
  <c r="AO49" i="75"/>
  <c r="AN49" i="75"/>
  <c r="AM49" i="75"/>
  <c r="AL49" i="75"/>
  <c r="AK49" i="75"/>
  <c r="AJ49" i="75"/>
  <c r="AI49" i="75"/>
  <c r="AH49" i="75"/>
  <c r="AG49" i="75"/>
  <c r="AF49" i="75"/>
  <c r="AE49" i="75"/>
  <c r="AD49" i="75"/>
  <c r="AC49" i="75"/>
  <c r="AB49" i="75"/>
  <c r="AA49" i="75"/>
  <c r="Z49" i="75"/>
  <c r="Y49" i="75"/>
  <c r="X49" i="75"/>
  <c r="W49" i="75"/>
  <c r="V49" i="75"/>
  <c r="U49" i="75"/>
  <c r="T49" i="75"/>
  <c r="S49" i="75"/>
  <c r="R49" i="75"/>
  <c r="Q49" i="75"/>
  <c r="P49" i="75"/>
  <c r="O49" i="75"/>
  <c r="N49" i="75"/>
  <c r="M49" i="75"/>
  <c r="L49" i="75"/>
  <c r="K49" i="75"/>
  <c r="J49" i="75"/>
  <c r="I49" i="75"/>
  <c r="H49" i="75"/>
  <c r="G49" i="75"/>
  <c r="F49"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W48" i="75"/>
  <c r="V48" i="75"/>
  <c r="U48" i="75"/>
  <c r="T48" i="75"/>
  <c r="S48" i="75"/>
  <c r="R48" i="75"/>
  <c r="Q48" i="75"/>
  <c r="P48" i="75"/>
  <c r="O48" i="75"/>
  <c r="N48" i="75"/>
  <c r="M48" i="75"/>
  <c r="L48" i="75"/>
  <c r="K48" i="75"/>
  <c r="J48" i="75"/>
  <c r="I48" i="75"/>
  <c r="H48" i="75"/>
  <c r="G48" i="75"/>
  <c r="F48"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V47" i="75"/>
  <c r="U47" i="75"/>
  <c r="T47" i="75"/>
  <c r="S47" i="75"/>
  <c r="R47" i="75"/>
  <c r="Q47" i="75"/>
  <c r="P47" i="75"/>
  <c r="O47" i="75"/>
  <c r="N47" i="75"/>
  <c r="M47" i="75"/>
  <c r="L47" i="75"/>
  <c r="K47" i="75"/>
  <c r="J47" i="75"/>
  <c r="I47" i="75"/>
  <c r="H47" i="75"/>
  <c r="G47" i="75"/>
  <c r="F47"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V46" i="75"/>
  <c r="U46" i="75"/>
  <c r="T46" i="75"/>
  <c r="S46" i="75"/>
  <c r="R46" i="75"/>
  <c r="Q46" i="75"/>
  <c r="P46" i="75"/>
  <c r="O46" i="75"/>
  <c r="N46" i="75"/>
  <c r="M46" i="75"/>
  <c r="L46" i="75"/>
  <c r="K46" i="75"/>
  <c r="J46" i="75"/>
  <c r="I46" i="75"/>
  <c r="H46" i="75"/>
  <c r="G46" i="75"/>
  <c r="F46" i="75"/>
</calcChain>
</file>

<file path=xl/sharedStrings.xml><?xml version="1.0" encoding="utf-8"?>
<sst xmlns="http://schemas.openxmlformats.org/spreadsheetml/2006/main" count="113603" uniqueCount="18324">
  <si>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</si>
  <si>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</si>
  <si>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</si>
  <si>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</si>
  <si>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</si>
  <si>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</si>
  <si>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</si>
  <si>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</si>
  <si>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</si>
  <si>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</si>
  <si>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</si>
  <si>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</si>
  <si>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</si>
  <si>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</si>
  <si>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</si>
  <si>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</si>
  <si>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</si>
  <si>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</si>
  <si>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</si>
  <si>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</si>
  <si>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</si>
  <si>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</si>
  <si>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</si>
  <si>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</si>
  <si>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</si>
  <si>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</si>
  <si>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</si>
  <si>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</si>
  <si>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</si>
  <si>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</si>
  <si>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</si>
  <si>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</si>
  <si>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</si>
  <si>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</si>
  <si>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</si>
  <si>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</si>
  <si>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</si>
  <si>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</si>
  <si>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</si>
  <si>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</si>
  <si>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</si>
  <si>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</si>
  <si>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</si>
  <si>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</si>
  <si>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</si>
  <si>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</si>
  <si>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</si>
  <si>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</si>
  <si>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</si>
  <si>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</si>
  <si>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</si>
  <si>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</si>
  <si>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</si>
  <si>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</si>
  <si>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</si>
  <si>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</si>
  <si>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</si>
  <si>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</si>
  <si>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</si>
  <si>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</si>
  <si>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</si>
  <si>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</si>
  <si>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</si>
  <si>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</si>
  <si>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</si>
  <si>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</si>
  <si>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</si>
  <si>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</si>
  <si>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</si>
  <si>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</si>
  <si>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</si>
  <si>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</si>
  <si>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</si>
  <si>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</si>
  <si>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</si>
  <si>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</si>
  <si>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</si>
  <si>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</si>
  <si>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</si>
  <si>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</si>
  <si>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</si>
  <si>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</si>
  <si>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</si>
  <si>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</si>
  <si>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</si>
  <si>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</si>
  <si>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</si>
  <si>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</si>
  <si>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</si>
  <si>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</si>
  <si>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</si>
  <si>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</si>
  <si>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</si>
  <si>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</si>
  <si>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</si>
  <si>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</si>
  <si>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</si>
  <si>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</si>
  <si>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</si>
  <si>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</si>
  <si>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</si>
  <si>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</si>
  <si>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</si>
  <si>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</si>
  <si>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</si>
  <si>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</si>
  <si>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</si>
  <si>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</si>
  <si>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</si>
  <si>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</si>
  <si>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</si>
  <si>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DPDPO</t>
  </si>
  <si>
    <t>Editions ENI</t>
  </si>
  <si>
    <t>Le DPO</t>
  </si>
  <si>
    <t>Rôle, fonction et attributs du Délégué à la Protection des Données</t>
  </si>
  <si>
    <t>Agnès Boschet, Sylvie Cacaux, Dominique Offerlé</t>
  </si>
  <si>
    <t/>
  </si>
  <si>
    <t>Boschet, Agnès</t>
  </si>
  <si>
    <t>Cacaux, Sylvie</t>
  </si>
  <si>
    <t>Offerlé, Dominique</t>
  </si>
  <si>
    <t>Edition du 1 January 2024</t>
  </si>
  <si>
    <t>212 pages</t>
  </si>
  <si>
    <t>fre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</si>
  <si>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</si>
  <si>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Version Numérique</t>
  </si>
  <si>
    <t>Version Imprimée</t>
  </si>
  <si>
    <t>St-Herblain</t>
  </si>
  <si>
    <t>Bibliothèque Numérique ENI (Service en ligne)</t>
  </si>
  <si>
    <t>DATA PRO</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</si>
  <si>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</si>
  <si>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</si>
  <si>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</si>
  <si>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</si>
  <si>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</si>
  <si>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</si>
  <si>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</si>
  <si>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</si>
  <si>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</si>
  <si>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</si>
  <si>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</si>
  <si>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</si>
  <si>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</si>
  <si>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</si>
  <si>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</si>
  <si>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</si>
  <si>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</si>
  <si>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</si>
  <si>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</si>
  <si>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</si>
  <si>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Edition du 1 February 2024</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</si>
  <si>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</si>
  <si>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</si>
  <si>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EXPERT IT</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</si>
  <si>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</si>
  <si>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</si>
  <si>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</si>
  <si>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</si>
  <si>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</si>
  <si>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</si>
  <si>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</si>
  <si>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</si>
  <si>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</si>
  <si>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</si>
  <si>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</si>
  <si>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</si>
  <si>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</si>
  <si>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 database</t>
  </si>
  <si>
    <t xml:space="preserve">bdd – base de données </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</si>
  <si>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</si>
  <si>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</si>
  <si>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</si>
  <si>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</si>
  <si>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</si>
  <si>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</si>
  <si>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</si>
  <si>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</si>
  <si>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</si>
  <si>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</si>
  <si>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</si>
  <si>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</si>
  <si>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</si>
  <si>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</si>
  <si>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</si>
  <si>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</si>
  <si>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script </t>
  </si>
  <si>
    <t xml:space="preserve"> shell </t>
  </si>
  <si>
    <t xml:space="preserve"> systemd </t>
  </si>
  <si>
    <t xml:space="preserve"> x11 </t>
  </si>
  <si>
    <t xml:space="preserve"> xfs </t>
  </si>
  <si>
    <t xml:space="preserve">GNU/linux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</si>
  <si>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</si>
  <si>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</si>
  <si>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</si>
  <si>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</si>
  <si>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</si>
  <si>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</si>
  <si>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</si>
  <si>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</si>
  <si>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extrem programming </t>
  </si>
  <si>
    <t xml:space="preserve"> ice scrum</t>
  </si>
  <si>
    <t xml:space="preserve"> kanban </t>
  </si>
  <si>
    <t xml:space="preserve"> lean management </t>
  </si>
  <si>
    <t xml:space="preserve">agilité </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</si>
  <si>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</si>
  <si>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</si>
  <si>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</si>
  <si>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</si>
  <si>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</si>
  <si>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</si>
  <si>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</si>
  <si>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</si>
  <si>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</si>
  <si>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</si>
  <si>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LFHS-RASP</t>
  </si>
  <si>
    <t>Raspberry Pi</t>
  </si>
  <si>
    <t>Le guide incontournable pour exploiter votre nano-ordinateur</t>
  </si>
  <si>
    <t>François Mocq, Alexandre Svetec</t>
  </si>
  <si>
    <t>Mocq, François</t>
  </si>
  <si>
    <t>Svetec, Alexandre</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</si>
  <si>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</si>
  <si>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</si>
  <si>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</si>
  <si>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</si>
  <si>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</si>
  <si>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</si>
  <si>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</si>
  <si>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</si>
  <si>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</si>
  <si>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</si>
  <si>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</si>
  <si>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</si>
  <si>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</si>
  <si>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</si>
  <si>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</si>
  <si>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</si>
  <si>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</si>
  <si>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</si>
  <si>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</si>
  <si>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</si>
  <si>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</si>
  <si>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</si>
  <si>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</si>
  <si>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</si>
  <si>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</si>
  <si>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</si>
  <si>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</si>
  <si>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Edition du 1 November 2024</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</si>
  <si>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</si>
  <si>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</si>
  <si>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SOLUTIONS BUSINESS</t>
  </si>
  <si>
    <t>%SITE_CLIENT%/?library_guid=07B8C7C1-6D8F-45A7-B6B0-1406D48BC1E9</t>
  </si>
  <si>
    <t>Teams – Lists – OneDrive – To Do – SharePoint – Booking</t>
  </si>
  <si>
    <t>EP4FIB</t>
  </si>
  <si>
    <t>Les réseaux en fibres optiques</t>
  </si>
  <si>
    <t>Notions fondamentales (4e édition)</t>
  </si>
  <si>
    <t>Jean-Michel Mur</t>
  </si>
  <si>
    <t>Mur, Jean-Michel</t>
  </si>
  <si>
    <t>Edition du 1 April 2024</t>
  </si>
  <si>
    <t>652 pages</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</si>
  <si>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</si>
  <si>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EPSILON</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</si>
  <si>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</si>
  <si>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</si>
  <si>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</si>
  <si>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</si>
  <si>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</si>
  <si>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</si>
  <si>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</si>
  <si>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</si>
  <si>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</si>
  <si>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</si>
  <si>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</si>
  <si>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</si>
  <si>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</si>
  <si>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</si>
  <si>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</si>
  <si>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</si>
  <si>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</si>
  <si>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</si>
  <si>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</si>
  <si>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</si>
  <si>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</si>
  <si>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framework </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</si>
  <si>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</si>
  <si>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</si>
  <si>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</si>
  <si>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</si>
  <si>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</si>
  <si>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</si>
  <si>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</si>
  <si>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</si>
  <si>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</si>
  <si>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</si>
  <si>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</si>
  <si>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</si>
  <si>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</si>
  <si>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</si>
  <si>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</si>
  <si>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</si>
  <si>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</si>
  <si>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</si>
  <si>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RI24AUT</t>
  </si>
  <si>
    <t>AutoCAD 2024</t>
  </si>
  <si>
    <t>Des fondamentaux à la présentation détaillée autour de projets professionnels</t>
  </si>
  <si>
    <t>Jean-Yves Gouez, Olivier Le frapper</t>
  </si>
  <si>
    <t>Gouez, Jean-Yves</t>
  </si>
  <si>
    <t>Le frapper, Olivier</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</si>
  <si>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</si>
  <si>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</si>
  <si>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</si>
  <si>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2D </t>
  </si>
  <si>
    <t xml:space="preserve"> 3D </t>
  </si>
  <si>
    <t xml:space="preserve"> CAO </t>
  </si>
  <si>
    <t xml:space="preserve"> DAO </t>
  </si>
  <si>
    <t xml:space="preserve"> dwf </t>
  </si>
  <si>
    <t xml:space="preserve"> skp </t>
  </si>
  <si>
    <t xml:space="preserve">autodesk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</si>
  <si>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</si>
  <si>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</si>
  <si>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</si>
  <si>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</si>
  <si>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</si>
  <si>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</si>
  <si>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</si>
  <si>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</si>
  <si>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</si>
  <si>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</si>
  <si>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</si>
  <si>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</si>
  <si>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</si>
  <si>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</si>
  <si>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</si>
  <si>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</si>
  <si>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RÉFÉRENCE BUREAUTIQUE</t>
  </si>
  <si>
    <t>%SITE_CLIENT%/?library_guid=253F831D-24C6-4B2E-B544-1F2A45706E37</t>
  </si>
  <si>
    <t>suite bureautique – LibreOffice – Document – Classeur – Présentation – Presentation – Formulaire – PhotoEditor – OpenOffice</t>
  </si>
  <si>
    <t>EIKOTBACK</t>
  </si>
  <si>
    <t>Kotlin</t>
  </si>
  <si>
    <t>Développement backend d’applications web avec Ktor et Exposed</t>
  </si>
  <si>
    <t>Ghassane Latfi</t>
  </si>
  <si>
    <t>Latfi, Ghassane</t>
  </si>
  <si>
    <t>278 pages</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</si>
  <si>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</si>
  <si>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</si>
  <si>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</si>
  <si>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</si>
  <si>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</si>
  <si>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</si>
  <si>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</si>
  <si>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</si>
  <si>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</si>
  <si>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</si>
  <si>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</si>
  <si>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</si>
  <si>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</si>
  <si>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SOBHS-COP</t>
  </si>
  <si>
    <t>Microsoft Copilot</t>
  </si>
  <si>
    <t>Optimisez votre productivité en collaborant avec l’IA</t>
  </si>
  <si>
    <t>Gilles Balmisse</t>
  </si>
  <si>
    <t>Balmisse, Gilles</t>
  </si>
  <si>
    <t>280 pages</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</si>
  <si>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</si>
  <si>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</si>
  <si>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</si>
  <si>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LF2ARDDIY</t>
  </si>
  <si>
    <t>Arduino</t>
  </si>
  <si>
    <t>S'exercer au prototypage électronique (11 projets créatifs) (2e édition)</t>
  </si>
  <si>
    <t>Cédric  Doutriaux , Frédéric Glausinger</t>
  </si>
  <si>
    <t xml:space="preserve">Doutriaux , Cédric </t>
  </si>
  <si>
    <t>Glausinger, Frédéric</t>
  </si>
  <si>
    <t>Edition du 1 May 2024</t>
  </si>
  <si>
    <t>272 pages</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</si>
  <si>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</si>
  <si>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</si>
  <si>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</si>
  <si>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</si>
  <si>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</si>
  <si>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</si>
  <si>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</si>
  <si>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</si>
  <si>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</si>
  <si>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</si>
  <si>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</si>
  <si>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</si>
  <si>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</si>
  <si>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OBJECTIF WEB</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</si>
  <si>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</si>
  <si>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</si>
  <si>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</si>
  <si>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</si>
  <si>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</si>
  <si>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</si>
  <si>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</si>
  <si>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</si>
  <si>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</si>
  <si>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</si>
  <si>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</si>
  <si>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</si>
  <si>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</si>
  <si>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</si>
  <si>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abstraction </t>
  </si>
  <si>
    <t xml:space="preserve"> encapsulation </t>
  </si>
  <si>
    <t xml:space="preserve"> héritage </t>
  </si>
  <si>
    <t xml:space="preserve"> Java</t>
  </si>
  <si>
    <t xml:space="preserve"> multithread </t>
  </si>
  <si>
    <t xml:space="preserve"> polymorphisme </t>
  </si>
  <si>
    <t xml:space="preserve"> uml – netbeans </t>
  </si>
  <si>
    <t xml:space="preserve"> Windows Forms </t>
  </si>
  <si>
    <t xml:space="preserve">poo </t>
  </si>
  <si>
    <t>RI5SQL</t>
  </si>
  <si>
    <t>SQL</t>
  </si>
  <si>
    <t>Les fondamentaux du langage (avec exercices et corrigés) - (5e édition)</t>
  </si>
  <si>
    <t>Anne-Christine Bisson</t>
  </si>
  <si>
    <t>Bisson, Anne-Christine</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</si>
  <si>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</si>
  <si>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</si>
  <si>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</si>
  <si>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</si>
  <si>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</si>
  <si>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</si>
  <si>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</si>
  <si>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</si>
  <si>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</si>
  <si>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</si>
  <si>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</si>
  <si>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</si>
  <si>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</si>
  <si>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</si>
  <si>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</si>
  <si>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</si>
  <si>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</si>
  <si>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</si>
  <si>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</si>
  <si>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</si>
  <si>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</si>
  <si>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</si>
  <si>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</si>
  <si>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</si>
  <si>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</si>
  <si>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</si>
  <si>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</si>
  <si>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</si>
  <si>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</si>
  <si>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</si>
  <si>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</si>
  <si>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</si>
  <si>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</si>
  <si>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</si>
  <si>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</si>
  <si>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</si>
  <si>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</si>
  <si>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</si>
  <si>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</si>
  <si>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</si>
  <si>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</si>
  <si>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</si>
  <si>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</si>
  <si>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</si>
  <si>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</si>
  <si>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</si>
  <si>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</si>
  <si>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</si>
  <si>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</si>
  <si>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</si>
  <si>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</si>
  <si>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</si>
  <si>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</si>
  <si>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</si>
  <si>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</si>
  <si>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</si>
  <si>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</si>
  <si>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</si>
  <si>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</si>
  <si>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</si>
  <si>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</si>
  <si>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</si>
  <si>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</si>
  <si>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</si>
  <si>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</si>
  <si>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</si>
  <si>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</si>
  <si>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</si>
  <si>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</si>
  <si>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</si>
  <si>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</si>
  <si>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</si>
  <si>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</si>
  <si>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</si>
  <si>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</si>
  <si>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</si>
  <si>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</si>
  <si>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</si>
  <si>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</si>
  <si>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</si>
  <si>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</si>
  <si>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</si>
  <si>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</si>
  <si>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</si>
  <si>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</si>
  <si>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</si>
  <si>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</si>
  <si>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</si>
  <si>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</si>
  <si>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</si>
  <si>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</si>
  <si>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</si>
  <si>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</si>
  <si>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</si>
  <si>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</si>
  <si>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</si>
  <si>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</si>
  <si>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Linux</t>
  </si>
  <si>
    <t>De la ligne de commande à l'administration système</t>
  </si>
  <si>
    <t>Jérémy Gak</t>
  </si>
  <si>
    <t>Gak, Jérémy</t>
  </si>
  <si>
    <t>325 pages</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</si>
  <si>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</si>
  <si>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</si>
  <si>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</si>
  <si>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</si>
  <si>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</si>
  <si>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</si>
  <si>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</si>
  <si>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</si>
  <si>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</si>
  <si>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</si>
  <si>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DP3V4ITI</t>
  </si>
  <si>
    <t>ITIL® 4</t>
  </si>
  <si>
    <t>Comprendre la démarche et adopter les bonnes pratiques (3e édition)</t>
  </si>
  <si>
    <t>Jean-Luc Baud</t>
  </si>
  <si>
    <t>Baud, Jean-Luc</t>
  </si>
  <si>
    <t>Edition du 1 August 2024</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</si>
  <si>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</si>
  <si>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</si>
  <si>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</si>
  <si>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</si>
  <si>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</si>
  <si>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</si>
  <si>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</si>
  <si>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</si>
  <si>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</si>
  <si>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</si>
  <si>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</si>
  <si>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</si>
  <si>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</si>
  <si>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</si>
  <si>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SOBHS-3EXCCOPBI</t>
  </si>
  <si>
    <t>Business Intelligence avec Excel et Copilot</t>
  </si>
  <si>
    <t>Des données brutes à l'analyse stratégique (3e édition)</t>
  </si>
  <si>
    <t>Boris Noro</t>
  </si>
  <si>
    <t>Noro, Boris</t>
  </si>
  <si>
    <t>Edition du 1 October 2024</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</si>
  <si>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</si>
  <si>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</si>
  <si>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</si>
  <si>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</si>
  <si>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</si>
  <si>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EI6SYM</t>
  </si>
  <si>
    <t>Symfony 6</t>
  </si>
  <si>
    <t>Développez des sites web PHP structurés et performants</t>
  </si>
  <si>
    <t>Etienne Langlet</t>
  </si>
  <si>
    <t>Langlet, Etienne</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</si>
  <si>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</si>
  <si>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</si>
  <si>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</si>
  <si>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</si>
  <si>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</si>
  <si>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</si>
  <si>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</si>
  <si>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SF23IND</t>
  </si>
  <si>
    <t>InDesign 2023</t>
  </si>
  <si>
    <t>Pour PC et Mac</t>
  </si>
  <si>
    <t>Christophe Aubry</t>
  </si>
  <si>
    <t>Aubry, Christophe</t>
  </si>
  <si>
    <t>618 pages</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</si>
  <si>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</si>
  <si>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</si>
  <si>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</si>
  <si>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</si>
  <si>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</si>
  <si>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</si>
  <si>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</si>
  <si>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</si>
  <si>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</si>
  <si>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</si>
  <si>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</si>
  <si>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</si>
  <si>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</si>
  <si>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</si>
  <si>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</si>
  <si>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</si>
  <si>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</si>
  <si>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 Luca</t>
  </si>
  <si>
    <t>434 pages</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</si>
  <si>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</si>
  <si>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</si>
  <si>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</si>
  <si>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</si>
  <si>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</si>
  <si>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</si>
  <si>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</si>
  <si>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</si>
  <si>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</si>
  <si>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</si>
  <si>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</si>
  <si>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</si>
  <si>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</si>
  <si>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</si>
  <si>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</si>
  <si>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 réseau </t>
  </si>
  <si>
    <t xml:space="preserve">Haute disponibilité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</si>
  <si>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</si>
  <si>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</si>
  <si>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</si>
  <si>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</si>
  <si>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</si>
  <si>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</si>
  <si>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</si>
  <si>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</si>
  <si>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</si>
  <si>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</si>
  <si>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</si>
  <si>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</si>
  <si>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</si>
  <si>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</si>
  <si>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</si>
  <si>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</si>
  <si>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</si>
  <si>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</si>
  <si>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</si>
  <si>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</si>
  <si>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</si>
  <si>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</si>
  <si>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</si>
  <si>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</si>
  <si>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</si>
  <si>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</si>
  <si>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</si>
  <si>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Edgard Maillot</t>
  </si>
  <si>
    <t>Maillot, Edgard</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</si>
  <si>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</si>
  <si>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</si>
  <si>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</si>
  <si>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</si>
  <si>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product owner </t>
  </si>
  <si>
    <t xml:space="preserve"> Scrum </t>
  </si>
  <si>
    <t xml:space="preserve"> Scrum master </t>
  </si>
  <si>
    <t>SOBHS-3POWBI</t>
  </si>
  <si>
    <t>Power BI Desktop</t>
  </si>
  <si>
    <t>Reporting et analyse de données au quotidien (3e édition)</t>
  </si>
  <si>
    <t>André Meyer-roussilhon</t>
  </si>
  <si>
    <t>Meyer-roussilhon, André</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</si>
  <si>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</si>
  <si>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</si>
  <si>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</si>
  <si>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</si>
  <si>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</si>
  <si>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</si>
  <si>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</si>
  <si>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</si>
  <si>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</si>
  <si>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</si>
  <si>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</si>
  <si>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</si>
  <si>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</si>
  <si>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</si>
  <si>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</si>
  <si>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</si>
  <si>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</si>
  <si>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</si>
  <si>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</si>
  <si>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</si>
  <si>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</si>
  <si>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</si>
  <si>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</si>
  <si>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</si>
  <si>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</si>
  <si>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</si>
  <si>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t>
  </si>
  <si>
    <t xml:space="preserve"> css 3 </t>
  </si>
  <si>
    <t xml:space="preserve"> CSS 3 </t>
  </si>
  <si>
    <t xml:space="preserve"> développement </t>
  </si>
  <si>
    <t xml:space="preserve"> html </t>
  </si>
  <si>
    <t xml:space="preserve"> HTML 5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</si>
  <si>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</si>
  <si>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</si>
  <si>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</si>
  <si>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</si>
  <si>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</si>
  <si>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</si>
  <si>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</si>
  <si>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</si>
  <si>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</si>
  <si>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</si>
  <si>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</si>
  <si>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</si>
  <si>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</si>
  <si>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</si>
  <si>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</si>
  <si>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</si>
  <si>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</si>
  <si>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</si>
  <si>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</si>
  <si>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</si>
  <si>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</si>
  <si>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</si>
  <si>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</si>
  <si>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</si>
  <si>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</si>
  <si>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</si>
  <si>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</si>
  <si>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</si>
  <si>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</si>
  <si>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</si>
  <si>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 xml:space="preserve">microsoft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</si>
  <si>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</si>
  <si>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</si>
  <si>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</si>
  <si>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</si>
  <si>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</si>
  <si>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</si>
  <si>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</si>
  <si>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</si>
  <si>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</si>
  <si>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</si>
  <si>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</si>
  <si>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</si>
  <si>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</si>
  <si>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</si>
  <si>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</si>
  <si>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</si>
  <si>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</si>
  <si>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</si>
  <si>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</si>
  <si>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</si>
  <si>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</si>
  <si>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</si>
  <si>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</si>
  <si>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</si>
  <si>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</si>
  <si>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</si>
  <si>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</si>
  <si>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</si>
  <si>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RIHS-IAEXPL</t>
  </si>
  <si>
    <t>L’intelligence artificielle expliquée</t>
  </si>
  <si>
    <t xml:space="preserve">Des concepts de base aux applications avancées de l’IA </t>
  </si>
  <si>
    <t>David Brenet</t>
  </si>
  <si>
    <t>Brenet, David</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</si>
  <si>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</si>
  <si>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</si>
  <si>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</si>
  <si>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</si>
  <si>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</si>
  <si>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</si>
  <si>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</si>
  <si>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IA </t>
  </si>
  <si>
    <t xml:space="preserve"> machine learning </t>
  </si>
  <si>
    <t xml:space="preserve"> ml </t>
  </si>
  <si>
    <t xml:space="preserve"> réseau de neurones </t>
  </si>
  <si>
    <t xml:space="preserve"> statistiques </t>
  </si>
  <si>
    <t xml:space="preserve">vulgarisation </t>
  </si>
  <si>
    <t>TP2.5UML</t>
  </si>
  <si>
    <t>UML 2.5</t>
  </si>
  <si>
    <t>Entraînez-vous à la modélisation</t>
  </si>
  <si>
    <t>Laurent Debrauwer, Gilles Vanwormhoudt</t>
  </si>
  <si>
    <t>Debrauwer, Laurent</t>
  </si>
  <si>
    <t>Vanwormhoudt, Gilles</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</si>
  <si>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</si>
  <si>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</si>
  <si>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</si>
  <si>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</si>
  <si>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</si>
  <si>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</si>
  <si>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</si>
  <si>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</si>
  <si>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</si>
  <si>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</si>
  <si>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RI4CPP</t>
  </si>
  <si>
    <t>C++</t>
  </si>
  <si>
    <t>Des fondamentaux du langage aux applications (4e édition)</t>
  </si>
  <si>
    <t>Brice-Arnaud Guérin</t>
  </si>
  <si>
    <t>Guérin, Brice-Arnaud</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</si>
  <si>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</si>
  <si>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</si>
  <si>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</si>
  <si>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</si>
  <si>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</si>
  <si>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</si>
  <si>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</si>
  <si>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</si>
  <si>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</si>
  <si>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</si>
  <si>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</si>
  <si>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</si>
  <si>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</si>
  <si>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</si>
  <si>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</si>
  <si>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510 pages</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</si>
  <si>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</si>
  <si>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</si>
  <si>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</si>
  <si>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</si>
  <si>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</si>
  <si>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</si>
  <si>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</si>
  <si>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</si>
  <si>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</si>
  <si>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</si>
  <si>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</si>
  <si>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</si>
  <si>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</si>
  <si>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</si>
  <si>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</si>
  <si>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</si>
  <si>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</si>
  <si>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</si>
  <si>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</si>
  <si>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</si>
  <si>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</si>
  <si>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</si>
  <si>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</si>
  <si>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</si>
  <si>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</si>
  <si>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</si>
  <si>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 xml:space="preserve"> </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</si>
  <si>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</si>
  <si>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</si>
  <si>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</si>
  <si>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</si>
  <si>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</si>
  <si>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</si>
  <si>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</si>
  <si>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</si>
  <si>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</si>
  <si>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</si>
  <si>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</si>
  <si>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</si>
  <si>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</si>
  <si>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</si>
  <si>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</si>
  <si>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</si>
  <si>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</si>
  <si>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</si>
  <si>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</si>
  <si>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</si>
  <si>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</si>
  <si>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</si>
  <si>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</si>
  <si>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</si>
  <si>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</si>
  <si>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</si>
  <si>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</si>
  <si>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</si>
  <si>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</si>
  <si>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</si>
  <si>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</si>
  <si>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</si>
  <si>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</si>
  <si>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</si>
  <si>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</si>
  <si>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</si>
  <si>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</si>
  <si>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</si>
  <si>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</si>
  <si>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</si>
  <si>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</si>
  <si>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</si>
  <si>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</si>
  <si>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</si>
  <si>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</si>
  <si>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</si>
  <si>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</si>
  <si>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</si>
  <si>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</si>
  <si>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</si>
  <si>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</si>
  <si>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MARKETING BOOK</t>
  </si>
  <si>
    <t>%SITE_CLIENT%/?library_guid=E1A5CE14-DB6D-407E-8457-97DA43E883B2</t>
  </si>
  <si>
    <t xml:space="preserve"> marketing – webmarketing</t>
  </si>
  <si>
    <t>commerce – site web – SEO – réseaux sociaux – e</t>
  </si>
  <si>
    <t>e</t>
  </si>
  <si>
    <t xml:space="preserve">mailing – fidélisation </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</si>
  <si>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</si>
  <si>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</si>
  <si>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</si>
  <si>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</si>
  <si>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</si>
  <si>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</si>
  <si>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</si>
  <si>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</si>
  <si>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</si>
  <si>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</si>
  <si>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</si>
  <si>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</si>
  <si>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</si>
  <si>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</si>
  <si>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</si>
  <si>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</si>
  <si>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</si>
  <si>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</si>
  <si>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</si>
  <si>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</si>
  <si>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</si>
  <si>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</si>
  <si>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</si>
  <si>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</si>
  <si>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</si>
  <si>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</si>
  <si>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</si>
  <si>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</si>
  <si>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</si>
  <si>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</si>
  <si>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</si>
  <si>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</si>
  <si>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</si>
  <si>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</si>
  <si>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</si>
  <si>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</si>
  <si>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</si>
  <si>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</si>
  <si>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</si>
  <si>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</si>
  <si>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</si>
  <si>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</si>
  <si>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</si>
  <si>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</si>
  <si>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</si>
  <si>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</si>
  <si>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</si>
  <si>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</si>
  <si>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</si>
  <si>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</si>
  <si>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</si>
  <si>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</si>
  <si>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</si>
  <si>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</si>
  <si>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</si>
  <si>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</si>
  <si>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</si>
  <si>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</si>
  <si>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</si>
  <si>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</si>
  <si>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</si>
  <si>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</si>
  <si>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</si>
  <si>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Jean-Philippe André</t>
  </si>
  <si>
    <t>André, Jean-Philippe</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</si>
  <si>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</si>
  <si>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</si>
  <si>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</si>
  <si>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</si>
  <si>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</si>
  <si>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</si>
  <si>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</si>
  <si>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</si>
  <si>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</si>
  <si>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</si>
  <si>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</si>
  <si>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</si>
  <si>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</si>
  <si>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</si>
  <si>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</si>
  <si>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286 pages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</si>
  <si>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</si>
  <si>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</si>
  <si>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</si>
  <si>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</si>
  <si>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</si>
  <si>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</si>
  <si>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</si>
  <si>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</si>
  <si>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</si>
  <si>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</si>
  <si>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</si>
  <si>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</si>
  <si>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</si>
  <si>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</si>
  <si>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</si>
  <si>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</si>
  <si>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</si>
  <si>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 xml:space="preserve">python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</si>
  <si>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</si>
  <si>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</si>
  <si>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</si>
  <si>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</si>
  <si>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</si>
  <si>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</si>
  <si>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</si>
  <si>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</si>
  <si>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</si>
  <si>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</si>
  <si>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</si>
  <si>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</si>
  <si>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</si>
  <si>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</si>
  <si>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</si>
  <si>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</si>
  <si>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</si>
  <si>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</si>
  <si>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</si>
  <si>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</si>
  <si>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</si>
  <si>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</si>
  <si>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</si>
  <si>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</si>
  <si>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</si>
  <si>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</si>
  <si>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</si>
  <si>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Intelligence artificielle </t>
  </si>
  <si>
    <t xml:space="preserve"> Machine Learning </t>
  </si>
  <si>
    <t xml:space="preserve"> MDM </t>
  </si>
  <si>
    <t xml:space="preserve"> visualisation de données </t>
  </si>
  <si>
    <t xml:space="preserve">Donnée </t>
  </si>
  <si>
    <t>MB2LIN</t>
  </si>
  <si>
    <t>LinkedIn</t>
  </si>
  <si>
    <t>Valorisez votre profil pour dynamiser votre image, votre communication et votre réseau (2e édition)</t>
  </si>
  <si>
    <t>Anne Dubois-dos santos, Marina Rogard</t>
  </si>
  <si>
    <t>Dubois-dos santos, Anne</t>
  </si>
  <si>
    <t>Rogard, Marina</t>
  </si>
  <si>
    <t>330 pages</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</si>
  <si>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</si>
  <si>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</si>
  <si>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</si>
  <si>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</si>
  <si>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EP2REAJASP</t>
  </si>
  <si>
    <t>Construisez vos applications réactives avec une architecture micro-services en environnement Jakarta EE (2e édition)</t>
  </si>
  <si>
    <t>562 pages</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</si>
  <si>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</si>
  <si>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</si>
  <si>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</si>
  <si>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</si>
  <si>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</si>
  <si>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</si>
  <si>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</si>
  <si>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</si>
  <si>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</si>
  <si>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</si>
  <si>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</si>
  <si>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</si>
  <si>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CE7C1LIN</t>
  </si>
  <si>
    <t>Préparation à la certification LPIC-1 (examens LPI 101 et LPI 102) - [7e édition]</t>
  </si>
  <si>
    <t>648 pages</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</si>
  <si>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</si>
  <si>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</si>
  <si>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%SITE_CLIENT%/?library_guid=ADA4EF9C-EA25-4765-B459-BBBF5FA7347A</t>
  </si>
  <si>
    <t xml:space="preserve"> certification </t>
  </si>
  <si>
    <t xml:space="preserve"> gnu/linux</t>
  </si>
  <si>
    <t xml:space="preserve"> LPIC </t>
  </si>
  <si>
    <t xml:space="preserve">linux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</si>
  <si>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</si>
  <si>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</si>
  <si>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</si>
  <si>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</si>
  <si>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</si>
  <si>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</si>
  <si>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</si>
  <si>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</si>
  <si>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</si>
  <si>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</si>
  <si>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</si>
  <si>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</si>
  <si>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</si>
  <si>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</si>
  <si>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</si>
  <si>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</si>
  <si>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</si>
  <si>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</si>
  <si>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</si>
  <si>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</si>
  <si>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</si>
  <si>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</si>
  <si>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</si>
  <si>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</si>
  <si>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</si>
  <si>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</si>
  <si>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</si>
  <si>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</si>
  <si>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</si>
  <si>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</si>
  <si>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</si>
  <si>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</si>
  <si>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</si>
  <si>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</si>
  <si>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</si>
  <si>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</si>
  <si>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</si>
  <si>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</si>
  <si>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</si>
  <si>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</si>
  <si>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</si>
  <si>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</si>
  <si>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</si>
  <si>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</si>
  <si>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</si>
  <si>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</si>
  <si>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</si>
  <si>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</si>
  <si>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</si>
  <si>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</si>
  <si>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</si>
  <si>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</si>
  <si>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</si>
  <si>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</si>
  <si>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</si>
  <si>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</si>
  <si>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</si>
  <si>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EI3KUB</t>
  </si>
  <si>
    <t>Kubernetes</t>
  </si>
  <si>
    <t>Gérez la plateforme de déploiement de vos applications conteneurisées (3e édition)</t>
  </si>
  <si>
    <t>Yannig Perré</t>
  </si>
  <si>
    <t>Perré, Yannig</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</si>
  <si>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</si>
  <si>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</si>
  <si>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</si>
  <si>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</si>
  <si>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</si>
  <si>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</si>
  <si>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EPAPPSEC</t>
  </si>
  <si>
    <t>Sécurité des applications web</t>
  </si>
  <si>
    <t>Stratégies offensives et défensives</t>
  </si>
  <si>
    <t>Malween Le goffic</t>
  </si>
  <si>
    <t>Le goffic, Malween</t>
  </si>
  <si>
    <t>588 pages</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</si>
  <si>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</si>
  <si>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</si>
  <si>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</si>
  <si>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</si>
  <si>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</si>
  <si>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</si>
  <si>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</si>
  <si>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</si>
  <si>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</si>
  <si>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316 pages</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</si>
  <si>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</si>
  <si>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</si>
  <si>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</si>
  <si>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</si>
  <si>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</si>
  <si>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RICYPR</t>
  </si>
  <si>
    <t>Testez votre application web avec Cypress</t>
  </si>
  <si>
    <t>Fanny Velsin</t>
  </si>
  <si>
    <t>Velsin, Fanny</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</si>
  <si>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</si>
  <si>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</si>
  <si>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</si>
  <si>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</si>
  <si>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</si>
  <si>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RIMEMINF</t>
  </si>
  <si>
    <t>Vade-mecum de l'informatique contemporaine</t>
  </si>
  <si>
    <t>(TCP, SOA, Linux, Python, Docker, HDFS, RDF, Adam, OWASP, KPI, UML, Scrum…)</t>
  </si>
  <si>
    <t>Christian Goglin, Eva  Laude, Henri Laude</t>
  </si>
  <si>
    <t>Goglin, Christian</t>
  </si>
  <si>
    <t xml:space="preserve">Laude, Eva </t>
  </si>
  <si>
    <t>Laude, Henri</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</si>
  <si>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</si>
  <si>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</si>
  <si>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</si>
  <si>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</si>
  <si>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</si>
  <si>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</si>
  <si>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</si>
  <si>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Benoît Prieur</t>
  </si>
  <si>
    <t>Prieur, Benoît</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</si>
  <si>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</si>
  <si>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</si>
  <si>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</si>
  <si>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</si>
  <si>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</si>
  <si>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</si>
  <si>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</si>
  <si>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</si>
  <si>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</si>
  <si>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</si>
  <si>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</si>
  <si>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</si>
  <si>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</si>
  <si>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</si>
  <si>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</si>
  <si>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</si>
  <si>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</si>
  <si>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</si>
  <si>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</si>
  <si>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</si>
  <si>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</si>
  <si>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</si>
  <si>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</si>
  <si>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agilité </t>
  </si>
  <si>
    <t xml:space="preserve"> ISTQB</t>
  </si>
  <si>
    <t xml:space="preserve">test agile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</si>
  <si>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</si>
  <si>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</si>
  <si>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</si>
  <si>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</si>
  <si>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</si>
  <si>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</si>
  <si>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</si>
  <si>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</si>
  <si>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</si>
  <si>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</si>
  <si>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</si>
  <si>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</si>
  <si>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</si>
  <si>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</si>
  <si>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</si>
  <si>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</si>
  <si>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</si>
  <si>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</si>
  <si>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</si>
  <si>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</si>
  <si>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</si>
  <si>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</si>
  <si>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</si>
  <si>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</si>
  <si>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</si>
  <si>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</si>
  <si>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</si>
  <si>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</si>
  <si>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</si>
  <si>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</si>
  <si>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</si>
  <si>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</si>
  <si>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</si>
  <si>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</si>
  <si>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</si>
  <si>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</si>
  <si>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</si>
  <si>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</si>
  <si>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</si>
  <si>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</si>
  <si>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RI4PALG</t>
  </si>
  <si>
    <t>Algorithmique - Techniques fondamentales de programmation</t>
  </si>
  <si>
    <t>Exemples en PHP (nombreux exercices corrigés) (4e édition)</t>
  </si>
  <si>
    <t>, Olivier Rollet</t>
  </si>
  <si>
    <t>Rollet, Olivier</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</si>
  <si>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</si>
  <si>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</si>
  <si>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</si>
  <si>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</si>
  <si>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</si>
  <si>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</si>
  <si>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</si>
  <si>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</si>
  <si>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</si>
  <si>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</si>
  <si>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</si>
  <si>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</si>
  <si>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EI56WOR</t>
  </si>
  <si>
    <t>WordPress</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</si>
  <si>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</si>
  <si>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</si>
  <si>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</si>
  <si>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</si>
  <si>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</si>
  <si>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</si>
  <si>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</si>
  <si>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Twenty Twenty</t>
  </si>
  <si>
    <t xml:space="preserve"> WordPress 6 </t>
  </si>
  <si>
    <t>Three</t>
  </si>
  <si>
    <t xml:space="preserve">wordpress </t>
  </si>
  <si>
    <t>EI2POWFA</t>
  </si>
  <si>
    <t>PowerShell</t>
  </si>
  <si>
    <t>Fonctionnalités avancées (2e édition)</t>
  </si>
  <si>
    <t>Nicolas Baudin</t>
  </si>
  <si>
    <t>Baudin, Nicolas</t>
  </si>
  <si>
    <t>Edition du 1 November 2023</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</si>
  <si>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</si>
  <si>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</si>
  <si>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</si>
  <si>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</si>
  <si>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</si>
  <si>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</si>
  <si>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t>
  </si>
  <si>
    <t xml:space="preserve"> PowerShell Web Access</t>
  </si>
  <si>
    <t xml:space="preserve"> scripting </t>
  </si>
  <si>
    <t xml:space="preserve">script </t>
  </si>
  <si>
    <t>RIPOW</t>
  </si>
  <si>
    <t>Débuter avec PowerShell</t>
  </si>
  <si>
    <t>Jérôme Bezet-torres, Damien Van robaeys</t>
  </si>
  <si>
    <t>Bezet-torres, Jérôme</t>
  </si>
  <si>
    <t>Van robaeys, Damien</t>
  </si>
  <si>
    <t>Edition du 1 April 2023</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</si>
  <si>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</si>
  <si>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</si>
  <si>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</si>
  <si>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</si>
  <si>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Microsoft </t>
  </si>
  <si>
    <t xml:space="preserve"> monad </t>
  </si>
  <si>
    <t xml:space="preserve"> powershel </t>
  </si>
  <si>
    <t xml:space="preserve"> powershell Core</t>
  </si>
  <si>
    <t xml:space="preserve"> remoting </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</si>
  <si>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</si>
  <si>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</si>
  <si>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</si>
  <si>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</si>
  <si>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</si>
  <si>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</si>
  <si>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</si>
  <si>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</si>
  <si>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</si>
  <si>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</si>
  <si>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</si>
  <si>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</si>
  <si>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</si>
  <si>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</si>
  <si>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RI2LCPP</t>
  </si>
  <si>
    <t>Langage C++</t>
  </si>
  <si>
    <t>De l'héritage C au C++ moderne (avec programmes d'illustration) (2e édition)</t>
  </si>
  <si>
    <t>Frédéric Drouillon</t>
  </si>
  <si>
    <t>Drouillon, Frédéric</t>
  </si>
  <si>
    <t>Edition du 1 March 2023</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</si>
  <si>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</si>
  <si>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</si>
  <si>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</si>
  <si>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</si>
  <si>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</si>
  <si>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</si>
  <si>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RB21PRO</t>
  </si>
  <si>
    <t>Project 2021</t>
  </si>
  <si>
    <t xml:space="preserve"> Collectif</t>
  </si>
  <si>
    <t xml:space="preserve">Collectif, </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</si>
  <si>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</si>
  <si>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</si>
  <si>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</si>
  <si>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</si>
  <si>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</si>
  <si>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</si>
  <si>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</si>
  <si>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</si>
  <si>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SF23ILL</t>
  </si>
  <si>
    <t>Illustrator 2023</t>
  </si>
  <si>
    <t>Pour PC/Mac</t>
  </si>
  <si>
    <t>Didier Mazier</t>
  </si>
  <si>
    <t>Mazier, Didier</t>
  </si>
  <si>
    <t>Edition du 1 June 2023</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</si>
  <si>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</si>
  <si>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</si>
  <si>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</si>
  <si>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</si>
  <si>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</si>
  <si>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</si>
  <si>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</si>
  <si>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</si>
  <si>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</si>
  <si>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</si>
  <si>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</si>
  <si>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</si>
  <si>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</si>
  <si>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</si>
  <si>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</si>
  <si>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</si>
  <si>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</si>
  <si>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 </t>
  </si>
  <si>
    <t xml:space="preserve"> devops</t>
  </si>
  <si>
    <t xml:space="preserve"> Kubeadm </t>
  </si>
  <si>
    <t xml:space="preserve"> Kubespray </t>
  </si>
  <si>
    <t xml:space="preserve"> microservices </t>
  </si>
  <si>
    <t xml:space="preserve">Kubernetes </t>
  </si>
  <si>
    <t>DP2CLMO</t>
  </si>
  <si>
    <t>Cloud privé, hybride et public</t>
  </si>
  <si>
    <t>Quel modèle pour quelle utilisation ? Un état de l'art et des bonnes pratiques (2e édition)</t>
  </si>
  <si>
    <t>Marc  Israel</t>
  </si>
  <si>
    <t xml:space="preserve">Israel, Marc </t>
  </si>
  <si>
    <t>Edition du 1 December 2023</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</si>
  <si>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</si>
  <si>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</si>
  <si>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</si>
  <si>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</si>
  <si>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</si>
  <si>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</si>
  <si>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</si>
  <si>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</si>
  <si>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</si>
  <si>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</si>
  <si>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</si>
  <si>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</si>
  <si>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</si>
  <si>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</si>
  <si>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</si>
  <si>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</si>
  <si>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</si>
  <si>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</si>
  <si>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</si>
  <si>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</si>
  <si>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</si>
  <si>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</si>
  <si>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</si>
  <si>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</si>
  <si>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</si>
  <si>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</si>
  <si>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</si>
  <si>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</si>
  <si>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</si>
  <si>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</si>
  <si>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</si>
  <si>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Boisgontier, Hervé</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</si>
  <si>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</si>
  <si>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</si>
  <si>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</si>
  <si>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</si>
  <si>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</si>
  <si>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</si>
  <si>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</si>
  <si>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</si>
  <si>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</si>
  <si>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</si>
  <si>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</si>
  <si>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</si>
  <si>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</si>
  <si>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</si>
  <si>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</si>
  <si>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</si>
  <si>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</si>
  <si>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</si>
  <si>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</si>
  <si>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</si>
  <si>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</si>
  <si>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</si>
  <si>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</si>
  <si>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</si>
  <si>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</si>
  <si>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</si>
  <si>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</si>
  <si>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</si>
  <si>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</si>
  <si>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</si>
  <si>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</si>
  <si>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</si>
  <si>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</si>
  <si>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</si>
  <si>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</si>
  <si>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</si>
  <si>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</si>
  <si>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</si>
  <si>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</si>
  <si>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</si>
  <si>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</si>
  <si>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</si>
  <si>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</si>
  <si>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</si>
  <si>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</si>
  <si>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</si>
  <si>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</si>
  <si>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</si>
  <si>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</si>
  <si>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</si>
  <si>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</si>
  <si>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</si>
  <si>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</si>
  <si>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HSDPBLONFT</t>
  </si>
  <si>
    <t>Blockchain, NFT et Métaverse</t>
  </si>
  <si>
    <t>Démythification, usages et potentiels</t>
  </si>
  <si>
    <t>Frédéric  Goujon, Yves-Michel Leporcher</t>
  </si>
  <si>
    <t xml:space="preserve">Goujon, Frédéric </t>
  </si>
  <si>
    <t>Leporcher, Yves-Michel</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</si>
  <si>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</si>
  <si>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</si>
  <si>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</si>
  <si>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</si>
  <si>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</si>
  <si>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</si>
  <si>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</si>
  <si>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</si>
  <si>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</si>
  <si>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</si>
  <si>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</si>
  <si>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</si>
  <si>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</si>
  <si>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</si>
  <si>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</si>
  <si>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</si>
  <si>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</si>
  <si>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</si>
  <si>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</si>
  <si>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virtualisation </t>
  </si>
  <si>
    <t xml:space="preserve"> Xaas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</si>
  <si>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</si>
  <si>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</si>
  <si>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</si>
  <si>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</si>
  <si>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</si>
  <si>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</si>
  <si>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</si>
  <si>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maker </t>
  </si>
  <si>
    <t xml:space="preserve"> Pygame </t>
  </si>
  <si>
    <t xml:space="preserve"> sprite</t>
  </si>
  <si>
    <t xml:space="preserve">Python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</si>
  <si>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</si>
  <si>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</si>
  <si>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</si>
  <si>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</si>
  <si>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</si>
  <si>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</si>
  <si>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</si>
  <si>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</si>
  <si>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</si>
  <si>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</si>
  <si>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</si>
  <si>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</si>
  <si>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</si>
  <si>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</si>
  <si>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</si>
  <si>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</si>
  <si>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</si>
  <si>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</si>
  <si>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</si>
  <si>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</si>
  <si>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</si>
  <si>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</si>
  <si>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</si>
  <si>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</si>
  <si>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</si>
  <si>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</si>
  <si>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</si>
  <si>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</si>
  <si>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</si>
  <si>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</si>
  <si>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</si>
  <si>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</si>
  <si>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</si>
  <si>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</si>
  <si>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</si>
  <si>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</si>
  <si>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</si>
  <si>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</si>
  <si>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</si>
  <si>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</si>
  <si>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DNS </t>
  </si>
  <si>
    <t xml:space="preserve"> identification </t>
  </si>
  <si>
    <t xml:space="preserve"> ISO 20000 </t>
  </si>
  <si>
    <t xml:space="preserve"> ISO 27001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</si>
  <si>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</si>
  <si>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</si>
  <si>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</si>
  <si>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</si>
  <si>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</si>
  <si>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</si>
  <si>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</si>
  <si>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sécurite </t>
  </si>
  <si>
    <t xml:space="preserve"> spam </t>
  </si>
  <si>
    <t xml:space="preserve"> stratégie </t>
  </si>
  <si>
    <t xml:space="preserve"> virus </t>
  </si>
  <si>
    <t xml:space="preserve"> vpn </t>
  </si>
  <si>
    <t xml:space="preserve">feu </t>
  </si>
  <si>
    <t xml:space="preserve">securite </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</si>
  <si>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</si>
  <si>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</si>
  <si>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</si>
  <si>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</si>
  <si>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</si>
  <si>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</si>
  <si>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</si>
  <si>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</si>
  <si>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</si>
  <si>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</si>
  <si>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</si>
  <si>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</si>
  <si>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</si>
  <si>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 xml:space="preserve"> nodejs </t>
  </si>
  <si>
    <t>RI7UBU</t>
  </si>
  <si>
    <t>Ubuntu</t>
  </si>
  <si>
    <t>Administration d'un système Linux (7e édition)</t>
  </si>
  <si>
    <t>Yann  Bardot</t>
  </si>
  <si>
    <t xml:space="preserve">Bardot, Yann </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</si>
  <si>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</si>
  <si>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</si>
  <si>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</si>
  <si>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</si>
  <si>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open source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</si>
  <si>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</si>
  <si>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</si>
  <si>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</si>
  <si>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</si>
  <si>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</si>
  <si>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</si>
  <si>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</si>
  <si>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</si>
  <si>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</si>
  <si>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</si>
  <si>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</si>
  <si>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</si>
  <si>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</si>
  <si>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</si>
  <si>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</si>
  <si>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</si>
  <si>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</si>
  <si>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</si>
  <si>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</si>
  <si>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</si>
  <si>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</si>
  <si>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</si>
  <si>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 xml:space="preserve"> système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</si>
  <si>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</si>
  <si>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</si>
  <si>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</si>
  <si>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</si>
  <si>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</si>
  <si>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</si>
  <si>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</si>
  <si>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</si>
  <si>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</si>
  <si>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</si>
  <si>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</si>
  <si>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</si>
  <si>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</si>
  <si>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</si>
  <si>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</si>
  <si>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</si>
  <si>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</si>
  <si>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</si>
  <si>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</si>
  <si>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Active Directory </t>
  </si>
  <si>
    <t xml:space="preserve"> AD </t>
  </si>
  <si>
    <t xml:space="preserve"> Azure Active Directory Identity Protection </t>
  </si>
  <si>
    <t xml:space="preserve"> Azure Active Directory Smart Lock</t>
  </si>
  <si>
    <t xml:space="preserve"> Azure AD Join </t>
  </si>
  <si>
    <t xml:space="preserve"> Azure AD Registration </t>
  </si>
  <si>
    <t xml:space="preserve"> cloud </t>
  </si>
  <si>
    <t xml:space="preserve"> identités </t>
  </si>
  <si>
    <t xml:space="preserve"> office 365 </t>
  </si>
  <si>
    <t xml:space="preserve">Azure AD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</si>
  <si>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</si>
  <si>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</si>
  <si>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</si>
  <si>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</si>
  <si>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</si>
  <si>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</si>
  <si>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</si>
  <si>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</si>
  <si>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</si>
  <si>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RB2365EXC</t>
  </si>
  <si>
    <t>Excel Microsoft 365 (2e édition)</t>
  </si>
  <si>
    <t>558 pages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</si>
  <si>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</si>
  <si>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</si>
  <si>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</si>
  <si>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</si>
  <si>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</si>
  <si>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</si>
  <si>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</si>
  <si>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</si>
  <si>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</si>
  <si>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</si>
  <si>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</si>
  <si>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</si>
  <si>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</si>
  <si>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</si>
  <si>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</si>
  <si>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</si>
  <si>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</si>
  <si>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</si>
  <si>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</si>
  <si>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RI2JALG</t>
  </si>
  <si>
    <t>Algorithmique</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</si>
  <si>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</si>
  <si>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</si>
  <si>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</si>
  <si>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</si>
  <si>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</si>
  <si>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</si>
  <si>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</si>
  <si>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</si>
  <si>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</si>
  <si>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</si>
  <si>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</si>
  <si>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</si>
  <si>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</si>
  <si>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</si>
  <si>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</si>
  <si>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</si>
  <si>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</si>
  <si>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</si>
  <si>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</si>
  <si>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</si>
  <si>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</si>
  <si>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</si>
  <si>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</si>
  <si>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</si>
  <si>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</si>
  <si>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</si>
  <si>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</si>
  <si>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</si>
  <si>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</si>
  <si>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</si>
  <si>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</si>
  <si>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</si>
  <si>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</si>
  <si>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</si>
  <si>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</si>
  <si>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</si>
  <si>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</si>
  <si>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</si>
  <si>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</si>
  <si>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</si>
  <si>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</si>
  <si>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</si>
  <si>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</si>
  <si>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</si>
  <si>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</si>
  <si>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</si>
  <si>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</si>
  <si>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</si>
  <si>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</si>
  <si>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</si>
  <si>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</si>
  <si>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</si>
  <si>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</si>
  <si>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</si>
  <si>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</si>
  <si>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</si>
  <si>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</si>
  <si>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</si>
  <si>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</si>
  <si>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</si>
  <si>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</si>
  <si>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</si>
  <si>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</si>
  <si>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HSRI43PYT</t>
  </si>
  <si>
    <t>Les fondamentaux du langage (4e édition)</t>
  </si>
  <si>
    <t>702 pages</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</si>
  <si>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</si>
  <si>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</si>
  <si>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</si>
  <si>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</si>
  <si>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</si>
  <si>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</si>
  <si>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</si>
  <si>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</si>
  <si>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</si>
  <si>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RI3PYTPR</t>
  </si>
  <si>
    <t>Python</t>
  </si>
  <si>
    <t>Apprenez à développer des projets ludiques (3e édition)</t>
  </si>
  <si>
    <t>Lilian Buzer</t>
  </si>
  <si>
    <t>Buzer, Lilian</t>
  </si>
  <si>
    <t>734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</si>
  <si>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</si>
  <si>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</si>
  <si>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</si>
  <si>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</si>
  <si>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</si>
  <si>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</si>
  <si>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</si>
  <si>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</si>
  <si>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</si>
  <si>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</si>
  <si>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</si>
  <si>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</si>
  <si>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</si>
  <si>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</si>
  <si>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</si>
  <si>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</si>
  <si>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</si>
  <si>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</si>
  <si>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</si>
  <si>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</si>
  <si>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</si>
  <si>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</si>
  <si>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</si>
  <si>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</si>
  <si>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</si>
  <si>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</si>
  <si>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</si>
  <si>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</si>
  <si>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</si>
  <si>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</si>
  <si>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</si>
  <si>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</si>
  <si>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</si>
  <si>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</si>
  <si>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</si>
  <si>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</si>
  <si>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</si>
  <si>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</si>
  <si>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</si>
  <si>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</si>
  <si>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</si>
  <si>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</si>
  <si>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</si>
  <si>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</si>
  <si>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</si>
  <si>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</si>
  <si>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</si>
  <si>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</si>
  <si>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</si>
  <si>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</si>
  <si>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</si>
  <si>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</si>
  <si>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</si>
  <si>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</si>
  <si>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</si>
  <si>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</si>
  <si>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</si>
  <si>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</si>
  <si>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</si>
  <si>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</si>
  <si>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</si>
  <si>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</si>
  <si>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</si>
  <si>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</si>
  <si>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</si>
  <si>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</si>
  <si>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</si>
  <si>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</si>
  <si>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</si>
  <si>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</si>
  <si>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</si>
  <si>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</si>
  <si>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</si>
  <si>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</si>
  <si>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</si>
  <si>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</si>
  <si>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</si>
  <si>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</si>
  <si>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</si>
  <si>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</si>
  <si>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</si>
  <si>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</si>
  <si>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</si>
  <si>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</si>
  <si>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</si>
  <si>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</si>
  <si>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</si>
  <si>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</si>
  <si>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</si>
  <si>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</si>
  <si>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</si>
  <si>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</si>
  <si>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</si>
  <si>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</si>
  <si>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</si>
  <si>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</si>
  <si>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</si>
  <si>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</si>
  <si>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</si>
  <si>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</si>
  <si>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</si>
  <si>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</si>
  <si>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</si>
  <si>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</si>
  <si>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</si>
  <si>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</si>
  <si>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</si>
  <si>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</si>
  <si>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</si>
  <si>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</si>
  <si>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</si>
  <si>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</si>
  <si>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</si>
  <si>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</si>
  <si>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</si>
  <si>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</si>
  <si>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</si>
  <si>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</si>
  <si>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</si>
  <si>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</si>
  <si>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</si>
  <si>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</si>
  <si>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</si>
  <si>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</si>
  <si>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</si>
  <si>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</si>
  <si>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</si>
  <si>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</si>
  <si>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</si>
  <si>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</si>
  <si>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</si>
  <si>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</si>
  <si>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</si>
  <si>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</si>
  <si>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</si>
  <si>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macro</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</si>
  <si>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</si>
  <si>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</si>
  <si>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</si>
  <si>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</si>
  <si>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</si>
  <si>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</si>
  <si>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</si>
  <si>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</si>
  <si>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</si>
  <si>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</si>
  <si>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</si>
  <si>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RB21ACC</t>
  </si>
  <si>
    <t>Access 2021</t>
  </si>
  <si>
    <t>410 pages</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</si>
  <si>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</si>
  <si>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</si>
  <si>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</si>
  <si>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</si>
  <si>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EI4JAV</t>
  </si>
  <si>
    <t>JavaScript</t>
  </si>
  <si>
    <t>Développez efficacement (4e édition)</t>
  </si>
  <si>
    <t>Alexandre Brillant</t>
  </si>
  <si>
    <t>Brillant, Alexandre</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</si>
  <si>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</si>
  <si>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</si>
  <si>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</si>
  <si>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</si>
  <si>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</si>
  <si>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</si>
  <si>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</si>
  <si>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</si>
  <si>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</si>
  <si>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</si>
  <si>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</si>
  <si>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</si>
  <si>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</si>
  <si>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</si>
  <si>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</si>
  <si>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</si>
  <si>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</si>
  <si>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</si>
  <si>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</si>
  <si>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</si>
  <si>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</si>
  <si>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RI22WINIST</t>
  </si>
  <si>
    <t>Windows Server 2022</t>
  </si>
  <si>
    <t>Installation, gestion du stockage et des traitements</t>
  </si>
  <si>
    <t>402 pages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</si>
  <si>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</si>
  <si>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</si>
  <si>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</si>
  <si>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</si>
  <si>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</si>
  <si>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</si>
  <si>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</si>
  <si>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</si>
  <si>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NAS </t>
  </si>
  <si>
    <t xml:space="preserve"> NLB</t>
  </si>
  <si>
    <t xml:space="preserve"> SAN </t>
  </si>
  <si>
    <t xml:space="preserve">système </t>
  </si>
  <si>
    <t xml:space="preserve">V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</si>
  <si>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</si>
  <si>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</si>
  <si>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</si>
  <si>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</si>
  <si>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</si>
  <si>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</si>
  <si>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</si>
  <si>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</si>
  <si>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</si>
  <si>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</si>
  <si>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</si>
  <si>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</si>
  <si>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</si>
  <si>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</si>
  <si>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</si>
  <si>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</si>
  <si>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</si>
  <si>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</si>
  <si>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</si>
  <si>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</si>
  <si>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</si>
  <si>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</si>
  <si>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</si>
  <si>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</si>
  <si>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</si>
  <si>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</si>
  <si>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</si>
  <si>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</si>
  <si>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</si>
  <si>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</si>
  <si>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</si>
  <si>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</si>
  <si>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</si>
  <si>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</si>
  <si>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</si>
  <si>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</si>
  <si>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</si>
  <si>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</si>
  <si>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</si>
  <si>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</si>
  <si>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</si>
  <si>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</si>
  <si>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Raspberry Pi </t>
  </si>
  <si>
    <t xml:space="preserve"> Scratch </t>
  </si>
  <si>
    <t xml:space="preserve">Arduino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</si>
  <si>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</si>
  <si>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</si>
  <si>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</si>
  <si>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</si>
  <si>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</si>
  <si>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</si>
  <si>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</si>
  <si>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</si>
  <si>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</si>
  <si>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</si>
  <si>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</si>
  <si>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</si>
  <si>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</si>
  <si>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</si>
  <si>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</si>
  <si>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</si>
  <si>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</si>
  <si>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</si>
  <si>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</si>
  <si>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</si>
  <si>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</si>
  <si>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</si>
  <si>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</si>
  <si>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</si>
  <si>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298 pages</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</si>
  <si>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</si>
  <si>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</si>
  <si>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</si>
  <si>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</si>
  <si>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</si>
  <si>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</si>
  <si>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</si>
  <si>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</si>
  <si>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</si>
  <si>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</si>
  <si>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</si>
  <si>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</si>
  <si>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</si>
  <si>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</si>
  <si>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</si>
  <si>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</si>
  <si>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</si>
  <si>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</si>
  <si>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</si>
  <si>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</si>
  <si>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</si>
  <si>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</si>
  <si>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</si>
  <si>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</si>
  <si>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</si>
  <si>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</si>
  <si>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</si>
  <si>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</si>
  <si>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dhcp </t>
  </si>
  <si>
    <t xml:space="preserve"> dns </t>
  </si>
  <si>
    <t xml:space="preserve"> securite</t>
  </si>
  <si>
    <t xml:space="preserve"> sécurité </t>
  </si>
  <si>
    <t>TP5BLIN</t>
  </si>
  <si>
    <t>Entraînez-vous sur les commandes de base : Exercices et corrigés (5e édition)</t>
  </si>
  <si>
    <t>Nicolas Pons</t>
  </si>
  <si>
    <t>Pons, Nicolas</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</si>
  <si>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</si>
  <si>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</si>
  <si>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</si>
  <si>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</si>
  <si>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</si>
  <si>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</si>
  <si>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</si>
  <si>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</si>
  <si>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</si>
  <si>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</si>
  <si>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</si>
  <si>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</si>
  <si>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</si>
  <si>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</si>
  <si>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</si>
  <si>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</si>
  <si>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</si>
  <si>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EI8VMVS</t>
  </si>
  <si>
    <t>La virtualisation avec VMware vSphere 8</t>
  </si>
  <si>
    <t xml:space="preserve">Notions fondamentales </t>
  </si>
  <si>
    <t>Luc Breton</t>
  </si>
  <si>
    <t>Breton, Luc</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</si>
  <si>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</si>
  <si>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</si>
  <si>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</si>
  <si>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</si>
  <si>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</si>
  <si>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</si>
  <si>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</si>
  <si>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Un CMS pour créer et gérer blogs et sites web (2e édition)</t>
  </si>
  <si>
    <t>608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</si>
  <si>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</si>
  <si>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</si>
  <si>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</si>
  <si>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</si>
  <si>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HSSOB2EXCMV</t>
  </si>
  <si>
    <t xml:space="preserve">Macros et langage VBA </t>
  </si>
  <si>
    <t>Découvrez la programmation sous Excel (2e édition)</t>
  </si>
  <si>
    <t>422 pages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</si>
  <si>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</si>
  <si>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</si>
  <si>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</si>
  <si>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</si>
  <si>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</si>
  <si>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  commande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</si>
  <si>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</si>
  <si>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</si>
  <si>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</si>
  <si>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</si>
  <si>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</si>
  <si>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</si>
  <si>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</si>
  <si>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</si>
  <si>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</si>
  <si>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</si>
  <si>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</si>
  <si>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</si>
  <si>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</si>
  <si>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</si>
  <si>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</si>
  <si>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</si>
  <si>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</si>
  <si>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</si>
  <si>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</si>
  <si>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</si>
  <si>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</si>
  <si>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</si>
  <si>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</si>
  <si>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</si>
  <si>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</si>
  <si>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</si>
  <si>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</si>
  <si>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</si>
  <si>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</si>
  <si>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</si>
  <si>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</si>
  <si>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</si>
  <si>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</si>
  <si>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</si>
  <si>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</si>
  <si>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</si>
  <si>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</si>
  <si>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</si>
  <si>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</si>
  <si>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</si>
  <si>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</si>
  <si>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</si>
  <si>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</si>
  <si>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</si>
  <si>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</si>
  <si>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</si>
  <si>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</si>
  <si>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</si>
  <si>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</si>
  <si>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</si>
  <si>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</si>
  <si>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</si>
  <si>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</si>
  <si>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</si>
  <si>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</si>
  <si>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</si>
  <si>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</si>
  <si>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</si>
  <si>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</si>
  <si>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</si>
  <si>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</si>
  <si>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</si>
  <si>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</si>
  <si>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</si>
  <si>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</si>
  <si>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</si>
  <si>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</si>
  <si>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</si>
  <si>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</si>
  <si>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</si>
  <si>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</si>
  <si>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</si>
  <si>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</si>
  <si>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</si>
  <si>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</si>
  <si>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</si>
  <si>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</si>
  <si>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</si>
  <si>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</si>
  <si>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</si>
  <si>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</si>
  <si>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</si>
  <si>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</si>
  <si>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</si>
  <si>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</si>
  <si>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</si>
  <si>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</si>
  <si>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</si>
  <si>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</si>
  <si>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</si>
  <si>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</si>
  <si>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</si>
  <si>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</si>
  <si>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</si>
  <si>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</si>
  <si>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</si>
  <si>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</si>
  <si>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</si>
  <si>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</si>
  <si>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</si>
  <si>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</si>
  <si>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</si>
  <si>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</si>
  <si>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</si>
  <si>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</si>
  <si>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</si>
  <si>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</si>
  <si>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</si>
  <si>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</si>
  <si>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</si>
  <si>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</si>
  <si>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</si>
  <si>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</si>
  <si>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</si>
  <si>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</si>
  <si>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</si>
  <si>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</si>
  <si>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SF23PHO</t>
  </si>
  <si>
    <t>Photoshop 2023</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</si>
  <si>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</si>
  <si>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</si>
  <si>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</si>
  <si>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</si>
  <si>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</si>
  <si>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</si>
  <si>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</si>
  <si>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</si>
  <si>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</si>
  <si>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</si>
  <si>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</si>
  <si>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</si>
  <si>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</si>
  <si>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</si>
  <si>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</si>
  <si>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</si>
  <si>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</si>
  <si>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</si>
  <si>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</si>
  <si>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</si>
  <si>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</si>
  <si>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</si>
  <si>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</si>
  <si>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</si>
  <si>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</si>
  <si>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</si>
  <si>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</si>
  <si>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</si>
  <si>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</si>
  <si>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</si>
  <si>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</si>
  <si>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EI2RESAS</t>
  </si>
  <si>
    <t>Les réseaux informatiques</t>
  </si>
  <si>
    <t>Guide pratique pour l'administration, la sécurité et la supervision (2e édition)</t>
  </si>
  <si>
    <t xml:space="preserve">Pierre  Cabantous </t>
  </si>
  <si>
    <t xml:space="preserve">Cabantous , Pierre </t>
  </si>
  <si>
    <t>492 pages</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</si>
  <si>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</si>
  <si>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</si>
  <si>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</si>
  <si>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</si>
  <si>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</si>
  <si>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</si>
  <si>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</si>
  <si>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</si>
  <si>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</si>
  <si>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</si>
  <si>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</si>
  <si>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</si>
  <si>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</si>
  <si>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</si>
  <si>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</si>
  <si>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</si>
  <si>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</si>
  <si>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</si>
  <si>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</si>
  <si>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</si>
  <si>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</si>
  <si>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</si>
  <si>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</si>
  <si>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</si>
  <si>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</si>
  <si>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</si>
  <si>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</si>
  <si>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</si>
  <si>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</si>
  <si>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</si>
  <si>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</si>
  <si>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</si>
  <si>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</si>
  <si>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</si>
  <si>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</si>
  <si>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</si>
  <si>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</si>
  <si>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</si>
  <si>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</si>
  <si>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</si>
  <si>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</si>
  <si>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</si>
  <si>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</si>
  <si>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</si>
  <si>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</si>
  <si>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</si>
  <si>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</si>
  <si>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</si>
  <si>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</si>
  <si>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</si>
  <si>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</si>
  <si>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</si>
  <si>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EPDEVSECOPS</t>
  </si>
  <si>
    <t>DevSecOps</t>
  </si>
  <si>
    <t>Développez et administrez vos services en toute sécurité</t>
  </si>
  <si>
    <t>Jordan  Assouline</t>
  </si>
  <si>
    <t xml:space="preserve">Assouline, Jordan </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</si>
  <si>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</si>
  <si>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</si>
  <si>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</si>
  <si>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</si>
  <si>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</si>
  <si>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</si>
  <si>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</si>
  <si>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</si>
  <si>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</si>
  <si>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</si>
  <si>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</si>
  <si>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</si>
  <si>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</si>
  <si>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</si>
  <si>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</si>
  <si>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</si>
  <si>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</si>
  <si>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</si>
  <si>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</si>
  <si>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</si>
  <si>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</si>
  <si>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</si>
  <si>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</si>
  <si>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</si>
  <si>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TP7RES</t>
  </si>
  <si>
    <t>Les réseaux</t>
  </si>
  <si>
    <t>Administrez un réseau sous Windows ou sous Linux : Exercices et corrigés (7e édition)</t>
  </si>
  <si>
    <t>José Dordoigne</t>
  </si>
  <si>
    <t>Dordoigne, José</t>
  </si>
  <si>
    <t>Edition du 1 November 2022</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</si>
  <si>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</si>
  <si>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</si>
  <si>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</si>
  <si>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</si>
  <si>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</si>
  <si>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</si>
  <si>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 v 6 </t>
  </si>
  <si>
    <t xml:space="preserve"> ipv6 </t>
  </si>
  <si>
    <t xml:space="preserve"> RAID </t>
  </si>
  <si>
    <t xml:space="preserve"> spanning tree</t>
  </si>
  <si>
    <t xml:space="preserve"> table de routage </t>
  </si>
  <si>
    <t xml:space="preserve"> token ring </t>
  </si>
  <si>
    <t xml:space="preserve">Réseau </t>
  </si>
  <si>
    <t>AT22SOL</t>
  </si>
  <si>
    <t>SolidWorks 2022</t>
  </si>
  <si>
    <t>Conception détaillée de pièces et d'assemblages 3D</t>
  </si>
  <si>
    <t>Jean-Yves Gouez, Olivier Le frapper, Frédéric Lenesley</t>
  </si>
  <si>
    <t>Lenesley, Frédéric</t>
  </si>
  <si>
    <t>590 pages</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</si>
  <si>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</si>
  <si>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</si>
  <si>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</si>
  <si>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</si>
  <si>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</si>
  <si>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</si>
  <si>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</si>
  <si>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</si>
  <si>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</si>
  <si>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</si>
  <si>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</si>
  <si>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</si>
  <si>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</si>
  <si>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</si>
  <si>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EP4MAL</t>
  </si>
  <si>
    <t>Cybersécurité et Malwares</t>
  </si>
  <si>
    <t>Détection, analyse et Threat Intelligence (4e édition)</t>
  </si>
  <si>
    <t>Sébastien  Larinier, Paul Rascagneres</t>
  </si>
  <si>
    <t xml:space="preserve">Larinier, Sébastien </t>
  </si>
  <si>
    <t>Rascagneres, Paul</t>
  </si>
  <si>
    <t>Edition du 1 December 2022</t>
  </si>
  <si>
    <t>538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</si>
  <si>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</si>
  <si>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</si>
  <si>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</si>
  <si>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</si>
  <si>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</si>
  <si>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</si>
  <si>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</si>
  <si>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</si>
  <si>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</si>
  <si>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</si>
  <si>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</si>
  <si>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</si>
  <si>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</si>
  <si>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WinDBG</t>
  </si>
  <si>
    <t xml:space="preserve"> x64dbg </t>
  </si>
  <si>
    <t xml:space="preserve">ingénierie </t>
  </si>
  <si>
    <t xml:space="preserve">virus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</si>
  <si>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</si>
  <si>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</si>
  <si>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</si>
  <si>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</si>
  <si>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</si>
  <si>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SF21AFT</t>
  </si>
  <si>
    <t>After Effects (versions 2021 et 2022)</t>
  </si>
  <si>
    <t>pour PC/Mac</t>
  </si>
  <si>
    <t>Bruno  Quintin</t>
  </si>
  <si>
    <t xml:space="preserve">Quintin, Bruno </t>
  </si>
  <si>
    <t>Edition du 1 February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</si>
  <si>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</si>
  <si>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</si>
  <si>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</si>
  <si>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</si>
  <si>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</si>
  <si>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</si>
  <si>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</si>
  <si>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</si>
  <si>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</si>
  <si>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</si>
  <si>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</si>
  <si>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</si>
  <si>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</si>
  <si>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</si>
  <si>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</si>
  <si>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</si>
  <si>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</si>
  <si>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</si>
  <si>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</si>
  <si>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</si>
  <si>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</si>
  <si>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</si>
  <si>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</si>
  <si>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</si>
  <si>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</si>
  <si>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</si>
  <si>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</si>
  <si>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</si>
  <si>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</si>
  <si>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</si>
  <si>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</si>
  <si>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</si>
  <si>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</si>
  <si>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</si>
  <si>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</si>
  <si>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</si>
  <si>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</si>
  <si>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</si>
  <si>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HSRB24H</t>
  </si>
  <si>
    <t>24 heures dans une vie (pas si) privée</t>
  </si>
  <si>
    <t>250 conseils pratiques pour protéger vos données personnelles sur Internet</t>
  </si>
  <si>
    <t>Pierre Gautier de lahaut</t>
  </si>
  <si>
    <t>Gautier de lahaut, Pierre</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</si>
  <si>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</si>
  <si>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</si>
  <si>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</si>
  <si>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</si>
  <si>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</si>
  <si>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</si>
  <si>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</si>
  <si>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</si>
  <si>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</si>
  <si>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</si>
  <si>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</si>
  <si>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</si>
  <si>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</si>
  <si>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</si>
  <si>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</si>
  <si>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</si>
  <si>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</si>
  <si>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</si>
  <si>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</si>
  <si>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</si>
  <si>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</si>
  <si>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</si>
  <si>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</si>
  <si>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Windows 11</t>
  </si>
  <si>
    <t>Prise en main de votre ordinateur ou votre tablette</t>
  </si>
  <si>
    <t>Gilles Balmisse, Myriam Gris</t>
  </si>
  <si>
    <t>334 pages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</si>
  <si>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</si>
  <si>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</si>
  <si>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</si>
  <si>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</si>
  <si>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</si>
  <si>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</si>
  <si>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</si>
  <si>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</si>
  <si>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</si>
  <si>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</si>
  <si>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</si>
  <si>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</si>
  <si>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</si>
  <si>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HSSOBEXCBOR</t>
  </si>
  <si>
    <t>Tableaux de bord</t>
  </si>
  <si>
    <t>Pilotez vos informations pour optimiser la prise de décision avec Excel (versions Microsoft 365...)</t>
  </si>
  <si>
    <t>Jean-François  Rieu, Pierre Rigollet</t>
  </si>
  <si>
    <t xml:space="preserve">Rieu, Jean-François </t>
  </si>
  <si>
    <t>Rigollet, Pierre</t>
  </si>
  <si>
    <t>Edition du 1 May 2022</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</si>
  <si>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</si>
  <si>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</si>
  <si>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</si>
  <si>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</si>
  <si>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</si>
  <si>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</si>
  <si>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</si>
  <si>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</si>
  <si>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</si>
  <si>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</si>
  <si>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</si>
  <si>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</si>
  <si>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</si>
  <si>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</si>
  <si>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</si>
  <si>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</si>
  <si>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</si>
  <si>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</si>
  <si>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</si>
  <si>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</si>
  <si>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</si>
  <si>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</si>
  <si>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</si>
  <si>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</si>
  <si>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</si>
  <si>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</si>
  <si>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</si>
  <si>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</si>
  <si>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</si>
  <si>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</si>
  <si>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</si>
  <si>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</si>
  <si>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</si>
  <si>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</si>
  <si>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</si>
  <si>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</si>
  <si>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</si>
  <si>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</si>
  <si>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OWGDS</t>
  </si>
  <si>
    <t>Google Data Studio</t>
  </si>
  <si>
    <t>Créer des rapports intuitifs grâce à la datavisualisation</t>
  </si>
  <si>
    <t>Youssef Jlidi</t>
  </si>
  <si>
    <t>Jlidi, Youssef</t>
  </si>
  <si>
    <t>Edition du 1 January 2022</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</si>
  <si>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</si>
  <si>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</si>
  <si>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</si>
  <si>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</si>
  <si>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</si>
  <si>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</si>
  <si>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</si>
  <si>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</si>
  <si>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</si>
  <si>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</si>
  <si>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</si>
  <si>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</si>
  <si>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</si>
  <si>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</si>
  <si>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</si>
  <si>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</si>
  <si>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</si>
  <si>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</si>
  <si>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</si>
  <si>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</si>
  <si>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</si>
  <si>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</si>
  <si>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</si>
  <si>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</si>
  <si>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</si>
  <si>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</si>
  <si>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</si>
  <si>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</si>
  <si>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</si>
  <si>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</si>
  <si>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</si>
  <si>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</si>
  <si>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</si>
  <si>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</si>
  <si>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</si>
  <si>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 hyper</t>
  </si>
  <si>
    <t xml:space="preserve"> hyper v </t>
  </si>
  <si>
    <t xml:space="preserve">RDS </t>
  </si>
  <si>
    <t xml:space="preserve">v </t>
  </si>
  <si>
    <t>MBMP</t>
  </si>
  <si>
    <t>Marketing prédictif</t>
  </si>
  <si>
    <t>Data, machine learning et statistiques appliqués au marketing</t>
  </si>
  <si>
    <t>Magali Trelohan</t>
  </si>
  <si>
    <t>Trelohan, Magali</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</si>
  <si>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</si>
  <si>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</si>
  <si>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</si>
  <si>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</si>
  <si>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EIRUST</t>
  </si>
  <si>
    <t>Rust</t>
  </si>
  <si>
    <t>Développez des programmes robustes et sécurisés</t>
  </si>
  <si>
    <t>362 pages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</si>
  <si>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</si>
  <si>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</si>
  <si>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</si>
  <si>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</si>
  <si>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</si>
  <si>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</si>
  <si>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</si>
  <si>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RIRANADO</t>
  </si>
  <si>
    <t>Langage R et statistiques</t>
  </si>
  <si>
    <t>Initiation à l'analyse de données</t>
  </si>
  <si>
    <t>Marie Vaugoyeau</t>
  </si>
  <si>
    <t>Vaugoyeau, Marie</t>
  </si>
  <si>
    <t>Edition du 1 September 2022</t>
  </si>
  <si>
    <t>396 pages</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</si>
  <si>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</si>
  <si>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</si>
  <si>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</si>
  <si>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</si>
  <si>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</si>
  <si>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</si>
  <si>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</si>
  <si>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</si>
  <si>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</si>
  <si>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</si>
  <si>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</si>
  <si>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</si>
  <si>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</si>
  <si>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</si>
  <si>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</si>
  <si>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</si>
  <si>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</si>
  <si>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</si>
  <si>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</si>
  <si>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</si>
  <si>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</si>
  <si>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</si>
  <si>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</si>
  <si>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</si>
  <si>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</si>
  <si>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</si>
  <si>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</si>
  <si>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</si>
  <si>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</si>
  <si>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970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</si>
  <si>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</si>
  <si>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</si>
  <si>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</si>
  <si>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</si>
  <si>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</si>
  <si>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</si>
  <si>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</si>
  <si>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</si>
  <si>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</si>
  <si>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EP2JEE</t>
  </si>
  <si>
    <t>Jakarta EE</t>
  </si>
  <si>
    <t>Développez des applications web en Java</t>
  </si>
  <si>
    <t>Thierry Richard</t>
  </si>
  <si>
    <t>Richard, Thierry</t>
  </si>
  <si>
    <t>Edition du 1 June 2022</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</si>
  <si>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</si>
  <si>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</si>
  <si>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</si>
  <si>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</si>
  <si>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</si>
  <si>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</si>
  <si>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</si>
  <si>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</si>
  <si>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</si>
  <si>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</si>
  <si>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</si>
  <si>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</si>
  <si>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</si>
  <si>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</si>
  <si>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</si>
  <si>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</si>
  <si>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</si>
  <si>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</si>
  <si>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</si>
  <si>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</si>
  <si>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</si>
  <si>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</si>
  <si>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</si>
  <si>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</si>
  <si>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</si>
  <si>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</si>
  <si>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</si>
  <si>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</si>
  <si>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</si>
  <si>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</si>
  <si>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</si>
  <si>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</si>
  <si>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</si>
  <si>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</si>
  <si>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</si>
  <si>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</si>
  <si>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</si>
  <si>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</si>
  <si>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</si>
  <si>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</si>
  <si>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</si>
  <si>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</si>
  <si>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</si>
  <si>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</si>
  <si>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</si>
  <si>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</si>
  <si>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</si>
  <si>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</si>
  <si>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</si>
  <si>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</si>
  <si>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</si>
  <si>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</si>
  <si>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</si>
  <si>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</si>
  <si>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</si>
  <si>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</si>
  <si>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</si>
  <si>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</si>
  <si>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</si>
  <si>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</si>
  <si>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365</t>
  </si>
  <si>
    <t xml:space="preserve"> Office2021 </t>
  </si>
  <si>
    <t xml:space="preserve"> Outlook2021 </t>
  </si>
  <si>
    <t xml:space="preserve"> Windows </t>
  </si>
  <si>
    <t xml:space="preserve"> Word2021 </t>
  </si>
  <si>
    <t xml:space="preserve">informatique </t>
  </si>
  <si>
    <t xml:space="preserve">Office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</si>
  <si>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</si>
  <si>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</si>
  <si>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</si>
  <si>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</si>
  <si>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</si>
  <si>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</si>
  <si>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</si>
  <si>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</si>
  <si>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</si>
  <si>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</si>
  <si>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</si>
  <si>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</si>
  <si>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</si>
  <si>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</si>
  <si>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</si>
  <si>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</si>
  <si>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</si>
  <si>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</si>
  <si>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</si>
  <si>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</si>
  <si>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</si>
  <si>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</si>
  <si>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diaporama </t>
  </si>
  <si>
    <t xml:space="preserve"> diapositive </t>
  </si>
  <si>
    <t xml:space="preserve"> organigramme </t>
  </si>
  <si>
    <t xml:space="preserve"> Powerpoint 21</t>
  </si>
  <si>
    <t xml:space="preserve"> PowerPoint2021 </t>
  </si>
  <si>
    <t xml:space="preserve"> Powerpoint21 </t>
  </si>
  <si>
    <t xml:space="preserve"> PP </t>
  </si>
  <si>
    <t xml:space="preserve"> PréAO </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</si>
  <si>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</si>
  <si>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</si>
  <si>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</si>
  <si>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</si>
  <si>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</si>
  <si>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</si>
  <si>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</si>
  <si>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</si>
  <si>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</si>
  <si>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</si>
  <si>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</si>
  <si>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</si>
  <si>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</si>
  <si>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</si>
  <si>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</si>
  <si>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</si>
  <si>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</si>
  <si>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</si>
  <si>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</si>
  <si>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</si>
  <si>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</si>
  <si>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</si>
  <si>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</si>
  <si>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</si>
  <si>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</si>
  <si>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</si>
  <si>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</si>
  <si>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</si>
  <si>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</si>
  <si>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</si>
  <si>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</si>
  <si>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</si>
  <si>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</si>
  <si>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</si>
  <si>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</si>
  <si>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</si>
  <si>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</si>
  <si>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</si>
  <si>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</si>
  <si>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</si>
  <si>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RB21EXC</t>
  </si>
  <si>
    <t>Excel 2021</t>
  </si>
  <si>
    <t>566 pages</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</si>
  <si>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</si>
  <si>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</si>
  <si>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</si>
  <si>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</si>
  <si>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</si>
  <si>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</si>
  <si>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</si>
  <si>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</si>
  <si>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</si>
  <si>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</si>
  <si>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</si>
  <si>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</si>
  <si>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</si>
  <si>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</si>
  <si>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</si>
  <si>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EPGRAD</t>
  </si>
  <si>
    <t>Gradient Boosting</t>
  </si>
  <si>
    <t>Exploitez les arbres de décision pour le Machine Learning (XGBoost, CatBoost, LightGBM)</t>
  </si>
  <si>
    <t>Guillaume Saupin</t>
  </si>
  <si>
    <t>Saupin, Guillaume</t>
  </si>
  <si>
    <t>258 pages</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</si>
  <si>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</si>
  <si>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</si>
  <si>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</si>
  <si>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</si>
  <si>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</si>
  <si>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</si>
  <si>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</si>
  <si>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</si>
  <si>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</si>
  <si>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</si>
  <si>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</si>
  <si>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</si>
  <si>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</si>
  <si>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</si>
  <si>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</si>
  <si>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</si>
  <si>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</si>
  <si>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</si>
  <si>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</si>
  <si>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</si>
  <si>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</si>
  <si>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</si>
  <si>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</si>
  <si>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</si>
  <si>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</si>
  <si>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</si>
  <si>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</si>
  <si>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</si>
  <si>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</si>
  <si>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</si>
  <si>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</si>
  <si>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</si>
  <si>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</si>
  <si>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</si>
  <si>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</si>
  <si>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</si>
  <si>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</si>
  <si>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</si>
  <si>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</si>
  <si>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</si>
  <si>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</si>
  <si>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</si>
  <si>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</si>
  <si>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</si>
  <si>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</si>
  <si>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</si>
  <si>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</si>
  <si>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</si>
  <si>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</si>
  <si>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</si>
  <si>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</si>
  <si>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</si>
  <si>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</si>
  <si>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</si>
  <si>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</si>
  <si>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</si>
  <si>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</si>
  <si>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</si>
  <si>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</si>
  <si>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</si>
  <si>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</si>
  <si>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</si>
  <si>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</si>
  <si>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</si>
  <si>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</si>
  <si>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</si>
  <si>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</si>
  <si>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</si>
  <si>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</si>
  <si>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RI9RES</t>
  </si>
  <si>
    <t>Réseaux informatiques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</si>
  <si>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</si>
  <si>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</si>
  <si>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</si>
  <si>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</si>
  <si>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</si>
  <si>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 atm </t>
  </si>
  <si>
    <t xml:space="preserve"> bgp </t>
  </si>
  <si>
    <t xml:space="preserve"> fcoe </t>
  </si>
  <si>
    <t xml:space="preserve"> fiber channel </t>
  </si>
  <si>
    <t xml:space="preserve"> hsrp </t>
  </si>
  <si>
    <t xml:space="preserve"> ip </t>
  </si>
  <si>
    <t xml:space="preserve"> iscsi </t>
  </si>
  <si>
    <t xml:space="preserve"> ntp </t>
  </si>
  <si>
    <t xml:space="preserve"> ospf </t>
  </si>
  <si>
    <t xml:space="preserve"> rip </t>
  </si>
  <si>
    <t xml:space="preserve"> snmp </t>
  </si>
  <si>
    <t xml:space="preserve"> spanning tree </t>
  </si>
  <si>
    <t xml:space="preserve"> vss </t>
  </si>
  <si>
    <t xml:space="preserve"> wafs </t>
  </si>
  <si>
    <t xml:space="preserve"> zoning </t>
  </si>
  <si>
    <t xml:space="preserve">TCP/IP </t>
  </si>
  <si>
    <t>EI2ECR</t>
  </si>
  <si>
    <t>Ecrire du code .NET performant</t>
  </si>
  <si>
    <t>Profilage, benchmarking et bonnes pratiques (2e édition)</t>
  </si>
  <si>
    <t>Jean-Philippe Gouigoux, Christophe Mommer</t>
  </si>
  <si>
    <t>326 pages</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</si>
  <si>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</si>
  <si>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</si>
  <si>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</si>
  <si>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</si>
  <si>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</si>
  <si>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</si>
  <si>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EI3ANGOO</t>
  </si>
  <si>
    <t>Angular</t>
  </si>
  <si>
    <t>Développez vos applications web avec le framework JavaScript de Google (3e édition)</t>
  </si>
  <si>
    <t>Daniel Djordjevic, William Klein, Sébastien Ollivier</t>
  </si>
  <si>
    <t>Djordjevic, Daniel</t>
  </si>
  <si>
    <t>Klein, William</t>
  </si>
  <si>
    <t>Ollivier, Sébastien</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</si>
  <si>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</si>
  <si>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</si>
  <si>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</si>
  <si>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</si>
  <si>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</si>
  <si>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</si>
  <si>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</si>
  <si>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</si>
  <si>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</si>
  <si>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</si>
  <si>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</si>
  <si>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</si>
  <si>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</si>
  <si>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</si>
  <si>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</si>
  <si>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</si>
  <si>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</si>
  <si>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</si>
  <si>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</si>
  <si>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RI4GLPI</t>
  </si>
  <si>
    <t>GLPI (Gestion Libre de Parc Informatique)</t>
  </si>
  <si>
    <t>Installation et configuration d'une solution de gestion de parc et de helpdesk (4e édition)</t>
  </si>
  <si>
    <t>Marc Picquenot</t>
  </si>
  <si>
    <t>Picquenot, Marc</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</si>
  <si>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</si>
  <si>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</si>
  <si>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</si>
  <si>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</si>
  <si>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</si>
  <si>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</si>
  <si>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</si>
  <si>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</si>
  <si>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</si>
  <si>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</si>
  <si>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</si>
  <si>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</si>
  <si>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</si>
  <si>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</si>
  <si>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</si>
  <si>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</si>
  <si>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</si>
  <si>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</si>
  <si>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</si>
  <si>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</si>
  <si>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</si>
  <si>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</si>
  <si>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</si>
  <si>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</si>
  <si>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</si>
  <si>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</si>
  <si>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</si>
  <si>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</si>
  <si>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api </t>
  </si>
  <si>
    <t xml:space="preserve"> dao </t>
  </si>
  <si>
    <t xml:space="preserve"> vba </t>
  </si>
  <si>
    <t xml:space="preserve">access </t>
  </si>
  <si>
    <t>RI21EXCV</t>
  </si>
  <si>
    <t>VBA Excel (versions 2021 et Microsoft 365)</t>
  </si>
  <si>
    <t>Programmer sous Excel : macros et langage VBA</t>
  </si>
  <si>
    <t>Michèle Amelot</t>
  </si>
  <si>
    <t>Amelot, Michèle</t>
  </si>
  <si>
    <t>495 pages</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</si>
  <si>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</si>
  <si>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</si>
  <si>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</si>
  <si>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excel 2021 </t>
  </si>
  <si>
    <t xml:space="preserve"> excel vba </t>
  </si>
  <si>
    <t xml:space="preserve"> macro commande </t>
  </si>
  <si>
    <t xml:space="preserve"> microsoft 365</t>
  </si>
  <si>
    <t xml:space="preserve"> office </t>
  </si>
  <si>
    <t xml:space="preserve"> office 2021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</si>
  <si>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</si>
  <si>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</si>
  <si>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</si>
  <si>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</si>
  <si>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</si>
  <si>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</si>
  <si>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</si>
  <si>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</si>
  <si>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</si>
  <si>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</si>
  <si>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</si>
  <si>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</si>
  <si>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</si>
  <si>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</si>
  <si>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</si>
  <si>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</si>
  <si>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</si>
  <si>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</si>
  <si>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</si>
  <si>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</si>
  <si>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</si>
  <si>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</si>
  <si>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</si>
  <si>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</si>
  <si>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</si>
  <si>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</si>
  <si>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</si>
  <si>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</si>
  <si>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</si>
  <si>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</si>
  <si>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</si>
  <si>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</si>
  <si>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</si>
  <si>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</si>
  <si>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</si>
  <si>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</si>
  <si>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</si>
  <si>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</si>
  <si>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</si>
  <si>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RI17JAV</t>
  </si>
  <si>
    <t>Java</t>
  </si>
  <si>
    <t>Les fondamentaux du langage (avec exercices pratiques et corrigés)</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</si>
  <si>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</si>
  <si>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</si>
  <si>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</si>
  <si>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</si>
  <si>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</si>
  <si>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</si>
  <si>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</si>
  <si>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</si>
  <si>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</si>
  <si>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</si>
  <si>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RB6365OFF</t>
  </si>
  <si>
    <t>Microsoft 365 (6e édition)</t>
  </si>
  <si>
    <t>Travaillez en ligne avec OneDrive, SharePoint, Teams, Planner, Outlook et Yammer</t>
  </si>
  <si>
    <t>580 pages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</si>
  <si>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</si>
  <si>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</si>
  <si>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</si>
  <si>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</si>
  <si>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Outlook sur le web </t>
  </si>
  <si>
    <t xml:space="preserve"> SharePoint </t>
  </si>
  <si>
    <t xml:space="preserve"> site d'équipe </t>
  </si>
  <si>
    <t xml:space="preserve"> Teams </t>
  </si>
  <si>
    <t xml:space="preserve"> travail de groupe </t>
  </si>
  <si>
    <t xml:space="preserve">Office 365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</si>
  <si>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</si>
  <si>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</si>
  <si>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</si>
  <si>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</si>
  <si>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</si>
  <si>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</si>
  <si>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</si>
  <si>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</si>
  <si>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</si>
  <si>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</si>
  <si>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</si>
  <si>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RB21OFFFB</t>
  </si>
  <si>
    <t>Microsoft® Office 2021 : Word, Excel, PowerPoint, Outlook</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</si>
  <si>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</si>
  <si>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</si>
  <si>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</si>
  <si>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</si>
  <si>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</si>
  <si>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</si>
  <si>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</si>
  <si>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</si>
  <si>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</si>
  <si>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RB21OUT</t>
  </si>
  <si>
    <t>Outlook 2021</t>
  </si>
  <si>
    <t>352 pages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</si>
  <si>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</si>
  <si>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</si>
  <si>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</si>
  <si>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</si>
  <si>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</si>
  <si>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</si>
  <si>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</si>
  <si>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</si>
  <si>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</si>
  <si>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</si>
  <si>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</si>
  <si>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</si>
  <si>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</si>
  <si>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</si>
  <si>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</si>
  <si>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</si>
  <si>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</si>
  <si>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</si>
  <si>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</si>
  <si>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</si>
  <si>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</si>
  <si>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</si>
  <si>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</si>
  <si>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</si>
  <si>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</si>
  <si>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</si>
  <si>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</si>
  <si>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RB21OFFFA</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</si>
  <si>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</si>
  <si>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</si>
  <si>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</si>
  <si>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</si>
  <si>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DP2IACB</t>
  </si>
  <si>
    <t>Intelligence Artificielle</t>
  </si>
  <si>
    <t>Impact sur les entreprises et le business (2e édition)</t>
  </si>
  <si>
    <t>Jean-Michel  Rodriguez</t>
  </si>
  <si>
    <t xml:space="preserve">Rodriguez, Jean-Michel </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</si>
  <si>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</si>
  <si>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</si>
  <si>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</si>
  <si>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</si>
  <si>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</si>
  <si>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</si>
  <si>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</si>
  <si>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</si>
  <si>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</si>
  <si>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</si>
  <si>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</si>
  <si>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</si>
  <si>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</si>
  <si>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</si>
  <si>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</si>
  <si>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</si>
  <si>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</si>
  <si>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</si>
  <si>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</si>
  <si>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</si>
  <si>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</si>
  <si>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</si>
  <si>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</si>
  <si>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</si>
  <si>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</si>
  <si>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</si>
  <si>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</si>
  <si>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</si>
  <si>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</si>
  <si>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</si>
  <si>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</si>
  <si>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</si>
  <si>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</si>
  <si>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</si>
  <si>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</si>
  <si>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</si>
  <si>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</si>
  <si>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</si>
  <si>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</si>
  <si>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</si>
  <si>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</si>
  <si>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</si>
  <si>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</si>
  <si>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</si>
  <si>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</si>
  <si>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</si>
  <si>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</si>
  <si>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</si>
  <si>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EPISO27005</t>
  </si>
  <si>
    <t>La norme ISO 27005</t>
  </si>
  <si>
    <t>Gestion des risques liés à la sécurité de l'information</t>
  </si>
  <si>
    <t>Jean-Charles Pons</t>
  </si>
  <si>
    <t>Pons, Jean-Charles</t>
  </si>
  <si>
    <t>273 pages</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</si>
  <si>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</si>
  <si>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</si>
  <si>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</si>
  <si>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</si>
  <si>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</si>
  <si>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</si>
  <si>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</si>
  <si>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</si>
  <si>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</si>
  <si>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</si>
  <si>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</si>
  <si>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</si>
  <si>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</si>
  <si>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</si>
  <si>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</si>
  <si>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</si>
  <si>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</si>
  <si>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</si>
  <si>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</si>
  <si>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</si>
  <si>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</si>
  <si>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</si>
  <si>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</si>
  <si>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</si>
  <si>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</si>
  <si>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</si>
  <si>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</si>
  <si>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</si>
  <si>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</si>
  <si>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</si>
  <si>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</si>
  <si>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</si>
  <si>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</si>
  <si>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DP5CPR</t>
  </si>
  <si>
    <t>Conduite de projets informatiques</t>
  </si>
  <si>
    <t>Développement, analyse et pilotage (5e édition)</t>
  </si>
  <si>
    <t>329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</si>
  <si>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</si>
  <si>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</si>
  <si>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</si>
  <si>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</si>
  <si>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</si>
  <si>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</si>
  <si>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</si>
  <si>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</si>
  <si>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</si>
  <si>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</si>
  <si>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</si>
  <si>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</si>
  <si>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</si>
  <si>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</si>
  <si>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</si>
  <si>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</si>
  <si>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</si>
  <si>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</si>
  <si>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</si>
  <si>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</si>
  <si>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</si>
  <si>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</si>
  <si>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</si>
  <si>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</si>
  <si>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</si>
  <si>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</si>
  <si>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</si>
  <si>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</si>
  <si>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</si>
  <si>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</si>
  <si>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</si>
  <si>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</si>
  <si>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</si>
  <si>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</si>
  <si>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</si>
  <si>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</si>
  <si>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</si>
  <si>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</si>
  <si>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</si>
  <si>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</si>
  <si>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</si>
  <si>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</si>
  <si>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</si>
  <si>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404 pages</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</si>
  <si>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</si>
  <si>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</si>
  <si>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</si>
  <si>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</si>
  <si>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</si>
  <si>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</si>
  <si>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</si>
  <si>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</si>
  <si>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</si>
  <si>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</si>
  <si>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</si>
  <si>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</si>
  <si>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</si>
  <si>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</si>
  <si>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</si>
  <si>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</si>
  <si>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 Marc</t>
  </si>
  <si>
    <t>354 pages</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</si>
  <si>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</si>
  <si>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</si>
  <si>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</si>
  <si>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</si>
  <si>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</si>
  <si>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</si>
  <si>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</si>
  <si>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</si>
  <si>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</si>
  <si>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</si>
  <si>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</si>
  <si>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</si>
  <si>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</si>
  <si>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</si>
  <si>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</si>
  <si>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</si>
  <si>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</si>
  <si>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</si>
  <si>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</si>
  <si>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</si>
  <si>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</si>
  <si>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</si>
  <si>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</si>
  <si>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</si>
  <si>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</si>
  <si>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</si>
  <si>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</si>
  <si>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</si>
  <si>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</si>
  <si>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</si>
  <si>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</si>
  <si>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</si>
  <si>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</si>
  <si>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</si>
  <si>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</si>
  <si>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</si>
  <si>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</si>
  <si>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</si>
  <si>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</si>
  <si>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</si>
  <si>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</si>
  <si>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</si>
  <si>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</si>
  <si>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</si>
  <si>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</si>
  <si>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</si>
  <si>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</si>
  <si>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</si>
  <si>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</si>
  <si>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</si>
  <si>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</si>
  <si>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</si>
  <si>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</si>
  <si>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</si>
  <si>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</si>
  <si>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</si>
  <si>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</si>
  <si>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</si>
  <si>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</si>
  <si>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</si>
  <si>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</si>
  <si>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</si>
  <si>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</si>
  <si>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</si>
  <si>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</si>
  <si>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</si>
  <si>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</si>
  <si>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</si>
  <si>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</si>
  <si>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</si>
  <si>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</si>
  <si>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</si>
  <si>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</si>
  <si>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</si>
  <si>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</si>
  <si>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</si>
  <si>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</si>
  <si>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</si>
  <si>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</si>
  <si>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</si>
  <si>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</si>
  <si>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</si>
  <si>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</si>
  <si>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</si>
  <si>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</si>
  <si>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</si>
  <si>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</si>
  <si>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</si>
  <si>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MB7RESSO</t>
  </si>
  <si>
    <t>Réseaux sociaux</t>
  </si>
  <si>
    <t>Mieux comprendre pour développer une stratégie efficace (7e édition)</t>
  </si>
  <si>
    <t>Romain Rissoan</t>
  </si>
  <si>
    <t>Rissoan, Romain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</si>
  <si>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</si>
  <si>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</si>
  <si>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Facebook </t>
  </si>
  <si>
    <t xml:space="preserve"> Instagram </t>
  </si>
  <si>
    <t xml:space="preserve"> LinkedIn </t>
  </si>
  <si>
    <t xml:space="preserve"> Pinterest</t>
  </si>
  <si>
    <t xml:space="preserve"> Snapchat </t>
  </si>
  <si>
    <t xml:space="preserve"> Tik Tok </t>
  </si>
  <si>
    <t xml:space="preserve"> Twitter </t>
  </si>
  <si>
    <t xml:space="preserve">Médias sociaux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</si>
  <si>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</si>
  <si>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</si>
  <si>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</si>
  <si>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</si>
  <si>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</si>
  <si>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</si>
  <si>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</si>
  <si>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</si>
  <si>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</si>
  <si>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EPPYQT5</t>
  </si>
  <si>
    <t>PyQt5</t>
  </si>
  <si>
    <t>Développez vos interfaces graphiques en Python</t>
  </si>
  <si>
    <t>Edition du 1 January 2021</t>
  </si>
  <si>
    <t>331 pages</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</si>
  <si>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</si>
  <si>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</si>
  <si>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</si>
  <si>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</si>
  <si>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</si>
  <si>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</si>
  <si>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</si>
  <si>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</si>
  <si>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</si>
  <si>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</si>
  <si>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</si>
  <si>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</si>
  <si>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</si>
  <si>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</si>
  <si>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</si>
  <si>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</si>
  <si>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</si>
  <si>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</si>
  <si>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</si>
  <si>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</si>
  <si>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</si>
  <si>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</si>
  <si>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</si>
  <si>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</si>
  <si>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</si>
  <si>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</si>
  <si>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</si>
  <si>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</si>
  <si>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</si>
  <si>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</si>
  <si>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</si>
  <si>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</si>
  <si>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</si>
  <si>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</si>
  <si>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</si>
  <si>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</si>
  <si>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</si>
  <si>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</si>
  <si>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</si>
  <si>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</si>
  <si>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</si>
  <si>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</si>
  <si>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</si>
  <si>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</si>
  <si>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</si>
  <si>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</si>
  <si>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</si>
  <si>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</si>
  <si>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</si>
  <si>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</si>
  <si>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</si>
  <si>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</si>
  <si>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</si>
  <si>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</si>
  <si>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</si>
  <si>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</si>
  <si>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</si>
  <si>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</si>
  <si>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</si>
  <si>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</si>
  <si>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</si>
  <si>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</si>
  <si>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</si>
  <si>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</si>
  <si>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</si>
  <si>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</si>
  <si>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</si>
  <si>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</si>
  <si>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</si>
  <si>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</si>
  <si>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</si>
  <si>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</si>
  <si>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</si>
  <si>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</si>
  <si>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</si>
  <si>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</si>
  <si>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</si>
  <si>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</si>
  <si>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</si>
  <si>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</si>
  <si>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</si>
  <si>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</si>
  <si>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</si>
  <si>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</si>
  <si>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</si>
  <si>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</si>
  <si>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</si>
  <si>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</si>
  <si>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</si>
  <si>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</si>
  <si>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</si>
  <si>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SF21ILL</t>
  </si>
  <si>
    <t>Illustrator 2021</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</si>
  <si>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</si>
  <si>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</si>
  <si>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</si>
  <si>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</si>
  <si>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</si>
  <si>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</si>
  <si>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</si>
  <si>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</si>
  <si>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</si>
  <si>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</si>
  <si>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</si>
  <si>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</si>
  <si>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</si>
  <si>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</si>
  <si>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</si>
  <si>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</si>
  <si>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</si>
  <si>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</si>
  <si>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</si>
  <si>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</si>
  <si>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</si>
  <si>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</si>
  <si>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</si>
  <si>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</si>
  <si>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</si>
  <si>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EI9C19VIS</t>
  </si>
  <si>
    <t>C# 9</t>
  </si>
  <si>
    <t>Développez des applications Windows avec Visual Studio 2019</t>
  </si>
  <si>
    <t>526 pages</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</si>
  <si>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</si>
  <si>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</si>
  <si>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</si>
  <si>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</si>
  <si>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</si>
  <si>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</si>
  <si>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</si>
  <si>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</si>
  <si>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</si>
  <si>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</si>
  <si>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</si>
  <si>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</si>
  <si>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</si>
  <si>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</si>
  <si>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</si>
  <si>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</si>
  <si>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</si>
  <si>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</si>
  <si>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</si>
  <si>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</si>
  <si>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</si>
  <si>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</si>
  <si>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</si>
  <si>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</si>
  <si>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</si>
  <si>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</si>
  <si>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</si>
  <si>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</si>
  <si>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</si>
  <si>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DPTDE</t>
  </si>
  <si>
    <t>La transformation digitale des entreprises</t>
  </si>
  <si>
    <t>Plongez de l'autre côté du miroir</t>
  </si>
  <si>
    <t>Thibaut Le masne</t>
  </si>
  <si>
    <t>Le masne, Thibaut</t>
  </si>
  <si>
    <t>Edition du 1 September 2021</t>
  </si>
  <si>
    <t>342 pages</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</si>
  <si>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</si>
  <si>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</si>
  <si>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</si>
  <si>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</si>
  <si>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</si>
  <si>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</si>
  <si>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RI11WIN</t>
  </si>
  <si>
    <t>Installation et configuration</t>
  </si>
  <si>
    <t>Edition du 1 December 2021</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</si>
  <si>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</si>
  <si>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</si>
  <si>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</si>
  <si>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</si>
  <si>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</si>
  <si>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</si>
  <si>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</si>
  <si>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</si>
  <si>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</si>
  <si>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</si>
  <si>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</si>
  <si>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</si>
  <si>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</si>
  <si>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</si>
  <si>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</si>
  <si>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</si>
  <si>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</si>
  <si>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</si>
  <si>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</si>
  <si>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</si>
  <si>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</si>
  <si>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</si>
  <si>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</si>
  <si>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</si>
  <si>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DPSAFE</t>
  </si>
  <si>
    <t>De Scrum à SAFe</t>
  </si>
  <si>
    <t>Au coeur de l'agilité</t>
  </si>
  <si>
    <t>Gilbert Le guillouzic</t>
  </si>
  <si>
    <t>Le guillouzic, Gilbert</t>
  </si>
  <si>
    <t>420 pages</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</si>
  <si>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</si>
  <si>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</si>
  <si>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</si>
  <si>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</si>
  <si>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</si>
  <si>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</si>
  <si>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</si>
  <si>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</si>
  <si>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</si>
  <si>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</si>
  <si>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</si>
  <si>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</si>
  <si>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</si>
  <si>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RBWGOO</t>
  </si>
  <si>
    <t>Google Workspace</t>
  </si>
  <si>
    <t>Travaillez en ligne avec les outils Google</t>
  </si>
  <si>
    <t>454 pages</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</si>
  <si>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</si>
  <si>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</si>
  <si>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</si>
  <si>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</si>
  <si>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</si>
  <si>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</si>
  <si>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</si>
  <si>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</si>
  <si>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</si>
  <si>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</si>
  <si>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</si>
  <si>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</si>
  <si>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</si>
  <si>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</si>
  <si>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</si>
  <si>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</si>
  <si>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</si>
  <si>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</si>
  <si>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</si>
  <si>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</si>
  <si>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</si>
  <si>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</si>
  <si>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</si>
  <si>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</si>
  <si>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</si>
  <si>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</si>
  <si>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</si>
  <si>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</si>
  <si>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</si>
  <si>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</si>
  <si>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</si>
  <si>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</si>
  <si>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</si>
  <si>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</si>
  <si>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</si>
  <si>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</si>
  <si>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</si>
  <si>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</si>
  <si>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</si>
  <si>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</si>
  <si>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</si>
  <si>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</si>
  <si>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</si>
  <si>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</si>
  <si>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</si>
  <si>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</si>
  <si>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</si>
  <si>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</si>
  <si>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</si>
  <si>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</si>
  <si>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</si>
  <si>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</si>
  <si>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</si>
  <si>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</si>
  <si>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</si>
  <si>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</si>
  <si>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</si>
  <si>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</si>
  <si>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</si>
  <si>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</si>
  <si>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</si>
  <si>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</si>
  <si>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</si>
  <si>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</si>
  <si>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</si>
  <si>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</si>
  <si>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</si>
  <si>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</si>
  <si>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</si>
  <si>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</si>
  <si>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</si>
  <si>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</si>
  <si>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</si>
  <si>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</si>
  <si>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</si>
  <si>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</si>
  <si>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</si>
  <si>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</si>
  <si>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</si>
  <si>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</si>
  <si>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</si>
  <si>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</si>
  <si>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</si>
  <si>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</si>
  <si>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</si>
  <si>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</si>
  <si>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</si>
  <si>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</si>
  <si>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</si>
  <si>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</si>
  <si>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</si>
  <si>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</si>
  <si>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</si>
  <si>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</si>
  <si>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</si>
  <si>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</si>
  <si>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</si>
  <si>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</si>
  <si>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</si>
  <si>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</si>
  <si>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</si>
  <si>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</si>
  <si>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</si>
  <si>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</si>
  <si>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</si>
  <si>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</si>
  <si>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</si>
  <si>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</si>
  <si>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</si>
  <si>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</si>
  <si>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</si>
  <si>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</si>
  <si>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</si>
  <si>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</si>
  <si>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</si>
  <si>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</si>
  <si>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</si>
  <si>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</si>
  <si>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</si>
  <si>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</si>
  <si>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</si>
  <si>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</si>
  <si>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</si>
  <si>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</si>
  <si>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</si>
  <si>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</si>
  <si>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</si>
  <si>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</si>
  <si>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</si>
  <si>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</si>
  <si>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</si>
  <si>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</si>
  <si>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</si>
  <si>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</si>
  <si>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</si>
  <si>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</si>
  <si>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</si>
  <si>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</si>
  <si>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</si>
  <si>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</si>
  <si>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</si>
  <si>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</si>
  <si>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</si>
  <si>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</si>
  <si>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</si>
  <si>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</si>
  <si>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</si>
  <si>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</si>
  <si>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</si>
  <si>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</si>
  <si>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</si>
  <si>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</si>
  <si>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</si>
  <si>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</si>
  <si>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</si>
  <si>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</si>
  <si>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</si>
  <si>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</si>
  <si>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</si>
  <si>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</si>
  <si>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</si>
  <si>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</si>
  <si>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</si>
  <si>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</si>
  <si>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</si>
  <si>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</si>
  <si>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</si>
  <si>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</si>
  <si>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</si>
  <si>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</si>
  <si>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</si>
  <si>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</si>
  <si>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</si>
  <si>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</si>
  <si>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</si>
  <si>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</si>
  <si>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</si>
  <si>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</si>
  <si>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</si>
  <si>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</si>
  <si>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</si>
  <si>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</si>
  <si>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</si>
  <si>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</si>
  <si>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</si>
  <si>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</si>
  <si>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</si>
  <si>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</si>
  <si>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</si>
  <si>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</si>
  <si>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</si>
  <si>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</si>
  <si>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</si>
  <si>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</si>
  <si>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</si>
  <si>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</si>
  <si>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</si>
  <si>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</si>
  <si>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</si>
  <si>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</si>
  <si>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</si>
  <si>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</si>
  <si>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</si>
  <si>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</si>
  <si>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</si>
  <si>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</si>
  <si>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</si>
  <si>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</si>
  <si>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</si>
  <si>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</si>
  <si>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</si>
  <si>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</si>
  <si>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VPN </t>
  </si>
  <si>
    <t xml:space="preserve"> wi</t>
  </si>
  <si>
    <t xml:space="preserve">ccna </t>
  </si>
  <si>
    <t>fi</t>
  </si>
  <si>
    <t>EP3DASR</t>
  </si>
  <si>
    <t>Data Scientist et langage R</t>
  </si>
  <si>
    <t>Autoformation aux bases de l'intelligence artificielle dans l'univers de la data (3e édition)</t>
  </si>
  <si>
    <t>Eva  Laude, Henri Laude</t>
  </si>
  <si>
    <t>Edition du 1 July 2021</t>
  </si>
  <si>
    <t>870 pages</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</si>
  <si>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</si>
  <si>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</si>
  <si>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</si>
  <si>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intelligence artificielle </t>
  </si>
  <si>
    <t xml:space="preserve"> Keras </t>
  </si>
  <si>
    <t xml:space="preserve"> R Markdown </t>
  </si>
  <si>
    <t xml:space="preserve"> Shiny</t>
  </si>
  <si>
    <t xml:space="preserve"> Smart Data </t>
  </si>
  <si>
    <t xml:space="preserve"> Tensor Flow </t>
  </si>
  <si>
    <t xml:space="preserve"> TensorFlow </t>
  </si>
  <si>
    <t xml:space="preserve">big data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</si>
  <si>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</si>
  <si>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</si>
  <si>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</si>
  <si>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</si>
  <si>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</si>
  <si>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</si>
  <si>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</si>
  <si>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</si>
  <si>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</si>
  <si>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</si>
  <si>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</si>
  <si>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</si>
  <si>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</si>
  <si>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Langage C</t>
  </si>
  <si>
    <t>Maîtriser la programmation procédurale (avec exercices pratiques) (2e édition)</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</si>
  <si>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</si>
  <si>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</si>
  <si>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</si>
  <si>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</si>
  <si>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</si>
  <si>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</si>
  <si>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</si>
  <si>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</si>
  <si>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</si>
  <si>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</si>
  <si>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</si>
  <si>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</si>
  <si>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</si>
  <si>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</si>
  <si>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</si>
  <si>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</si>
  <si>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</si>
  <si>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</si>
  <si>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</si>
  <si>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</si>
  <si>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</si>
  <si>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</si>
  <si>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</si>
  <si>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</si>
  <si>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DP2GP</t>
  </si>
  <si>
    <t>Gérez vos projets (2e édition)</t>
  </si>
  <si>
    <t>Impulsion, Conception, Mise en oeuvre</t>
  </si>
  <si>
    <t>Thibault  Pairis</t>
  </si>
  <si>
    <t xml:space="preserve">Pairis, 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</si>
  <si>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</si>
  <si>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</si>
  <si>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</si>
  <si>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</si>
  <si>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</si>
  <si>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</si>
  <si>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 xml:space="preserve">Gestion de projet </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</si>
  <si>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</si>
  <si>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</si>
  <si>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</si>
  <si>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</si>
  <si>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</si>
  <si>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</si>
  <si>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</si>
  <si>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</si>
  <si>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</si>
  <si>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</si>
  <si>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</si>
  <si>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</si>
  <si>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</si>
  <si>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</si>
  <si>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</si>
  <si>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</si>
  <si>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</si>
  <si>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</si>
  <si>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</si>
  <si>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</si>
  <si>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</si>
  <si>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</si>
  <si>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</si>
  <si>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</si>
  <si>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</si>
  <si>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</si>
  <si>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</si>
  <si>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</si>
  <si>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</si>
  <si>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</si>
  <si>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</si>
  <si>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</si>
  <si>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</si>
  <si>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</si>
  <si>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</si>
  <si>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</si>
  <si>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</si>
  <si>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</si>
  <si>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</si>
  <si>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</si>
  <si>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</si>
  <si>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</si>
  <si>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</si>
  <si>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</si>
  <si>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</si>
  <si>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</si>
  <si>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</si>
  <si>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</si>
  <si>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</si>
  <si>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</si>
  <si>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</si>
  <si>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</si>
  <si>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</si>
  <si>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</si>
  <si>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</si>
  <si>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</si>
  <si>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</si>
  <si>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</si>
  <si>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</si>
  <si>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</si>
  <si>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</si>
  <si>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</si>
  <si>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</si>
  <si>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</si>
  <si>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</si>
  <si>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</si>
  <si>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</si>
  <si>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</si>
  <si>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</si>
  <si>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</si>
  <si>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</si>
  <si>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</si>
  <si>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</si>
  <si>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</si>
  <si>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</si>
  <si>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</si>
  <si>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</si>
  <si>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</si>
  <si>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</si>
  <si>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</si>
  <si>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</si>
  <si>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</si>
  <si>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</si>
  <si>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</si>
  <si>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</si>
  <si>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</si>
  <si>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</si>
  <si>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</si>
  <si>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</si>
  <si>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</si>
  <si>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</si>
  <si>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</si>
  <si>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</si>
  <si>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</si>
  <si>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</si>
  <si>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</si>
  <si>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ice scrum </t>
  </si>
  <si>
    <t xml:space="preserve"> scrum master</t>
  </si>
  <si>
    <t xml:space="preserve">livre scrum </t>
  </si>
  <si>
    <t>RB7.1BAS</t>
  </si>
  <si>
    <t>Base 7.1</t>
  </si>
  <si>
    <t>Le gestionnaire de bases de données de LibreOffice</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</si>
  <si>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</si>
  <si>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</si>
  <si>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</si>
  <si>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</si>
  <si>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</si>
  <si>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</si>
  <si>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</si>
  <si>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</si>
  <si>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</si>
  <si>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</si>
  <si>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</si>
  <si>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</si>
  <si>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</si>
  <si>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</si>
  <si>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</si>
  <si>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</si>
  <si>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RI22AUT</t>
  </si>
  <si>
    <t>737 pages</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</si>
  <si>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</si>
  <si>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</si>
  <si>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</si>
  <si>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</si>
  <si>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</si>
  <si>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</si>
  <si>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</si>
  <si>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</si>
  <si>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</si>
  <si>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</si>
  <si>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</si>
  <si>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</si>
  <si>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</si>
  <si>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</si>
  <si>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</si>
  <si>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algorithmique </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</si>
  <si>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</si>
  <si>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</si>
  <si>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</si>
  <si>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</si>
  <si>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</si>
  <si>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</si>
  <si>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</si>
  <si>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</si>
  <si>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</si>
  <si>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</si>
  <si>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</si>
  <si>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</si>
  <si>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</si>
  <si>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</si>
  <si>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</si>
  <si>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</si>
  <si>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</si>
  <si>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</si>
  <si>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</si>
  <si>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</si>
  <si>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</si>
  <si>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</si>
  <si>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</si>
  <si>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</si>
  <si>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</si>
  <si>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</si>
  <si>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</si>
  <si>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</si>
  <si>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</si>
  <si>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</si>
  <si>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</si>
  <si>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</si>
  <si>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</si>
  <si>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</si>
  <si>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</si>
  <si>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</si>
  <si>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</si>
  <si>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</si>
  <si>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</si>
  <si>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</si>
  <si>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</si>
  <si>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</si>
  <si>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</si>
  <si>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</si>
  <si>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</si>
  <si>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</si>
  <si>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</si>
  <si>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</si>
  <si>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</si>
  <si>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SOBDAX</t>
  </si>
  <si>
    <t>Le langage DAX</t>
  </si>
  <si>
    <t>Maîtrisez l'analyse et la modélisation de données dans Power BI et Excel</t>
  </si>
  <si>
    <t>328 pages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</si>
  <si>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</si>
  <si>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</si>
  <si>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</si>
  <si>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</si>
  <si>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</si>
  <si>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</si>
  <si>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</si>
  <si>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</si>
  <si>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</si>
  <si>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</si>
  <si>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</si>
  <si>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</si>
  <si>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</si>
  <si>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</si>
  <si>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</si>
  <si>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</si>
  <si>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</si>
  <si>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</si>
  <si>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</si>
  <si>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</si>
  <si>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RIAZU</t>
  </si>
  <si>
    <t>Débuter avec Azure</t>
  </si>
  <si>
    <t>Concepts fondamentaux et mise en oeuvre</t>
  </si>
  <si>
    <t>Thierry Bollet</t>
  </si>
  <si>
    <t>Bollet, Thierry</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</si>
  <si>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</si>
  <si>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</si>
  <si>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</si>
  <si>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EIMLPYT</t>
  </si>
  <si>
    <t>Le Machine Learning avec Python</t>
  </si>
  <si>
    <t>De la théorie à la pratique</t>
  </si>
  <si>
    <t xml:space="preserve">Madjid  Khichane </t>
  </si>
  <si>
    <t xml:space="preserve">Khichane , Madjid </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</si>
  <si>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</si>
  <si>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</si>
  <si>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</si>
  <si>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</si>
  <si>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</si>
  <si>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</si>
  <si>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</si>
  <si>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</si>
  <si>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</si>
  <si>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</si>
  <si>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</si>
  <si>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</si>
  <si>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</si>
  <si>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</si>
  <si>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</si>
  <si>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</si>
  <si>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</si>
  <si>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</si>
  <si>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</si>
  <si>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</si>
  <si>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</si>
  <si>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</si>
  <si>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</si>
  <si>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</si>
  <si>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</si>
  <si>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</si>
  <si>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</si>
  <si>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</si>
  <si>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</si>
  <si>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</si>
  <si>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</si>
  <si>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</si>
  <si>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EP2SCCMEA</t>
  </si>
  <si>
    <t>Microsoft Endpoint Configuration Manager</t>
  </si>
  <si>
    <t>Exploitation et Administration (2e édition)</t>
  </si>
  <si>
    <t>Guillaume Calbano, Jean-Sébastien  Duchêne</t>
  </si>
  <si>
    <t>Calbano, Guillaume</t>
  </si>
  <si>
    <t xml:space="preserve">Duchêne, Jean-Sébastien </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</si>
  <si>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</si>
  <si>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</si>
  <si>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</si>
  <si>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</si>
  <si>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</si>
  <si>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</si>
  <si>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</si>
  <si>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</si>
  <si>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</si>
  <si>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</si>
  <si>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</si>
  <si>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</si>
  <si>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</si>
  <si>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</si>
  <si>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</si>
  <si>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</si>
  <si>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</si>
  <si>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</si>
  <si>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</si>
  <si>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</si>
  <si>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</si>
  <si>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</si>
  <si>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</si>
  <si>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</si>
  <si>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</si>
  <si>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DP3TOIP</t>
  </si>
  <si>
    <t>Téléphonie sur IP (ToIP)</t>
  </si>
  <si>
    <t>Vers la convergence des réseaux dédiés (voix/vidéo/données) (3e édition)</t>
  </si>
  <si>
    <t>Pierre Ledru</t>
  </si>
  <si>
    <t>Ledru, Pierre</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</si>
  <si>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</si>
  <si>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</si>
  <si>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</si>
  <si>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</si>
  <si>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</si>
  <si>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</si>
  <si>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</si>
  <si>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</si>
  <si>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</si>
  <si>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</si>
  <si>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</si>
  <si>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</si>
  <si>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</si>
  <si>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</si>
  <si>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</si>
  <si>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</si>
  <si>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</si>
  <si>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</si>
  <si>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</si>
  <si>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</si>
  <si>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</si>
  <si>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</si>
  <si>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</si>
  <si>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</si>
  <si>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</si>
  <si>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</si>
  <si>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</si>
  <si>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</si>
  <si>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</si>
  <si>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</si>
  <si>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</si>
  <si>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</si>
  <si>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</si>
  <si>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</si>
  <si>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</si>
  <si>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</si>
  <si>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</si>
  <si>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</si>
  <si>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</si>
  <si>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</si>
  <si>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</si>
  <si>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</si>
  <si>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</si>
  <si>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</si>
  <si>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</si>
  <si>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</si>
  <si>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</si>
  <si>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</si>
  <si>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</si>
  <si>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EPSTORM</t>
  </si>
  <si>
    <t>Stormshield</t>
  </si>
  <si>
    <t>Configuration et mise en oeuvre de votre pare-feu</t>
  </si>
  <si>
    <t>Alejandro  Castaño fernández</t>
  </si>
  <si>
    <t xml:space="preserve">Castaño fernández, Alejandro </t>
  </si>
  <si>
    <t>Edition du 1 November 2020</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</si>
  <si>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</si>
  <si>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</si>
  <si>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</si>
  <si>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</si>
  <si>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</si>
  <si>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</si>
  <si>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</si>
  <si>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</si>
  <si>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</si>
  <si>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</si>
  <si>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</si>
  <si>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</si>
  <si>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</si>
  <si>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</si>
  <si>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</si>
  <si>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</si>
  <si>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</si>
  <si>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</si>
  <si>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</si>
  <si>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EPALMQC</t>
  </si>
  <si>
    <t>ALM Quality Center</t>
  </si>
  <si>
    <t>Maîtrise de l'outil et bonnes pratiques</t>
  </si>
  <si>
    <t>Emmanuel Itié</t>
  </si>
  <si>
    <t>Itié, Emmanuel</t>
  </si>
  <si>
    <t>Edition du 1 May 2020</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</si>
  <si>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</si>
  <si>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</si>
  <si>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</si>
  <si>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</si>
  <si>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</si>
  <si>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</si>
  <si>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</si>
  <si>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</si>
  <si>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</si>
  <si>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</si>
  <si>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</si>
  <si>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</si>
  <si>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</si>
  <si>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</si>
  <si>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</si>
  <si>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</si>
  <si>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</si>
  <si>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</si>
  <si>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</si>
  <si>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</si>
  <si>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</si>
  <si>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</si>
  <si>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</si>
  <si>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</si>
  <si>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</si>
  <si>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</si>
  <si>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</si>
  <si>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</si>
  <si>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</si>
  <si>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</si>
  <si>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</si>
  <si>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EPAZSTA</t>
  </si>
  <si>
    <t>Azure Stack</t>
  </si>
  <si>
    <t>Déployez le portail Cloud Azure sur votre Datacenter</t>
  </si>
  <si>
    <t>Edition du 1 March 2020</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</si>
  <si>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</si>
  <si>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</si>
  <si>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</si>
  <si>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</si>
  <si>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</si>
  <si>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</si>
  <si>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</si>
  <si>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622 pages</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</si>
  <si>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</si>
  <si>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</si>
  <si>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</si>
  <si>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</si>
  <si>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</si>
  <si>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</si>
  <si>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</si>
  <si>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</si>
  <si>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</si>
  <si>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</si>
  <si>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</si>
  <si>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</si>
  <si>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</si>
  <si>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</si>
  <si>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</si>
  <si>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</si>
  <si>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</si>
  <si>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</si>
  <si>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</si>
  <si>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</si>
  <si>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Edition du 1 August 2020</t>
  </si>
  <si>
    <t>514 pages</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</si>
  <si>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</si>
  <si>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</si>
  <si>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</si>
  <si>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</si>
  <si>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</si>
  <si>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</si>
  <si>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</si>
  <si>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</si>
  <si>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</si>
  <si>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</si>
  <si>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</si>
  <si>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</si>
  <si>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</si>
  <si>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</si>
  <si>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</si>
  <si>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</si>
  <si>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</si>
  <si>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</si>
  <si>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</si>
  <si>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</si>
  <si>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</si>
  <si>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</si>
  <si>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</si>
  <si>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</si>
  <si>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</si>
  <si>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</si>
  <si>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</si>
  <si>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</si>
  <si>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</si>
  <si>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</si>
  <si>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</si>
  <si>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</si>
  <si>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</si>
  <si>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</si>
  <si>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</si>
  <si>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</si>
  <si>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</si>
  <si>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</si>
  <si>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</si>
  <si>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</si>
  <si>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</si>
  <si>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</si>
  <si>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</si>
  <si>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</si>
  <si>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</si>
  <si>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</si>
  <si>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</si>
  <si>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</si>
  <si>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</si>
  <si>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</si>
  <si>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</si>
  <si>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</si>
  <si>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</si>
  <si>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</si>
  <si>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</si>
  <si>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</si>
  <si>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</si>
  <si>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RIPYTCN</t>
  </si>
  <si>
    <t>Introduction au calcul numérique</t>
  </si>
  <si>
    <t>Michel Rousselet</t>
  </si>
  <si>
    <t>Rousselet, Michel</t>
  </si>
  <si>
    <t>448 pages</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</si>
  <si>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</si>
  <si>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</si>
  <si>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</si>
  <si>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</si>
  <si>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</si>
  <si>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</si>
  <si>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</si>
  <si>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</si>
  <si>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</si>
  <si>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</si>
  <si>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</si>
  <si>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</si>
  <si>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</si>
  <si>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RI2PYAPOO</t>
  </si>
  <si>
    <t>Apprendre la Programmation Orientée Objet avec le langage Python</t>
  </si>
  <si>
    <t>(avec exercices pratiques et corrigés) (2e édition)</t>
  </si>
  <si>
    <t>Vincent Boucheny</t>
  </si>
  <si>
    <t>Boucheny, Vincent</t>
  </si>
  <si>
    <t>Edition du 1 September 2020</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</si>
  <si>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</si>
  <si>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</si>
  <si>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</si>
  <si>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 xml:space="preserve">livre poo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</si>
  <si>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</si>
  <si>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</si>
  <si>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</si>
  <si>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</si>
  <si>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</si>
  <si>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</si>
  <si>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</si>
  <si>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</si>
  <si>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</si>
  <si>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</si>
  <si>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</si>
  <si>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</si>
  <si>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</si>
  <si>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</si>
  <si>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</si>
  <si>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</si>
  <si>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</si>
  <si>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</si>
  <si>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</si>
  <si>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</si>
  <si>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</si>
  <si>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</si>
  <si>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</si>
  <si>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</si>
  <si>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</si>
  <si>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</si>
  <si>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</si>
  <si>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</si>
  <si>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</si>
  <si>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</si>
  <si>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</si>
  <si>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</si>
  <si>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</si>
  <si>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Edition du 1 February 2020</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</si>
  <si>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</si>
  <si>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</si>
  <si>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</si>
  <si>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</si>
  <si>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</si>
  <si>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</si>
  <si>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</si>
  <si>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</si>
  <si>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</si>
  <si>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</si>
  <si>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</si>
  <si>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</si>
  <si>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</si>
  <si>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</si>
  <si>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</si>
  <si>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</si>
  <si>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</si>
  <si>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</si>
  <si>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</si>
  <si>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</si>
  <si>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</si>
  <si>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</si>
  <si>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</si>
  <si>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</si>
  <si>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</si>
  <si>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</si>
  <si>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</si>
  <si>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</si>
  <si>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</si>
  <si>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</si>
  <si>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EIPYTDAT</t>
  </si>
  <si>
    <t>Python pour la Data Science</t>
  </si>
  <si>
    <t>Analysez vos données par la pratique avec NumPy, Pandas, Matplotlib et Seaborn</t>
  </si>
  <si>
    <t>Amandine Velt</t>
  </si>
  <si>
    <t>Velt, Amandine</t>
  </si>
  <si>
    <t>388 pages</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</si>
  <si>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</si>
  <si>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</si>
  <si>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</si>
  <si>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</si>
  <si>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</si>
  <si>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</si>
  <si>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</si>
  <si>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</si>
  <si>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</si>
  <si>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</si>
  <si>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</si>
  <si>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</si>
  <si>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</si>
  <si>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</si>
  <si>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</si>
  <si>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</si>
  <si>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</si>
  <si>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</si>
  <si>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</si>
  <si>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</si>
  <si>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</si>
  <si>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</si>
  <si>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</si>
  <si>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</si>
  <si>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</si>
  <si>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</si>
  <si>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</si>
  <si>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</si>
  <si>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</si>
  <si>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</si>
  <si>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</si>
  <si>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</si>
  <si>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</si>
  <si>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</si>
  <si>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</si>
  <si>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</si>
  <si>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</si>
  <si>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</si>
  <si>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</si>
  <si>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</si>
  <si>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</si>
  <si>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</si>
  <si>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</si>
  <si>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</si>
  <si>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</si>
  <si>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</si>
  <si>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</si>
  <si>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</si>
  <si>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</si>
  <si>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CESCRMA</t>
  </si>
  <si>
    <t>Scrum Master</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</si>
  <si>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</si>
  <si>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</si>
  <si>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</si>
  <si>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Professional Scrum Master </t>
  </si>
  <si>
    <t xml:space="preserve"> PSM 1, PSM 2 </t>
  </si>
  <si>
    <t xml:space="preserve"> PSM 3
</t>
  </si>
  <si>
    <t xml:space="preserve"> PSM I </t>
  </si>
  <si>
    <t xml:space="preserve"> PSM II </t>
  </si>
  <si>
    <t xml:space="preserve"> PSM III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</si>
  <si>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</si>
  <si>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</si>
  <si>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</si>
  <si>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</si>
  <si>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</si>
  <si>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</si>
  <si>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</si>
  <si>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</si>
  <si>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</si>
  <si>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</si>
  <si>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</si>
  <si>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</si>
  <si>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</si>
  <si>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</si>
  <si>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</si>
  <si>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</si>
  <si>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</si>
  <si>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</si>
  <si>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</si>
  <si>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</si>
  <si>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296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</si>
  <si>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</si>
  <si>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</si>
  <si>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</si>
  <si>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</si>
  <si>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</si>
  <si>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</si>
  <si>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</si>
  <si>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</si>
  <si>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</si>
  <si>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</si>
  <si>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</si>
  <si>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</si>
  <si>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</si>
  <si>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</si>
  <si>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</si>
  <si>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</si>
  <si>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</si>
  <si>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</si>
  <si>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</si>
  <si>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</si>
  <si>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</si>
  <si>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RIJSANG</t>
  </si>
  <si>
    <t>JavaScript et Angular</t>
  </si>
  <si>
    <t>Des bases du langage au développement d'une application web</t>
  </si>
  <si>
    <t>Julien Caliendo</t>
  </si>
  <si>
    <t>Caliendo, Julien</t>
  </si>
  <si>
    <t>Edition du 1 April 2020</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</si>
  <si>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</si>
  <si>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</si>
  <si>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</si>
  <si>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</si>
  <si>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</si>
  <si>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</si>
  <si>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</si>
  <si>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 xml:space="preserve">JavaScript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</si>
  <si>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</si>
  <si>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</si>
  <si>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</si>
  <si>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</si>
  <si>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</si>
  <si>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</si>
  <si>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</si>
  <si>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</si>
  <si>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</si>
  <si>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</si>
  <si>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</si>
  <si>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</si>
  <si>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</si>
  <si>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</si>
  <si>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</si>
  <si>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</si>
  <si>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</si>
  <si>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</si>
  <si>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</si>
  <si>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</si>
  <si>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</si>
  <si>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</si>
  <si>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</si>
  <si>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</si>
  <si>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</si>
  <si>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</si>
  <si>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</si>
  <si>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</si>
  <si>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</si>
  <si>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</si>
  <si>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</si>
  <si>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</si>
  <si>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</si>
  <si>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</si>
  <si>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</si>
  <si>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</si>
  <si>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</si>
  <si>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</si>
  <si>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</si>
  <si>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</si>
  <si>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</si>
  <si>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</si>
  <si>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</si>
  <si>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</si>
  <si>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</si>
  <si>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</si>
  <si>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</si>
  <si>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</si>
  <si>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</si>
  <si>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</si>
  <si>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</si>
  <si>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</si>
  <si>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</si>
  <si>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</si>
  <si>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</si>
  <si>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</si>
  <si>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</si>
  <si>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</si>
  <si>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</si>
  <si>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</si>
  <si>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</si>
  <si>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</si>
  <si>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</si>
  <si>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</si>
  <si>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</si>
  <si>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</si>
  <si>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</si>
  <si>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</si>
  <si>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</si>
  <si>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</si>
  <si>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</si>
  <si>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</si>
  <si>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</si>
  <si>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EIDJAN</t>
  </si>
  <si>
    <t>Django</t>
  </si>
  <si>
    <t>Développez vos applications web en Python (fonctionnalités essentielles et bonnes pratiques)</t>
  </si>
  <si>
    <t>Patrick Samson</t>
  </si>
  <si>
    <t>Samson, Patrick</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</si>
  <si>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</si>
  <si>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</si>
  <si>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</si>
  <si>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</si>
  <si>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</si>
  <si>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</si>
  <si>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</si>
  <si>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</si>
  <si>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</si>
  <si>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</si>
  <si>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</si>
  <si>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</si>
  <si>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</si>
  <si>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</si>
  <si>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</si>
  <si>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</si>
  <si>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</si>
  <si>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</si>
  <si>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</si>
  <si>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</si>
  <si>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</si>
  <si>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</si>
  <si>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</si>
  <si>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</si>
  <si>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</si>
  <si>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</si>
  <si>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DPBIM</t>
  </si>
  <si>
    <t>Le BIM</t>
  </si>
  <si>
    <t>Sa mise en oeuvre à l'heure du chantier numérique</t>
  </si>
  <si>
    <t>Guillaume Vilain</t>
  </si>
  <si>
    <t>Vilain, Guillaume</t>
  </si>
  <si>
    <t>0 pages</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</si>
  <si>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</si>
  <si>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</si>
  <si>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</si>
  <si>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</si>
  <si>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</si>
  <si>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</si>
  <si>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</si>
  <si>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</si>
  <si>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</si>
  <si>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</si>
  <si>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</si>
  <si>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</si>
  <si>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</si>
  <si>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</si>
  <si>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</si>
  <si>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</si>
  <si>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</si>
  <si>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</si>
  <si>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</si>
  <si>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</si>
  <si>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</si>
  <si>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</si>
  <si>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</si>
  <si>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</si>
  <si>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</si>
  <si>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</si>
  <si>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</si>
  <si>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</si>
  <si>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</si>
  <si>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RI19SQLA</t>
  </si>
  <si>
    <t>SQL Server 2019</t>
  </si>
  <si>
    <t>Apprendre à administrer une base de données transactionnelle avec SQL Server Management Studio</t>
  </si>
  <si>
    <t>Jérôme Gabillaud, Jacques Poirier</t>
  </si>
  <si>
    <t>Gabillaud, Jérôme</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</si>
  <si>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</si>
  <si>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</si>
  <si>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</si>
  <si>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</si>
  <si>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</si>
  <si>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</si>
  <si>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</si>
  <si>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</si>
  <si>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</si>
  <si>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</si>
  <si>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</si>
  <si>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</si>
  <si>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</si>
  <si>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</si>
  <si>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</si>
  <si>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</si>
  <si>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</si>
  <si>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</si>
  <si>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</si>
  <si>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</si>
  <si>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</si>
  <si>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</si>
  <si>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</si>
  <si>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</si>
  <si>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</si>
  <si>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</si>
  <si>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</si>
  <si>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</si>
  <si>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</si>
  <si>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</si>
  <si>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</si>
  <si>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</si>
  <si>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</si>
  <si>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</si>
  <si>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</si>
  <si>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</si>
  <si>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</si>
  <si>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</si>
  <si>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</si>
  <si>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</si>
  <si>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</si>
  <si>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</si>
  <si>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</si>
  <si>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</si>
  <si>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</si>
  <si>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</si>
  <si>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</si>
  <si>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</si>
  <si>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</si>
  <si>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</si>
  <si>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</si>
  <si>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</si>
  <si>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</si>
  <si>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</si>
  <si>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</si>
  <si>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</si>
  <si>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</si>
  <si>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</si>
  <si>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</si>
  <si>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</si>
  <si>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</si>
  <si>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</si>
  <si>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</si>
  <si>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</si>
  <si>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</si>
  <si>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</si>
  <si>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</si>
  <si>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</si>
  <si>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</si>
  <si>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</si>
  <si>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</si>
  <si>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</si>
  <si>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</si>
  <si>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</si>
  <si>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</si>
  <si>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</si>
  <si>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</si>
  <si>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</si>
  <si>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</si>
  <si>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</si>
  <si>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</si>
  <si>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</si>
  <si>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</si>
  <si>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</si>
  <si>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</si>
  <si>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</si>
  <si>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</si>
  <si>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</si>
  <si>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</si>
  <si>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</si>
  <si>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</si>
  <si>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</si>
  <si>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</si>
  <si>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</si>
  <si>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</si>
  <si>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</si>
  <si>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</si>
  <si>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</si>
  <si>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</si>
  <si>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</si>
  <si>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</si>
  <si>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</si>
  <si>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</si>
  <si>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</si>
  <si>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</si>
  <si>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</si>
  <si>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</si>
  <si>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</si>
  <si>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</si>
  <si>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</si>
  <si>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</si>
  <si>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</si>
  <si>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</si>
  <si>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</si>
  <si>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</si>
  <si>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</si>
  <si>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</si>
  <si>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</si>
  <si>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</si>
  <si>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</si>
  <si>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</si>
  <si>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</si>
  <si>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</si>
  <si>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</si>
  <si>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</si>
  <si>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</si>
  <si>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</si>
  <si>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</si>
  <si>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</si>
  <si>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</si>
  <si>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</si>
  <si>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</si>
  <si>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</si>
  <si>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</si>
  <si>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</si>
  <si>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</si>
  <si>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</si>
  <si>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</si>
  <si>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</si>
  <si>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</si>
  <si>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</si>
  <si>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</si>
  <si>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</si>
  <si>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</si>
  <si>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</si>
  <si>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automatisation</t>
  </si>
  <si>
    <t xml:space="preserve"> Jinja </t>
  </si>
  <si>
    <t xml:space="preserve"> Jinja2 </t>
  </si>
  <si>
    <t xml:space="preserve"> playbook </t>
  </si>
  <si>
    <t xml:space="preserve"> red hat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</si>
  <si>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</si>
  <si>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</si>
  <si>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</si>
  <si>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</si>
  <si>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</si>
  <si>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</si>
  <si>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</si>
  <si>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</si>
  <si>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</si>
  <si>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</si>
  <si>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</si>
  <si>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</si>
  <si>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</si>
  <si>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</si>
  <si>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</si>
  <si>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</si>
  <si>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</si>
  <si>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</si>
  <si>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</si>
  <si>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</si>
  <si>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</si>
  <si>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</si>
  <si>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</si>
  <si>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</si>
  <si>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</si>
  <si>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</si>
  <si>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</si>
  <si>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</si>
  <si>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</si>
  <si>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</si>
  <si>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</si>
  <si>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</si>
  <si>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</si>
  <si>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</si>
  <si>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</si>
  <si>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</si>
  <si>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</si>
  <si>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</si>
  <si>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</si>
  <si>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</si>
  <si>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</si>
  <si>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</si>
  <si>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</si>
  <si>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</si>
  <si>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</si>
  <si>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</si>
  <si>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</si>
  <si>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</si>
  <si>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</si>
  <si>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</si>
  <si>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</si>
  <si>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</si>
  <si>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</si>
  <si>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</si>
  <si>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</si>
  <si>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</si>
  <si>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</si>
  <si>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</si>
  <si>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</si>
  <si>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</si>
  <si>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</si>
  <si>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</si>
  <si>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</si>
  <si>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</si>
  <si>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</si>
  <si>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</si>
  <si>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</si>
  <si>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</si>
  <si>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</si>
  <si>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</si>
  <si>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</si>
  <si>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</si>
  <si>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</si>
  <si>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</si>
  <si>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</si>
  <si>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</si>
  <si>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</si>
  <si>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</si>
  <si>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</si>
  <si>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</si>
  <si>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</si>
  <si>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</si>
  <si>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</si>
  <si>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</si>
  <si>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</si>
  <si>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</si>
  <si>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</si>
  <si>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Jérôme Bezet-torres</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</si>
  <si>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</si>
  <si>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</si>
  <si>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</si>
  <si>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</si>
  <si>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</si>
  <si>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</si>
  <si>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</si>
  <si>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</si>
  <si>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</si>
  <si>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</si>
  <si>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</si>
  <si>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</si>
  <si>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</si>
  <si>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</si>
  <si>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</si>
  <si>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</si>
  <si>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</si>
  <si>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</si>
  <si>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</si>
  <si>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</si>
  <si>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</si>
  <si>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</si>
  <si>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</si>
  <si>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</si>
  <si>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</si>
  <si>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</si>
  <si>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</si>
  <si>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</si>
  <si>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</si>
  <si>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</si>
  <si>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</si>
  <si>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</si>
  <si>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</si>
  <si>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</si>
  <si>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</si>
  <si>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</si>
  <si>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</si>
  <si>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</si>
  <si>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</si>
  <si>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</si>
  <si>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</si>
  <si>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</si>
  <si>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</si>
  <si>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</si>
  <si>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</si>
  <si>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</si>
  <si>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</si>
  <si>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</si>
  <si>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</si>
  <si>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</si>
  <si>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</si>
  <si>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</si>
  <si>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</si>
  <si>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</si>
  <si>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</si>
  <si>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</si>
  <si>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</si>
  <si>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</si>
  <si>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</si>
  <si>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</si>
  <si>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</si>
  <si>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</si>
  <si>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</si>
  <si>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</si>
  <si>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</si>
  <si>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</si>
  <si>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</si>
  <si>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</si>
  <si>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</si>
  <si>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</si>
  <si>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</si>
  <si>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</si>
  <si>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</si>
  <si>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</si>
  <si>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</si>
  <si>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</si>
  <si>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</si>
  <si>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</si>
  <si>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</si>
  <si>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</si>
  <si>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</si>
  <si>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RB19OUT</t>
  </si>
  <si>
    <t>Outlook</t>
  </si>
  <si>
    <t>versions 2019 et Office 365</t>
  </si>
  <si>
    <t>Edition du 1 January 2019</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</si>
  <si>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</si>
  <si>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</si>
  <si>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</si>
  <si>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</si>
  <si>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</si>
  <si>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</si>
  <si>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</si>
  <si>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</si>
  <si>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</si>
  <si>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</si>
  <si>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</si>
  <si>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</si>
  <si>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</si>
  <si>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</si>
  <si>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</si>
  <si>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</si>
  <si>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</si>
  <si>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</si>
  <si>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</si>
  <si>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</si>
  <si>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</si>
  <si>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</si>
  <si>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</si>
  <si>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</si>
  <si>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</si>
  <si>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</si>
  <si>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</si>
  <si>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</si>
  <si>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</si>
  <si>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</si>
  <si>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</si>
  <si>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</si>
  <si>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</si>
  <si>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</si>
  <si>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</si>
  <si>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</si>
  <si>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</si>
  <si>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</si>
  <si>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RB19ACC</t>
  </si>
  <si>
    <t>Access</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</si>
  <si>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</si>
  <si>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</si>
  <si>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</si>
  <si>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</si>
  <si>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</si>
  <si>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</si>
  <si>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</si>
  <si>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</si>
  <si>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</si>
  <si>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EPDEVOPIC</t>
  </si>
  <si>
    <t>DevOps</t>
  </si>
  <si>
    <t>Intégrez et déployez en continu (avec exemple clés en main)</t>
  </si>
  <si>
    <t xml:space="preserve">Ernesto  Leite </t>
  </si>
  <si>
    <t xml:space="preserve">Leite , Ernesto </t>
  </si>
  <si>
    <t>364 pages</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</si>
  <si>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</si>
  <si>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</si>
  <si>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</si>
  <si>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</si>
  <si>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</si>
  <si>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</si>
  <si>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</si>
  <si>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</si>
  <si>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</si>
  <si>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</si>
  <si>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</si>
  <si>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</si>
  <si>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</si>
  <si>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</si>
  <si>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</si>
  <si>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</si>
  <si>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</si>
  <si>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</si>
  <si>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</si>
  <si>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</si>
  <si>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</si>
  <si>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</si>
  <si>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</si>
  <si>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</si>
  <si>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</si>
  <si>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</si>
  <si>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</si>
  <si>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</si>
  <si>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</si>
  <si>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</si>
  <si>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</si>
  <si>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</si>
  <si>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</si>
  <si>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</si>
  <si>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</si>
  <si>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</si>
  <si>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</si>
  <si>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</si>
  <si>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</si>
  <si>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</si>
  <si>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</si>
  <si>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</si>
  <si>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</si>
  <si>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</si>
  <si>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EI2ANGNOD</t>
  </si>
  <si>
    <t>Optimisez le développement de vos applications web avec une architecture MEAN (2e édition)</t>
  </si>
  <si>
    <t>Pierre  Pompidor</t>
  </si>
  <si>
    <t xml:space="preserve">Pompidor, Pierre </t>
  </si>
  <si>
    <t>Edition du 1 July 2019</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</si>
  <si>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</si>
  <si>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</si>
  <si>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</si>
  <si>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</si>
  <si>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</si>
  <si>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</si>
  <si>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</si>
  <si>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</si>
  <si>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</si>
  <si>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</si>
  <si>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</si>
  <si>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</si>
  <si>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</si>
  <si>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</si>
  <si>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</si>
  <si>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</si>
  <si>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</si>
  <si>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</si>
  <si>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</si>
  <si>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</si>
  <si>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</si>
  <si>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</si>
  <si>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</si>
  <si>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</si>
  <si>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</si>
  <si>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</si>
  <si>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RI11JAV</t>
  </si>
  <si>
    <t>Java 11</t>
  </si>
  <si>
    <t>560 pages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</si>
  <si>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</si>
  <si>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</si>
  <si>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</si>
  <si>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</si>
  <si>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</si>
  <si>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</si>
  <si>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</si>
  <si>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</si>
  <si>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</si>
  <si>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</si>
  <si>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</si>
  <si>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</si>
  <si>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</si>
  <si>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</si>
  <si>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</si>
  <si>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</si>
  <si>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</si>
  <si>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</si>
  <si>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</si>
  <si>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</si>
  <si>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</si>
  <si>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</si>
  <si>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</si>
  <si>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</si>
  <si>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</si>
  <si>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</si>
  <si>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</si>
  <si>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</si>
  <si>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</si>
  <si>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</si>
  <si>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</si>
  <si>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</si>
  <si>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</si>
  <si>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</si>
  <si>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</si>
  <si>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</si>
  <si>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</si>
  <si>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</si>
  <si>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</si>
  <si>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</si>
  <si>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</si>
  <si>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</si>
  <si>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</si>
  <si>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</si>
  <si>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</si>
  <si>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</si>
  <si>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</si>
  <si>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</si>
  <si>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</si>
  <si>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</si>
  <si>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</si>
  <si>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</si>
  <si>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</si>
  <si>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</si>
  <si>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</si>
  <si>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</si>
  <si>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</si>
  <si>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</si>
  <si>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</si>
  <si>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</si>
  <si>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</si>
  <si>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</si>
  <si>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</si>
  <si>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</si>
  <si>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</si>
  <si>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</si>
  <si>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</si>
  <si>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</si>
  <si>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</si>
  <si>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</si>
  <si>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</si>
  <si>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</si>
  <si>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</si>
  <si>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</si>
  <si>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</si>
  <si>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</si>
  <si>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</si>
  <si>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</si>
  <si>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</si>
  <si>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</si>
  <si>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</si>
  <si>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</si>
  <si>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</si>
  <si>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</si>
  <si>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</si>
  <si>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</si>
  <si>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</si>
  <si>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</si>
  <si>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</si>
  <si>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</si>
  <si>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</si>
  <si>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</si>
  <si>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</si>
  <si>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</si>
  <si>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</si>
  <si>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</si>
  <si>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</si>
  <si>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</si>
  <si>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</si>
  <si>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</si>
  <si>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</si>
  <si>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</si>
  <si>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</si>
  <si>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</si>
  <si>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</si>
  <si>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</si>
  <si>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</si>
  <si>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</si>
  <si>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</si>
  <si>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</si>
  <si>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</si>
  <si>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</si>
  <si>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</si>
  <si>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</si>
  <si>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</si>
  <si>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</si>
  <si>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</si>
  <si>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</si>
  <si>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</si>
  <si>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</si>
  <si>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</si>
  <si>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</si>
  <si>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</si>
  <si>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</si>
  <si>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</si>
  <si>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</si>
  <si>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</si>
  <si>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</si>
  <si>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</si>
  <si>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</si>
  <si>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</si>
  <si>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</si>
  <si>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</si>
  <si>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</si>
  <si>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</si>
  <si>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</si>
  <si>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</si>
  <si>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</si>
  <si>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</si>
  <si>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</si>
  <si>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</si>
  <si>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</si>
  <si>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</si>
  <si>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</si>
  <si>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</si>
  <si>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</si>
  <si>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</si>
  <si>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</si>
  <si>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</si>
  <si>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</si>
  <si>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</si>
  <si>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</si>
  <si>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</si>
  <si>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</si>
  <si>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</si>
  <si>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</si>
  <si>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</si>
  <si>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</si>
  <si>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</si>
  <si>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</si>
  <si>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</si>
  <si>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</si>
  <si>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</si>
  <si>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</si>
  <si>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</si>
  <si>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</si>
  <si>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</si>
  <si>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</si>
  <si>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</si>
  <si>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</si>
  <si>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</si>
  <si>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</si>
  <si>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</si>
  <si>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</si>
  <si>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</si>
  <si>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</si>
  <si>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</si>
  <si>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</si>
  <si>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</si>
  <si>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</si>
  <si>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</si>
  <si>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</si>
  <si>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</si>
  <si>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</si>
  <si>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</si>
  <si>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</si>
  <si>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</si>
  <si>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</si>
  <si>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</si>
  <si>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</si>
  <si>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</si>
  <si>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</si>
  <si>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</si>
  <si>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</si>
  <si>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</si>
  <si>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</si>
  <si>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</si>
  <si>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</si>
  <si>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</si>
  <si>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</si>
  <si>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</si>
  <si>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</si>
  <si>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</si>
  <si>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</si>
  <si>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</si>
  <si>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</si>
  <si>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</si>
  <si>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</si>
  <si>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</si>
  <si>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</si>
  <si>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</si>
  <si>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</si>
  <si>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</si>
  <si>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</si>
  <si>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</si>
  <si>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</si>
  <si>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</si>
  <si>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</si>
  <si>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</si>
  <si>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</si>
  <si>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</si>
  <si>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</si>
  <si>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</si>
  <si>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</si>
  <si>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</si>
  <si>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</si>
  <si>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</si>
  <si>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</si>
  <si>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</si>
  <si>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</si>
  <si>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</si>
  <si>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</si>
  <si>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</si>
  <si>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</si>
  <si>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</si>
  <si>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</si>
  <si>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</si>
  <si>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</si>
  <si>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</si>
  <si>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</si>
  <si>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</si>
  <si>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</si>
  <si>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</si>
  <si>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</si>
  <si>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</si>
  <si>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</si>
  <si>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</si>
  <si>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</si>
  <si>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</si>
  <si>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</si>
  <si>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</si>
  <si>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</si>
  <si>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</si>
  <si>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</si>
  <si>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</si>
  <si>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</si>
  <si>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</si>
  <si>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</si>
  <si>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</si>
  <si>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</si>
  <si>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</si>
  <si>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</si>
  <si>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</si>
  <si>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</si>
  <si>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</si>
  <si>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</si>
  <si>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</si>
  <si>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</si>
  <si>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</si>
  <si>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</si>
  <si>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</si>
  <si>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</si>
  <si>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</si>
  <si>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</si>
  <si>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</si>
  <si>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</si>
  <si>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</si>
  <si>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</si>
  <si>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</si>
  <si>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</si>
  <si>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</si>
  <si>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</si>
  <si>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</si>
  <si>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</si>
  <si>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</si>
  <si>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</si>
  <si>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</si>
  <si>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</si>
  <si>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</si>
  <si>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</si>
  <si>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</si>
  <si>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</si>
  <si>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</si>
  <si>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</si>
  <si>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</si>
  <si>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</si>
  <si>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</si>
  <si>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</si>
  <si>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Google+ </t>
  </si>
  <si>
    <t xml:space="preserve"> LNMB3COMM</t>
  </si>
  <si>
    <t xml:space="preserve"> médias sociaux </t>
  </si>
  <si>
    <t xml:space="preserve"> Slideshare </t>
  </si>
  <si>
    <t xml:space="preserve"> Viadeo </t>
  </si>
  <si>
    <t xml:space="preserve"> web marketing </t>
  </si>
  <si>
    <t xml:space="preserve"> webmarketing </t>
  </si>
  <si>
    <t xml:space="preserve"> Youtube </t>
  </si>
  <si>
    <t xml:space="preserve">Community manager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</si>
  <si>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</si>
  <si>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</si>
  <si>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</si>
  <si>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</si>
  <si>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</si>
  <si>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</si>
  <si>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</si>
  <si>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</si>
  <si>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</si>
  <si>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</si>
  <si>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</si>
  <si>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</si>
  <si>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</si>
  <si>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</si>
  <si>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</si>
  <si>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</si>
  <si>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</si>
  <si>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</si>
  <si>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</si>
  <si>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</si>
  <si>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</si>
  <si>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</si>
  <si>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</si>
  <si>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</si>
  <si>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</si>
  <si>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</si>
  <si>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</si>
  <si>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</si>
  <si>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</si>
  <si>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</si>
  <si>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</si>
  <si>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</si>
  <si>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</si>
  <si>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</si>
  <si>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</si>
  <si>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</si>
  <si>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</si>
  <si>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</si>
  <si>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</si>
  <si>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</si>
  <si>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</si>
  <si>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</si>
  <si>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</si>
  <si>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</si>
  <si>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</si>
  <si>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</si>
  <si>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</si>
  <si>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</si>
  <si>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</si>
  <si>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</si>
  <si>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</si>
  <si>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</si>
  <si>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</si>
  <si>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</si>
  <si>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</si>
  <si>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</si>
  <si>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</si>
  <si>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</si>
  <si>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</si>
  <si>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</si>
  <si>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</si>
  <si>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</si>
  <si>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</si>
  <si>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</si>
  <si>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</si>
  <si>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</si>
  <si>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</si>
  <si>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</si>
  <si>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</si>
  <si>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</si>
  <si>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</si>
  <si>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</si>
  <si>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</si>
  <si>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</si>
  <si>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</si>
  <si>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</si>
  <si>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</si>
  <si>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</si>
  <si>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</si>
  <si>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</si>
  <si>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</si>
  <si>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</si>
  <si>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</si>
  <si>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</si>
  <si>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</si>
  <si>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</si>
  <si>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</si>
  <si>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</si>
  <si>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</si>
  <si>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</si>
  <si>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</si>
  <si>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</si>
  <si>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</si>
  <si>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</si>
  <si>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</si>
  <si>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</si>
  <si>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</si>
  <si>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</si>
  <si>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</si>
  <si>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</si>
  <si>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</si>
  <si>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</si>
  <si>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</si>
  <si>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</si>
  <si>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</si>
  <si>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</si>
  <si>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</si>
  <si>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</si>
  <si>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</si>
  <si>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</si>
  <si>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</si>
  <si>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</si>
  <si>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</si>
  <si>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</si>
  <si>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</si>
  <si>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</si>
  <si>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</si>
  <si>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</si>
  <si>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</si>
  <si>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</si>
  <si>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</si>
  <si>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</si>
  <si>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</si>
  <si>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</si>
  <si>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</si>
  <si>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</si>
  <si>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</si>
  <si>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</si>
  <si>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</si>
  <si>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</si>
  <si>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</si>
  <si>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</si>
  <si>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</si>
  <si>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</si>
  <si>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</si>
  <si>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</si>
  <si>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</si>
  <si>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</si>
  <si>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</si>
  <si>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</si>
  <si>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</si>
  <si>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</si>
  <si>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Edition du 1 November 2018</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</si>
  <si>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</si>
  <si>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</si>
  <si>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</si>
  <si>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</si>
  <si>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</si>
  <si>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</si>
  <si>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</si>
  <si>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</si>
  <si>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</si>
  <si>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</si>
  <si>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</si>
  <si>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</si>
  <si>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</si>
  <si>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</si>
  <si>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</si>
  <si>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</si>
  <si>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</si>
  <si>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</si>
  <si>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</si>
  <si>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</si>
  <si>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</si>
  <si>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</si>
  <si>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</si>
  <si>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</si>
  <si>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</si>
  <si>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</si>
  <si>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</si>
  <si>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</si>
  <si>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</si>
  <si>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</si>
  <si>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</si>
  <si>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</si>
  <si>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</si>
  <si>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</si>
  <si>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</si>
  <si>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</si>
  <si>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</si>
  <si>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</si>
  <si>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</si>
  <si>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</si>
  <si>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</si>
  <si>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</si>
  <si>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</si>
  <si>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</si>
  <si>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</si>
  <si>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</si>
  <si>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</si>
  <si>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</si>
  <si>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</si>
  <si>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</si>
  <si>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</si>
  <si>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</si>
  <si>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</si>
  <si>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</si>
  <si>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</si>
  <si>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</si>
  <si>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</si>
  <si>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</si>
  <si>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</si>
  <si>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</si>
  <si>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</si>
  <si>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</si>
  <si>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</si>
  <si>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</si>
  <si>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</si>
  <si>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</si>
  <si>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</si>
  <si>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</si>
  <si>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</si>
  <si>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</si>
  <si>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</si>
  <si>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</si>
  <si>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</si>
  <si>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</si>
  <si>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</si>
  <si>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</si>
  <si>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</si>
  <si>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</si>
  <si>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</si>
  <si>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</si>
  <si>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</si>
  <si>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</si>
  <si>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</si>
  <si>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</si>
  <si>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</si>
  <si>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</si>
  <si>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</si>
  <si>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</si>
  <si>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</si>
  <si>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</si>
  <si>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</si>
  <si>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</si>
  <si>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</si>
  <si>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EPSADEB</t>
  </si>
  <si>
    <t>Debian GNU/Linux</t>
  </si>
  <si>
    <t>Maîtrisez la sécurité des applications</t>
  </si>
  <si>
    <t xml:space="preserve">Philippe Pierre </t>
  </si>
  <si>
    <t>Pierre , Philippe</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</si>
  <si>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</si>
  <si>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</si>
  <si>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</si>
  <si>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</si>
  <si>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</si>
  <si>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</si>
  <si>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</si>
  <si>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</si>
  <si>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</si>
  <si>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</si>
  <si>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</si>
  <si>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</si>
  <si>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</si>
  <si>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</si>
  <si>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</si>
  <si>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</si>
  <si>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</si>
  <si>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</si>
  <si>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</si>
  <si>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</si>
  <si>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</si>
  <si>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</si>
  <si>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</si>
  <si>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</si>
  <si>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</si>
  <si>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</si>
  <si>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</si>
  <si>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</si>
  <si>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</si>
  <si>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</si>
  <si>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</si>
  <si>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</si>
  <si>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</si>
  <si>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</si>
  <si>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</si>
  <si>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</si>
  <si>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</si>
  <si>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</si>
  <si>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</si>
  <si>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</si>
  <si>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</si>
  <si>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</si>
  <si>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</si>
  <si>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</si>
  <si>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</si>
  <si>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</si>
  <si>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</si>
  <si>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</si>
  <si>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</si>
  <si>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</si>
  <si>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</si>
  <si>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</si>
  <si>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</si>
  <si>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</si>
  <si>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</si>
  <si>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</si>
  <si>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</si>
  <si>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</si>
  <si>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</si>
  <si>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RIDESJV</t>
  </si>
  <si>
    <t>Design Patterns</t>
  </si>
  <si>
    <t>Apprendre la conception de logiciels en réalisant un jeu vidéo (avec exercices et corrigés)</t>
  </si>
  <si>
    <t>Philippe Gosselin</t>
  </si>
  <si>
    <t>Gosselin, Philippe</t>
  </si>
  <si>
    <t>Edition du 1 October 2018</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</si>
  <si>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</si>
  <si>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</si>
  <si>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</si>
  <si>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</si>
  <si>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</si>
  <si>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</si>
  <si>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</si>
  <si>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</si>
  <si>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</si>
  <si>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</si>
  <si>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</si>
  <si>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</si>
  <si>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</si>
  <si>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</si>
  <si>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</si>
  <si>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</si>
  <si>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</si>
  <si>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</si>
  <si>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</si>
  <si>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</si>
  <si>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</si>
  <si>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</si>
  <si>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</si>
  <si>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</si>
  <si>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</si>
  <si>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</si>
  <si>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</si>
  <si>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</si>
  <si>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</si>
  <si>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</si>
  <si>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</si>
  <si>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</si>
  <si>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</si>
  <si>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SOB16PROMA</t>
  </si>
  <si>
    <t>Management de projet</t>
  </si>
  <si>
    <t>Cas pratique avec MS Project</t>
  </si>
  <si>
    <t>Mohamed  Moumni</t>
  </si>
  <si>
    <t xml:space="preserve">Moumni, Mohamed </t>
  </si>
  <si>
    <t>252 pages</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</si>
  <si>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</si>
  <si>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</si>
  <si>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</si>
  <si>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</si>
  <si>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</si>
  <si>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</si>
  <si>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</si>
  <si>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</si>
  <si>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</si>
  <si>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</si>
  <si>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</si>
  <si>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</si>
  <si>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</si>
  <si>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</si>
  <si>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</si>
  <si>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</si>
  <si>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</si>
  <si>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</si>
  <si>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</si>
  <si>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</si>
  <si>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</si>
  <si>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</si>
  <si>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</si>
  <si>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</si>
  <si>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</si>
  <si>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</si>
  <si>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</si>
  <si>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</si>
  <si>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</si>
  <si>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</si>
  <si>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</si>
  <si>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</si>
  <si>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</si>
  <si>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</si>
  <si>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</si>
  <si>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</si>
  <si>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</si>
  <si>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</si>
  <si>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</si>
  <si>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</si>
  <si>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</si>
  <si>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</si>
  <si>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</si>
  <si>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</si>
  <si>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</si>
  <si>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</si>
  <si>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</si>
  <si>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</si>
  <si>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</si>
  <si>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</si>
  <si>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</si>
  <si>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</si>
  <si>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</si>
  <si>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</si>
  <si>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</si>
  <si>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</si>
  <si>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</si>
  <si>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</si>
  <si>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</si>
  <si>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</si>
  <si>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</si>
  <si>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</si>
  <si>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</si>
  <si>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</si>
  <si>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</si>
  <si>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</si>
  <si>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</si>
  <si>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</si>
  <si>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</si>
  <si>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</si>
  <si>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</si>
  <si>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</si>
  <si>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</si>
  <si>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</si>
  <si>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</si>
  <si>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</si>
  <si>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</si>
  <si>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</si>
  <si>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</si>
  <si>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</si>
  <si>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</si>
  <si>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</si>
  <si>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</si>
  <si>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</si>
  <si>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</si>
  <si>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</si>
  <si>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</si>
  <si>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</si>
  <si>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</si>
  <si>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</si>
  <si>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</si>
  <si>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OWJAV</t>
  </si>
  <si>
    <t>JavaScript pour l'intégrateur web</t>
  </si>
  <si>
    <t>Créer des sites web dynamiques et interactifs</t>
  </si>
  <si>
    <t>238 pages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</si>
  <si>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</si>
  <si>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</si>
  <si>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</si>
  <si>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</si>
  <si>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</si>
  <si>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</si>
  <si>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</si>
  <si>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</si>
  <si>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</si>
  <si>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</si>
  <si>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</si>
  <si>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</si>
  <si>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236 pages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</si>
  <si>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</si>
  <si>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</si>
  <si>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</si>
  <si>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</si>
  <si>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</si>
  <si>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</si>
  <si>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</si>
  <si>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</si>
  <si>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</si>
  <si>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</si>
  <si>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</si>
  <si>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</si>
  <si>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</si>
  <si>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</si>
  <si>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</si>
  <si>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</si>
  <si>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</si>
  <si>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</si>
  <si>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</si>
  <si>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</si>
  <si>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</si>
  <si>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</si>
  <si>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</si>
  <si>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</si>
  <si>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</si>
  <si>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</si>
  <si>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</si>
  <si>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</si>
  <si>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</si>
  <si>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</si>
  <si>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</si>
  <si>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</si>
  <si>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</si>
  <si>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</si>
  <si>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</si>
  <si>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</si>
  <si>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</si>
  <si>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</si>
  <si>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</si>
  <si>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</si>
  <si>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</si>
  <si>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</si>
  <si>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</si>
  <si>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</si>
  <si>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</si>
  <si>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</si>
  <si>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</si>
  <si>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</si>
  <si>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</si>
  <si>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</si>
  <si>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</si>
  <si>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</si>
  <si>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RISTATR</t>
  </si>
  <si>
    <t>Langage 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</si>
  <si>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</si>
  <si>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</si>
  <si>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</si>
  <si>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</si>
  <si>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</si>
  <si>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</si>
  <si>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</si>
  <si>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</si>
  <si>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</si>
  <si>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</si>
  <si>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</si>
  <si>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</si>
  <si>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</si>
  <si>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</si>
  <si>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</si>
  <si>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</si>
  <si>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</si>
  <si>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</si>
  <si>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</si>
  <si>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</si>
  <si>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</si>
  <si>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</si>
  <si>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</si>
  <si>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</si>
  <si>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</si>
  <si>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</si>
  <si>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</si>
  <si>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</si>
  <si>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</si>
  <si>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</si>
  <si>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</si>
  <si>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</si>
  <si>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</si>
  <si>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</si>
  <si>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</si>
  <si>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</si>
  <si>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</si>
  <si>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</si>
  <si>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</si>
  <si>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</si>
  <si>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</si>
  <si>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</si>
  <si>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</si>
  <si>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</si>
  <si>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</si>
  <si>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</si>
  <si>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</si>
  <si>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</si>
  <si>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</si>
  <si>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</si>
  <si>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</si>
  <si>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</si>
  <si>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</si>
  <si>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</si>
  <si>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</si>
  <si>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</si>
  <si>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</si>
  <si>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</si>
  <si>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</si>
  <si>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</si>
  <si>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</si>
  <si>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</si>
  <si>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</si>
  <si>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EI2CPOWFOL</t>
  </si>
  <si>
    <t>PowerShell Core et Windows PowerShell</t>
  </si>
  <si>
    <t>Les fondamentaux du langage (2e édition)</t>
  </si>
  <si>
    <t>Robin Lemesle, 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</si>
  <si>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</si>
  <si>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</si>
  <si>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</si>
  <si>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</si>
  <si>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</si>
  <si>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</si>
  <si>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</si>
  <si>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</si>
  <si>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</si>
  <si>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</si>
  <si>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</si>
  <si>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600 pages</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</si>
  <si>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</si>
  <si>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</si>
  <si>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</si>
  <si>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</si>
  <si>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</si>
  <si>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</si>
  <si>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</si>
  <si>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</si>
  <si>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</si>
  <si>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</si>
  <si>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</si>
  <si>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</si>
  <si>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</si>
  <si>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</si>
  <si>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</si>
  <si>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</si>
  <si>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</si>
  <si>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</si>
  <si>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</si>
  <si>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</si>
  <si>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</si>
  <si>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</si>
  <si>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</si>
  <si>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</si>
  <si>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</si>
  <si>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</si>
  <si>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</si>
  <si>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</si>
  <si>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</si>
  <si>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</si>
  <si>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</si>
  <si>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</si>
  <si>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</si>
  <si>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</si>
  <si>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</si>
  <si>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496 pages</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</si>
  <si>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</si>
  <si>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</si>
  <si>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</si>
  <si>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</si>
  <si>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</si>
  <si>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</si>
  <si>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</si>
  <si>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</si>
  <si>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</si>
  <si>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</si>
  <si>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</si>
  <si>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</si>
  <si>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</si>
  <si>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</si>
  <si>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</si>
  <si>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</si>
  <si>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</si>
  <si>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</si>
  <si>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</si>
  <si>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</si>
  <si>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</si>
  <si>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</si>
  <si>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</si>
  <si>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</si>
  <si>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</si>
  <si>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</si>
  <si>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</si>
  <si>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</si>
  <si>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</si>
  <si>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</si>
  <si>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</si>
  <si>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</si>
  <si>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</si>
  <si>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</si>
  <si>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</si>
  <si>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</si>
  <si>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</si>
  <si>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OW3CRESW</t>
  </si>
  <si>
    <t>Créez votre premier site web</t>
  </si>
  <si>
    <t>De la conception à la réalisation (3e édition)</t>
  </si>
  <si>
    <t>464 pages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</si>
  <si>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</si>
  <si>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</si>
  <si>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</si>
  <si>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</si>
  <si>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</si>
  <si>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</si>
  <si>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</si>
  <si>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</si>
  <si>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</si>
  <si>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</si>
  <si>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</si>
  <si>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</si>
  <si>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</si>
  <si>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</si>
  <si>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</si>
  <si>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</si>
  <si>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</si>
  <si>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</si>
  <si>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</si>
  <si>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</si>
  <si>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</si>
  <si>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</si>
  <si>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</si>
  <si>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</si>
  <si>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</si>
  <si>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</si>
  <si>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</si>
  <si>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</si>
  <si>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</si>
  <si>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</si>
  <si>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</si>
  <si>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</si>
  <si>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</si>
  <si>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</si>
  <si>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EP2INTH</t>
  </si>
  <si>
    <t>Internal Hacking et contre-mesures en environnement Windows</t>
  </si>
  <si>
    <t>Piratage interne, mesures de protection, développement d'outils (2e édition)</t>
  </si>
  <si>
    <t>Philippe Kapfer</t>
  </si>
  <si>
    <t>Kapfer, Philippe</t>
  </si>
  <si>
    <t>Edition du 1 September 2017</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</si>
  <si>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</si>
  <si>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</si>
  <si>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</si>
  <si>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</si>
  <si>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</si>
  <si>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OWCONINTM</t>
  </si>
  <si>
    <t>Conception d'interfaces pour mobiles</t>
  </si>
  <si>
    <t>Graphisme et développement des applications natives, web et hybrides</t>
  </si>
  <si>
    <t>Christophe Gilbert</t>
  </si>
  <si>
    <t>Gilbert, Christophe</t>
  </si>
  <si>
    <t>Edition du 1 March 2017</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</si>
  <si>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</si>
  <si>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</si>
  <si>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</si>
  <si>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</si>
  <si>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</si>
  <si>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</si>
  <si>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</si>
  <si>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</si>
  <si>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</si>
  <si>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</si>
  <si>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</si>
  <si>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</si>
  <si>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</si>
  <si>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</si>
  <si>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</si>
  <si>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</si>
  <si>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</si>
  <si>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</si>
  <si>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</si>
  <si>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</si>
  <si>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</si>
  <si>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</si>
  <si>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</si>
  <si>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</si>
  <si>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</si>
  <si>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</si>
  <si>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</si>
  <si>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</si>
  <si>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</si>
  <si>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</si>
  <si>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</si>
  <si>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</si>
  <si>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</si>
  <si>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</si>
  <si>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</si>
  <si>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</si>
  <si>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</si>
  <si>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</si>
  <si>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</si>
  <si>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</si>
  <si>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</si>
  <si>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</si>
  <si>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</si>
  <si>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</si>
  <si>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</si>
  <si>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</si>
  <si>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</si>
  <si>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</si>
  <si>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</si>
  <si>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</si>
  <si>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</si>
  <si>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</si>
  <si>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</si>
  <si>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</si>
  <si>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</si>
  <si>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</si>
  <si>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</si>
  <si>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</si>
  <si>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</si>
  <si>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</si>
  <si>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</si>
  <si>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</si>
  <si>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</si>
  <si>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CE16WINR</t>
  </si>
  <si>
    <t>Infrastructure réseau - Préparation à la certification MCSA - Examen 70-741</t>
  </si>
  <si>
    <t>Jérôme Bezet-torres, Nicolas Bonnet</t>
  </si>
  <si>
    <t>Edition du 1 April 2017</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</si>
  <si>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</si>
  <si>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</si>
  <si>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</si>
  <si>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</si>
  <si>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</si>
  <si>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</si>
  <si>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</si>
  <si>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</si>
  <si>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</si>
  <si>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</si>
  <si>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</si>
  <si>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</si>
  <si>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</si>
  <si>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</si>
  <si>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</si>
  <si>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</si>
  <si>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</si>
  <si>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</si>
  <si>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</si>
  <si>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</si>
  <si>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Edition du 1 January 2017</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</si>
  <si>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</si>
  <si>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</si>
  <si>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</si>
  <si>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</si>
  <si>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</si>
  <si>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</si>
  <si>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</si>
  <si>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</si>
  <si>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</si>
  <si>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</si>
  <si>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</si>
  <si>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</si>
  <si>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</si>
  <si>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</si>
  <si>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</si>
  <si>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</si>
  <si>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</si>
  <si>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</si>
  <si>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</si>
  <si>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</si>
  <si>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</si>
  <si>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</si>
  <si>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</si>
  <si>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</si>
  <si>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</si>
  <si>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</si>
  <si>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</si>
  <si>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</si>
  <si>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</si>
  <si>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</si>
  <si>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</si>
  <si>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</si>
  <si>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</si>
  <si>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</si>
  <si>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</si>
  <si>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</si>
  <si>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</si>
  <si>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</si>
  <si>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</si>
  <si>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</si>
  <si>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</si>
  <si>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</si>
  <si>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</si>
  <si>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</si>
  <si>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</si>
  <si>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</si>
  <si>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</si>
  <si>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</si>
  <si>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</si>
  <si>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</si>
  <si>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</si>
  <si>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</si>
  <si>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</si>
  <si>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</si>
  <si>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</si>
  <si>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</si>
  <si>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</si>
  <si>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</si>
  <si>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</si>
  <si>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</si>
  <si>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</si>
  <si>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</si>
  <si>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</si>
  <si>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</si>
  <si>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</si>
  <si>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</si>
  <si>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</si>
  <si>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</si>
  <si>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</si>
  <si>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</si>
  <si>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</si>
  <si>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</si>
  <si>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</si>
  <si>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</si>
  <si>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</si>
  <si>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</si>
  <si>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</si>
  <si>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</si>
  <si>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</si>
  <si>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</si>
  <si>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</si>
  <si>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</si>
  <si>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</si>
  <si>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</si>
  <si>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</si>
  <si>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</si>
  <si>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</si>
  <si>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</si>
  <si>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hyperv </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</si>
  <si>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</si>
  <si>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</si>
  <si>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</si>
  <si>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</si>
  <si>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</si>
  <si>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</si>
  <si>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</si>
  <si>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</si>
  <si>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</si>
  <si>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</si>
  <si>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Edition du 1 June 2017</t>
  </si>
  <si>
    <t>350 pages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</si>
  <si>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</si>
  <si>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</si>
  <si>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</si>
  <si>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DP2INT</t>
  </si>
  <si>
    <t>Concepts et implémentations en C# (2e édition)</t>
  </si>
  <si>
    <t>Edition du 1 December 2017</t>
  </si>
  <si>
    <t>521 pages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</si>
  <si>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</si>
  <si>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</si>
  <si>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</si>
  <si>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EI16WINA</t>
  </si>
  <si>
    <t>Administration avancée</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</si>
  <si>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</si>
  <si>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</si>
  <si>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</si>
  <si>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</si>
  <si>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</si>
  <si>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</si>
  <si>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</si>
  <si>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DFS </t>
  </si>
  <si>
    <t xml:space="preserve"> exchange </t>
  </si>
  <si>
    <t xml:space="preserve"> livre Windows server </t>
  </si>
  <si>
    <t xml:space="preserve"> LNEI16WINA</t>
  </si>
  <si>
    <t xml:space="preserve"> remotefx </t>
  </si>
  <si>
    <t xml:space="preserve"> TSE </t>
  </si>
  <si>
    <t xml:space="preserve"> windows serveur </t>
  </si>
  <si>
    <t>RI4.2WBUSO</t>
  </si>
  <si>
    <t>SAP BusinessObjects Web Intelligence (WebI) BI 4.2</t>
  </si>
  <si>
    <t>Alan Boucard, Yann Glineur, Thierry Petibon, Stéphane Thia song fat</t>
  </si>
  <si>
    <t>Thia song fat, Stéphane</t>
  </si>
  <si>
    <t>Edition du 1 August 2017</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</si>
  <si>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</si>
  <si>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</si>
  <si>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</si>
  <si>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</si>
  <si>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RB16VIS</t>
  </si>
  <si>
    <t>Visio 2016</t>
  </si>
  <si>
    <t>416 pages</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</si>
  <si>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</si>
  <si>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</si>
  <si>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</si>
  <si>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</si>
  <si>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</si>
  <si>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</si>
  <si>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</si>
  <si>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</si>
  <si>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</si>
  <si>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</si>
  <si>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</si>
  <si>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</si>
  <si>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</si>
  <si>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</si>
  <si>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</si>
  <si>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</si>
  <si>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</si>
  <si>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</si>
  <si>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</si>
  <si>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</si>
  <si>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</si>
  <si>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</si>
  <si>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</si>
  <si>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</si>
  <si>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</si>
  <si>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</si>
  <si>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</si>
  <si>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</si>
  <si>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</si>
  <si>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</si>
  <si>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</si>
  <si>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</si>
  <si>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</si>
  <si>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</si>
  <si>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</si>
  <si>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</si>
  <si>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</si>
  <si>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</si>
  <si>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</si>
  <si>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</si>
  <si>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</si>
  <si>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</si>
  <si>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</si>
  <si>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</si>
  <si>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</si>
  <si>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</si>
  <si>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</si>
  <si>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</si>
  <si>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</si>
  <si>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</si>
  <si>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</si>
  <si>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</si>
  <si>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</si>
  <si>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</si>
  <si>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</si>
  <si>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</si>
  <si>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</si>
  <si>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</si>
  <si>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</si>
  <si>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</si>
  <si>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</si>
  <si>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</si>
  <si>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</si>
  <si>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</si>
  <si>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</si>
  <si>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</si>
  <si>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</si>
  <si>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</si>
  <si>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</si>
  <si>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</si>
  <si>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</si>
  <si>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</si>
  <si>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</si>
  <si>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</si>
  <si>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</si>
  <si>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</si>
  <si>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</si>
  <si>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</si>
  <si>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</si>
  <si>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</si>
  <si>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</si>
  <si>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</si>
  <si>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</si>
  <si>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</si>
  <si>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</si>
  <si>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</si>
  <si>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</si>
  <si>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</si>
  <si>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</si>
  <si>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</si>
  <si>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</si>
  <si>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DPGLPI</t>
  </si>
  <si>
    <t>Kit de déploiement de processus pour GLPI</t>
  </si>
  <si>
    <t>Gestion des requêtes de services, incidents et problèmes</t>
  </si>
  <si>
    <t>Jean-Marcel Cote, 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</si>
  <si>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</si>
  <si>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</si>
  <si>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</si>
  <si>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</si>
  <si>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</si>
  <si>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</si>
  <si>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</si>
  <si>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</si>
  <si>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</si>
  <si>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</si>
  <si>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</si>
  <si>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</si>
  <si>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</si>
  <si>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</si>
  <si>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</si>
  <si>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</si>
  <si>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</si>
  <si>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</si>
  <si>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</si>
  <si>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</si>
  <si>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</si>
  <si>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</si>
  <si>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</si>
  <si>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</si>
  <si>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</si>
  <si>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</si>
  <si>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</si>
  <si>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</si>
  <si>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</si>
  <si>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</si>
  <si>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</si>
  <si>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</si>
  <si>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</si>
  <si>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</si>
  <si>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</si>
  <si>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</si>
  <si>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</si>
  <si>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</si>
  <si>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</si>
  <si>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</si>
  <si>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</si>
  <si>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</si>
  <si>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</si>
  <si>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</si>
  <si>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</si>
  <si>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</si>
  <si>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</si>
  <si>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</si>
  <si>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</si>
  <si>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</si>
  <si>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</si>
  <si>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</si>
  <si>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</si>
  <si>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</si>
  <si>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</si>
  <si>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</si>
  <si>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</si>
  <si>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</si>
  <si>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</si>
  <si>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</si>
  <si>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</si>
  <si>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</si>
  <si>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</si>
  <si>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</si>
  <si>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EI16HYP</t>
  </si>
  <si>
    <t>Hyper-V 2016</t>
  </si>
  <si>
    <t>Mise en oeuvre opérationnelle (architecture, déploiement, administration)</t>
  </si>
  <si>
    <t>762 pages</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</si>
  <si>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</si>
  <si>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</si>
  <si>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</si>
  <si>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</si>
  <si>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</si>
  <si>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</si>
  <si>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</si>
  <si>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</si>
  <si>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</si>
  <si>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</si>
  <si>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</si>
  <si>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</si>
  <si>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</si>
  <si>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</si>
  <si>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</si>
  <si>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</si>
  <si>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</si>
  <si>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</si>
  <si>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</si>
  <si>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</si>
  <si>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</si>
  <si>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</si>
  <si>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</si>
  <si>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</si>
  <si>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</si>
  <si>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</si>
  <si>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</si>
  <si>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</si>
  <si>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</si>
  <si>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</si>
  <si>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</si>
  <si>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</si>
  <si>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</si>
  <si>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</si>
  <si>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</si>
  <si>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</si>
  <si>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</si>
  <si>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</si>
  <si>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</si>
  <si>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</si>
  <si>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</si>
  <si>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</si>
  <si>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</si>
  <si>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</si>
  <si>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</si>
  <si>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</si>
  <si>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</si>
  <si>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</si>
  <si>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</si>
  <si>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</si>
  <si>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</si>
  <si>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</si>
  <si>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</si>
  <si>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</si>
  <si>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</si>
  <si>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</si>
  <si>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</si>
  <si>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</si>
  <si>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</si>
  <si>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</si>
  <si>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</si>
  <si>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</si>
  <si>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</si>
  <si>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</si>
  <si>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</si>
  <si>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</si>
  <si>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</si>
  <si>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</si>
  <si>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</si>
  <si>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</si>
  <si>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</si>
  <si>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</si>
  <si>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</si>
  <si>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</si>
  <si>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</si>
  <si>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</si>
  <si>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</si>
  <si>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</si>
  <si>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</si>
  <si>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</si>
  <si>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</si>
  <si>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</si>
  <si>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</si>
  <si>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</si>
  <si>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</si>
  <si>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</si>
  <si>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</si>
  <si>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</si>
  <si>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</si>
  <si>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</si>
  <si>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</si>
  <si>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</si>
  <si>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</si>
  <si>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</si>
  <si>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</si>
  <si>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</si>
  <si>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</si>
  <si>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</si>
  <si>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</si>
  <si>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</si>
  <si>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</si>
  <si>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</si>
  <si>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</si>
  <si>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</si>
  <si>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</si>
  <si>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</si>
  <si>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</si>
  <si>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</si>
  <si>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</si>
  <si>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</si>
  <si>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</si>
  <si>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</si>
  <si>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</si>
  <si>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</si>
  <si>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</si>
  <si>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</si>
  <si>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</si>
  <si>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</si>
  <si>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</si>
  <si>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</si>
  <si>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</si>
  <si>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</si>
  <si>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</si>
  <si>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</si>
  <si>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</si>
  <si>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</si>
  <si>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</si>
  <si>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</si>
  <si>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</si>
  <si>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</si>
  <si>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</si>
  <si>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</si>
  <si>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</si>
  <si>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</si>
  <si>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</si>
  <si>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</si>
  <si>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</si>
  <si>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</si>
  <si>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</si>
  <si>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</si>
  <si>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</si>
  <si>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</si>
  <si>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</si>
  <si>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</si>
  <si>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</si>
  <si>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</si>
  <si>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</si>
  <si>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</si>
  <si>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</si>
  <si>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</si>
  <si>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</si>
  <si>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</si>
  <si>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</si>
  <si>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</si>
  <si>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</si>
  <si>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</si>
  <si>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</si>
  <si>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</si>
  <si>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</si>
  <si>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</si>
  <si>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</si>
  <si>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</si>
  <si>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</si>
  <si>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</si>
  <si>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</si>
  <si>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</si>
  <si>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</si>
  <si>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</si>
  <si>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</si>
  <si>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</si>
  <si>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</si>
  <si>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</si>
  <si>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</si>
  <si>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</si>
  <si>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</si>
  <si>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</si>
  <si>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</si>
  <si>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</si>
  <si>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 xml:space="preserve">livre java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</si>
  <si>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</si>
  <si>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</si>
  <si>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</si>
  <si>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</si>
  <si>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</si>
  <si>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</si>
  <si>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</si>
  <si>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</si>
  <si>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</si>
  <si>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</si>
  <si>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</si>
  <si>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</si>
  <si>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</si>
  <si>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</si>
  <si>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</si>
  <si>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</si>
  <si>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</si>
  <si>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</si>
  <si>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</si>
  <si>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</si>
  <si>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</si>
  <si>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</si>
  <si>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</si>
  <si>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</si>
  <si>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</si>
  <si>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</si>
  <si>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</si>
  <si>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</si>
  <si>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</si>
  <si>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</si>
  <si>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</si>
  <si>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</si>
  <si>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</si>
  <si>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</si>
  <si>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</si>
  <si>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</si>
  <si>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</si>
  <si>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</si>
  <si>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</si>
  <si>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</si>
  <si>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</si>
  <si>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</si>
  <si>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</si>
  <si>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</si>
  <si>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</si>
  <si>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</si>
  <si>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</si>
  <si>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</si>
  <si>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</si>
  <si>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</si>
  <si>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</si>
  <si>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</si>
  <si>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</si>
  <si>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</si>
  <si>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</si>
  <si>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</si>
  <si>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</si>
  <si>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</si>
  <si>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</si>
  <si>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</si>
  <si>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</si>
  <si>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</si>
  <si>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</si>
  <si>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</si>
  <si>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</si>
  <si>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</si>
  <si>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</si>
  <si>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</si>
  <si>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</si>
  <si>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</si>
  <si>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</si>
  <si>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</si>
  <si>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</si>
  <si>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</si>
  <si>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</si>
  <si>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</si>
  <si>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</si>
  <si>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</si>
  <si>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</si>
  <si>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</si>
  <si>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</si>
  <si>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</si>
  <si>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</si>
  <si>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</si>
  <si>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</si>
  <si>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</si>
  <si>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</si>
  <si>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</si>
  <si>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</si>
  <si>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</si>
  <si>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</si>
  <si>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</si>
  <si>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</si>
  <si>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</si>
  <si>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</si>
  <si>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</si>
  <si>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</si>
  <si>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</si>
  <si>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</si>
  <si>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</si>
  <si>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</si>
  <si>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</si>
  <si>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</si>
  <si>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</si>
  <si>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</si>
  <si>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</si>
  <si>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</si>
  <si>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</si>
  <si>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</si>
  <si>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</si>
  <si>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</si>
  <si>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</si>
  <si>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</si>
  <si>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</si>
  <si>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</si>
  <si>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</si>
  <si>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</si>
  <si>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</si>
  <si>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</si>
  <si>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</si>
  <si>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</si>
  <si>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</si>
  <si>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</si>
  <si>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</si>
  <si>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</si>
  <si>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</si>
  <si>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graphique </t>
  </si>
  <si>
    <t xml:space="preserve"> interactivité </t>
  </si>
  <si>
    <t xml:space="preserve"> LNSOBTABDAT</t>
  </si>
  <si>
    <t xml:space="preserve"> visualisation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</si>
  <si>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</si>
  <si>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</si>
  <si>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</si>
  <si>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</si>
  <si>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</si>
  <si>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</si>
  <si>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</si>
  <si>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</si>
  <si>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</si>
  <si>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</si>
  <si>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</si>
  <si>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</si>
  <si>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</si>
  <si>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</si>
  <si>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</si>
  <si>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</si>
  <si>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</si>
  <si>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</si>
  <si>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</si>
  <si>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</si>
  <si>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</si>
  <si>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</si>
  <si>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</si>
  <si>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</si>
  <si>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</si>
  <si>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</si>
  <si>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</si>
  <si>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</si>
  <si>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</si>
  <si>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</si>
  <si>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</si>
  <si>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</si>
  <si>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</si>
  <si>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</si>
  <si>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</si>
  <si>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</si>
  <si>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</si>
  <si>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</si>
  <si>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</si>
  <si>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</si>
  <si>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</si>
  <si>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</si>
  <si>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</si>
  <si>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</si>
  <si>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</si>
  <si>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</si>
  <si>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</si>
  <si>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</si>
  <si>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</si>
  <si>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</si>
  <si>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</si>
  <si>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</si>
  <si>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</si>
  <si>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</si>
  <si>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</si>
  <si>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</si>
  <si>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</si>
  <si>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</si>
  <si>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</si>
  <si>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</si>
  <si>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</si>
  <si>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</si>
  <si>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</si>
  <si>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</si>
  <si>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</si>
  <si>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</si>
  <si>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</si>
  <si>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</si>
  <si>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</si>
  <si>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</si>
  <si>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</si>
  <si>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</si>
  <si>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</si>
  <si>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</si>
  <si>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</si>
  <si>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</si>
  <si>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</si>
  <si>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</si>
  <si>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</si>
  <si>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</si>
  <si>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</si>
  <si>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</si>
  <si>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</si>
  <si>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</si>
  <si>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liste </t>
  </si>
  <si>
    <t xml:space="preserve"> LNRB16EXCM</t>
  </si>
  <si>
    <t xml:space="preserve"> Mac </t>
  </si>
  <si>
    <t xml:space="preserve"> Macintosh </t>
  </si>
  <si>
    <t xml:space="preserve"> slicer </t>
  </si>
  <si>
    <t xml:space="preserve"> sparkline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</si>
  <si>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</si>
  <si>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</si>
  <si>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</si>
  <si>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</si>
  <si>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</si>
  <si>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</si>
  <si>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</si>
  <si>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</si>
  <si>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</si>
  <si>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</si>
  <si>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</si>
  <si>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</si>
  <si>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</si>
  <si>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</si>
  <si>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</si>
  <si>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</si>
  <si>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</si>
  <si>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</si>
  <si>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</si>
  <si>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</si>
  <si>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</si>
  <si>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</si>
  <si>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</si>
  <si>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</si>
  <si>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</si>
  <si>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</si>
  <si>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</si>
  <si>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</si>
  <si>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</si>
  <si>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</si>
  <si>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Edition du 1 May 2016</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</si>
  <si>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</si>
  <si>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</si>
  <si>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</si>
  <si>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</si>
  <si>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</si>
  <si>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</si>
  <si>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</si>
  <si>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</si>
  <si>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</si>
  <si>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</si>
  <si>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</si>
  <si>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</si>
  <si>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</si>
  <si>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</si>
  <si>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</si>
  <si>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</si>
  <si>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</si>
  <si>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</si>
  <si>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</si>
  <si>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</si>
  <si>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</si>
  <si>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</si>
  <si>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</si>
  <si>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</si>
  <si>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</si>
  <si>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</si>
  <si>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</si>
  <si>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</si>
  <si>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</si>
  <si>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</si>
  <si>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</si>
  <si>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</si>
  <si>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</si>
  <si>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</si>
  <si>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</si>
  <si>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</si>
  <si>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</si>
  <si>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</si>
  <si>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</si>
  <si>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</si>
  <si>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</si>
  <si>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</si>
  <si>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</si>
  <si>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</si>
  <si>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</si>
  <si>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</si>
  <si>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</si>
  <si>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</si>
  <si>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</si>
  <si>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</si>
  <si>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</si>
  <si>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</si>
  <si>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</si>
  <si>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</si>
  <si>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</si>
  <si>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</si>
  <si>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</si>
  <si>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</si>
  <si>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</si>
  <si>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</si>
  <si>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</si>
  <si>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</si>
  <si>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</si>
  <si>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</si>
  <si>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</si>
  <si>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</si>
  <si>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</si>
  <si>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</si>
  <si>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</si>
  <si>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</si>
  <si>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</si>
  <si>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</si>
  <si>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</si>
  <si>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</si>
  <si>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</si>
  <si>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</si>
  <si>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</si>
  <si>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</si>
  <si>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</si>
  <si>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</si>
  <si>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</si>
  <si>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</si>
  <si>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</si>
  <si>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</si>
  <si>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</si>
  <si>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</si>
  <si>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</si>
  <si>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</si>
  <si>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</si>
  <si>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</si>
  <si>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</si>
  <si>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</si>
  <si>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</si>
  <si>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</si>
  <si>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</si>
  <si>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</si>
  <si>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</si>
  <si>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</si>
  <si>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</si>
  <si>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</si>
  <si>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</si>
  <si>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</si>
  <si>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</si>
  <si>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</si>
  <si>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</si>
  <si>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</si>
  <si>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</si>
  <si>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</si>
  <si>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</si>
  <si>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</si>
  <si>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</si>
  <si>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</si>
  <si>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</si>
  <si>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</si>
  <si>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</si>
  <si>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EI15CASP</t>
  </si>
  <si>
    <t>ASP.NET avec C# sous Visual Studio 2015</t>
  </si>
  <si>
    <t>584 pages</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</si>
  <si>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</si>
  <si>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</si>
  <si>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</si>
  <si>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</si>
  <si>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</si>
  <si>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</si>
  <si>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</si>
  <si>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</si>
  <si>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</si>
  <si>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</si>
  <si>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</si>
  <si>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</si>
  <si>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</si>
  <si>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</si>
  <si>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</si>
  <si>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</si>
  <si>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</si>
  <si>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</si>
  <si>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</si>
  <si>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</si>
  <si>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</si>
  <si>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</si>
  <si>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</si>
  <si>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</si>
  <si>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</si>
  <si>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</si>
  <si>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</si>
  <si>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</si>
  <si>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</si>
  <si>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</si>
  <si>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</si>
  <si>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</si>
  <si>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</si>
  <si>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</si>
  <si>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</si>
  <si>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</si>
  <si>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</si>
  <si>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</si>
  <si>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</si>
  <si>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</si>
  <si>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</si>
  <si>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</si>
  <si>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</si>
  <si>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</si>
  <si>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</si>
  <si>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</si>
  <si>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</si>
  <si>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</si>
  <si>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</si>
  <si>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</si>
  <si>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</si>
  <si>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</si>
  <si>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</si>
  <si>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</si>
  <si>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</si>
  <si>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</si>
  <si>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</si>
  <si>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</si>
  <si>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</si>
  <si>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</si>
  <si>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EP3CAK</t>
  </si>
  <si>
    <t>CakePHP 3</t>
  </si>
  <si>
    <t>Le framework PHP pour le développement de vos applications web</t>
  </si>
  <si>
    <t>Benoît Goyheneche</t>
  </si>
  <si>
    <t>Goyheneche, Benoît</t>
  </si>
  <si>
    <t>Edition du 1 June 2016</t>
  </si>
  <si>
    <t>432 pages</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</si>
  <si>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</si>
  <si>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</si>
  <si>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</si>
  <si>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</si>
  <si>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</si>
  <si>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</si>
  <si>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</si>
  <si>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</si>
  <si>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</si>
  <si>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</si>
  <si>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</si>
  <si>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</si>
  <si>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</si>
  <si>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</si>
  <si>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</si>
  <si>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</si>
  <si>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</si>
  <si>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</si>
  <si>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</si>
  <si>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</si>
  <si>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</si>
  <si>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</si>
  <si>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</si>
  <si>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</si>
  <si>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</si>
  <si>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</si>
  <si>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</si>
  <si>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</si>
  <si>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</si>
  <si>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</si>
  <si>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</si>
  <si>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</si>
  <si>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</si>
  <si>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</si>
  <si>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</si>
  <si>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</si>
  <si>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</si>
  <si>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</si>
  <si>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</si>
  <si>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</si>
  <si>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</si>
  <si>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</si>
  <si>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</si>
  <si>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</si>
  <si>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</si>
  <si>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</si>
  <si>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</si>
  <si>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</si>
  <si>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</si>
  <si>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</si>
  <si>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</si>
  <si>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</si>
  <si>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</si>
  <si>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</si>
  <si>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</si>
  <si>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</si>
  <si>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</si>
  <si>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</si>
  <si>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</si>
  <si>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</si>
  <si>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</si>
  <si>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</si>
  <si>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</si>
  <si>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</si>
  <si>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</si>
  <si>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</si>
  <si>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</si>
  <si>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</si>
  <si>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</si>
  <si>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</si>
  <si>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</si>
  <si>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</si>
  <si>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</si>
  <si>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</si>
  <si>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</si>
  <si>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</si>
  <si>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</si>
  <si>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</si>
  <si>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</si>
  <si>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</si>
  <si>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</si>
  <si>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</si>
  <si>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</si>
  <si>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</si>
  <si>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</si>
  <si>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</si>
  <si>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</si>
  <si>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</si>
  <si>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</si>
  <si>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</si>
  <si>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</si>
  <si>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</si>
  <si>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</si>
  <si>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</si>
  <si>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</si>
  <si>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</si>
  <si>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</si>
  <si>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</si>
  <si>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</si>
  <si>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</si>
  <si>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</si>
  <si>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</si>
  <si>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</si>
  <si>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</si>
  <si>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</si>
  <si>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</si>
  <si>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</si>
  <si>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</si>
  <si>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</si>
  <si>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</si>
  <si>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</si>
  <si>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</si>
  <si>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</si>
  <si>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</si>
  <si>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</si>
  <si>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</si>
  <si>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</si>
  <si>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</si>
  <si>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</si>
  <si>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</si>
  <si>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</si>
  <si>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</si>
  <si>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</si>
  <si>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</si>
  <si>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</si>
  <si>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</si>
  <si>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</si>
  <si>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</si>
  <si>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</si>
  <si>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</si>
  <si>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</si>
  <si>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</si>
  <si>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</si>
  <si>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</si>
  <si>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</si>
  <si>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</si>
  <si>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</si>
  <si>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</si>
  <si>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</si>
  <si>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</si>
  <si>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</si>
  <si>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</si>
  <si>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</si>
  <si>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</si>
  <si>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</si>
  <si>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</si>
  <si>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</si>
  <si>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</si>
  <si>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</si>
  <si>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</si>
  <si>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</si>
  <si>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</si>
  <si>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</si>
  <si>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</si>
  <si>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</si>
  <si>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</si>
  <si>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</si>
  <si>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</si>
  <si>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</si>
  <si>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</si>
  <si>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</si>
  <si>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</si>
  <si>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</si>
  <si>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</si>
  <si>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</si>
  <si>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</si>
  <si>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</si>
  <si>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</si>
  <si>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</si>
  <si>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</si>
  <si>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</si>
  <si>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</si>
  <si>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</si>
  <si>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</si>
  <si>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</si>
  <si>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</si>
  <si>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</si>
  <si>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</si>
  <si>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</si>
  <si>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</si>
  <si>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</si>
  <si>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</si>
  <si>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</si>
  <si>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</si>
  <si>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</si>
  <si>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</si>
  <si>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</si>
  <si>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</si>
  <si>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</si>
  <si>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</si>
  <si>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</si>
  <si>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</si>
  <si>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</si>
  <si>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</si>
  <si>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</si>
  <si>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</si>
  <si>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</si>
  <si>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</si>
  <si>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</si>
  <si>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</si>
  <si>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</si>
  <si>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</si>
  <si>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</si>
  <si>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</si>
  <si>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</si>
  <si>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</si>
  <si>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</si>
  <si>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</si>
  <si>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</si>
  <si>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</si>
  <si>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EP2OHEM</t>
  </si>
  <si>
    <t>Oracle Hyperion Essbase</t>
  </si>
  <si>
    <t>Analyse et pilotage de la performance de l'entreprise (Cours et ateliers) (2e édition)</t>
  </si>
  <si>
    <t>Antoine Dinimant, Wojtek  Janeczek, Sébastien  Roux, Laëtitia  Terlutte</t>
  </si>
  <si>
    <t>Dinimant, Antoine</t>
  </si>
  <si>
    <t xml:space="preserve">Janeczek, Wojtek </t>
  </si>
  <si>
    <t xml:space="preserve">Roux, Sébastien </t>
  </si>
  <si>
    <t xml:space="preserve">Terlutte, Laëtitia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</si>
  <si>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</si>
  <si>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</si>
  <si>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</si>
  <si>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</si>
  <si>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</si>
  <si>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</si>
  <si>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</si>
  <si>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</si>
  <si>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</si>
  <si>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</si>
  <si>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</si>
  <si>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</si>
  <si>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</si>
  <si>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</si>
  <si>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</si>
  <si>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</si>
  <si>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</si>
  <si>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</si>
  <si>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</si>
  <si>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</si>
  <si>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</si>
  <si>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</si>
  <si>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</si>
  <si>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</si>
  <si>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</si>
  <si>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</si>
  <si>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</si>
  <si>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</si>
  <si>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</si>
  <si>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</si>
  <si>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</si>
  <si>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</si>
  <si>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</si>
  <si>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</si>
  <si>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</si>
  <si>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</si>
  <si>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</si>
  <si>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</si>
  <si>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</si>
  <si>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</si>
  <si>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</si>
  <si>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</si>
  <si>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</si>
  <si>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</si>
  <si>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</si>
  <si>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</si>
  <si>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</si>
  <si>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</si>
  <si>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</si>
  <si>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</si>
  <si>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</si>
  <si>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</si>
  <si>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</si>
  <si>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</si>
  <si>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CE10WINDG</t>
  </si>
  <si>
    <t>Windows 10 - 2e partie de la préparation à la certification MCSA Configuring Windows Devices</t>
  </si>
  <si>
    <t>Déploiement et gestion via des services d'entreprise (Examen 70-697)</t>
  </si>
  <si>
    <t>Pierre Salvy</t>
  </si>
  <si>
    <t>Salvy, Pierre</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</si>
  <si>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</si>
  <si>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</si>
  <si>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</si>
  <si>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</si>
  <si>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</si>
  <si>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</si>
  <si>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</si>
  <si>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</si>
  <si>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</si>
  <si>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</si>
  <si>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</si>
  <si>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</si>
  <si>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</si>
  <si>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</si>
  <si>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</si>
  <si>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</si>
  <si>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</si>
  <si>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</si>
  <si>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</si>
  <si>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</si>
  <si>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</si>
  <si>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</si>
  <si>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</si>
  <si>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</si>
  <si>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</si>
  <si>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</si>
  <si>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</si>
  <si>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</si>
  <si>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</si>
  <si>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</si>
  <si>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</si>
  <si>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</si>
  <si>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EPSCCMCADS</t>
  </si>
  <si>
    <t>System Center Configuration Manager</t>
  </si>
  <si>
    <t>Concepts, Architecture, Déploiement et Support</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</si>
  <si>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</si>
  <si>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</si>
  <si>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</si>
  <si>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</si>
  <si>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</si>
  <si>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</si>
  <si>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</si>
  <si>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</si>
  <si>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</si>
  <si>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</si>
  <si>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</si>
  <si>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</si>
  <si>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</si>
  <si>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</si>
  <si>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</si>
  <si>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</si>
  <si>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</si>
  <si>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</si>
  <si>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</si>
  <si>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</si>
  <si>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</si>
  <si>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</si>
  <si>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</si>
  <si>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</si>
  <si>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</si>
  <si>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</si>
  <si>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</si>
  <si>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</si>
  <si>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</si>
  <si>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</si>
  <si>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</si>
  <si>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</si>
  <si>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</si>
  <si>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RIPHPRES</t>
  </si>
  <si>
    <t>Apprendre à développer un site web responsive et dynamique avec PHP</t>
  </si>
  <si>
    <t>Julien  Gambelli</t>
  </si>
  <si>
    <t xml:space="preserve">Gambelli, Julien </t>
  </si>
  <si>
    <t>421 pages</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</si>
  <si>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</si>
  <si>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</si>
  <si>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</si>
  <si>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</si>
  <si>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</si>
  <si>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</si>
  <si>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</si>
  <si>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</si>
  <si>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</si>
  <si>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</si>
  <si>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</si>
  <si>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</si>
  <si>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</si>
  <si>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</si>
  <si>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</si>
  <si>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</si>
  <si>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</si>
  <si>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</si>
  <si>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</si>
  <si>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</si>
  <si>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</si>
  <si>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</si>
  <si>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</si>
  <si>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</si>
  <si>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</si>
  <si>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</si>
  <si>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</si>
  <si>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</si>
  <si>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</si>
  <si>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</si>
  <si>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</si>
  <si>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</si>
  <si>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</si>
  <si>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</si>
  <si>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</si>
  <si>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</si>
  <si>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</si>
  <si>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</si>
  <si>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</si>
  <si>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</si>
  <si>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</si>
  <si>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</si>
  <si>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</si>
  <si>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</si>
  <si>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</si>
  <si>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</si>
  <si>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</si>
  <si>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</si>
  <si>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</si>
  <si>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</si>
  <si>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</si>
  <si>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</si>
  <si>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</si>
  <si>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</si>
  <si>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</si>
  <si>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</si>
  <si>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</si>
  <si>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</si>
  <si>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</si>
  <si>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</si>
  <si>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</si>
  <si>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</si>
  <si>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</si>
  <si>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</si>
  <si>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</si>
  <si>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</si>
  <si>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</si>
  <si>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</si>
  <si>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</si>
  <si>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</si>
  <si>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</si>
  <si>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</si>
  <si>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</si>
  <si>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</si>
  <si>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</si>
  <si>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</si>
  <si>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</si>
  <si>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</si>
  <si>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</si>
  <si>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</si>
  <si>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</si>
  <si>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</si>
  <si>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</si>
  <si>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</si>
  <si>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</si>
  <si>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</si>
  <si>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</si>
  <si>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</si>
  <si>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</si>
  <si>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</si>
  <si>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</si>
  <si>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</si>
  <si>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AT19ARC</t>
  </si>
  <si>
    <t>ArchiCAD 19</t>
  </si>
  <si>
    <t>490 pages</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</si>
  <si>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</si>
  <si>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</si>
  <si>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</si>
  <si>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</si>
  <si>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</si>
  <si>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</si>
  <si>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</si>
  <si>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</si>
  <si>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</si>
  <si>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</si>
  <si>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</si>
  <si>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</si>
  <si>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</si>
  <si>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</si>
  <si>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</si>
  <si>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</si>
  <si>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</si>
  <si>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</si>
  <si>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</si>
  <si>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</si>
  <si>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</si>
  <si>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</si>
  <si>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</si>
  <si>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</si>
  <si>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</si>
  <si>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</si>
  <si>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</si>
  <si>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</si>
  <si>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</si>
  <si>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</si>
  <si>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</si>
  <si>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</si>
  <si>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</si>
  <si>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</si>
  <si>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</si>
  <si>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</si>
  <si>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</si>
  <si>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</si>
  <si>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</si>
  <si>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</si>
  <si>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</si>
  <si>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</si>
  <si>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</si>
  <si>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</si>
  <si>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</si>
  <si>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</si>
  <si>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</si>
  <si>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</si>
  <si>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</si>
  <si>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</si>
  <si>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</si>
  <si>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</si>
  <si>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</si>
  <si>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</si>
  <si>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</si>
  <si>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</si>
  <si>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</si>
  <si>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</si>
  <si>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</si>
  <si>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</si>
  <si>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</si>
  <si>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</si>
  <si>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</si>
  <si>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</si>
  <si>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</si>
  <si>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</si>
  <si>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</si>
  <si>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</si>
  <si>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</si>
  <si>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</si>
  <si>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</si>
  <si>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</si>
  <si>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</si>
  <si>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</si>
  <si>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</si>
  <si>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</si>
  <si>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</si>
  <si>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</si>
  <si>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</si>
  <si>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</si>
  <si>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</si>
  <si>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</si>
  <si>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</si>
  <si>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</si>
  <si>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</si>
  <si>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 Adrien</t>
  </si>
  <si>
    <t>Edition du 1 December 2015</t>
  </si>
  <si>
    <t>758 pages</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</si>
  <si>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</si>
  <si>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</si>
  <si>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</si>
  <si>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</si>
  <si>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</si>
  <si>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</si>
  <si>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RI15NETVB</t>
  </si>
  <si>
    <t>VB.NET et Visual Studio 2015</t>
  </si>
  <si>
    <t>556 pages</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</si>
  <si>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</si>
  <si>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</si>
  <si>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</si>
  <si>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</si>
  <si>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</si>
  <si>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</si>
  <si>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</si>
  <si>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</si>
  <si>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</si>
  <si>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</si>
  <si>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</si>
  <si>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</si>
  <si>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</si>
  <si>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</si>
  <si>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</si>
  <si>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</si>
  <si>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</si>
  <si>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</si>
  <si>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</si>
  <si>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</si>
  <si>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</si>
  <si>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</si>
  <si>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</si>
  <si>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</si>
  <si>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</si>
  <si>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</si>
  <si>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</si>
  <si>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</si>
  <si>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</si>
  <si>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</si>
  <si>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</si>
  <si>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</si>
  <si>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</si>
  <si>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</si>
  <si>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</si>
  <si>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</si>
  <si>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</si>
  <si>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</si>
  <si>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</si>
  <si>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</si>
  <si>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</si>
  <si>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RI16AUTLT</t>
  </si>
  <si>
    <t>AutoCAD LT 2016</t>
  </si>
  <si>
    <t>Edition du 1 November 2015</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</si>
  <si>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</si>
  <si>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</si>
  <si>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</si>
  <si>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</si>
  <si>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RI2.4APA</t>
  </si>
  <si>
    <t>Apache 2.4</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</si>
  <si>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</si>
  <si>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</si>
  <si>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</si>
  <si>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</si>
  <si>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</si>
  <si>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</si>
  <si>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</si>
  <si>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</si>
  <si>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</si>
  <si>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</si>
  <si>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</si>
  <si>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</si>
  <si>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RI3CSS</t>
  </si>
  <si>
    <t>CSS3</t>
  </si>
  <si>
    <t>Adoptez les feuilles de style pour maîtriser les standards du web</t>
  </si>
  <si>
    <t>Edition du 1 March 2015</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</si>
  <si>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</si>
  <si>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</si>
  <si>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</si>
  <si>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</si>
  <si>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</si>
  <si>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</si>
  <si>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</si>
  <si>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</si>
  <si>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</si>
  <si>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</si>
  <si>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</si>
  <si>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</si>
  <si>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</si>
  <si>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</si>
  <si>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</si>
  <si>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</si>
  <si>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</si>
  <si>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</si>
  <si>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</si>
  <si>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</si>
  <si>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</si>
  <si>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</si>
  <si>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</si>
  <si>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</si>
  <si>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</si>
  <si>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</si>
  <si>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</si>
  <si>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</si>
  <si>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</si>
  <si>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</si>
  <si>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</si>
  <si>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</si>
  <si>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</si>
  <si>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</si>
  <si>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</si>
  <si>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</si>
  <si>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</si>
  <si>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</si>
  <si>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</si>
  <si>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AT5CAT</t>
  </si>
  <si>
    <t>CATIA V5</t>
  </si>
  <si>
    <t>Mechanical Design</t>
  </si>
  <si>
    <t>Olivier Le frapper, 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</si>
  <si>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</si>
  <si>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</si>
  <si>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</si>
  <si>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</si>
  <si>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</si>
  <si>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</si>
  <si>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</si>
  <si>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</si>
  <si>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</si>
  <si>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</si>
  <si>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</si>
  <si>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</si>
  <si>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</si>
  <si>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</si>
  <si>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</si>
  <si>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</si>
  <si>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</si>
  <si>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</si>
  <si>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</si>
  <si>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</si>
  <si>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</si>
  <si>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</si>
  <si>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</si>
  <si>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</si>
  <si>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</si>
  <si>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</si>
  <si>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</si>
  <si>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</si>
  <si>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</si>
  <si>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</si>
  <si>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</si>
  <si>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</si>
  <si>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</si>
  <si>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</si>
  <si>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</si>
  <si>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RB16WOR</t>
  </si>
  <si>
    <t>Word 2016</t>
  </si>
  <si>
    <t>Edition du 1 October 2015</t>
  </si>
  <si>
    <t>544 pages</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</si>
  <si>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</si>
  <si>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</si>
  <si>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</si>
  <si>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</si>
  <si>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</si>
  <si>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</si>
  <si>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</si>
  <si>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</si>
  <si>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</si>
  <si>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</si>
  <si>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</si>
  <si>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</si>
  <si>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</si>
  <si>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</si>
  <si>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</si>
  <si>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</si>
  <si>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</si>
  <si>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</si>
  <si>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</si>
  <si>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</si>
  <si>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</si>
  <si>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</si>
  <si>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</si>
  <si>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</si>
  <si>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</si>
  <si>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</si>
  <si>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</si>
  <si>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</si>
  <si>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</si>
  <si>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</si>
  <si>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</si>
  <si>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</si>
  <si>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</si>
  <si>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</si>
  <si>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</si>
  <si>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EPWCF</t>
  </si>
  <si>
    <t>Windows Communication Foundation (WCF)</t>
  </si>
  <si>
    <t>Maîtrisez la plateforme pas à pas</t>
  </si>
  <si>
    <t>Loïc Montagne</t>
  </si>
  <si>
    <t>Montagne, Loïc</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</si>
  <si>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</si>
  <si>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</si>
  <si>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</si>
  <si>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</si>
  <si>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</si>
  <si>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</si>
  <si>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</si>
  <si>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</si>
  <si>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</si>
  <si>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</si>
  <si>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</si>
  <si>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</si>
  <si>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</si>
  <si>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</si>
  <si>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</si>
  <si>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EINOD</t>
  </si>
  <si>
    <t>Node.js</t>
  </si>
  <si>
    <t>Exploitez la puissance de JavaScript côté serveur</t>
  </si>
  <si>
    <t>Julien Fontanet, Olivier Lambert</t>
  </si>
  <si>
    <t>Fontanet, Julien</t>
  </si>
  <si>
    <t>Lambert, Olivier</t>
  </si>
  <si>
    <t>Edition du 1 April 2015</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</si>
  <si>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</si>
  <si>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</si>
  <si>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</si>
  <si>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</si>
  <si>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</si>
  <si>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</si>
  <si>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</si>
  <si>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</si>
  <si>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</si>
  <si>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</si>
  <si>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</si>
  <si>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</si>
  <si>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</si>
  <si>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</si>
  <si>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</si>
  <si>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</si>
  <si>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</si>
  <si>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</si>
  <si>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</si>
  <si>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</si>
  <si>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</si>
  <si>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</si>
  <si>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</si>
  <si>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</si>
  <si>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</si>
  <si>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</si>
  <si>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</si>
  <si>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</si>
  <si>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</si>
  <si>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</si>
  <si>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</si>
  <si>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</si>
  <si>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</si>
  <si>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</si>
  <si>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</si>
  <si>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</si>
  <si>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</si>
  <si>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</si>
  <si>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</si>
  <si>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</si>
  <si>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</si>
  <si>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</si>
  <si>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</si>
  <si>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</si>
  <si>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</si>
  <si>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</si>
  <si>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</si>
  <si>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</si>
  <si>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</si>
  <si>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</si>
  <si>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</si>
  <si>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</si>
  <si>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</si>
  <si>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</si>
  <si>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</si>
  <si>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</si>
  <si>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</si>
  <si>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</si>
  <si>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</si>
  <si>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</si>
  <si>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</si>
  <si>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</si>
  <si>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</si>
  <si>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</si>
  <si>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RI15CSHA</t>
  </si>
  <si>
    <t>C# 6 et Visual Studio 2015</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</si>
  <si>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</si>
  <si>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</si>
  <si>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</si>
  <si>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</si>
  <si>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</si>
  <si>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</si>
  <si>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</si>
  <si>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</si>
  <si>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</si>
  <si>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</si>
  <si>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</si>
  <si>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</si>
  <si>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</si>
  <si>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</si>
  <si>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</si>
  <si>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</si>
  <si>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</si>
  <si>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</si>
  <si>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</si>
  <si>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</si>
  <si>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</si>
  <si>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</si>
  <si>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</si>
  <si>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</si>
  <si>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</si>
  <si>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</si>
  <si>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</si>
  <si>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</si>
  <si>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</si>
  <si>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</si>
  <si>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</si>
  <si>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</si>
  <si>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</si>
  <si>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</si>
  <si>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</si>
  <si>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</si>
  <si>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</si>
  <si>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</si>
  <si>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</si>
  <si>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</si>
  <si>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</si>
  <si>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</si>
  <si>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</si>
  <si>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</si>
  <si>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</si>
  <si>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</si>
  <si>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</si>
  <si>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</si>
  <si>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</si>
  <si>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</si>
  <si>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</si>
  <si>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</si>
  <si>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</si>
  <si>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</si>
  <si>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</si>
  <si>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</si>
  <si>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</si>
  <si>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</si>
  <si>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</si>
  <si>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</si>
  <si>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</si>
  <si>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</si>
  <si>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</si>
  <si>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</si>
  <si>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</si>
  <si>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</si>
  <si>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</si>
  <si>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</si>
  <si>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</si>
  <si>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</si>
  <si>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</si>
  <si>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</si>
  <si>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</si>
  <si>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</si>
  <si>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</si>
  <si>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</si>
  <si>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</si>
  <si>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</si>
  <si>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</si>
  <si>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</si>
  <si>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</si>
  <si>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</si>
  <si>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</si>
  <si>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</si>
  <si>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</si>
  <si>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</si>
  <si>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</si>
  <si>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</si>
  <si>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</si>
  <si>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</si>
  <si>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</si>
  <si>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</si>
  <si>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</si>
  <si>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</si>
  <si>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</si>
  <si>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</si>
  <si>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</si>
  <si>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</si>
  <si>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</si>
  <si>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</si>
  <si>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</si>
  <si>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</si>
  <si>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</si>
  <si>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</si>
  <si>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</si>
  <si>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</si>
  <si>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</si>
  <si>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</si>
  <si>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</si>
  <si>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</si>
  <si>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</si>
  <si>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</si>
  <si>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</si>
  <si>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</si>
  <si>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</si>
  <si>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</si>
  <si>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</si>
  <si>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</si>
  <si>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</si>
  <si>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</si>
  <si>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</si>
  <si>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</si>
  <si>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</si>
  <si>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</si>
  <si>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</si>
  <si>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</si>
  <si>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</si>
  <si>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</si>
  <si>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 Sébastien Ollivier</t>
  </si>
  <si>
    <t>Gury, 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</si>
  <si>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</si>
  <si>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</si>
  <si>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</si>
  <si>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</si>
  <si>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</si>
  <si>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</si>
  <si>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</si>
  <si>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</si>
  <si>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</si>
  <si>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</si>
  <si>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</si>
  <si>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</si>
  <si>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</si>
  <si>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</si>
  <si>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</si>
  <si>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</si>
  <si>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</si>
  <si>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</si>
  <si>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</si>
  <si>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</si>
  <si>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</si>
  <si>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</si>
  <si>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</si>
  <si>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</si>
  <si>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</si>
  <si>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</si>
  <si>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</si>
  <si>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</si>
  <si>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</si>
  <si>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</si>
  <si>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</si>
  <si>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</si>
  <si>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</si>
  <si>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</si>
  <si>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</si>
  <si>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</si>
  <si>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</si>
  <si>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</si>
  <si>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</si>
  <si>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</si>
  <si>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</si>
  <si>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</si>
  <si>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</si>
  <si>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</si>
  <si>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</si>
  <si>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</si>
  <si>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</si>
  <si>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</si>
  <si>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</si>
  <si>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</si>
  <si>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</si>
  <si>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</si>
  <si>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</si>
  <si>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</si>
  <si>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</si>
  <si>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</si>
  <si>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</si>
  <si>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</si>
  <si>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</si>
  <si>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</si>
  <si>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</si>
  <si>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</si>
  <si>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</si>
  <si>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</si>
  <si>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</si>
  <si>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</si>
  <si>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</si>
  <si>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</si>
  <si>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</si>
  <si>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</si>
  <si>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</si>
  <si>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</si>
  <si>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</si>
  <si>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</si>
  <si>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</si>
  <si>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</si>
  <si>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</si>
  <si>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</si>
  <si>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</si>
  <si>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</si>
  <si>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</si>
  <si>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</si>
  <si>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</si>
  <si>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</si>
  <si>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</si>
  <si>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</si>
  <si>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</si>
  <si>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</si>
  <si>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</si>
  <si>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</si>
  <si>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</si>
  <si>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</si>
  <si>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</si>
  <si>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</si>
  <si>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</si>
  <si>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EI12R2RDS</t>
  </si>
  <si>
    <t>Services RDS de Windows Server 2012 R2</t>
  </si>
  <si>
    <t>564 pages</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</si>
  <si>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</si>
  <si>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</si>
  <si>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</si>
  <si>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</si>
  <si>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</si>
  <si>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</si>
  <si>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</si>
  <si>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</si>
  <si>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</si>
  <si>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</si>
  <si>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</si>
  <si>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</si>
  <si>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</si>
  <si>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</si>
  <si>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</si>
  <si>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</si>
  <si>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</si>
  <si>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</si>
  <si>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</si>
  <si>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</si>
  <si>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</si>
  <si>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</si>
  <si>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</si>
  <si>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</si>
  <si>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</si>
  <si>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</si>
  <si>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</si>
  <si>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</si>
  <si>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</si>
  <si>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</si>
  <si>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</si>
  <si>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</si>
  <si>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</si>
  <si>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</si>
  <si>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</si>
  <si>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</si>
  <si>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</si>
  <si>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</si>
  <si>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</si>
  <si>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</si>
  <si>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</si>
  <si>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</si>
  <si>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</si>
  <si>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</si>
  <si>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</si>
  <si>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</si>
  <si>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</si>
  <si>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</si>
  <si>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</si>
  <si>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</si>
  <si>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</si>
  <si>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</si>
  <si>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</si>
  <si>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</si>
  <si>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</si>
  <si>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</si>
  <si>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</si>
  <si>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</si>
  <si>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</si>
  <si>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</si>
  <si>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</si>
  <si>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</si>
  <si>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</si>
  <si>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</si>
  <si>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</si>
  <si>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</si>
  <si>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</si>
  <si>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</si>
  <si>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</si>
  <si>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</si>
  <si>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</si>
  <si>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</si>
  <si>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</si>
  <si>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</si>
  <si>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</si>
  <si>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</si>
  <si>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</si>
  <si>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</si>
  <si>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</si>
  <si>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</si>
  <si>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</si>
  <si>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</si>
  <si>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</si>
  <si>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</si>
  <si>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</si>
  <si>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</si>
  <si>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440 pages</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</si>
  <si>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</si>
  <si>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</si>
  <si>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</si>
  <si>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</si>
  <si>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</si>
  <si>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</si>
  <si>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</si>
  <si>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</si>
  <si>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</si>
  <si>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</si>
  <si>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</si>
  <si>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</si>
  <si>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</si>
  <si>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</si>
  <si>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</si>
  <si>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</si>
  <si>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</si>
  <si>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</si>
  <si>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</si>
  <si>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</si>
  <si>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</si>
  <si>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</si>
  <si>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</si>
  <si>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</si>
  <si>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</si>
  <si>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</si>
  <si>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</si>
  <si>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</si>
  <si>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</si>
  <si>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</si>
  <si>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</si>
  <si>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</si>
  <si>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</si>
  <si>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</si>
  <si>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</si>
  <si>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</si>
  <si>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</si>
  <si>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</si>
  <si>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Edition du 1 March 2014</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</si>
  <si>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</si>
  <si>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</si>
  <si>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</si>
  <si>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</si>
  <si>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EI14SQL</t>
  </si>
  <si>
    <t>Implémentation d'une solution de Business Intelligence (Sql Server, Analysis Services, Power BI...)</t>
  </si>
  <si>
    <t>Thomas Gauchet</t>
  </si>
  <si>
    <t>Gauchet, Thomas</t>
  </si>
  <si>
    <t>Edition du 1 September 2014</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</si>
  <si>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</si>
  <si>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</si>
  <si>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</si>
  <si>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</si>
  <si>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</si>
  <si>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</si>
  <si>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</si>
  <si>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</si>
  <si>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</si>
  <si>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</si>
  <si>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</si>
  <si>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</si>
  <si>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</si>
  <si>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</si>
  <si>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</si>
  <si>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Edition du 1 April 2014</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</si>
  <si>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</si>
  <si>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</si>
  <si>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</si>
  <si>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</si>
  <si>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</si>
  <si>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</si>
  <si>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</si>
  <si>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</si>
  <si>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</si>
  <si>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</si>
  <si>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</si>
  <si>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</si>
  <si>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</si>
  <si>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</si>
  <si>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</si>
  <si>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</si>
  <si>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</si>
  <si>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</si>
  <si>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Edition du 1 July 2014</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</si>
  <si>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</si>
  <si>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</si>
  <si>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</si>
  <si>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</si>
  <si>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</si>
  <si>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</si>
  <si>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</si>
  <si>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</si>
  <si>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</si>
  <si>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</si>
  <si>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</si>
  <si>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Edition du 1 January 2014</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</si>
  <si>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</si>
  <si>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</si>
  <si>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</si>
  <si>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</si>
  <si>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</si>
  <si>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</si>
  <si>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</si>
  <si>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</si>
  <si>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</si>
  <si>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</si>
  <si>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</si>
  <si>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</si>
  <si>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</si>
  <si>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</si>
  <si>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</si>
  <si>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</si>
  <si>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</si>
  <si>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</si>
  <si>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</si>
  <si>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</si>
  <si>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</si>
  <si>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</si>
  <si>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</si>
  <si>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</si>
  <si>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</si>
  <si>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</si>
  <si>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</si>
  <si>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</si>
  <si>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</si>
  <si>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</si>
  <si>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</si>
  <si>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</si>
  <si>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</si>
  <si>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</si>
  <si>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</si>
  <si>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</si>
  <si>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</si>
  <si>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</si>
  <si>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</si>
  <si>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</si>
  <si>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</si>
  <si>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</si>
  <si>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</si>
  <si>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</si>
  <si>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</si>
  <si>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</si>
  <si>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</si>
  <si>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</si>
  <si>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</si>
  <si>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</si>
  <si>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</si>
  <si>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</si>
  <si>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</si>
  <si>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</si>
  <si>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</si>
  <si>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</si>
  <si>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</si>
  <si>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</si>
  <si>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</si>
  <si>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</si>
  <si>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</si>
  <si>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</si>
  <si>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</si>
  <si>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</si>
  <si>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</si>
  <si>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</si>
  <si>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</si>
  <si>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</si>
  <si>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</si>
  <si>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</si>
  <si>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</si>
  <si>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</si>
  <si>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</si>
  <si>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</si>
  <si>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</si>
  <si>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</si>
  <si>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</si>
  <si>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</si>
  <si>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</si>
  <si>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</si>
  <si>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</si>
  <si>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</si>
  <si>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</si>
  <si>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</si>
  <si>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</si>
  <si>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</si>
  <si>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</si>
  <si>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</si>
  <si>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</si>
  <si>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</si>
  <si>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</si>
  <si>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</si>
  <si>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</si>
  <si>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</si>
  <si>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</si>
  <si>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</si>
  <si>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</si>
  <si>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</si>
  <si>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</si>
  <si>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</si>
  <si>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</si>
  <si>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</si>
  <si>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</si>
  <si>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</si>
  <si>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</si>
  <si>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</si>
  <si>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</si>
  <si>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</si>
  <si>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EI12R2WINA</t>
  </si>
  <si>
    <t>Windows Server 2012 R2</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</si>
  <si>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</si>
  <si>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</si>
  <si>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</si>
  <si>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</si>
  <si>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</si>
  <si>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EI3CACT</t>
  </si>
  <si>
    <t>C en action (3ième édition)</t>
  </si>
  <si>
    <t>Yves Mettier</t>
  </si>
  <si>
    <t>Mettier, Yves</t>
  </si>
  <si>
    <t>Edition du 1 December 2014</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</si>
  <si>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</si>
  <si>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</si>
  <si>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</si>
  <si>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</si>
  <si>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</si>
  <si>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</si>
  <si>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</si>
  <si>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</si>
  <si>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</si>
  <si>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</si>
  <si>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</si>
  <si>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</si>
  <si>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</si>
  <si>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</si>
  <si>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</si>
  <si>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</si>
  <si>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</si>
  <si>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</si>
  <si>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</si>
  <si>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</si>
  <si>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</si>
  <si>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</si>
  <si>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</si>
  <si>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</si>
  <si>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</si>
  <si>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</si>
  <si>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</si>
  <si>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</si>
  <si>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</si>
  <si>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</si>
  <si>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</si>
  <si>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</si>
  <si>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</si>
  <si>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</si>
  <si>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</si>
  <si>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</si>
  <si>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</si>
  <si>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</si>
  <si>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</si>
  <si>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Edition du 1 February 2014</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</si>
  <si>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</si>
  <si>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</si>
  <si>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</si>
  <si>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</si>
  <si>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</si>
  <si>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</si>
  <si>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</si>
  <si>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</si>
  <si>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</si>
  <si>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</si>
  <si>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</si>
  <si>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</si>
  <si>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</si>
  <si>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</si>
  <si>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</si>
  <si>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</si>
  <si>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</si>
  <si>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</si>
  <si>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</si>
  <si>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</si>
  <si>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</si>
  <si>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</si>
  <si>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</si>
  <si>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</si>
  <si>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</si>
  <si>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</si>
  <si>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</si>
  <si>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</si>
  <si>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</si>
  <si>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</si>
  <si>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</si>
  <si>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</si>
  <si>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</si>
  <si>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</si>
  <si>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</si>
  <si>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</si>
  <si>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</si>
  <si>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</si>
  <si>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</si>
  <si>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</si>
  <si>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</si>
  <si>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</si>
  <si>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</si>
  <si>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</si>
  <si>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</si>
  <si>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</si>
  <si>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</si>
  <si>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</si>
  <si>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</si>
  <si>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</si>
  <si>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</si>
  <si>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</si>
  <si>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</si>
  <si>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</si>
  <si>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</si>
  <si>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</si>
  <si>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</si>
  <si>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</si>
  <si>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</si>
  <si>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</si>
  <si>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</si>
  <si>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</si>
  <si>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</si>
  <si>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</si>
  <si>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</si>
  <si>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</si>
  <si>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</si>
  <si>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</si>
  <si>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</si>
  <si>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</si>
  <si>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</si>
  <si>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</si>
  <si>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</si>
  <si>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</si>
  <si>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</si>
  <si>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</si>
  <si>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</si>
  <si>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</si>
  <si>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</si>
  <si>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</si>
  <si>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</si>
  <si>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</si>
  <si>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</si>
  <si>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</si>
  <si>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</si>
  <si>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</si>
  <si>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</si>
  <si>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</si>
  <si>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</si>
  <si>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</si>
  <si>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</si>
  <si>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</si>
  <si>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</si>
  <si>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</si>
  <si>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</si>
  <si>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</si>
  <si>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</si>
  <si>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</si>
  <si>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</si>
  <si>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</si>
  <si>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</si>
  <si>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</si>
  <si>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</si>
  <si>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</si>
  <si>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</si>
  <si>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</si>
  <si>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</si>
  <si>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</si>
  <si>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</si>
  <si>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</si>
  <si>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</si>
  <si>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</si>
  <si>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</si>
  <si>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</si>
  <si>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</si>
  <si>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</si>
  <si>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</si>
  <si>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</si>
  <si>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</si>
  <si>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</si>
  <si>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</si>
  <si>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</si>
  <si>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</si>
  <si>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</si>
  <si>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</si>
  <si>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</si>
  <si>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</si>
  <si>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</si>
  <si>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</si>
  <si>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</si>
  <si>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</si>
  <si>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</si>
  <si>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</si>
  <si>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</si>
  <si>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</si>
  <si>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</si>
  <si>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</si>
  <si>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</si>
  <si>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</si>
  <si>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</si>
  <si>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</si>
  <si>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</si>
  <si>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</si>
  <si>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</si>
  <si>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</si>
  <si>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</si>
  <si>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</si>
  <si>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</si>
  <si>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</si>
  <si>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</si>
  <si>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</si>
  <si>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</si>
  <si>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</si>
  <si>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</si>
  <si>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</si>
  <si>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</si>
  <si>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</si>
  <si>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</si>
  <si>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</si>
  <si>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</si>
  <si>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</si>
  <si>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</si>
  <si>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</si>
  <si>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</si>
  <si>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</si>
  <si>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</si>
  <si>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</si>
  <si>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</si>
  <si>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</si>
  <si>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</si>
  <si>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</si>
  <si>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</si>
  <si>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</si>
  <si>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</si>
  <si>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</si>
  <si>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</si>
  <si>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</si>
  <si>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</si>
  <si>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</si>
  <si>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</si>
  <si>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</si>
  <si>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</si>
  <si>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</si>
  <si>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</si>
  <si>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</si>
  <si>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</si>
  <si>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</si>
  <si>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</si>
  <si>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</si>
  <si>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</si>
  <si>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</si>
  <si>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</si>
  <si>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</si>
  <si>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</si>
  <si>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</si>
  <si>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</si>
  <si>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</si>
  <si>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</si>
  <si>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</si>
  <si>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</si>
  <si>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</si>
  <si>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</si>
  <si>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</si>
  <si>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</si>
  <si>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</si>
  <si>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</si>
  <si>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</si>
  <si>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</si>
  <si>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</si>
  <si>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</si>
  <si>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</si>
  <si>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</si>
  <si>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</si>
  <si>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</si>
  <si>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</si>
  <si>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</si>
  <si>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</si>
  <si>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</si>
  <si>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</si>
  <si>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</si>
  <si>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</si>
  <si>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</si>
  <si>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</si>
  <si>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</si>
  <si>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</si>
  <si>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</si>
  <si>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</si>
  <si>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</si>
  <si>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</si>
  <si>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</si>
  <si>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</si>
  <si>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</si>
  <si>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</si>
  <si>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</si>
  <si>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</si>
  <si>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</si>
  <si>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</si>
  <si>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</si>
  <si>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</si>
  <si>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</si>
  <si>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</si>
  <si>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</si>
  <si>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</si>
  <si>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</si>
  <si>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</si>
  <si>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</si>
  <si>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</si>
  <si>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</si>
  <si>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</si>
  <si>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</si>
  <si>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</si>
  <si>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</si>
  <si>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</si>
  <si>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</si>
  <si>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</si>
  <si>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</si>
  <si>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</si>
  <si>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</si>
  <si>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</si>
  <si>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</si>
  <si>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</si>
  <si>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</si>
  <si>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</si>
  <si>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</si>
  <si>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</si>
  <si>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</si>
  <si>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</si>
  <si>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</si>
  <si>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</si>
  <si>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</si>
  <si>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</si>
  <si>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</si>
  <si>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</si>
  <si>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</si>
  <si>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</si>
  <si>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</si>
  <si>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</si>
  <si>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</si>
  <si>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</si>
  <si>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</si>
  <si>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</si>
  <si>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</si>
  <si>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</si>
  <si>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</si>
  <si>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</si>
  <si>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</si>
  <si>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</si>
  <si>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</si>
  <si>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</si>
  <si>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</si>
  <si>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</si>
  <si>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</si>
  <si>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</si>
  <si>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</si>
  <si>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</si>
  <si>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</si>
  <si>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</si>
  <si>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</si>
  <si>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</si>
  <si>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</si>
  <si>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</si>
  <si>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</si>
  <si>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</si>
  <si>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</si>
  <si>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</si>
  <si>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</si>
  <si>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</si>
  <si>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</si>
  <si>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</si>
  <si>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</si>
  <si>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</si>
  <si>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</si>
  <si>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</si>
  <si>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</si>
  <si>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</si>
  <si>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</si>
  <si>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</si>
  <si>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</si>
  <si>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</si>
  <si>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</si>
  <si>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</si>
  <si>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</si>
  <si>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</si>
  <si>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</si>
  <si>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</si>
  <si>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</si>
  <si>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</si>
  <si>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</si>
  <si>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</si>
  <si>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</si>
  <si>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</si>
  <si>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</si>
  <si>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</si>
  <si>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</si>
  <si>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</si>
  <si>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</si>
  <si>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</si>
  <si>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</si>
  <si>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</si>
  <si>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</si>
  <si>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</si>
  <si>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</si>
  <si>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</si>
  <si>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</si>
  <si>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</si>
  <si>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</si>
  <si>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</si>
  <si>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</si>
  <si>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</si>
  <si>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</si>
  <si>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</si>
  <si>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</si>
  <si>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</si>
  <si>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</si>
  <si>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</si>
  <si>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</si>
  <si>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</si>
  <si>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</si>
  <si>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</si>
  <si>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</si>
  <si>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</si>
  <si>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</si>
  <si>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</si>
  <si>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</si>
  <si>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</si>
  <si>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</si>
  <si>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</si>
  <si>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</si>
  <si>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</si>
  <si>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</si>
  <si>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</si>
  <si>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</si>
  <si>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</si>
  <si>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</si>
  <si>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</si>
  <si>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</si>
  <si>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</si>
  <si>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</si>
  <si>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</si>
  <si>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</si>
  <si>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</si>
  <si>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</si>
  <si>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</si>
  <si>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</si>
  <si>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</si>
  <si>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</si>
  <si>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</si>
  <si>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</si>
  <si>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</si>
  <si>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</si>
  <si>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</si>
  <si>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</si>
  <si>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</si>
  <si>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</si>
  <si>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</si>
  <si>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</si>
  <si>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</si>
  <si>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</si>
  <si>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</si>
  <si>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</si>
  <si>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</si>
  <si>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</si>
  <si>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</si>
  <si>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</si>
  <si>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</si>
  <si>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</si>
  <si>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</si>
  <si>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</si>
  <si>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</si>
  <si>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</si>
  <si>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</si>
  <si>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</si>
  <si>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</si>
  <si>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</si>
  <si>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</si>
  <si>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</si>
  <si>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</si>
  <si>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</si>
  <si>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</si>
  <si>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</si>
  <si>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</si>
  <si>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</si>
  <si>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</si>
  <si>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</si>
  <si>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</si>
  <si>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</si>
  <si>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</si>
  <si>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</si>
  <si>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</si>
  <si>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</si>
  <si>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</si>
  <si>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</si>
  <si>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</si>
  <si>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</si>
  <si>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</si>
  <si>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</si>
  <si>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</si>
  <si>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</si>
  <si>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</si>
  <si>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</si>
  <si>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</si>
  <si>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</si>
  <si>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</si>
  <si>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</si>
  <si>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</si>
  <si>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</si>
  <si>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</si>
  <si>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</si>
  <si>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</si>
  <si>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</si>
  <si>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</si>
  <si>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</si>
  <si>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</si>
  <si>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</si>
  <si>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</si>
  <si>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</si>
  <si>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</si>
  <si>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</si>
  <si>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</si>
  <si>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</si>
  <si>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</si>
  <si>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</si>
  <si>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</si>
  <si>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</si>
  <si>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</si>
  <si>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</si>
  <si>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</si>
  <si>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</si>
  <si>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</si>
  <si>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</si>
  <si>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</si>
  <si>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</si>
  <si>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</si>
  <si>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</si>
  <si>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</si>
  <si>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</si>
  <si>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</si>
  <si>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</si>
  <si>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</si>
  <si>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</si>
  <si>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</si>
  <si>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</si>
  <si>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</si>
  <si>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</si>
  <si>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</si>
  <si>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</si>
  <si>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</si>
  <si>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</si>
  <si>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</si>
  <si>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</si>
  <si>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</si>
  <si>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</si>
  <si>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</si>
  <si>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</si>
  <si>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</si>
  <si>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</si>
  <si>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</si>
  <si>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</si>
  <si>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</si>
  <si>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</si>
  <si>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</si>
  <si>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</si>
  <si>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</si>
  <si>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</si>
  <si>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</si>
  <si>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</si>
  <si>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</si>
  <si>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</si>
  <si>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</si>
  <si>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</si>
  <si>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</si>
  <si>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</si>
  <si>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</si>
  <si>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</si>
  <si>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</si>
  <si>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</si>
  <si>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</si>
  <si>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</si>
  <si>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</si>
  <si>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</si>
  <si>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</si>
  <si>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</si>
  <si>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</si>
  <si>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</si>
  <si>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</si>
  <si>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</si>
  <si>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</si>
  <si>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</si>
  <si>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</si>
  <si>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</si>
  <si>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</si>
  <si>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</si>
  <si>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</si>
  <si>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</si>
  <si>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</si>
  <si>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</si>
  <si>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</si>
  <si>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</si>
  <si>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</si>
  <si>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</si>
  <si>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</si>
  <si>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</si>
  <si>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</si>
  <si>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</si>
  <si>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</si>
  <si>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</si>
  <si>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</si>
  <si>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</si>
  <si>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</si>
  <si>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</si>
  <si>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</si>
  <si>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</si>
  <si>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</si>
  <si>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</si>
  <si>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</si>
  <si>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</si>
  <si>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</si>
  <si>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</si>
  <si>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</si>
  <si>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</si>
  <si>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</si>
  <si>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</si>
  <si>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Edition du 1 December 2013</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</si>
  <si>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</si>
  <si>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</si>
  <si>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</si>
  <si>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</si>
  <si>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</si>
  <si>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</si>
  <si>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</si>
  <si>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</si>
  <si>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</si>
  <si>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</si>
  <si>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AutoCAD 2014</t>
  </si>
  <si>
    <t>Edition du 1 August 2013</t>
  </si>
  <si>
    <t>604 pages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</si>
  <si>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</si>
  <si>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</si>
  <si>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</si>
  <si>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</si>
  <si>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</si>
  <si>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</si>
  <si>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</si>
  <si>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</si>
  <si>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</si>
  <si>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</si>
  <si>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</si>
  <si>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</si>
  <si>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</si>
  <si>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</si>
  <si>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</si>
  <si>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</si>
  <si>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</si>
  <si>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</si>
  <si>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</si>
  <si>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</si>
  <si>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</si>
  <si>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</si>
  <si>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</si>
  <si>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</si>
  <si>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</si>
  <si>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</si>
  <si>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</si>
  <si>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</si>
  <si>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TP13ACCV</t>
  </si>
  <si>
    <t>VBA Access 2013</t>
  </si>
  <si>
    <t>Apprenez à créer des applications professionnelles : Exercices et corrigés</t>
  </si>
  <si>
    <t>Henri Laugié, 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</si>
  <si>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</si>
  <si>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</si>
  <si>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</si>
  <si>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</si>
  <si>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</si>
  <si>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</si>
  <si>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</si>
  <si>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</si>
  <si>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</si>
  <si>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</si>
  <si>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</si>
  <si>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</si>
  <si>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</si>
  <si>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</si>
  <si>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</si>
  <si>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</si>
  <si>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</si>
  <si>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</si>
  <si>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</si>
  <si>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</si>
  <si>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</si>
  <si>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</si>
  <si>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</si>
  <si>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</si>
  <si>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</si>
  <si>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</si>
  <si>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</si>
  <si>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</si>
  <si>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</si>
  <si>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</si>
  <si>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</si>
  <si>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</si>
  <si>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</si>
  <si>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</si>
  <si>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</si>
  <si>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</si>
  <si>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</si>
  <si>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</si>
  <si>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</si>
  <si>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</si>
  <si>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</si>
  <si>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</si>
  <si>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</si>
  <si>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</si>
  <si>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</si>
  <si>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</si>
  <si>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</si>
  <si>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</si>
  <si>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</si>
  <si>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</si>
  <si>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</si>
  <si>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</si>
  <si>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</si>
  <si>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</si>
  <si>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</si>
  <si>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</si>
  <si>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</si>
  <si>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</si>
  <si>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</si>
  <si>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</si>
  <si>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</si>
  <si>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</si>
  <si>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</si>
  <si>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</si>
  <si>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</si>
  <si>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</si>
  <si>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</si>
  <si>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</si>
  <si>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</si>
  <si>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</si>
  <si>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</si>
  <si>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</si>
  <si>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</si>
  <si>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</si>
  <si>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</si>
  <si>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</si>
  <si>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</si>
  <si>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</si>
  <si>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</si>
  <si>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OB13WORR</t>
  </si>
  <si>
    <t>Rédigez efficacement vos rapports et thèses avec Word (2ième édition)</t>
  </si>
  <si>
    <t>Jean-François  Rieu</t>
  </si>
  <si>
    <t>Edition du 1 October 2013</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</si>
  <si>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</si>
  <si>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OBJECTIF PRO</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</si>
  <si>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</si>
  <si>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</si>
  <si>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</si>
  <si>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</si>
  <si>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</si>
  <si>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</si>
  <si>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</si>
  <si>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</si>
  <si>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</si>
  <si>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</si>
  <si>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</si>
  <si>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</si>
  <si>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</si>
  <si>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</si>
  <si>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</si>
  <si>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</si>
  <si>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</si>
  <si>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</si>
  <si>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</si>
  <si>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</si>
  <si>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</si>
  <si>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</si>
  <si>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</si>
  <si>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</si>
  <si>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</si>
  <si>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</si>
  <si>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</si>
  <si>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</si>
  <si>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</si>
  <si>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</si>
  <si>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</si>
  <si>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</si>
  <si>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</si>
  <si>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</si>
  <si>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</si>
  <si>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</si>
  <si>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</si>
  <si>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</si>
  <si>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</si>
  <si>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</si>
  <si>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</si>
  <si>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</si>
  <si>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</si>
  <si>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</si>
  <si>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</si>
  <si>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</si>
  <si>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</si>
  <si>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</si>
  <si>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</si>
  <si>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</si>
  <si>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</si>
  <si>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</si>
  <si>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</si>
  <si>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</si>
  <si>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</si>
  <si>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</si>
  <si>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</si>
  <si>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</si>
  <si>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</si>
  <si>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</si>
  <si>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EI12STR</t>
  </si>
  <si>
    <t>Les stratégies de groupe (GPO) sous Windows Server 2012</t>
  </si>
  <si>
    <t>Julien Bénichou, Jérôme Bezet-torres</t>
  </si>
  <si>
    <t>Bénichou, Julien</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</si>
  <si>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</si>
  <si>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</si>
  <si>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</si>
  <si>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</si>
  <si>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</si>
  <si>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</si>
  <si>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</si>
  <si>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</si>
  <si>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</si>
  <si>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</si>
  <si>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</si>
  <si>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</si>
  <si>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</si>
  <si>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</si>
  <si>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</si>
  <si>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</si>
  <si>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</si>
  <si>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</si>
  <si>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</si>
  <si>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</si>
  <si>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</si>
  <si>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</si>
  <si>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</si>
  <si>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</si>
  <si>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</si>
  <si>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</si>
  <si>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</si>
  <si>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</si>
  <si>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</si>
  <si>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</si>
  <si>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</si>
  <si>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</si>
  <si>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</si>
  <si>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</si>
  <si>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</si>
  <si>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</si>
  <si>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</si>
  <si>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</si>
  <si>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</si>
  <si>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</si>
  <si>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</si>
  <si>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</si>
  <si>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</si>
  <si>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</si>
  <si>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</si>
  <si>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</si>
  <si>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</si>
  <si>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</si>
  <si>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</si>
  <si>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</si>
  <si>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</si>
  <si>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</si>
  <si>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</si>
  <si>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</si>
  <si>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</si>
  <si>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</si>
  <si>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</si>
  <si>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</si>
  <si>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</si>
  <si>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</si>
  <si>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</si>
  <si>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</si>
  <si>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</si>
  <si>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</si>
  <si>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</si>
  <si>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</si>
  <si>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</si>
  <si>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</si>
  <si>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</si>
  <si>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</si>
  <si>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</si>
  <si>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</si>
  <si>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</si>
  <si>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</si>
  <si>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</si>
  <si>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</si>
  <si>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</si>
  <si>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</si>
  <si>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</si>
  <si>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</si>
  <si>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</si>
  <si>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</si>
  <si>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</si>
  <si>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</si>
  <si>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</si>
  <si>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</si>
  <si>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</si>
  <si>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</si>
  <si>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</si>
  <si>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</si>
  <si>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</si>
  <si>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</si>
  <si>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</si>
  <si>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</si>
  <si>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</si>
  <si>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</si>
  <si>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</si>
  <si>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</si>
  <si>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</si>
  <si>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</si>
  <si>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</si>
  <si>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</si>
  <si>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</si>
  <si>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</si>
  <si>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</si>
  <si>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</si>
  <si>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</si>
  <si>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</si>
  <si>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</si>
  <si>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</si>
  <si>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</si>
  <si>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</si>
  <si>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</si>
  <si>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</si>
  <si>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</si>
  <si>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</si>
  <si>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</si>
  <si>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</si>
  <si>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</si>
  <si>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</si>
  <si>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</si>
  <si>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</si>
  <si>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</si>
  <si>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</si>
  <si>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</si>
  <si>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</si>
  <si>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</si>
  <si>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</si>
  <si>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</si>
  <si>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</si>
  <si>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</si>
  <si>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</si>
  <si>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</si>
  <si>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</si>
  <si>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</si>
  <si>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</si>
  <si>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</si>
  <si>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</si>
  <si>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</si>
  <si>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</si>
  <si>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</si>
  <si>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</si>
  <si>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</si>
  <si>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</si>
  <si>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</si>
  <si>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</si>
  <si>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</si>
  <si>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</si>
  <si>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</si>
  <si>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</si>
  <si>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</si>
  <si>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</si>
  <si>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</si>
  <si>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</si>
  <si>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452 pages</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</si>
  <si>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</si>
  <si>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</si>
  <si>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</si>
  <si>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</si>
  <si>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</si>
  <si>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</si>
  <si>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</si>
  <si>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</si>
  <si>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</si>
  <si>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</si>
  <si>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</si>
  <si>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</si>
  <si>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</si>
  <si>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</si>
  <si>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</si>
  <si>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</si>
  <si>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</si>
  <si>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</si>
  <si>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</si>
  <si>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</si>
  <si>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</si>
  <si>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</si>
  <si>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</si>
  <si>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</si>
  <si>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</si>
  <si>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</si>
  <si>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</si>
  <si>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</si>
  <si>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</si>
  <si>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</si>
  <si>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</si>
  <si>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</si>
  <si>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</si>
  <si>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</si>
  <si>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</si>
  <si>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</si>
  <si>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</si>
  <si>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</si>
  <si>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</si>
  <si>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</si>
  <si>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</si>
  <si>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</si>
  <si>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</si>
  <si>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</si>
  <si>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</si>
  <si>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</si>
  <si>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</si>
  <si>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</si>
  <si>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</si>
  <si>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</si>
  <si>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</si>
  <si>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</si>
  <si>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</si>
  <si>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</si>
  <si>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</si>
  <si>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</si>
  <si>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</si>
  <si>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</si>
  <si>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</si>
  <si>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EI2ZEN</t>
  </si>
  <si>
    <t>Zend Framework 2</t>
  </si>
  <si>
    <t>Industrialisez vos développements PHP</t>
  </si>
  <si>
    <t>431 pages</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</si>
  <si>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</si>
  <si>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</si>
  <si>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</si>
  <si>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</si>
  <si>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</si>
  <si>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</si>
  <si>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</si>
  <si>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</si>
  <si>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</si>
  <si>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</si>
  <si>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</si>
  <si>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</si>
  <si>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</si>
  <si>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</si>
  <si>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</si>
  <si>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</si>
  <si>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</si>
  <si>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</si>
  <si>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</si>
  <si>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</si>
  <si>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</si>
  <si>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</si>
  <si>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</si>
  <si>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</si>
  <si>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</si>
  <si>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</si>
  <si>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</si>
  <si>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</si>
  <si>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</si>
  <si>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</si>
  <si>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</si>
  <si>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</si>
  <si>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</si>
  <si>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</si>
  <si>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</si>
  <si>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</si>
  <si>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</si>
  <si>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</si>
  <si>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</si>
  <si>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</si>
  <si>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</si>
  <si>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</si>
  <si>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</si>
  <si>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</si>
  <si>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</si>
  <si>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</si>
  <si>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</si>
  <si>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</si>
  <si>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</si>
  <si>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</si>
  <si>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</si>
  <si>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</si>
  <si>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</si>
  <si>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</si>
  <si>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</si>
  <si>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</si>
  <si>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</si>
  <si>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</si>
  <si>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</si>
  <si>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</si>
  <si>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</si>
  <si>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</si>
  <si>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</si>
  <si>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</si>
  <si>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</si>
  <si>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</si>
  <si>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</si>
  <si>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</si>
  <si>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</si>
  <si>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</si>
  <si>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</si>
  <si>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</si>
  <si>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</si>
  <si>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</si>
  <si>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</si>
  <si>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</si>
  <si>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</si>
  <si>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</si>
  <si>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</si>
  <si>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SO2ZEN</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</si>
  <si>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</si>
  <si>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</si>
  <si>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</si>
  <si>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</si>
  <si>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</si>
  <si>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</si>
  <si>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</si>
  <si>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</si>
  <si>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</si>
  <si>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</si>
  <si>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</si>
  <si>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</si>
  <si>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</si>
  <si>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</si>
  <si>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</si>
  <si>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</si>
  <si>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</si>
  <si>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</si>
  <si>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</si>
  <si>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</si>
  <si>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</si>
  <si>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</si>
  <si>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</si>
  <si>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</si>
  <si>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</si>
  <si>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</si>
  <si>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</si>
  <si>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</si>
  <si>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</si>
  <si>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</si>
  <si>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</si>
  <si>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</si>
  <si>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</si>
  <si>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</si>
  <si>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</si>
  <si>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</si>
  <si>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</si>
  <si>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</si>
  <si>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</si>
  <si>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</si>
  <si>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</si>
  <si>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</si>
  <si>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</si>
  <si>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</si>
  <si>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</si>
  <si>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</si>
  <si>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</si>
  <si>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</si>
  <si>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</si>
  <si>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</si>
  <si>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</si>
  <si>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</si>
  <si>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</si>
  <si>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</si>
  <si>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</si>
  <si>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</si>
  <si>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</si>
  <si>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</si>
  <si>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</si>
  <si>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</si>
  <si>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</si>
  <si>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</si>
  <si>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</si>
  <si>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</si>
  <si>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</si>
  <si>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</si>
  <si>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</si>
  <si>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</si>
  <si>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</si>
  <si>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</si>
  <si>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</si>
  <si>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</si>
  <si>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</si>
  <si>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</si>
  <si>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</si>
  <si>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</si>
  <si>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</si>
  <si>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</si>
  <si>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</si>
  <si>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</si>
  <si>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</si>
  <si>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</si>
  <si>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</si>
  <si>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</si>
  <si>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</si>
  <si>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</si>
  <si>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</si>
  <si>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</si>
  <si>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</si>
  <si>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</si>
  <si>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</si>
  <si>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</si>
  <si>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</si>
  <si>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</si>
  <si>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</si>
  <si>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</si>
  <si>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</si>
  <si>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</si>
  <si>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</si>
  <si>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</si>
  <si>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</si>
  <si>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RI13SHAAD</t>
  </si>
  <si>
    <t>SharePoint Server 2013</t>
  </si>
  <si>
    <t>Sylvain Gaumé, Sylvain Gaumé</t>
  </si>
  <si>
    <t>357 pages</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</si>
  <si>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</si>
  <si>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</si>
  <si>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</si>
  <si>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</si>
  <si>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</si>
  <si>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</si>
  <si>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</si>
  <si>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</si>
  <si>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</si>
  <si>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</si>
  <si>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</si>
  <si>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</si>
  <si>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</si>
  <si>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</si>
  <si>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</si>
  <si>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</si>
  <si>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</si>
  <si>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</si>
  <si>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</si>
  <si>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</si>
  <si>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</si>
  <si>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</si>
  <si>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</si>
  <si>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</si>
  <si>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</si>
  <si>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</si>
  <si>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</si>
  <si>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</si>
  <si>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</si>
  <si>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</si>
  <si>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OW3.5EXTWOR</t>
  </si>
  <si>
    <t>WordPress 3.5</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</si>
  <si>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</si>
  <si>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</si>
  <si>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</si>
  <si>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</si>
  <si>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</si>
  <si>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</si>
  <si>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</si>
  <si>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</si>
  <si>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</si>
  <si>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</si>
  <si>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</si>
  <si>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</si>
  <si>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</si>
  <si>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</si>
  <si>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</si>
  <si>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</si>
  <si>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</si>
  <si>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</si>
  <si>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</si>
  <si>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</si>
  <si>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</si>
  <si>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</si>
  <si>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</si>
  <si>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</si>
  <si>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</si>
  <si>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</si>
  <si>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</si>
  <si>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</si>
  <si>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</si>
  <si>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</si>
  <si>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</si>
  <si>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</si>
  <si>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</si>
  <si>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</si>
  <si>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</si>
  <si>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</si>
  <si>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</si>
  <si>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</si>
  <si>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</si>
  <si>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</si>
  <si>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</si>
  <si>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</si>
  <si>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</si>
  <si>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</si>
  <si>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</si>
  <si>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</si>
  <si>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</si>
  <si>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</si>
  <si>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</si>
  <si>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</si>
  <si>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</si>
  <si>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</si>
  <si>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</si>
  <si>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</si>
  <si>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</si>
  <si>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</si>
  <si>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</si>
  <si>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</si>
  <si>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</si>
  <si>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</si>
  <si>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</si>
  <si>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</si>
  <si>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</si>
  <si>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</si>
  <si>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</si>
  <si>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</si>
  <si>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</si>
  <si>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SO3ULIN</t>
  </si>
  <si>
    <t>Ubuntu Linux</t>
  </si>
  <si>
    <t>Création, configuration et gestion d'un réseau local d'entreprise (3ième édition)</t>
  </si>
  <si>
    <t>Sébastien Bobillier, Gilles Chamillard</t>
  </si>
  <si>
    <t>Bobillier, Sébastien</t>
  </si>
  <si>
    <t>343 pages</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</si>
  <si>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</si>
  <si>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</si>
  <si>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</si>
  <si>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</si>
  <si>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</si>
  <si>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</si>
  <si>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</si>
  <si>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</si>
  <si>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</si>
  <si>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</si>
  <si>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</si>
  <si>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</si>
  <si>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</si>
  <si>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</si>
  <si>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</si>
  <si>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</si>
  <si>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</si>
  <si>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</si>
  <si>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</si>
  <si>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</si>
  <si>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</si>
  <si>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Edition du 1 August 2012</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</si>
  <si>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</si>
  <si>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</si>
  <si>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</si>
  <si>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</si>
  <si>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</si>
  <si>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</si>
  <si>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</si>
  <si>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</si>
  <si>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</si>
  <si>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</si>
  <si>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</si>
  <si>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</si>
  <si>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</si>
  <si>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</si>
  <si>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</si>
  <si>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</si>
  <si>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</si>
  <si>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</si>
  <si>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</si>
  <si>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</si>
  <si>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</si>
  <si>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</si>
  <si>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</si>
  <si>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</si>
  <si>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</si>
  <si>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</si>
  <si>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</si>
  <si>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</si>
  <si>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</si>
  <si>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</si>
  <si>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</si>
  <si>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</si>
  <si>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</si>
  <si>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</si>
  <si>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</si>
  <si>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</si>
  <si>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</si>
  <si>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</si>
  <si>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</si>
  <si>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</si>
  <si>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</si>
  <si>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</si>
  <si>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</si>
  <si>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</si>
  <si>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</si>
  <si>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</si>
  <si>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</si>
  <si>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</si>
  <si>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</si>
  <si>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</si>
  <si>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</si>
  <si>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</si>
  <si>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</si>
  <si>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</si>
  <si>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</si>
  <si>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</si>
  <si>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</si>
  <si>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</si>
  <si>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</si>
  <si>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</si>
  <si>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</si>
  <si>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</si>
  <si>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</si>
  <si>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</si>
  <si>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</si>
  <si>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</si>
  <si>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</si>
  <si>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</si>
  <si>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</si>
  <si>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</si>
  <si>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</si>
  <si>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</si>
  <si>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</si>
  <si>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</si>
  <si>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</si>
  <si>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</si>
  <si>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</si>
  <si>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Edition du 1 September 2012</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</si>
  <si>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</si>
  <si>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</si>
  <si>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</si>
  <si>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</si>
  <si>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</si>
  <si>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</si>
  <si>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</si>
  <si>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</si>
  <si>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</si>
  <si>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</si>
  <si>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</si>
  <si>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</si>
  <si>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</si>
  <si>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</si>
  <si>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</si>
  <si>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</si>
  <si>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</si>
  <si>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</si>
  <si>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</si>
  <si>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</si>
  <si>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</si>
  <si>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</si>
  <si>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</si>
  <si>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</si>
  <si>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</si>
  <si>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</si>
  <si>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</si>
  <si>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</si>
  <si>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</si>
  <si>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</si>
  <si>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</si>
  <si>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</si>
  <si>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</si>
  <si>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</si>
  <si>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</si>
  <si>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</si>
  <si>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</si>
  <si>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</si>
  <si>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</si>
  <si>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</si>
  <si>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</si>
  <si>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</si>
  <si>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</si>
  <si>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</si>
  <si>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</si>
  <si>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</si>
  <si>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</si>
  <si>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</si>
  <si>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</si>
  <si>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</si>
  <si>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</si>
  <si>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</si>
  <si>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</si>
  <si>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</si>
  <si>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</si>
  <si>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</si>
  <si>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</si>
  <si>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</si>
  <si>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</si>
  <si>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</si>
  <si>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</si>
  <si>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</si>
  <si>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</si>
  <si>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</si>
  <si>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</si>
  <si>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</si>
  <si>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</si>
  <si>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</si>
  <si>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</si>
  <si>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</si>
  <si>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</si>
  <si>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</si>
  <si>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</si>
  <si>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</si>
  <si>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</si>
  <si>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</si>
  <si>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</si>
  <si>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</si>
  <si>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</si>
  <si>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</si>
  <si>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</si>
  <si>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</si>
  <si>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</si>
  <si>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</si>
  <si>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</si>
  <si>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</si>
  <si>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</si>
  <si>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</si>
  <si>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</si>
  <si>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</si>
  <si>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</si>
  <si>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</si>
  <si>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</si>
  <si>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</si>
  <si>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</si>
  <si>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</si>
  <si>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</si>
  <si>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</si>
  <si>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</si>
  <si>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</si>
  <si>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</si>
  <si>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</si>
  <si>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</si>
  <si>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</si>
  <si>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</si>
  <si>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</si>
  <si>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</si>
  <si>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</si>
  <si>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</si>
  <si>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</si>
  <si>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</si>
  <si>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</si>
  <si>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</si>
  <si>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</si>
  <si>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</si>
  <si>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</si>
  <si>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</si>
  <si>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</si>
  <si>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</si>
  <si>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</si>
  <si>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</si>
  <si>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</si>
  <si>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</si>
  <si>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</si>
  <si>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</si>
  <si>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</si>
  <si>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</si>
  <si>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</si>
  <si>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</si>
  <si>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</si>
  <si>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</si>
  <si>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</si>
  <si>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</si>
  <si>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</si>
  <si>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</si>
  <si>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</si>
  <si>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</si>
  <si>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</si>
  <si>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</si>
  <si>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</si>
  <si>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</si>
  <si>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</si>
  <si>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</si>
  <si>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</si>
  <si>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</si>
  <si>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</si>
  <si>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</si>
  <si>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</si>
  <si>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</si>
  <si>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</si>
  <si>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</si>
  <si>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</si>
  <si>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</si>
  <si>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</si>
  <si>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</si>
  <si>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</si>
  <si>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</si>
  <si>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</si>
  <si>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</si>
  <si>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</si>
  <si>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</si>
  <si>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</si>
  <si>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</si>
  <si>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</si>
  <si>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</si>
  <si>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</si>
  <si>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</si>
  <si>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</si>
  <si>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</si>
  <si>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</si>
  <si>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</si>
  <si>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</si>
  <si>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</si>
  <si>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</si>
  <si>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</si>
  <si>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</si>
  <si>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</si>
  <si>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</si>
  <si>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</si>
  <si>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</si>
  <si>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</si>
  <si>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</si>
  <si>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</si>
  <si>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</si>
  <si>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</si>
  <si>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</si>
  <si>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</si>
  <si>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</si>
  <si>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</si>
  <si>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</si>
  <si>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</si>
  <si>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</si>
  <si>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</si>
  <si>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</si>
  <si>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</si>
  <si>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</si>
  <si>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</si>
  <si>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</si>
  <si>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</si>
  <si>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</si>
  <si>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</si>
  <si>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</si>
  <si>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</si>
  <si>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</si>
  <si>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</si>
  <si>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</si>
  <si>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</si>
  <si>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</si>
  <si>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</si>
  <si>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</si>
  <si>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</si>
  <si>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</si>
  <si>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</si>
  <si>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</si>
  <si>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</si>
  <si>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</si>
  <si>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</si>
  <si>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</si>
  <si>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</si>
  <si>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</si>
  <si>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</si>
  <si>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</si>
  <si>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</si>
  <si>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</si>
  <si>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</si>
  <si>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</si>
  <si>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</si>
  <si>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</si>
  <si>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</si>
  <si>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</si>
  <si>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</si>
  <si>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</si>
  <si>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</si>
  <si>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</si>
  <si>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</si>
  <si>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</si>
  <si>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</si>
  <si>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</si>
  <si>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</si>
  <si>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</si>
  <si>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</si>
  <si>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</si>
  <si>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</si>
  <si>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</si>
  <si>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</si>
  <si>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</si>
  <si>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</si>
  <si>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</si>
  <si>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</si>
  <si>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</si>
  <si>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</si>
  <si>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</si>
  <si>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</si>
  <si>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</si>
  <si>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</si>
  <si>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</si>
  <si>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</si>
  <si>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</si>
  <si>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</si>
  <si>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</si>
  <si>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</si>
  <si>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</si>
  <si>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</si>
  <si>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</si>
  <si>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</si>
  <si>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</si>
  <si>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</si>
  <si>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</si>
  <si>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</si>
  <si>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</si>
  <si>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</si>
  <si>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</si>
  <si>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</si>
  <si>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</si>
  <si>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</si>
  <si>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</si>
  <si>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</si>
  <si>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</si>
  <si>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</si>
  <si>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</si>
  <si>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</si>
  <si>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</si>
  <si>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</si>
  <si>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</si>
  <si>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</si>
  <si>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</si>
  <si>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</si>
  <si>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</si>
  <si>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</si>
  <si>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</si>
  <si>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</si>
  <si>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</si>
  <si>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</si>
  <si>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</si>
  <si>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</si>
  <si>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</si>
  <si>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</si>
  <si>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</si>
  <si>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</si>
  <si>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</si>
  <si>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</si>
  <si>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</si>
  <si>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</si>
  <si>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</si>
  <si>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</si>
  <si>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</si>
  <si>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</si>
  <si>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</si>
  <si>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</si>
  <si>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</si>
  <si>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</si>
  <si>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</si>
  <si>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</si>
  <si>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</si>
  <si>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</si>
  <si>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</si>
  <si>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</si>
  <si>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</si>
  <si>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</si>
  <si>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</si>
  <si>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</si>
  <si>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</si>
  <si>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</si>
  <si>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</si>
  <si>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</si>
  <si>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</si>
  <si>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</si>
  <si>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</si>
  <si>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</si>
  <si>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</si>
  <si>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</si>
  <si>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</si>
  <si>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</si>
  <si>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</si>
  <si>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</si>
  <si>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</si>
  <si>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</si>
  <si>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EPLANAS</t>
  </si>
  <si>
    <t>Le langage assembleur</t>
  </si>
  <si>
    <t>Maîtrisez le code des processeurs de la famille X86</t>
  </si>
  <si>
    <t>Olivier Cauet</t>
  </si>
  <si>
    <t>Cauet, Olivier</t>
  </si>
  <si>
    <t>Edition du 1 June 2011</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</si>
  <si>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</si>
  <si>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</si>
  <si>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</si>
  <si>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</si>
  <si>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</si>
  <si>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</si>
  <si>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</si>
  <si>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</si>
  <si>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</si>
  <si>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</si>
  <si>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</si>
  <si>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</si>
  <si>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</si>
  <si>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</si>
  <si>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</si>
  <si>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</si>
  <si>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</si>
  <si>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</si>
  <si>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</si>
  <si>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</si>
  <si>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</si>
  <si>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</si>
  <si>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</si>
  <si>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</si>
  <si>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</si>
  <si>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</si>
  <si>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</si>
  <si>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</si>
  <si>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</si>
  <si>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</si>
  <si>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</si>
  <si>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</si>
  <si>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</si>
  <si>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</si>
  <si>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</si>
  <si>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</si>
  <si>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</si>
  <si>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</si>
  <si>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</si>
  <si>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</si>
  <si>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</si>
  <si>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</si>
  <si>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</si>
  <si>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</si>
  <si>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</si>
  <si>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</si>
  <si>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</si>
  <si>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</si>
  <si>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</si>
  <si>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</si>
  <si>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</si>
  <si>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</si>
  <si>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</si>
  <si>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</si>
  <si>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</si>
  <si>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</si>
  <si>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</si>
  <si>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</si>
  <si>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</si>
  <si>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</si>
  <si>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</si>
  <si>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</si>
  <si>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VB11WIN</t>
  </si>
  <si>
    <t>Utilisation de votre ordinateur ou tablette</t>
  </si>
  <si>
    <t>L'Équipe Formation  Eni</t>
  </si>
  <si>
    <t xml:space="preserve">Eni, L'Équipe Formation </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</si>
  <si>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</si>
  <si>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</si>
  <si>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VIDÉO BUREAUTIQUE</t>
  </si>
  <si>
    <t>Autre</t>
  </si>
  <si>
    <t>xxx</t>
  </si>
  <si>
    <t>vidéo</t>
  </si>
  <si>
    <t>v</t>
  </si>
  <si>
    <t>cr\cna\\\auaba</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</si>
  <si>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</si>
  <si>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</si>
  <si>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</si>
  <si>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</si>
  <si>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</si>
  <si>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</si>
  <si>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</si>
  <si>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</si>
  <si>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</si>
  <si>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</si>
  <si>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</si>
  <si>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</si>
  <si>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</si>
  <si>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</si>
  <si>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</si>
  <si>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</si>
  <si>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</si>
  <si>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</si>
  <si>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</si>
  <si>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</si>
  <si>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</si>
  <si>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</si>
  <si>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</si>
  <si>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</si>
  <si>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</si>
  <si>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</si>
  <si>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Copilot</t>
  </si>
  <si>
    <t>Découvrez l’intelligence artificielle de Microsoft</t>
  </si>
  <si>
    <t>Mickaël Bertolla</t>
  </si>
  <si>
    <t>Bertolla, Mickaël</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</si>
  <si>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</si>
  <si>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</si>
  <si>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</si>
  <si>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  prompt – invite</t>
  </si>
  <si>
    <t xml:space="preserve">M365 </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</si>
  <si>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</si>
  <si>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</si>
  <si>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</si>
  <si>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</si>
  <si>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</si>
  <si>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</si>
  <si>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</si>
  <si>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</si>
  <si>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</si>
  <si>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</si>
  <si>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</si>
  <si>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</si>
  <si>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</si>
  <si>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</si>
  <si>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</si>
  <si>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</si>
  <si>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</si>
  <si>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</si>
  <si>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</si>
  <si>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</si>
  <si>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</si>
  <si>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</si>
  <si>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</si>
  <si>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</si>
  <si>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</si>
  <si>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</si>
  <si>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</si>
  <si>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</si>
  <si>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</si>
  <si>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</si>
  <si>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</si>
  <si>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</si>
  <si>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</si>
  <si>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</si>
  <si>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</si>
  <si>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</si>
  <si>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</si>
  <si>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</si>
  <si>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</si>
  <si>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</si>
  <si>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</si>
  <si>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</si>
  <si>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</si>
  <si>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</si>
  <si>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</si>
  <si>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</si>
  <si>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</si>
  <si>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</si>
  <si>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</si>
  <si>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</si>
  <si>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VIDÉO TECHNIQUE</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</si>
  <si>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</si>
  <si>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</si>
  <si>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</si>
  <si>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</si>
  <si>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</si>
  <si>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</si>
  <si>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</si>
  <si>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</si>
  <si>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</si>
  <si>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</si>
  <si>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</si>
  <si>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</si>
  <si>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</si>
  <si>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</si>
  <si>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</si>
  <si>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</si>
  <si>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</si>
  <si>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</si>
  <si>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Lamy, Damien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</si>
  <si>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</si>
  <si>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</si>
  <si>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</si>
  <si>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</si>
  <si>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</si>
  <si>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</si>
  <si>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</si>
  <si>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</si>
  <si>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</si>
  <si>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</si>
  <si>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</si>
  <si>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</si>
  <si>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</si>
  <si>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</si>
  <si>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</si>
  <si>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</si>
  <si>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</si>
  <si>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</si>
  <si>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</si>
  <si>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</si>
  <si>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</si>
  <si>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</si>
  <si>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</si>
  <si>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</si>
  <si>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</si>
  <si>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</si>
  <si>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</si>
  <si>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</si>
  <si>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</si>
  <si>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</si>
  <si>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</si>
  <si>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</si>
  <si>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</si>
  <si>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</si>
  <si>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</si>
  <si>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</si>
  <si>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</si>
  <si>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</si>
  <si>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</si>
  <si>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</si>
  <si>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</si>
  <si>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</si>
  <si>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</si>
  <si>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</si>
  <si>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</si>
  <si>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</si>
  <si>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</si>
  <si>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</si>
  <si>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</si>
  <si>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</si>
  <si>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</si>
  <si>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Proxmox VE</t>
  </si>
  <si>
    <t>Maîtrisez le déploiement de vos machines virtuelles et conteneurs</t>
  </si>
  <si>
    <t>Alexandre Chaussier</t>
  </si>
  <si>
    <t>Chaussier, Alexandre</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</si>
  <si>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</si>
  <si>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</si>
  <si>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</si>
  <si>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</si>
  <si>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</si>
  <si>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</si>
  <si>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</si>
  <si>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</si>
  <si>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</si>
  <si>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</si>
  <si>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</si>
  <si>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</si>
  <si>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</si>
  <si>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</si>
  <si>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</si>
  <si>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</si>
  <si>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</si>
  <si>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</si>
  <si>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</si>
  <si>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</si>
  <si>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</si>
  <si>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</si>
  <si>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</si>
  <si>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</si>
  <si>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</si>
  <si>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</si>
  <si>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</si>
  <si>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</si>
  <si>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</si>
  <si>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</si>
  <si>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</si>
  <si>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</si>
  <si>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</si>
  <si>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</si>
  <si>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</si>
  <si>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</si>
  <si>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</si>
  <si>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</si>
  <si>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</si>
  <si>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</si>
  <si>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</si>
  <si>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</si>
  <si>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</si>
  <si>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</si>
  <si>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</si>
  <si>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Bondelu, Aymeric</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</si>
  <si>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</si>
  <si>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</si>
  <si>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</si>
  <si>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</si>
  <si>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</si>
  <si>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</si>
  <si>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</si>
  <si>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</si>
  <si>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</si>
  <si>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</si>
  <si>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</si>
  <si>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</si>
  <si>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</si>
  <si>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</si>
  <si>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</si>
  <si>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</si>
  <si>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</si>
  <si>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</si>
  <si>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</si>
  <si>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</si>
  <si>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</si>
  <si>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</si>
  <si>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</si>
  <si>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</si>
  <si>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</si>
  <si>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</si>
  <si>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</si>
  <si>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</si>
  <si>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</si>
  <si>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</si>
  <si>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</si>
  <si>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</si>
  <si>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</si>
  <si>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</si>
  <si>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</si>
  <si>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</si>
  <si>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</si>
  <si>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</si>
  <si>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</si>
  <si>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</si>
  <si>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</si>
  <si>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</si>
  <si>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</si>
  <si>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</si>
  <si>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</si>
  <si>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</si>
  <si>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</si>
  <si>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</si>
  <si>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</si>
  <si>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</si>
  <si>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</si>
  <si>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</si>
  <si>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</si>
  <si>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</si>
  <si>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</si>
  <si>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</si>
  <si>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</si>
  <si>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</si>
  <si>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</si>
  <si>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</si>
  <si>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</si>
  <si>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</si>
  <si>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</si>
  <si>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</si>
  <si>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</si>
  <si>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</si>
  <si>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</si>
  <si>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</si>
  <si>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</si>
  <si>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</si>
  <si>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</si>
  <si>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</si>
  <si>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</si>
  <si>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</si>
  <si>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</si>
  <si>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</si>
  <si>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</si>
  <si>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</si>
  <si>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</si>
  <si>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</si>
  <si>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</si>
  <si>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</si>
  <si>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</si>
  <si>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</si>
  <si>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</si>
  <si>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</si>
  <si>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</si>
  <si>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</si>
  <si>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</si>
  <si>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</si>
  <si>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</si>
  <si>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</si>
  <si>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</si>
  <si>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</si>
  <si>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</si>
  <si>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</si>
  <si>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</si>
  <si>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</si>
  <si>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</si>
  <si>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</si>
  <si>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</si>
  <si>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</si>
  <si>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</si>
  <si>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</si>
  <si>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</si>
  <si>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</si>
  <si>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</si>
  <si>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</si>
  <si>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</si>
  <si>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</si>
  <si>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</si>
  <si>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</si>
  <si>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</si>
  <si>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</si>
  <si>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</si>
  <si>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</si>
  <si>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</si>
  <si>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</si>
  <si>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</si>
  <si>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</si>
  <si>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</si>
  <si>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</si>
  <si>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</si>
  <si>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</si>
  <si>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</si>
  <si>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</si>
  <si>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</si>
  <si>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</si>
  <si>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</si>
  <si>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</si>
  <si>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</si>
  <si>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</si>
  <si>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</si>
  <si>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</si>
  <si>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</si>
  <si>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</si>
  <si>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</si>
  <si>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</si>
  <si>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</si>
  <si>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</si>
  <si>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</si>
  <si>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</si>
  <si>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</si>
  <si>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</si>
  <si>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</si>
  <si>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</si>
  <si>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</si>
  <si>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</si>
  <si>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</si>
  <si>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</si>
  <si>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</si>
  <si>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</si>
  <si>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</si>
  <si>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</si>
  <si>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</si>
  <si>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</si>
  <si>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</si>
  <si>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</si>
  <si>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</si>
  <si>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</si>
  <si>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</si>
  <si>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</si>
  <si>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</si>
  <si>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</si>
  <si>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</si>
  <si>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</si>
  <si>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</si>
  <si>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</si>
  <si>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</si>
  <si>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</si>
  <si>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</si>
  <si>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</si>
  <si>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</si>
  <si>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</si>
  <si>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</si>
  <si>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</si>
  <si>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</si>
  <si>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</si>
  <si>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</si>
  <si>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</si>
  <si>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</si>
  <si>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</si>
  <si>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</si>
  <si>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</si>
  <si>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</si>
  <si>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</si>
  <si>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</si>
  <si>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</si>
  <si>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</si>
  <si>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</si>
  <si>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</si>
  <si>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</si>
  <si>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</si>
  <si>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</si>
  <si>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</si>
  <si>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</si>
  <si>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</si>
  <si>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</si>
  <si>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</si>
  <si>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</si>
  <si>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</si>
  <si>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</si>
  <si>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</si>
  <si>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</si>
  <si>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</si>
  <si>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</si>
  <si>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</si>
  <si>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</si>
  <si>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</si>
  <si>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</si>
  <si>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</si>
  <si>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</si>
  <si>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</si>
  <si>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</si>
  <si>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</si>
  <si>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</si>
  <si>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</si>
  <si>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</si>
  <si>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</si>
  <si>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</si>
  <si>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</si>
  <si>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</si>
  <si>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</si>
  <si>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</si>
  <si>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</si>
  <si>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</si>
  <si>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</si>
  <si>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</si>
  <si>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</si>
  <si>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</si>
  <si>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</si>
  <si>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</si>
  <si>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</si>
  <si>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Fabien Giraudet</t>
  </si>
  <si>
    <t>Giraudet, Fabien</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</si>
  <si>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</si>
  <si>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</si>
  <si>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</si>
  <si>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</si>
  <si>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</si>
  <si>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</si>
  <si>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</si>
  <si>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</si>
  <si>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</si>
  <si>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</si>
  <si>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</si>
  <si>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</si>
  <si>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</si>
  <si>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</si>
  <si>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</si>
  <si>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</si>
  <si>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</si>
  <si>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</si>
  <si>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</si>
  <si>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</si>
  <si>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</si>
  <si>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</si>
  <si>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</si>
  <si>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</si>
  <si>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</si>
  <si>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</si>
  <si>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</si>
  <si>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</si>
  <si>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</si>
  <si>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</si>
  <si>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</si>
  <si>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</si>
  <si>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</si>
  <si>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</si>
  <si>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</si>
  <si>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</si>
  <si>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</si>
  <si>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</si>
  <si>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</si>
  <si>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</si>
  <si>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</si>
  <si>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</si>
  <si>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</si>
  <si>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</si>
  <si>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</si>
  <si>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</si>
  <si>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</si>
  <si>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</si>
  <si>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</si>
  <si>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</si>
  <si>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</si>
  <si>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</si>
  <si>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</si>
  <si>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</si>
  <si>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</si>
  <si>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</si>
  <si>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</si>
  <si>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</si>
  <si>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</si>
  <si>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</si>
  <si>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</si>
  <si>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</si>
  <si>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</si>
  <si>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</si>
  <si>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</si>
  <si>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</si>
  <si>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</si>
  <si>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</si>
  <si>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</si>
  <si>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</si>
  <si>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</si>
  <si>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</si>
  <si>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</si>
  <si>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</si>
  <si>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</si>
  <si>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</si>
  <si>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</si>
  <si>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</si>
  <si>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</si>
  <si>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</si>
  <si>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</si>
  <si>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</si>
  <si>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</si>
  <si>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</si>
  <si>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</si>
  <si>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</si>
  <si>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</si>
  <si>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</si>
  <si>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</si>
  <si>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</si>
  <si>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</si>
  <si>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</si>
  <si>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</si>
  <si>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</si>
  <si>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</si>
  <si>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</si>
  <si>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</si>
  <si>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</si>
  <si>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</si>
  <si>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</si>
  <si>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</si>
  <si>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</si>
  <si>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</si>
  <si>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</si>
  <si>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</si>
  <si>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</si>
  <si>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</si>
  <si>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</si>
  <si>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</si>
  <si>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</si>
  <si>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</si>
  <si>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</si>
  <si>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</si>
  <si>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</si>
  <si>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</si>
  <si>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</si>
  <si>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</si>
  <si>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</si>
  <si>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</si>
  <si>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</si>
  <si>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</si>
  <si>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</si>
  <si>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</si>
  <si>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</si>
  <si>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</si>
  <si>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</si>
  <si>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</si>
  <si>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</si>
  <si>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</si>
  <si>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</si>
  <si>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</si>
  <si>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</si>
  <si>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</si>
  <si>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</si>
  <si>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</si>
  <si>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</si>
  <si>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</si>
  <si>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</si>
  <si>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</si>
  <si>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</si>
  <si>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</si>
  <si>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</si>
  <si>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</si>
  <si>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</si>
  <si>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</si>
  <si>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</si>
  <si>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</si>
  <si>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</si>
  <si>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</si>
  <si>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</si>
  <si>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</si>
  <si>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</si>
  <si>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</si>
  <si>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</si>
  <si>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</si>
  <si>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</si>
  <si>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</si>
  <si>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</si>
  <si>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</si>
  <si>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</si>
  <si>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</si>
  <si>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</si>
  <si>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</si>
  <si>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</si>
  <si>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</si>
  <si>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</si>
  <si>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</si>
  <si>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</si>
  <si>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Grangeau, Laurent</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</si>
  <si>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</si>
  <si>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</si>
  <si>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</si>
  <si>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</si>
  <si>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</si>
  <si>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</si>
  <si>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</si>
  <si>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</si>
  <si>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</si>
  <si>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</si>
  <si>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</si>
  <si>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</si>
  <si>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</si>
  <si>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</si>
  <si>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</si>
  <si>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</si>
  <si>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</si>
  <si>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</si>
  <si>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</si>
  <si>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</si>
  <si>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</si>
  <si>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</si>
  <si>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</si>
  <si>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</si>
  <si>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</si>
  <si>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</si>
  <si>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</si>
  <si>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</si>
  <si>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</si>
  <si>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</si>
  <si>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</si>
  <si>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</si>
  <si>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</si>
  <si>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</si>
  <si>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</si>
  <si>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</si>
  <si>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</si>
  <si>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</si>
  <si>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</si>
  <si>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</si>
  <si>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</si>
  <si>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</si>
  <si>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</si>
  <si>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</si>
  <si>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</si>
  <si>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</si>
  <si>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</si>
  <si>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</si>
  <si>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</si>
  <si>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</si>
  <si>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</si>
  <si>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</si>
  <si>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</si>
  <si>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</si>
  <si>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</si>
  <si>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</si>
  <si>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</si>
  <si>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</si>
  <si>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</si>
  <si>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</si>
  <si>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</si>
  <si>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</si>
  <si>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</si>
  <si>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</si>
  <si>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</si>
  <si>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</si>
  <si>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</si>
  <si>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</si>
  <si>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</si>
  <si>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</si>
  <si>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</si>
  <si>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</si>
  <si>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</si>
  <si>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</si>
  <si>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</si>
  <si>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</si>
  <si>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</si>
  <si>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</si>
  <si>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</si>
  <si>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</si>
  <si>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</si>
  <si>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</si>
  <si>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</si>
  <si>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</si>
  <si>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</si>
  <si>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</si>
  <si>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</si>
  <si>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</si>
  <si>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</si>
  <si>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</si>
  <si>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</si>
  <si>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</si>
  <si>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</si>
  <si>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</si>
  <si>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</si>
  <si>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</si>
  <si>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</si>
  <si>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</si>
  <si>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</si>
  <si>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</si>
  <si>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</si>
  <si>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</si>
  <si>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</si>
  <si>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</si>
  <si>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</si>
  <si>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</si>
  <si>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</si>
  <si>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</si>
  <si>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</si>
  <si>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</si>
  <si>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</si>
  <si>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</si>
  <si>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</si>
  <si>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</si>
  <si>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</si>
  <si>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</si>
  <si>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</si>
  <si>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</si>
  <si>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</si>
  <si>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</si>
  <si>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</si>
  <si>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</si>
  <si>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</si>
  <si>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</si>
  <si>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</si>
  <si>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</si>
  <si>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</si>
  <si>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</si>
  <si>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</si>
  <si>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</si>
  <si>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</si>
  <si>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</si>
  <si>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</si>
  <si>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</si>
  <si>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</si>
  <si>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</si>
  <si>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</si>
  <si>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</si>
  <si>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</si>
  <si>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</si>
  <si>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</si>
  <si>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</si>
  <si>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</si>
  <si>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</si>
  <si>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</si>
  <si>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</si>
  <si>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</si>
  <si>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</si>
  <si>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</si>
  <si>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</si>
  <si>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</si>
  <si>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</si>
  <si>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</si>
  <si>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</si>
  <si>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</si>
  <si>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</si>
  <si>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</si>
  <si>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</si>
  <si>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</si>
  <si>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</si>
  <si>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</si>
  <si>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</si>
  <si>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</si>
  <si>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</si>
  <si>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</si>
  <si>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</si>
  <si>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</si>
  <si>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</si>
  <si>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</si>
  <si>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</si>
  <si>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</si>
  <si>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</si>
  <si>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</si>
  <si>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</si>
  <si>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</si>
  <si>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</si>
  <si>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</si>
  <si>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</si>
  <si>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</si>
  <si>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</si>
  <si>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</si>
  <si>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</si>
  <si>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</si>
  <si>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</si>
  <si>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</si>
  <si>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</si>
  <si>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</si>
  <si>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</si>
  <si>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</si>
  <si>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</si>
  <si>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</si>
  <si>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</si>
  <si>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</si>
  <si>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</si>
  <si>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</si>
  <si>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</si>
  <si>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</si>
  <si>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</si>
  <si>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</si>
  <si>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</si>
  <si>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</si>
  <si>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</si>
  <si>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</si>
  <si>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</si>
  <si>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</si>
  <si>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</si>
  <si>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</si>
  <si>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</si>
  <si>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</si>
  <si>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</si>
  <si>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</si>
  <si>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</si>
  <si>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</si>
  <si>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</si>
  <si>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</si>
  <si>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</si>
  <si>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</si>
  <si>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</si>
  <si>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</si>
  <si>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</si>
  <si>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</si>
  <si>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</si>
  <si>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</si>
  <si>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</si>
  <si>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</si>
  <si>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</si>
  <si>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</si>
  <si>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</si>
  <si>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</si>
  <si>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</si>
  <si>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</si>
  <si>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</si>
  <si>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</si>
  <si>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</si>
  <si>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</si>
  <si>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</si>
  <si>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</si>
  <si>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</si>
  <si>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</si>
  <si>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</si>
  <si>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</si>
  <si>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</si>
  <si>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</si>
  <si>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</si>
  <si>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</si>
  <si>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</si>
  <si>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</si>
  <si>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</si>
  <si>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</si>
  <si>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</si>
  <si>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</si>
  <si>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</si>
  <si>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</si>
  <si>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</si>
  <si>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</si>
  <si>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</si>
  <si>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</si>
  <si>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</si>
  <si>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</si>
  <si>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</si>
  <si>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</si>
  <si>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</si>
  <si>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</si>
  <si>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</si>
  <si>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</si>
  <si>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</si>
  <si>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</si>
  <si>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</si>
  <si>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</si>
  <si>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</si>
  <si>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</si>
  <si>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</si>
  <si>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</si>
  <si>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</si>
  <si>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</si>
  <si>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</si>
  <si>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</si>
  <si>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</si>
  <si>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</si>
  <si>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</si>
  <si>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</si>
  <si>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</si>
  <si>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</si>
  <si>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</si>
  <si>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</si>
  <si>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</si>
  <si>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</si>
  <si>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</si>
  <si>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</si>
  <si>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</si>
  <si>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</si>
  <si>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</si>
  <si>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</si>
  <si>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</si>
  <si>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</si>
  <si>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</si>
  <si>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</si>
  <si>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</si>
  <si>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</si>
  <si>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</si>
  <si>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</si>
  <si>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</si>
  <si>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</si>
  <si>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</si>
  <si>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</si>
  <si>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</si>
  <si>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</si>
  <si>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</si>
  <si>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</si>
  <si>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</si>
  <si>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</si>
  <si>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</si>
  <si>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</si>
  <si>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</si>
  <si>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</si>
  <si>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</si>
  <si>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</si>
  <si>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</si>
  <si>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</si>
  <si>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</si>
  <si>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</si>
  <si>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</si>
  <si>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</si>
  <si>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</si>
  <si>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</si>
  <si>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</si>
  <si>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</si>
  <si>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</si>
  <si>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</si>
  <si>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</si>
  <si>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</si>
  <si>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</si>
  <si>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</si>
  <si>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</si>
  <si>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</si>
  <si>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</si>
  <si>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</si>
  <si>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</si>
  <si>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</si>
  <si>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</si>
  <si>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</si>
  <si>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</si>
  <si>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</si>
  <si>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</si>
  <si>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</si>
  <si>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</si>
  <si>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</si>
  <si>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</si>
  <si>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</si>
  <si>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</si>
  <si>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</si>
  <si>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</si>
  <si>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</si>
  <si>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</si>
  <si>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</si>
  <si>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</si>
  <si>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</si>
  <si>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</si>
  <si>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</si>
  <si>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</si>
  <si>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</si>
  <si>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</si>
  <si>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</si>
  <si>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</si>
  <si>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</si>
  <si>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</si>
  <si>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</si>
  <si>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</si>
  <si>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</si>
  <si>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</si>
  <si>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</si>
  <si>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</si>
  <si>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</si>
  <si>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</si>
  <si>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</si>
  <si>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</si>
  <si>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</si>
  <si>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</si>
  <si>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</si>
  <si>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</si>
  <si>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</si>
  <si>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</si>
  <si>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</si>
  <si>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</si>
  <si>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</si>
  <si>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</si>
  <si>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</si>
  <si>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</si>
  <si>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</si>
  <si>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</si>
  <si>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</si>
  <si>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</si>
  <si>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</si>
  <si>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</si>
  <si>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</si>
  <si>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</si>
  <si>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</si>
  <si>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</si>
  <si>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</si>
  <si>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</si>
  <si>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</si>
  <si>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</si>
  <si>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</si>
  <si>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</si>
  <si>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</si>
  <si>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</si>
  <si>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</si>
  <si>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</si>
  <si>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</si>
  <si>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</si>
  <si>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</si>
  <si>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</si>
  <si>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</si>
  <si>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</si>
  <si>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</si>
  <si>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</si>
  <si>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</si>
  <si>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</si>
  <si>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</si>
  <si>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</si>
  <si>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</si>
  <si>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</si>
  <si>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</si>
  <si>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</si>
  <si>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</si>
  <si>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</si>
  <si>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</si>
  <si>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</si>
  <si>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</si>
  <si>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</si>
  <si>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</si>
  <si>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</si>
  <si>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</si>
  <si>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</si>
  <si>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</si>
  <si>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</si>
  <si>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</si>
  <si>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</si>
  <si>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</si>
  <si>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</si>
  <si>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</si>
  <si>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</si>
  <si>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</si>
  <si>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</si>
  <si>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</si>
  <si>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</si>
  <si>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</si>
  <si>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</si>
  <si>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</si>
  <si>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</si>
  <si>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</si>
  <si>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</si>
  <si>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</si>
  <si>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</si>
  <si>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</si>
  <si>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</si>
  <si>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</si>
  <si>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</si>
  <si>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</si>
  <si>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</si>
  <si>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</si>
  <si>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</si>
  <si>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</si>
  <si>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</si>
  <si>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</si>
  <si>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</si>
  <si>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</si>
  <si>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</si>
  <si>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</si>
  <si>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</si>
  <si>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</si>
  <si>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</si>
  <si>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</si>
  <si>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</si>
  <si>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</si>
  <si>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</si>
  <si>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</si>
  <si>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</si>
  <si>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</si>
  <si>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</si>
  <si>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</si>
  <si>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</si>
  <si>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</si>
  <si>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</si>
  <si>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</si>
  <si>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</si>
  <si>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</si>
  <si>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</si>
  <si>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</si>
  <si>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</si>
  <si>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</si>
  <si>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</si>
  <si>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</si>
  <si>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</si>
  <si>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</si>
  <si>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</si>
  <si>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</si>
  <si>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</si>
  <si>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</si>
  <si>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</si>
  <si>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</si>
  <si>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</si>
  <si>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</si>
  <si>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</si>
  <si>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</si>
  <si>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</si>
  <si>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</si>
  <si>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</si>
  <si>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</si>
  <si>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</si>
  <si>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</si>
  <si>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</si>
  <si>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</si>
  <si>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</si>
  <si>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</si>
  <si>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</si>
  <si>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</si>
  <si>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</si>
  <si>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</si>
  <si>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</si>
  <si>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</si>
  <si>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</si>
  <si>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</si>
  <si>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</si>
  <si>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</si>
  <si>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</si>
  <si>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</si>
  <si>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</si>
  <si>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</si>
  <si>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</si>
  <si>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</si>
  <si>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</si>
  <si>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</si>
  <si>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</si>
  <si>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</si>
  <si>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</si>
  <si>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</si>
  <si>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</si>
  <si>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</si>
  <si>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</si>
  <si>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</si>
  <si>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</si>
  <si>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</si>
  <si>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</si>
  <si>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</si>
  <si>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</si>
  <si>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</si>
  <si>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</si>
  <si>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</si>
  <si>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</si>
  <si>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</si>
  <si>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</si>
  <si>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</si>
  <si>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</si>
  <si>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</si>
  <si>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</si>
  <si>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</si>
  <si>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</si>
  <si>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</si>
  <si>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</si>
  <si>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</si>
  <si>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</si>
  <si>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</si>
  <si>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</si>
  <si>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</si>
  <si>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</si>
  <si>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</si>
  <si>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</si>
  <si>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</si>
  <si>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</si>
  <si>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</si>
  <si>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</si>
  <si>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</si>
  <si>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</si>
  <si>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</si>
  <si>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</si>
  <si>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</si>
  <si>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</si>
  <si>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</si>
  <si>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</si>
  <si>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</si>
  <si>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</si>
  <si>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</si>
  <si>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</si>
  <si>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</si>
  <si>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</si>
  <si>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</si>
  <si>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</si>
  <si>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</si>
  <si>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</si>
  <si>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</si>
  <si>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</si>
  <si>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</si>
  <si>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</si>
  <si>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</si>
  <si>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</si>
  <si>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</si>
  <si>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</si>
  <si>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</si>
  <si>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</si>
  <si>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</si>
  <si>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</si>
  <si>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</si>
  <si>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</si>
  <si>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</si>
  <si>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</si>
  <si>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</si>
  <si>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</si>
  <si>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</si>
  <si>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</si>
  <si>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</si>
  <si>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</si>
  <si>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</si>
  <si>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</si>
  <si>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</si>
  <si>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</si>
  <si>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</si>
  <si>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</si>
  <si>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</si>
  <si>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</si>
  <si>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</si>
  <si>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</si>
  <si>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</si>
  <si>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</si>
  <si>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</si>
  <si>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</si>
  <si>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</si>
  <si>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</si>
  <si>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</si>
  <si>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</si>
  <si>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</si>
  <si>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</si>
  <si>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</si>
  <si>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</si>
  <si>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</si>
  <si>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</si>
  <si>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</si>
  <si>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</si>
  <si>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</si>
  <si>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</si>
  <si>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</si>
  <si>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</si>
  <si>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</si>
  <si>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</si>
  <si>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</si>
  <si>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</si>
  <si>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</si>
  <si>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</si>
  <si>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</si>
  <si>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</si>
  <si>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</si>
  <si>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</si>
  <si>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</si>
  <si>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</si>
  <si>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</si>
  <si>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</si>
  <si>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</si>
  <si>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</si>
  <si>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</si>
  <si>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</si>
  <si>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</si>
  <si>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</si>
  <si>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</si>
  <si>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</si>
  <si>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</si>
  <si>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</si>
  <si>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</si>
  <si>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</si>
  <si>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</si>
  <si>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</si>
  <si>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</si>
  <si>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</si>
  <si>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</si>
  <si>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</si>
  <si>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</si>
  <si>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</si>
  <si>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</si>
  <si>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</si>
  <si>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</si>
  <si>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</si>
  <si>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</si>
  <si>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</si>
  <si>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</si>
  <si>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</si>
  <si>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</si>
  <si>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</si>
  <si>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</si>
  <si>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</si>
  <si>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</si>
  <si>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</si>
  <si>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</si>
  <si>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</si>
  <si>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</si>
  <si>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</si>
  <si>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</si>
  <si>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</si>
  <si>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</si>
  <si>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</si>
  <si>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</si>
  <si>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</si>
  <si>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</si>
  <si>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</si>
  <si>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</si>
  <si>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</si>
  <si>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</si>
  <si>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</si>
  <si>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</si>
  <si>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</si>
  <si>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</si>
  <si>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</si>
  <si>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</si>
  <si>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</si>
  <si>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</si>
  <si>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</si>
  <si>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</si>
  <si>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</si>
  <si>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</si>
  <si>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</si>
  <si>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</si>
  <si>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</si>
  <si>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</si>
  <si>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</si>
  <si>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</si>
  <si>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</si>
  <si>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</si>
  <si>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</si>
  <si>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</si>
  <si>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</si>
  <si>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</si>
  <si>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</si>
  <si>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</si>
  <si>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</si>
  <si>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</si>
  <si>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</si>
  <si>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</si>
  <si>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</si>
  <si>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</si>
  <si>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</si>
  <si>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</si>
  <si>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</si>
  <si>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</si>
  <si>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</si>
  <si>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</si>
  <si>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</si>
  <si>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</si>
  <si>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</si>
  <si>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</si>
  <si>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</si>
  <si>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</si>
  <si>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</si>
  <si>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</si>
  <si>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</si>
  <si>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</si>
  <si>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</si>
  <si>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</si>
  <si>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</si>
  <si>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</si>
  <si>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</si>
  <si>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</si>
  <si>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</si>
  <si>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</si>
  <si>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</si>
  <si>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</si>
  <si>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</si>
  <si>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</si>
  <si>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</si>
  <si>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</si>
  <si>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</si>
  <si>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</si>
  <si>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</si>
  <si>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</si>
  <si>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</si>
  <si>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</si>
  <si>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</si>
  <si>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</si>
  <si>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</si>
  <si>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</si>
  <si>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</si>
  <si>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</si>
  <si>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</si>
  <si>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</si>
  <si>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</si>
  <si>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</si>
  <si>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</si>
  <si>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</si>
  <si>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</si>
  <si>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</si>
  <si>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</si>
  <si>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</si>
  <si>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</si>
  <si>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</si>
  <si>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</si>
  <si>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</si>
  <si>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</si>
  <si>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</si>
  <si>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</si>
  <si>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</si>
  <si>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</si>
  <si>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</si>
  <si>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</si>
  <si>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</si>
  <si>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</si>
  <si>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</si>
  <si>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</si>
  <si>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</si>
  <si>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</si>
  <si>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</si>
  <si>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</si>
  <si>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</si>
  <si>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</si>
  <si>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</si>
  <si>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</si>
  <si>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</si>
  <si>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</si>
  <si>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</si>
  <si>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</si>
  <si>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</si>
  <si>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</si>
  <si>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</si>
  <si>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</si>
  <si>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</si>
  <si>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</si>
  <si>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</si>
  <si>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</si>
  <si>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</si>
  <si>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</si>
  <si>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</si>
  <si>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</si>
  <si>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</si>
  <si>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</si>
  <si>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</si>
  <si>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</si>
  <si>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</si>
  <si>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</si>
  <si>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</si>
  <si>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</si>
  <si>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</si>
  <si>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</si>
  <si>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</si>
  <si>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</si>
  <si>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</si>
  <si>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</si>
  <si>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</si>
  <si>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</si>
  <si>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</si>
  <si>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</si>
  <si>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</si>
  <si>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</si>
  <si>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</si>
  <si>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</si>
  <si>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</si>
  <si>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</si>
  <si>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</si>
  <si>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</si>
  <si>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</si>
  <si>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</si>
  <si>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</si>
  <si>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</si>
  <si>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</si>
  <si>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</si>
  <si>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</si>
  <si>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</si>
  <si>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</si>
  <si>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</si>
  <si>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</si>
  <si>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</si>
  <si>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</si>
  <si>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</si>
  <si>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</si>
  <si>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</si>
  <si>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 xml:space="preserve">Oujaa, Omar </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</si>
  <si>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</si>
  <si>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</si>
  <si>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</si>
  <si>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</si>
  <si>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</si>
  <si>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</si>
  <si>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</si>
  <si>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</si>
  <si>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</si>
  <si>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</si>
  <si>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</si>
  <si>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</si>
  <si>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</si>
  <si>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</si>
  <si>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</si>
  <si>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</si>
  <si>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</si>
  <si>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</si>
  <si>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</si>
  <si>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</si>
  <si>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</si>
  <si>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</si>
  <si>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</si>
  <si>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</si>
  <si>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</si>
  <si>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</si>
  <si>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</si>
  <si>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</si>
  <si>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</si>
  <si>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</si>
  <si>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</si>
  <si>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</si>
  <si>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</si>
  <si>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</si>
  <si>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</si>
  <si>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</si>
  <si>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</si>
  <si>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</si>
  <si>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</si>
  <si>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</si>
  <si>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</si>
  <si>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</si>
  <si>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</si>
  <si>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</si>
  <si>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</si>
  <si>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</si>
  <si>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</si>
  <si>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</si>
  <si>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</si>
  <si>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</si>
  <si>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</si>
  <si>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</si>
  <si>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</si>
  <si>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</si>
  <si>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</si>
  <si>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</si>
  <si>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</si>
  <si>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</si>
  <si>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</si>
  <si>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</si>
  <si>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</si>
  <si>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</si>
  <si>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</si>
  <si>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</si>
  <si>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</si>
  <si>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</si>
  <si>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</si>
  <si>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</si>
  <si>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</si>
  <si>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</si>
  <si>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</si>
  <si>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</si>
  <si>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</si>
  <si>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</si>
  <si>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</si>
  <si>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</si>
  <si>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</si>
  <si>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</si>
  <si>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</si>
  <si>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</si>
  <si>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</si>
  <si>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</si>
  <si>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</si>
  <si>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</si>
  <si>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</si>
  <si>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</si>
  <si>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</si>
  <si>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</si>
  <si>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</si>
  <si>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</si>
  <si>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</si>
  <si>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</si>
  <si>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</si>
  <si>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</si>
  <si>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</si>
  <si>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</si>
  <si>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</si>
  <si>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</si>
  <si>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</si>
  <si>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</si>
  <si>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</si>
  <si>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</si>
  <si>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</si>
  <si>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</si>
  <si>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</si>
  <si>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</si>
  <si>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</si>
  <si>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</si>
  <si>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</si>
  <si>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</si>
  <si>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</si>
  <si>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</si>
  <si>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</si>
  <si>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</si>
  <si>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</si>
  <si>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</si>
  <si>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</si>
  <si>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</si>
  <si>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</si>
  <si>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</si>
  <si>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</si>
  <si>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</si>
  <si>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</si>
  <si>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</si>
  <si>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</si>
  <si>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</si>
  <si>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</si>
  <si>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</si>
  <si>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</si>
  <si>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</si>
  <si>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</si>
  <si>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</si>
  <si>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</si>
  <si>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</si>
  <si>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</si>
  <si>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</si>
  <si>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</si>
  <si>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</si>
  <si>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</si>
  <si>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</si>
  <si>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</si>
  <si>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</si>
  <si>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</si>
  <si>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</si>
  <si>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</si>
  <si>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</si>
  <si>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</si>
  <si>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</si>
  <si>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</si>
  <si>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</si>
  <si>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</si>
  <si>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</si>
  <si>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</si>
  <si>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</si>
  <si>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</si>
  <si>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</si>
  <si>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</si>
  <si>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</si>
  <si>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</si>
  <si>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</si>
  <si>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VTDNS</t>
  </si>
  <si>
    <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</si>
  <si>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</si>
  <si>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</si>
  <si>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</si>
  <si>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</si>
  <si>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</si>
  <si>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</si>
  <si>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</si>
  <si>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</si>
  <si>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</si>
  <si>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</si>
  <si>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</si>
  <si>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</si>
  <si>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</si>
  <si>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</si>
  <si>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</si>
  <si>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</si>
  <si>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</si>
  <si>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</si>
  <si>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</si>
  <si>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</si>
  <si>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</si>
  <si>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</si>
  <si>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</si>
  <si>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</si>
  <si>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</si>
  <si>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</si>
  <si>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</si>
  <si>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</si>
  <si>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</si>
  <si>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</si>
  <si>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</si>
  <si>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</si>
  <si>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</si>
  <si>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</si>
  <si>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</si>
  <si>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</si>
  <si>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</si>
  <si>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</si>
  <si>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</si>
  <si>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</si>
  <si>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</si>
  <si>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</si>
  <si>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</si>
  <si>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</si>
  <si>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</si>
  <si>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</si>
  <si>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</si>
  <si>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</si>
  <si>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</si>
  <si>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</si>
  <si>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</si>
  <si>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</si>
  <si>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</si>
  <si>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</si>
  <si>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</si>
  <si>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</si>
  <si>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</si>
  <si>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</si>
  <si>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</si>
  <si>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</si>
  <si>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</si>
  <si>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</si>
  <si>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</si>
  <si>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</si>
  <si>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</si>
  <si>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</si>
  <si>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</si>
  <si>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</si>
  <si>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</si>
  <si>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</si>
  <si>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</si>
  <si>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</si>
  <si>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</si>
  <si>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</si>
  <si>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</si>
  <si>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</si>
  <si>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</si>
  <si>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</si>
  <si>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</si>
  <si>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</si>
  <si>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</si>
  <si>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</si>
  <si>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</si>
  <si>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</si>
  <si>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</si>
  <si>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</si>
  <si>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</si>
  <si>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</si>
  <si>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</si>
  <si>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</si>
  <si>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</si>
  <si>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</si>
  <si>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</si>
  <si>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</si>
  <si>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</si>
  <si>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</si>
  <si>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</si>
  <si>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</si>
  <si>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</si>
  <si>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</si>
  <si>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</si>
  <si>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</si>
  <si>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</si>
  <si>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</si>
  <si>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</si>
  <si>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</si>
  <si>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</si>
  <si>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</si>
  <si>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</si>
  <si>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</si>
  <si>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</si>
  <si>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</si>
  <si>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</si>
  <si>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</si>
  <si>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</si>
  <si>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</si>
  <si>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</si>
  <si>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</si>
  <si>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</si>
  <si>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</si>
  <si>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</si>
  <si>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</si>
  <si>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</si>
  <si>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</si>
  <si>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</si>
  <si>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</si>
  <si>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</si>
  <si>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</si>
  <si>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</si>
  <si>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</si>
  <si>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</si>
  <si>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</si>
  <si>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</si>
  <si>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</si>
  <si>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</si>
  <si>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</si>
  <si>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</si>
  <si>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</si>
  <si>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</si>
  <si>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</si>
  <si>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</si>
  <si>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</si>
  <si>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</si>
  <si>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</si>
  <si>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</si>
  <si>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</si>
  <si>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</si>
  <si>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</si>
  <si>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</si>
  <si>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</si>
  <si>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</si>
  <si>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</si>
  <si>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</si>
  <si>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</si>
  <si>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</si>
  <si>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</si>
  <si>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</si>
  <si>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</si>
  <si>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</si>
  <si>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</si>
  <si>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</si>
  <si>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</si>
  <si>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</si>
  <si>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</si>
  <si>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</si>
  <si>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</si>
  <si>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</si>
  <si>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</si>
  <si>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</si>
  <si>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</si>
  <si>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</si>
  <si>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</si>
  <si>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</si>
  <si>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</si>
  <si>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</si>
  <si>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</si>
  <si>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</si>
  <si>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</si>
  <si>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</si>
  <si>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</si>
  <si>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</si>
  <si>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</si>
  <si>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</si>
  <si>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</si>
  <si>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</si>
  <si>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</si>
  <si>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</si>
  <si>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</si>
  <si>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</si>
  <si>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</si>
  <si>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</si>
  <si>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</si>
  <si>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</si>
  <si>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</si>
  <si>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</si>
  <si>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</si>
  <si>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</si>
  <si>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</si>
  <si>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</si>
  <si>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</si>
  <si>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</si>
  <si>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</si>
  <si>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</si>
  <si>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</si>
  <si>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</si>
  <si>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</si>
  <si>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</si>
  <si>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</si>
  <si>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</si>
  <si>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</si>
  <si>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</si>
  <si>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</si>
  <si>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</si>
  <si>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</si>
  <si>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</si>
  <si>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</si>
  <si>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</si>
  <si>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</si>
  <si>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</si>
  <si>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</si>
  <si>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</si>
  <si>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</si>
  <si>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</si>
  <si>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</si>
  <si>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</si>
  <si>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</si>
  <si>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</si>
  <si>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</si>
  <si>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</si>
  <si>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</si>
  <si>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</si>
  <si>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</si>
  <si>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</si>
  <si>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</si>
  <si>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</si>
  <si>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</si>
  <si>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</si>
  <si>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</si>
  <si>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</si>
  <si>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</si>
  <si>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</si>
  <si>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</si>
  <si>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</si>
  <si>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</si>
  <si>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</si>
  <si>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</si>
  <si>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</si>
  <si>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</si>
  <si>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</si>
  <si>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</si>
  <si>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</si>
  <si>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</si>
  <si>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</si>
  <si>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</si>
  <si>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</si>
  <si>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</si>
  <si>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</si>
  <si>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</si>
  <si>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</si>
  <si>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</si>
  <si>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</si>
  <si>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</si>
  <si>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</si>
  <si>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</si>
  <si>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</si>
  <si>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</si>
  <si>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</si>
  <si>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</si>
  <si>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</si>
  <si>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</si>
  <si>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</si>
  <si>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</si>
  <si>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</si>
  <si>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</si>
  <si>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</si>
  <si>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</si>
  <si>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</si>
  <si>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</si>
  <si>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</si>
  <si>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</si>
  <si>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</si>
  <si>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</si>
  <si>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</si>
  <si>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</si>
  <si>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</si>
  <si>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</si>
  <si>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</si>
  <si>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</si>
  <si>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</si>
  <si>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</si>
  <si>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</si>
  <si>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</si>
  <si>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</si>
  <si>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</si>
  <si>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</si>
  <si>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</si>
  <si>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</si>
  <si>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</si>
  <si>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</si>
  <si>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</si>
  <si>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</si>
  <si>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</si>
  <si>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</si>
  <si>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</si>
  <si>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</si>
  <si>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</si>
  <si>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</si>
  <si>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</si>
  <si>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</si>
  <si>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</si>
  <si>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</si>
  <si>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</si>
  <si>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</si>
  <si>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</si>
  <si>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</si>
  <si>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</si>
  <si>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</si>
  <si>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</si>
  <si>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</si>
  <si>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</si>
  <si>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</si>
  <si>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</si>
  <si>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</si>
  <si>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</si>
  <si>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</si>
  <si>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</si>
  <si>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</si>
  <si>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</si>
  <si>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</si>
  <si>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</si>
  <si>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</si>
  <si>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</si>
  <si>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</si>
  <si>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</si>
  <si>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</si>
  <si>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</si>
  <si>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</si>
  <si>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</si>
  <si>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</si>
  <si>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</si>
  <si>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</si>
  <si>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</si>
  <si>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</si>
  <si>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</si>
  <si>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</si>
  <si>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</si>
  <si>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</si>
  <si>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</si>
  <si>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</si>
  <si>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</si>
  <si>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</si>
  <si>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</si>
  <si>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</si>
  <si>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</si>
  <si>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</si>
  <si>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</si>
  <si>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</si>
  <si>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</si>
  <si>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</si>
  <si>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</si>
  <si>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</si>
  <si>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</si>
  <si>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</si>
  <si>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</si>
  <si>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</si>
  <si>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</si>
  <si>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</si>
  <si>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</si>
  <si>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</si>
  <si>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</si>
  <si>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</si>
  <si>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</si>
  <si>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</si>
  <si>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</si>
  <si>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</si>
  <si>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</si>
  <si>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</si>
  <si>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</si>
  <si>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</si>
  <si>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</si>
  <si>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</si>
  <si>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</si>
  <si>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</si>
  <si>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Douchet, Thierry</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</si>
  <si>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</si>
  <si>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</si>
  <si>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</si>
  <si>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</si>
  <si>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</si>
  <si>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</si>
  <si>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</si>
  <si>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</si>
  <si>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</si>
  <si>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</si>
  <si>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</si>
  <si>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</si>
  <si>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</si>
  <si>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</si>
  <si>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</si>
  <si>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</si>
  <si>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</si>
  <si>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</si>
  <si>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</si>
  <si>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</si>
  <si>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</si>
  <si>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</si>
  <si>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</si>
  <si>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</si>
  <si>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</si>
  <si>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</si>
  <si>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</si>
  <si>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</si>
  <si>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</si>
  <si>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</si>
  <si>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</si>
  <si>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</si>
  <si>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</si>
  <si>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</si>
  <si>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</si>
  <si>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</si>
  <si>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</si>
  <si>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</si>
  <si>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</si>
  <si>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</si>
  <si>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</si>
  <si>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</si>
  <si>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</si>
  <si>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</si>
  <si>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</si>
  <si>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</si>
  <si>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</si>
  <si>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</si>
  <si>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</si>
  <si>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</si>
  <si>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</si>
  <si>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</si>
  <si>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</si>
  <si>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</si>
  <si>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</si>
  <si>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</si>
  <si>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</si>
  <si>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</si>
  <si>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</si>
  <si>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</si>
  <si>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</si>
  <si>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</si>
  <si>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</si>
  <si>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</si>
  <si>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</si>
  <si>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</si>
  <si>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</si>
  <si>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</si>
  <si>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</si>
  <si>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</si>
  <si>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</si>
  <si>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</si>
  <si>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</si>
  <si>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</si>
  <si>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</si>
  <si>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</si>
  <si>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</si>
  <si>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</si>
  <si>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</si>
  <si>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</si>
  <si>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</si>
  <si>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</si>
  <si>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</si>
  <si>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</si>
  <si>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</si>
  <si>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</si>
  <si>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</si>
  <si>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</si>
  <si>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</si>
  <si>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</si>
  <si>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</si>
  <si>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</si>
  <si>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</si>
  <si>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</si>
  <si>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</si>
  <si>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</si>
  <si>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</si>
  <si>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</si>
  <si>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</si>
  <si>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</si>
  <si>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</si>
  <si>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</si>
  <si>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</si>
  <si>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</si>
  <si>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</si>
  <si>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</si>
  <si>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</si>
  <si>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</si>
  <si>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</si>
  <si>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</si>
  <si>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</si>
  <si>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</si>
  <si>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</si>
  <si>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</si>
  <si>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</si>
  <si>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</si>
  <si>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</si>
  <si>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</si>
  <si>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</si>
  <si>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</si>
  <si>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</si>
  <si>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</si>
  <si>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</si>
  <si>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</si>
  <si>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</si>
  <si>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</si>
  <si>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</si>
  <si>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</si>
  <si>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</si>
  <si>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</si>
  <si>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</si>
  <si>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</si>
  <si>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</si>
  <si>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</si>
  <si>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</si>
  <si>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</si>
  <si>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</si>
  <si>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</si>
  <si>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</si>
  <si>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</si>
  <si>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</si>
  <si>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</si>
  <si>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</si>
  <si>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</si>
  <si>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</si>
  <si>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</si>
  <si>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</si>
  <si>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</si>
  <si>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</si>
  <si>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</si>
  <si>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</si>
  <si>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</si>
  <si>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</si>
  <si>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</si>
  <si>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</si>
  <si>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</si>
  <si>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</si>
  <si>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</si>
  <si>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</si>
  <si>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</si>
  <si>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</si>
  <si>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</si>
  <si>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</si>
  <si>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</si>
  <si>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</si>
  <si>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</si>
  <si>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</si>
  <si>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</si>
  <si>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</si>
  <si>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</si>
  <si>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</si>
  <si>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</si>
  <si>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</si>
  <si>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</si>
  <si>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</si>
  <si>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</si>
  <si>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</si>
  <si>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</si>
  <si>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</si>
  <si>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</si>
  <si>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</si>
  <si>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</si>
  <si>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</si>
  <si>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</si>
  <si>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</si>
  <si>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</si>
  <si>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</si>
  <si>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</si>
  <si>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</si>
  <si>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</si>
  <si>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</si>
  <si>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</si>
  <si>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</si>
  <si>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</si>
  <si>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</si>
  <si>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</si>
  <si>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</si>
  <si>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</si>
  <si>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</si>
  <si>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</si>
  <si>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</si>
  <si>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</si>
  <si>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</si>
  <si>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</si>
  <si>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</si>
  <si>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</si>
  <si>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</si>
  <si>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</si>
  <si>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</si>
  <si>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</si>
  <si>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</si>
  <si>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</si>
  <si>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</si>
  <si>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</si>
  <si>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</si>
  <si>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</si>
  <si>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</si>
  <si>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</si>
  <si>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</si>
  <si>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</si>
  <si>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</si>
  <si>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</si>
  <si>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</si>
  <si>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</si>
  <si>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</si>
  <si>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</si>
  <si>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</si>
  <si>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</si>
  <si>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</si>
  <si>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</si>
  <si>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</si>
  <si>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</si>
  <si>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</si>
  <si>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</si>
  <si>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</si>
  <si>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</si>
  <si>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</si>
  <si>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</si>
  <si>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</si>
  <si>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</si>
  <si>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</si>
  <si>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</si>
  <si>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</si>
  <si>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</si>
  <si>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</si>
  <si>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</si>
  <si>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</si>
  <si>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</si>
  <si>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</si>
  <si>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</si>
  <si>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</si>
  <si>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</si>
  <si>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</si>
  <si>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</si>
  <si>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</si>
  <si>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</si>
  <si>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</si>
  <si>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</si>
  <si>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</si>
  <si>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</si>
  <si>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</si>
  <si>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</si>
  <si>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</si>
  <si>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</si>
  <si>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</si>
  <si>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</si>
  <si>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</si>
  <si>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</si>
  <si>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</si>
  <si>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</si>
  <si>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</si>
  <si>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</si>
  <si>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</si>
  <si>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</si>
  <si>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</si>
  <si>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</si>
  <si>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</si>
  <si>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</si>
  <si>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</si>
  <si>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</si>
  <si>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</si>
  <si>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</si>
  <si>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</si>
  <si>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</si>
  <si>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</si>
  <si>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</si>
  <si>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</si>
  <si>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</si>
  <si>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</si>
  <si>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</si>
  <si>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</si>
  <si>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</si>
  <si>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</si>
  <si>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</si>
  <si>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</si>
  <si>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</si>
  <si>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</si>
  <si>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</si>
  <si>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</si>
  <si>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</si>
  <si>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</si>
  <si>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</si>
  <si>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</si>
  <si>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</si>
  <si>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</si>
  <si>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</si>
  <si>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</si>
  <si>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</si>
  <si>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</si>
  <si>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</si>
  <si>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</si>
  <si>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</si>
  <si>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</si>
  <si>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</si>
  <si>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</si>
  <si>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</si>
  <si>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</si>
  <si>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</si>
  <si>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</si>
  <si>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</si>
  <si>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</si>
  <si>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</si>
  <si>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</si>
  <si>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</si>
  <si>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</si>
  <si>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</si>
  <si>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</si>
  <si>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</si>
  <si>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</si>
  <si>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</si>
  <si>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</si>
  <si>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</si>
  <si>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</si>
  <si>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</si>
  <si>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</si>
  <si>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</si>
  <si>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</si>
  <si>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</si>
  <si>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</si>
  <si>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</si>
  <si>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</si>
  <si>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</si>
  <si>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</si>
  <si>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</si>
  <si>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</si>
  <si>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</si>
  <si>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</si>
  <si>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</si>
  <si>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</si>
  <si>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</si>
  <si>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</si>
  <si>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</si>
  <si>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</si>
  <si>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</si>
  <si>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</si>
  <si>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</si>
  <si>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</si>
  <si>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</si>
  <si>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</si>
  <si>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</si>
  <si>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</si>
  <si>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</si>
  <si>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</si>
  <si>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</si>
  <si>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</si>
  <si>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</si>
  <si>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</si>
  <si>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</si>
  <si>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</si>
  <si>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</si>
  <si>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</si>
  <si>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</si>
  <si>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</si>
  <si>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</si>
  <si>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</si>
  <si>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</si>
  <si>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</si>
  <si>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</si>
  <si>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</si>
  <si>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</si>
  <si>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</si>
  <si>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</si>
  <si>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</si>
  <si>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</si>
  <si>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</si>
  <si>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</si>
  <si>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</si>
  <si>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</si>
  <si>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</si>
  <si>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</si>
  <si>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</si>
  <si>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</si>
  <si>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</si>
  <si>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</si>
  <si>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</si>
  <si>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</si>
  <si>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</si>
  <si>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</si>
  <si>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</si>
  <si>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</si>
  <si>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</si>
  <si>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</si>
  <si>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</si>
  <si>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</si>
  <si>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</si>
  <si>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</si>
  <si>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</si>
  <si>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</si>
  <si>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</si>
  <si>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</si>
  <si>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</si>
  <si>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</si>
  <si>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</si>
  <si>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</si>
  <si>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</si>
  <si>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</si>
  <si>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</si>
  <si>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</si>
  <si>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</si>
  <si>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</si>
  <si>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</si>
  <si>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</si>
  <si>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</si>
  <si>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</si>
  <si>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</si>
  <si>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</si>
  <si>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</si>
  <si>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</si>
  <si>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</si>
  <si>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</si>
  <si>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</si>
  <si>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</si>
  <si>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</si>
  <si>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</si>
  <si>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</si>
  <si>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</si>
  <si>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</si>
  <si>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</si>
  <si>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</si>
  <si>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</si>
  <si>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</si>
  <si>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</si>
  <si>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</si>
  <si>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</si>
  <si>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</si>
  <si>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</si>
  <si>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</si>
  <si>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</si>
  <si>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</si>
  <si>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</si>
  <si>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</si>
  <si>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</si>
  <si>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</si>
  <si>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</si>
  <si>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</si>
  <si>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</si>
  <si>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</si>
  <si>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</si>
  <si>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</si>
  <si>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</si>
  <si>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</si>
  <si>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</si>
  <si>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</si>
  <si>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</si>
  <si>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</si>
  <si>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</si>
  <si>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</si>
  <si>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</si>
  <si>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</si>
  <si>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</si>
  <si>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</si>
  <si>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</si>
  <si>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</si>
  <si>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</si>
  <si>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</si>
  <si>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</si>
  <si>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</si>
  <si>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</si>
  <si>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</si>
  <si>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</si>
  <si>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</si>
  <si>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</si>
  <si>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</si>
  <si>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</si>
  <si>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</si>
  <si>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</si>
  <si>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</si>
  <si>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</si>
  <si>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</si>
  <si>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</si>
  <si>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</si>
  <si>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</si>
  <si>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</si>
  <si>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</si>
  <si>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</si>
  <si>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</si>
  <si>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</si>
  <si>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</si>
  <si>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</si>
  <si>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</si>
  <si>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</si>
  <si>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</si>
  <si>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</si>
  <si>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</si>
  <si>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</si>
  <si>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</si>
  <si>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</si>
  <si>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</si>
  <si>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</si>
  <si>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</si>
  <si>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</si>
  <si>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</si>
  <si>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</si>
  <si>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</si>
  <si>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</si>
  <si>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</si>
  <si>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</si>
  <si>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</si>
  <si>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</si>
  <si>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</si>
  <si>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</si>
  <si>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</si>
  <si>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</si>
  <si>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</si>
  <si>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</si>
  <si>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</si>
  <si>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</si>
  <si>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</si>
  <si>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</si>
  <si>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</si>
  <si>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</si>
  <si>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</si>
  <si>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</si>
  <si>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</si>
  <si>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</si>
  <si>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</si>
  <si>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</si>
  <si>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</si>
  <si>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</si>
  <si>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</si>
  <si>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</si>
  <si>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</si>
  <si>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</si>
  <si>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</si>
  <si>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</si>
  <si>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</si>
  <si>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</si>
  <si>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</si>
  <si>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</si>
  <si>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</si>
  <si>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</si>
  <si>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</si>
  <si>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</si>
  <si>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</si>
  <si>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</si>
  <si>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</si>
  <si>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</si>
  <si>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</si>
  <si>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</si>
  <si>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</si>
  <si>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</si>
  <si>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</si>
  <si>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</si>
  <si>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</si>
  <si>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</si>
  <si>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</si>
  <si>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</si>
  <si>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</si>
  <si>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</si>
  <si>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</si>
  <si>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</si>
  <si>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</si>
  <si>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</si>
  <si>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</si>
  <si>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</si>
  <si>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</si>
  <si>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</si>
  <si>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</si>
  <si>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</si>
  <si>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</si>
  <si>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</si>
  <si>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</si>
  <si>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</si>
  <si>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</si>
  <si>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</si>
  <si>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</si>
  <si>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</si>
  <si>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</si>
  <si>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</si>
  <si>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</si>
  <si>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</si>
  <si>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</si>
  <si>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</si>
  <si>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</si>
  <si>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</si>
  <si>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</si>
  <si>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</si>
  <si>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</si>
  <si>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</si>
  <si>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</si>
  <si>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</si>
  <si>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</si>
  <si>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</si>
  <si>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</si>
  <si>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</si>
  <si>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</si>
  <si>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</si>
  <si>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</si>
  <si>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</si>
  <si>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</si>
  <si>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</si>
  <si>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</si>
  <si>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</si>
  <si>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</si>
  <si>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</si>
  <si>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</si>
  <si>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</si>
  <si>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</si>
  <si>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</si>
  <si>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</si>
  <si>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</si>
  <si>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</si>
  <si>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</si>
  <si>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</si>
  <si>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</si>
  <si>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</si>
  <si>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</si>
  <si>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</si>
  <si>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</si>
  <si>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</si>
  <si>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</si>
  <si>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</si>
  <si>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</si>
  <si>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</si>
  <si>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</si>
  <si>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</si>
  <si>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</si>
  <si>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</si>
  <si>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</si>
  <si>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</si>
  <si>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</si>
  <si>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</si>
  <si>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</si>
  <si>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</si>
  <si>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</si>
  <si>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</si>
  <si>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</si>
  <si>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</si>
  <si>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</si>
  <si>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</si>
  <si>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</si>
  <si>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</si>
  <si>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</si>
  <si>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</si>
  <si>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</si>
  <si>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</si>
  <si>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</si>
  <si>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</si>
  <si>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</si>
  <si>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</si>
  <si>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</si>
  <si>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</si>
  <si>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</si>
  <si>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</si>
  <si>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</si>
  <si>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</si>
  <si>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</si>
  <si>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</si>
  <si>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</si>
  <si>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</si>
  <si>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</si>
  <si>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</si>
  <si>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</si>
  <si>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</si>
  <si>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</si>
  <si>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</si>
  <si>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</si>
  <si>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</si>
  <si>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</si>
  <si>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</si>
  <si>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</si>
  <si>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</si>
  <si>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</si>
  <si>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</si>
  <si>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</si>
  <si>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</si>
  <si>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</si>
  <si>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</si>
  <si>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</si>
  <si>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</si>
  <si>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</si>
  <si>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</si>
  <si>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</si>
  <si>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</si>
  <si>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</si>
  <si>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</si>
  <si>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</si>
  <si>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</si>
  <si>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</si>
  <si>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</si>
  <si>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</si>
  <si>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</si>
  <si>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</si>
  <si>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</si>
  <si>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</si>
  <si>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</si>
  <si>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</si>
  <si>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</si>
  <si>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</si>
  <si>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</si>
  <si>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</si>
  <si>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</si>
  <si>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</si>
  <si>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</si>
  <si>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</si>
  <si>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</si>
  <si>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</si>
  <si>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</si>
  <si>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</si>
  <si>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</si>
  <si>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</si>
  <si>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</si>
  <si>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</si>
  <si>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</si>
  <si>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</si>
  <si>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</si>
  <si>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</si>
  <si>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</si>
  <si>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</si>
  <si>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</si>
  <si>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</si>
  <si>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</si>
  <si>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</si>
  <si>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</si>
  <si>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</si>
  <si>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</si>
  <si>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</si>
  <si>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</si>
  <si>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</si>
  <si>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</si>
  <si>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</si>
  <si>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</si>
  <si>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</si>
  <si>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</si>
  <si>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</si>
  <si>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</si>
  <si>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</si>
  <si>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</si>
  <si>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</si>
  <si>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</si>
  <si>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</si>
  <si>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</si>
  <si>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</si>
  <si>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</si>
  <si>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</si>
  <si>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</si>
  <si>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</si>
  <si>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</si>
  <si>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</si>
  <si>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</si>
  <si>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</si>
  <si>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</si>
  <si>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</si>
  <si>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</si>
  <si>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</si>
  <si>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</si>
  <si>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</si>
  <si>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</si>
  <si>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</si>
  <si>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</si>
  <si>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</si>
  <si>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</si>
  <si>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</si>
  <si>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</si>
  <si>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</si>
  <si>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</si>
  <si>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</si>
  <si>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</si>
  <si>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</si>
  <si>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</si>
  <si>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</si>
  <si>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</si>
  <si>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</si>
  <si>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</si>
  <si>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</si>
  <si>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</si>
  <si>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</si>
  <si>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</si>
  <si>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</si>
  <si>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</si>
  <si>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</si>
  <si>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</si>
  <si>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</si>
  <si>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</si>
  <si>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</si>
  <si>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</si>
  <si>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</si>
  <si>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</si>
  <si>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</si>
  <si>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</si>
  <si>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</si>
  <si>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</si>
  <si>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</si>
  <si>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</si>
  <si>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</si>
  <si>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</si>
  <si>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</si>
  <si>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</si>
  <si>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</si>
  <si>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</si>
  <si>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</si>
  <si>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</si>
  <si>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</si>
  <si>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</si>
  <si>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</si>
  <si>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</si>
  <si>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</si>
  <si>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</si>
  <si>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</si>
  <si>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</si>
  <si>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</si>
  <si>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</si>
  <si>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</si>
  <si>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</si>
  <si>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</si>
  <si>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</si>
  <si>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</si>
  <si>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</si>
  <si>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</si>
  <si>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</si>
  <si>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</si>
  <si>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</si>
  <si>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</si>
  <si>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</si>
  <si>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</si>
  <si>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</si>
  <si>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</si>
  <si>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</si>
  <si>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</si>
  <si>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</si>
  <si>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</si>
  <si>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</si>
  <si>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</si>
  <si>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</si>
  <si>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</si>
  <si>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</si>
  <si>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</si>
  <si>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</si>
  <si>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</si>
  <si>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</si>
  <si>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</si>
  <si>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</si>
  <si>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</si>
  <si>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</si>
  <si>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</si>
  <si>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</si>
  <si>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</si>
  <si>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</si>
  <si>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</si>
  <si>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</si>
  <si>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</si>
  <si>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</si>
  <si>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</si>
  <si>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</si>
  <si>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</si>
  <si>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</si>
  <si>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</si>
  <si>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</si>
  <si>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</si>
  <si>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</si>
  <si>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</si>
  <si>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</si>
  <si>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</si>
  <si>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</si>
  <si>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</si>
  <si>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</si>
  <si>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</si>
  <si>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</si>
  <si>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</si>
  <si>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</si>
  <si>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</si>
  <si>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</si>
  <si>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</si>
  <si>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</si>
  <si>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</si>
  <si>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</si>
  <si>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</si>
  <si>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</si>
  <si>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</si>
  <si>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</si>
  <si>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</si>
  <si>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</si>
  <si>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</si>
  <si>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</si>
  <si>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</si>
  <si>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</si>
  <si>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</si>
  <si>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</si>
  <si>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</si>
  <si>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</si>
  <si>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</si>
  <si>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</si>
  <si>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</si>
  <si>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</si>
  <si>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</si>
  <si>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</si>
  <si>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</si>
  <si>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</si>
  <si>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</si>
  <si>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</si>
  <si>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</si>
  <si>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</si>
  <si>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</si>
  <si>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</si>
  <si>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</si>
  <si>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</si>
  <si>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</si>
  <si>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</si>
  <si>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</si>
  <si>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</si>
  <si>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</si>
  <si>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</si>
  <si>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</si>
  <si>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</si>
  <si>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</si>
  <si>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</si>
  <si>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</si>
  <si>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</si>
  <si>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</si>
  <si>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</si>
  <si>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</si>
  <si>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</si>
  <si>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</si>
  <si>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</si>
  <si>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</si>
  <si>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</si>
  <si>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</si>
  <si>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</si>
  <si>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</si>
  <si>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</si>
  <si>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</si>
  <si>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</si>
  <si>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</si>
  <si>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</si>
  <si>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</si>
  <si>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</si>
  <si>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</si>
  <si>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</si>
  <si>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</si>
  <si>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</si>
  <si>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</si>
  <si>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</si>
  <si>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</si>
  <si>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</si>
  <si>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</si>
  <si>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</si>
  <si>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</si>
  <si>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</si>
  <si>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</si>
  <si>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</si>
  <si>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</si>
  <si>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</si>
  <si>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</si>
  <si>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</si>
  <si>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</si>
  <si>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</si>
  <si>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</si>
  <si>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</si>
  <si>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</si>
  <si>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</si>
  <si>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</si>
  <si>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</si>
  <si>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</si>
  <si>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</si>
  <si>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</si>
  <si>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</si>
  <si>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</si>
  <si>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</si>
  <si>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</si>
  <si>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</si>
  <si>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</si>
  <si>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</si>
  <si>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</si>
  <si>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</si>
  <si>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</si>
  <si>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</si>
  <si>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</si>
  <si>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</si>
  <si>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</si>
  <si>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</si>
  <si>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</si>
  <si>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</si>
  <si>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</si>
  <si>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</si>
  <si>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</si>
  <si>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</si>
  <si>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</si>
  <si>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</si>
  <si>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</si>
  <si>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Tableaux croisés dynamiques avec Excel</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</si>
  <si>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</si>
  <si>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</si>
  <si>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</si>
  <si>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</si>
  <si>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</si>
  <si>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</si>
  <si>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</si>
  <si>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</si>
  <si>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</si>
  <si>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</si>
  <si>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</si>
  <si>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</si>
  <si>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</si>
  <si>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</si>
  <si>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</si>
  <si>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</si>
  <si>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</si>
  <si>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</si>
  <si>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</si>
  <si>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</si>
  <si>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</si>
  <si>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</si>
  <si>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</si>
  <si>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</si>
  <si>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</si>
  <si>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</si>
  <si>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</si>
  <si>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</si>
  <si>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</si>
  <si>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</si>
  <si>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</si>
  <si>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</si>
  <si>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</si>
  <si>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</si>
  <si>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</si>
  <si>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</si>
  <si>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</si>
  <si>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</si>
  <si>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</si>
  <si>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</si>
  <si>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</si>
  <si>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</si>
  <si>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</si>
  <si>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</si>
  <si>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</si>
  <si>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</si>
  <si>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</si>
  <si>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</si>
  <si>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</si>
  <si>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</si>
  <si>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</si>
  <si>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</si>
  <si>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</si>
  <si>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</si>
  <si>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</si>
  <si>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</si>
  <si>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</si>
  <si>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</si>
  <si>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</si>
  <si>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</si>
  <si>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</si>
  <si>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</si>
  <si>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</si>
  <si>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</si>
  <si>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</si>
  <si>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</si>
  <si>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</si>
  <si>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</si>
  <si>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</si>
  <si>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</si>
  <si>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</si>
  <si>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</si>
  <si>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</si>
  <si>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</si>
  <si>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</si>
  <si>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</si>
  <si>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</si>
  <si>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</si>
  <si>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</si>
  <si>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</si>
  <si>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</si>
  <si>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</si>
  <si>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</si>
  <si>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</si>
  <si>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</si>
  <si>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</si>
  <si>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</si>
  <si>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</si>
  <si>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</si>
  <si>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</si>
  <si>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</si>
  <si>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</si>
  <si>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</si>
  <si>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</si>
  <si>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</si>
  <si>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</si>
  <si>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</si>
  <si>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</si>
  <si>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</si>
  <si>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</si>
  <si>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</si>
  <si>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</si>
  <si>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</si>
  <si>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</si>
  <si>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</si>
  <si>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</si>
  <si>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</si>
  <si>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</si>
  <si>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</si>
  <si>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</si>
  <si>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</si>
  <si>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</si>
  <si>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</si>
  <si>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</si>
  <si>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</si>
  <si>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</si>
  <si>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</si>
  <si>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</si>
  <si>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</si>
  <si>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</si>
  <si>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</si>
  <si>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</si>
  <si>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</si>
  <si>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</si>
  <si>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</si>
  <si>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</si>
  <si>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</si>
  <si>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</si>
  <si>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</si>
  <si>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</si>
  <si>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</si>
  <si>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</si>
  <si>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</si>
  <si>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</si>
  <si>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</si>
  <si>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</si>
  <si>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</si>
  <si>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</si>
  <si>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</si>
  <si>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</si>
  <si>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</si>
  <si>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</si>
  <si>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</si>
  <si>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</si>
  <si>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</si>
  <si>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</si>
  <si>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</si>
  <si>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</si>
  <si>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</si>
  <si>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</si>
  <si>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</si>
  <si>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</si>
  <si>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</si>
  <si>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</si>
  <si>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</si>
  <si>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</si>
  <si>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</si>
  <si>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</si>
  <si>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</si>
  <si>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</si>
  <si>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</si>
  <si>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</si>
  <si>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</si>
  <si>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</si>
  <si>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</si>
  <si>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</si>
  <si>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</si>
  <si>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</si>
  <si>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</si>
  <si>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</si>
  <si>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</si>
  <si>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</si>
  <si>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</si>
  <si>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</si>
  <si>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</si>
  <si>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</si>
  <si>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</si>
  <si>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</si>
  <si>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</si>
  <si>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</si>
  <si>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</si>
  <si>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</si>
  <si>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</si>
  <si>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</si>
  <si>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</si>
  <si>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</si>
  <si>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</si>
  <si>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</si>
  <si>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</si>
  <si>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</si>
  <si>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</si>
  <si>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</si>
  <si>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</si>
  <si>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</si>
  <si>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</si>
  <si>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</si>
  <si>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</si>
  <si>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</si>
  <si>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</si>
  <si>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</si>
  <si>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</si>
  <si>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</si>
  <si>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</si>
  <si>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</si>
  <si>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</si>
  <si>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</si>
  <si>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</si>
  <si>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</si>
  <si>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</si>
  <si>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</si>
  <si>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</si>
  <si>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</si>
  <si>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</si>
  <si>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</si>
  <si>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</si>
  <si>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</si>
  <si>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</si>
  <si>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</si>
  <si>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</si>
  <si>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</si>
  <si>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</si>
  <si>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</si>
  <si>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</si>
  <si>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</si>
  <si>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</si>
  <si>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</si>
  <si>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</si>
  <si>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</si>
  <si>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</si>
  <si>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</si>
  <si>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</si>
  <si>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</si>
  <si>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</si>
  <si>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</si>
  <si>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</si>
  <si>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</si>
  <si>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</si>
  <si>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</si>
  <si>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</si>
  <si>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</si>
  <si>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</si>
  <si>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</si>
  <si>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</si>
  <si>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</si>
  <si>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</si>
  <si>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</si>
  <si>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</si>
  <si>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</si>
  <si>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</si>
  <si>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</si>
  <si>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</si>
  <si>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</si>
  <si>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</si>
  <si>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</si>
  <si>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</si>
  <si>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</si>
  <si>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</si>
  <si>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</si>
  <si>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</si>
  <si>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</si>
  <si>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</si>
  <si>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</si>
  <si>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</si>
  <si>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</si>
  <si>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</si>
  <si>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</si>
  <si>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</si>
  <si>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</si>
  <si>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</si>
  <si>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</si>
  <si>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I</t>
  </si>
  <si>
    <t>250$a00</t>
  </si>
  <si>
    <t>*041$a10</t>
  </si>
  <si>
    <t>*041$h10</t>
  </si>
  <si>
    <t>490$a00</t>
  </si>
  <si>
    <t xml:space="preserve">titre retiré en </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</si>
  <si>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</si>
  <si>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</si>
  <si>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</si>
  <si>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</si>
  <si>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</si>
  <si>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</si>
  <si>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</si>
  <si>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</si>
  <si>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</si>
  <si>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VT8ANGRO</t>
  </si>
  <si>
    <t>Le routing avec Angular 8</t>
  </si>
  <si>
    <t>Vincent BOURDEIX</t>
  </si>
  <si>
    <t>BOURDEIX, Vincent</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</si>
  <si>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</si>
  <si>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</si>
  <si>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</si>
  <si>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</si>
  <si>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VRI210SHAF</t>
  </si>
  <si>
    <t>SharePoint Foundation 2010</t>
  </si>
  <si>
    <t>Patrick CARRAZ</t>
  </si>
  <si>
    <t>CARRAZ, Patrick</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</si>
  <si>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</si>
  <si>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</si>
  <si>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</si>
  <si>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</si>
  <si>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</si>
  <si>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</si>
  <si>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</si>
  <si>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</si>
  <si>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</si>
  <si>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</si>
  <si>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</si>
  <si>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</si>
  <si>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</si>
  <si>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</si>
  <si>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 xml:space="preserve">PAO </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</si>
  <si>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</si>
  <si>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</si>
  <si>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</si>
  <si>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</si>
  <si>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</si>
  <si>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</si>
  <si>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</si>
  <si>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</si>
  <si>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</si>
  <si>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</si>
  <si>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</si>
  <si>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</si>
  <si>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</si>
  <si>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</si>
  <si>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</si>
  <si>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</si>
  <si>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clé étrangère </t>
  </si>
  <si>
    <t xml:space="preserve"> clé primaire </t>
  </si>
  <si>
    <t xml:space="preserve"> langage</t>
  </si>
  <si>
    <t xml:space="preserve"> opérateur </t>
  </si>
  <si>
    <t xml:space="preserve"> requêtage </t>
  </si>
  <si>
    <t xml:space="preserve"> server Management Studio </t>
  </si>
  <si>
    <t xml:space="preserve"> SQL SMS </t>
  </si>
  <si>
    <t>VTFOMOPOW</t>
  </si>
  <si>
    <t>Optimisez l'écriture de vos scripts à l'aide des fonctions et des modules</t>
  </si>
  <si>
    <t>Jérôme BEZET-TORRES</t>
  </si>
  <si>
    <t>BEZET-TORRES, Jérôme</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</si>
  <si>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</si>
  <si>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</si>
  <si>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</si>
  <si>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VT19EXCVTCD</t>
  </si>
  <si>
    <t>Traitez vos données avec des tableaux croisés dynamiques</t>
  </si>
  <si>
    <t>Philippe PONS</t>
  </si>
  <si>
    <t>PONS, Philippe</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</si>
  <si>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</si>
  <si>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</si>
  <si>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</si>
  <si>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</si>
  <si>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</si>
  <si>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</si>
  <si>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</si>
  <si>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</si>
  <si>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VTVEEFA</t>
  </si>
  <si>
    <t>Veeam Availability Suite</t>
  </si>
  <si>
    <t>Nicolas BONNET</t>
  </si>
  <si>
    <t>BONNET, Nicolas</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</si>
  <si>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</si>
  <si>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</si>
  <si>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</si>
  <si>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</si>
  <si>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Installation, configuration et administration</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</si>
  <si>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</si>
  <si>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</si>
  <si>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</si>
  <si>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VCRBASR</t>
  </si>
  <si>
    <t>Les bases essentielles</t>
  </si>
  <si>
    <t>Date de sortie: 1 November 2014; Durée:02h53 min</t>
  </si>
  <si>
    <t>025318</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</si>
  <si>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</si>
  <si>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</si>
  <si>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 xml:space="preserve">réseau </t>
  </si>
  <si>
    <t>VTMETAGI</t>
  </si>
  <si>
    <t>Méthodes Agiles</t>
  </si>
  <si>
    <t>Mettre de l'agilité dans la gestion de vos projets</t>
  </si>
  <si>
    <t>Mehdi TERBECHE</t>
  </si>
  <si>
    <t>TERBECHE, Mehdi</t>
  </si>
  <si>
    <t>Date de sortie: 20 July 2017; Durée:01h31 min</t>
  </si>
  <si>
    <t>013128</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</si>
  <si>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</si>
  <si>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</si>
  <si>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</si>
  <si>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</si>
  <si>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VTSCRU</t>
  </si>
  <si>
    <t>Les concepts essentiels de la méthode Agile</t>
  </si>
  <si>
    <t>Pascal GUILLON</t>
  </si>
  <si>
    <t>GUILLON, Pascal</t>
  </si>
  <si>
    <t>Date de sortie: 22 July 2017; Durée:01h23 min</t>
  </si>
  <si>
    <t>012308</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</si>
  <si>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</si>
  <si>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</si>
  <si>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</si>
  <si>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</si>
  <si>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</si>
  <si>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</si>
  <si>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VTPFS</t>
  </si>
  <si>
    <t>Découvrez le firewall open source</t>
  </si>
  <si>
    <t>Jaufray LANTOINE</t>
  </si>
  <si>
    <t>LANTOINE, Jaufray</t>
  </si>
  <si>
    <t>Date de sortie: 2 June 2017; Durée:01h53 min</t>
  </si>
  <si>
    <t>015346</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</si>
  <si>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</si>
  <si>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</si>
  <si>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</si>
  <si>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</si>
  <si>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</si>
  <si>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Christophe AUBRY</t>
  </si>
  <si>
    <t>AUBRY, Christophe</t>
  </si>
  <si>
    <t>021638</t>
  </si>
  <si>
    <t>020644</t>
  </si>
  <si>
    <t xml:space="preserve">VT365OFFA </t>
  </si>
  <si>
    <t>Cédric Perion</t>
  </si>
  <si>
    <t>Perion, Cédric</t>
  </si>
  <si>
    <t>Date de sortie : 21 juin 2017; Durée : 02h45min</t>
  </si>
  <si>
    <t>024500</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</si>
  <si>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</si>
  <si>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Vidéo</t>
  </si>
  <si>
    <t>video</t>
  </si>
  <si>
    <t>%SITE_CLIENT%/?library_guid=f5b17551-69e2-4f2d-9df7-229a0ebb66a9</t>
  </si>
  <si>
    <t>videos</t>
  </si>
  <si>
    <t>vidéos</t>
  </si>
  <si>
    <t>tuto</t>
  </si>
  <si>
    <t>tutos</t>
  </si>
  <si>
    <t>tutorial</t>
  </si>
  <si>
    <t>tutoriel</t>
  </si>
  <si>
    <t>tutoriels</t>
  </si>
  <si>
    <t>collaboratif</t>
  </si>
  <si>
    <t>Microsoft</t>
  </si>
  <si>
    <t>licensing</t>
  </si>
  <si>
    <t>tenant</t>
  </si>
  <si>
    <t>Exchange Online</t>
  </si>
  <si>
    <t>OneDrive Entreprise</t>
  </si>
  <si>
    <t>Date de sortie : 20 septembre 2018; Durée : 02h41min</t>
  </si>
  <si>
    <t>024100</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</si>
  <si>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À l'issue de cette vidéo, vous connaîtrez les techniques d'attaque utilisées dans les failles applicatives et serez en mesure de préparer les contre-mesures adéquates.</t>
  </si>
  <si>
    <t>Vidéo Technique</t>
  </si>
  <si>
    <t>%SITE_CLIENT%/?library_guid=d45b5ad6-6d00-4941-ba9b-69fc27b50243</t>
  </si>
  <si>
    <t>video sécurité</t>
  </si>
  <si>
    <t>securite</t>
  </si>
  <si>
    <t>shellcode</t>
  </si>
  <si>
    <t>Shell code</t>
  </si>
  <si>
    <t>exploit</t>
  </si>
  <si>
    <t>assembleur x86</t>
  </si>
  <si>
    <t>faille application</t>
  </si>
  <si>
    <t>Date de sortie : 20 septembre 2018; Durée : 02h07min</t>
  </si>
  <si>
    <t>020700</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</si>
  <si>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À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</si>
  <si>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</si>
  <si>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pirate</t>
  </si>
  <si>
    <t>hacker</t>
  </si>
  <si>
    <t>attaque informatique</t>
  </si>
  <si>
    <t>Google Hacking</t>
  </si>
  <si>
    <t>Kali</t>
  </si>
  <si>
    <t>Shodan</t>
  </si>
  <si>
    <t>VT6VMVSSMS</t>
  </si>
  <si>
    <t>Jérôme Bezet-Torres</t>
  </si>
  <si>
    <t>Bezet-Torres, Jérôme</t>
  </si>
  <si>
    <t>Date de sortie : 13 janvier 2016; Durée : 05h30min</t>
  </si>
  <si>
    <t>053000</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</si>
  <si>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</si>
  <si>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</si>
  <si>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syslog</t>
  </si>
  <si>
    <t>snapshot</t>
  </si>
  <si>
    <t>VM</t>
  </si>
  <si>
    <t>dataprotection</t>
  </si>
  <si>
    <t>SSL</t>
  </si>
  <si>
    <t>ESX</t>
  </si>
  <si>
    <t>ESXI</t>
  </si>
  <si>
    <t>vcenter</t>
  </si>
  <si>
    <t>VCSA</t>
  </si>
  <si>
    <t>VUM</t>
  </si>
  <si>
    <t>VOM</t>
  </si>
  <si>
    <t>VTN9VEE</t>
  </si>
  <si>
    <t>Veeam Backup &amp; Replication 9</t>
  </si>
  <si>
    <t>Christopher Glémot</t>
  </si>
  <si>
    <t>Glémot, Christopher</t>
  </si>
  <si>
    <t>Date de sortie : 18 avril 2016; Durée : 00h53min</t>
  </si>
  <si>
    <t>005300</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</si>
  <si>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</si>
  <si>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</si>
  <si>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virtualisation</t>
  </si>
  <si>
    <t>environnement</t>
  </si>
  <si>
    <t>sauvegarde</t>
  </si>
  <si>
    <t>migration</t>
  </si>
  <si>
    <t>B&amp;R</t>
  </si>
  <si>
    <t>EMC</t>
  </si>
  <si>
    <t>VNX</t>
  </si>
  <si>
    <t>VNXe</t>
  </si>
  <si>
    <t>storeonce- StoreOnce</t>
  </si>
  <si>
    <t>Cloud</t>
  </si>
  <si>
    <t>repository</t>
  </si>
  <si>
    <t xml:space="preserve">repositories </t>
  </si>
  <si>
    <t xml:space="preserve">stockage  </t>
  </si>
  <si>
    <t>VTSCRA</t>
  </si>
  <si>
    <t>Scratch</t>
  </si>
  <si>
    <t>Apprenez à programmer des jeux et des animations</t>
  </si>
  <si>
    <t>Date de sortie : 15 avril 2017; Durée : 02h14min</t>
  </si>
  <si>
    <t>021400</t>
  </si>
  <si>
    <t>Cette vidéo de formation s'adresse à toute personne, quel que soit son âge, qui débute avec Scratch et qui souhaite créer des jeux et des animations. À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</si>
  <si>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</si>
  <si>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programmation</t>
  </si>
  <si>
    <t>boucles</t>
  </si>
  <si>
    <t>conditions</t>
  </si>
  <si>
    <t>variables</t>
  </si>
  <si>
    <t>scènes</t>
  </si>
  <si>
    <t>scene</t>
  </si>
  <si>
    <t>lutin</t>
  </si>
  <si>
    <t>lutins</t>
  </si>
  <si>
    <t>bitmap</t>
  </si>
  <si>
    <t>vectoriel</t>
  </si>
  <si>
    <t>scroll</t>
  </si>
  <si>
    <t>scrolling</t>
  </si>
  <si>
    <t>VEYAM</t>
  </si>
  <si>
    <t>YAMMER</t>
  </si>
  <si>
    <t>Le réseau social d'entreprise de Microsoft®</t>
  </si>
  <si>
    <t>Date de sortie : 23 septembre 2016; Durée : 03h06min</t>
  </si>
  <si>
    <t>030600</t>
  </si>
  <si>
    <t xml:space="preserve">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t>
  </si>
  <si>
    <t>%SITE_CLIENT%/?library_guid=822177bb-f44b-43d7-a5ec-7bf512870c46</t>
  </si>
  <si>
    <t>collaboration</t>
  </si>
  <si>
    <t>communauté</t>
  </si>
  <si>
    <t>sharepoint</t>
  </si>
  <si>
    <t>Date de sortie : 17 août 2016; Durée : 03h07min</t>
  </si>
  <si>
    <t>030700</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</si>
  <si>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</si>
  <si>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</si>
  <si>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base</t>
  </si>
  <si>
    <t>structure</t>
  </si>
  <si>
    <t>contrôle</t>
  </si>
  <si>
    <t>fonction</t>
  </si>
  <si>
    <t>encodage</t>
  </si>
  <si>
    <t>exception</t>
  </si>
  <si>
    <t>robuste -chaine</t>
  </si>
  <si>
    <t>caractère</t>
  </si>
  <si>
    <t>paquet</t>
  </si>
  <si>
    <t>classe</t>
  </si>
  <si>
    <t>pérenne</t>
  </si>
  <si>
    <t>Christophe Kermorvant</t>
  </si>
  <si>
    <t>Kermorvant, Christophe</t>
  </si>
  <si>
    <t>Date de sortie : 21 décembre 2016; Durée : 01h02min</t>
  </si>
  <si>
    <t>010200</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</si>
  <si>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</si>
  <si>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</si>
  <si>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intelligence</t>
  </si>
  <si>
    <t>artificielle</t>
  </si>
  <si>
    <t>algorithme</t>
  </si>
  <si>
    <t>symboliste</t>
  </si>
  <si>
    <t>évolutioniste</t>
  </si>
  <si>
    <t>analogiste</t>
  </si>
  <si>
    <t>connexionniste</t>
  </si>
  <si>
    <t>bayesien</t>
  </si>
  <si>
    <t>biais</t>
  </si>
  <si>
    <t>variance</t>
  </si>
  <si>
    <t>IA</t>
  </si>
  <si>
    <t>Date de sortie : 21 décembre 2017; Durée : 01h51min</t>
  </si>
  <si>
    <t>015100</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</si>
  <si>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traite de la programmation orientée objet avec Kotlin puis termine avec une démonstration du développement d'une application sous Android Studio avec l'extension ANKO.
À l'issue de cette formation, vous n'hésiterez plus à choisir le langage Kotlin pour développer vos applications Android.</t>
  </si>
  <si>
    <t>%SITE_CLIENT%/?library_guid=89346dce-7bd5-4b65-892f-20f912aa97c1</t>
  </si>
  <si>
    <t>langage</t>
  </si>
  <si>
    <t>Android Studio</t>
  </si>
  <si>
    <t>ANKO</t>
  </si>
  <si>
    <t>VG20CCIND</t>
  </si>
  <si>
    <t xml:space="preserve">InDesign CC (édition 2020) </t>
  </si>
  <si>
    <t>Date de sortie : 22 avril 2020 ; Durée : 06h30min</t>
  </si>
  <si>
    <t>063000</t>
  </si>
  <si>
    <t xml:space="preserve">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 </t>
  </si>
  <si>
    <t xml:space="preserve">St-Herblain </t>
  </si>
  <si>
    <t>Vidéo Graphisme - CAO/DAO</t>
  </si>
  <si>
    <t>%SITE_CLIENT%/?library_guid=479746c0-f43c-466b-a1ec-ec70a4f4cdf2</t>
  </si>
  <si>
    <t>PAO</t>
  </si>
  <si>
    <t xml:space="preserve">table des matières </t>
  </si>
  <si>
    <t xml:space="preserve">InD </t>
  </si>
  <si>
    <t>livres</t>
  </si>
  <si>
    <t>gabarits</t>
  </si>
  <si>
    <t xml:space="preserve">bibliothèques CC </t>
  </si>
  <si>
    <t>PDF</t>
  </si>
  <si>
    <t>InDesign</t>
  </si>
  <si>
    <t>VBAGOO</t>
  </si>
  <si>
    <t>Google Apps</t>
  </si>
  <si>
    <t>Gmail, Contacts, Agenda, Hangouts, Drive, Docs, Sheets et Slides</t>
  </si>
  <si>
    <t>Date de sortie : 23 septembre 2016; Durée : 06h20min</t>
  </si>
  <si>
    <t>062000</t>
  </si>
  <si>
    <t xml:space="preserve">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 </t>
  </si>
  <si>
    <t>%SITE_CLIENT%/?library_guid=a0a6da2f-e608-4c1b-9515-e54c69e6440b</t>
  </si>
  <si>
    <t>cloud</t>
  </si>
  <si>
    <t>Googles Docs, Gmail, Google Agenda, Google Talk</t>
  </si>
  <si>
    <t xml:space="preserve">VTDOC
</t>
  </si>
  <si>
    <t>Date de sortie : 5 juin 2016; Durée : 02h22min</t>
  </si>
  <si>
    <t>022200</t>
  </si>
  <si>
    <t>Cette vidéo de formation s'adresse à tous les administrateurs système / réseaux, analystes-développeurs ou architectes SI désireux de découvrir les avantages des conteneurs et d'apprendre à les mettre en œuvre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œuvre.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</si>
  <si>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</si>
  <si>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système</t>
  </si>
  <si>
    <t>réseau</t>
  </si>
  <si>
    <t>hub</t>
  </si>
  <si>
    <t>dockerfile</t>
  </si>
  <si>
    <t xml:space="preserve">heartbeat </t>
  </si>
  <si>
    <t>Office pour le WEB</t>
  </si>
  <si>
    <t>L'Equipe Formation ENI</t>
  </si>
  <si>
    <t>ENI, L'Equipe</t>
  </si>
  <si>
    <t>Date de sortie : 16 juillet 2020 ; Durée : 01h12min</t>
  </si>
  <si>
    <t>011200</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</si>
  <si>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</si>
  <si>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Video Bureautique</t>
  </si>
  <si>
    <t>%SITE_CLIENT%/?library_guid=92effecc-fcae-4ed7-b483-ae1b76f8c8d7</t>
  </si>
  <si>
    <t>Word online</t>
  </si>
  <si>
    <t>Excel online</t>
  </si>
  <si>
    <t>PowerPoint online</t>
  </si>
  <si>
    <t>Outlook online</t>
  </si>
  <si>
    <t>OneNote online</t>
  </si>
  <si>
    <t>Office Web App</t>
  </si>
  <si>
    <t>Sharepoint</t>
  </si>
  <si>
    <t>visioconférence</t>
  </si>
  <si>
    <t>téléconférence</t>
  </si>
  <si>
    <t>réunion en ligne</t>
  </si>
  <si>
    <t>office365</t>
  </si>
  <si>
    <t>transformation digitale</t>
  </si>
  <si>
    <t>Skype</t>
  </si>
  <si>
    <t>VBOUTONLV1</t>
  </si>
  <si>
    <t>Outlook Online</t>
  </si>
  <si>
    <t>La messagerie en ligne d'Office 365 (v1)</t>
  </si>
  <si>
    <t>L'Équipe Formation ENI</t>
  </si>
  <si>
    <t>ENI, L'Équipe</t>
  </si>
  <si>
    <t>Date de sortie : 24 mai 2018; Durée : 01h25min</t>
  </si>
  <si>
    <t>012500</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</si>
  <si>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</si>
  <si>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</si>
  <si>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Messagerie</t>
  </si>
  <si>
    <t>Agenda</t>
  </si>
  <si>
    <t>Tâches</t>
  </si>
  <si>
    <t>Calendrier</t>
  </si>
  <si>
    <t>Contact</t>
  </si>
  <si>
    <t>Carnet d'adresses</t>
  </si>
  <si>
    <t>e-mail</t>
  </si>
  <si>
    <t>message</t>
  </si>
  <si>
    <t>anti-spam</t>
  </si>
  <si>
    <t>réunion</t>
  </si>
  <si>
    <t>mail</t>
  </si>
  <si>
    <t>Outlook16</t>
  </si>
  <si>
    <t>VG20CCPHO</t>
  </si>
  <si>
    <t>Photoshop CC (édition 2020)</t>
  </si>
  <si>
    <t>Date de sortie : 30 mars 2020; Durée : 06h15min</t>
  </si>
  <si>
    <t>061500</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</si>
  <si>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</si>
  <si>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</si>
  <si>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VTSCRPOW</t>
  </si>
  <si>
    <t>Date de sortie : 15 février 2017; Durée : 02h17min</t>
  </si>
  <si>
    <t>021700</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</si>
  <si>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</si>
  <si>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</si>
  <si>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Windows</t>
  </si>
  <si>
    <t>server</t>
  </si>
  <si>
    <t>objet</t>
  </si>
  <si>
    <t>active</t>
  </si>
  <si>
    <t>directory</t>
  </si>
  <si>
    <t>Exchange</t>
  </si>
  <si>
    <t>boîte</t>
  </si>
  <si>
    <t>lettre</t>
  </si>
  <si>
    <t>CSV</t>
  </si>
  <si>
    <t>.NET</t>
  </si>
  <si>
    <t>VBOFFONLV1</t>
  </si>
  <si>
    <t>Office Online</t>
  </si>
  <si>
    <t>Les applications en ligne d'Office 365 (v1)</t>
  </si>
  <si>
    <t>Date de sortie : 23 juillet 2018; Durée : 01h05min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</si>
  <si>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Uns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</si>
  <si>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</si>
  <si>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</si>
  <si>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</si>
  <si>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</si>
  <si>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</si>
  <si>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</si>
  <si>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</si>
  <si>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</si>
  <si>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</si>
  <si>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</si>
  <si>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</si>
  <si>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</si>
  <si>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</si>
  <si>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</si>
  <si>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</si>
  <si>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</si>
  <si>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</si>
  <si>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</si>
  <si>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</si>
  <si>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</si>
  <si>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</si>
  <si>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</si>
  <si>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</si>
  <si>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EIVEEAM</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</si>
  <si>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</si>
  <si>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</si>
  <si>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</si>
  <si>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</si>
  <si>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</si>
  <si>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</si>
  <si>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</si>
  <si>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</si>
  <si>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</si>
  <si>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</si>
  <si>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</si>
  <si>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</si>
  <si>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</si>
  <si>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</si>
  <si>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</si>
  <si>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</si>
  <si>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</si>
  <si>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</si>
  <si>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</si>
  <si>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</si>
  <si>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</si>
  <si>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</si>
  <si>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</si>
  <si>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</si>
  <si>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</si>
  <si>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</si>
  <si>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</si>
  <si>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</si>
  <si>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</si>
  <si>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</si>
  <si>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</si>
  <si>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</si>
  <si>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</si>
  <si>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</si>
  <si>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</si>
  <si>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</si>
  <si>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</si>
  <si>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</si>
  <si>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</si>
  <si>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</si>
  <si>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</si>
  <si>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</si>
  <si>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</si>
  <si>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</si>
  <si>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</si>
  <si>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</si>
  <si>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</si>
  <si>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</si>
  <si>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</si>
  <si>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</si>
  <si>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</si>
  <si>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</si>
  <si>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</si>
  <si>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</si>
  <si>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</si>
  <si>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</si>
  <si>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</si>
  <si>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</si>
  <si>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</si>
  <si>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</si>
  <si>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</si>
  <si>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</si>
  <si>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</si>
  <si>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</si>
  <si>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</si>
  <si>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</si>
  <si>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</si>
  <si>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</si>
  <si>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</si>
  <si>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</si>
  <si>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</si>
  <si>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</si>
  <si>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</si>
  <si>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</si>
  <si>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</si>
  <si>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</si>
  <si>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</si>
  <si>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</si>
  <si>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</si>
  <si>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</si>
  <si>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</si>
  <si>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</si>
  <si>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</si>
  <si>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</si>
  <si>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</si>
  <si>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</si>
  <si>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</si>
  <si>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</si>
  <si>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</si>
  <si>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</si>
  <si>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</si>
  <si>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</si>
  <si>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</si>
  <si>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LF3SCRA</t>
  </si>
  <si>
    <t>S'initier à la programmation et à la robotique par le jeu</t>
  </si>
  <si>
    <t>Sarah LACAZE</t>
  </si>
  <si>
    <t>LACAZE, Sarah</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</si>
  <si>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</si>
  <si>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</si>
  <si>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</si>
  <si>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</si>
  <si>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</si>
  <si>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EIMLPYTSL</t>
  </si>
  <si>
    <t>Implémentation en Python avec Scikit-learn</t>
  </si>
  <si>
    <t>Virginie  MATHIVET</t>
  </si>
  <si>
    <t xml:space="preserve">MATHIVET, Virginie </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</si>
  <si>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</si>
  <si>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</si>
  <si>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EI3PYT</t>
  </si>
  <si>
    <t>Traitement de données et techniques de programmation</t>
  </si>
  <si>
    <t>Sébastien CHAZALLET</t>
  </si>
  <si>
    <t>CHAZALLET, Sébastien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</si>
  <si>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</si>
  <si>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</si>
  <si>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</si>
  <si>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</si>
  <si>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RI25.2HTM</t>
  </si>
  <si>
    <t>Maîtrisez les standards de la création de sites web (2e édition)</t>
  </si>
  <si>
    <t>502 pages</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</si>
  <si>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</si>
  <si>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</si>
  <si>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EP3FIB</t>
  </si>
  <si>
    <t>Les fibres optiques</t>
  </si>
  <si>
    <t>Notions fondamentales (Câbles, Connectique, Composants, Protocoles, Réseaux...) (3e édition)</t>
  </si>
  <si>
    <t>Jean-Michel MUR</t>
  </si>
  <si>
    <t>MUR, Jean-Michel</t>
  </si>
  <si>
    <t>529 pages</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</si>
  <si>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</si>
  <si>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</si>
  <si>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</si>
  <si>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DPDWGC</t>
  </si>
  <si>
    <t>Digital Workplace et Gestion des connaissances</t>
  </si>
  <si>
    <t>Concepts et mise en oeuvre</t>
  </si>
  <si>
    <t>Gilles BALMISSE</t>
  </si>
  <si>
    <t>BALMISSE, Gilles</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</si>
  <si>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</si>
  <si>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</si>
  <si>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</si>
  <si>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</si>
  <si>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</si>
  <si>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</si>
  <si>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</si>
  <si>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</si>
  <si>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</si>
  <si>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</si>
  <si>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</si>
  <si>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</si>
  <si>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</si>
  <si>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</si>
  <si>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RI62LINA</t>
  </si>
  <si>
    <t>Maîtrisez l'administration du système (6e édition)</t>
  </si>
  <si>
    <t>Sébastien  ROHAUT</t>
  </si>
  <si>
    <t xml:space="preserve">ROHAUT, Sébastien </t>
  </si>
  <si>
    <t>826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</si>
  <si>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</si>
  <si>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</si>
  <si>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</si>
  <si>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</si>
  <si>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</si>
  <si>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</si>
  <si>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</si>
  <si>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EPREAJASP</t>
  </si>
  <si>
    <t>Construisez vos applications réactives avec une architecture micro-services en environnement Java EE</t>
  </si>
  <si>
    <t>Hervé LE MORVAN</t>
  </si>
  <si>
    <t>LE MORVAN, Hervé</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</si>
  <si>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</si>
  <si>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</si>
  <si>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</si>
  <si>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</si>
  <si>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</si>
  <si>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</si>
  <si>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</si>
  <si>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</si>
  <si>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</si>
  <si>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</si>
  <si>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</si>
  <si>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</si>
  <si>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</si>
  <si>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DP2PILSI</t>
  </si>
  <si>
    <t>Méthode et bonnes pratiques (2e édition)</t>
  </si>
  <si>
    <t>Joël DEMASSON,Jean-Paul POGGIOLI</t>
  </si>
  <si>
    <t>DEMASSON, Joël</t>
  </si>
  <si>
    <t>POGGIOLI, Jean-Paul</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</si>
  <si>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</si>
  <si>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</si>
  <si>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RI4SQL</t>
  </si>
  <si>
    <t>Les fondamentaux du langage (avec exercices et corrigés) - (4e édition)</t>
  </si>
  <si>
    <t>Anne-Christine BISSON</t>
  </si>
  <si>
    <t>BISSON, Anne-Christine</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</si>
  <si>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</si>
  <si>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</si>
  <si>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</si>
  <si>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</si>
  <si>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</si>
  <si>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</si>
  <si>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</si>
  <si>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</si>
  <si>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</si>
  <si>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</si>
  <si>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</si>
  <si>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</si>
  <si>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</si>
  <si>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</si>
  <si>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DP2RGPD</t>
  </si>
  <si>
    <t>Le comprendre et le mettre en oeuvre (2e édition) - (retours d'expérience pour les DPO...)</t>
  </si>
  <si>
    <t>Pierre BEGASSE,Jacques FOUCAULT,Loïc PANHALEUX,Dominique RENAUD</t>
  </si>
  <si>
    <t>BEGASSE, Pierre</t>
  </si>
  <si>
    <t>FOUCAULT, Jacques</t>
  </si>
  <si>
    <t>PANHALEUX, Loïc</t>
  </si>
  <si>
    <t>RENAUD, Dominique</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</si>
  <si>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</si>
  <si>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</si>
  <si>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</si>
  <si>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</si>
  <si>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</si>
  <si>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</si>
  <si>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</si>
  <si>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</si>
  <si>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</si>
  <si>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EI35.1POWAW</t>
  </si>
  <si>
    <t>Administration de postes clients Windows (3e édition)</t>
  </si>
  <si>
    <t>Julien MUSY</t>
  </si>
  <si>
    <t>MUSY, Julien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</si>
  <si>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</si>
  <si>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</si>
  <si>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</si>
  <si>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</si>
  <si>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</si>
  <si>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</si>
  <si>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</si>
  <si>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</si>
  <si>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</si>
  <si>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</si>
  <si>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</si>
  <si>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</si>
  <si>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DP3SEC</t>
  </si>
  <si>
    <t>Etat de l'art et Bonnes Pratiques (3ième édition)</t>
  </si>
  <si>
    <t>Jean-François CARPENTIER</t>
  </si>
  <si>
    <t>CARPENTIER, Jean-François</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</si>
  <si>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</si>
  <si>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</si>
  <si>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</si>
  <si>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</si>
  <si>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DPCLMO</t>
  </si>
  <si>
    <t>Quel modèle pour quelle utilisation ? Un état de l'art et des bonnes pratiques</t>
  </si>
  <si>
    <t>Marc  ISRAEL</t>
  </si>
  <si>
    <t xml:space="preserve">ISRAEL, Marc </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</si>
  <si>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</si>
  <si>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</si>
  <si>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</si>
  <si>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</si>
  <si>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AT103DS</t>
  </si>
  <si>
    <t>3ds Max 2010 - Livre de référence</t>
  </si>
  <si>
    <t>AT12AUT</t>
  </si>
  <si>
    <t>AutoCAD 2012 - Tous les outils et fonctionnalités avancées</t>
  </si>
  <si>
    <t>AT12BEAUT</t>
  </si>
  <si>
    <t>AutoCAD - pour les bureaux d'études</t>
  </si>
  <si>
    <t>AT12SOL</t>
  </si>
  <si>
    <t>SolidWorks 2012 - Livre de référence</t>
  </si>
  <si>
    <t>AT13ARC</t>
  </si>
  <si>
    <t>ArchiCAD 13 - Livre de référence</t>
  </si>
  <si>
    <t>AT8SKE</t>
  </si>
  <si>
    <t>SketchUp 8 - version gratuite et Pro</t>
  </si>
  <si>
    <t>CE07EXCS</t>
  </si>
  <si>
    <t>Exchange Server 2007 - examen MCTS 70-236</t>
  </si>
  <si>
    <t>CE08R2HYP</t>
  </si>
  <si>
    <t>Hyper-V - avec Windows Server 2008 R2 (examen MCTS 70-659)</t>
  </si>
  <si>
    <t>CE08WINIR</t>
  </si>
  <si>
    <t>Windows Server 2008 - MCTS 70-642 - Configuration d'une infrastructure réseau</t>
  </si>
  <si>
    <t>CE08WINS</t>
  </si>
  <si>
    <t>Windows Server 2008 - Administration - Préparation à la certification MCITP 70-646</t>
  </si>
  <si>
    <t>CE10EXCS</t>
  </si>
  <si>
    <t>Exchange Server 2010 - Préparation à la certification MCTS 70-662</t>
  </si>
  <si>
    <t>CE208WINAD</t>
  </si>
  <si>
    <t>Windows Server 2008 et 2008 R2 - MCTS 70-640 - Infrastructure Active Directory (2e éd.)</t>
  </si>
  <si>
    <t>CE2VIWIN</t>
  </si>
  <si>
    <t xml:space="preserve">Windows Vista - MCTS 70-620 - Installation et configuration </t>
  </si>
  <si>
    <t>CE7WIN</t>
  </si>
  <si>
    <t>Windows 7 - Configuration - Préparation à l'examen MCTS 70-680</t>
  </si>
  <si>
    <t>CE7WINA</t>
  </si>
  <si>
    <t>Windows 7 - Administrateur de postes de travail (examen MCITP 70-686)</t>
  </si>
  <si>
    <t>CE7WINTS</t>
  </si>
  <si>
    <t>Windows 7 - Technicien Support (examen MCITP 70-685)</t>
  </si>
  <si>
    <t>CMO07EXC</t>
  </si>
  <si>
    <t>Excel 2007 - Préparation à l'examen MCAS 77-602</t>
  </si>
  <si>
    <t>CMO07WOR</t>
  </si>
  <si>
    <t>Word 2007 - Préparation à l'examen MCAS 77-601</t>
  </si>
  <si>
    <t>DPBAS</t>
  </si>
  <si>
    <t>Base de données et Objets - Méta-modèles de collaborat° pour des solut° logicielles perform.</t>
  </si>
  <si>
    <t>DPCMM</t>
  </si>
  <si>
    <t>Modèles CMMI v. 1.3 - Manuel d'utilisation à l'usage des professionnels des SI</t>
  </si>
  <si>
    <t>DPGRE</t>
  </si>
  <si>
    <t>Green IT - Gérez la consommation d'énergie de vos systèmes informatiques</t>
  </si>
  <si>
    <t>EI07SHA</t>
  </si>
  <si>
    <t>SharePoint 2007 - Développement et déploiement de composants</t>
  </si>
  <si>
    <t>EI08casp</t>
  </si>
  <si>
    <t>ASP.NET avec C# - sous Visual Studio 2008</t>
  </si>
  <si>
    <t>EI08R2SQL</t>
  </si>
  <si>
    <t>SQL Server 2008 R2 - pour une solution de Business Intelligence</t>
  </si>
  <si>
    <t>EI08TFS</t>
  </si>
  <si>
    <t>Team Foundation Server (TFS) - Gestion du cycle de vie des applications</t>
  </si>
  <si>
    <t>EI08TSE</t>
  </si>
  <si>
    <t>TSE 2008 - Terminal Server Edition - Clients légers : Architecture et Implémentation</t>
  </si>
  <si>
    <t>EI08VASP</t>
  </si>
  <si>
    <t>ASP.NET avec VB.NET - sous Visual Studio 2008</t>
  </si>
  <si>
    <t>EI08WINS</t>
  </si>
  <si>
    <t>Windows Server 2008 - Administration avancée</t>
  </si>
  <si>
    <t>EI10CASP</t>
  </si>
  <si>
    <t>ASP.NET 4 avec C# sous Visual Studio 2010 - Applications Web</t>
  </si>
  <si>
    <t>EI10SHA</t>
  </si>
  <si>
    <t>SharePoint 2010 - Développez en .NET pour personnaliser SharePoint</t>
  </si>
  <si>
    <t>EI10SHAD</t>
  </si>
  <si>
    <t>SharePoint Designer 2010 - Personnalisation et gestion de l'informat° de vos sites SharePoint</t>
  </si>
  <si>
    <t>EI10TFS</t>
  </si>
  <si>
    <t>TFS 2010 - La plate-forme de gestion du cycle de vie des applications</t>
  </si>
  <si>
    <t>EI10VIAL</t>
  </si>
  <si>
    <t>Visual Studio 2010 ALM - Mise en place de tests logiciels</t>
  </si>
  <si>
    <t>EI208R2HYP</t>
  </si>
  <si>
    <t>Hyper-V et SC VMM - Virtualisation sous Windows Server 2008 R2 [2ième édition]</t>
  </si>
  <si>
    <t>EI208R2RDS</t>
  </si>
  <si>
    <t>Services RDS de Windows Server 2008 R2 - Architecture et implémentation [2ième édition]</t>
  </si>
  <si>
    <t>EI208R2WINS</t>
  </si>
  <si>
    <t>Windows Server 2008 R2 - Administration avancée [2ième édition]</t>
  </si>
  <si>
    <t>EI208STR</t>
  </si>
  <si>
    <t>Les stratégies de groupe (GPO) - sous Windows Server 2008 et 2008 R2 (2ième édition)</t>
  </si>
  <si>
    <t>EI2CSS</t>
  </si>
  <si>
    <t>Des CSS au DHTML - JavaScript appliqué aux feuilles de style</t>
  </si>
  <si>
    <t>EI2GWT</t>
  </si>
  <si>
    <t>GWT - Développez des Applications Internet Riches en Java</t>
  </si>
  <si>
    <t>EI2POW</t>
  </si>
  <si>
    <t>Windows PowerShell (v1 et 2) - Guide de référence pour l'administration système</t>
  </si>
  <si>
    <t>EI2STRU</t>
  </si>
  <si>
    <t>Struts 2 - Le framework de développement d'applications Java EE</t>
  </si>
  <si>
    <t>EI2VOIP</t>
  </si>
  <si>
    <t>VoIP et ToIP - Asterisk - La téléphonie IP d'entreprise [2ième édition]</t>
  </si>
  <si>
    <t>EI3.5ADOL</t>
  </si>
  <si>
    <t>ADO.NET 3.5 et LINQ - Accès aux données avec Visual Studio 2008</t>
  </si>
  <si>
    <t>EI3XISAPB</t>
  </si>
  <si>
    <t>SAP BusinessObjects Enterprise XI 3.x - Installation et administration</t>
  </si>
  <si>
    <t>EI4JBOS</t>
  </si>
  <si>
    <t>JBoss - Développement, déploiement et sécurisation d'applications JEE</t>
  </si>
  <si>
    <t>EI4SIL</t>
  </si>
  <si>
    <t>Silverlight - Développez des applications riches universelles [2ième édition]</t>
  </si>
  <si>
    <t>EI4VMVS</t>
  </si>
  <si>
    <t>VMware vSphere 4 - Mise en place d'une infrastructure virtuelle</t>
  </si>
  <si>
    <t>EI4XDCIT</t>
  </si>
  <si>
    <t>Citrix XenDesktop v 4 - Virtualisation du poste de travail</t>
  </si>
  <si>
    <t>EI5VMVI</t>
  </si>
  <si>
    <t>VMware View - Virtualisation des postes de travail</t>
  </si>
  <si>
    <t xml:space="preserve"> LNEI4DES</t>
  </si>
  <si>
    <t>EI5XACIT</t>
  </si>
  <si>
    <t>Citrix XenApp 5 - Concepts et mise en œuvre de la virtualisation d'applications</t>
  </si>
  <si>
    <t>EI7PWIN</t>
  </si>
  <si>
    <t>Windows Phone 7 - Développez avec Visual Studio, Silverlight et XNA</t>
  </si>
  <si>
    <t>EI7WINS</t>
  </si>
  <si>
    <t>Windows 7 - Sécurité</t>
  </si>
  <si>
    <t>EIDIRA</t>
  </si>
  <si>
    <t>DirectAccess - Mobilité et nomadisme, mise en oeuvre de la solution Microsoft</t>
  </si>
  <si>
    <t>EIDOJ</t>
  </si>
  <si>
    <t>Dojo - Le framework JavaScript pour le développement rapide d'applications Web</t>
  </si>
  <si>
    <t>EIFLE</t>
  </si>
  <si>
    <t>Flex - Mise en œuvre d'applications professionnelles</t>
  </si>
  <si>
    <t>EIJSF</t>
  </si>
  <si>
    <t>Java Server Faces (JSF) avec Eclipse - Conception d'applications web</t>
  </si>
  <si>
    <t>EIJUN</t>
  </si>
  <si>
    <t>JUnit - Mise en oeuvre pour automatiser les tests en Java</t>
  </si>
  <si>
    <t>EIMAG</t>
  </si>
  <si>
    <t>Magento - Réalisez des développements professionnels avec PHP</t>
  </si>
  <si>
    <t>EIORA</t>
  </si>
  <si>
    <t>Oracle - Exploitation de bases de données en environnement de production sous Unix</t>
  </si>
  <si>
    <t>EIPHP</t>
  </si>
  <si>
    <t>PHP - Améliorez la performance de vos applications</t>
  </si>
  <si>
    <t>EIR7WIN</t>
  </si>
  <si>
    <t>Registre Windows 7 - architecture, administration, script, réparation, personnalisation...</t>
  </si>
  <si>
    <t>EIRVIWIN</t>
  </si>
  <si>
    <t>Registre Windows Vista - architecture, administration, script, réparation, personnalisation, optimisation...</t>
  </si>
  <si>
    <t>EISAM</t>
  </si>
  <si>
    <t>SAMBA - Intégrez un serveur de fichiers Open Source à votre réseau d'entreprise</t>
  </si>
  <si>
    <t>EISYM</t>
  </si>
  <si>
    <t>Symfony et CodeIgniter - Le développement rapide d'applications web en PHP</t>
  </si>
  <si>
    <t>EIVST</t>
  </si>
  <si>
    <t>VSTO - Guide du développeur : personnaliser et étendre MS Office</t>
  </si>
  <si>
    <t>EIVWINS</t>
  </si>
  <si>
    <t>Windows Vista - Sécurité</t>
  </si>
  <si>
    <t>EIZEN</t>
  </si>
  <si>
    <t>Zend Framework et PHP - Programmation par composants</t>
  </si>
  <si>
    <t>EP07SCCM</t>
  </si>
  <si>
    <t>SCCM 2007 (System Center Configuration Manager) - Concepts et mise en oeuvre</t>
  </si>
  <si>
    <t>EP09BIZ</t>
  </si>
  <si>
    <t>BizTalk Server 2009 - Mise en oeuvre opérationnelle</t>
  </si>
  <si>
    <t>EP3NAG</t>
  </si>
  <si>
    <t>NAGIOS au cœur de la supervision Open Source - De l'installation à l'optimisation</t>
  </si>
  <si>
    <t>EPABA</t>
  </si>
  <si>
    <t>ABAP Web Dynpro - Le développement d'applications Web sous SAP NetWeaver</t>
  </si>
  <si>
    <t>EPAPEX</t>
  </si>
  <si>
    <t>Oracle APEX - Développement rapide d'applications web pour Oracle</t>
  </si>
  <si>
    <t>EPASCIS</t>
  </si>
  <si>
    <t>Cisco ASA - Mise en oeuvre et configuration de base des boîtiers de sécurité ASA</t>
  </si>
  <si>
    <t>EPDEVJEE</t>
  </si>
  <si>
    <t>Développements n-tiers - avec Java EE</t>
  </si>
  <si>
    <t>EPPEN</t>
  </si>
  <si>
    <t>Pentaho - Mise en place d'une solution Open Source de Business Intelligence</t>
  </si>
  <si>
    <t>EPPROAS</t>
  </si>
  <si>
    <t>RPG et CL - Maîtrisez la programmation sur AS/400</t>
  </si>
  <si>
    <t>EPSRCIS</t>
  </si>
  <si>
    <t>Cisco - La sécurité des réseaux</t>
  </si>
  <si>
    <t>EPTAL</t>
  </si>
  <si>
    <t>Talend Open Studio - Mettre en oeuvre une solution d'intégration de données</t>
  </si>
  <si>
    <t>EPWINAP</t>
  </si>
  <si>
    <t>Windows Azure Platform - Développez, déployez et administrez pour le Cloud Microsoft</t>
  </si>
  <si>
    <t>EPZIM</t>
  </si>
  <si>
    <t>Zimbra - Messagerie collaborative d'entreprise Open source</t>
  </si>
  <si>
    <t>MB2.0W</t>
  </si>
  <si>
    <t>Du Web 2.0 au Web x.0 - Utilisation et évolution des services web pour l'entreprise</t>
  </si>
  <si>
    <t>MBCM</t>
  </si>
  <si>
    <t>Content Marketing - Image, notoriété... : boostez votre webmarketing par le contenu</t>
  </si>
  <si>
    <t>MBORES</t>
  </si>
  <si>
    <t>Réseaux sociaux - Optimisez votre ROI</t>
  </si>
  <si>
    <t>State</t>
  </si>
  <si>
    <t>Strategy</t>
  </si>
  <si>
    <t xml:space="preserve"> Template Method</t>
  </si>
  <si>
    <t>Visitor</t>
  </si>
  <si>
    <t>MS10EXC</t>
  </si>
  <si>
    <t>Excel 2010 - Préparation à l'examen Microsoft® Office Specialist (77-882)</t>
  </si>
  <si>
    <t>MS10EXCE</t>
  </si>
  <si>
    <t>Excel 2010 Expert - Préparation à l'examen Microsoft® Office Specialist (77-888)</t>
  </si>
  <si>
    <t>MS10POW</t>
  </si>
  <si>
    <t>PowerPoint 2010 - Préparation à l'examen Microsoft® Office Specialist (77-883)</t>
  </si>
  <si>
    <t>MS10WOR</t>
  </si>
  <si>
    <t>Word 2010 - Préparation à l'examen Microsoft® Office Specialist (77-881)</t>
  </si>
  <si>
    <t>MS10WORE</t>
  </si>
  <si>
    <t>Word 2010 Expert - Préparation à l'examen Microsoft® Office Specialist (77-887)</t>
  </si>
  <si>
    <t>OS10EXCPOW</t>
  </si>
  <si>
    <t>Excel 2010 et PowerPivot - L'analyse de données simple et efficace</t>
  </si>
  <si>
    <t>OS10OFF</t>
  </si>
  <si>
    <t>Word, Excel, PowerPoint, Outlook, Access et OneNote - Exploitez la puissance d'Office 2010</t>
  </si>
  <si>
    <t>OS11MAP</t>
  </si>
  <si>
    <t>MapInfo Professional® - version 11</t>
  </si>
  <si>
    <t>OS3.4ALF</t>
  </si>
  <si>
    <t>Alfresco 3.4 - Travail collaboratif et GED avec la plate-forme Share</t>
  </si>
  <si>
    <t>OS3CMWORP</t>
  </si>
  <si>
    <t>WordPress 3 - un CMS pour créer votre site web</t>
  </si>
  <si>
    <t>OW2.5JOO</t>
  </si>
  <si>
    <t>Joomla! 2.5 - Créez et administrez vos sites Web</t>
  </si>
  <si>
    <t>OW7DRU</t>
  </si>
  <si>
    <t>Drupal 7 - Concevoir et administrer vos sites web</t>
  </si>
  <si>
    <t>OWEXTWOR</t>
  </si>
  <si>
    <t>WordPress - Les meilleures extensions</t>
  </si>
  <si>
    <t>OWPRE</t>
  </si>
  <si>
    <t>PrestaShop - Créer un site de e-commerce</t>
  </si>
  <si>
    <t>RB03ACC</t>
  </si>
  <si>
    <t>Access 2003 - Livre de référence</t>
  </si>
  <si>
    <t>Excel 2003 - Livre de référence</t>
  </si>
  <si>
    <t>RB03OUT</t>
  </si>
  <si>
    <t>Outllok 2003 - Livre de référence</t>
  </si>
  <si>
    <t>RB03POW</t>
  </si>
  <si>
    <t>PowerPoint 2003 - Livre de référence</t>
  </si>
  <si>
    <t>RB03WOR</t>
  </si>
  <si>
    <t>Word 2003 - Livre de référence</t>
  </si>
  <si>
    <t>RB07ACC</t>
  </si>
  <si>
    <t>Access 2007 - Livre de référence</t>
  </si>
  <si>
    <t>RB07EXC</t>
  </si>
  <si>
    <t>Excel 2007 - Livre de référence</t>
  </si>
  <si>
    <t>RB07OUT</t>
  </si>
  <si>
    <t>Outlook 2007 - Livre de référence</t>
  </si>
  <si>
    <t>RB07POW</t>
  </si>
  <si>
    <t>PowerPoint 2007 - Livre de référence</t>
  </si>
  <si>
    <t>RB07PRO</t>
  </si>
  <si>
    <t>Project 2007 - Version Standard</t>
  </si>
  <si>
    <t>RB07PUB</t>
  </si>
  <si>
    <t>Publisher 2007 - Livre de référence</t>
  </si>
  <si>
    <t>RB07VIS</t>
  </si>
  <si>
    <t>Visio 2007 - Livre de référence</t>
  </si>
  <si>
    <t>RB07WOR</t>
  </si>
  <si>
    <t>Word 2007 - Livre de référence</t>
  </si>
  <si>
    <t>RB10ACC</t>
  </si>
  <si>
    <t>Access 2010 - Livre de référence</t>
  </si>
  <si>
    <t>RB10CIEC</t>
  </si>
  <si>
    <t>Ciel Compta 2010 - Pour Windows (version 16) -  Agréé par Ciel</t>
  </si>
  <si>
    <t>RB10CIEP</t>
  </si>
  <si>
    <t>Ciel Paye 2010 (version 16) - Agréé par Ciel</t>
  </si>
  <si>
    <t>RB10EXC</t>
  </si>
  <si>
    <t>Excel 2010 - Livre de référence</t>
  </si>
  <si>
    <t>RB10LMAC</t>
  </si>
  <si>
    <t>Mac OS X Leopard (version 10.5) - Livre de référence</t>
  </si>
  <si>
    <t>RB10OUT</t>
  </si>
  <si>
    <t>Outlook 2010 - Livre de référence</t>
  </si>
  <si>
    <t>RB10POW</t>
  </si>
  <si>
    <t>PowerPoint 2010 - Livre de référence</t>
  </si>
  <si>
    <t>RB10PRO</t>
  </si>
  <si>
    <t xml:space="preserve">Project 2010 - Livre de référence </t>
  </si>
  <si>
    <t>RB10PUB</t>
  </si>
  <si>
    <t>Publisher 2010 - Livre de référence</t>
  </si>
  <si>
    <t>RB10SHA</t>
  </si>
  <si>
    <t>SharePoint 2010 - L'environnement de travail collaboratif</t>
  </si>
  <si>
    <t>RB10SLMAC</t>
  </si>
  <si>
    <t>Mac OS X Snow Leopard (version 10.6) - Livre de référence</t>
  </si>
  <si>
    <t>RB10VIS</t>
  </si>
  <si>
    <t>Visio 2010 - Livre de référence</t>
  </si>
  <si>
    <t>RB10WOR</t>
  </si>
  <si>
    <t>Word 2010 - Livre de référence</t>
  </si>
  <si>
    <t>RB11CIEC</t>
  </si>
  <si>
    <t>Ciel Compta 2011 - Agréé par Ciel</t>
  </si>
  <si>
    <t>RB11EXCM</t>
  </si>
  <si>
    <t>Excel 2011 pour Mac - Livre de référence</t>
  </si>
  <si>
    <t>RB11WORM</t>
  </si>
  <si>
    <t>Word 2011 pour Mac - Livre de référence</t>
  </si>
  <si>
    <t>RB210OFF</t>
  </si>
  <si>
    <t>Microsoft® Office 2010 - Word, Excel, PowerPoint, Outlook et OneNote 2010 (2ième edition)</t>
  </si>
  <si>
    <t>RB3.3OPEBAS</t>
  </si>
  <si>
    <t>Base 3.3 - Le gestionnaire de bases de données de OpenOffice.org et LibreOffice</t>
  </si>
  <si>
    <t>RB3.3OPECAL</t>
  </si>
  <si>
    <t>Calc 3.3 - Le tableur de OpenOffice.org et LibreOffice</t>
  </si>
  <si>
    <t>RB3.3OPEIMP</t>
  </si>
  <si>
    <t>Impress 3.3 - Le logiciel de présentations animées de OpenOffice.org et LibreOffice</t>
  </si>
  <si>
    <t>RB3.3OPEWRI</t>
  </si>
  <si>
    <t>Writer 3.3 - Le traitement de texte de OpenOffice.org et LibreOffice</t>
  </si>
  <si>
    <t>RB3OPEBAS</t>
  </si>
  <si>
    <t>Base - Le gestionnaire de bases de données de OpenOffice.org 3</t>
  </si>
  <si>
    <t>RB3OPECAL</t>
  </si>
  <si>
    <t>Calc : Le tableur d'OpenOffice.org 3 - Livre de référence</t>
  </si>
  <si>
    <t>RB3OPEWRI</t>
  </si>
  <si>
    <t>Writer - le traitement de texte de OpenOffice.org 3</t>
  </si>
  <si>
    <t>RB7ORDI</t>
  </si>
  <si>
    <t>L'ordinateur et Internet (Windows 7) - Modules 1, 2 et 7 du PCIE</t>
  </si>
  <si>
    <t>RB7WIN</t>
  </si>
  <si>
    <t>Windows 7 - Livre de référence</t>
  </si>
  <si>
    <t>RB8WIN</t>
  </si>
  <si>
    <t>Windows 8 - Livre de référence</t>
  </si>
  <si>
    <t>RBAGOO</t>
  </si>
  <si>
    <t>Google Apps - Utilisez les outils bureautiques de Google</t>
  </si>
  <si>
    <t>RBM11OFF</t>
  </si>
  <si>
    <t>Office 2011 - Word, Excel, PowerPoint et Outlook 2011 pour Mac</t>
  </si>
  <si>
    <t>RBXP2WIN</t>
  </si>
  <si>
    <t>Windows XP - Nouvelle édition (inclus les nouveautés du Service Pack 2)</t>
  </si>
  <si>
    <t>RI03EXCV</t>
  </si>
  <si>
    <t>VBA Excel 2003 - Programmer sous Excel : Macros et Langage VBA</t>
  </si>
  <si>
    <t>RI03TCP</t>
  </si>
  <si>
    <t>Windows Server 2003 - Les services réseaux TCP/IP</t>
  </si>
  <si>
    <t>RI03TSE</t>
  </si>
  <si>
    <t>TSE 2003 (Terminal Server Edition) - Clients légers : Architecture et Implémentation</t>
  </si>
  <si>
    <t>RI03WINS</t>
  </si>
  <si>
    <t>Windows Server 2003 - Administration - Installation, configuration et administration</t>
  </si>
  <si>
    <t>RI03WINSE</t>
  </si>
  <si>
    <t>Windows Server 2003 - Administration de la sécurité</t>
  </si>
  <si>
    <t>RI07ACCV</t>
  </si>
  <si>
    <t>VBA Access 2007 - Programmer sous Access</t>
  </si>
  <si>
    <t>RI07EXCV</t>
  </si>
  <si>
    <t>VBA Excel 2007 - Programmer sous Excel : Macros et Langage VBA</t>
  </si>
  <si>
    <t>RI07INF</t>
  </si>
  <si>
    <t xml:space="preserve">InfoPath 2007 - Optimisez le travail collaboratif </t>
  </si>
  <si>
    <t>RI07SHA</t>
  </si>
  <si>
    <t>Microsoft Office SharePoint Server 2007 (MOSS 2007) - De l'intégration au développement</t>
  </si>
  <si>
    <t>RI07SHAAD</t>
  </si>
  <si>
    <t>Microsoft Office SharePoint Server 2007 (MOSS 2007) - Déploiement et Administration</t>
  </si>
  <si>
    <t>RI07WORV</t>
  </si>
  <si>
    <t>VBA Word 2007 - Programmez dans Word avec les macros et le langage VBA</t>
  </si>
  <si>
    <t>RI08AUT</t>
  </si>
  <si>
    <t>AutoCAD 2008 - De la conception au dessin et à la présentation détaillée</t>
  </si>
  <si>
    <t>RI08AUTLT</t>
  </si>
  <si>
    <t>AutoCAD LT 2008 - De la conception au dessin et à la présentation détaillée</t>
  </si>
  <si>
    <t>RI08CRY</t>
  </si>
  <si>
    <t>Crystal Reports 2008 - Créez des états de gestion à partir de vos bases de données</t>
  </si>
  <si>
    <t>RI08CSHA</t>
  </si>
  <si>
    <t>C # - Développez avec Visual Studio 2008</t>
  </si>
  <si>
    <t>RI08EXSQL</t>
  </si>
  <si>
    <t>SQL Server 2008 Express - Administrez et développez vos bases de données</t>
  </si>
  <si>
    <t>RI08NETVB</t>
  </si>
  <si>
    <t xml:space="preserve">Visual Basic.NET - (VB.NET) </t>
  </si>
  <si>
    <t>RI08SBS</t>
  </si>
  <si>
    <t>Windows SBS 2008 - Installation et administration en PME/PMI</t>
  </si>
  <si>
    <t>RI08SQL</t>
  </si>
  <si>
    <t>SQL Server 2008 - SQL, Transact SQL</t>
  </si>
  <si>
    <t>RI08SQLA</t>
  </si>
  <si>
    <t>SQL Server 2008 - Administration</t>
  </si>
  <si>
    <t>RI09AUT</t>
  </si>
  <si>
    <t>AutoCAD 2009 - De la conception au dessin et à la présentation détaillée</t>
  </si>
  <si>
    <t>RI09autlt</t>
  </si>
  <si>
    <t>AutoCAD LT 2009 - De la conception au dessin et à la présentation détaillée</t>
  </si>
  <si>
    <t>RI10ACCV</t>
  </si>
  <si>
    <t>VBA Access 2010 - Programmer sous Access</t>
  </si>
  <si>
    <t>RI10AUT</t>
  </si>
  <si>
    <t>AutoCAD 2010 - Des fondamentaux à la présentation détaillée</t>
  </si>
  <si>
    <t>RI10AUTLT</t>
  </si>
  <si>
    <t>AutoCAD LT 2010 - Des fondamentaux à la présentation détaillée</t>
  </si>
  <si>
    <t>RI10CSHA</t>
  </si>
  <si>
    <t>C# 4 - Les fondamentaux du langage - Développer avec Visual Studio 2010</t>
  </si>
  <si>
    <t>RI10EXCV</t>
  </si>
  <si>
    <t>VBA Excel 2010 - Programmer sous Excel : Macros et Langage VBA</t>
  </si>
  <si>
    <t>RI10GORA</t>
  </si>
  <si>
    <t>Oracle 10g - SQL, PL/SQL, SQL*Plus</t>
  </si>
  <si>
    <t>RI10GORAA</t>
  </si>
  <si>
    <t>Oracle 10g - Administration</t>
  </si>
  <si>
    <t>RI10NETVB</t>
  </si>
  <si>
    <t>Visual Basic 2010 (VB.NET) - Les fondamentaux du langage</t>
  </si>
  <si>
    <t>RI10SHAAD</t>
  </si>
  <si>
    <t>SharePoint Server 2010 - Déploiement et administration de la plate-forme</t>
  </si>
  <si>
    <t>RI10SHW</t>
  </si>
  <si>
    <t>SharePoint Workspace 2010 - De SharePoint à la collaboration agile et sécurisée</t>
  </si>
  <si>
    <t>RI11AUT</t>
  </si>
  <si>
    <t>AutoCAD 2011 - Des fondamentaux à la présentation détaillée</t>
  </si>
  <si>
    <t>RI11AUTLT</t>
  </si>
  <si>
    <t>AutoCAD LT 2011 - Des fondamentaux à la présentation détaillée</t>
  </si>
  <si>
    <t>RI11GORA</t>
  </si>
  <si>
    <t>Oracle 11g - SQL, PL/SQL, SQL*Plus</t>
  </si>
  <si>
    <t>RI11GORAA</t>
  </si>
  <si>
    <t>Oracle 11g - Administration</t>
  </si>
  <si>
    <t>RI12AUT</t>
  </si>
  <si>
    <t>AutoCAD 2012 - Des fondamentaux à la présentation détaillée</t>
  </si>
  <si>
    <t>RI12AUTLT</t>
  </si>
  <si>
    <t>AutoCAD LT 2012 - Des fondamentaux à la présentation détaillée</t>
  </si>
  <si>
    <t>RI14WIND</t>
  </si>
  <si>
    <t>WinDev 14 - Les fondamentaux du développement</t>
  </si>
  <si>
    <t>RI15WIND</t>
  </si>
  <si>
    <t>WinDev 15 - Les fondamentaux du développement avec WinDev (agréé par PC SOFT)</t>
  </si>
  <si>
    <t>RI208WINS</t>
  </si>
  <si>
    <t>Windows Server 2008 - Installation, configuration, gestion et dépannage [2ième édition]</t>
  </si>
  <si>
    <t>RI210SHAF</t>
  </si>
  <si>
    <t>SharePoint Foundation 2010 - Construire un intranet collaboratif en PME [2ième édition]</t>
  </si>
  <si>
    <t>Template Method</t>
  </si>
  <si>
    <t>RI22.1CSS</t>
  </si>
  <si>
    <t>CSS 2.1 - Adoptez les feuilles de style pour maîtriser les standards du web</t>
  </si>
  <si>
    <t>RI25JOOA</t>
  </si>
  <si>
    <t>Joomla! - Création et administration d'un site web</t>
  </si>
  <si>
    <t>RI26JEE</t>
  </si>
  <si>
    <t>Java Enterprise Edition - Le développement d'applications web avec JEE 6 [2ième édition]</t>
  </si>
  <si>
    <t>Ri27WINDE</t>
  </si>
  <si>
    <t>Windows 7 et Office 2010 - Déploiement des postes de travail en entreprise [2ième édition]</t>
  </si>
  <si>
    <t>RI2PYT</t>
  </si>
  <si>
    <t>Python - Les fondamentaux du langage (Nouvelle édition)</t>
  </si>
  <si>
    <t>RI2WIF</t>
  </si>
  <si>
    <t>Wi-Fi - Réseaux sans fil 802.11 : Technologie - Déploiement - Sécurisation</t>
  </si>
  <si>
    <t>RI3WXIBUSO</t>
  </si>
  <si>
    <t>SAP BusinessObjects XI 3 - Web Intelligence</t>
  </si>
  <si>
    <t>RI3XIBUSO</t>
  </si>
  <si>
    <t>SAP BusinessObjects - Desktop Intelligence (version XI 3)</t>
  </si>
  <si>
    <t>RI43HTM</t>
  </si>
  <si>
    <t>HTML 4 - Maîtrisez le code source (3ème édition)</t>
  </si>
  <si>
    <t>RI5.2PHP</t>
  </si>
  <si>
    <t>PHP 5.2 - Développer un site Web dynamique et interactif</t>
  </si>
  <si>
    <t>RI5.3PHP</t>
  </si>
  <si>
    <t>PHP 5.3 - Développez un site web dynamique et interactif</t>
  </si>
  <si>
    <t>RI5.4PHP</t>
  </si>
  <si>
    <t>PHP 5.4 - Développez un site web dynamique et interactif</t>
  </si>
  <si>
    <t>RI5MYSA</t>
  </si>
  <si>
    <t>MySQL 5 - Administration et optimisation</t>
  </si>
  <si>
    <t>RI6.5BUSOD</t>
  </si>
  <si>
    <t>BusinessObjects Designer - versions 6.5 et XI</t>
  </si>
  <si>
    <t>RI6IIS</t>
  </si>
  <si>
    <t>Internet Information Services 6 - Installation, migration, administration et optimisation</t>
  </si>
  <si>
    <t>RI6JAV</t>
  </si>
  <si>
    <t>JAVA 6 - Les fondamentaux du langage Java</t>
  </si>
  <si>
    <t>RI6TOM</t>
  </si>
  <si>
    <t>Apache Tomcat 6 - Guide d'administration du serveur Java EE sous Windows et Linux</t>
  </si>
  <si>
    <t>RI7JAV</t>
  </si>
  <si>
    <t>JAVA 7 - Les fondamentaux du langage Java</t>
  </si>
  <si>
    <t>RI7TOM</t>
  </si>
  <si>
    <t>Apache Tomcat 7 - Guide d'administration du serveur Java EE 6 sous Windows et Linux</t>
  </si>
  <si>
    <t>RI7WINA</t>
  </si>
  <si>
    <t>Windows 7 - Administration de postes de travail dans un domaine Active Directory</t>
  </si>
  <si>
    <t>RI85LOTNA</t>
  </si>
  <si>
    <t>Lotus Notes et Domino 8.5 - Administration de serveurs Domino</t>
  </si>
  <si>
    <t>RIDRU</t>
  </si>
  <si>
    <t>DRUPAL - Maîtrisez votre architecture Web</t>
  </si>
  <si>
    <t>RIGHO</t>
  </si>
  <si>
    <t>Symantec Ghost - Guide pratique du clonage d'ordinateurs</t>
  </si>
  <si>
    <t>RIGOO</t>
  </si>
  <si>
    <t>Google Apps - Déployer, administrer et utiliser la plateforme collaborative</t>
  </si>
  <si>
    <t>RIJAV</t>
  </si>
  <si>
    <t>JavaScript - Des fondamentaux aux concepts avancés</t>
  </si>
  <si>
    <t>RILDAP</t>
  </si>
  <si>
    <t>LDAP - Maîtrise du protocole - Exploitation d'un service d'annuaire (OpenLDAP, Active Directory)</t>
  </si>
  <si>
    <t>RILTXML</t>
  </si>
  <si>
    <t>Technologies XML - Aspects techniques et approches métier</t>
  </si>
  <si>
    <t>RIRALG</t>
  </si>
  <si>
    <t>Algèbre relationnelle - Guide de conception d'une base de données</t>
  </si>
  <si>
    <t>RIRUB</t>
  </si>
  <si>
    <t>Ruby - Les fondamentaux du langage - Mise en œuvre avec Ruby on Rails</t>
  </si>
  <si>
    <t>RIWXIBUSO</t>
  </si>
  <si>
    <t>BusinessObjects XI - Web Intelligence</t>
  </si>
  <si>
    <t>SF1.4SCR</t>
  </si>
  <si>
    <t>Scribus 1.4 - Livre de référence</t>
  </si>
  <si>
    <t>SF26GIM</t>
  </si>
  <si>
    <t>The Gimp 2.6 - pour PC, Mac et Linux</t>
  </si>
  <si>
    <t>SF2EXWEB</t>
  </si>
  <si>
    <t>Microsoft® Expression Web (version 2) - Livre de référence</t>
  </si>
  <si>
    <t>SF2GIM</t>
  </si>
  <si>
    <t>The Gimp 2.2 - Livre de référence</t>
  </si>
  <si>
    <t>SF3CSFLA</t>
  </si>
  <si>
    <t>Flash CS3 - Livre de référence</t>
  </si>
  <si>
    <t>SF3CSILL</t>
  </si>
  <si>
    <t>Illustrator CS3 - Livre de référence</t>
  </si>
  <si>
    <t>SF3CSIND</t>
  </si>
  <si>
    <t>InDesign CS3 - Livre de référence</t>
  </si>
  <si>
    <t>SF3CSPHO</t>
  </si>
  <si>
    <t>Photoshop CS3 - Livre de référence</t>
  </si>
  <si>
    <t>SF4CSDRE</t>
  </si>
  <si>
    <t>Dreamweaver CS4 pour PC/Mac - Pour un site full CSS</t>
  </si>
  <si>
    <t>SF4CSFIR</t>
  </si>
  <si>
    <t>Fireworks CS4 - pour PC/Mac</t>
  </si>
  <si>
    <t>SF4CSFLA</t>
  </si>
  <si>
    <t>Flash CS4 - pour PC/Mac</t>
  </si>
  <si>
    <t>SF4CSILL</t>
  </si>
  <si>
    <t>Illustrator CS4 - pour PC/Mac</t>
  </si>
  <si>
    <t>SF4CSIND</t>
  </si>
  <si>
    <t>InDesign CS4 - pour PC/Mac</t>
  </si>
  <si>
    <t>SF4CSPHO</t>
  </si>
  <si>
    <t>Photoshop CS4 - pour PC/Mac</t>
  </si>
  <si>
    <t>SF5CSDRE</t>
  </si>
  <si>
    <t>Dreamweaver CS5 pour PC/Mac - Pour des sites full CSS</t>
  </si>
  <si>
    <t>SF5CSFLA</t>
  </si>
  <si>
    <t>Flash Professional CS5 - pour PC/Mac</t>
  </si>
  <si>
    <t>SF5CSILL</t>
  </si>
  <si>
    <t>Illustrator CS5 - pour PC/Mac</t>
  </si>
  <si>
    <t>SF5CSIND</t>
  </si>
  <si>
    <t>InDesign CS5 - pour PC/Mac</t>
  </si>
  <si>
    <t>SF5CSPHO</t>
  </si>
  <si>
    <t>Photoshop CS5 - pour PC/Mac</t>
  </si>
  <si>
    <t>SF7XPR</t>
  </si>
  <si>
    <t>QuarkXPress 7 - Livre de référence</t>
  </si>
  <si>
    <t>SF8XPR</t>
  </si>
  <si>
    <t>QuarkXPress 8 - Pour PC/Mac</t>
  </si>
  <si>
    <t>SF9XPR</t>
  </si>
  <si>
    <t>QuarkXPress 9 - Pour PC/Mac</t>
  </si>
  <si>
    <t>SO0708WSHA</t>
  </si>
  <si>
    <t>SharePoint Server 2007 - En environnement SQL Server 2008 et Windows Server 2008</t>
  </si>
  <si>
    <t>SO07PROS</t>
  </si>
  <si>
    <t>Project Server 2007 - Implémenter, administrer, utiliser</t>
  </si>
  <si>
    <t>SO07VIS</t>
  </si>
  <si>
    <t>MS Visio - Fonctions avancées et développement en VBA</t>
  </si>
  <si>
    <t>SO10EXCV</t>
  </si>
  <si>
    <t>VBA Excel 2010 - Développez par l'exemple une application professionnelle</t>
  </si>
  <si>
    <t>SO10VBA</t>
  </si>
  <si>
    <t>VBA pour Office 2010 - Exemples et modèles d'applications - Un pas vers VSTO</t>
  </si>
  <si>
    <t>SO10VIS</t>
  </si>
  <si>
    <t>Visual Studio 2010 - Développez pour le web</t>
  </si>
  <si>
    <t>SO2.5POS</t>
  </si>
  <si>
    <t>Postfix et Amavis - Gérer un serveur de messagerie sous Unix ou Linux</t>
  </si>
  <si>
    <t>Google Webmaster Tools</t>
  </si>
  <si>
    <t>SO23JACT</t>
  </si>
  <si>
    <t>ActionScript 3 - Développez des jeux en Flash (2ième édition)</t>
  </si>
  <si>
    <t>SO25PHP</t>
  </si>
  <si>
    <t>PHP et MYSQL - MySQLi - PDO - Construisez votre application [2ième édition]</t>
  </si>
  <si>
    <t>SO2HYP</t>
  </si>
  <si>
    <t>Hyper-v 2 (Win Server 2008 R2)  - Plate-forme de virtualisation hautement disponible</t>
  </si>
  <si>
    <t>SO2PRWEB</t>
  </si>
  <si>
    <t>Programmer pour le web - Développer des applications par la maîtrise des techno. web (2e ed.)</t>
  </si>
  <si>
    <t>SO2WIND</t>
  </si>
  <si>
    <t>WinDev, WebDev, WinDev Mobile - Apprenez à développer à l'aide d'un cas concret</t>
  </si>
  <si>
    <t>SO3EJB</t>
  </si>
  <si>
    <t>Les EJB 3 - 3 applications détaillées</t>
  </si>
  <si>
    <t>SO3WSU</t>
  </si>
  <si>
    <t>WSUS 3 (Windows Server Update Services 3) - Installation et configuration</t>
  </si>
  <si>
    <t>SO3XISAPB</t>
  </si>
  <si>
    <t>SAP BusinessObjects XI 3.1 - Mise en oeuvre d'un projet décisionnel</t>
  </si>
  <si>
    <t>SO4ASP</t>
  </si>
  <si>
    <t>ASP.NET 4.0 et C# sous Visual Studio 2010 - Concept° et développement d'un service en ligne</t>
  </si>
  <si>
    <t>SO4CSHA</t>
  </si>
  <si>
    <t>C# 4 - Développez des applications Windows avec Visual Studio 2010</t>
  </si>
  <si>
    <t>SO5XACIT</t>
  </si>
  <si>
    <t>Citrix XenApp - Déploiement d'une solution de virtualisation d'applications</t>
  </si>
  <si>
    <t>SOBI08SQL</t>
  </si>
  <si>
    <t>Business Intelligence - avec SQL Server 2008 R2</t>
  </si>
  <si>
    <t>SOBI10SHA</t>
  </si>
  <si>
    <t>Business Intelligence - avec SharePoint Server 2010</t>
  </si>
  <si>
    <t>SOBIN</t>
  </si>
  <si>
    <t>Bing Maps - Guide complet de la cartographie interactive</t>
  </si>
  <si>
    <t>SOBMOGP</t>
  </si>
  <si>
    <t>Les meilleurs outils - pour le chef de projet</t>
  </si>
  <si>
    <t>SOJASP</t>
  </si>
  <si>
    <t>Java et Spring - Concevoir, construire et développer une application</t>
  </si>
  <si>
    <t xml:space="preserve">livre maintenance </t>
  </si>
  <si>
    <t>SOMPC</t>
  </si>
  <si>
    <t>Maîtriser son PC (sous Windows) - Entretien, Dépannage, Mise à niveau</t>
  </si>
  <si>
    <t xml:space="preserve"> pseudo code  </t>
  </si>
  <si>
    <t>SOPH4CSDRE</t>
  </si>
  <si>
    <t>PHP/MySQL avec Dreamweaver CS4 - Pour créer des sites dynamiques</t>
  </si>
  <si>
    <t>SOPHPAD</t>
  </si>
  <si>
    <t>PHP - De l'analyse au développement d'une application professionnelle</t>
  </si>
  <si>
    <t xml:space="preserve"> LNEPKUBCLU </t>
  </si>
  <si>
    <t>SORCSS</t>
  </si>
  <si>
    <t>CSS - Réussir la mise en page de vos sites Web</t>
  </si>
  <si>
    <t>SOSCR</t>
  </si>
  <si>
    <t>Scripts Shell sous Linux - Mise en œuvre de 5 projets</t>
  </si>
  <si>
    <t>SOUMJA</t>
  </si>
  <si>
    <t>de UML à Java - Conception et réalisation d'une application Web</t>
  </si>
  <si>
    <t>RI7MADPC</t>
  </si>
  <si>
    <t>Maintenance et dépannage d'un PC en réseau (7e édition)</t>
  </si>
  <si>
    <t>Yann  BARDOT</t>
  </si>
  <si>
    <t xml:space="preserve">BARDOT, Yann </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</si>
  <si>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</si>
  <si>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</si>
  <si>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</si>
  <si>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</si>
  <si>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</si>
  <si>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RIJALG</t>
  </si>
  <si>
    <t>Des bases à la programmation orientée objet en Java (avec exercices et corrigés) (Nouvelle édition)</t>
  </si>
  <si>
    <t>Hervé BOISGONTIER</t>
  </si>
  <si>
    <t>BOISGONTIER, Hervé</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</si>
  <si>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</si>
  <si>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</si>
  <si>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</si>
  <si>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</si>
  <si>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</si>
  <si>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</si>
  <si>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</si>
  <si>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EPKUBCLU</t>
  </si>
  <si>
    <t>Mise en oeuvre d'un cluster et déploiement de microservices</t>
  </si>
  <si>
    <t>Jean-Philippe GOUIGOUX,Kevin LENGLET</t>
  </si>
  <si>
    <t>GOUIGOUX, Jean-Philippe</t>
  </si>
  <si>
    <t>LENGLET, Kevin</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</si>
  <si>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</si>
  <si>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</si>
  <si>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RI2PYALG</t>
  </si>
  <si>
    <t>Exemples en Python (nombreux exercices corrigés) - BTS, DUT informatique (2e édition)</t>
  </si>
  <si>
    <t>Franck EBEL,Sébastien  ROHAUT</t>
  </si>
  <si>
    <t>EBEL, Franck</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</si>
  <si>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</si>
  <si>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</si>
  <si>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</si>
  <si>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RI2PYTPR</t>
  </si>
  <si>
    <t>Apprenez à développer des projets ludiques (2e édition)</t>
  </si>
  <si>
    <t>Lilian BUZER</t>
  </si>
  <si>
    <t>BUZER, Lilian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</si>
  <si>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</si>
  <si>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</si>
  <si>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 xml:space="preserve"> user experience </t>
  </si>
  <si>
    <t xml:space="preserve">board </t>
  </si>
  <si>
    <t>SOBEXCMV</t>
  </si>
  <si>
    <t>Découvrez la programmation sous Excel (nouvelle édition)</t>
  </si>
  <si>
    <t>Jean-Philippe ANDRÉ</t>
  </si>
  <si>
    <t>ANDRÉ, Jean-Philippe</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</si>
  <si>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</si>
  <si>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</si>
  <si>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EP23ITI</t>
  </si>
  <si>
    <t>Mise en oeuvre de la démarche ITIL® en entreprise (2e édition)</t>
  </si>
  <si>
    <t>Jean-Luc BAUD</t>
  </si>
  <si>
    <t>BAUD, Jean-Luc</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</si>
  <si>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</si>
  <si>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</si>
  <si>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</si>
  <si>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EP3CEN</t>
  </si>
  <si>
    <t>Maîtrisez la supervision de votre Système d'Information (3e édition)</t>
  </si>
  <si>
    <t>Loïc FONTAINE,Bruno LEGROS</t>
  </si>
  <si>
    <t>FONTAINE, Loïc</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</si>
  <si>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</si>
  <si>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</si>
  <si>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</si>
  <si>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</si>
  <si>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</si>
  <si>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RIPHSYM</t>
  </si>
  <si>
    <t>Apprendre à développer des applications web avec PHP et Symfony</t>
  </si>
  <si>
    <t>Yves ROCAMORA</t>
  </si>
  <si>
    <t>ROCAMORA, Yves</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</si>
  <si>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</si>
  <si>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</si>
  <si>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RI4PHMY</t>
  </si>
  <si>
    <t>Exercices pratiques et corrigés (4e édition)</t>
  </si>
  <si>
    <t>Olivier ROLLET</t>
  </si>
  <si>
    <t>ROLLET, Olivier</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</si>
  <si>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</si>
  <si>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</si>
  <si>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</si>
  <si>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 xml:space="preserve"> LNLFARD</t>
  </si>
  <si>
    <t xml:space="preserve"> WeMos </t>
  </si>
  <si>
    <t>RI8PHP</t>
  </si>
  <si>
    <t>Olivier HEURTEL</t>
  </si>
  <si>
    <t>HEURTEL, Olivier</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</si>
  <si>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</si>
  <si>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</si>
  <si>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OWUIUX</t>
  </si>
  <si>
    <t>UI-UX : les bases du prototypage web et apps</t>
  </si>
  <si>
    <t>Concevoir avec les utilisateurs</t>
  </si>
  <si>
    <t>Didier MAZIER</t>
  </si>
  <si>
    <t>MAZIER, Didier</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</si>
  <si>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</si>
  <si>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</si>
  <si>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</si>
  <si>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</si>
  <si>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</si>
  <si>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</si>
  <si>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</si>
  <si>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PC SOFT </t>
  </si>
  <si>
    <t xml:space="preserve">livre Windev </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</si>
  <si>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</si>
  <si>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</si>
  <si>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</si>
  <si>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</si>
  <si>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</si>
  <si>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 xml:space="preserve"> zope3 </t>
  </si>
  <si>
    <t xml:space="preserve">livre python </t>
  </si>
  <si>
    <t>EI2CASPMV</t>
  </si>
  <si>
    <t>Maîtrisez ce framework web puissant, ouvert et multiplateforme (Nouvelle édition)</t>
  </si>
  <si>
    <t>Christophe GIGAX</t>
  </si>
  <si>
    <t>GIGAX, Christophe</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</si>
  <si>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</si>
  <si>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</si>
  <si>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</si>
  <si>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</si>
  <si>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</si>
  <si>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 xml:space="preserve"> LNEI19CASP</t>
  </si>
  <si>
    <t xml:space="preserve"> vs 2019 </t>
  </si>
  <si>
    <t>RITYP</t>
  </si>
  <si>
    <t>Félix BILLON,Sylvain PONTOREAU</t>
  </si>
  <si>
    <t>BILLON, Félix</t>
  </si>
  <si>
    <t>PONTOREAU, Sylvain</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</si>
  <si>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</si>
  <si>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</si>
  <si>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 xml:space="preserve"> LNEPAZAD</t>
  </si>
  <si>
    <t>TP4BLIN</t>
  </si>
  <si>
    <t>Entraînez-vous sur les commandes de base : Exercices et corrigés (4e édition)</t>
  </si>
  <si>
    <t>Nicolas PONS</t>
  </si>
  <si>
    <t>PONS, Nicolas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</si>
  <si>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</si>
  <si>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</si>
  <si>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</si>
  <si>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 xml:space="preserve"> LNSF21PHO</t>
  </si>
  <si>
    <t xml:space="preserve"> Neural Filters </t>
  </si>
  <si>
    <t>LF2ARD</t>
  </si>
  <si>
    <t>Apprivoisez l'électronique et le codage pour donner vie à vos projets (2e édition)</t>
  </si>
  <si>
    <t>Jean-Christophe  QUETIN</t>
  </si>
  <si>
    <t xml:space="preserve">QUETIN, Jean-Christophe </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</si>
  <si>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</si>
  <si>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</si>
  <si>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EISCRYPT</t>
  </si>
  <si>
    <t>Développez vos outils système</t>
  </si>
  <si>
    <t>Christophe BONNET</t>
  </si>
  <si>
    <t>BONNET, Christophe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</si>
  <si>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</si>
  <si>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</si>
  <si>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</si>
  <si>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</si>
  <si>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 xml:space="preserve">ansible </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</si>
  <si>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</si>
  <si>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</si>
  <si>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</si>
  <si>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</si>
  <si>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</si>
  <si>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</si>
  <si>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</si>
  <si>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</si>
  <si>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</si>
  <si>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</si>
  <si>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word2019</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</si>
  <si>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</si>
  <si>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</si>
  <si>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</si>
  <si>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</si>
  <si>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</si>
  <si>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</si>
  <si>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EI19CASP</t>
  </si>
  <si>
    <t>ASP.NET avec C# sous Visual Studio 2019</t>
  </si>
  <si>
    <t>Brice-Arnaud GUÉRIN</t>
  </si>
  <si>
    <t>GUÉRIN, Brice-Arnaud</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</si>
  <si>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</si>
  <si>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</si>
  <si>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LNOW2CEAGOO</t>
  </si>
  <si>
    <t xml:space="preserve"> réseau de contenu </t>
  </si>
  <si>
    <t>EPAZAD</t>
  </si>
  <si>
    <t>Gestion des identités hybrides (concepts et mise en oeuvre)</t>
  </si>
  <si>
    <t>Seyfallah TAGREROUT</t>
  </si>
  <si>
    <t>TAGREROUT, Seyfallah</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</si>
  <si>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</si>
  <si>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</si>
  <si>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</si>
  <si>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</si>
  <si>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</si>
  <si>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</si>
  <si>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</si>
  <si>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EI45WOR</t>
  </si>
  <si>
    <t>WordPress - Développez avec PHP</t>
  </si>
  <si>
    <t>extensions, widgets et thèmes avancés (théorie, TP, ressources) (4e édition)</t>
  </si>
  <si>
    <t>Laurent DUMOULIN</t>
  </si>
  <si>
    <t>DUMOULIN, Laurent</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</si>
  <si>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</si>
  <si>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</si>
  <si>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</si>
  <si>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</si>
  <si>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</si>
  <si>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</si>
  <si>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</si>
  <si>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EP2ANS</t>
  </si>
  <si>
    <t>Gérez la configuration de vos serveurs et le déploiement de vos applications (2e édition)</t>
  </si>
  <si>
    <t>Yannig PERRÉ</t>
  </si>
  <si>
    <t>PERRÉ, Yannig</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</si>
  <si>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</si>
  <si>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</si>
  <si>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</si>
  <si>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</si>
  <si>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</si>
  <si>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</si>
  <si>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</si>
  <si>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</si>
  <si>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</si>
  <si>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</si>
  <si>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</si>
  <si>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 xml:space="preserve"> SharePoint Server 2019 </t>
  </si>
  <si>
    <t>OW2CEAGOO</t>
  </si>
  <si>
    <t>Certification Google AdWords</t>
  </si>
  <si>
    <t>Les bases d'AdWords (2e édition)</t>
  </si>
  <si>
    <t>Noëlle AMIR,Pierre-Henri COFFINET</t>
  </si>
  <si>
    <t>AMIR, Noëlle</t>
  </si>
  <si>
    <t>COFFINET, Pierre-Henri</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</si>
  <si>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</si>
  <si>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</si>
  <si>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support réseau </t>
  </si>
  <si>
    <t xml:space="preserve"> support système </t>
  </si>
  <si>
    <t xml:space="preserve">support linux </t>
  </si>
  <si>
    <t>EP3AZWIN</t>
  </si>
  <si>
    <t>Gérez votre Système d'Information dans le Cloud (3e édition)</t>
  </si>
  <si>
    <t>Philippe PAIOLA</t>
  </si>
  <si>
    <t>PAIOLA, Philippe</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</si>
  <si>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</si>
  <si>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</si>
  <si>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</si>
  <si>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 xml:space="preserve">clés </t>
  </si>
  <si>
    <t xml:space="preserve">Plan de veille </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</si>
  <si>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</si>
  <si>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</si>
  <si>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</si>
  <si>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</si>
  <si>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</si>
  <si>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</si>
  <si>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</si>
  <si>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</si>
  <si>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</si>
  <si>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</si>
  <si>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</si>
  <si>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</si>
  <si>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</si>
  <si>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 xml:space="preserve"> NFV </t>
  </si>
  <si>
    <t xml:space="preserve">livre réseaux </t>
  </si>
  <si>
    <t>RILCPP</t>
  </si>
  <si>
    <t>L'héritage du C et la programmation orientée objet (avec programmes d'illustration et exercices)</t>
  </si>
  <si>
    <t>Frédéric DROUILLON</t>
  </si>
  <si>
    <t>DROUILLON, Frédéric</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</si>
  <si>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</si>
  <si>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</si>
  <si>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</si>
  <si>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</si>
  <si>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LFPYG</t>
  </si>
  <si>
    <t>Initiez-vous au développement de jeux vidéo en Python</t>
  </si>
  <si>
    <t>Benoît PRIEUR</t>
  </si>
  <si>
    <t>PRIEUR, Benoît</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</si>
  <si>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</si>
  <si>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</si>
  <si>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</si>
  <si>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</si>
  <si>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</si>
  <si>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</si>
  <si>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</si>
  <si>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</si>
  <si>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</si>
  <si>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EI4LINA</t>
  </si>
  <si>
    <t>Administration système et exploitation des services réseau (4e édition)</t>
  </si>
  <si>
    <t>,Philippe BANQUET</t>
  </si>
  <si>
    <t>BANQUET, Philippe</t>
  </si>
  <si>
    <t>%SITE_CLIENT%/?library_guid=155A7C39-B39A-4B6E-8F60-76FB49143CC3</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</si>
  <si>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</si>
  <si>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</si>
  <si>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</si>
  <si>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</si>
  <si>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</si>
  <si>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</si>
  <si>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</si>
  <si>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</si>
  <si>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</si>
  <si>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LFRASPDOM</t>
  </si>
  <si>
    <t>Domotisez votre habitation</t>
  </si>
  <si>
    <t>Kevin SARTOR</t>
  </si>
  <si>
    <t>SARTOR, Kevin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</si>
  <si>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</si>
  <si>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</si>
  <si>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</si>
  <si>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</si>
  <si>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EIRESAS</t>
  </si>
  <si>
    <t>Guide pratique pour l'administration et la supervision</t>
  </si>
  <si>
    <t xml:space="preserve">Pierre  CABANTOUS </t>
  </si>
  <si>
    <t xml:space="preserve">CABANTOUS , Pierre </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</si>
  <si>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</si>
  <si>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</si>
  <si>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TCP </t>
  </si>
  <si>
    <t xml:space="preserve"> livre TCP/IP </t>
  </si>
  <si>
    <t xml:space="preserve"> livre téléphonie sur IP </t>
  </si>
  <si>
    <t xml:space="preserve"> LNEIRESAS</t>
  </si>
  <si>
    <t>EI3JAV</t>
  </si>
  <si>
    <t>Développez efficacement (3e édition)</t>
  </si>
  <si>
    <t>Alexandre BRILLANT</t>
  </si>
  <si>
    <t>BRILLANT, Alexandre</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</si>
  <si>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</si>
  <si>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</si>
  <si>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DP22PRI</t>
  </si>
  <si>
    <t>Une méthode pour maîtriser la gestion de vos projets (2e édition)</t>
  </si>
  <si>
    <t>Eric NORIE</t>
  </si>
  <si>
    <t>NORIE, Eric</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</si>
  <si>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</si>
  <si>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</si>
  <si>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</si>
  <si>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</si>
  <si>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 xml:space="preserve"> KVM </t>
  </si>
  <si>
    <t xml:space="preserve"> LNRI3RED</t>
  </si>
  <si>
    <t xml:space="preserve">rhel </t>
  </si>
  <si>
    <t>CE4C2LIN</t>
  </si>
  <si>
    <t>Préparation à la certification LPIC-2 (examens LPI 201 et LPI 202) - 4e édition</t>
  </si>
  <si>
    <t>Philippe BANQUET</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</si>
  <si>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</si>
  <si>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</si>
  <si>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</si>
  <si>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</si>
  <si>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</si>
  <si>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</si>
  <si>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</si>
  <si>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EI6PRO</t>
  </si>
  <si>
    <t>ksh, bash, Bourne shell (avec exercices corrigés) (6e édition)</t>
  </si>
  <si>
    <t>Christine DEFFAIX RÉMY</t>
  </si>
  <si>
    <t>DEFFAIX RÉMY, Christine</t>
  </si>
  <si>
    <t>512 pages</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</si>
  <si>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</si>
  <si>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</si>
  <si>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</si>
  <si>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EIDOC</t>
  </si>
  <si>
    <t>Concepts fondamentaux et déploiement d'applications distribuées</t>
  </si>
  <si>
    <t>Jean-Philippe GOUIGOUX</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</si>
  <si>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</si>
  <si>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</si>
  <si>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</si>
  <si>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EP3MAL</t>
  </si>
  <si>
    <t>Sécurité informatique et Malwares</t>
  </si>
  <si>
    <t>Analyse des menaces et mise en oeuvre des contre-mesures (3e édition)</t>
  </si>
  <si>
    <t>Paul RASCAGNERES</t>
  </si>
  <si>
    <t>RASCAGNERES, Paul</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</si>
  <si>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</si>
  <si>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</si>
  <si>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</si>
  <si>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 xml:space="preserve"> LNOWAGOO</t>
  </si>
  <si>
    <t>DPIACB</t>
  </si>
  <si>
    <t>Intelligence Artificielle et Cognitive business</t>
  </si>
  <si>
    <t>Jean-Michel  RODRIGUEZ</t>
  </si>
  <si>
    <t xml:space="preserve">RODRIGUEZ, Jean-Michel </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</si>
  <si>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</si>
  <si>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</si>
  <si>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</si>
  <si>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</si>
  <si>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</si>
  <si>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RI3RED</t>
  </si>
  <si>
    <t>Mise en production et administration de serveurs (3e édition)</t>
  </si>
  <si>
    <t>Thibault BARTOLONE</t>
  </si>
  <si>
    <t>BARTOLONE, Thibault</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</si>
  <si>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</si>
  <si>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</si>
  <si>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</si>
  <si>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EI4DES</t>
  </si>
  <si>
    <t>Design Patterns en Java - Les 23 modèles de conception</t>
  </si>
  <si>
    <t>Descriptions et solutions illustrées en UML 2 et Java (4e édition)</t>
  </si>
  <si>
    <t>,Laurent DEBRAUWER</t>
  </si>
  <si>
    <t>DEBRAUWER, Laurent</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</si>
  <si>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</si>
  <si>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</si>
  <si>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LFARDMB</t>
  </si>
  <si>
    <t>Apprenez à coder avec mBlock (projets robotiques, créatifs et scientifiques)</t>
  </si>
  <si>
    <t>Dominique MOLLARD</t>
  </si>
  <si>
    <t>MOLLARD, Dominique</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</si>
  <si>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</si>
  <si>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%SITE_CLIENT%/?library_guid=8721F997-07E7-462B-946F-550025B65463</t>
  </si>
  <si>
    <t xml:space="preserve"> LNLFARDMB</t>
  </si>
  <si>
    <t>DP2GJRGPD</t>
  </si>
  <si>
    <t>Guide Juridique du RGPD (2e édition)</t>
  </si>
  <si>
    <t>Gérard HAAS</t>
  </si>
  <si>
    <t>HAAS, Gérard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</si>
  <si>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</si>
  <si>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</si>
  <si>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</si>
  <si>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</si>
  <si>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</si>
  <si>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</si>
  <si>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</si>
  <si>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</si>
  <si>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</si>
  <si>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</si>
  <si>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</si>
  <si>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</si>
  <si>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OWAGOO</t>
  </si>
  <si>
    <t>Google AdWords : le Guide complet</t>
  </si>
  <si>
    <t>Optimisez vos campagnes pour gagner plus !</t>
  </si>
  <si>
    <t>Stéphanie CAUMONT,Francis KANDJIAN,Fabrice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</si>
  <si>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</si>
  <si>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</si>
  <si>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</si>
  <si>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</si>
  <si>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</si>
  <si>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EPMETAS</t>
  </si>
  <si>
    <t>Testez la sécurité de vos infrastructures</t>
  </si>
  <si>
    <t>Régis  SENET</t>
  </si>
  <si>
    <t xml:space="preserve">SENET, Régis </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</si>
  <si>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</si>
  <si>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</si>
  <si>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</si>
  <si>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</si>
  <si>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</si>
  <si>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</si>
  <si>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</si>
  <si>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</si>
  <si>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 xml:space="preserve"> LNDPV4ITI</t>
  </si>
  <si>
    <t>Boris NORO</t>
  </si>
  <si>
    <t>NORO, Boris</t>
  </si>
  <si>
    <t>servlet</t>
  </si>
  <si>
    <t>jsf</t>
  </si>
  <si>
    <t>struts</t>
  </si>
  <si>
    <t xml:space="preserve"> rest</t>
  </si>
  <si>
    <t>websocket</t>
  </si>
  <si>
    <t>Luc  GERVAIS</t>
  </si>
  <si>
    <t xml:space="preserve">GERVAIS, Luc </t>
  </si>
  <si>
    <t>fiber channel</t>
  </si>
  <si>
    <t>fcoe</t>
  </si>
  <si>
    <t>iscsi</t>
  </si>
  <si>
    <t>wafs</t>
  </si>
  <si>
    <t>atm</t>
  </si>
  <si>
    <t>spanning tree</t>
  </si>
  <si>
    <t>vss</t>
  </si>
  <si>
    <t>rip</t>
  </si>
  <si>
    <t>ospf</t>
  </si>
  <si>
    <t>bgp</t>
  </si>
  <si>
    <t>hsrp</t>
  </si>
  <si>
    <t>dhcp</t>
  </si>
  <si>
    <t>dns</t>
  </si>
  <si>
    <t>ntp</t>
  </si>
  <si>
    <t>snmp</t>
  </si>
  <si>
    <t>5G</t>
  </si>
  <si>
    <t>Singleton</t>
  </si>
  <si>
    <t>Adapter</t>
  </si>
  <si>
    <t>Bridge</t>
  </si>
  <si>
    <t>Composite</t>
  </si>
  <si>
    <t>Decorator</t>
  </si>
  <si>
    <t>Façade</t>
  </si>
  <si>
    <t>Flyweight</t>
  </si>
  <si>
    <t>Proxy</t>
  </si>
  <si>
    <t>Chain of Responsibility</t>
  </si>
  <si>
    <t>Command</t>
  </si>
  <si>
    <t>Interpreter</t>
  </si>
  <si>
    <t>Iterator</t>
  </si>
  <si>
    <t>Mediator</t>
  </si>
  <si>
    <t>Memento</t>
  </si>
  <si>
    <t>Observer</t>
  </si>
  <si>
    <t>C sharp</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</si>
  <si>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</si>
  <si>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</si>
  <si>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</si>
  <si>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</si>
  <si>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Media Encoder</t>
  </si>
  <si>
    <t>AE</t>
  </si>
  <si>
    <t>mocha</t>
  </si>
  <si>
    <t>cc</t>
  </si>
  <si>
    <t>after</t>
  </si>
  <si>
    <t>LF3DIMP</t>
  </si>
  <si>
    <t>Le guide complet pour vos impressions 3D</t>
  </si>
  <si>
    <t>Benoît JELLIMANN</t>
  </si>
  <si>
    <t>JELLIMANN, Benoît</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</si>
  <si>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</si>
  <si>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</si>
  <si>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</si>
  <si>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</si>
  <si>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chacune des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au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</si>
  <si>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</si>
  <si>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</si>
  <si>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cloud computing</t>
  </si>
  <si>
    <t>blackmarket</t>
  </si>
  <si>
    <t>darkweb</t>
  </si>
  <si>
    <t>EPJEE</t>
  </si>
  <si>
    <t xml:space="preserve">Développez des applications web en Java </t>
  </si>
  <si>
    <t>Nouvelle édition</t>
  </si>
  <si>
    <t>1 ressource en ligne (659 p.)</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</si>
  <si>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à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à ce titre, les bases des Frameworks JSF et Struts 2 sont présentées. L'avant-dernier chapitre est dédié à la mise en œuvre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Introduction à Java EE - Le traitement métier avec les servlets - La présentation avec les JSP - La persistance des données avec JDBC et JPA - Les frameworks JSF et Struts - Introduction à des technologies complémentaires - Déploiement d'applications sur Tomcat</t>
  </si>
  <si>
    <t>9782409008153</t>
  </si>
  <si>
    <t>Version numérique</t>
  </si>
  <si>
    <t>9782409006913</t>
  </si>
  <si>
    <t>Version imprimée</t>
  </si>
  <si>
    <t>Epsilon</t>
  </si>
  <si>
    <t>%SITE_CLIENT%/?library_guid=97384353-29af-484f-b5f1-0400edbb816d</t>
  </si>
  <si>
    <t>livre java</t>
  </si>
  <si>
    <t>livre JEE</t>
  </si>
  <si>
    <t>livre J7EE</t>
  </si>
  <si>
    <t>eclipse</t>
  </si>
  <si>
    <t>tomcat</t>
  </si>
  <si>
    <t xml:space="preserve"> jsp</t>
  </si>
  <si>
    <t xml:space="preserve"> jstl</t>
  </si>
  <si>
    <t>orm</t>
  </si>
  <si>
    <t xml:space="preserve"> jpa</t>
  </si>
  <si>
    <t>facebook</t>
  </si>
  <si>
    <t>twitter</t>
  </si>
  <si>
    <t>linkedin</t>
  </si>
  <si>
    <t>smo</t>
  </si>
  <si>
    <t>pinterest</t>
  </si>
  <si>
    <t>instagram</t>
  </si>
  <si>
    <t>Medium</t>
  </si>
  <si>
    <t>EIECR</t>
  </si>
  <si>
    <t>Profilage et bonnes pratiques</t>
  </si>
  <si>
    <t>1 ressource en ligne (517 p.)</t>
  </si>
  <si>
    <t>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une application de démonstration (écrite en C#), basée sur un progiciel industriel réel, vous servira de guide pour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&amp;laquo;profileur .NET &amp;raquo;, puis les analyser finement et enfin les corriger.
Tout le contenu du livre est basé sur l'expérience cumulée par l'auteur depuis plusieurs années en tant qu'architecte logiciel spécialisé dans les audits de performances.
Des éléments complémentaires sont en téléchargement sur www.editions-eni.fr (application de démonstration, benchmarks de performances et fonctionnalités de .NET).</t>
  </si>
  <si>
    <t>978274666120</t>
  </si>
  <si>
    <t>9782746064454</t>
  </si>
  <si>
    <t>Expert IT</t>
  </si>
  <si>
    <t>%SITE_CLIENT%/?library_guid=1d3c99e0-8b57-4c05-808e-7badb992e20a</t>
  </si>
  <si>
    <t>net</t>
  </si>
  <si>
    <t>c#</t>
  </si>
  <si>
    <t>vb</t>
  </si>
  <si>
    <t>macro-commande</t>
  </si>
  <si>
    <t>macro  commande</t>
  </si>
  <si>
    <t>VBA excel</t>
  </si>
  <si>
    <t>excel vba</t>
  </si>
  <si>
    <t>RI8RES</t>
  </si>
  <si>
    <t>Notions fondamentales (Protocoles, Architectures, Réseaux sans fil, Virtualisation, Sécurité, IPv6...)</t>
  </si>
  <si>
    <t>8e édition</t>
  </si>
  <si>
    <t>1 ressource en ligne (766 p.)</t>
  </si>
  <si>
    <t>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t>
  </si>
  <si>
    <t>9782409021404</t>
  </si>
  <si>
    <t>9782409021398</t>
  </si>
  <si>
    <t>Ressources Informatiques</t>
  </si>
  <si>
    <t>%SITE_CLIENT%/?library_guid=737dbdf9-7e86-431b-89b8-116710dd28c0</t>
  </si>
  <si>
    <t>livre réseau</t>
  </si>
  <si>
    <t>livre réseaux</t>
  </si>
  <si>
    <t>TCP/IP</t>
  </si>
  <si>
    <t>ip v 6</t>
  </si>
  <si>
    <t>ip</t>
  </si>
  <si>
    <t>NAS</t>
  </si>
  <si>
    <t>SAN</t>
  </si>
  <si>
    <t>zoning</t>
  </si>
  <si>
    <t>EI2CDES</t>
  </si>
  <si>
    <t>Design Patterns pour C#</t>
  </si>
  <si>
    <t>Les 23 modèles de conception : descriptions et solutions illustrées en UML 2 et C#</t>
  </si>
  <si>
    <t>2ème édition</t>
  </si>
  <si>
    <t>1 ressource en ligne (360 p.)</t>
  </si>
  <si>
    <t>Ce livre présente de façon concise et pratique les 23 modèles de conception (Design Patterns) fondamentaux en les illustrant par des exemples pertinents et rapides à appréhender. Chaque exemple est décrit en UML et en C# sous la forme d'un petit programme complet et exécutable. Pour chaque pattern, l'auteur détaille son nom, le problème correspondant, la solution proposée,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Les exemples utilisés dans ces pages sont issus d'une application de vente en ligne de véhicules et sont téléchargeables sur le site www.editions-eni.fr.</t>
  </si>
  <si>
    <t>978274669688</t>
  </si>
  <si>
    <t>9782746067530</t>
  </si>
  <si>
    <t>%SITE_CLIENT%/?library_guid=b2af5d1e-52b1-4dfd-8cfd-d307240c80d2</t>
  </si>
  <si>
    <t>GoF</t>
  </si>
  <si>
    <t>POO</t>
  </si>
  <si>
    <t>motif de conception</t>
  </si>
  <si>
    <t>patron de conception</t>
  </si>
  <si>
    <t>Abstract Factory</t>
  </si>
  <si>
    <t>Builder</t>
  </si>
  <si>
    <t>Factory Method</t>
  </si>
  <si>
    <t>Prototype</t>
  </si>
  <si>
    <t>linux</t>
  </si>
  <si>
    <t>gpio</t>
  </si>
  <si>
    <t>raspi</t>
  </si>
  <si>
    <t>raspian</t>
  </si>
  <si>
    <t>raspberry</t>
  </si>
  <si>
    <t xml:space="preserve">raspberry pi </t>
  </si>
  <si>
    <t>Raspberry Pi Zero</t>
  </si>
  <si>
    <t>raspberry pi 3</t>
  </si>
  <si>
    <t>LNLF4RASP</t>
  </si>
  <si>
    <t>SF19CCAFT</t>
  </si>
  <si>
    <t>After Effects CC (édition 2019)</t>
  </si>
  <si>
    <t>Bruno Quintin</t>
  </si>
  <si>
    <t>Quintin, Bruno</t>
  </si>
  <si>
    <t>1 ressource en ligne (557 p.)</t>
  </si>
  <si>
    <t>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t>
  </si>
  <si>
    <t>9782409019050</t>
  </si>
  <si>
    <t>9782409019036</t>
  </si>
  <si>
    <t>Studio Factory</t>
  </si>
  <si>
    <t>%SITE_CLIENT%/?library_guid=4da7b299-15a9-4e2c-b6e6-0d8119888b64</t>
  </si>
  <si>
    <t>Animation</t>
  </si>
  <si>
    <t>interpolation</t>
  </si>
  <si>
    <t>image clé</t>
  </si>
  <si>
    <t>trajectoire</t>
  </si>
  <si>
    <t xml:space="preserve"> 3D</t>
  </si>
  <si>
    <t>cinéma 4D</t>
  </si>
  <si>
    <t xml:space="preserve"> Keying</t>
  </si>
  <si>
    <t>Rotoscoping</t>
  </si>
  <si>
    <t>Tracking</t>
  </si>
  <si>
    <t>EI2ANGOO</t>
  </si>
  <si>
    <t>Développez vos applications web avec le framework JavaScript de Google</t>
  </si>
  <si>
    <t>Sébastien Ollivier, Daniel Djordjevic, William Klein</t>
  </si>
  <si>
    <t>2e édition</t>
  </si>
  <si>
    <t>1 ressource en ligne (368 p.)</t>
  </si>
  <si>
    <t>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t>
  </si>
  <si>
    <t>9782409020933</t>
  </si>
  <si>
    <t>9782409020926</t>
  </si>
  <si>
    <t>%SITE_CLIENT%/?library_guid=7305a779-b3c7-4ed3-a731-52202778aa07</t>
  </si>
  <si>
    <t>JS</t>
  </si>
  <si>
    <t>framework</t>
  </si>
  <si>
    <t>EP5SEC</t>
  </si>
  <si>
    <t>Sécurité informatique - Ethical Hacking</t>
  </si>
  <si>
    <t>Apprendre l'attaque pour mieux se défendre</t>
  </si>
  <si>
    <t>Acissi</t>
  </si>
  <si>
    <t>5ème édition</t>
  </si>
  <si>
    <t>1 ressource en ligne (881 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</si>
  <si>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cœur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</si>
  <si>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978240910132</t>
  </si>
  <si>
    <t>9782409009747</t>
  </si>
  <si>
    <t>%SITE_CLIENT%/?library_guid=3cba1534-f62f-4abe-b1b5-d9cab8e8a234</t>
  </si>
  <si>
    <t>hackeur</t>
  </si>
  <si>
    <t>white hacking</t>
  </si>
  <si>
    <t>social engineering</t>
  </si>
  <si>
    <t>sécurite</t>
  </si>
  <si>
    <t>securité</t>
  </si>
  <si>
    <t>elearning</t>
  </si>
  <si>
    <t>e-learning</t>
  </si>
  <si>
    <t>learning</t>
  </si>
  <si>
    <t>blended learning</t>
  </si>
  <si>
    <t>MOOC</t>
  </si>
  <si>
    <t>MB6RESSO</t>
  </si>
  <si>
    <t>Comprendre et maîtriser ces nouveaux outils de communication</t>
  </si>
  <si>
    <t>6e édition</t>
  </si>
  <si>
    <t>1 ressource en ligne (474 p.)</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</si>
  <si>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 nouveaux réseaux sociaux » : Youtube, Pinterest, Tumblr, Instagram, Medium,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</si>
  <si>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9782409015175</t>
  </si>
  <si>
    <t>9782409015151</t>
  </si>
  <si>
    <t>Marketing Book</t>
  </si>
  <si>
    <t>%SITE_CLIENT%/?library_guid=c227ff97-2c87-4ab6-81d9-18f5b0930add</t>
  </si>
  <si>
    <t>Référencement</t>
  </si>
  <si>
    <t>web 2.0</t>
  </si>
  <si>
    <t>buzz</t>
  </si>
  <si>
    <t>e-réputation</t>
  </si>
  <si>
    <t>medias sociaux</t>
  </si>
  <si>
    <t>profil</t>
  </si>
  <si>
    <t>amis</t>
  </si>
  <si>
    <t>contacts</t>
  </si>
  <si>
    <t>communication</t>
  </si>
  <si>
    <t>SOB4MEXCV</t>
  </si>
  <si>
    <t>Frédéric Le Guen</t>
  </si>
  <si>
    <t>4ème édition</t>
  </si>
  <si>
    <t>Le Guen, Frédéric</t>
  </si>
  <si>
    <t>1 ressource en ligne (340 p.)</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</si>
  <si>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</si>
  <si>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978240910231</t>
  </si>
  <si>
    <t>9782409009488</t>
  </si>
  <si>
    <t>Solutions Business</t>
  </si>
  <si>
    <t>%SITE_CLIENT%/?library_guid=544379f5-9997-46ee-bdfb-06efe6fc923c</t>
  </si>
  <si>
    <t>macro</t>
  </si>
  <si>
    <t>VBE</t>
  </si>
  <si>
    <t>boucle</t>
  </si>
  <si>
    <t>condition</t>
  </si>
  <si>
    <t>Visual Basic Application</t>
  </si>
  <si>
    <t>DPDIR</t>
  </si>
  <si>
    <t>Utilisez la dynamique des groupes pour décupler Scrum</t>
  </si>
  <si>
    <t>1 ressource en ligne (292 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</si>
  <si>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Avant-propos - Partie 1 : La  découverte du projet - Identifier le périmètre - La méthode de gestion de  projet - Partie 2 : Initialiser le projet - Organiser le projet - Constituer  l'équipe - Planifier la production - Valider le projet - Partie 3 : Réaliser le  projet - Spécificités du Web - Version zéro ou prototype - Gérer les itérations  - Gérer l'équipe - Organiser les réunions - Piloter le projet - Partie 4 :  Clore le projet - Sur le plan opérationnel - Sur le plan humain - Glossaire -  Bibliographie</t>
  </si>
  <si>
    <t>978274697193</t>
  </si>
  <si>
    <t>9782746096615</t>
  </si>
  <si>
    <t>DataPro</t>
  </si>
  <si>
    <t>%SITE_CLIENT%/?library_guid=f2beae73-3eab-4ae8-9db4-cb899e247bc2</t>
  </si>
  <si>
    <t>Direction projet</t>
  </si>
  <si>
    <t>Empower your team</t>
  </si>
  <si>
    <t>LF4RASP</t>
  </si>
  <si>
    <t>Exploitez tout le potentiel de votre nano-ordinateur (inclus un projet de station météo)</t>
  </si>
  <si>
    <t>1 ressource en ligne (407 p.)</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</si>
  <si>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t>
  </si>
  <si>
    <t>9782409022098</t>
  </si>
  <si>
    <t>9782409022081</t>
  </si>
  <si>
    <t>La Fabrique</t>
  </si>
  <si>
    <t>%SITE_CLIENT%/?library_guid=4b814265-72b3-4e0a-87b1-967701f58a4b</t>
  </si>
  <si>
    <t>raspberrypi</t>
  </si>
  <si>
    <t>arduino</t>
  </si>
  <si>
    <t>scratch</t>
  </si>
  <si>
    <t>python</t>
  </si>
  <si>
    <t>noobs</t>
  </si>
  <si>
    <t>libreelec</t>
  </si>
  <si>
    <t>libre elec</t>
  </si>
  <si>
    <t>lighttpd</t>
  </si>
  <si>
    <t xml:space="preserve">vlc </t>
  </si>
  <si>
    <t>DPGP</t>
  </si>
  <si>
    <t>Gérez vos projets</t>
  </si>
  <si>
    <t>Les clés pour réussir étape par étape</t>
  </si>
  <si>
    <t>Thibault Pairis</t>
  </si>
  <si>
    <t>Pairis, Thibault</t>
  </si>
  <si>
    <t>1 ressource en ligne (318 p.)</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</si>
  <si>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À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
Vous serez ainsi à même de réussir sans stress vos projets et initier un cercle vertueux de transformation de votre entreprise !
Les chapitres du livre :Avant-propos - L'enjeu des projets : s'adapter ou déposer le bilan - Tout projet est avant tout humain - Les outils du responable de projet - Quels risques de faire... et de ne pas faire ? - Définir votre projet - Planifier votre projet - Réaliser votre projet - Conclusion</t>
  </si>
  <si>
    <t>9782409012525</t>
  </si>
  <si>
    <t>9782409012389</t>
  </si>
  <si>
    <t>%SITE_CLIENT%/?library_guid=bf54b561-e0cb-41c8-ac48-07f0c57fcc97</t>
  </si>
  <si>
    <t>planification</t>
  </si>
  <si>
    <t>cahier des charges</t>
  </si>
  <si>
    <t>budget</t>
  </si>
  <si>
    <t>agile</t>
  </si>
  <si>
    <t>Prince2</t>
  </si>
  <si>
    <t>mirroring</t>
  </si>
  <si>
    <t>striping</t>
  </si>
  <si>
    <t>multipathing</t>
  </si>
  <si>
    <t>kvm</t>
  </si>
  <si>
    <t>pacemaker</t>
  </si>
  <si>
    <t>openSVC</t>
  </si>
  <si>
    <t>iSCI</t>
  </si>
  <si>
    <t>LVM</t>
  </si>
  <si>
    <t>stonith</t>
  </si>
  <si>
    <t>HA-NFS</t>
  </si>
  <si>
    <t>MakeAlive</t>
  </si>
  <si>
    <t>RIPYTPR</t>
  </si>
  <si>
    <t>Apprenez à développer des projets ludiques (couvre la spécialité NSI des classes de lycée)</t>
  </si>
  <si>
    <t>1 ressource en ligne (1024 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</si>
  <si>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</si>
  <si>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9782409022777</t>
  </si>
  <si>
    <t>9782409022760</t>
  </si>
  <si>
    <t>%SITE_CLIENT%/?library_guid=5b2b56f7-435f-4a37-8f64-42bcae63e9c2</t>
  </si>
  <si>
    <t>ISN</t>
  </si>
  <si>
    <t>Informatique et Sciences du Numérique</t>
  </si>
  <si>
    <t>lycée</t>
  </si>
  <si>
    <t>enseignant</t>
  </si>
  <si>
    <t>éducation nationale</t>
  </si>
  <si>
    <t>LNRIPYTPR</t>
  </si>
  <si>
    <t xml:space="preserve"> hyper-v</t>
  </si>
  <si>
    <t>SOBDLEAR</t>
  </si>
  <si>
    <t>Formation 2.0 : les nouvelles modalités d'apprentissage</t>
  </si>
  <si>
    <t>3ème édition</t>
  </si>
  <si>
    <t>1 ressource en ligne (367 p.)</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</si>
  <si>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deuxème partie présente l'environnement technique de tout dispositif de formation à distance, les plateformes : à quoi servent-elles ? Qu'est-ce qui les différencie ? Quels sont les standards e-learning et que peuvent apporter les outils web 2.0 ?
La troisème partie entre dans le cœur du dispositif avec les contenus pédagogiques : acheter ou produire des contenus, proposer un MOOC ou pas, proposer de la vidéo, réussir ses modules e-learning, comment et avec quels outils ?
La quatrème partie détaille une composante essentielle de tout dispositif de formation à distance : l'accompagnement, le tutorat à distance. à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</si>
  <si>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978274695472</t>
  </si>
  <si>
    <t>9782746093935</t>
  </si>
  <si>
    <t>%SITE_CLIENT%/?library_guid=b33405f1-8d17-4054-9d04-63fa702bd7ef</t>
  </si>
  <si>
    <t>Knowledge management</t>
  </si>
  <si>
    <t>LMS</t>
  </si>
  <si>
    <t>LCMS</t>
  </si>
  <si>
    <t>formation</t>
  </si>
  <si>
    <t>formation à distance</t>
  </si>
  <si>
    <t>e-formation</t>
  </si>
  <si>
    <t>module</t>
  </si>
  <si>
    <t>SCORM</t>
  </si>
  <si>
    <t>AICC</t>
  </si>
  <si>
    <t xml:space="preserve"> Builder</t>
  </si>
  <si>
    <t xml:space="preserve">Composite </t>
  </si>
  <si>
    <t xml:space="preserve"> Interpreter</t>
  </si>
  <si>
    <t>CE22M2CIS</t>
  </si>
  <si>
    <t>Routage et Commutation - Préparation au 2e module ICND1 de la certification CCNA 200-125</t>
  </si>
  <si>
    <t>Laurent Schalkwijk</t>
  </si>
  <si>
    <t>Schalkwijk, Laurent</t>
  </si>
  <si>
    <t>1 ressource en ligne (616 p.)</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</si>
  <si>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 Les réseaux commutés - Concepts et configuration de base de la commutation - Les VLAN - Les bases des routeurs - Routage statique - Routage inter-VLAN - Routage dynamique - Listes de contrôle d'accès - DHCP (Dynamic Host Configuration Protocol) - Traduction d'adresse réseau pour IP (NAT) - Intégration des compétences - Tableau des objectifs</t>
  </si>
  <si>
    <t>9782409015083</t>
  </si>
  <si>
    <t>9782409015076</t>
  </si>
  <si>
    <t>Certifications</t>
  </si>
  <si>
    <t>%SITE_CLIENT%/?library_guid=d1ea46ec-098b-4b85-94c5-01ade9ab706e</t>
  </si>
  <si>
    <t>livre cisco</t>
  </si>
  <si>
    <t>livre ccna</t>
  </si>
  <si>
    <t>ccent</t>
  </si>
  <si>
    <t>ICND1</t>
  </si>
  <si>
    <t>ICND2</t>
  </si>
  <si>
    <t>ipv6</t>
  </si>
  <si>
    <t>réseaux</t>
  </si>
  <si>
    <t>RIPROPC</t>
  </si>
  <si>
    <t>Maîtriser la programmation procédurale (avec exercices pratiques)</t>
  </si>
  <si>
    <t>1 ressource en ligne (615 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</si>
  <si>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 Variables simples - Les contrôles des blocs d'instructions - Les structures - Les tableaux - Les unions - Structuration d'un programme - Les pointeurs - Récursivité - Listes en C - Annexe</t>
  </si>
  <si>
    <t>9782409014062</t>
  </si>
  <si>
    <t>9782409014000</t>
  </si>
  <si>
    <t>%SITE_CLIENT%/?library_guid=63a8d8fe-6099-4034-bcdd-bca0207c7b52</t>
  </si>
  <si>
    <t>langage C</t>
  </si>
  <si>
    <t>algo</t>
  </si>
  <si>
    <t>algorithmique</t>
  </si>
  <si>
    <t>arbres binaires</t>
  </si>
  <si>
    <t>récursivité</t>
  </si>
  <si>
    <t>courbe de bézier</t>
  </si>
  <si>
    <t>EP2GIT</t>
  </si>
  <si>
    <t>Maîtrisez la gestion de vos versions (concepts, utilisation et cas pratiques)</t>
  </si>
  <si>
    <t>1 ressource en ligne (377 p.)</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</si>
  <si>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t>
  </si>
  <si>
    <t>9782409019111</t>
  </si>
  <si>
    <t>9782409019104</t>
  </si>
  <si>
    <t>%SITE_CLIENT%/?library_guid=1f9d75de-05b1-4159-81ce-83ccbbb7f72b</t>
  </si>
  <si>
    <t>gitlab</t>
  </si>
  <si>
    <t>bitkeeper</t>
  </si>
  <si>
    <t>git-flow</t>
  </si>
  <si>
    <t>versioning</t>
  </si>
  <si>
    <t>github</t>
  </si>
  <si>
    <t>django</t>
  </si>
  <si>
    <t>KPI</t>
  </si>
  <si>
    <t xml:space="preserve"> visuels</t>
  </si>
  <si>
    <t>graphiques</t>
  </si>
  <si>
    <t>segment</t>
  </si>
  <si>
    <t>DAX</t>
  </si>
  <si>
    <t>Power BI Service</t>
  </si>
  <si>
    <t>EP2DASR</t>
  </si>
  <si>
    <t>Guide d'autoformation à l'exploitation intelligente des Big Data</t>
  </si>
  <si>
    <t>Laude, Eva</t>
  </si>
  <si>
    <t>1 ressource en ligne (811 p.)</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</si>
  <si>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Full Stack R - Partager ses analyses - Cartographie - TensorFlow - Annexes - Conclusion</t>
  </si>
  <si>
    <t>9782409014031</t>
  </si>
  <si>
    <t>9782409013973</t>
  </si>
  <si>
    <t>%SITE_CLIENT%/?library_guid=062261ff-837f-4e1b-a3cc-dd2a21410633</t>
  </si>
  <si>
    <t>big data</t>
  </si>
  <si>
    <t>data sciences</t>
  </si>
  <si>
    <t xml:space="preserve">machine learning </t>
  </si>
  <si>
    <t>intelligence artificielle</t>
  </si>
  <si>
    <t>Smart Data</t>
  </si>
  <si>
    <t>full stack R</t>
  </si>
  <si>
    <t>Tensorflow</t>
  </si>
  <si>
    <t>EP2LINSOL</t>
  </si>
  <si>
    <t>Solutions de Haute Disponibilité</t>
  </si>
  <si>
    <t>Sébastien Rohaut</t>
  </si>
  <si>
    <t>Rohaut, Sébastien</t>
  </si>
  <si>
    <t>1 ressource en ligne (514 p.)</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</si>
  <si>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une application de notions plus avancées avec openSVC…
Cette seconde édition aborde des nouvelles solutions comme la description détaillée de iSCSI, des réservations persistantes, du host tagging LVM, l'utilisation des VLAN et des adresses MAC virtuelles ou encore le STONITH , les clusters de type actif/actif et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t>
  </si>
  <si>
    <t>978274674835</t>
  </si>
  <si>
    <t>9782746074477</t>
  </si>
  <si>
    <t>%SITE_CLIENT%/?library_guid=162c3d01-fcf4-41a8-8a3f-cac1112d36d3</t>
  </si>
  <si>
    <t>livre linux</t>
  </si>
  <si>
    <t>keepalived</t>
  </si>
  <si>
    <t>LVS</t>
  </si>
  <si>
    <t>Piranhha</t>
  </si>
  <si>
    <t>CentOS</t>
  </si>
  <si>
    <t>clustering</t>
  </si>
  <si>
    <t>hypervision</t>
  </si>
  <si>
    <t>libvirt</t>
  </si>
  <si>
    <t>Hangouts Chat</t>
  </si>
  <si>
    <t>Hangouts Meet</t>
  </si>
  <si>
    <t>Google Agenda</t>
  </si>
  <si>
    <t>RI19WINS</t>
  </si>
  <si>
    <t>1 ressource en ligne (736 p.)</t>
  </si>
  <si>
    <t>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t+Y9+[@Description]</t>
  </si>
  <si>
    <t>9782409019692</t>
  </si>
  <si>
    <t>9782409019678</t>
  </si>
  <si>
    <t>%SITE_CLIENT%/?library_guid=ea7e21a1-63b6-4c2a-a899-44e7f836e856</t>
  </si>
  <si>
    <t>RODC</t>
  </si>
  <si>
    <t>windows serveur - microsoft - RODC - AD</t>
  </si>
  <si>
    <t>AD</t>
  </si>
  <si>
    <t>active directory</t>
  </si>
  <si>
    <t xml:space="preserve"> dfs</t>
  </si>
  <si>
    <t>EIPHDES</t>
  </si>
  <si>
    <t>Les 23 modèles de conception : descriptions et solutions illustrées en UML2 et PHP</t>
  </si>
  <si>
    <t>Laurent Debrauwer, Yannick Evain</t>
  </si>
  <si>
    <t>1 ressource en ligne (430 p.)</t>
  </si>
  <si>
    <t>Ce livre présente de façon concise et pratique les 23 modèles de conception (design patterns) fondamentaux en les illustrant par des exemples pertinents et rapides à appréhender. Chaque exemple est décrit en UML2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</si>
  <si>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978274694123</t>
  </si>
  <si>
    <t>9782746093218</t>
  </si>
  <si>
    <t>%SITE_CLIENT%/?library_guid=8695b29a-d23a-43a4-9c16-7c21e5fcb05e</t>
  </si>
  <si>
    <t>livre php</t>
  </si>
  <si>
    <t>livre design patterns</t>
  </si>
  <si>
    <t>design pattern</t>
  </si>
  <si>
    <t>uml</t>
  </si>
  <si>
    <t>uml 2</t>
  </si>
  <si>
    <t>MVC</t>
  </si>
  <si>
    <t>SF19CCIND</t>
  </si>
  <si>
    <t>InDesign CC (édition 2019)</t>
  </si>
  <si>
    <t>1 ressource en ligne (594 p.)</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</si>
  <si>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</si>
  <si>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9782409019814</t>
  </si>
  <si>
    <t>9782409019807</t>
  </si>
  <si>
    <t>%SITE_CLIENT%/?library_guid=2a69c9d0-eeb5-4158-ad3c-eb3e6635bfa0</t>
  </si>
  <si>
    <t>Adobe</t>
  </si>
  <si>
    <t>mise en page</t>
  </si>
  <si>
    <t>index</t>
  </si>
  <si>
    <t>table des matières</t>
  </si>
  <si>
    <t>InD</t>
  </si>
  <si>
    <t>bibliothèques CC</t>
  </si>
  <si>
    <t>livres numériques</t>
  </si>
  <si>
    <t>e-book</t>
  </si>
  <si>
    <t>ebook</t>
  </si>
  <si>
    <t>livre électronique</t>
  </si>
  <si>
    <t>livres électroniques</t>
  </si>
  <si>
    <t>Camera Raw</t>
  </si>
  <si>
    <t>SF19CCILL</t>
  </si>
  <si>
    <t>Illustrator CC (édition 2019)</t>
  </si>
  <si>
    <t>1 ressource en ligne (466 p.)</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</si>
  <si>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</si>
  <si>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9782409018893</t>
  </si>
  <si>
    <t>9782409018619</t>
  </si>
  <si>
    <t>%SITE_CLIENT%/?library_guid=7561e963-4be6-4e85-b36e-fc1da3cf2059</t>
  </si>
  <si>
    <t>dessin vectoriel</t>
  </si>
  <si>
    <t>vectorisation</t>
  </si>
  <si>
    <t xml:space="preserve">symbole </t>
  </si>
  <si>
    <t>calque</t>
  </si>
  <si>
    <t>images pour le web</t>
  </si>
  <si>
    <t>scripts</t>
  </si>
  <si>
    <t xml:space="preserve"> outil plume</t>
  </si>
  <si>
    <t>ATTiny</t>
  </si>
  <si>
    <t>ATMEGA328</t>
  </si>
  <si>
    <t>Arduino Uno</t>
  </si>
  <si>
    <t>Arduino Leonardo</t>
  </si>
  <si>
    <t>ESP8266</t>
  </si>
  <si>
    <t>WeMos</t>
  </si>
  <si>
    <t>SOBPOWBI</t>
  </si>
  <si>
    <t>De l'analyse de données au reporting</t>
  </si>
  <si>
    <t>André Meyer</t>
  </si>
  <si>
    <t>Meyer, André</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</si>
  <si>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&lt;u&gt;un révélateur de vos données&lt;/u&gt;.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</si>
  <si>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9782409019944</t>
  </si>
  <si>
    <t>9782409019906</t>
  </si>
  <si>
    <t>%SITE_CLIENT%/?library_guid=9fbe883b-8f23-418a-905c-e31703f936ed</t>
  </si>
  <si>
    <t>Dataviz</t>
  </si>
  <si>
    <t>data visualisation</t>
  </si>
  <si>
    <t>dashboard</t>
  </si>
  <si>
    <t>tableau de bord</t>
  </si>
  <si>
    <t>reporting</t>
  </si>
  <si>
    <t xml:space="preserve"> ETL</t>
  </si>
  <si>
    <t>Power Query</t>
  </si>
  <si>
    <t>modèle de données</t>
  </si>
  <si>
    <t>indicateurs</t>
  </si>
  <si>
    <t>RI2CPP</t>
  </si>
  <si>
    <t>1 ressource en ligne (378 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</si>
  <si>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 Introduction - De C à C++ - Programmation orientée objet - La bibliothèque Standard Template Library - Les univers de C++ - Des programmes C++ efficaces</t>
  </si>
  <si>
    <t>978240905640</t>
  </si>
  <si>
    <t>9782409004407</t>
  </si>
  <si>
    <t>%SITE_CLIENT%/?library_guid=4192ed12-5ae8-4897-a4ca-7524f7a0c097</t>
  </si>
  <si>
    <t>c+</t>
  </si>
  <si>
    <t>stl</t>
  </si>
  <si>
    <t>s.t.l.</t>
  </si>
  <si>
    <t>poo</t>
  </si>
  <si>
    <t>c plus</t>
  </si>
  <si>
    <t>.NET C++ CLI</t>
  </si>
  <si>
    <t>CLI</t>
  </si>
  <si>
    <t>RBSGOO</t>
  </si>
  <si>
    <t>Google Suite</t>
  </si>
  <si>
    <t>Utilisez les outils et services en ligne de Google</t>
  </si>
  <si>
    <t>1 ressource en ligne (418 p.)</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</si>
  <si>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</si>
  <si>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9782409015977</t>
  </si>
  <si>
    <t>9782409015960</t>
  </si>
  <si>
    <t>Référence Bureautique</t>
  </si>
  <si>
    <t>%SITE_CLIENT%/?library_guid=5ada1c6c-acad-47da-89a6-c46b3e7656a6</t>
  </si>
  <si>
    <t>applications Google</t>
  </si>
  <si>
    <t>Google Drive</t>
  </si>
  <si>
    <t>Google Docs</t>
  </si>
  <si>
    <t>Google Sheets</t>
  </si>
  <si>
    <t>Google Slide</t>
  </si>
  <si>
    <t>Google Forms</t>
  </si>
  <si>
    <t>Gmail</t>
  </si>
  <si>
    <t>télédistribution</t>
  </si>
  <si>
    <t>déploiement</t>
  </si>
  <si>
    <t>sms</t>
  </si>
  <si>
    <t>endpoint</t>
  </si>
  <si>
    <t>LF2RASPYT</t>
  </si>
  <si>
    <t xml:space="preserve">Python et Raspberry Pi </t>
  </si>
  <si>
    <t>Apprenez à développer sur votre nano-ordinateur</t>
  </si>
  <si>
    <t>Patrice Clément</t>
  </si>
  <si>
    <t>Clément, Patrice</t>
  </si>
  <si>
    <t>1 ressource en ligne (279 p.)</t>
  </si>
  <si>
    <t>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à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t>
  </si>
  <si>
    <t>9782409017186</t>
  </si>
  <si>
    <t>9782409017179</t>
  </si>
  <si>
    <t>%SITE_CLIENT%/?library_guid=7369cdcb-2782-4093-b895-fe0115698cb8</t>
  </si>
  <si>
    <t>développement</t>
  </si>
  <si>
    <t>diy</t>
  </si>
  <si>
    <t>urwid</t>
  </si>
  <si>
    <t xml:space="preserve">tkinter </t>
  </si>
  <si>
    <t>flask</t>
  </si>
  <si>
    <t>pillow</t>
  </si>
  <si>
    <t>pyalsaaudio</t>
  </si>
  <si>
    <t>DP2TOIP</t>
  </si>
  <si>
    <t xml:space="preserve">Vers la convergence des réseaux dédiés (voix/vidéo/données) </t>
  </si>
  <si>
    <t>1 ressource en ligne (316 p.)</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</si>
  <si>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 La téléphonie "Legacy" (héritée) - Les réseaux dédiés au transport de données - L'émergence de l'Internet public - Entreprise et communication : intranet - La nécessaire convergence des réseaux - IMS : le multimédia accessible à tous - De l'intranet à l'Internet - Conclusion - Annexe : liste des abréviations</t>
  </si>
  <si>
    <t>978240904025</t>
  </si>
  <si>
    <t>9782746099838</t>
  </si>
  <si>
    <t>%SITE_CLIENT%/?library_guid=46da38da-f14b-4528-a3c3-3590f7a58031</t>
  </si>
  <si>
    <t>voip</t>
  </si>
  <si>
    <t>NGN</t>
  </si>
  <si>
    <t>IMS</t>
  </si>
  <si>
    <t>Legacy</t>
  </si>
  <si>
    <t>SF19CCPHO</t>
  </si>
  <si>
    <t>Photoshop CC (édition 2019)</t>
  </si>
  <si>
    <t>1 ressource en ligne (508 p.)</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</si>
  <si>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</si>
  <si>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9782409017728</t>
  </si>
  <si>
    <t>9782409017711</t>
  </si>
  <si>
    <t>%SITE_CLIENT%/?library_guid=b2850147-5c34-4ba7-ae04-41c8d8f02c40</t>
  </si>
  <si>
    <t>Retouche image</t>
  </si>
  <si>
    <t>photo</t>
  </si>
  <si>
    <t>Bitmap</t>
  </si>
  <si>
    <t>bichromie</t>
  </si>
  <si>
    <t>script</t>
  </si>
  <si>
    <t>détourage</t>
  </si>
  <si>
    <t>livre numérique</t>
  </si>
  <si>
    <t>LFARD</t>
  </si>
  <si>
    <t>Apprivoisez l'électronique et le codage</t>
  </si>
  <si>
    <t>Jean-Christophe Quetin</t>
  </si>
  <si>
    <t>Quetin, Jean-Christophe</t>
  </si>
  <si>
    <t>1 ressource en ligne (428 p.)</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</si>
  <si>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</si>
  <si>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9782409014192</t>
  </si>
  <si>
    <t>9782409014185</t>
  </si>
  <si>
    <t>%SITE_CLIENT%/?library_guid=3cf16f55-809b-44da-8898-6b182eee4595</t>
  </si>
  <si>
    <t xml:space="preserve"> maker</t>
  </si>
  <si>
    <t>DIY</t>
  </si>
  <si>
    <t>do it yourself</t>
  </si>
  <si>
    <t>IOT</t>
  </si>
  <si>
    <t>iot</t>
  </si>
  <si>
    <t>Ardublock</t>
  </si>
  <si>
    <t>Blockly</t>
  </si>
  <si>
    <t>Sway</t>
  </si>
  <si>
    <t>Groupes</t>
  </si>
  <si>
    <t>Bookings</t>
  </si>
  <si>
    <t>Flow</t>
  </si>
  <si>
    <t>Delve</t>
  </si>
  <si>
    <t>DPPILSI</t>
  </si>
  <si>
    <t>Méthode et bonnes pratiques</t>
  </si>
  <si>
    <t>Jean-Paul Poggioli, Joël Demasson</t>
  </si>
  <si>
    <t>Poggioli, Jean-paul</t>
  </si>
  <si>
    <t>1 ressource en ligne (258 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</si>
  <si>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 La matrice 2MSI pour gérer la complexité - Appliquer la méthode 2MSI - Auditer et évaluer un système
d'information - Formuler une stratégie pour le système d'information - Manager avec un schéma directeur du SI - Urbaniser le système d'information - Définir et piloter une politique d'infogérance - Assurer la sécurité du SI - Manager la connaissance, instrumenter le SI - Organiser la DSI - Manager les RH et conduire le changement - Accompagner et responsabiliser les utilisateurs - Siglothèque</t>
  </si>
  <si>
    <t>9782409008689</t>
  </si>
  <si>
    <t>9782409008092</t>
  </si>
  <si>
    <t>%SITE_CLIENT%/?library_guid=07f3368e-e0b7-48c1-9216-1d97fd30238e</t>
  </si>
  <si>
    <t>livre SI</t>
  </si>
  <si>
    <t>2MSI</t>
  </si>
  <si>
    <t>led</t>
  </si>
  <si>
    <t>Pibrella</t>
  </si>
  <si>
    <t>Sense HAT</t>
  </si>
  <si>
    <t>Makey Makey</t>
  </si>
  <si>
    <t>GPIO</t>
  </si>
  <si>
    <t>RI6BLIN</t>
  </si>
  <si>
    <t>Principes de base de l'utilisation du système</t>
  </si>
  <si>
    <t>1 ressource en ligne (350 p.)</t>
  </si>
  <si>
    <t>Ce livre sur GNU/Linux s'adresse à tout informaticien désireux de maîtriser les principes debase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</si>
  <si>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9782409014048</t>
  </si>
  <si>
    <t>9782409013980</t>
  </si>
  <si>
    <t>%SITE_CLIENT%/?library_guid=1baa8e2e-0847-48f9-975c-da7ca506106c</t>
  </si>
  <si>
    <t>GNU/Linux</t>
  </si>
  <si>
    <t>bash</t>
  </si>
  <si>
    <t>processus</t>
  </si>
  <si>
    <t>OS</t>
  </si>
  <si>
    <t>Open source</t>
  </si>
  <si>
    <t>gnu</t>
  </si>
  <si>
    <t>internet explorer</t>
  </si>
  <si>
    <t>html 5</t>
  </si>
  <si>
    <t>css 3</t>
  </si>
  <si>
    <t>EPSCCMEA</t>
  </si>
  <si>
    <t xml:space="preserve">System Center Configuration Manager </t>
  </si>
  <si>
    <t>Jean-Sébastien Duchêne, Guillaume Calbano; Préface  de Jason GITHENS, Principal Program Manager System Center Configuration Manager  - Microsoft Corp</t>
  </si>
  <si>
    <t>Duchêne, Jean-Sébastien</t>
  </si>
  <si>
    <t>1 ressource en ligne (839 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</si>
  <si>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t>
  </si>
  <si>
    <t>978240903073</t>
  </si>
  <si>
    <t>9782409002489</t>
  </si>
  <si>
    <t>%SITE_CLIENT%/?library_guid=f79429b0-d839-4eb9-9927-5b8307d35c1c</t>
  </si>
  <si>
    <t>SCCM</t>
  </si>
  <si>
    <t>livre SCCM</t>
  </si>
  <si>
    <t>configmgr</t>
  </si>
  <si>
    <t>current branch</t>
  </si>
  <si>
    <t>RBA</t>
  </si>
  <si>
    <t>inventaire</t>
  </si>
  <si>
    <t>gestion de parc</t>
  </si>
  <si>
    <t>périphériques</t>
  </si>
  <si>
    <t>distribution</t>
  </si>
  <si>
    <t>EP2AZWIN</t>
  </si>
  <si>
    <t>Gérez votre Système d'Information dans le Cloud</t>
  </si>
  <si>
    <t>1 ressource en ligne (591 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</si>
  <si>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Sauvegarde et PRA - App Service - Base de données - Azure Active Directory - Azure PowerShell - Cas concrets</t>
  </si>
  <si>
    <t>9782409014567</t>
  </si>
  <si>
    <t>9782409014550</t>
  </si>
  <si>
    <t>%SITE_CLIENT%/?library_guid=497e43b4-3983-4542-8638-123eee8cd1ad</t>
  </si>
  <si>
    <t>livre microsoft</t>
  </si>
  <si>
    <t>SI</t>
  </si>
  <si>
    <t>paas</t>
  </si>
  <si>
    <t>iaas</t>
  </si>
  <si>
    <t>aad</t>
  </si>
  <si>
    <t>sysfs</t>
  </si>
  <si>
    <t>redhat</t>
  </si>
  <si>
    <t>EI2JAV</t>
  </si>
  <si>
    <t>Développez efficacement</t>
  </si>
  <si>
    <t>1 ressource en ligne (416 p.)</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</si>
  <si>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 Bien démarrer vos projets - Développer efficacement en objet - Adopter les bonnes pratiques - Améliorer vos compétences web - Développer aisément en client/serveur - Maîtriser les frameworks web - TypeScript - Liste des URL</t>
  </si>
  <si>
    <t>978240910170</t>
  </si>
  <si>
    <t>9782409009723</t>
  </si>
  <si>
    <t>%SITE_CLIENT%/?library_guid=0c7f6d87-35d7-4f2e-843c-3d5d8751d368</t>
  </si>
  <si>
    <t>Jquery</t>
  </si>
  <si>
    <t>dojo</t>
  </si>
  <si>
    <t>js</t>
  </si>
  <si>
    <t>EP2JASP</t>
  </si>
  <si>
    <t>Le socle technique des applications Java EE</t>
  </si>
  <si>
    <t>Hervé Le Morvan</t>
  </si>
  <si>
    <t>Le Morvan, Hervé</t>
  </si>
  <si>
    <t>1 ressource en ligne (503 p.)</t>
  </si>
  <si>
    <t>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Les chapitres du livre :
Avant-propos - éléments constitutifs du framework - Spring et les design patterns - Rappels sur les éléments externes à Spring - Le conteneur Spring - Configuration avancée - Programmation Orientée Aspect avec Spring - Les tests et Spring - Partie back de l'application - Spring dans un contexte web JSP - Intégration JSF2 - Application Spring Angular 5 - Spring-HATEOAS - Documentation Rest Doc - Spring Boot - Spring et le NoSQL - Spring Batch - Les intergiciels à messages (MOM) - Spring et Kotlin - Spring et JHispster</t>
  </si>
  <si>
    <t>9782409013850</t>
  </si>
  <si>
    <t>9782409013843</t>
  </si>
  <si>
    <t>%SITE_CLIENT%/?library_guid=0e5b1c5f-7522-4539-b25a-37b96bf91b9c</t>
  </si>
  <si>
    <t>jHipster</t>
  </si>
  <si>
    <t>spring mvc</t>
  </si>
  <si>
    <t>Spring boot</t>
  </si>
  <si>
    <t>Spring batch</t>
  </si>
  <si>
    <t>SOB365OFF</t>
  </si>
  <si>
    <t>Office 365 au quotidien</t>
  </si>
  <si>
    <t>Mises en situation, conseils et bonnes pratiques</t>
  </si>
  <si>
    <t>1 ressource en ligne (255 p.)</t>
  </si>
  <si>
    <t>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t>
  </si>
  <si>
    <t>9782409015533</t>
  </si>
  <si>
    <t>978-2-409-01551-9</t>
  </si>
  <si>
    <t>%SITE_CLIENT%/?library_guid=73e80d58-5642-4a01-b4a4-978fb4edd1f0</t>
  </si>
  <si>
    <t>OneNote</t>
  </si>
  <si>
    <t>algèbre relationnelle</t>
  </si>
  <si>
    <t>power Shell</t>
  </si>
  <si>
    <t>powershell</t>
  </si>
  <si>
    <t>sql serveur</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</si>
  <si>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t>
  </si>
  <si>
    <t>9782409011603</t>
  </si>
  <si>
    <t>978-2-409-01158-0</t>
  </si>
  <si>
    <t>%SITE_CLIENT%/?library_guid=f2f69f9a-0666-4ce8-b47f-9b215f59c394</t>
  </si>
  <si>
    <t>programmation visuelle</t>
  </si>
  <si>
    <t>capteurs</t>
  </si>
  <si>
    <t>actionneurs</t>
  </si>
  <si>
    <t>circuits électroniques</t>
  </si>
  <si>
    <t>circuits electroniques</t>
  </si>
  <si>
    <t>electronic</t>
  </si>
  <si>
    <t>trigger</t>
  </si>
  <si>
    <t>fenêtrage</t>
  </si>
  <si>
    <t>déclencheur</t>
  </si>
  <si>
    <t>declencheur</t>
  </si>
  <si>
    <t>RI5.2HTM</t>
  </si>
  <si>
    <t>Maîtrisez les standards de la création de sites web</t>
  </si>
  <si>
    <t>1 ressource en ligne (404 p.)</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</si>
  <si>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 Partie Aborder la conception des sites web : L'évolution des spécifications - Les navigateurs - Les bonnes pratiques - Partie L'HTML 5.2 : Les éléments HTML - La structure des pages - Les conteneurs sémantiques - Les conteneurs de texte - La mise en forme sémantique du texte - Les éléments d'interaction - Les liens - Les tableaux - Les images - Les formulaires - Le multimédia - Le web sémantique avec Microdata - Partie Les CSS 3 : Intégrer les styles CSS - Définir les styles CSS - Les styles pour les polices de caractères - Les styles pour le texte - Les styles pour les conteneurs de texte - Les styles pour les boîtes - La mise en page à l'aide des boîtes - Le Responsive Web Design - Les modules d'animation - Des modules CSS pour les graphistes - - Les feuilles de styles pour l'impression</t>
  </si>
  <si>
    <t>9782409017858</t>
  </si>
  <si>
    <t>978-2-409-01783-4</t>
  </si>
  <si>
    <t>%SITE_CLIENT%/?library_guid=a859dd56-eec0-4da8-840f-7e5346873638</t>
  </si>
  <si>
    <t>w3c</t>
  </si>
  <si>
    <t>dhtml</t>
  </si>
  <si>
    <t xml:space="preserve">xhtml </t>
  </si>
  <si>
    <t>firefox</t>
  </si>
  <si>
    <t>ie</t>
  </si>
  <si>
    <t>osi</t>
  </si>
  <si>
    <t>Ethernet</t>
  </si>
  <si>
    <t xml:space="preserve"> IPv6</t>
  </si>
  <si>
    <t>TCP</t>
  </si>
  <si>
    <t>UDP</t>
  </si>
  <si>
    <t>Telnet</t>
  </si>
  <si>
    <t>SMTP</t>
  </si>
  <si>
    <t>POP</t>
  </si>
  <si>
    <t>http</t>
  </si>
  <si>
    <t>Packet Tracer</t>
  </si>
  <si>
    <t>RIHTCSJA</t>
  </si>
  <si>
    <t>1 ressource en ligne (295 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</si>
  <si>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Les chapitres du livre :
Avant-propos - Le Web - Règles générales - HTML - CSS3 - JavaScript -  Mise en page HTML et CSS - Les méthodes de dessin - Le multimédia - Les  formulaires - Les liens et menus en HTML5</t>
  </si>
  <si>
    <t>978274691948</t>
  </si>
  <si>
    <t>978-2-7460-9105-4</t>
  </si>
  <si>
    <t>%SITE_CLIENT%/?library_guid=e5428752-da8a-4142-82d3-507e8e86d285</t>
  </si>
  <si>
    <t>web</t>
  </si>
  <si>
    <t>html</t>
  </si>
  <si>
    <t>css</t>
  </si>
  <si>
    <t>Linux - Administration avancée</t>
  </si>
  <si>
    <t>Maintenance et exploitation de vos serveurs</t>
  </si>
  <si>
    <t>3e édition</t>
  </si>
  <si>
    <t>1 ressource en ligne (652 p.)</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</si>
  <si>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</si>
  <si>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9782409018275</t>
  </si>
  <si>
    <t>978-2-409-01789-6</t>
  </si>
  <si>
    <t>%SITE_CLIENT%/?library_guid=b1c8eb86-6b7f-4266-846b-9547fe8810a3</t>
  </si>
  <si>
    <t>gnu/linux</t>
  </si>
  <si>
    <t>debian</t>
  </si>
  <si>
    <t>ubuntu</t>
  </si>
  <si>
    <t>centos</t>
  </si>
  <si>
    <t>noyau</t>
  </si>
  <si>
    <t>procfs</t>
  </si>
  <si>
    <t>adwords</t>
  </si>
  <si>
    <t>Google Adword</t>
  </si>
  <si>
    <t>Adsense</t>
  </si>
  <si>
    <t>Google Adsense</t>
  </si>
  <si>
    <t>entonnoirs</t>
  </si>
  <si>
    <t>segments</t>
  </si>
  <si>
    <t>emarketing</t>
  </si>
  <si>
    <t>e-marketing</t>
  </si>
  <si>
    <t>wa</t>
  </si>
  <si>
    <t>seo</t>
  </si>
  <si>
    <t>RI2PALG</t>
  </si>
  <si>
    <t>Techniques fondamentales de programmation - Exemples en PHP</t>
  </si>
  <si>
    <t>Sébastien Rohaut, Olivier Rollet</t>
  </si>
  <si>
    <t>1 ressource en ligne (484 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</si>
  <si>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 Introduction à l'algorithmique - Les variables et opérateurs - Test et logique booléenne - Les boucles - Les tableaux et structures - Les sous-programmes - Les fichiers - Notions avancées - Une approche de l'objet - Corrigés des exercices</t>
  </si>
  <si>
    <t>978274695403</t>
  </si>
  <si>
    <t>978-2-7460-9432-1</t>
  </si>
  <si>
    <t>%SITE_CLIENT%/?library_guid=b5368558-45e2-42d8-be4d-a271fd4914e6</t>
  </si>
  <si>
    <t>algorithmie</t>
  </si>
  <si>
    <t>CE3C2LIN</t>
  </si>
  <si>
    <t>Préparation à la certification LPIC-2 - examens LPI 201 et LPI 202</t>
  </si>
  <si>
    <t>Sébastien Bobillier, Philippe Banquet</t>
  </si>
  <si>
    <t>1 ressource en ligne (606 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</si>
  <si>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</si>
  <si>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978274692952</t>
  </si>
  <si>
    <t>978-2-7460-9150-4</t>
  </si>
  <si>
    <t>%SITE_CLIENT%/?library_guid=6cf36efa-f2d1-4238-83c4-328694cc2175</t>
  </si>
  <si>
    <t>open source</t>
  </si>
  <si>
    <t>lpic1</t>
  </si>
  <si>
    <t>lpi</t>
  </si>
  <si>
    <t>lpi 201</t>
  </si>
  <si>
    <t>lpi 202</t>
  </si>
  <si>
    <t>Windows Forms</t>
  </si>
  <si>
    <t>netbeans</t>
  </si>
  <si>
    <t>RI16SQLA</t>
  </si>
  <si>
    <t>SQL Server 2016</t>
  </si>
  <si>
    <t>1 ressource en ligne (553 p.)</t>
  </si>
  <si>
    <t>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Réplication - Sauvegarde - Restauration - Outils complémentaires - Annexe</t>
  </si>
  <si>
    <t>978240906708</t>
  </si>
  <si>
    <t>978-2-409-00587-9</t>
  </si>
  <si>
    <t>%SITE_CLIENT%/?library_guid=e3402f77-ffba-48c7-b6c6-5a380ebd5220</t>
  </si>
  <si>
    <t>sqlserver</t>
  </si>
  <si>
    <t>Transact SQL</t>
  </si>
  <si>
    <t>SGBDR</t>
  </si>
  <si>
    <t>SGBD</t>
  </si>
  <si>
    <t>RI3SQL</t>
  </si>
  <si>
    <t xml:space="preserve">Les fondamentaux du langage (avec exercices et corrigés) </t>
  </si>
  <si>
    <t>Eric Godoc, Anne-Christine Bisson</t>
  </si>
  <si>
    <t>Godoc, Eric</t>
  </si>
  <si>
    <t>1 ressource en ligne (409 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</si>
  <si>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 Introduction - La définition des données (LDD) - La manipulation des données (LMD) - Les fonctions - La sécurité des données (LSC) - Le contrôle de transactions (TCL) - La programmation - Approfondissement - Les erreurs les plus couramment rencontrées - Annexes</t>
  </si>
  <si>
    <t>9782409011443</t>
  </si>
  <si>
    <t>978-2-409-01142-9</t>
  </si>
  <si>
    <t>%SITE_CLIENT%/?library_guid=41a8a9fa-fbfe-4b9a-97f5-66c5c231d31d</t>
  </si>
  <si>
    <t>sgbd</t>
  </si>
  <si>
    <t>bdd</t>
  </si>
  <si>
    <t>sgbdr</t>
  </si>
  <si>
    <t>pl/sql</t>
  </si>
  <si>
    <t>merise</t>
  </si>
  <si>
    <t>transact sql</t>
  </si>
  <si>
    <t>RI3CISRES</t>
  </si>
  <si>
    <t>Connaissances approfondies sur les réseaux</t>
  </si>
  <si>
    <t>Romain Legrand, Laurent Schalkwijk</t>
  </si>
  <si>
    <t>Legrand, Romain</t>
  </si>
  <si>
    <t>1 ressource en ligne (532 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</si>
  <si>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</si>
  <si>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9782409010705</t>
  </si>
  <si>
    <t>978-2-409-01051-4</t>
  </si>
  <si>
    <t>%SITE_CLIENT%/?library_guid=Les réseaux avec Cisco - Connaissances approfondies c8da3331-c893-435d-bfb4-fb5b0bf463ca</t>
  </si>
  <si>
    <t>RIPYAPOO</t>
  </si>
  <si>
    <t>avec exercices pratiques et corrigés</t>
  </si>
  <si>
    <t>1 ressource en ligne (259 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</si>
  <si>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Les chapitres du livre :
Avant-propos - L'émergence de la POO - Les concepts de la POO - Présentation de l'environnement Python - Les concepts de la POO avec Python - Un aperçu de quelques design patterns - Plus loin avec Python - Quelques bonnes pratiques</t>
  </si>
  <si>
    <t>978240902328</t>
  </si>
  <si>
    <t>978-2-409-00099-7</t>
  </si>
  <si>
    <t>%SITE_CLIENT%/?library_guid=d7ac21aa-f4c3-48cd-8967-f17a0a85a07b</t>
  </si>
  <si>
    <t>livre poo</t>
  </si>
  <si>
    <t>encapsulation</t>
  </si>
  <si>
    <t>héritage</t>
  </si>
  <si>
    <t>polymorphisme</t>
  </si>
  <si>
    <t>abstraction</t>
  </si>
  <si>
    <t>multithread</t>
  </si>
  <si>
    <t xml:space="preserve"> RAID</t>
  </si>
  <si>
    <t>ip v6</t>
  </si>
  <si>
    <t>câblage</t>
  </si>
  <si>
    <t>cablage</t>
  </si>
  <si>
    <t>ethernet</t>
  </si>
  <si>
    <t>token ring</t>
  </si>
  <si>
    <t>table de routage</t>
  </si>
  <si>
    <t>reseau</t>
  </si>
  <si>
    <t>reseaux</t>
  </si>
  <si>
    <t>OW3GOOA</t>
  </si>
  <si>
    <t>Analysez votre trafic pour piloter vos actions webmarketing</t>
  </si>
  <si>
    <t>Ronan Chardonneau, Maxime Coutant, Pierre Soulier</t>
  </si>
  <si>
    <t>Chardonneau, Ronan</t>
  </si>
  <si>
    <t>Coutant, Maxime</t>
  </si>
  <si>
    <t>Soulier, Pierre</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</si>
  <si>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</si>
  <si>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978240906500</t>
  </si>
  <si>
    <t>978-2-409-00470-4</t>
  </si>
  <si>
    <t>Objectif Web</t>
  </si>
  <si>
    <t>%SITE_CLIENT%/?library_guid=0335146d-5473-4a40-b1f7-16af50d5c3c8</t>
  </si>
  <si>
    <t>Taux de rebond</t>
  </si>
  <si>
    <t>audience</t>
  </si>
  <si>
    <t>web marketing</t>
  </si>
  <si>
    <t>webmarketing</t>
  </si>
  <si>
    <t>conversion</t>
  </si>
  <si>
    <t>trafic</t>
  </si>
  <si>
    <t>mediawiki</t>
  </si>
  <si>
    <t>haproxy</t>
  </si>
  <si>
    <t>rolling update</t>
  </si>
  <si>
    <t>esx</t>
  </si>
  <si>
    <t>vmware</t>
  </si>
  <si>
    <t>EI34WOR</t>
  </si>
  <si>
    <t>Développez avec PHP - extensions, widgets et thèmes avancés (théorie, TP, ressources)</t>
  </si>
  <si>
    <t>1 ressource en ligne (623 p.)</t>
  </si>
  <si>
    <t>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Créer un thème à partir d'une maquette HTML - Le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</si>
  <si>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9782409016578</t>
  </si>
  <si>
    <t>978-2-409-01656-1</t>
  </si>
  <si>
    <t>%SITE_CLIENT%/?library_guid=dbdeb0bf-f38e-4503-a7c1-7e1bc3b54029</t>
  </si>
  <si>
    <t>livre wordpress</t>
  </si>
  <si>
    <t>livre CMS</t>
  </si>
  <si>
    <t>livre PHP</t>
  </si>
  <si>
    <t>Data protection officer</t>
  </si>
  <si>
    <t>RI2JAPOO</t>
  </si>
  <si>
    <t>(avec exercices pratiques et corrigés)</t>
  </si>
  <si>
    <t>Luc Gervais</t>
  </si>
  <si>
    <t>Gervais, Luc</t>
  </si>
  <si>
    <t>1 ressource en ligne (385 p.)</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</si>
  <si>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 - Les tests - La réflexion</t>
  </si>
  <si>
    <t>9782409013669</t>
  </si>
  <si>
    <t>978-2-409-01364-5</t>
  </si>
  <si>
    <t>%SITE_CLIENT%/?library_guid=8d992991-a4e9-4f79-a3a3-05d313901a2b</t>
  </si>
  <si>
    <t>OneGet</t>
  </si>
  <si>
    <t>CE2M1CIS</t>
  </si>
  <si>
    <t>1er module de préparation à la certification CCNA 200-125</t>
  </si>
  <si>
    <t>1 ressource en ligne (510 p.)</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</si>
  <si>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 Introduction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</si>
  <si>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978240910118</t>
  </si>
  <si>
    <t>978-2-409-00970-9</t>
  </si>
  <si>
    <t>%SITE_CLIENT%/?library_guid=b7283125-9e0d-489a-a48d-d4622beb4184</t>
  </si>
  <si>
    <t>livre certification</t>
  </si>
  <si>
    <t>RI5UBU</t>
  </si>
  <si>
    <t>Administration d'un système Linux</t>
  </si>
  <si>
    <t>Luc Démaret, Yann Bardot</t>
  </si>
  <si>
    <t>5e édition</t>
  </si>
  <si>
    <t>Bardot, Yann</t>
  </si>
  <si>
    <t>1 ressource en ligne (513 p.)</t>
  </si>
  <si>
    <t>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 Ubuntu et Linux - Prérequis à l'installation - Installation - Prise en main de la distribution - Utiliser la ligne de commandes - Configuration du système - Mise à jour du système - Découverte de l'environnement de travail - Les droits des utilisateurs - Tâches d'administration - Disques et systèmes de fichiers - Sécurisation système et réseau - Support et dépannage</t>
  </si>
  <si>
    <t>9782409016455</t>
  </si>
  <si>
    <t>978-2-409-01644-8</t>
  </si>
  <si>
    <t>rdacontent</t>
  </si>
  <si>
    <t>%SITE_CLIENT%/?library_guid=df94d597-3ebf-497b-9b0c-0f3e7ddef590</t>
  </si>
  <si>
    <t>livre ubuntu</t>
  </si>
  <si>
    <t>ltv</t>
  </si>
  <si>
    <t>Trusty Tahr</t>
  </si>
  <si>
    <t>commande</t>
  </si>
  <si>
    <t>RB4365OFF</t>
  </si>
  <si>
    <t>Travaillez en ligne avec OneDrive, SharePoint, Teams, Skype Entreprise et Office Online</t>
  </si>
  <si>
    <t>4e édition</t>
  </si>
  <si>
    <t>1 ressource en ligne (516 p.)</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</si>
  <si>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</si>
  <si>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9782409013591</t>
  </si>
  <si>
    <t>978-2-409-01358-4</t>
  </si>
  <si>
    <t>%SITE_CLIENT%/?library_guid=107a7128-4759-4935-997f-17ec7b9c9fd8</t>
  </si>
  <si>
    <t>uml 2.4</t>
  </si>
  <si>
    <t>TP5RES</t>
  </si>
  <si>
    <t>Administrez un réseau sous Windows ou sous Linux : Exercices et corrigés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</si>
  <si>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à chaque fois, les systèmes Windows et Linux sont pris en compte pour permettre de découvrir pleinement les deux environnements.
Pour les apports théoriques sur ce sujet, Editions ENI édite, dans la collection Ressources Informatiques, l'ouvrage "Les réseaux informatiques - Notions fondamentales" du même auteur.
43 QCM - 90 travaux pratiques et leurs corrigés - Plus de 24 H de mise en pratique.
Les chapitres du livre :
Avant-propos - Présentation des concepts réseau - Normalisation des protocoles - Transmission des données - couche physique - Architecture réseau et interconnexion - Protocoles des couches moyennes et hautes - Principes de sécurisation d'un réseau - Dépannage</t>
  </si>
  <si>
    <t>9782409011221</t>
  </si>
  <si>
    <t>978-2-409-01087-3</t>
  </si>
  <si>
    <t>Les TP Informatiques</t>
  </si>
  <si>
    <t>%SITE_CLIENT%/?library_guid=882bb43c-a45d-4d2e-9a22-754b4b67404b</t>
  </si>
  <si>
    <t>livre TCP/IP</t>
  </si>
  <si>
    <t>livre TCP</t>
  </si>
  <si>
    <t>IP</t>
  </si>
  <si>
    <t>intranet</t>
  </si>
  <si>
    <t>windows10</t>
  </si>
  <si>
    <t>Onedrive</t>
  </si>
  <si>
    <t>Edge</t>
  </si>
  <si>
    <t>Lecteur Windows Media</t>
  </si>
  <si>
    <t>tablette</t>
  </si>
  <si>
    <t>surface pro</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</si>
  <si>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</si>
  <si>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</si>
  <si>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 Démarrer avec Ansible - Utilisation d'Ansible - Découverte de l'inventaire - Inventaires : notions avancées - Fonctionnement d'un playbook - Introduction à la notion de rôle - Playbooks, rôles et notions avancées - Sortie Ansible et centralisation - écriture de modules - écriture de filtres Jinja et mécanisme de lookup - Les actions Ansible - Ansible : virtualisation et cloud - Tester Ansible avec Docker</t>
  </si>
  <si>
    <t>9782409012556</t>
  </si>
  <si>
    <t>978-2-409-01241-9</t>
  </si>
  <si>
    <t>%SITE_CLIENT%/?library_guid=1920d677-3072-4701-8cf7-ccce01a78db9</t>
  </si>
  <si>
    <t>ansible</t>
  </si>
  <si>
    <t>ssh</t>
  </si>
  <si>
    <t>yaml</t>
  </si>
  <si>
    <t>ansible-lint</t>
  </si>
  <si>
    <t>apache</t>
  </si>
  <si>
    <t>mysql</t>
  </si>
  <si>
    <t>Twenty Seventeen</t>
  </si>
  <si>
    <t>API Customizer</t>
  </si>
  <si>
    <t>DPRGPD</t>
  </si>
  <si>
    <t>Le comprendre et le mettre en oeuvre - (pour les DPO, responsables d'entreprise, responsables informatique, chef de projet...)</t>
  </si>
  <si>
    <t>Jacques Foucault, Loïc Panhaleux, Dominique Renaud, Pierre Begasse</t>
  </si>
  <si>
    <t>1 ressource en ligne (263 p.)</t>
  </si>
  <si>
    <t>L'économie numérique, au cœur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œuvre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À l'issue de la lecture de ce livre, le lecteur sera en mesure de comprendre que le RGPD ne doit pas être perçu comme une contrainte mais comme un vecteur d'accompagnement à la transition numérique de l'entreprise.
Les chapitres du livre :
Introduction - Panorama de l'IoT - Risques et solutions - Conformité au RGPD - Opportunités et bénéfices - Maximiser le ROI - Conclusion - Annexe</t>
  </si>
  <si>
    <t>9782409013751</t>
  </si>
  <si>
    <t>978-2-409-01374-4</t>
  </si>
  <si>
    <t>%SITE_CLIENT%/?library_guid=15dd5e72-88a5-4c9a-afe1-d65613bd1199</t>
  </si>
  <si>
    <t>livre RGPD</t>
  </si>
  <si>
    <t>Règlement général protection des données</t>
  </si>
  <si>
    <t>données personnelles</t>
  </si>
  <si>
    <t>CNIL</t>
  </si>
  <si>
    <t>dpo</t>
  </si>
  <si>
    <t>Délégué à la protection des données</t>
  </si>
  <si>
    <t>ntfs</t>
  </si>
  <si>
    <t>bluetooth</t>
  </si>
  <si>
    <t>EI5POWAW</t>
  </si>
  <si>
    <t xml:space="preserve">Windows PowerShell </t>
  </si>
  <si>
    <t>Administration de postes clients Windows</t>
  </si>
  <si>
    <t>1 ressource en ligne (601 p.)</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</si>
  <si>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 Avant-propos - Présentation de Windows PowerShell - Lecteurs Windows PowerShell - Système et fonctionnalités - Configuration du système et des outils - Sécurité et protection - Recherche et collecte d'informations - Gestion du matériel et des périphériques - Gestion des logiciels - Gestionnaire de paquets - Gestion des postes de travail à distance - Scripting - Cas pratiques et autres fonctionnalités - Conclusion - Annexes</t>
  </si>
  <si>
    <t>9782409009181</t>
  </si>
  <si>
    <t>978-2-409-00795-8</t>
  </si>
  <si>
    <t>%SITE_CLIENT%/?library_guid=09b6c5cd-67b1-4768-97dd-dd38ec46b087</t>
  </si>
  <si>
    <t>livre PowerShell</t>
  </si>
  <si>
    <t>PowerShell Remoting</t>
  </si>
  <si>
    <t>PowerShell ISE</t>
  </si>
  <si>
    <t>ISE</t>
  </si>
  <si>
    <t>merchandising</t>
  </si>
  <si>
    <t>CE5C1LIN</t>
  </si>
  <si>
    <t>Préparation à la certification LPIC-1 (examens LPI 101 et LPI 102)</t>
  </si>
  <si>
    <t>1 ressource en ligne (838 p.)</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</si>
  <si>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À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 - Tableau des objectifs</t>
  </si>
  <si>
    <t>9782409008665</t>
  </si>
  <si>
    <t>978-2-409-00790-3</t>
  </si>
  <si>
    <t>%SITE_CLIENT%/?library_guid=abaef28d-2b67-47d8-99a0-0e2721c35ece</t>
  </si>
  <si>
    <t>certification</t>
  </si>
  <si>
    <t>LPIC</t>
  </si>
  <si>
    <t>DPO</t>
  </si>
  <si>
    <t>LIL</t>
  </si>
  <si>
    <t>OWWOOWOR</t>
  </si>
  <si>
    <t>WordPress et WooCommerce</t>
  </si>
  <si>
    <t>Le Frapper, Olivier</t>
  </si>
  <si>
    <t>1 ressource en ligne (422 p.)</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</si>
  <si>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</si>
  <si>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9782409011245</t>
  </si>
  <si>
    <t>978-2-409-01090-3</t>
  </si>
  <si>
    <t>%SITE_CLIENT%/?library_guid=e000daae-7a53-4760-8147-52c0982833c5</t>
  </si>
  <si>
    <t>Boutique en ligne</t>
  </si>
  <si>
    <t>ecommerce</t>
  </si>
  <si>
    <t>article</t>
  </si>
  <si>
    <t>produit</t>
  </si>
  <si>
    <t>catalogue</t>
  </si>
  <si>
    <t>vente en ligne</t>
  </si>
  <si>
    <t>VLAN</t>
  </si>
  <si>
    <t>Pare-feu</t>
  </si>
  <si>
    <t>pare feu</t>
  </si>
  <si>
    <t>RAID</t>
  </si>
  <si>
    <t>Bash</t>
  </si>
  <si>
    <t>DHCP</t>
  </si>
  <si>
    <t>FTP</t>
  </si>
  <si>
    <t>systemd</t>
  </si>
  <si>
    <t>journald</t>
  </si>
  <si>
    <t>firewalld</t>
  </si>
  <si>
    <t>Network Manager</t>
  </si>
  <si>
    <t>RI42.5UML</t>
  </si>
  <si>
    <t>Initiation, exemples et exercices corrigés</t>
  </si>
  <si>
    <t>Fien Van Der Heyde, Laurent Debrauwer</t>
  </si>
  <si>
    <t>Van Der Heyde, Fien</t>
  </si>
  <si>
    <t>1 ressource en ligne (330 p.)</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</si>
  <si>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 A propos d'UML - Les concepts de l'approche par objets - La  modélisation des exigences - La modélisation de la dynamique - La modélisation  des objets - La structuration des éléments de modélisation - La modélisation du  cycle de vie des objets - La modélisation des activités - La modélisation de l'architecture du système - Les profils - Annexes</t>
  </si>
  <si>
    <t>978240902366</t>
  </si>
  <si>
    <t>978-2-409-00100-0</t>
  </si>
  <si>
    <t>%SITE_CLIENT%/?library_guid=27104b89-9507-4355-9bba-ff093ca9f89c</t>
  </si>
  <si>
    <t>livre UML</t>
  </si>
  <si>
    <t>UML2</t>
  </si>
  <si>
    <t>modélisation</t>
  </si>
  <si>
    <t>modelisation</t>
  </si>
  <si>
    <t>diagrammes</t>
  </si>
  <si>
    <t>cryptographie</t>
  </si>
  <si>
    <t>RB210WINP</t>
  </si>
  <si>
    <t xml:space="preserve">Windows 10 </t>
  </si>
  <si>
    <t>1 ressource en ligne (312 p.)</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</si>
  <si>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</si>
  <si>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9782409012563</t>
  </si>
  <si>
    <t>978-2-409-01232-7</t>
  </si>
  <si>
    <t>%SITE_CLIENT%/?library_guid=e7e34486-e38f-49fa-ba76-f2f0f4a885cd</t>
  </si>
  <si>
    <t>système d'exploitation</t>
  </si>
  <si>
    <t>Explorateur</t>
  </si>
  <si>
    <t xml:space="preserve">Media Player </t>
  </si>
  <si>
    <t>bureau</t>
  </si>
  <si>
    <t>OW3THEWOR</t>
  </si>
  <si>
    <t>Conception et personnalisation des thèmes</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</si>
  <si>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</si>
  <si>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9782409008221</t>
  </si>
  <si>
    <t>978-2-409-00584-8</t>
  </si>
  <si>
    <t>%SITE_CLIENT%/?library_guid=b4571115-7e9b-4a6d-abf8-42663831e269</t>
  </si>
  <si>
    <t>modèles</t>
  </si>
  <si>
    <t xml:space="preserve">gabarit </t>
  </si>
  <si>
    <t>templates</t>
  </si>
  <si>
    <t>theme</t>
  </si>
  <si>
    <t>TwentySeventeen</t>
  </si>
  <si>
    <t>reverse engineering</t>
  </si>
  <si>
    <t>rétroingénierie</t>
  </si>
  <si>
    <t>rétro-ingénierie</t>
  </si>
  <si>
    <t>obfuscation</t>
  </si>
  <si>
    <t>hacking</t>
  </si>
  <si>
    <t>sécurité</t>
  </si>
  <si>
    <t>RI6MADPC</t>
  </si>
  <si>
    <t>Sylvain Gaumé, Yann Bardot</t>
  </si>
  <si>
    <t>6ème édition</t>
  </si>
  <si>
    <t>1 ressource en ligne (497 p.)</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</si>
  <si>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 Le matériel - Installation du système d'exploitation - Présentation et manipulations basiques - Les outils système - Sécurité et gestion de l'authentification - Maintenance du système - Dépannage du système d'exploitation - Les périphériques - Le réseau - Dépannage du réseau</t>
  </si>
  <si>
    <t>9782409011504</t>
  </si>
  <si>
    <t>978-2-409-01148-1</t>
  </si>
  <si>
    <t>%SITE_CLIENT%/?library_guid=2bcdf97f-c29d-4d3c-b21e-3e7108185898</t>
  </si>
  <si>
    <t>livre maintenance</t>
  </si>
  <si>
    <t>livre dépannage</t>
  </si>
  <si>
    <t>WinRE</t>
  </si>
  <si>
    <t>USB</t>
  </si>
  <si>
    <t>tkinter</t>
  </si>
  <si>
    <t>pygame</t>
  </si>
  <si>
    <t>zope</t>
  </si>
  <si>
    <t>zope3</t>
  </si>
  <si>
    <t>OW1.7PRE</t>
  </si>
  <si>
    <t>PrestaShop 1.7</t>
  </si>
  <si>
    <t>1 ressource en ligne (268 p.)</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</si>
  <si>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</si>
  <si>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9782409008719</t>
  </si>
  <si>
    <t>978-2-409-00749-1</t>
  </si>
  <si>
    <t>%SITE_CLIENT%/?library_guid=2f61871b-b594-450b-91e4-3ba15d0ed445</t>
  </si>
  <si>
    <t>e-commerce</t>
  </si>
  <si>
    <t>panier</t>
  </si>
  <si>
    <t>newsletter</t>
  </si>
  <si>
    <t>Suse</t>
  </si>
  <si>
    <t>Debian</t>
  </si>
  <si>
    <t>DPGJRGPD</t>
  </si>
  <si>
    <t>Guide Juridique du RGPD</t>
  </si>
  <si>
    <t xml:space="preserve"> La réglementation sur la protection des données personnelles</t>
  </si>
  <si>
    <t>1 ressource en ligne (204 p.)</t>
  </si>
  <si>
    <t>Actuellement, nous générons en une seule journée plus de données qu'il n'en a été produites entre le début de l'humanité et l'an 2000. à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œuvre de ces principes est un véritable casse-tête pour les entreprises. 
L'objectif de ce guide est d'aider les entreprises à faire de la nouvelle loi Informatique et libertés, une opportunité et non une contrainte au service de l'innovation, de la compétitivité et de la confiance.Après avoir décrit le contexte de l'adoption de la nouvelle Loi  Informatique et libertés et du RGPD et expliqué le concept d'Accountability,  l'ouvrage s'intéresse à l'identification des traitements de données à  caractère personnel (Chapite1) puis à déterminer comment le responsable de  traitement doit s'assurer de la licéité des traitements (Chapitre 2),  quels sont les outils dont il dispose pour sa « compliance »  (Chapitre 3) et pour sécuriser les traitements (Chapitre 4).
Les chapitres du livre :
Avant-propos - Introduction - Identifier les traitements - S'assurer de la licéité des traitements - Les outils de la Compliance - Sécuriser les traitements - Bibliographie, liens utiles</t>
  </si>
  <si>
    <t>9782409013317</t>
  </si>
  <si>
    <t>978-2-409-01322-5</t>
  </si>
  <si>
    <t>%SITE_CLIENT%/?library_guid=93e53cd8-faaf-41bd-98a9-410dc0e0cd8e</t>
  </si>
  <si>
    <t>GDPR</t>
  </si>
  <si>
    <t>protection des données</t>
  </si>
  <si>
    <t>Privacy by design</t>
  </si>
  <si>
    <t>Privacy by default</t>
  </si>
  <si>
    <t>PIA</t>
  </si>
  <si>
    <t>lvl</t>
  </si>
  <si>
    <t>nfc</t>
  </si>
  <si>
    <t>kitkat</t>
  </si>
  <si>
    <t>RI2RED</t>
  </si>
  <si>
    <t>Mise en production et administration de serveurs</t>
  </si>
  <si>
    <t>1 ressource en ligne (852 p.)</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</si>
  <si>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 Présentation de Red Hat - Déploiement d'un serveur Red Hat - Démarrage du système - Installation de logiciels - Partitions et système de fichiers - Gestion des utilisateurs et des groupes - Réseau - Les scripts bash - Services de production courants - Maintenance du système en production - Aide-mémoire des principales commandes</t>
  </si>
  <si>
    <t>978274694673</t>
  </si>
  <si>
    <t>978-2-7460-9161-0</t>
  </si>
  <si>
    <t>rdamedia</t>
  </si>
  <si>
    <t>rdacarrier</t>
  </si>
  <si>
    <t>%SITE_CLIENT%/?library_guid=10c05507-a866-4269-8331-bff33a8c2c70</t>
  </si>
  <si>
    <t>rhel</t>
  </si>
  <si>
    <t>SSH</t>
  </si>
  <si>
    <t>Interface Bonding</t>
  </si>
  <si>
    <t>typescript</t>
  </si>
  <si>
    <t>crossplatform</t>
  </si>
  <si>
    <t>cross-platform</t>
  </si>
  <si>
    <t>EPBLOC</t>
  </si>
  <si>
    <t>De la théorie à la pratique, de l'idée à l'implémentation</t>
  </si>
  <si>
    <t>Billal Chouli, Frédéric Goujon, Yves-Michel Leporcher</t>
  </si>
  <si>
    <t>Chouli, Bilal</t>
  </si>
  <si>
    <t>Goujon, Frédéric</t>
  </si>
  <si>
    <t>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:Préface - Avant-propos - Introduction - Compréhension de la Blockchain - La cryptographie et la Blockchain - Les systèmes distribués et le consensus - Les Blockchains : leurs types et leur sécurité - Les smart contracts ou contrats intelligents - Blockchain 2.0 : les applications décentralisées - Développement d'une application décentralisée - Création d'un portefeuille et d'une Blockchain - Lier la Blockchain à d'autres applications - L'écosystème de la Blockchain 2.0 - Initiatives en faveur de la Blockchain - La Blockchain et le Big Data - Les limites de la technologie - Conclusion - Bibliographie</t>
  </si>
  <si>
    <t>978240906692</t>
  </si>
  <si>
    <t>978-2-409-00536-7</t>
  </si>
  <si>
    <t>%SITE_CLIENT%/?library_guid=4a39db4d-62f0-4709-9708-d8341925f20a</t>
  </si>
  <si>
    <t>bitcoin</t>
  </si>
  <si>
    <t>transaction</t>
  </si>
  <si>
    <t>Ethereum</t>
  </si>
  <si>
    <t>HyperlEdger</t>
  </si>
  <si>
    <t>RI7RES</t>
  </si>
  <si>
    <t xml:space="preserve">Réseaux informatiques </t>
  </si>
  <si>
    <t>Notions fondamentales - (Protocoles, Architectures, Réseaux sans fil, Virtualisation, Sécurité, IPv6...)</t>
  </si>
  <si>
    <t>7ème édition</t>
  </si>
  <si>
    <t>1 ressource en ligne (702 p.)</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</si>
  <si>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œuvre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</si>
  <si>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9782409009921</t>
  </si>
  <si>
    <t>978-2-409-00895-5</t>
  </si>
  <si>
    <t>%SITE_CLIENT%/?library_guid=3e872e02-0eee-4d27-8036-c2cd9d304c00</t>
  </si>
  <si>
    <t>VS 2015 express</t>
  </si>
  <si>
    <t>.net</t>
  </si>
  <si>
    <t>dot net</t>
  </si>
  <si>
    <t>EP2MAL</t>
  </si>
  <si>
    <t>Analyse des menaces et mise en oeuvre des contre-mesures</t>
  </si>
  <si>
    <t>Paul Rascagneres</t>
  </si>
  <si>
    <t>1 ressource en ligne (371 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</si>
  <si>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 Identification d'un malware - Analyse de base - Reverse  engineering - Techniques d'obfuscation - Détection, confinement et éradication</t>
  </si>
  <si>
    <t>978240901901</t>
  </si>
  <si>
    <t>978-2-409-00073-7</t>
  </si>
  <si>
    <t>%SITE_CLIENT%/?library_guid=ed0007dc-2a25-490b-9c2b-d5ae7652beea</t>
  </si>
  <si>
    <t>virus</t>
  </si>
  <si>
    <t>sandboxes</t>
  </si>
  <si>
    <t>IDA Pro</t>
  </si>
  <si>
    <t>OllyDbg</t>
  </si>
  <si>
    <t>Google+</t>
  </si>
  <si>
    <t xml:space="preserve"> LinkedIn</t>
  </si>
  <si>
    <t xml:space="preserve">Viadeo </t>
  </si>
  <si>
    <t>Slideshare</t>
  </si>
  <si>
    <t>géolocalisation</t>
  </si>
  <si>
    <t>Youtube</t>
  </si>
  <si>
    <t>Everytrail</t>
  </si>
  <si>
    <t>RI23PYT</t>
  </si>
  <si>
    <t>1 ressource en ligne (890 p.)</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</si>
  <si>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cœur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quatrème partie permet de voir comment utiliser Python 3 pour résoudre des problématiques métiers et donc, comment utiliser tout ce qu'il y a autour de Python 3 (protocoles, serveurs, images, …).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:Avant-propos - Partie Les atouts de Python : Python dans le paysage informatique - Présentation de Python - Pourquoi choisir Python - Installer son environnement de travail - Partie Guide Python : Les premiers pas - Fonctions et modules - Les principaux types - Les classes - Partie Les fondamentaux du langage : Algorithmique de base - Déclarations - Modèle objet - Types de données et algorithmes appliqués - Motifs de conception - Partie Les fonctionnalités : Manipulation de données - Génération de contenu - Programmation parallèle - Programmation système et réseau - Programmation asynchrone - Programmation scientifique - Bonnes pratiques - Partie Mise en pratique : Créer une application web en 30 minutes - Créer une application console en 10 minutes - Créer une application graphique en 20 minutes - Créer un jeu en 30 minutes avec PyGame - Annexes</t>
  </si>
  <si>
    <t>978240902953</t>
  </si>
  <si>
    <t>978-2-409-00159-8</t>
  </si>
  <si>
    <t>%SITE_CLIENT%/?library_guid=5e0a04e7-7b2b-4d5e-b43d-5a8583d8df69</t>
  </si>
  <si>
    <t>livre python</t>
  </si>
  <si>
    <t>pyton</t>
  </si>
  <si>
    <t>TP3BLIN</t>
  </si>
  <si>
    <t>Entraînez-vous sur les commandes de base : Exercices et corrigés</t>
  </si>
  <si>
    <t>1 ressource en ligne (202 p.)</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</si>
  <si>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 propos - Connexion et premières commandes - Documentation - Fichiers - édition de fichiers texte - Vi - Droits d'accès aux fichiers - Gestion des processus - Shell Bash - Programmation et scripts Bash - Gestion du compte utilisateur - Outils Linux</t>
  </si>
  <si>
    <t>978274696813</t>
  </si>
  <si>
    <t>978-2-7460-9568-7</t>
  </si>
  <si>
    <t>%SITE_CLIENT%/?library_guid=4cc27344-4beb-47e1-9281-21f554906e6c</t>
  </si>
  <si>
    <t>Redhat</t>
  </si>
  <si>
    <t>Fedora</t>
  </si>
  <si>
    <t>EI2AND</t>
  </si>
  <si>
    <t>Guide de développement d'applications Java pour Smartphones et Tablettes</t>
  </si>
  <si>
    <t>Sylvain Hébuterne, Sébastien Pérochon</t>
  </si>
  <si>
    <t>Hébuterne, Sylvain</t>
  </si>
  <si>
    <t>Pérochon, Sébastien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</si>
  <si>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à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</si>
  <si>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978274690453</t>
  </si>
  <si>
    <t>9782746089266</t>
  </si>
  <si>
    <t>%SITE_CLIENT%/?library_guid=a4f565e3-9289-4609-a977-1097e9645b70</t>
  </si>
  <si>
    <t>androïd</t>
  </si>
  <si>
    <t>google</t>
  </si>
  <si>
    <t>java</t>
  </si>
  <si>
    <t>fragment</t>
  </si>
  <si>
    <t>appwidget</t>
  </si>
  <si>
    <t>widget</t>
  </si>
  <si>
    <t>mobilité</t>
  </si>
  <si>
    <t>in-app</t>
  </si>
  <si>
    <t>EIANGOO</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</si>
  <si>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 Introduction - Ma première application - Fondamentaux d'Angular - TypeScript - Angular CLI - Les composants - Les services - L'injection de dépendances - Le requêtage HTTP - Les interactions utilisateur - Les formulaires - Le routage - Les directives - Tester son application - Le cross-platform avec Angular - Pour aller plus loin</t>
  </si>
  <si>
    <t>9782409009884</t>
  </si>
  <si>
    <t>978-2-409-00897-9</t>
  </si>
  <si>
    <t>%SITE_CLIENT%/?library_guid=4fba3474-f21b-4eec-864b-3230fd7becc6</t>
  </si>
  <si>
    <t>livre développement</t>
  </si>
  <si>
    <t>RI5PRO</t>
  </si>
  <si>
    <t>ksh, bash, sh (avec exercices corrigés)</t>
  </si>
  <si>
    <t>Christine Deffaix Rémy</t>
  </si>
  <si>
    <t>Deffaix Rémy, Christine</t>
  </si>
  <si>
    <t>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Comment faire ...  (synthèse) - Solution des exercices - Annexes</t>
  </si>
  <si>
    <t>978240905282</t>
  </si>
  <si>
    <t>9782409003776</t>
  </si>
  <si>
    <t>%SITE_CLIENT%/?library_guid=c24bd3ab-122b-4435-9132-f78449607e8d</t>
  </si>
  <si>
    <t>bourne</t>
  </si>
  <si>
    <t>Korn</t>
  </si>
  <si>
    <t>Ksh</t>
  </si>
  <si>
    <t>sed</t>
  </si>
  <si>
    <t>awk</t>
  </si>
  <si>
    <t>RI2CAPOO</t>
  </si>
  <si>
    <t>1 ressource en ligne (410 p.)</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</si>
  <si>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À la fin de ce livre, le lecteur disposera de bases solides pour appréhender les puissantes bibliothèques du .NET et réaliser des programmes objet modulaires, fiables et extensibles.
Les chapitres du livre :
Avant-propos - Introduction à la POO - La conception orientée objet - Introduction au Framework .NET et à VS - Les types du C# - Création de classes - Héritage et polymorphisme - Communication entre objets - Le multithreading - P-Invoke - Les tests</t>
  </si>
  <si>
    <t>978240901420</t>
  </si>
  <si>
    <t>9782409000331</t>
  </si>
  <si>
    <t>%SITE_CLIENT%/?library_guid=f9b22935-9487-472c-a96d-db943f28fd2c</t>
  </si>
  <si>
    <t>c sharp</t>
  </si>
  <si>
    <t>c #</t>
  </si>
  <si>
    <t>Google</t>
  </si>
  <si>
    <t>referencement</t>
  </si>
  <si>
    <t>réferencement</t>
  </si>
  <si>
    <t>référencement</t>
  </si>
  <si>
    <t>reférencement</t>
  </si>
  <si>
    <t>Communications</t>
  </si>
  <si>
    <t>Communication</t>
  </si>
  <si>
    <t xml:space="preserve">e-commerce </t>
  </si>
  <si>
    <t>e-marketing- seo</t>
  </si>
  <si>
    <t>GWT</t>
  </si>
  <si>
    <t>MB2COMM</t>
  </si>
  <si>
    <t>Community Management</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</si>
  <si>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</si>
  <si>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</si>
  <si>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978240904063</t>
  </si>
  <si>
    <t>9782409003509</t>
  </si>
  <si>
    <t>%SITE_CLIENT%/?library_guid=95ed9842-d049-48fd-81a6-ecd6f2710652</t>
  </si>
  <si>
    <t>Community manager</t>
  </si>
  <si>
    <t>médias sociaux</t>
  </si>
  <si>
    <t>réseaux sociaux</t>
  </si>
  <si>
    <t>communauté web</t>
  </si>
  <si>
    <t xml:space="preserve">Twitter </t>
  </si>
  <si>
    <t>EPPRSY</t>
  </si>
  <si>
    <t>Programmation Système</t>
  </si>
  <si>
    <t>Maîtrisez les interfaces système avec le langage C sous Linux</t>
  </si>
  <si>
    <t>Jean-Paul Gourret</t>
  </si>
  <si>
    <t>Gourret, Jean-Paul</t>
  </si>
  <si>
    <t>1 ressource en ligne (776 p.)</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</si>
  <si>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deuxème partie s'adresse à des développeurs d'applications. Le dialogue avec le système est effectué avec les appels système et nécessite des connaissances de programmation en langage C. Elle comporte 5 chapitres et correspond à 40 heures d'enseignement. La troisème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t>
  </si>
  <si>
    <t>978274672954</t>
  </si>
  <si>
    <t>9782746071896</t>
  </si>
  <si>
    <t>%SITE_CLIENT%/?library_guid=a607156e-cd34-48fa-b927-1063028380ac</t>
  </si>
  <si>
    <t>DP2SCRU</t>
  </si>
  <si>
    <t>Une méthode agile pour vos projets</t>
  </si>
  <si>
    <t>Jean-Paul Subra, Aurélien Vannieuwenhuyze</t>
  </si>
  <si>
    <t>Subra, Jean-Paul</t>
  </si>
  <si>
    <t>Vannieuwenhuyze, Aurélien</t>
  </si>
  <si>
    <t>1 ressource en ligne (248 p.)</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</si>
  <si>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œuvre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 De la gestion  de projet traditionnelle à l'agilité - Lean, Kanban et eXtreme Programming -  Tour d'horizon de Scrum - L'équipe Scrum - Construire et prioriser le Product  Backlog - Planifier et estimer - La vie d'un Sprint - Tester en mode Agile -  Conseils pour déployer Scrum - Scrum à l'aide d'un logiciel - Aller plus loin -  Vérifiez vos connaissances</t>
  </si>
  <si>
    <t>978240910125</t>
  </si>
  <si>
    <t>9782409009662</t>
  </si>
  <si>
    <t>%SITE_CLIENT%/?library_guid=6930af33-6bcd-4a91-a900-7e8c249b8c3e</t>
  </si>
  <si>
    <t>livre scrum</t>
  </si>
  <si>
    <t>agilité</t>
  </si>
  <si>
    <t>lean management</t>
  </si>
  <si>
    <t>kanban</t>
  </si>
  <si>
    <t>extrem programming</t>
  </si>
  <si>
    <t>ice scrum</t>
  </si>
  <si>
    <t>EFS</t>
  </si>
  <si>
    <t>EIANGNOD</t>
  </si>
  <si>
    <t>Optimisez le développement de vos applications web avec une architecture MEAN</t>
  </si>
  <si>
    <t>Pierre Pompidor</t>
  </si>
  <si>
    <t>Pompidor, Pierre</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</si>
  <si>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œuvre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œuvre d'une architecture MEAN.
Les chapitres du livre :
Introduction - Le langage JavaScript - Les extensions à JavaScript pour utiliser des classes - La plateforme Node.js - Le SGBD NoSQL MongoDB - Introduction au Framework applicatif Angular - Angular : les templates, bindings et directives - Angular et la connexion à Node.js : les services - Angular et la gestion des routes internes - Angular et la visualisation d'informations - Test et déploiement</t>
  </si>
  <si>
    <t>978-2-409-01058-3</t>
  </si>
  <si>
    <t>978-2-409-01049-1</t>
  </si>
  <si>
    <t>%SITE_CLIENT%/?library_guid=61584f3f-a928-4806-a26b-dbdd679739cd</t>
  </si>
  <si>
    <t>mean</t>
  </si>
  <si>
    <t>nosql</t>
  </si>
  <si>
    <t>no sql</t>
  </si>
  <si>
    <t>mongodb</t>
  </si>
  <si>
    <t>mongo db</t>
  </si>
  <si>
    <t>EP2FIB</t>
  </si>
  <si>
    <t>Notions fondamentales (Câbles, Connectique, Composants, Protocoles, Réseaux...)</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</si>
  <si>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 Généralités sur les fibres optiques - Types de fibres   optiques et fabrication - Panorama des fibres optiques unimodales - Fibres   multimodales et fibres spéciales - Câbles à fibres optiques - Aboutement des   fibres optiques - Mesures dans un réseau de fibres optiques - Composants   optoélectroniques - Multiplexage en longueur d'onde - Ethernet et fibres   optiques - Réseaux d'entreprise et fibres optiques - Réseaux d'exploitants en   fibres optiques - Conclusion : essai de prospective - Annexes</t>
  </si>
  <si>
    <t>978-2-7460-9720-9</t>
  </si>
  <si>
    <t>978-2-7460-9649-3</t>
  </si>
  <si>
    <t>%SITE_CLIENT%/?library_guid=f4f3f53e-67dc-4a70-b050-2ee7bfb43329</t>
  </si>
  <si>
    <t>fibre optique</t>
  </si>
  <si>
    <t>ftth</t>
  </si>
  <si>
    <t>omx</t>
  </si>
  <si>
    <t xml:space="preserve"> uit-t </t>
  </si>
  <si>
    <t>aoc</t>
  </si>
  <si>
    <t>pic</t>
  </si>
  <si>
    <t>wdm</t>
  </si>
  <si>
    <t>pon</t>
  </si>
  <si>
    <t>infiniband</t>
  </si>
  <si>
    <t>hipper</t>
  </si>
  <si>
    <t>RI2ALG</t>
  </si>
  <si>
    <t>Techniques fondamentales de programmation - exemples en Java</t>
  </si>
  <si>
    <t>Ce livre sur le déploiement de Windows 7 et Office 2010 s'adresse aux administrateurs système des petites et moyennes entreprises ainsi qu'aux ingénieurs chargés des postes de travail des grands comptes. Il a été conçu pour permettre au lecteur d'appréhender les nouveaux outils de déploiementproposés par Microsoft (Windows Deployment Services, Microsoft Deployment Toolkit et Windows Automated Installation Kit) et de les adapter à son environnement et à ses contraintes. 
Après une présentation de la gestion d'un projet de déploiement qui propose un guide sur le choix de la méthode de déploiement, l'ouvrage présente les différents composants nécessaires au déploiement de Windows 7 ainsi que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et consacre un chapitre aux déploiements de Windows 7 dans les grands comptes avec System Center Configuration Manager 2007. Le dernier chapitre présente deux études de cas afin de permettre aux lecteurs d'appréhender au mieux leur projet.</t>
  </si>
  <si>
    <t>978-2-7460-8577-0</t>
  </si>
  <si>
    <t>978-2-7460-8454-4</t>
  </si>
  <si>
    <t>%SITE_CLIENT%/?library_guid=d8416b18-38db-494f-aea9-77e7fd10dfcb</t>
  </si>
  <si>
    <t>BTS</t>
  </si>
  <si>
    <t>DUT</t>
  </si>
  <si>
    <t>OW5GREFW</t>
  </si>
  <si>
    <t>Référencement de votre site Web</t>
  </si>
  <si>
    <t>Google et autres moteurs de recherche</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</si>
  <si>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</si>
  <si>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978-2-4090-0228-1</t>
  </si>
  <si>
    <t>978-2-409-00103-1</t>
  </si>
  <si>
    <t>%SITE_CLIENT%/?library_guid=c78f4764-9ee6-4ac4-b0b6-bba3e5286989</t>
  </si>
  <si>
    <t>recherche</t>
  </si>
  <si>
    <t>moteur</t>
  </si>
  <si>
    <t>annuaire</t>
  </si>
  <si>
    <t>metamoteur</t>
  </si>
  <si>
    <t>mot clé</t>
  </si>
  <si>
    <t>positionnement</t>
  </si>
  <si>
    <t>META</t>
  </si>
  <si>
    <t>spamdexing</t>
  </si>
  <si>
    <t>netlinking</t>
  </si>
  <si>
    <t>popularité</t>
  </si>
  <si>
    <t>page rank</t>
  </si>
  <si>
    <t>EPGIT</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</si>
  <si>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 Git et la gestion de version - Installation de Git -  Création d'un dépôt - Manipulation des fichiers et commit - Consultation et  manipulation de l'historique - Les branches et les tags - Partager un dépôt -  Git-Flow : workflow d'entreprise - Les outils de Git - Scénario de développeur  indépendant - Scénario d'équipe - Aide-mémoire</t>
  </si>
  <si>
    <t>978-2-4090-0002-7</t>
  </si>
  <si>
    <t>978-2-7460-9926-5</t>
  </si>
  <si>
    <t>%SITE_CLIENT%/?library_guid=a0ebc04d-1620-46fa-82db-78bccc486529</t>
  </si>
  <si>
    <t>EP3APAM</t>
  </si>
  <si>
    <t>Maîtrisez l'infrastructure d'un projet Java EE</t>
  </si>
  <si>
    <t>Maxime Greau</t>
  </si>
  <si>
    <t>Greau, Maxime</t>
  </si>
  <si>
    <t xml:space="preserve">Ce livre sur Apache Maven (en version 3 au moment de l’écriture), s’adresse à tout développeur amené à travailler sur des projets Java de taille conséquente. Il sert également de guide pour les architectes qui souhaitent mettre en œuvre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L’explication des origines d’Apache Maven dans le premier chapitre permet de mieux appréhender l’importance stratégique de sa mise en œuvre sur des projets Java EE. Le deuxème chapitre permet une première approche de la philosophie générale autour de la notion de cycle de vie des projets Maven. Le troisème chapitre se focalise sur l’organisation et les relations entre projets grâce à la gestion des graphes de dépendances, c’est dans le quatrème chapitre que le lecteur trouvera les informations sur l’étendue des possibilités qu’offre Apache Maven grâce à la mise en œuvre de plugins associés à des profils. 
Tout au long du cinquème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sixème et dernier chapitre de cet ouvrage traite de la génération de rapports Web complets pour la mesure de la qualité des projets Java.
Tout au long du livre l’auteur s’appuie sur une application concrète pour illustrer ses propos. Son code source est en téléchargement sur www.editions-eni.fr. </t>
  </si>
  <si>
    <t>978-2-7460-6687-8</t>
  </si>
  <si>
    <t>978-2-7460-6509-3</t>
  </si>
  <si>
    <t>%SITE_CLIENT%/?library_guid=3c72543e-091f-490e-a5ca-84f6f6053cca</t>
  </si>
  <si>
    <t>jee</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</si>
  <si>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</si>
  <si>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 Installation du client Windows 10 - Conception d'une image de déploiement - Interface et applications - Gestion des disques et des pilotes - Gestion des clients Windows - Configuration de la sécurité Windows - Connectivité réseau - Protection et récupération du système</t>
  </si>
  <si>
    <t>978-2-409-01072-9</t>
  </si>
  <si>
    <t>978-2-409-01041-5</t>
  </si>
  <si>
    <t>%SITE_CLIENT%/?library_guid=23748c23-0549-493d-8ac8-15ecebdb0c16</t>
  </si>
  <si>
    <t>metro</t>
  </si>
  <si>
    <t>métro</t>
  </si>
  <si>
    <t>poste client</t>
  </si>
  <si>
    <t>modern ui</t>
  </si>
  <si>
    <t>creators update</t>
  </si>
  <si>
    <t>branchcache</t>
  </si>
  <si>
    <t>AppLocker</t>
  </si>
  <si>
    <t>DP2GPRW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</si>
  <si>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</si>
  <si>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acteurs et l'organisation d'un projet web - La conduite de projet web - La phase de définition - La phase de lancement - La phase de conception - La phase de réalisation - La mise en ligne et la phase d'exploitation - Quelques bonnes pratiques du web</t>
  </si>
  <si>
    <t>978-2-4090-0000-3</t>
  </si>
  <si>
    <t>978-2-7460-9501-4</t>
  </si>
  <si>
    <t>%SITE_CLIENT%/?library_guid=e443292c-7f37-444e-8591-b0518bf009b9</t>
  </si>
  <si>
    <t>gantt</t>
  </si>
  <si>
    <t>pert</t>
  </si>
  <si>
    <t>conduite de projets</t>
  </si>
  <si>
    <t>conduite de projet</t>
  </si>
  <si>
    <t>accessibilité</t>
  </si>
  <si>
    <t>SF17CCILL</t>
  </si>
  <si>
    <t xml:space="preserve">Illustrator CC </t>
  </si>
  <si>
    <t>édition 2017</t>
  </si>
  <si>
    <t xml:space="preserve">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 </t>
  </si>
  <si>
    <t>978-2-409-01000-2</t>
  </si>
  <si>
    <t>978-2-409-00889-4</t>
  </si>
  <si>
    <t>%SITE_CLIENT%/?library_guid=d19cd9a8-7778-4455-87c8-d8073ae8266f</t>
  </si>
  <si>
    <t>symbole</t>
  </si>
  <si>
    <t>outil plume</t>
  </si>
  <si>
    <t>EICASPMV</t>
  </si>
  <si>
    <t>Maîtrisez ce framework Web puissant, ouvert et multiplateforme</t>
  </si>
  <si>
    <t>Andrés Talavera, Christophe Gigax</t>
  </si>
  <si>
    <t>Talavera, Andrés</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</si>
  <si>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 Introduction - .NET en 2016 - Les nouveautés d'ASP.NET Core 1.0 - Les modèles avec Entity Framework Core - Le Framework MVC 6 - Les nouveaux mécanismes d'ASP.NET Core - Les stratégies d'optimisation - Le routage et les erreurs - Les ergonomies et comportements côté client - La mise en œuvre d'Angular 2 - La sécurité - Les tests - La globalisation et la localisation - Le déploiement</t>
  </si>
  <si>
    <t>978-2-4090-0644-9</t>
  </si>
  <si>
    <t>978-2-7460-9922-7</t>
  </si>
  <si>
    <t>%SITE_CLIENT%/?library_guid=8af6b935-b18f-4a06-a256-f0fdc63ab325</t>
  </si>
  <si>
    <t>visual studi</t>
  </si>
  <si>
    <t>NET</t>
  </si>
  <si>
    <t>VS</t>
  </si>
  <si>
    <t>EI2LINAA</t>
  </si>
  <si>
    <t>Administration avancée - Maintenance et exploitation de vos serveurs</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</si>
  <si>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</si>
  <si>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978-2-4090-0131-4</t>
  </si>
  <si>
    <t>978-2-7460-9984-5</t>
  </si>
  <si>
    <t>%SITE_CLIENT%/?library_guid=6e6c179b-082f-4540-b7da-59397fa1901f</t>
  </si>
  <si>
    <t xml:space="preserve">sysfs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</si>
  <si>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</si>
  <si>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</si>
  <si>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</si>
  <si>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978-2-4090-0672-2</t>
  </si>
  <si>
    <t>978-2-409-00540-4</t>
  </si>
  <si>
    <t>%SITE_CLIENT%/?library_guid=053bb7c0-3fba-4e96-9c8e-4b7cc068683e</t>
  </si>
  <si>
    <t>livre</t>
  </si>
  <si>
    <t>Ouvrage</t>
  </si>
  <si>
    <t>DPJINT</t>
  </si>
  <si>
    <t>Concepts et implémentations en Java</t>
  </si>
  <si>
    <t>Virginie Mathivet</t>
  </si>
  <si>
    <t>Mathivet, Virginie</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</si>
  <si>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</si>
  <si>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978-2-7460-9947-0</t>
  </si>
  <si>
    <t>978-2-7460-9843-5</t>
  </si>
  <si>
    <t>%SITE_CLIENT%/?library_guid=771904b5-9567-401b-9589-7427b42ff407</t>
  </si>
  <si>
    <t>métaheuristique</t>
  </si>
  <si>
    <t>logique floue</t>
  </si>
  <si>
    <t>systèmes experts</t>
  </si>
  <si>
    <t>algorithmes</t>
  </si>
  <si>
    <t>multi-agents</t>
  </si>
  <si>
    <t>réseau de neurones</t>
  </si>
  <si>
    <t>google +</t>
  </si>
  <si>
    <t>viadeo</t>
  </si>
  <si>
    <t>google+</t>
  </si>
  <si>
    <t>RIRASPYT</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</si>
  <si>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à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 L'environnement de programmation - Introduction à Python - Concepts avancés du langage Python - Documenter et tester ses scripts en Python - Administration du Raspberry Pi en Python - Le Raspberry Pi en console avec curses - Programmation d'interfaces graphiques avec tkinter - Multimédia et audio sur le Raspberry Pi - à l'assaut du Web avec le Raspberry Pi - Persistance de données sur le Raspberry Pi - Raspberry Pi et GPIO</t>
  </si>
  <si>
    <t>978-2-4090-0408-7</t>
  </si>
  <si>
    <t>978-2-409-00332-5</t>
  </si>
  <si>
    <t>%SITE_CLIENT%/?library_guid=f9e47575-011b-4044-832a-74aad7bf6cf2</t>
  </si>
  <si>
    <t>maker</t>
  </si>
  <si>
    <t>RI4UBU</t>
  </si>
  <si>
    <t>UBUNTU</t>
  </si>
  <si>
    <t>Luc Démaret, Sébastien Rohaut</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</si>
  <si>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t>
  </si>
  <si>
    <t>978-2-7460-9362-1</t>
  </si>
  <si>
    <t>978-2-7460-9219-8</t>
  </si>
  <si>
    <t>%SITE_CLIENT%/?library_guid=10d7b29e-74d0-444b-838f-c7ce0aa7f99e</t>
  </si>
  <si>
    <t>livre  linux</t>
  </si>
  <si>
    <t xml:space="preserve">Trusty Tahr </t>
  </si>
  <si>
    <t>EI24WOR</t>
  </si>
  <si>
    <t xml:space="preserve">Développez avec PHP - extensions, widgets et thèmes avancés (théorie, TP, ressources) </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</si>
  <si>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</si>
  <si>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978-2-4090-0403-2</t>
  </si>
  <si>
    <t>978-2-409-00366-0</t>
  </si>
  <si>
    <t>6e630d46-d31f-4526-9519-db2c1b453e1c%SITE_CLIENT%/?library_guid=</t>
  </si>
  <si>
    <t>RI2JASAP</t>
  </si>
  <si>
    <t xml:space="preserve">Apprendre à développer avec JavaScript </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</si>
  <si>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 objet » en JavaScript - Objets de base de JavaScript - Saisie de données via des formulaires - Modèle DOM - Exploration de flux XML via DOM - Gestion des cookies en JavaScript - Stockage local de données - Stockage distant (Ajax - PHP - MySQL - XML) - Stockage distant (Ajax - PHP - MySQL - JSON) - Géolocalisation - Dessin (HTML5 CANVAS) - Graphiques de gestion - Framework AngularJS - EcmaScript 6 - Framework Node.js - Serveur de données Mongo DB - Accès à un serveur Mongo DB depuis Node.js - Accès à un serveur Node.js depuis AngularJS</t>
  </si>
  <si>
    <t>978-2-4090-0562-6</t>
  </si>
  <si>
    <t>978-2-409-00466-7</t>
  </si>
  <si>
    <t>%SITE_CLIENT%/?library_guid=52e486b4-daf4-48ff-aa31-a76bc85fe5de</t>
  </si>
  <si>
    <t>java script</t>
  </si>
  <si>
    <t>jquery</t>
  </si>
  <si>
    <t>ajax</t>
  </si>
  <si>
    <t>php</t>
  </si>
  <si>
    <t>angularjs</t>
  </si>
  <si>
    <t>ecmascript</t>
  </si>
  <si>
    <t>node.js</t>
  </si>
  <si>
    <t>volley</t>
  </si>
  <si>
    <t>android studio</t>
  </si>
  <si>
    <t>RI3.2ALF</t>
  </si>
  <si>
    <t>Utiliser et administrer une solution de Gestion de Contenu d'Entreprise</t>
  </si>
  <si>
    <t>Ce livre sur le Wi-Fi est destiné à aider les professionnels du réseau dans l´appréhension et le déploiement d´un réseau local sans fil. Le Wi-Fi est replacé dans le contexte des autres technologies réseaux (Ethernet, Bluetooth, WiMax, CPL, UMTS...). 
Les caractéristiques des ondes, modulations et autres phénomènes ondulatoires sont décrites afin d´optimiser au mieux le signal radio. Les aspects réglementaires ne sont pas oubliés, tout comme les critères de choix d´une antenne, qu´elle soit de type fouet, patch ou yagi. Toutes les caractéristiques qui font la qualité et la performance d´un réseau Wi-Fi sont présentées. 
L´accent est mis dans les derniers chapitres de ce livre sur les différents aspects de la sécurisation d´un tel outil de communication : WEP, WPA, WPA2 (802.11i) et autres solutions sont étudiées en détail. Les exemples de configurations logicielles tiennent compte des avancées de Microsoft Windows Vista et Windows Server 2008.
Cette nouvelle édition du livre apporte les éléments d´informations sur la norme 802.11n draft.</t>
  </si>
  <si>
    <t>978-2-7460-5594-0</t>
  </si>
  <si>
    <t>978-2-7460-5519-3</t>
  </si>
  <si>
    <t>%SITE_CLIENT%/?library_guid=3aa9b323-4fdf-4ec5-b2aa-5781c6d13e61</t>
  </si>
  <si>
    <t>livre alfresco</t>
  </si>
  <si>
    <t>livre GED</t>
  </si>
  <si>
    <t>travail collaboratif</t>
  </si>
  <si>
    <t>DP2PRI</t>
  </si>
  <si>
    <t>PRINCE2</t>
  </si>
  <si>
    <t>Une méthode pour maîtriser la gestion de vos projets</t>
  </si>
  <si>
    <t>Ce livre sur PRINCE2 propose aux lecteurs d'acquérir une bonne compréhension de la méthodologie PRINCE2 version 2009. Il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 directeurs de projets, responsables Project Management Office, responsables de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rencontrés dans les projets.
La compréhension de ces différents aspects de PRINCE2 permettra au lecteur de mieux situer la méthode et d'envisager une éventuelle certification.</t>
  </si>
  <si>
    <t>978-2-7460-7797-3</t>
  </si>
  <si>
    <t>978-2-7460-7766-9</t>
  </si>
  <si>
    <t>%SITE_CLIENT%/?library_guid=9851a827-d9dc-43f1-af9b-14cc133dda45</t>
  </si>
  <si>
    <t>prince 2</t>
  </si>
  <si>
    <t>projet</t>
  </si>
  <si>
    <t>MB5RESSO</t>
  </si>
  <si>
    <t>Cette cinquème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Google+ et présente les « ; nouveaux réseaux sociaux » : Youtube, Pinterest, Tumblr, Instagram et Snapchat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</si>
  <si>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978-2-4090-0292-2</t>
  </si>
  <si>
    <t>978-2-409-00166-6</t>
  </si>
  <si>
    <t>%SITE_CLIENT%/?library_guid=27e27fc3-99b4-4396-baa6-54978094de80</t>
  </si>
  <si>
    <t>RI7PHP</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</si>
  <si>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 Introduction à PHP - Utiliser les fonctions PHP - écrire des fonctions et des classes PHP - Gérer les erreurs dans un script PHP - Gérer les formulaires et les liens - Accéder aux bases de données - Gérer les sessions - Envoyer un courrier électronique - Annexe</t>
  </si>
  <si>
    <t>978-2-4090-0087-4</t>
  </si>
  <si>
    <t>978-2-7460-9924-1</t>
  </si>
  <si>
    <t>%SITE_CLIENT%/?library_guid=bf8cd7b8-2456-4fa2-bd82-137806385cc4</t>
  </si>
  <si>
    <t>RI3MER</t>
  </si>
  <si>
    <t>Guide pratique (modélisation des données et des traitements, manipulations avec le langage SQL)</t>
  </si>
  <si>
    <t>Le but de ce livre est de vous permettre de maîtriser la maintenance et le dépannage de PC équipés de systèmes d'exploitation Microsoft dans un environnement réseau et d'acquérir ainsi toutes les connaissances nécessaires pour devenir le correspondant micro de votre entreprise.
Après une description des composants matériels, vous apprendrez à apprivoiser le fonctionnement du Bios et à diagnostiquer l'origine d'une panne. Vous connaitrez tout des différentes procédures d'installation et des étapes de démarrage des systèmes d'exploitation Microsoft. Vous verrez ensuite comment utiliser l'Invite de commande, les permissions NTFS et le Registre Windows.
Dans les chapitres suivants, les procédures de maintenance et de dépannage seront présentées : gérer les comptes d'utilisateur, réparer le Registre, réinitialiser un mot de passe, réparer le secteur de démarrage, utiliser les outils de dépannage avancés comme la Console de récupération et les fonctionnalités WinRE, etc.
Vous découvrirez également le fonctionnement du Gestionnaire de périphériques et toutes les astuces permettant d'installer et de réparer les périphériques USB. 
 Le fonctionnement du mode protégé dans Internet Explorer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</si>
  <si>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978-2-7460-7371-5</t>
  </si>
  <si>
    <t>978-2-7460-7297-8</t>
  </si>
  <si>
    <t>%SITE_CLIENT%/?library_guid=e90f6feb-3a0b-4cbf-b469-b85e868bb6e4</t>
  </si>
  <si>
    <t>livre merise</t>
  </si>
  <si>
    <t>MPD</t>
  </si>
  <si>
    <t>MCD</t>
  </si>
  <si>
    <t>MOT</t>
  </si>
  <si>
    <t>MCT</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</si>
  <si>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</si>
  <si>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 Création de modules - Fonctions avancées - Objets personnalisés - Personnalisation des types standards - Travaux en arrière-plan - Signature des scripts - Manipulation des objets COM - Création d'interfaces graphiques - Workflows - Gestion des configurations avec DSC - PowerShell Web Access - Manipulation d'objets annuaire avec ADSI - Administration d'un annuaire Active Directory - Collecte de données de performances - Conclusion</t>
  </si>
  <si>
    <t>978-2-7460-9463-5</t>
  </si>
  <si>
    <t>978-2-7460-9333-1</t>
  </si>
  <si>
    <t>%SITE_CLIENT%/?library_guid=d0c1295d-87c3-4fe1-bae1-3d79b2a5b176</t>
  </si>
  <si>
    <t>powershel</t>
  </si>
  <si>
    <t>monad</t>
  </si>
  <si>
    <t>batch</t>
  </si>
  <si>
    <t>scripting</t>
  </si>
  <si>
    <t>remoting</t>
  </si>
  <si>
    <t>DSC</t>
  </si>
  <si>
    <t>PowerShell Web Access</t>
  </si>
  <si>
    <t>EI3AND</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</si>
  <si>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à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géolocalistation - La  technologie NFC - Objets connectés - Fonctionnalités avancées</t>
  </si>
  <si>
    <t>978-2-4090-0345-5</t>
  </si>
  <si>
    <t>978-2-409-00253-3</t>
  </si>
  <si>
    <t>%SITE_CLIENT%/?library_guid=8fffbd35-a05a-498f-b1db-0829d46c3c45</t>
  </si>
  <si>
    <t>CE2M2CIS</t>
  </si>
  <si>
    <t>Routage et Commutation - 2ème module de préparation à la certification CCNA 200-120</t>
  </si>
  <si>
    <t>Laurent Schalkwijk, André Vaucamps</t>
  </si>
  <si>
    <t>Ce livre sur la préparation à la certification CCNA couvre le deuxème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Les réseaux commutés - Concepts et configuration de base de la commutation - Les VLAN - Les bases des routeurs - Routage statique - Routage inter-VLAN - Routage dynamique - Protocole OSPF à zone unique - Listes de contrôle d'accès - DHCP (Dynamic Host configuration Protocol) - Traduction d'adresse réseau pour IP (NAT)</t>
  </si>
  <si>
    <t>978-2-7460-9847-3</t>
  </si>
  <si>
    <t>978-2-7460-9785-8</t>
  </si>
  <si>
    <t>%SITE_CLIENT%/?library_guid=b7a094bb-9b28-44b2-9c12-8efa87346526</t>
  </si>
  <si>
    <t>DP3CPR</t>
  </si>
  <si>
    <t>Conduite de projets informatiques - Développement, analyse et pilotage</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</si>
  <si>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</si>
  <si>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978-2-7460-9408-6</t>
  </si>
  <si>
    <t>978-2-7460-9261-7</t>
  </si>
  <si>
    <t>%SITE_CLIENT%/?library_guid=bb89d48e-48dd-4458-bfe7-fe60bc345d68</t>
  </si>
  <si>
    <t>livre projet</t>
  </si>
  <si>
    <t xml:space="preserve">pilotage </t>
  </si>
  <si>
    <t>chiffrage</t>
  </si>
  <si>
    <t>gestion de projet</t>
  </si>
  <si>
    <t>gestion de projets</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</si>
  <si>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</si>
  <si>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</si>
  <si>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978-2-4090-0506-0</t>
  </si>
  <si>
    <t>978-2-7460-9925-8</t>
  </si>
  <si>
    <t>%SITE_CLIENT%/?library_guid=3e06b204-b48c-4729-859d-98bdb5b51294</t>
  </si>
  <si>
    <t>windows serveur</t>
  </si>
  <si>
    <t>dfs</t>
  </si>
  <si>
    <t>hyper-v</t>
  </si>
  <si>
    <t>RI3PHMY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</si>
  <si>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</si>
  <si>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Utilisation d'EasyPHP - Les bases du langage PHP - Les fonctions et structures de contrôle - Transmettre des données d'une page à l'autre - Les effets spéciaux sur une image - Base de données MySQL - L'objet - Configuration - Sécurité - Cas pratiques et corrigés</t>
  </si>
  <si>
    <t>978-2-7460-9909-8</t>
  </si>
  <si>
    <t>978-2-7460-9826-8</t>
  </si>
  <si>
    <t>%SITE_CLIENT%/?library_guid=b318f1d7-6284-4940-b8ff-6040f483274d</t>
  </si>
  <si>
    <t>dev</t>
  </si>
  <si>
    <t>site web</t>
  </si>
  <si>
    <t>EasyPHP</t>
  </si>
  <si>
    <t>PhpMyAdmin</t>
  </si>
  <si>
    <t>pdo</t>
  </si>
  <si>
    <t>sql</t>
  </si>
  <si>
    <t>EPAZWIN</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</si>
  <si>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transformation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App Service - Base de données - Azure Active Directory - Azure PowerShell - Cas concrets</t>
  </si>
  <si>
    <t>978-2-409-00723-1</t>
  </si>
  <si>
    <t>978-2-409-00544-2</t>
  </si>
  <si>
    <t>%SITE_CLIENT%/?library_guid=5113336a-d31e-45ab-8993-fb16832cb145</t>
  </si>
  <si>
    <t>RI5BLIN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</si>
  <si>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</si>
  <si>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978-2-4090-0234-2</t>
  </si>
  <si>
    <t>978-2-409-00150-5</t>
  </si>
  <si>
    <t>%SITE_CLIENT%/?library_guid=b399e8f9-32f0-4c41-87da-d747bb585334</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</si>
  <si>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</si>
  <si>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</si>
  <si>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Annexes</t>
  </si>
  <si>
    <t>978-2-4090-0128-4</t>
  </si>
  <si>
    <t>978-2-409-00043-0</t>
  </si>
  <si>
    <t>%SITE_CLIENT%/?library_guid=e5f1e1f8-4eff-409d-bc21-30b47bf586cd</t>
  </si>
  <si>
    <t>machine learning</t>
  </si>
  <si>
    <t>RB3365OFF</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</si>
  <si>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</si>
  <si>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</si>
  <si>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978-2-4090-0079-9</t>
  </si>
  <si>
    <t>978-2-7460-9900-5</t>
  </si>
  <si>
    <t>%SITE_CLIENT%/?library_guid=a2ecf57f-13b1-4edf-9e6c-9d9f0b0338ab</t>
  </si>
  <si>
    <t>Office Web Access</t>
  </si>
  <si>
    <t>Lync Online</t>
  </si>
  <si>
    <t>OWA</t>
  </si>
  <si>
    <t>forum</t>
  </si>
  <si>
    <t>téléchargement</t>
  </si>
  <si>
    <t>télécharger</t>
  </si>
  <si>
    <t>spam</t>
  </si>
  <si>
    <t>antivirus</t>
  </si>
  <si>
    <t>anti-virus</t>
  </si>
  <si>
    <t>firewall</t>
  </si>
  <si>
    <t>contrôle parental</t>
  </si>
  <si>
    <t>espion</t>
  </si>
  <si>
    <t>Courrier</t>
  </si>
  <si>
    <t>SF16CCIND</t>
  </si>
  <si>
    <t>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</si>
  <si>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</si>
  <si>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978-2-4090-0242-7</t>
  </si>
  <si>
    <t>978-2-409-00144-4</t>
  </si>
  <si>
    <t>%SITE_CLIENT%/?library_guid=1f50fb9b-4cde-4f1f-9b75-8b95c18bb08b</t>
  </si>
  <si>
    <t>Homesite</t>
  </si>
  <si>
    <t>Dream</t>
  </si>
  <si>
    <t>dreamwever</t>
  </si>
  <si>
    <t>RIJAPOO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</si>
  <si>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t>
  </si>
  <si>
    <t>978-2-7460-9175-7</t>
  </si>
  <si>
    <t>978-2-7460-9019-4</t>
  </si>
  <si>
    <t>%SITE_CLIENT%/?library_guid=68ab99be-0f78-422b-9dbe-8b553c1f2483</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</si>
  <si>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</si>
  <si>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</si>
  <si>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œuvre très actuelle. 
Tout au long des chapitres, l'auteur s'appuie sur des exemples fonctionnels afin de permettre l'expérimentation au plus tôt par le lecteur. Dans ce but, des éléments sont en téléchargement sur le site www.editions-eni.fr.
Les chapitres du livre :
Préambule - Avant-propos - éléments constitutifs du framework - Spring et les design patterns - Rappels sur les éléments externes à Spring - Le conteneur Spring - Configuration avancée - Les tests et Spring - Partie back de l'application - Spring dans un contexte web JSP - Intégration JSF2 - Spring en profondeur</t>
  </si>
  <si>
    <t>978-2-7460-9916-6</t>
  </si>
  <si>
    <t>978-2-7460-9787-2</t>
  </si>
  <si>
    <t>%SITE_CLIENT%/?library_guid=9e853aad-3f85-4128-8f0c-1399eb5100fc</t>
  </si>
  <si>
    <t>EPDEBS</t>
  </si>
  <si>
    <t>Vers une administration de haute sécurité</t>
  </si>
  <si>
    <t>Philippe Pierre</t>
  </si>
  <si>
    <t>Pierre, Philippe</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</si>
  <si>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œuvre.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 Sécurisation à l'initialisation - Installation - Sécurisation du système d'exploitation - Sécurisation de l'environnement - Sécurisation du système - Sécurisation du réseau - Sécurité et services d'infrastructure - Sécurisation des bases de données - Sauvegardes - Sécurité des applications - Supervision - Sécurité - Haute disponibilité et virtualisation - Conclusion</t>
  </si>
  <si>
    <t>978-2-7460-9585-4</t>
  </si>
  <si>
    <t>978-2-7460-9441-3</t>
  </si>
  <si>
    <t>%SITE_CLIENT%/?library_guid=861a15c7-7506-4e0b-8af1-98416b5c32dd</t>
  </si>
  <si>
    <t>Jessie</t>
  </si>
  <si>
    <t>Wheezy</t>
  </si>
  <si>
    <t>haute disponibilité</t>
  </si>
  <si>
    <t>Ganglia</t>
  </si>
  <si>
    <t>wrappers</t>
  </si>
  <si>
    <t>bonding</t>
  </si>
  <si>
    <t>teaming</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</si>
  <si>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</si>
  <si>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œuvre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 Introduction - A la découverte de PowerShell - Manipulation des objets - Variables, constantes et types - Opérateurs - Tableaux - Boucles et conditions  - Fonctions et scripts - Gestion des fichiers et des dates - Profils PowerShell  - Modules et snap-ins - Gestion des erreurs - Sécurité - Objets .NET - CMI/WMI - Exécution à distance - étude de cas - Ressources complémentaires - Conclusion - Annexes</t>
  </si>
  <si>
    <t>978-2-7460-9588-5</t>
  </si>
  <si>
    <t>978-2-7460-9443-7</t>
  </si>
  <si>
    <t>%SITE_CLIENT%/?library_guid=af5d6b33-f7ea-4a13-afa6-564411dc50f3</t>
  </si>
  <si>
    <t>1 ressource en ligne (518 p.)</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</si>
  <si>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 SAP - Premiers pas sur SAP - Instructions basiques ABAP - Dictionnaire de données (DDIC) - Les tables internes - Les requêtes SQL - Les fonctions - Les classes - Création d'un programme ABAP - Corrigé des exercices</t>
  </si>
  <si>
    <t>9782409013157</t>
  </si>
  <si>
    <t>9782409012761</t>
  </si>
  <si>
    <t>%SITE_CLIENT%/?library_guid=076faec9-cefe-4601-a257-cda0ad09f180</t>
  </si>
  <si>
    <t>SAP</t>
  </si>
  <si>
    <t>SAP ECC</t>
  </si>
  <si>
    <t>HANA</t>
  </si>
  <si>
    <t>SAP S/4HANA</t>
  </si>
  <si>
    <t>DDIC</t>
  </si>
  <si>
    <t>windows</t>
  </si>
  <si>
    <t>phone</t>
  </si>
  <si>
    <t>android</t>
  </si>
  <si>
    <t>RBINTI</t>
  </si>
  <si>
    <t>Initiation à Internet</t>
  </si>
  <si>
    <t>Surfez sur Internet, envoyez des messages, téléchargez, discutez avec Skype, découvrez Facebook…</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</si>
  <si>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</si>
  <si>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978-2-7460-9000-2</t>
  </si>
  <si>
    <t>978-2-7460-8910-5</t>
  </si>
  <si>
    <t>%SITE_CLIENT%/?library_guid=c2552070-f3ba-4213-8015-6202ce8c4cbf</t>
  </si>
  <si>
    <t>Internet Explorer</t>
  </si>
  <si>
    <t>IE</t>
  </si>
  <si>
    <t>IE11</t>
  </si>
  <si>
    <t>Firefox</t>
  </si>
  <si>
    <t>Chrome</t>
  </si>
  <si>
    <t>Mozilla Firefox</t>
  </si>
  <si>
    <t>Yahoo</t>
  </si>
  <si>
    <t>MSN</t>
  </si>
  <si>
    <t>blog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</si>
  <si>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</si>
  <si>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</si>
  <si>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</si>
  <si>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978-2-7460-8737-8</t>
  </si>
  <si>
    <t>978-2-7460-8620-3</t>
  </si>
  <si>
    <t>%SITE_CLIENT%/?library_guid=12b2fce0-cc62-4583-9e0e-92e38d22df46</t>
  </si>
  <si>
    <t>Macromedia</t>
  </si>
  <si>
    <t>feuille de style</t>
  </si>
  <si>
    <t>SSI</t>
  </si>
  <si>
    <t>Quick Tag Editor</t>
  </si>
  <si>
    <t>Design Notes</t>
  </si>
  <si>
    <t>Extension Manager</t>
  </si>
  <si>
    <t>Actifs</t>
  </si>
  <si>
    <t>Formulaire</t>
  </si>
  <si>
    <t>EI8JAV</t>
  </si>
  <si>
    <t>Développez une application avec Java et Eclipse</t>
  </si>
  <si>
    <t>Frédéric Déléchamp,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</si>
  <si>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</si>
  <si>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978-2-7460-9913-5</t>
  </si>
  <si>
    <t>978-2-7460-9790-2</t>
  </si>
  <si>
    <t>%SITE_CLIENT%/?library_guid=d7372f46-d115-41d3-a503-a3b7f321295f</t>
  </si>
  <si>
    <t>jpa</t>
  </si>
  <si>
    <t>mvc</t>
  </si>
  <si>
    <t>luna</t>
  </si>
  <si>
    <t>Xampp</t>
  </si>
  <si>
    <t>WindowBuilder</t>
  </si>
  <si>
    <t>JasperReports</t>
  </si>
  <si>
    <t>EI3DES</t>
  </si>
  <si>
    <t>Les 23 modèles de conception : descriptions et solutions illustrées en UML 2 et Java</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</si>
  <si>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www.editions-eni.fr.</t>
  </si>
  <si>
    <t>978-2-7460-8148-2</t>
  </si>
  <si>
    <t>978-2-7460-8051-5</t>
  </si>
  <si>
    <t>%SITE_CLIENT%/?library_guid=7dd7190d-5623-4367-beed-764b5f9f02f8</t>
  </si>
  <si>
    <t>uml2</t>
  </si>
  <si>
    <t>Date de sortie : 5 juin 2016; Durée : 00h46min</t>
  </si>
  <si>
    <t>004600</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</si>
  <si>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</si>
  <si>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</si>
  <si>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SAAS</t>
  </si>
  <si>
    <t>saas</t>
  </si>
  <si>
    <t>hybride</t>
  </si>
  <si>
    <t>mobile</t>
  </si>
  <si>
    <t>Date de sortie : 20 juillet 2016; Durée : 00h49min</t>
  </si>
  <si>
    <t>004900</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</si>
  <si>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</si>
  <si>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</si>
  <si>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Date de sortie : 5 juin 2016; Durée : 01h26min</t>
  </si>
  <si>
    <t>012600</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</si>
  <si>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</si>
  <si>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</si>
  <si>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system</t>
  </si>
  <si>
    <t>center</t>
  </si>
  <si>
    <t>configuration</t>
  </si>
  <si>
    <t>manager</t>
  </si>
  <si>
    <t>IOS</t>
  </si>
  <si>
    <t xml:space="preserve">VTAUINT </t>
  </si>
  <si>
    <t>Date de sortie : 5 juin 2016; Durée : 00h38min</t>
  </si>
  <si>
    <t>003800</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</si>
  <si>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</si>
  <si>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</si>
  <si>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MDM</t>
  </si>
  <si>
    <t>device</t>
  </si>
  <si>
    <t>management</t>
  </si>
  <si>
    <t xml:space="preserve">réseau  </t>
  </si>
  <si>
    <t>QtMultimedia</t>
  </si>
  <si>
    <t>RI2GLPI</t>
  </si>
  <si>
    <t>Installation et configuration d'une solution de gestion de parc et de helpdesk</t>
  </si>
  <si>
    <t>Patrice Thébault, Marc Picquenot</t>
  </si>
  <si>
    <t>Thébault, Patrice</t>
  </si>
  <si>
    <t>Ce livre sur GLPI (en version 0.85.2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</si>
  <si>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978-2-7460-9689-9</t>
  </si>
  <si>
    <t>978-2-7460-9569-4</t>
  </si>
  <si>
    <t>%SITE_CLIENT%/?library_guid=d2a66a9d-0adb-4f87-b890-14bb1b83a847</t>
  </si>
  <si>
    <t>assistance</t>
  </si>
  <si>
    <t>parc</t>
  </si>
  <si>
    <t>nagios</t>
  </si>
  <si>
    <t>itil</t>
  </si>
  <si>
    <t>RIPYALG</t>
  </si>
  <si>
    <t>Techniques fondamentales de programmation - Exemples en Python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</si>
  <si>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</si>
  <si>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</si>
  <si>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978-2-7460-9002-6</t>
  </si>
  <si>
    <t>978-2-7460-8919-8</t>
  </si>
  <si>
    <t>%SITE_CLIENT%/?library_guid=d0e296de-e0c8-4b3d-8ee3-f964a33c8379</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</si>
  <si>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</si>
  <si>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</si>
  <si>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978-2-7460-9804-6</t>
  </si>
  <si>
    <t>978-2-7460-9756-8</t>
  </si>
  <si>
    <t>%SITE_CLIENT%/?library_guid=1093d3ab-a838-4351-ac95-fdda3f789c87</t>
  </si>
  <si>
    <t>Media Player</t>
  </si>
  <si>
    <t>Metro</t>
  </si>
  <si>
    <t>Métro</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</si>
  <si>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œuvre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œuvre la totalité de l'exemple traité dans le livre.
Les chapitres du livre :
Introduction - Docker en réseau - Distribution logicielle - Maintien en condition opérationnelle d'un cluster - Docker pour Windows - Industrialisation</t>
  </si>
  <si>
    <t>978-2-409-00987-7</t>
  </si>
  <si>
    <t>978-2-409-00937-2</t>
  </si>
  <si>
    <t>%SITE_CLIENT%/?library_guid=21dce537-f930-4594-b48a-d2614a28a17e</t>
  </si>
  <si>
    <t>livre virtualisation</t>
  </si>
  <si>
    <t>conteneur</t>
  </si>
  <si>
    <t>container</t>
  </si>
  <si>
    <t>contener</t>
  </si>
  <si>
    <t>swarm</t>
  </si>
  <si>
    <t>compose</t>
  </si>
  <si>
    <t>devops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</si>
  <si>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</si>
  <si>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978-2-7460-9891-6</t>
  </si>
  <si>
    <t>978-2-409-00514-5</t>
  </si>
  <si>
    <t>%SITE_CLIENT%/?library_guid=bccf9e59-5664-4743-b34b-5afc01fdd999</t>
  </si>
  <si>
    <t>anniversaire</t>
  </si>
  <si>
    <t>installation</t>
  </si>
  <si>
    <t>OW2CRESW</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</si>
  <si>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</si>
  <si>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978-2-7460-9683-7</t>
  </si>
  <si>
    <t>978-2-7460-9565-6</t>
  </si>
  <si>
    <t>%SITE_CLIENT%/?library_guid=d7467ab3-8b5c-4e07-9e99-982783051c32</t>
  </si>
  <si>
    <t>Internet</t>
  </si>
  <si>
    <t>site Internet</t>
  </si>
  <si>
    <t>design web</t>
  </si>
  <si>
    <t>ergonomie web</t>
  </si>
  <si>
    <t>projet web</t>
  </si>
  <si>
    <t>page web</t>
  </si>
  <si>
    <t>création de site</t>
  </si>
  <si>
    <t>EP5QT</t>
  </si>
  <si>
    <t>Maîtrisez Qt 5</t>
  </si>
  <si>
    <t>Guide de développement d'applications professionnelles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</si>
  <si>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 L'environnement de développement - Le modèle &amp;laquo; event-driven &amp;raquo; - Anatomie d'une application - QtCore et fondations - QtNetwork - QtSql - QtGui - QtWidgets - QtMultimedia - Les modules graphiques et web - QtTest : qualité du code - Traduction d'une application - Publication d'une application - Techniques d'optimisation</t>
  </si>
  <si>
    <t>978-2-7460-8994-5</t>
  </si>
  <si>
    <t>978-2-7460-8921-1</t>
  </si>
  <si>
    <t>%SITE_CLIENT%/?library_guid=63f8bbf4-2ee6-48c0-8d2a-ab56dc19cfe5</t>
  </si>
  <si>
    <t>qt5</t>
  </si>
  <si>
    <t>Q.T.</t>
  </si>
  <si>
    <t>qtcore</t>
  </si>
  <si>
    <t>qtnetwork</t>
  </si>
  <si>
    <t>qtsql</t>
  </si>
  <si>
    <t>qtgui</t>
  </si>
  <si>
    <t>QtNetwork</t>
  </si>
  <si>
    <t>QtSql</t>
  </si>
  <si>
    <t>QtGui</t>
  </si>
  <si>
    <t>QtWidgets</t>
  </si>
  <si>
    <t>RI2SQL</t>
  </si>
  <si>
    <t>Eric Godoc</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</si>
  <si>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 Introduction - La définition des données (LDD) - La manipulation des données (LMD) - Les fonctions - La sécurité des données (DCL) - Le contrôle de transactions (TCL) - En allant plus loin - Présentation de PL/SQL - Les erreurs les plus couramment rencontrées - Annexes</t>
  </si>
  <si>
    <t>978-2-7460-9057-6</t>
  </si>
  <si>
    <t>978-2-7460-8969-3</t>
  </si>
  <si>
    <t>%SITE_CLIENT%/?library_guid=693337c4-2a46-4ce9-8218-43d98757bde7</t>
  </si>
  <si>
    <t>RI5MADPC</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</si>
  <si>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 Le matériel - Installer le système d'exploitation - Les  outils système - Gestion de l'authentification - Maintenance du système -  Dépanner le système d'exploitation - Les périphériques - Internet et mobilité -  Le réseau - Dépanner les réseaux</t>
  </si>
  <si>
    <t>978-2-7460-9862-6</t>
  </si>
  <si>
    <t>978-2-7460-9742-1</t>
  </si>
  <si>
    <t>%SITE_CLIENT%/?library_guid=2a286e5f-a98d-46b3-a67c-8e7129633b96</t>
  </si>
  <si>
    <t>uefi</t>
  </si>
  <si>
    <t>OWTEMJOO</t>
  </si>
  <si>
    <t>Joomla</t>
  </si>
  <si>
    <t>Conception et personnalisation des templates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</si>
  <si>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Dans un premier temps, nous aborderons les bases du langage PHP, prérequis nécessaire puisque les templates sont créés avec les trois langages "fondamentaux" du Web : HTML, CSS et PHP. La connaissance de l'HTML et des CSS est donc recommandée.
Nous commencerons par étudier la structure des templates de Joomla!. Nous créerons alors un premier template simple pour mettre en pratique ces premières notions.
Dans un deuxème temps nous vous proposons de créer un template complet proposant à l'utilisateur plusieurs possibilités pour placer des modules dans des emplacements variés.
Le troisème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</si>
  <si>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978-2-7460-8356-1</t>
  </si>
  <si>
    <t>978-2-7460-8303-5</t>
  </si>
  <si>
    <t>%SITE_CLIENT%/?library_guid=827509ee-ae24-49e8-bd89-354121901346</t>
  </si>
  <si>
    <t>Gabarit</t>
  </si>
  <si>
    <t>modèle</t>
  </si>
  <si>
    <t>CMS</t>
  </si>
  <si>
    <t>joomla</t>
  </si>
  <si>
    <t>protostart</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</si>
  <si>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</si>
  <si>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</si>
  <si>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</si>
  <si>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978-2-7460-9356-0</t>
  </si>
  <si>
    <t>978-2-7460-9215-0</t>
  </si>
  <si>
    <t>%SITE_CLIENT%/?library_guid=bd624598-bfb8-4263-ad15-841fc2f3f7c7</t>
  </si>
  <si>
    <t xml:space="preserve"> logique floue</t>
  </si>
  <si>
    <t>réseau de  neurones</t>
  </si>
  <si>
    <t>EP3POST</t>
  </si>
  <si>
    <t>Administration et exploitation de vos bases de données</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</si>
  <si>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troisème partie présente les applications clientes pouvant être utilisées, ainsi que les différents paramètres de sécurité. La quatrème partie résume les différents aspects de PostgreSQL concernant le support du langage SQL. La cinquème partie introduit la programmation dans PostgreSQL. La sixème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 Installation - Initialisation du système de fichiers - Connexions - Définition des données - Programmation - Exploitation - Réplication</t>
  </si>
  <si>
    <t>978-2-7460-9533-5</t>
  </si>
  <si>
    <t>978-2-7460-9390-4</t>
  </si>
  <si>
    <t>%SITE_CLIENT%/?library_guid=4abe21d6-3e24-4e7f-a322-3b33e64ad1e2</t>
  </si>
  <si>
    <t>livre postgresql</t>
  </si>
  <si>
    <t>slony</t>
  </si>
  <si>
    <t>londiste</t>
  </si>
  <si>
    <t>TP4RES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</si>
  <si>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à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</si>
  <si>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978-2-7460-9577-9</t>
  </si>
  <si>
    <t>978-2-7460-9107-8</t>
  </si>
  <si>
    <t>%SITE_CLIENT%/?library_guid=436f836e-bf09-40dc-bae5-05ed0155a797</t>
  </si>
  <si>
    <t>ip v 6 -câblage</t>
  </si>
  <si>
    <t>Maîtrise du protocole - Exploitation d'un service d'annuaire (OpenLDAP, Active Directory)</t>
  </si>
  <si>
    <t>Dominique Colombani</t>
  </si>
  <si>
    <t>Colombani, Dominique</t>
  </si>
  <si>
    <t>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t>
  </si>
  <si>
    <t>978-2-7460-4413-5</t>
  </si>
  <si>
    <t>2-7460-3423-9</t>
  </si>
  <si>
    <t>%SITE_CLIENT%/?library_guid=0b4e1737-d7f6-46f5-9332-81ca26fde915</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</si>
  <si>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</si>
  <si>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Installation du client Windows 10 - Conception d'une image de déploiement -  Interfaces et applications - Gestion des disques et des pilotes - Gestion des  clients Windows - Configuration de la sécurité Windows - Connectivité réseau -  Protection et récupération du système</t>
  </si>
  <si>
    <t>978-2-7460-9959-3</t>
  </si>
  <si>
    <t>978-2-7460-9830-5</t>
  </si>
  <si>
    <t>%SITE_CLIENT%/?library_guid=aeb45967-75fb-4bb2-b39f-2f7a421ed5e5</t>
  </si>
  <si>
    <t>EIASAND</t>
  </si>
  <si>
    <t>Programmation en Java sous Android Studio</t>
  </si>
  <si>
    <t>Sylvain Hébuterne</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</si>
  <si>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Publier une application</t>
  </si>
  <si>
    <t>978-2-7460-9799-5</t>
  </si>
  <si>
    <t>978-2-7460-9708-7</t>
  </si>
  <si>
    <t>%SITE_CLIENT%/?library_guid=149ef1b5-1d1a-4976-8641-756a38c0fff3</t>
  </si>
  <si>
    <t>livre android</t>
  </si>
  <si>
    <t>lollipop</t>
  </si>
  <si>
    <t>asyncTask</t>
  </si>
  <si>
    <t>sqlite</t>
  </si>
  <si>
    <t>json</t>
  </si>
  <si>
    <t>EPINTH</t>
  </si>
  <si>
    <t xml:space="preserve"> Piratage interne, mesures de protection, développement d'outils</t>
  </si>
  <si>
    <t>1 ressource en ligne (511 p.)</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</si>
  <si>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œuvre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 Recherche d'informations - Prendre le rôle administrateur ou système - Extraire, casser, changer un mot de passe - Fabriquer ses propres outils de hacking - Faire exécuter vos applications piégées - Outrepasser les restrictions logicielles - Prendre le contrôle à distance - Garder une porte ouverte - Se cacher et effacer ses traces - Les contre-mesures techniques - La gouvernance des systèmes d'information</t>
  </si>
  <si>
    <t>978274684773</t>
  </si>
  <si>
    <t>9782746083738</t>
  </si>
  <si>
    <t>%SITE_CLIENT%/?library_guid=fdd196a1-fc7c-40e6-b225-7a25bedc7c27</t>
  </si>
  <si>
    <t>piratage</t>
  </si>
  <si>
    <t>protection</t>
  </si>
  <si>
    <t>anti virus</t>
  </si>
  <si>
    <t>EP4SEC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</si>
  <si>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éléments d'ingénierie sociale  - Les prises d'empreintes - Les failles physiques - Les failles réseau - Cloud Computing : forces et faiblesses -  Les failles web - Les failles système - Les failles applicatives - Forensic  - La sécurité des box - Les failles matérielles - Risques juridiques et solutions</t>
  </si>
  <si>
    <t>978-2-7460-9471-0</t>
  </si>
  <si>
    <t>978-2-7460-9265-5</t>
  </si>
  <si>
    <t>ACISSI</t>
  </si>
  <si>
    <t>%SITE_CLIENT%/?library_guid=c548f659-c124-46c8-a379-c0d368372eab</t>
  </si>
  <si>
    <t>hackeur- white hacking</t>
  </si>
  <si>
    <t>SOB3MEXCV</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</si>
  <si>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</si>
  <si>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978-2-7460-9469-7</t>
  </si>
  <si>
    <t>978-2-7460-9335-5</t>
  </si>
  <si>
    <t>%SITE_CLIENT%/?library_guid=5ca59f50-f5f2-47bd-a914-40f455c1ac22</t>
  </si>
  <si>
    <t>VBA</t>
  </si>
  <si>
    <t xml:space="preserve"> condition</t>
  </si>
  <si>
    <t>EIJAV</t>
  </si>
  <si>
    <t>Ce livre sur JavaScript s'adresse à des développeurs soucieux de progresser dans leurs compétences JavaScript et de passer de la maîtrise syntaxique à la maîtrise du cycle de développement complet. Une première expérience du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de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Le code des exemples du livre est en téléchargement sur le site www.editions-eni.fr.</t>
  </si>
  <si>
    <t>978-2-7460-8146-8</t>
  </si>
  <si>
    <t>978-2-7460-8047-8</t>
  </si>
  <si>
    <t>%SITE_CLIENT%/?library_guid=22b9a9a0-e2c4-423e-bc3d-86cd138ce34f</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</si>
  <si>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</si>
  <si>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</si>
  <si>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 Découverte de Microsoft Intune - Gestion des identités - Gestion des groupes - Inscription des appareils - Distribution d'applications - Gestion des stratégies de configuration - Stratégies de conformités et accès conditionnels - Sécurisation du poste de travail - Gestion des mises à jour - Le mode hybride avec SCCM - Le portail entreprise Microsoft Intune - Gestion des rapports et des alertes</t>
  </si>
  <si>
    <t>978-2-4090-0511-4</t>
  </si>
  <si>
    <t>978-2-409-00381-3</t>
  </si>
  <si>
    <t>%SITE_CLIENT%/?library_guid=a40725d7-bdcc-41ec-a60d-9b0b46591ec6</t>
  </si>
  <si>
    <t>périphérique</t>
  </si>
  <si>
    <t>DPSCRU</t>
  </si>
  <si>
    <t>Aurélien Vannieuwenhuyze</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</si>
  <si>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à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t>
  </si>
  <si>
    <t>978-2-7460-7942-7</t>
  </si>
  <si>
    <t>978-2-7460-7867-3</t>
  </si>
  <si>
    <t>%SITE_CLIENT%/?library_guid=786ea0cd-98e7-4a86-a8e5-133e442bdeb7</t>
  </si>
  <si>
    <t>Notions de base sur les réseaux - 1er module de préparation à la certification CCNA 200-120</t>
  </si>
  <si>
    <t>Romain Legrand, André 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</si>
  <si>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</si>
  <si>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978-2-7460-9354-6</t>
  </si>
  <si>
    <t>978-2-7460-9213-6</t>
  </si>
  <si>
    <t>%SITE_CLIENT%/?library_guid=b80034b0-aa99-46e9-bb24-71c7e44f6132</t>
  </si>
  <si>
    <t xml:space="preserve">livre ccna </t>
  </si>
  <si>
    <t>640-802</t>
  </si>
  <si>
    <t>aout-17</t>
  </si>
  <si>
    <t>Illustrator CC pour PC/Mac</t>
  </si>
  <si>
    <t xml:space="preserve">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t>
  </si>
  <si>
    <t>978-2-7460-8962-4</t>
  </si>
  <si>
    <t>978-2-7460-8849-8</t>
  </si>
  <si>
    <t>%SITE_CLIENT%/?library_guid=06c9a29c-591b-4807-895d-61f5a3cf2e96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</si>
  <si>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</si>
  <si>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978-2-7460-9542-7</t>
  </si>
  <si>
    <t>978-2-7460-9392-8</t>
  </si>
  <si>
    <t>%SITE_CLIENT%/?library_guid=93a592c4-3f80-4920-b708-85a039b05684</t>
  </si>
  <si>
    <t>EI2WPF</t>
  </si>
  <si>
    <t>Développez des applications riches sous Windows</t>
  </si>
  <si>
    <t>Olivier Dewit</t>
  </si>
  <si>
    <t>Dewit, Olivier</t>
  </si>
  <si>
    <t>Ecrit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t>
  </si>
  <si>
    <t>978-2-7460-5668-8</t>
  </si>
  <si>
    <t>978-2-7460-5661-9</t>
  </si>
  <si>
    <t>%SITE_CLIENT%/?library_guid=8b925ad8-5688-4a1e-9d6b-ea519a0b1b3a</t>
  </si>
  <si>
    <t>livre wpf</t>
  </si>
  <si>
    <t>livre silverlight</t>
  </si>
  <si>
    <t>livre RDA</t>
  </si>
  <si>
    <t>livre xaml</t>
  </si>
  <si>
    <t>ria</t>
  </si>
  <si>
    <t>skin</t>
  </si>
  <si>
    <t>expression blend</t>
  </si>
  <si>
    <t>visual studio</t>
  </si>
  <si>
    <t>xps</t>
  </si>
  <si>
    <t>FlowDocument</t>
  </si>
  <si>
    <t>FixedDocument</t>
  </si>
  <si>
    <t>CE33ITI</t>
  </si>
  <si>
    <t>ITIL V3-2011</t>
  </si>
  <si>
    <t>Préparation à la certification ITIL Foundation V3</t>
  </si>
  <si>
    <t>L'examen ITIL Foundation V3 est un pré-requis obligatoire pour obtenir les certifications Intermediate, Service Management et Expert de la démarche ITIL. Il évalue vos compétences pour implémenter et mettre en œuvre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3ème édition du livre, l'auteur enrichit encore ses exemples de l'expérience acquise lors de la mise en œuvre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 schéma global des relations entre les processus - Résumé - Révisions - Jeu de test n°1 de certification ITIL V3, les fondamentaux - Les réponses du jeu de test n°1 de certification ITIL V3, les fondamentaux - Jeu de test n°2 de certification ITIL V3, les fondamentaux - Les réponses au jeu de test n°2 de certification ITIL V3, les fondamentaux - Glossaire - Tableau des objectifs</t>
  </si>
  <si>
    <t>978-2-7460-9184-9</t>
  </si>
  <si>
    <t>978-2-7460-9072-9</t>
  </si>
  <si>
    <t>%SITE_CLIENT%/?library_guid=3c540643-f990-4c19-9a18-47be66c7fbd1</t>
  </si>
  <si>
    <t>exin</t>
  </si>
  <si>
    <t>iso</t>
  </si>
  <si>
    <t>qualité</t>
  </si>
  <si>
    <t>RI42LINA</t>
  </si>
  <si>
    <t>Maîtrisez l'administration du système</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</si>
  <si>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</si>
  <si>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978-2-7460-9306-5</t>
  </si>
  <si>
    <t>978-2-7460-9226-6</t>
  </si>
  <si>
    <t>%SITE_CLIENT%/?library_guid=cbfeb229-d37b-409f-8575-20fd18b29e90</t>
  </si>
  <si>
    <t>GNU/linux</t>
  </si>
  <si>
    <t>RPM</t>
  </si>
  <si>
    <t>APT</t>
  </si>
  <si>
    <t>shell</t>
  </si>
  <si>
    <t>raid</t>
  </si>
  <si>
    <t>lvm</t>
  </si>
  <si>
    <t>x11</t>
  </si>
  <si>
    <t>EI4POWAW</t>
  </si>
  <si>
    <t>Windows PowerShell (version 4)</t>
  </si>
  <si>
    <t>Julien Musy; Préface de Stanislas QUASTANA - Architecte  Infrastructure, Microsoft France</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</si>
  <si>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</si>
  <si>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978-2-7460-9464-2</t>
  </si>
  <si>
    <t>978-2-7460-9330-0</t>
  </si>
  <si>
    <t>%SITE_CLIENT%/?library_guid=15f79201-591f-4a8b-9eb7-3ad55a3d8a6e</t>
  </si>
  <si>
    <t>CE4C1LIN</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</si>
  <si>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</si>
  <si>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978-2-7460-9239-6</t>
  </si>
  <si>
    <t>978-2-7460-9151-1</t>
  </si>
  <si>
    <t>%SITE_CLIENT%/?library_guid=8158c28e-8e58-4efb-90fd-cf0ba99119a7</t>
  </si>
  <si>
    <t>RI365OFF</t>
  </si>
  <si>
    <t>Déploiement, administration et configuration</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</si>
  <si>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t>
  </si>
  <si>
    <t>978-2-7460-9361-4</t>
  </si>
  <si>
    <t>978-2-7460-9271-6</t>
  </si>
  <si>
    <t>%SITE_CLIENT%/?library_guid=a0ee9b04-44b9-4d81-9620-28c53aae6d44</t>
  </si>
  <si>
    <t>office pro</t>
  </si>
  <si>
    <t xml:space="preserve"> office proplus</t>
  </si>
  <si>
    <t>exchange online</t>
  </si>
  <si>
    <t>lync online</t>
  </si>
  <si>
    <t>office online</t>
  </si>
  <si>
    <t>owa</t>
  </si>
  <si>
    <t xml:space="preserve"> sharepoint online</t>
  </si>
  <si>
    <t>OW2THEWOR</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</si>
  <si>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</si>
  <si>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978-2-7460-9634-9</t>
  </si>
  <si>
    <t>978-2-7460-9447-5</t>
  </si>
  <si>
    <t>%SITE_CLIENT%/?library_guid=81ce15f4-722c-479c-8de2-9394ff72e346</t>
  </si>
  <si>
    <t>gabarit</t>
  </si>
  <si>
    <t>TwentyTwelve</t>
  </si>
  <si>
    <t>Twenty Twelve</t>
  </si>
  <si>
    <t>EP5EJAV</t>
  </si>
  <si>
    <t>Guide de développement d'applications web en Java</t>
  </si>
  <si>
    <t>Jérôme Lafosse</t>
  </si>
  <si>
    <t>Lafosse, Jérôme</t>
  </si>
  <si>
    <t>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I. Le chapitre 5 présente les bases de données en Java EE et détaille la mise en place de JDBC et des technologies associées. Le sixème chapitre concerne le développement Java EE à l'aide d'un framework. En accord avec les standards actuels en entreprise, Struts 1.2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t>
  </si>
  <si>
    <t>978-2-7460-4835-5</t>
  </si>
  <si>
    <t>978-2-7460-4715-0</t>
  </si>
  <si>
    <t>%SITE_CLIENT%/?library_guid=2359b4ce-abab-4f5b-a7a8-0bea83d27534</t>
  </si>
  <si>
    <t>livre J5EE</t>
  </si>
  <si>
    <t>jsp</t>
  </si>
  <si>
    <t>javaserver page</t>
  </si>
  <si>
    <t>jdbc</t>
  </si>
  <si>
    <t>DPGOUV</t>
  </si>
  <si>
    <t>Pratiques et évolutions</t>
  </si>
  <si>
    <t>Ce livre sur la gouvernance des SI est destiné aux responsables de petites entreprises ainsi qu'aux responsables informatiques, ingénieurs, chefs de projets, consultants, ou même étudiants en écoles d'ingénieurs et masters d'informatique à qui il permet de bien comprendre l'impact de la gestion budgétaire d'un système d'information. Les étudiants qui suivent un cursus comptable ou financier y verront le système d'information sous l'angle de l'informatique et de ses processus propres.
Le système d'information est devenu aujourd'hui essentiel à l'activité d'une entreprise et ceci dans un contexte économique en perpétuel changement. L'auteur recense les référentiels actuellement utilisés en informatique (notamment ITIL, COBIT, CMMI) les décline sous forme pratique, les concilie entre eux pour finalement les adapter à la taille d'une PME et permettre à ses responsable de réaliser une analyse financière de l'entreprise et de mesurer l'impact de son système d'information sur son budget. Ces référentiels constituent les composants essentiels de la gouvernance des systèmes d'information. Le contexte économique impose aussi que le chef d'entreprise et, plus précisément, le responsable du service informatique s'intéresse à la réduction des coûts par une meilleure gestion de ses actifs. L'auteur présente des solutions (tableaux de bord, indicateurs) pour l'aider à gérer efficacement ce domaine.
Aperçu de la table des matières :
Les domaines stratégiques de la gouvernance des systèmes d'information (démarche, référentiels, mise en oeuvre...) - Méthodes de gouvernance et référentiels (ITIL, COBIT, CMMI) - ITIL et la gestion financière des services dans les PME (notions comptables, nouvelles normes comptables IAS/IFRS, plan d'investissement, plan de financement, gestion des investissements, immobilisations et amortissements, le TCO…) - La mise en œuvre d'un système de pilotage de gouvernance du SI - Analyse financière des services informatiques en PME (le budget du Système d'information, les modèles et types de coûts, méthodes de gestion des coûts, extensions du modèle ABC, les tableaux de bord, la maîtrise et la réduction des coûts - Exemples de gestion financière du système d'information (méthode traditionnelle ou classique, méthode ABC) - Les solutions préconisées pour rationaliser le système d'information et les coûts (stratégie technologique, stratégie organisationnelle, recours à l'infogérance/sourcing, le télétravail).</t>
  </si>
  <si>
    <t>978-2-7460-5575-9</t>
  </si>
  <si>
    <t>978-2-7460-5460-8</t>
  </si>
  <si>
    <t>%SITE_CLIENT%/?library_guid=19687786-960f-493d-b829-c36f9ff7ea22</t>
  </si>
  <si>
    <t>livre gouvernance</t>
  </si>
  <si>
    <t>green IT</t>
  </si>
  <si>
    <t>ITIL</t>
  </si>
  <si>
    <t>COBIT</t>
  </si>
  <si>
    <t>CMMI</t>
  </si>
  <si>
    <t>TCO</t>
  </si>
  <si>
    <t>ABC</t>
  </si>
  <si>
    <t>EPOCS</t>
  </si>
  <si>
    <t>OCS Inventory</t>
  </si>
  <si>
    <t>Maîtrisez l'inventaire de votre parc informatique et le déploiement de vos logiciels</t>
  </si>
  <si>
    <t>Yves Guimard</t>
  </si>
  <si>
    <t>Ce livre sur OCS Inventory (Open Computer Software Inventory), s'adresse aussi bien à l'informaticien souhaitant disposer d'un guide rapide de mise en œuvre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et des remarques et retours d'expérience attirent l'attention du lecteur sur certains points particuliers. 
Ainsi, les onze chapitres du livre détaillent toutes les fonctionnalités et domaines couverts par le logiciel, depuis l'installation du serveur OCS Inventory jusqu'au développement de nouvelles fonctionnalités. Thèmes principaux abordés :
- Présentation et installation sur plateforme Windows et Linux
- Paramétrer et déployer les agents OCS
- Inventorier de façon exhaustive son parc informatique
- Utiliser une authentification centralisée et adapter les profils utilisateurs
- Maîtriser le parc logiciel et déployer des applications
- Mettre en place un processus de déploiement (workflow)
- Utiliser OCS Inventory à moyenne et grande échelle
- Interfacer OCS Inventory avec d'autres outils (GLPI)
- Utiliser et créer des plugins OCS
- Compiler ses propres installeurs Windows à déployer avec OCS Inventory
Des ressources sont proposées en téléchargement sur le site www.editions-eni.fr (base de données pour suivre les informations présentées, utilitaires et fichiers d'exemples...).</t>
  </si>
  <si>
    <t>978-2-7460-7798-0</t>
  </si>
  <si>
    <t>978-2-7460-7774-4</t>
  </si>
  <si>
    <t>%SITE_CLIENT%/?library_guid=4b256cb3-39cf-4c59-9f85-f7b1a9e57d5e</t>
  </si>
  <si>
    <t>OCSI</t>
  </si>
  <si>
    <t>glpi</t>
  </si>
  <si>
    <t>Ronan Chardonneau</t>
  </si>
  <si>
    <t>2ième édition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</si>
  <si>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</si>
  <si>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</si>
  <si>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réseau de contenu</t>
  </si>
  <si>
    <t>OW2GOOA</t>
  </si>
  <si>
    <t>Analysez le trafic de votre site pour améliorer ses performances</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</si>
  <si>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</si>
  <si>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978-2-7460-8424-7</t>
  </si>
  <si>
    <t>978-2-7460-8571-8</t>
  </si>
  <si>
    <t>%SITE_CLIENT%/?library_guid=1e4e7959-487a-49ce-a657-d65d036d0088</t>
  </si>
  <si>
    <t>EP6IPV</t>
  </si>
  <si>
    <t>Principes et mise en oeuvre</t>
  </si>
  <si>
    <t>Loïc Fontaine, Bruno Legros</t>
  </si>
  <si>
    <t>Ce livre sur IPv6 apporte au lecteur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œuvre.
Enfin, les conséquences d'IPv6 en matière de routage, de sécurité, de qualité de service mais aussi d'applications sont détaillées. Le livre se termine par un point sur le déploiement actuel et futur du réseau IPv6 chez les opérateurs, les entreprises et les particuliers.
Des éléments complémentaires seront disponibles en téléchargement sur le site www.editions-eni.fr.</t>
  </si>
  <si>
    <t>978-2-7460-7377-7</t>
  </si>
  <si>
    <t>978-2-7460-7430-9</t>
  </si>
  <si>
    <t>%SITE_CLIENT%/?library_guid=1d04ba4e-665d-49ed-8152-360cc65daad7</t>
  </si>
  <si>
    <t>ip v4</t>
  </si>
  <si>
    <t>ipv4</t>
  </si>
  <si>
    <t>ip v 4</t>
  </si>
  <si>
    <t>EPCEN</t>
  </si>
  <si>
    <t>Maîtrisez la supervision de votre Système d'Information</t>
  </si>
  <si>
    <t>Ce livre sur Centreon s'adresse à toute personne souhaitant découvrir ou mettre en œuvre une solution de supervision efficace en phase avec les meilleures pratiques du marché : chefs de projet, directeurs des systèmes d'informations, responsables informatiques, intégrateurs, administrateurs réseaux et systèmes…Centreon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t>
  </si>
  <si>
    <t>978-2-7460-7644-0</t>
  </si>
  <si>
    <t>978-2-7460-7675-4</t>
  </si>
  <si>
    <t>%SITE_CLIENT%/?library_guid=111b8525-b4d0-4b53-8a9a-36c994d28057</t>
  </si>
  <si>
    <t>SLA</t>
  </si>
  <si>
    <t>DPMIG</t>
  </si>
  <si>
    <t>La Migration de données</t>
  </si>
  <si>
    <t>Ce livre sur la migration de données s'adresse aux Chefs de projet, Directeurs informatiques ou Responsables d'entreprises en charge du changement du Système d'Information de l'entreprise. Dans le cadre d'un tel projet, la migration des données est une étape essentielle, voire même cruciale pour l'entreprise.
Ce livre présente la démarche à mettre en œuvre pour migrer les données ; depuis l'étude initiale jusqu'à la bascule sur le nouveau système, en passant par la spécification des règles de migration et la réalisation des programmes de reprise.
L'auteur, Bernard Lauxerrois, nous fait profiter de 28 ans d'expérience comme Chef de projet en société de service puis en tant que consultant indépendant. Ses dernières missions l'ont amené à piloter plusieurs projets de migration de données et changement de système d'information (Banques, Assurances...).</t>
  </si>
  <si>
    <t>978-2-7460-5192-8</t>
  </si>
  <si>
    <t>978-2-7460-5293-2</t>
  </si>
  <si>
    <t>%SITE_CLIENT%/?library_guid=79a3ffd2-3f65-418a-849d-b4079368a4fc</t>
  </si>
  <si>
    <t>base de données</t>
  </si>
  <si>
    <t>système d'information</t>
  </si>
  <si>
    <t>RICPP</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</si>
  <si>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détaillées.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À la fin de ce livre, le lecteur disposera de bases solides pour appréhender les puissantes bibliothèques du .NET et réaliser des programmes objet modulaires, fiables et extensibles.</t>
  </si>
  <si>
    <t>978-2-7460-6835-3</t>
  </si>
  <si>
    <t>978-2-7460-7045-5</t>
  </si>
  <si>
    <t>%SITE_CLIENT%/?library_guid=b844323e-b2d6-4ead-a5c6-57dbf2815b15</t>
  </si>
  <si>
    <t>Viadeo</t>
  </si>
  <si>
    <t>RIJASAP</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</si>
  <si>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&amp;laquo; Objet &amp;raquo; en JavaScript - Objets de base de JavaScript - Saisie de données via des formulaires - Modèle DOM - Exploration de flux XML via DOM - Gestion des cookies en JavaScript - Le stockage local de données - Stockage distant (Ajax - PHP - MySQL - XML) - Stockage distant (Ajax - PHP - MySQL - JSON) - Géolocalisation - Dessin (HTML 5 CANVAS) - Graphiques de gestion - Production de documents PDF - Production de codes QR</t>
  </si>
  <si>
    <t>978-2-7460-8853-5</t>
  </si>
  <si>
    <t>978-2-7460-8360-0</t>
  </si>
  <si>
    <t>%SITE_CLIENT%/?library_guid=4c3cc2cc-8be0-42e1-8bbe-4cb2b6fd3374</t>
  </si>
  <si>
    <t>OWCEAGOO</t>
  </si>
  <si>
    <t>Principes fondamentaux : les bases de la publicité</t>
  </si>
  <si>
    <t>Luc Van Lancker</t>
  </si>
  <si>
    <t>Van Lancker, Luc</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</si>
  <si>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</si>
  <si>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978-2-7460-8979-2</t>
  </si>
  <si>
    <t>978-2-7460-9140-5</t>
  </si>
  <si>
    <t>%SITE_CLIENT%/?library_guid=68884082-e056-488a-9153-519b60d22f1f</t>
  </si>
  <si>
    <t>Publicité</t>
  </si>
  <si>
    <t>pub</t>
  </si>
  <si>
    <t>campagne</t>
  </si>
  <si>
    <t>ciblage</t>
  </si>
  <si>
    <t>Adwords Editor</t>
  </si>
  <si>
    <t>Google Display Network</t>
  </si>
  <si>
    <t>taux de conversion</t>
  </si>
  <si>
    <t>annonce</t>
  </si>
  <si>
    <t>Display</t>
  </si>
  <si>
    <t>EI3JQU</t>
  </si>
  <si>
    <t>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</si>
  <si>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 Démarrer avec jQuery - Les sélecteurs en jQuery - Manipuler les attributs et les propriétés - Manipuler les feuilles de style CSS - Les évènements - Les effets - Traverser le DOM - Manipuler le DOM - Filtrer le DOM - AJAX vu par jQuery - Quelques méthodes utilitaires - Les formulaires - Les plug-ins jQuery</t>
  </si>
  <si>
    <t>978-2-7460-8917-4</t>
  </si>
  <si>
    <t>978-2-7460-8996-9</t>
  </si>
  <si>
    <t>%SITE_CLIENT%/?library_guid=a7e710be-7e05-4fe2-bcec-65029eb13b12</t>
  </si>
  <si>
    <t>livre jquery</t>
  </si>
  <si>
    <t>CSS</t>
  </si>
  <si>
    <t>DOM</t>
  </si>
  <si>
    <t>AJAX</t>
  </si>
  <si>
    <t>plugin</t>
  </si>
  <si>
    <t>focusin</t>
  </si>
  <si>
    <t>focusout</t>
  </si>
  <si>
    <t>RI4PRO</t>
  </si>
  <si>
    <t>sh, ksh, bash (avec exercices corrigés)</t>
  </si>
  <si>
    <t>Antoine Dinimant - Wojtek Janeczek - Sébastien Roux - Laëtitia Terlutte</t>
  </si>
  <si>
    <t>4ième édition</t>
  </si>
  <si>
    <t>Janeczek, Wojtek</t>
  </si>
  <si>
    <t>Roux, Sébastien</t>
  </si>
  <si>
    <t>Terlutte, Laëtitia</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</si>
  <si>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Solutions des exercices - Annexes</t>
  </si>
  <si>
    <t>978-2-7460-9021-7</t>
  </si>
  <si>
    <t>978-2-7460-9177-1</t>
  </si>
  <si>
    <t>%SITE_CLIENT%/?library_guid=92243476-d6a6-4fb0-bd58-288dbe031fde</t>
  </si>
  <si>
    <t>EPOHEM</t>
  </si>
  <si>
    <t>Maîtrisez l'univers de l'analyse et du pilotage de la performance (Cours et Ateliers)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</si>
  <si>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t>
  </si>
  <si>
    <t>978-2-7460-6644-1</t>
  </si>
  <si>
    <t>978-2-7460-6732-5</t>
  </si>
  <si>
    <t>%SITE_CLIENT%/?library_guid=f31199dd-3f21-4d73-bbbc-fd228702d66b</t>
  </si>
  <si>
    <t>RI25HTM</t>
  </si>
  <si>
    <t>Maîtrisez les standards des applications Web</t>
  </si>
  <si>
    <t xml:space="preserve">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d'états transitions et d'activités. Vous apprendrez comment les diagrammes d'interaction peuvent être utilisés pour découvrir les objets composant le système. 
Cette nouvelle édition du livre introduit le diagramme de structure composite. </t>
  </si>
  <si>
    <t>978-2-7460-7970-0</t>
  </si>
  <si>
    <t>978-2-7460-8069-0</t>
  </si>
  <si>
    <t>%SITE_CLIENT%/?library_guid=da2671c5-c0e0-434b-b1f2-5a59bb650353</t>
  </si>
  <si>
    <t>javascript</t>
  </si>
  <si>
    <t>xhtml</t>
  </si>
  <si>
    <t>MB1COMM</t>
  </si>
  <si>
    <t>Outils, méthodes et stratégies pour le marketing social</t>
  </si>
  <si>
    <t xml:space="preserve">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t>
  </si>
  <si>
    <t>978-2-7460-8122-2</t>
  </si>
  <si>
    <t>978-2-7460-8229-8</t>
  </si>
  <si>
    <t>%SITE_CLIENT%/?library_guid=36f5b543-ef37-4db0-848d-d751ae3707b6</t>
  </si>
  <si>
    <t>Twitter</t>
  </si>
  <si>
    <t>e-marketing-</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</si>
  <si>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</si>
  <si>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</si>
  <si>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</si>
  <si>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978-2-7460-9262-4</t>
  </si>
  <si>
    <t>978-2-7460-9414-7</t>
  </si>
  <si>
    <t>%SITE_CLIENT%/?library_guid=99e45ad3-3104-4d06-b421-0e985e67cd5b</t>
  </si>
  <si>
    <t>livre  CMS</t>
  </si>
  <si>
    <t>DPTOIP</t>
  </si>
  <si>
    <t>Vers la convergence des réseaux dédiés (voix/vidéo/données)</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</si>
  <si>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du bon "rendu" des services téléphoniques. Puis la perspective d'un réseau global multimédia IP accueillant tous les types d'usagers, fixes et mobiles est abordée avec le chapitre suivant "La perspective IMS" (Ip Multimedia Subsystems). Enfin, le dernier chapitre identifieles principes de circulation, de sécurisation et de confidentialité des informations (dont les conversations audio et vidéo) qui circulent au sein d'un réseau d'entreprise et qui nécessitent souvent d'utiliser le réseau public Internet comme relais vers d'autres sites que le site émetteur.</t>
  </si>
  <si>
    <t>978-2-7460-7004-2</t>
  </si>
  <si>
    <t>978-2-7460-7116-2</t>
  </si>
  <si>
    <t>%SITE_CLIENT%/?library_guid=a6cea2c2-5d2a-4f3a-8dcc-85cb52e0df25</t>
  </si>
  <si>
    <t>EP3ITI</t>
  </si>
  <si>
    <t>ITIL V3</t>
  </si>
  <si>
    <t>Mise en oeuvre de la démarche ITIL en entreprise</t>
  </si>
  <si>
    <t>1 ressource en ligne (320 p.)</t>
  </si>
  <si>
    <t>Ce livre s'adresse à des lecteurs ayant déjà une connaissance de la démarche ITIL V3 (certifiés niveau 1 les fondamentaux par exemple) et qui doivent s'impliquer dans la mise en œuvre de processus dans leur entreprise et également à des gestionnaires de processus en leur fournissant des conseils pratiques. 
Pour les aider efficacement à la mise en œuvre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œuvre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Rédigé par un formateur professionnel reconnu dans la démarche ITIL, certifié par l'EXIN, également consultant ITIL depuis près de dix ans auprès d'une trentaine d'entreprises, le livre donne des conseils de mise en œuvre avec un réel savoir-faire pédagogique et technique.</t>
  </si>
  <si>
    <t>978274674828</t>
  </si>
  <si>
    <t>9782746074484</t>
  </si>
  <si>
    <t>%SITE_CLIENT%/?library_guid=c486130e-c181-47d1-a484-0edfb71ea6e6</t>
  </si>
  <si>
    <t>OWWEBAUD</t>
  </si>
  <si>
    <t>Audit de site web</t>
  </si>
  <si>
    <t>1 ressource en ligne (230 p.)</t>
  </si>
  <si>
    <t>Ce livre apporte une méthodologie pour l'analyse des sites web et l'identification des points d'amélioration. L'audit est un prérequis incontournable lors de la refonte ou de l'optimisation d'u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</si>
  <si>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978274686647</t>
  </si>
  <si>
    <t>9782746085459</t>
  </si>
  <si>
    <t>%SITE_CLIENT%/?library_guid=df2130a1-e43a-4728-853b-a072994a0814</t>
  </si>
  <si>
    <t>Analyse</t>
  </si>
  <si>
    <t>ergonomie</t>
  </si>
  <si>
    <t>compatibilité</t>
  </si>
  <si>
    <t>contenu</t>
  </si>
  <si>
    <t>réglementation</t>
  </si>
  <si>
    <t>eréputation</t>
  </si>
  <si>
    <t>MB4RESSO</t>
  </si>
  <si>
    <t>1 ressource en ligne (451 p.)</t>
  </si>
  <si>
    <t>En 1954, l'anthropologue John A. Barnes introduisait déjà le concept de « ; réseau social »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et de son quotidien numérique,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et Google+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</si>
  <si>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978274692990</t>
  </si>
  <si>
    <t>9782746091108</t>
  </si>
  <si>
    <t>%SITE_CLIENT%/?library_guid=a63bc4dd-30f0-486f-bb23-87e5c05dc2e9</t>
  </si>
  <si>
    <t>RI4BLIN</t>
  </si>
  <si>
    <t>Ce livre est destiné aux développeurs, même débutants, qui souhaitent connaître et maîtriser le développement d'applications Java sur Android 4. Cette nouvelle version d'Android, riche du contenu des versions précédentes, apporte un large panel de nouveautés.
Après une présentation de la plateforme Android, le lecteur apprendra à installer et configurer son environnement de développement. Il évoluera ensuite de façon progressive afin de connaître toutes les briques essentielles à la création d'applications Android. Il apprendra à créer des interfaces de plus en plus complexes utilisant toute les spécificités Android (Broadcast Receiver, Service, Thread, View, ActionBar, ContentProvider, Animations, SharedPreferences, SQLite, NFC, Bluetooth...).
Tous les exemples présentés dans ce livre sont disponibles en téléchargement sur le site www.editions-eni.fr.</t>
  </si>
  <si>
    <t>978-2-7460-8199-4</t>
  </si>
  <si>
    <t>978-2-7460-8345-5</t>
  </si>
  <si>
    <t>%SITE_CLIENT%/?library_guid=fd615ce4-3c77-4c11-92fd-ef99eca75f79</t>
  </si>
  <si>
    <t>OW4GREFW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</si>
  <si>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réseaus sociaux revêtent une importance grandissante dans le référencement, vous découvrirez comment optimiser le placement de vos pages en les utilisant (SMO).
Le dernier chapitre détaille l'utilisation de l'outil de base du référenceur : le GWT ou Google Webmaster Tools.</t>
  </si>
  <si>
    <t>978-2-7460-8025-6</t>
  </si>
  <si>
    <t>978-2-7460-8150-5</t>
  </si>
  <si>
    <t>%SITE_CLIENT%/?library_guid=be6ce13e-d8c8-4baf-a8ef-6f63ee0d9649</t>
  </si>
  <si>
    <t>Livre</t>
  </si>
  <si>
    <t>DPGTL</t>
  </si>
  <si>
    <t>Bonnes pratiques à mettre en oeuvre pour l'industrialisation des tests</t>
  </si>
  <si>
    <t>Ce livre sur la gestion des tests logiciels s'adresse principalement aux Chefs de projets fonctionnels, Assistants Maîtrise d'Ouvrage,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œuvre concrètement ensuite : évaluation des charges, bilan des tests en passant par l'organisation, la préparation et l'exécution des tests. L'auteur aborde aussi bien les tests pour applications Web que pour les terminaux mobiles, les flux et les traitements de masse.
Ce livre est la description des bonnes pratiques à mettre en œuvre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et des modèles de documents qui vous permettront de passer de la théorie à la pratique sont en téléchargement sur www.editions-eni.fr.
Aperçu de la table des matières :
 Introduction - Généralités (Principaux concepts et cycle projet, Niveaux et types de test, Contextes de mise en œuvre des tests) - Organiser les tests unitaires (Organisations possibles, Tests unitaires élémentaires, Formaliser les tests unitaires, Risques projet liés à la gestion des tests unitaires) - Définir un périmètre de test : la stratégie (Périmètre fonctionnel, Périmètre disponible : gérer les dégradations, Périmètre des configurations matérielles, Périmètres thématiques) - Gérer les données : la principale contrainte (Définir des jeux d'essai pertinents, Les données en environnement dégradé) - Organiser une recette (La recette "pompier", La recette d'un patch, La recette technique, La recette fonctionnelle "pure" ou VABF) - Gérer les observations (Rappels importants, Processus de gestion des incidents de production, Les anomalies remontées par la Maîtrise d'Ouvrage, Les anomalies détectées lors d'une recette technique) - Piloter une recette (Le pilotage budgétaire, Risques et reporting) - Kits pratiques et exemple commenté</t>
  </si>
  <si>
    <t>978-2-7460-7003-5</t>
  </si>
  <si>
    <t>978-2-7460-7126-1</t>
  </si>
  <si>
    <t>%SITE_CLIENT%/?library_guid=89dfc2b5-3a40-4f11-83f7-98ef0e9f3fe7</t>
  </si>
  <si>
    <t>test</t>
  </si>
  <si>
    <t>TRA</t>
  </si>
  <si>
    <t>recettage</t>
  </si>
  <si>
    <t>vabf</t>
  </si>
  <si>
    <t>vpn</t>
  </si>
  <si>
    <t>identification</t>
  </si>
  <si>
    <t>authentification</t>
  </si>
  <si>
    <t>chiffrement</t>
  </si>
  <si>
    <t>cryptage</t>
  </si>
  <si>
    <t>kerberos</t>
  </si>
  <si>
    <t>EPMAL</t>
  </si>
  <si>
    <t>Malwares</t>
  </si>
  <si>
    <t>Identification, analyse et éradication</t>
  </si>
  <si>
    <t>Thomas Bailet</t>
  </si>
  <si>
    <t>Bailet, Thomas</t>
  </si>
  <si>
    <t>Ce livre décrit les techniques et la méthodologie utilisées par les professionnels de l'analyse de malwares. Il s'adresse à des informaticiens passionnés de sécurité, professionnels dans le domaine de la sécurité informatique et qui souhaitent une approche opérationnelle et hautement technique.
L'auteur commence par l'identification et la classification des malwares puis décrit les collectes rapportées par des investigations numériques légales (inforensiques) et les analyse. Ces collectes comportent des images disque, des journaux d'évènements, mais aussi des images mémoire et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second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les techniques présentées ayant été validées sur des cas réels. Tous les codes sources du livre sont en téléchargement sur le site www.editions-eni.fr.</t>
  </si>
  <si>
    <t>978-2-7460-7965-6</t>
  </si>
  <si>
    <t>978-2-7460-8064-5</t>
  </si>
  <si>
    <t>%SITE_CLIENT%/?library_guid=fc181ee3-fc16-48da-98ec-69d44e270623</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</si>
  <si>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</si>
  <si>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</si>
  <si>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co&amp;ucirc;ts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"couteau-suisse" de l'architecte avec les outils CASE et les métriques.</t>
  </si>
  <si>
    <t>978-2-7460-7385-2</t>
  </si>
  <si>
    <t>978-2-7460-7428-6</t>
  </si>
  <si>
    <t>%SITE_CLIENT%/?library_guid=c4efa8df-a896-41c7-9bd4-a193087b59ec</t>
  </si>
  <si>
    <t>logiciel</t>
  </si>
  <si>
    <t>MOA</t>
  </si>
  <si>
    <t>MOE</t>
  </si>
  <si>
    <t>RICAPOO</t>
  </si>
  <si>
    <t xml:space="preserve">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t>
  </si>
  <si>
    <t>978-2-7460-8297-7</t>
  </si>
  <si>
    <t>978-2-7460-8360-8</t>
  </si>
  <si>
    <t>%SITE_CLIENT%/?library_guid=90cac3c7-ca50-4eee-885c-cbe6a77ac4ae</t>
  </si>
  <si>
    <t>VS 2012 express</t>
  </si>
  <si>
    <t>jambe variable</t>
  </si>
  <si>
    <t>titres indexés</t>
  </si>
  <si>
    <t>inflation</t>
  </si>
  <si>
    <t>point mort</t>
  </si>
  <si>
    <t>portefeuille</t>
  </si>
  <si>
    <t>Excel VBA</t>
  </si>
  <si>
    <t>EILINAA</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</si>
  <si>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 Dépannage : techniques et procédures - Architecture du système GNU/Linux - Noyau Linux - Modules - Pseudo-systèmes de fichiers - Dépannage matériel - Maintenance des disques - Séquence d'amorçage - Maintenance des applications - Maintenance de la configuration réseau - Sécurité - Analyse des performances</t>
  </si>
  <si>
    <t>978-2-7460-8547-3</t>
  </si>
  <si>
    <t>978-2-7460-8662-3</t>
  </si>
  <si>
    <t xml:space="preserve">Expert IT </t>
  </si>
  <si>
    <t>%SITE_CLIENT%/?library_guid=2ecfee19-d56d-489e-bfb4-6badc15faa4f</t>
  </si>
  <si>
    <t>RB2365OFF</t>
  </si>
  <si>
    <t>Office Web Apps (Word, Excel, PowerPoint, Outlook, OneNote), SharePoint Online et Lync Online</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</si>
  <si>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</si>
  <si>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978-2-7460-8526-8</t>
  </si>
  <si>
    <t>978-2-7460-8669-2</t>
  </si>
  <si>
    <t xml:space="preserve">Master </t>
  </si>
  <si>
    <t>%SITE_CLIENT%/?library_guid=c546d2f2-cb29-4897-ac1c-28386a489f53</t>
  </si>
  <si>
    <t>EPHAFO</t>
  </si>
  <si>
    <t>Hacking et forensic</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</si>
  <si>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</si>
  <si>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sera illustré par de nombreux exemples avec, en fin de chapitre, des exercices avec correction afin de donner au lecteur le moyen de s'auto-évaluer.
Le chapitre 1 est consacré à la programmation réseau. L'auteur détaille la programmation de socket puis les différents services tels que le HTTP, FTP, POP, SSL par exemple, ainsi que les expressions régulières, l'accès aux bases de données. Le chapitre 2 est consacré à une bibliothèque très particulière et surtout très utile en hacking et forensic qui est scapy ; l'auteur détaille la manipulation de trames, le tunneling, les différents types de scan réseau et abordera également IPv6. Pour aborder le chapitre 3 les connaissances de bases sur les notions d'architecture PC, d'assembleur, sur l'utilisation de debugger sont indispensables au lecteur pour la compréhension de la bibliothèque PyDbg qui est utilisée. Le chapitre 4 est dédié au Fuzzing, dans une première partie vous utiliserez des bibliothèques déjà vues dans les chapitres précédents (telle que celle pour la programmation réseau, scapy) puis dans une deuxième partie, vous étudierez une bibliothèque particulière, Sulley, spécialisée dans le fuzzing. Le chapitre 5 passe en revue la bibliothèque PIL qui va permettre de gérer les images, de les modifier, de capturer des images de webcam pour en extraire des données, l'auteur étudiera un problème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recueil, un regroupement non exhaustif des bibliothèques utiles, expliquées et illustrée par des exercices concrets afin que le  lecteur puisse s'en approprier le fonctionnement. 
Des éléments complémentaires sont en téléchargement sur le site www.editions-eni.fr.</t>
  </si>
  <si>
    <t>978-2-7460-7402-6</t>
  </si>
  <si>
    <t>978-2-7460-7461-3</t>
  </si>
  <si>
    <t>%SITE_CLIENT%/?library_guid=bbd74abe-a4ca-4729-990b-17faa9df76f6</t>
  </si>
  <si>
    <t>scapy</t>
  </si>
  <si>
    <t>socket</t>
  </si>
  <si>
    <t>PyDbg</t>
  </si>
  <si>
    <t>Fuzzing</t>
  </si>
  <si>
    <t>Sulley</t>
  </si>
  <si>
    <t>PIL</t>
  </si>
  <si>
    <t>capchat</t>
  </si>
  <si>
    <t>stéganographie</t>
  </si>
  <si>
    <t>DP2SEC</t>
  </si>
  <si>
    <t>Etat de l'art et Bonnes Pratiques</t>
  </si>
  <si>
    <t>Jacques Quesnel</t>
  </si>
  <si>
    <t>Quesnel, Jacques</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</si>
  <si>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les terminaux mobiles de type Smartphone et le Cloud Computing qui imposent la mise en œuvre de nouvelles stratégies de protection. 
Pour chaque sujet l'auteur reprend l'inventaire des risques, détaille des solutions efficaces à mettre en œuvre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</si>
  <si>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978-2-7460-7765-2</t>
  </si>
  <si>
    <t>978-2-7460-7796-6</t>
  </si>
  <si>
    <t>%SITE_CLIENT%/?library_guid=cc2b6004-c8b4-46a4-9075-18ab0befaefc</t>
  </si>
  <si>
    <t>PDCA</t>
  </si>
  <si>
    <t>roue de deming</t>
  </si>
  <si>
    <t>ISO 20000</t>
  </si>
  <si>
    <t>ISO 27001</t>
  </si>
  <si>
    <t>risque informatique</t>
  </si>
  <si>
    <t>stratégie</t>
  </si>
  <si>
    <t>pare-feu</t>
  </si>
  <si>
    <t>DP11ITI</t>
  </si>
  <si>
    <t>Comprendre ITIL 2011</t>
  </si>
  <si>
    <t>Normes et meilleures pratiques pour évoluer vers ISO 20000</t>
  </si>
  <si>
    <t>L'objectif de ce livre sur ITIL est de fournir toutes les clefs aux lecteurs pour une bonne compréhension des processus ITIL 2011 et de leur organisation. 
Le livre est structuré sur la notion de "Cycle de vie des services".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œuvre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œuvre d'un projet ITIL dans une entreprise et permet de mieux comprendre le déroulement de ce type projet.</t>
  </si>
  <si>
    <t>978-2-7460-7355-5</t>
  </si>
  <si>
    <t>978-2-7460-7429-3</t>
  </si>
  <si>
    <t>%SITE_CLIENT%/?library_guid=b3aa6a22-41bc-42cc-87fa-48b585ceb719</t>
  </si>
  <si>
    <t>livre itil</t>
  </si>
  <si>
    <t>iso 20000</t>
  </si>
  <si>
    <t>cycle de vie</t>
  </si>
  <si>
    <t>process</t>
  </si>
  <si>
    <t>adressage</t>
  </si>
  <si>
    <t>eigrp</t>
  </si>
  <si>
    <t>rtp</t>
  </si>
  <si>
    <t>acl</t>
  </si>
  <si>
    <t>tcp</t>
  </si>
  <si>
    <t>tcp ip</t>
  </si>
  <si>
    <t>DPGPRW</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</si>
  <si>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après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formations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populaires ". 
Des éléments complémentaires sont en téléchargement sur le site www.editions-eni.fr ; ils contiennent des exemples de compte-rendu de réunion, de cahier des charges, d'appel d'offres, de cahier des spécifications fonctionnelles détaillées, de diagramme de GANTT et de répartition des charges.</t>
  </si>
  <si>
    <t>978-2-7460-6827-8</t>
  </si>
  <si>
    <t>978-2-7460-7039-4</t>
  </si>
  <si>
    <t>%SITE_CLIENT%/?library_guid=ceaa7c08-527c-4d9e-add5-2dd51415c333</t>
  </si>
  <si>
    <t>SOB2MATFI</t>
  </si>
  <si>
    <t>Mathématiques financières</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</si>
  <si>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</si>
  <si>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978-2-7460-7719-5</t>
  </si>
  <si>
    <t>978-2-7460-7760-7</t>
  </si>
  <si>
    <t>%SITE_CLIENT%/?library_guid=d9987822-e2ba-4e63-abca-50121bb16d7f</t>
  </si>
  <si>
    <t>Visual Basic</t>
  </si>
  <si>
    <t>calendrier Target</t>
  </si>
  <si>
    <t>flux</t>
  </si>
  <si>
    <t>taux fixe</t>
  </si>
  <si>
    <t>taux variable</t>
  </si>
  <si>
    <t>taux actuariel</t>
  </si>
  <si>
    <t>sensibilité</t>
  </si>
  <si>
    <t>swaps</t>
  </si>
  <si>
    <t>spread</t>
  </si>
  <si>
    <t>jambe fixe</t>
  </si>
  <si>
    <t>RI2PHMY</t>
  </si>
  <si>
    <t>Loïc Kartono, Henri Laugié</t>
  </si>
  <si>
    <t>Kartono, Loïc</t>
  </si>
  <si>
    <t>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t>
  </si>
  <si>
    <t>978-2-7460-8458-2</t>
  </si>
  <si>
    <t>978-2-7460-8581-7</t>
  </si>
  <si>
    <t>%SITE_CLIENT%/?library_guid=38df186f-57cc-4a32-8f33-75336a823d28</t>
  </si>
  <si>
    <t>SO7JAV</t>
  </si>
  <si>
    <t>Java et Eclipse - Développez une application avec Java et Eclipse</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</si>
  <si>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œuvre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Les ressources nécessaires à la réalisation de l'application sont en téléchargement sur le site www.editions-eni.fr.</t>
  </si>
  <si>
    <t>978-2-7460-7235-0</t>
  </si>
  <si>
    <t>978-2-7460-7338-8</t>
  </si>
  <si>
    <t>Solutions Informatiques</t>
  </si>
  <si>
    <t>%SITE_CLIENT%/?library_guid=972ecb18-94dd-404e-a343-dcc3eac56de6</t>
  </si>
  <si>
    <t>indigo</t>
  </si>
  <si>
    <t>RB10WIN</t>
  </si>
  <si>
    <t>978-2-7460-9640-0</t>
  </si>
  <si>
    <t>978-2-7460-9721-6</t>
  </si>
  <si>
    <t>RI4MADPC</t>
  </si>
  <si>
    <t>André Vaucamps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</si>
  <si>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t>
  </si>
  <si>
    <t>978-2-7460-7856-7</t>
  </si>
  <si>
    <t>978-2-7460-7951-9</t>
  </si>
  <si>
    <t>%SITE_CLIENT%/?library_guid=06f62fc0-3cbe-4820-a84e-bb6e648285e9</t>
  </si>
  <si>
    <t>CEM2CIS</t>
  </si>
  <si>
    <t>Protocoles, concepts de routage et sécurité - 2ième module de préparation aux certifications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</si>
  <si>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t>
  </si>
  <si>
    <t>978-2-7460-5675-6</t>
  </si>
  <si>
    <t>978-2-7460-5911-5</t>
  </si>
  <si>
    <t>%SITE_CLIENT%/?library_guid=641d3eb3-c0a3-4134-bf88-3a0ec5b0b967</t>
  </si>
  <si>
    <t>livre ccent</t>
  </si>
  <si>
    <t>icnd1</t>
  </si>
  <si>
    <t>icnd2</t>
  </si>
  <si>
    <t>routeur</t>
  </si>
  <si>
    <t>routage</t>
  </si>
  <si>
    <t>lan</t>
  </si>
  <si>
    <t>wan</t>
  </si>
  <si>
    <t>ios</t>
  </si>
  <si>
    <t>protocole</t>
  </si>
  <si>
    <t>EPFIB</t>
  </si>
  <si>
    <t>Ce livre sur les fibres optiques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co&amp;ucirc;t la fibre optique jusqu'à l'habitation. 
Enfin, en annexe, sont fournies les adresses des sites Internet des organismes de normalisation et d'associations d'industriels ainsi qu'une liste des acronymes propres au domaine des fibres optiques.</t>
  </si>
  <si>
    <t>978-2-7460-7556-6</t>
  </si>
  <si>
    <t>978-2-7460-7584-9</t>
  </si>
  <si>
    <t>%SITE_CLIENT%/?library_guid=e66df726-a13a-47f5-8155-17677d3411fb</t>
  </si>
  <si>
    <t>OWCRESW</t>
  </si>
  <si>
    <t>Créez votre premier site Web</t>
  </si>
  <si>
    <t>De la conception à réalisation</t>
  </si>
  <si>
    <t>Patrice Thébault</t>
  </si>
  <si>
    <t xml:space="preserve">Aujourd’hui, que vous soyez particulier, en charge d’une association, artisan ou responsable d’une petite entreprise, vous serez tenté, à un moment ou à un autre, de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œuvre ? Vous découvrirez les différentes possibilités pour créer le site et leurs implications techniques.
Une fois le choix de la technologie effectué, il est essentiel de s’attacher à l’ergonomie, au design de vote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 </t>
  </si>
  <si>
    <t>978-2-7460-7281-7</t>
  </si>
  <si>
    <t>978-2-7460-7359-3</t>
  </si>
  <si>
    <t>%SITE_CLIENT%/?library_guid=59dc1064-2d80-437b-89f4-138f4f36995e</t>
  </si>
  <si>
    <t>RIGLPI</t>
  </si>
  <si>
    <t xml:space="preserve">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t>
  </si>
  <si>
    <t>978-2-7460-7008-0</t>
  </si>
  <si>
    <t>978-2-7460-7085-1</t>
  </si>
  <si>
    <t>%SITE_CLIENT%/?library_guid=aa87fdd6-f5d0-404d-b184-04eb5a606b7b</t>
  </si>
  <si>
    <t>OWTHEWOR</t>
  </si>
  <si>
    <t>WordPress est actuellement le CMS le plus utilisé. Ces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Dans un premier temps, nous aborderons les bases du langage PHP, prérequis nécessaire puisque les thèmes sont créés avec les trois langages &amp;laquo; fondamentaux &amp;raquo;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"spéciales"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t>
  </si>
  <si>
    <t>978-2-7460-8267-0</t>
  </si>
  <si>
    <t>978-2-7460-8335-6</t>
  </si>
  <si>
    <t>%SITE_CLIENT%/?library_guid=73848aac-e165-43dc-a0aa-86118a1c0480</t>
  </si>
  <si>
    <t>DPGJCI</t>
  </si>
  <si>
    <t>Guide juridique des contrats en informatique</t>
  </si>
  <si>
    <t>Ce guide juridique sur les contrats en informatique s'adresse à un public d'informaticiens, de chefs de projets informatiques, de commerciaux, de dirigeants ou futurs dirigeants. Il a pour objectif de dresser un panorama des principes juridiques fondamentaux mis en œuvre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(maintenance, intégration, outsourcing...) ainsi que les spécificités des contrats mettant en œuvre des moyens innovants de délivrance de services informatiques (Cloud computing...).
Des éléments complémentaires sont en téléchargement sur le site www.editions-eni.fr.</t>
  </si>
  <si>
    <t>978-2-7460-7821-5</t>
  </si>
  <si>
    <t>978-2-7460-7877-2</t>
  </si>
  <si>
    <t>%SITE_CLIENT%/?library_guid=f6acbeaa-2008-4209-bf27-dd0eb7e794a9</t>
  </si>
  <si>
    <t>droit</t>
  </si>
  <si>
    <t>contrat</t>
  </si>
  <si>
    <t>DPALG</t>
  </si>
  <si>
    <t>Raisonner pour concevoir</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</si>
  <si>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t>
  </si>
  <si>
    <t>978-2-7460-4844-7</t>
  </si>
  <si>
    <t>978-2-7460-4992-5</t>
  </si>
  <si>
    <t>%SITE_CLIENT%/?library_guid=e3627eec-ecb9-4860-99f6-a68b8191fef8</t>
  </si>
  <si>
    <t>livre algorithmique</t>
  </si>
  <si>
    <t>livre algo</t>
  </si>
  <si>
    <t>livre algorithmie</t>
  </si>
  <si>
    <t>livre algorithme</t>
  </si>
  <si>
    <t>RI5RES</t>
  </si>
  <si>
    <t>Notions fondamentales ((Protocoles, Architectures, Réseaux sans fil, Virtualisation, Sécurité, IP v6, ...)</t>
  </si>
  <si>
    <t>5ième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</si>
  <si>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t>
  </si>
  <si>
    <t>978-2-7460-7822-2</t>
  </si>
  <si>
    <t>978-2-7460-7886-4</t>
  </si>
  <si>
    <t>%SITE_CLIENT%/?library_guid=9a4561f2-5ddb-4c35-a761-5d9002c0a590</t>
  </si>
  <si>
    <t>RI4RES</t>
  </si>
  <si>
    <t>Le but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</si>
  <si>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978-2-7460-6145-3</t>
  </si>
  <si>
    <t>978-2-7460-6287-0</t>
  </si>
  <si>
    <t>%SITE_CLIENT%/?library_guid=46354508-2C30-4E9A-9247-4387EAFF3B85</t>
  </si>
  <si>
    <t>virualisation</t>
  </si>
  <si>
    <t>RIPALG</t>
  </si>
  <si>
    <t>Techniques fondamentales de programmation (avec des exemples en PHP)</t>
  </si>
  <si>
    <t>Ce livre sur Javascript est destiné à tous ceux qui se préoccupe de donner plus d'interaction à leur site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vrai parcours allant des rudiments de JavaScript jusqu'à la découverte des concepts les plus avancés.</t>
  </si>
  <si>
    <t>978-2-7460-4817-1</t>
  </si>
  <si>
    <t>978-2-7460-4937-6</t>
  </si>
  <si>
    <t>%SITE_CLIENT%/?library_guid=2f3b43bc-22db-4b3d-9759-6a1b4d002e2f</t>
  </si>
  <si>
    <t>EP3SEC</t>
  </si>
  <si>
    <t>Ethical Hacking - Apprendre l'attaque pour mieux se défendre</t>
  </si>
  <si>
    <t xml:space="preserve">Frédéric Le Guen
</t>
  </si>
  <si>
    <t>Le Guen
, Frédéric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</si>
  <si>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</si>
  <si>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978-2-7460-7555-9</t>
  </si>
  <si>
    <t>978-2-7460-7585-6</t>
  </si>
  <si>
    <t>%SITE_CLIENT%/?library_guid=9d8e3355-b8b2-4693-b0d7-e0c569b3d0de</t>
  </si>
  <si>
    <t>OS2MEXCV</t>
  </si>
  <si>
    <t xml:space="preserve">"Ce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&amp;laquo; déboguer &amp;raquo;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t>
  </si>
  <si>
    <t>978-2-7460-7936-6</t>
  </si>
  <si>
    <t>978-2-7460-8009-6</t>
  </si>
  <si>
    <t xml:space="preserve">Objectif Solutions
</t>
  </si>
  <si>
    <t>%SITE_CLIENT%/?library_guid=d003bd4f-3b00-48de-96ff-448b4f666add</t>
  </si>
  <si>
    <t>macro commande</t>
  </si>
  <si>
    <t>RIRED</t>
  </si>
  <si>
    <t>Red Hat Enterprise Linux</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</si>
  <si>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</si>
  <si>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978-2-7460-6416-4</t>
  </si>
  <si>
    <t>978-2-7460-6618-2</t>
  </si>
  <si>
    <t>%SITE_CLIENT%/?library_guid=dd923e47-271d-4dbe-aae4-340e1bddfde5</t>
  </si>
  <si>
    <t>RIAJA</t>
  </si>
  <si>
    <t>AJAX - Développez pour le web 2.0</t>
  </si>
  <si>
    <t>Entrez dans le code : JavaScript, XML, DOM, XMLHttpRequest...</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</si>
  <si>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tout en implémentant Office 2013. Un chapitre est dédié aux déploiements de Windows 8 dans les grands comptes avec System Center Configuration Manager 2012. Le dernier chapitre présente deux études de cas.</t>
  </si>
  <si>
    <t>978-2-7460-3707-6</t>
  </si>
  <si>
    <t>978-2-7460-4375-6</t>
  </si>
  <si>
    <t>%SITE_CLIENT%/?library_guid=a97ce424-5e07-4241-acf0-ed14392b4617</t>
  </si>
  <si>
    <t>RI2BUNI</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</si>
  <si>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 Introduction à l'algorithmique - Les variables et opérateurs - Tests et logique booléenne - Les boucles - Les tableaux et structures - Les sous-programmes - Les fichiers - Notions avancées - Une approche de l'objet - Corrigés des exercices</t>
  </si>
  <si>
    <t>978-2-7460-4641-2</t>
  </si>
  <si>
    <t>978-2-7460-4729-7</t>
  </si>
  <si>
    <t>%SITE_CLIENT%/?library_guid=9bbcf1ac-d0f1-42fc-bf7c-91be6c6eca8f</t>
  </si>
  <si>
    <t>livre unix</t>
  </si>
  <si>
    <t>livre script</t>
  </si>
  <si>
    <t>AIX</t>
  </si>
  <si>
    <t>HP-UX</t>
  </si>
  <si>
    <t>Solaris</t>
  </si>
  <si>
    <t>SAX</t>
  </si>
  <si>
    <t>MySQL</t>
  </si>
  <si>
    <t>SQLite</t>
  </si>
  <si>
    <t>DP2CPR</t>
  </si>
  <si>
    <t>Développement, analyse et pilotage</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</si>
  <si>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"toutes faites" et les paradigmes "prêts à l'emploi"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(moyens, chiffrage, planning, risques, aspects fonctionnels…).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Aperçu de la table des matières : Un projet informatique - Les aspects financiers - La prise en compte du risque - Démarrer un projet - L'analyse - Les référentiels techniques - Le développement du projet - La planification et le chiffrage - Le suivi et le pilotage</t>
  </si>
  <si>
    <t>978-2-7460-7296-1</t>
  </si>
  <si>
    <t>978-2-7460-7363-0</t>
  </si>
  <si>
    <t>%SITE_CLIENT%/?library_guid=58cd4a7a-6002-4b54-b74f-a7bede65c74d</t>
  </si>
  <si>
    <t>pilotage</t>
  </si>
  <si>
    <t>CEC3LIN</t>
  </si>
  <si>
    <t>Préparation à la certification LPIC-3 (examen LPI 301)</t>
  </si>
  <si>
    <t>L'examen LPI 301 est un prérequis obligatoire pour les candidats à la certification LPIC-3 "Senior Level Linux Certification".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la maîtrise du produit et des concepts, s'ajoute la préparation spécifique à la certification : vous pourrez accéder gratuitement à 1 examen blanc en ligne, destiné à vous entraîner dans des conditions proches de celles de l'épreuve.</t>
  </si>
  <si>
    <t>978-2-7460-7855-0</t>
  </si>
  <si>
    <t>978-2-7460-7939-7</t>
  </si>
  <si>
    <t>%SITE_CLIENT%/?library_guid=fa804ea6-9b84-44b8-9905-b6157943183b</t>
  </si>
  <si>
    <t>lpic3</t>
  </si>
  <si>
    <t>CE2CIS</t>
  </si>
  <si>
    <t>Notions de base sur les réseaux - 1er module de préparation à la certification CCNA 640-802</t>
  </si>
  <si>
    <t>Gilles Chamillard, Sébastien Rohaut</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</si>
  <si>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L'auteur met également à disposition du lecteur un certain nombre de ressources en téléchargement sur le site de l'éditeur (captures réalisées avec l'analyseur de protocole Wireshark, mises en situation réalisées avec le simulateur Packet Tracer...).
A la maîtrise des concepts, s'ajoute une préparation spécifique à la certification : vous pourrez accéder gratuitement à 1 examen blanc en ligne, destiné à vous entraîner dans des conditions proches de celles de l'épreuve.</t>
  </si>
  <si>
    <t>978-2-7460-4841-6</t>
  </si>
  <si>
    <t>978-2-7460-4991-8</t>
  </si>
  <si>
    <t>%SITE_CLIENT%/?library_guid=c7c34269-2217-4c25-8ac9-639b7af06b46</t>
  </si>
  <si>
    <t>livre ICND1</t>
  </si>
  <si>
    <t>livre ICND2</t>
  </si>
  <si>
    <t>RI3UBU</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</si>
  <si>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t>
  </si>
  <si>
    <t>978-2-7460-7862-8</t>
  </si>
  <si>
    <t>978-2-7460-7955-7</t>
  </si>
  <si>
    <t>%SITE_CLIENT%/?library_guid=58cd7ae8-0a31-4c1c-8db1-35aa7fa8584f</t>
  </si>
  <si>
    <t>RI2UBU</t>
  </si>
  <si>
    <t>Ce livre sur les fondamentaux du langage Python s'adresse à tout professionnel de l'informatique, ingénieur, étudiant, enseignant ou même autodidacte qui souhaite maîtriser ce langage très abouti. Il couvre un périmètre relativement large, détaille tout le cœur du langage et du traitement de données et ouvre des perspectives importantes sur tout ce que Python permet de faire (du pilotage de robot industriel à la création d'une interface graphique ou d'un mini-site web par exemple).
Développeur, ingénieurs, enseignants (Python est recommandé par l'état français, entre autres, pour l'apprentissage de l'algorithmique), autodidactes 
La première partie du livre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cœur du langage et est résolument tournée vers la branche 3 de Python. Cependant, lorsqu'elles existent, l'auteur présente les différences avec la branche antérieure de Python.
La seconde partie permet de voir comment utiliser Python pour résoudre des problématiques métiers et donc, comment utiliser tout ce qu'il y a autour de Python (protocoles, serveurs, images, …). Dans cette partie, le fil conducteur est la fonctionnalité et non pas le module ; chaque chapitre se concentre sur la manière d'utiliser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Extrait de la table des matières : Python dans le paysage informatique - Présentation de Python […] - Algorithmique de base - Déclaration de variables, fonctions, classes - Modèle objet - Principaux types de données et algorithme appliquée à ces types - Algorithmique appliquée au modèle objet de python - Manipulation de données - Génération de contenu - Gestion des processus - Programmation système - Bonnes pratiques - Créer une application web en 30 minutes (Quizz) - Créer une application console en 10 minutes (Quizz) - Créer une application graphique en 30 minutes avec Tkinter (Q) - Créer un jeux avec PyGame en 30 minutes - Créer une mini application avec Zope3 en 30 minutes</t>
  </si>
  <si>
    <t>978-2-7460-5669-5</t>
  </si>
  <si>
    <t>978-2-7460-5901-6</t>
  </si>
  <si>
    <t>%SITE_CLIENT%/?library_guid=d60898a4-2349-4803-b895-4b0507a8bd65</t>
  </si>
  <si>
    <t>MBWM</t>
  </si>
  <si>
    <t>Définir, mettre en pratique et optimiser sa stratégie 2.0</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</si>
  <si>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&amp;laquo; Go to market &amp;raquo;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t>
  </si>
  <si>
    <t>978-2-7460-7642-6</t>
  </si>
  <si>
    <t>978-2-7460-7688-4</t>
  </si>
  <si>
    <t>%SITE_CLIENT%/?library_guid=08aa6408-e794-42f7-a348-7e6a13d8da0a</t>
  </si>
  <si>
    <t>B2B</t>
  </si>
  <si>
    <t>B2C</t>
  </si>
  <si>
    <t>social media</t>
  </si>
  <si>
    <t>e-mailing</t>
  </si>
  <si>
    <t>affiliation</t>
  </si>
  <si>
    <t>veille technologique</t>
  </si>
  <si>
    <t>SOCACT</t>
  </si>
  <si>
    <t>C en action</t>
  </si>
  <si>
    <t>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le site de l'éditeur.
Citons quelques-unes de ces 186 recettes : automatiser avec make, obtenir des binaires optimisés, créer des bibliothèques, écrire un greffon, afficher le contenu d'une variable, écrire du code réutilisable, utiliser les macros, créer une fonction de journalisation, utiliser syslog, trier une liste, récupérer la date et l'heure courante, convertir des estampilles en struct tm ou en chaîne, copier, analyser, découper les chaînes de caractères, allouer de la mémoire, en tracer des allocations, gérer les répertoires et les fichiers, écrire un fichier de configuration, créer un serveur et un client TCP/IP, UDP/IP, faire suivre un port, protocoles POP3 et IMAP, savoir si un signal a été bloqué, envoyer un signal, créer un nouveau processus, éviter les processus zombies, lancer un script Perl, créer un démon, internationaliser un programme avec gettext, lire, écrire un fichier compressé, décompresser un fichier, lire un document XML, ajouter et supprimer un noeud d'un arbre DOM, parcourir un document XML avec SAX, effectuer des requêtes SQL sur des serveurs MySQL, PostgreSQL, SQLite, compatibles ODBC, utiliser autoconf, automake et libtool pour créer une bibliothèque…</t>
  </si>
  <si>
    <t>978-2-7460-5256-7</t>
  </si>
  <si>
    <t>978-2-7460-5324-3</t>
  </si>
  <si>
    <t>%SITE_CLIENT%/?library_guid=2b0466a3-866c-484e-af7b-6d1625c6a1af</t>
  </si>
  <si>
    <t>make</t>
  </si>
  <si>
    <t>greffon</t>
  </si>
  <si>
    <t>printf</t>
  </si>
  <si>
    <t>struct tm</t>
  </si>
  <si>
    <t>Perl</t>
  </si>
  <si>
    <t>gettext</t>
  </si>
  <si>
    <t>libxml2</t>
  </si>
  <si>
    <t>RI32LINA</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</si>
  <si>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œuvre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 Présentation d'Alfresco - Installation d'Alfresco - Utiliser Alfresco - Administrer le poste client - Personnaliser le poste client - Les espaces de travail - Créer, éditer et modifier les contenus - Rechercher des informations - Gérer les contenus - Forums et discussions - Les alternatives au client web Alfresco - Les fichiers de configuration - Annexes - Où trouver l'information sur Alfresco ?</t>
  </si>
  <si>
    <t>978-2-7460-7053-0</t>
  </si>
  <si>
    <t>978-2-7460-7154-4</t>
  </si>
  <si>
    <t>%SITE_CLIENT%/?library_guid=460cdbac-28f6-4e8b-ab5e-cd31b27a7fcb</t>
  </si>
  <si>
    <t>MBRESSO</t>
  </si>
  <si>
    <t>En 1954, l'anthropologue John A. Barnes introduisait déjà le concept de &amp;laquo; réseau social &amp;raquo;. Des contacts, des liaisons entre les contacts, voilà de quoi définir les bases d'un réseau social.
En 2010, Facebook devient le site le plus visité au monde en dépassant Google et levait, en 2012, la somme record de 100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Retrouvez sur http://les-reseaux-sociaux-le-livre.fr, le site internet dédié à ce livre pour vous accompagner dans votre réussite sur les réseaux sociaux et les médias sociaux.</t>
  </si>
  <si>
    <t>978-2-7460-7723-2</t>
  </si>
  <si>
    <t>978-2-7460-7749-2</t>
  </si>
  <si>
    <t>%SITE_CLIENT%/?library_guid=6e0c1faa-42cf-438e-ae45-335c39073d96</t>
  </si>
  <si>
    <t>OWRESSO</t>
  </si>
  <si>
    <t>Les réseaux sociaux : Facebook, Twitter, LinkedIn, Viadeo, Google+</t>
  </si>
  <si>
    <t>Sébastien Bobillier</t>
  </si>
  <si>
    <t xml:space="preserve">En 1954, l'anthropologue John A. Barnes introduisait déjà le concept de « réseau social ». Des contacts, des liaisons entre les contacts, voilà de quoi définir les bases d'un réseau social.
En 2010, Facebook devient le site le plus visité au monde en dépassant Google. Tous les jours nous entendons parler de Facebook, Twitter, LinkedIn, Viadeo et maintenant Google +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les deux premières parties présentent le fonctionnement des médias sociaux et ce qu’ils peuvent vous apporter dans le cadre de votre vie professionnelle ou privée ; la troisième partie explique concrètement comment utiliser Twitter, LinkedIn, Facebook, Google+ et Viadeo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t>
  </si>
  <si>
    <t>978-2-7460-6871-1</t>
  </si>
  <si>
    <t>978-2-7460-6965-7</t>
  </si>
  <si>
    <t>%SITE_CLIENT%/?library_guid=b5c23f73-ba21-497b-ac70-c2205f1951d0</t>
  </si>
  <si>
    <t>CE2C2LIN</t>
  </si>
  <si>
    <t>Préparation à la certification LPIC-2 (examens LPI 201 et LPI 202)</t>
  </si>
  <si>
    <t>Les examens LPI 201 et LPI 202 sont les deux examens qui permettent d'obtenir la certification LPIC-2 "Advanced Level Linux Professional".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t>
  </si>
  <si>
    <t>978-2-7460-7557-3</t>
  </si>
  <si>
    <t>978-2-7460-7583-2</t>
  </si>
  <si>
    <t>%SITE_CLIENT%/?library_guid=a3b6595b-15b7-45f4-a03c-7af3a8c7f092</t>
  </si>
  <si>
    <t>CE3C1LIN</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</si>
  <si>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maitrisez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 v6, nouvelles distributions, nouveau boot loader, etc.).
Pour vous aider à préparer efficacement cette certification, ce livre couvre tous les objectifs officiels de la dernière version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</si>
  <si>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978-2-7460-7007-3</t>
  </si>
  <si>
    <t>978-2-7460-7129-2</t>
  </si>
  <si>
    <t>%SITE_CLIENT%/?library_guid=ddc8ec0b-e63a-487a-8b48-4f9df439bc7b</t>
  </si>
  <si>
    <t>CE23ITI</t>
  </si>
  <si>
    <t>Guillaume Calbano, Jean-Sébastien Duchêne</t>
  </si>
  <si>
    <t>L'examen ITIL Foundation V3 est un 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de la version V3-2011,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Deux chapitres sont dédiés à la révision : l'un donne un résumé en quelques pages des notions à connaitre pour la certification et l'autre donne une liste de près de quatre vingt dix mots clés importants avec leur définition et leur positionnement dans la démarche ITIL V3.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</si>
  <si>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978-2-7460-7770-6</t>
  </si>
  <si>
    <t>978-2-7460-7795-9</t>
  </si>
  <si>
    <t>%SITE_CLIENT%/?library_guid=844c0edd-1c62-4dd6-b4db-73d39761579c</t>
  </si>
  <si>
    <t>EP12SCCM</t>
  </si>
  <si>
    <t>System Center 2012 Configuration Manager (SCCM)</t>
  </si>
  <si>
    <t>Sébastien Perochon</t>
  </si>
  <si>
    <t>Perochon, Sébastien</t>
  </si>
  <si>
    <t>Ce livre sur System Center 2012 Configuration Manager SP1 et R2 (SCCM) s'adresse à toute personne qui, confrontée à l'administration de périphériques et de ressources dans son entreprise, participe à un projet de mise en œuvre ou utilise quotidiennement ce produit.
Le livre décrit les concepts nécessaires à la compréhension, à la construction et au maintien d'une architecture ConfigMgr et détaille les différentes fonctionnalités proposées par  Configuration Manager 2012. L'exploitation des fonctionnalités d'inventaire vous donnera une vision précise de votre parc et vous saurez gérer des périphériques mobiles tels que Windows Phone, iOS, Android. La distribution d'applications enrichira l'expérience de vos utilisateurs via un catalogue d'applications en libre-service. Vous verrez comment bénéficier de la puissance des mécanismes de télédistribution. La sécurité des ressources n'est pas en reste avec la gestion des mises à jour, la protection contre les logiciels malveillants et le contrôle d'accès au réseau. Le livre décrit également une étape essentielle de la gestion du cycle de vie des ressources : le déploiement de systèmes d'exploitation. Vous complèterez votre connaissance de l'administration en assurant la conformité des ressources via les mécanismes proposés par System Center 2012 Configuration Manager. SCCM propose une série d'outils de contrôle distant (Gestion hors bande, Wake ON Lan, Remote Tools…) qui permettent aux techniciens de dépanner les ressources. Le livre décrit aussi la migration d'environnements SCCM 2007 vers 2012. Enfin, il fournit des informations primordiales sur la sécurisation et le maintien de l'infrastructure.</t>
  </si>
  <si>
    <t>978-2-7460-8300-4</t>
  </si>
  <si>
    <t>978-2-7460-8351-6</t>
  </si>
  <si>
    <t>%SITE_CLIENT%/?library_guid=0cfe45c6-2eec-4963-b0a4-fcb4fe989dde</t>
  </si>
  <si>
    <t>Wake ON Lan</t>
  </si>
  <si>
    <t>Remote Tools</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</si>
  <si>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</si>
  <si>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</si>
  <si>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à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www.editions-eni.com.</t>
  </si>
  <si>
    <t>978-2-7460-6646-5</t>
  </si>
  <si>
    <t>978-2-7460-6734-9</t>
  </si>
  <si>
    <t>%SITE_CLIENT%/?library_guid=44115ea1-87f9-4a28-98e2-7db961bf25aa</t>
  </si>
  <si>
    <t>ipad</t>
  </si>
  <si>
    <t>i pad</t>
  </si>
  <si>
    <t>i-pad</t>
  </si>
  <si>
    <t>RISQL</t>
  </si>
  <si>
    <t>Ce livre sur Ruby s'adresse à des développeurs qui souhaitent découvrir ce langage et le mettre en œuvre avec le framework Rails. 
Aperçu de la table des matières : Installation de Ruby - Premiers Programmes - Structures de données - Programmation Objet - La librairie standard - Conception d'interfaces graphiques - Programmation Web en CGI - Ruby on Rails</t>
  </si>
  <si>
    <t>978-2-7460-7010-3</t>
  </si>
  <si>
    <t>978-2-7460-7122-3</t>
  </si>
  <si>
    <t>%SITE_CLIENT%/?library_guid=bcd00857-23f9-44ed-a7a6-75e33f0d9a04</t>
  </si>
  <si>
    <t>EI2JQU</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</si>
  <si>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se retrouvent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Les exemples du livre ainsi que les illustrations utilisées, la librairie jQuery et les fichiers relatifs aux plugins étudiés sont disponibles en téléchargement sur le site www.editions-eni.fr.</t>
  </si>
  <si>
    <t>978-2-7460-6828-5</t>
  </si>
  <si>
    <t>978-2-7460-7019-6</t>
  </si>
  <si>
    <t>%SITE_CLIENT%/?library_guid=0c9bf566-48a9-407a-9e59-954656c7ea16</t>
  </si>
  <si>
    <t>RI5PH5MY</t>
  </si>
  <si>
    <t>Maîtrisez le développement d'un site Web dynamique et interactif</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</si>
  <si>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&lt;a href="http://www.editions-eni.com"&gt;www.editions-eni.com&lt;/a&gt;.
Les chapitres du livre :
Avant-propos - Installation du serveur - Architecture - Configuration du serveur - Verrous et transactions - Sécurité et gestion des utilisateurs - Sauvegarde et restauration - Maintenance des tables - Optimisation - Partitionnement - Routines stockées, déclencheurs et événements - Réplication - Outils de monitoring</t>
  </si>
  <si>
    <t>978-2-7460-4230-8</t>
  </si>
  <si>
    <t>978-2-7460-4420-3</t>
  </si>
  <si>
    <t>%SITE_CLIENT%/?library_guid=b9753b42-a958-43b2-97c5-fb44c1c95a82</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</si>
  <si>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</si>
  <si>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</si>
  <si>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œuvre et l'exploitation d'un VPN.
Des éléments complémentaires sont en téléchargement sur le site &lt;a href="http://www.editions-eni.fr"&gt;www.editions-eni.fr&lt;/a&gt;.
Les chapitres du livre :
Introduction - Généralités sur les VPN - Fonctionnement du protocole Ipsec - Implémentation d'Ipsec en site à site - Implémentation d'Ipsec en poste à site - Implémentation d'Ipsec en poste à poste - Fonctionnement des protocoles SSL/TLS - Implémentation de VPN SSL/TLS - Fonctionnement du protocole PPTP - Implémentation de VPN PPTP - Fonctionnement du protocole L2TP - Implémentation de VPN L2TP/IPsec - Configuration avancée des VPN - Diagnostic et résolution des problèmes - Annexes</t>
  </si>
  <si>
    <t>978-2-7460-5522-3</t>
  </si>
  <si>
    <t>978-2-7460-5606-0</t>
  </si>
  <si>
    <t>%SITE_CLIENT%/?library_guid=e2fb2949-c2e5-4cfb-878d-8835488680c1</t>
  </si>
  <si>
    <t>livre vpn</t>
  </si>
  <si>
    <t>internet</t>
  </si>
  <si>
    <t>vpn ipsec</t>
  </si>
  <si>
    <t>ipsec</t>
  </si>
  <si>
    <t>ssl</t>
  </si>
  <si>
    <t>pptp</t>
  </si>
  <si>
    <t>l2tp</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</si>
  <si>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</si>
  <si>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</si>
  <si>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s&amp;ucirc;r,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</si>
  <si>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978-2-7460-7107-0</t>
  </si>
  <si>
    <t>978-2-7460-7208-4</t>
  </si>
  <si>
    <t>%SITE_CLIENT%/?library_guid=e95d6671-c05c-4099-9dd5-5407ca0c2641</t>
  </si>
  <si>
    <t>Design adaptatif</t>
  </si>
  <si>
    <t>HTML</t>
  </si>
  <si>
    <t>site</t>
  </si>
  <si>
    <t>formulaire</t>
  </si>
  <si>
    <t>sémantique</t>
  </si>
  <si>
    <t>conteneurs</t>
  </si>
  <si>
    <t>RB365OFF</t>
  </si>
  <si>
    <t>Office 365 est la solution en ligne de Microsoft® qui regroupe dans le cloud plusieurs services permettant de travailler en ligne et à plusieurs dans un environnement sécurisé. Ce livre vous présente l'ensemble des fonctionnalités proposées par cette solution afin d'exploiter au mieux ce nouvel environnement de travail : une messagerie basée sur Exchange Online et Outlook Web Access, un site d'équipe en ligne donnant accès aux Office Web Access (les applications en ligne allégées Word, Excel, PowerPoint, OneNote et l'environnement de travail collaboratif Sharepoint pour le partage de vos documents et informations) et le service Linc Online qui offre des fonctionnalités de messagerie instantanée, audio/vidéo conférence…</t>
  </si>
  <si>
    <t>978-2-7460-7220-6</t>
  </si>
  <si>
    <t>978-2-7460-7332-6</t>
  </si>
  <si>
    <t>%SITE_CLIENT%/?library_guid=39f40417-c861-43e9-a9ae-9fdbe3115dce</t>
  </si>
  <si>
    <t>Linc Online</t>
  </si>
  <si>
    <t>OWGOOA</t>
  </si>
  <si>
    <t>Google Analytics est la solution de web analytique la plus installée au monde. Gratuite, elle permet d'obtenir des informations sur la manière dont les internautes interagissent avec un site web et ce, en quelques clics. Lancé en 2005, Google a mis accessible au monde entier en avril 2011 la version 5 de son célèbre logiciel Google Analytics. 
Cet ouvrage couvre l'ancienne version (en ligne depuis plus de deux ans) et la nouvelle version de Google Analytics. Il est destiné à toute personne, webmaster, responsable web marketing…, souhaitant découvrir mais également mettre à jour ses connaissances sur Google Analytics.
Découpé en quatre chapitres, il vous permettra de découvrir l'environnement de Google Analytics, d'avoir une présentation exhaustive de chaque fonctionnalité, des exemples pratiques pour bien l'utiliser ; un chapitre est dédié aux extensions sur les navigateurs et aux applications pour mobile afin d'améliorer votre expérience utilisateur.</t>
  </si>
  <si>
    <t>978-2-7460-7057-8</t>
  </si>
  <si>
    <t>978-2-7460-7182-7</t>
  </si>
  <si>
    <t>%SITE_CLIENT%/?library_guid=ad392386-ffad-43d0-9487-2c730a29df18</t>
  </si>
  <si>
    <t>RIALG</t>
  </si>
  <si>
    <t>Techniques fondamentales de programmation (avec des exemples en Java)</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</si>
  <si>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nœuds,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</si>
  <si>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978-2-7460-3960-5</t>
  </si>
  <si>
    <t>978-2-7460-4377-0</t>
  </si>
  <si>
    <t>%SITE_CLIENT%/?library_guid=37a4c67d-7102-4917-9f51-ca128c1c7d7b</t>
  </si>
  <si>
    <t>RI3BLIN</t>
  </si>
  <si>
    <t>Linux - Principes de base de l'utilisation du système</t>
  </si>
  <si>
    <t>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t>
  </si>
  <si>
    <t>978-2-7460-6510-9</t>
  </si>
  <si>
    <t>978-2-7460-6684-7</t>
  </si>
  <si>
    <t>%SITE_CLIENT%/?library_guid=9e6814cf-a6fe-4199-a90e-1dd9acce08b0</t>
  </si>
  <si>
    <t>OWCOMM</t>
  </si>
  <si>
    <t>Votre stratégie Marketing et Communication sur les réseaux sociaux</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</si>
  <si>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Comment s'y retrouver dans les discours des spécialistes auto-proclamés ?
Quelle est la place des fondamentaux de la communication et du marketing dans les dispositifs à déployer vers les médias sociaux ?
Comment un(e) responsable de communication doit-il aborder la question de l'e-reputation de son entreprise, de ses produits, de ses marques ?
Quels objectifs assigner à une stratégie de communication sur les médias sociaux ? Sont-ils quantifiables ?
Comment gérer la veille dans un univers dont les conditions de fonctionnement changent chaque jour ?
Comment assurer la sécurité et la confidentialité des données de l'entreprise dans le cadre d'une transparence de communication induite par les nouveaux modes de communication ?
Quels sont les outils pour suivre, mesurer, évaluer et optimiser la présence sur les médias sociaux ?
Comment organiser une structure dédiée au Community Management dans l'entreprise?
Qui et comment recruter pour animer une communauté ?
Les principes et les méthodes à déployer sont exposés précisément, complétés par les conseils de professionnels reconnus. L'installation et le fonctionnement des meilleurs outils pour optimiser les tâches du Community Manager sont détaillés pour une efficacité immédiate.
Bienvenue dans le Web 3.0 !</t>
  </si>
  <si>
    <t>978-2-7460-7180-3</t>
  </si>
  <si>
    <t>978-2-7460-7292-3</t>
  </si>
  <si>
    <t>%SITE_CLIENT%/?library_guid=098a8aa9-abea-4e24-9c22-0328222c5431</t>
  </si>
  <si>
    <t>OW3GREFW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</si>
  <si>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référencement sur Google, en commençant par l'examen des critères de pertinence utilisés par le moteur : de la définition des mots-clés lors de la phase de conception du site aux techniques de netlinking en passant par l'optimisation du code HTML, vous découvrirez comment référencer concrètement votre site auprès de Google et autres moteurs de recherche ainsi que les différentes offres de référencement permettant de générer du trafic sur votre site web. Le dernier chapitre est consacré aux techniques permettant d'évaluer le référencement, le positionnement et l'audience du site (le trafic généré du site).</t>
  </si>
  <si>
    <t>978-2-7460-6779-0</t>
  </si>
  <si>
    <t>978-2-7460-6977-0</t>
  </si>
  <si>
    <t>%SITE_CLIENT%/?library_guid=f47f2162-3d55-47b6-ad6d-8dd033e94e3e</t>
  </si>
  <si>
    <t>EI2DES</t>
  </si>
  <si>
    <t>Design Patterns pour Java</t>
  </si>
  <si>
    <t>Ce livre sur UML 2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à résoudre, la solution qu´il apporte,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la dernière version du langage Java.
Le livre est organisé en trois parties qui correspondent aux trois familles des patterns de conception : les patterns de construction, les patterns de structuration et les patterns de comportement. 
Les exemples utilisés dans ces parties sont issus d´une application de vente en ligne de véhicules et sont téléchargeables sur le site de l´éditeur.</t>
  </si>
  <si>
    <t>978-2-7460-5057-0</t>
  </si>
  <si>
    <t>978-2-7460-5172-0</t>
  </si>
  <si>
    <t>%SITE_CLIENT%/?library_guid=17956975-b049-4ae6-afe1-56aadebb1d3b</t>
  </si>
  <si>
    <t>RI5HTM</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</si>
  <si>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t>
  </si>
  <si>
    <t>978-2-7460-6242-9</t>
  </si>
  <si>
    <t>978-2-7460-6410-2</t>
  </si>
  <si>
    <t>%SITE_CLIENT%/?library_guid=36f18ebf-7287-4144-8667-9305e33c747a</t>
  </si>
  <si>
    <t>javascipt</t>
  </si>
  <si>
    <t>SO2ULIN</t>
  </si>
  <si>
    <t>Création et gestion d'un réseau local d'entreprise</t>
  </si>
  <si>
    <t>Jean-Noël Anderruthy, Sylvain Gaumé</t>
  </si>
  <si>
    <t>Ce livre sur Ubuntu Linux résulte de l'expérience acquise par l'auteur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l'auteur s'appuie en priorité sur la virtualisation de serveurs, technique de plus en plus employée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œuvre un réseau local d'entreprise pour l'adapter à sa propre situation. La distribution choisie pour illustrer ces propos est la distribution Ubuntu Jaunty Jackalope, version de référence lors de la sortie de l'ouvrage mais les activités proposées peuvent être réalisés avec une version ultérieure d'Ubuntu car elles s'appuient sur une méthodologie déjà acquise.
Pour faciliter la réalisation de certains exercices, des éléments seront en téléchargement sur le site de l'éditeur.</t>
  </si>
  <si>
    <t>978-2-7460-5113-3</t>
  </si>
  <si>
    <t>978-2-7460-5229-1</t>
  </si>
  <si>
    <t>%SITE_CLIENT%/?library_guid=b8a27833-8f7a-4532-9d04-d545d2635797</t>
  </si>
  <si>
    <t>Gnome</t>
  </si>
  <si>
    <t>RI3MADPC</t>
  </si>
  <si>
    <t>978-2-7460-5887-3</t>
  </si>
  <si>
    <t>978-2-7460-6037-1</t>
  </si>
  <si>
    <t>%SITE_CLIENT%/?library_guid=7c0d4cc8-e08e-4dc1-abc2-95b5dee57710</t>
  </si>
  <si>
    <t>matériel</t>
  </si>
  <si>
    <t>DPSEC</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</si>
  <si>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menaces qui rendent l'entreprise vulnérable : menaces externes (Internet) ou internes, logiciels malveillants et attaques affectant le système d'information. Il présente les contraintes en terme de compétitivité et vis-à-vis de la loi qui imposent aux responsables de protéger les données stockées ou en transfert. 
Et bien sûr, il détaille les solutions efficaces à mettre en œuvre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maitriser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</si>
  <si>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978-2-7460-4820-1</t>
  </si>
  <si>
    <t>978-2-7460-4941-3</t>
  </si>
  <si>
    <t>%SITE_CLIENT%/?library_guid=8fd98a40-3143-4177-8c0e-885b28f1f06e</t>
  </si>
  <si>
    <t>livre sécurité</t>
  </si>
  <si>
    <t>EPOBJ</t>
  </si>
  <si>
    <t>Créez vos applications iPhone et iPad (Mac 0S, Linux, Windows)</t>
  </si>
  <si>
    <t>Ce livre vous permettra de découvrir et d'apprendre à utiliser le langage Objective-C, LE langage des applications iPhone et iPad.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L'ouvrage commence par des applications simples et évolue vers des applications plus complexes combinant plusieurs techniques. L'apprentissage du langage s'appuie sur des notions de développement logiciel pour améliorer les compétences générales du développeur.
Des connaissances sur le langage C et sur les principes de la programmation objet sont un pré-requis intéressant avant de s'engager dans l'apprentissage de l'Objective-C. 
 Les codes source des exemples présents tout au long des chapitres sont proposés en deux versions : une pour GNUstep, une pour Cocoa et sont en téléchargement sur le site www.editions-eni.com.
Aperçu de la table des matières : Installer Objective-C sur Mac OS X, Linux et Windows - S'initier au développement logiciel et à la programmation défensive - Réviser le langage C - Apprendre les bases d'Objective-C - Acquérir des notions plus avancées d'Objective-C - Comprendre et appliquer les modèles de conception (MVC, KVO…) - Communiquer sur le web - Paralléliser ses programmes avec les threads et les opérations - Stocker ses données dans une base de données SQLite - Développer un QCM pour l'iPhone et l'iPad - Commencer le développement d'un jeu pour l'iPhone avec Cocos2D, le framework à l'origine de nombreux jeux en vente sur l'App Store - Interfacer Objective-C avec C, C++, Ruby et Python.</t>
  </si>
  <si>
    <t>978-2-7460-6064-7</t>
  </si>
  <si>
    <t>978-2-7460-6200-9</t>
  </si>
  <si>
    <t>%SITE_CLIENT%/?library_guid=881f2c16-ce57-439b-af36-e6b6b0ac44c5</t>
  </si>
  <si>
    <t>livre objective-c</t>
  </si>
  <si>
    <t>iphone</t>
  </si>
  <si>
    <t>cocoa</t>
  </si>
  <si>
    <t>i-phone</t>
  </si>
  <si>
    <t>objectivec</t>
  </si>
  <si>
    <t>objective c</t>
  </si>
  <si>
    <t>cocos2D</t>
  </si>
  <si>
    <t>RI22UML</t>
  </si>
  <si>
    <t>UML 2</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</si>
  <si>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t>
  </si>
  <si>
    <t>978-2-7460-4300-8</t>
  </si>
  <si>
    <t>978-2-7460-4427-2</t>
  </si>
  <si>
    <t>%SITE_CLIENT%/?library_guid=cfcf364a-e666-4800-b38d-95be2f09fc60</t>
  </si>
  <si>
    <t>CE12WINA</t>
  </si>
  <si>
    <t>L'examen 70-411 "Administration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</si>
  <si>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978-2-7460-8299-1</t>
  </si>
  <si>
    <t>978-2-7460-8348-6</t>
  </si>
  <si>
    <t>%SITE_CLIENT%/?library_guid=34f7e527-364a-422c-9baa-2700ac021575</t>
  </si>
  <si>
    <t>MCSA</t>
  </si>
  <si>
    <t>MCP</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</si>
  <si>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</si>
  <si>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 Présentation de Windows Server 2012 - Les services de domaine Active Directory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t>
  </si>
  <si>
    <t>978-2-7460-8362-2</t>
  </si>
  <si>
    <t>978-2-7460-8412-4</t>
  </si>
  <si>
    <t>%SITE_CLIENT%/?library_guid=86505cbd-6480-4e94-97ca-695f4a402e71</t>
  </si>
  <si>
    <t>mcp</t>
  </si>
  <si>
    <t>CE12WINIC</t>
  </si>
  <si>
    <t>L'examen 70-410 "Installation et Configuration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</si>
  <si>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978-2-7460-7978-6</t>
  </si>
  <si>
    <t>978-2-7460-8061-4</t>
  </si>
  <si>
    <t>%SITE_CLIENT%/?library_guid=69bcbf88-0994-467d-9918-22b6a4d6d79f</t>
  </si>
  <si>
    <t>CE3ITI</t>
  </si>
  <si>
    <t>Christophe Demko</t>
  </si>
  <si>
    <t>L'examen ITIL Foundation V3 est unpré-requis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Un chapitre révision donne une liste de près de quatre-vingt-dix mots clés importants à connaitre pour la certification avec leur définition et leur positionnement dans la démarche ITIL V3.
Deux examens blancs en fin d'ouvrage,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sur les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</si>
  <si>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978-2-7460-6448-5</t>
  </si>
  <si>
    <t>978-2-7460-6610-6</t>
  </si>
  <si>
    <t>%SITE_CLIENT%/?library_guid=fea3958d-99df-425b-83c2-784b66a2e8d5</t>
  </si>
  <si>
    <t xml:space="preserve">Communication </t>
  </si>
  <si>
    <t>EI16JOO</t>
  </si>
  <si>
    <t>Maîtriser Joomla</t>
  </si>
  <si>
    <t>Guide professionnel du développement d'applications</t>
  </si>
  <si>
    <t>Joomla!, vainqueur de nombreux trophées, est le logiciel libre le plus populaire au monde pour les systèmes de gestion de contenu. Sa fonction première est de pouvoir déployer un site web en seulement quelques clics. Mais pour les professionnels de la programmation PHP/SQL, sa puissance réside aussi et surtout dans sa librairie étonnamment performante permettant aux développeurs de créer des applications internet de très haute facture.
Ce livre est une référence unique et complète pour le développement d'applications avec Joomla! (en version 1.6.0 au moment de la rédaction du livre). Il a été conçu, à la fois comme un guide permettant de mettre en œuvre les concepts sous-jacents à son fonctionnement mais aussi comme une description exhaustive des classes et méthodes du cadre applicatif.
 écrit par Christophe Demko, membre de l'équipe de développement, il est le reflet fidèle des concepts à utiliser pour le développement d'applications internet fiables. Rempli de conseils d'expert sur tous les aspects de la programmation avec Joomla!, il sera votre guide de référence dans vos tâches de développement d'applications.
Le code des exemples traités dans le livre est en téléchargement sur www.editions-eni.fr et sur le site de l'auteur.</t>
  </si>
  <si>
    <t>978-2-7460-6341-9</t>
  </si>
  <si>
    <t>978-2-7460-6480-5</t>
  </si>
  <si>
    <t>%SITE_CLIENT%/?library_guid=557bd105-cc30-4f84-82c1-7f32eb849472</t>
  </si>
  <si>
    <t>slicer</t>
  </si>
  <si>
    <t>EI2LINA</t>
  </si>
  <si>
    <t>Administration système et exploitation des services réseau</t>
  </si>
  <si>
    <t>Ce livre présente les connaissances nécessaires à la bonne exploitation des systèmes Linux en réseaux local et étendu. Il s'adresse à tout administrateur désireux d'assurer la gestion matérielle des serveurs, une bonne administration du système, et d'utiliser les services applicatifs courants dans les environnements Open Source. Une connaissance raisonnable de la ligne de commande Unix ou Linux est un pré-requis souhaitable pour tirer pleinement profit de cet ouvrage.
La gestion du matériel couvre les techniques avancées de stockage, ainsi que la reconnaissance des périphériques par le système. L'administration du système d'exploitation traite de la gestion des comptes utilisateurs locaux ou réseaux ainsi que le bon usage des niveaux d'administration et des services réseaux. Enfin, une bonne partie de l'ouvrage est dédiée aux équipements d'infrastructure comme les serveurs DNS et DHCP, ainsi qu'aux services applicatifs courants tels que le partage de fichiers, la messagerie et les serveurs web. La sécurité n'est pas oubliée, que ce soit sur les services applicatifs traités ou sur le système lui-même avec la configuration et l'exploitation du pare-feu natif des systèmes Linux.
L'auteur a conçu ce livre comme une boîte à outils dans laquelle l'administrateur retrouve les éléments de compétence nécessaires à l'exploitation de son réseau avec tout ou partie des services applicatifs.</t>
  </si>
  <si>
    <t>978-2-7460-7663-1</t>
  </si>
  <si>
    <t>978-2-7460-7680-8</t>
  </si>
  <si>
    <t>%SITE_CLIENT%/?library_guid=526dda7f-97d1-40c6-a011-4d39093d625b</t>
  </si>
  <si>
    <t>Base de données</t>
  </si>
  <si>
    <t>RB13EXCFA</t>
  </si>
  <si>
    <t>Maîtrisez les fonctions avancées du tableur de Microsoft®</t>
  </si>
  <si>
    <t>Un livre sur les fonctions avancées de Microsoft® Excel 2013 : les classeurs et modèles, la gestion optimisée des données (création de séries, critères de validation, recherche/remplacement de formats de données, tri, filtre et affichage sous forme de plan), la gestion des zones nommées, les calculs complexes (formule conditionnelle, table à double entrée, scénario...), l'audit des feuilles de calcul, les fonctions avancées de mise en forme (format conditionnel, styles), la conception avancée de graphiques (modèles, options graphiques), la réalisation de tableaux et graphiques croisés dynamiques, le travail de groupe, l'importation et l'exportation de données, les macro-commandes et la création de pages Web.</t>
  </si>
  <si>
    <t>978-2-7460-8021-8</t>
  </si>
  <si>
    <t>978-2-7460-8154-3</t>
  </si>
  <si>
    <t>%SITE_CLIENT%/?library_guid=c1bf062a-22a0-4fb7-8324-ec0c2f081579</t>
  </si>
  <si>
    <t>classeur</t>
  </si>
  <si>
    <t>feuille de calcul</t>
  </si>
  <si>
    <t>formule</t>
  </si>
  <si>
    <t>graphique</t>
  </si>
  <si>
    <t>tableau croisé</t>
  </si>
  <si>
    <t>audit</t>
  </si>
  <si>
    <t>scénario</t>
  </si>
  <si>
    <t>solveur</t>
  </si>
  <si>
    <t>statistique</t>
  </si>
  <si>
    <t>nombres complexes</t>
  </si>
  <si>
    <t>courbe de tendance</t>
  </si>
  <si>
    <t>régression linéaire</t>
  </si>
  <si>
    <t>RB13WORFA</t>
  </si>
  <si>
    <t>Maîtrisez les fonctions avancées du traitement de texte de Microsoft®</t>
  </si>
  <si>
    <t>Ce livre sur Microsoft® Word 2013 a été conçu pour vous présenter de façon claire et détaillée les fonctions avancées de ce traitement de texte : la gestion des longs documents (section, en-tête et pied de page, signet, note, renvoi, filigrane, plan, table des matières, table des illustrations, index, document maître), la création de styles et modèles, la réalisation de mailing, de formulaire, la gestion avancée des données (insertion de champs, insertions automatiques, équations mathématiques, recherche/remplacement, importation/exportation), le travail de groupe (commentaires, fusion de documents, suivi des modifications, protection d'un document...) et la configuration de Word (personnalisation de la barre d'outils Accès rapide et du ruban, des raccourcis-clavier et des blocs de construction).</t>
  </si>
  <si>
    <t>978-2-7460-8023-2</t>
  </si>
  <si>
    <t>978-2-7460-8156-7</t>
  </si>
  <si>
    <t>%SITE_CLIENT%/?library_guid=9d320d75-b255-4458-a90a-ce2694c53995</t>
  </si>
  <si>
    <t>plan</t>
  </si>
  <si>
    <t>document maître</t>
  </si>
  <si>
    <t>mailing</t>
  </si>
  <si>
    <t>publipostage</t>
  </si>
  <si>
    <t>suivi des modifications</t>
  </si>
  <si>
    <t>Word2013</t>
  </si>
  <si>
    <t>Word13</t>
  </si>
  <si>
    <t>RI12WINIC</t>
  </si>
  <si>
    <t>Installation et Configuration</t>
  </si>
  <si>
    <t>Philippe Païola</t>
  </si>
  <si>
    <t>Païola, Philippe</t>
  </si>
  <si>
    <t>Ce livre sur Windows Server 2012 s'adresse à un public d'administrateurs ou techniciens systèmes qui souhaitent acquérir des compétences pour la mise en œuvre initiale et la configuration des services de base de l'infrastructure dans un environnement Windows Server 2012.
Dans le premier chapitre, après une présentation des technologies de virtualisation, l'auteur détaille l'implémentation d'Hyper-V : pré-requis, machine virtuelle, mémoire dynamique, types de disques ainsi que gestion d'un réseau virtuel. Il présente ensuite les différents pré-requis et méthodes d'installation de Windows Server 2012. Après une introduction à Powershell,  le lecteur est invité à créer la forêt Formation.local, à gérer un serveur Core et à effectuer une jonction hors ligne.
Les notions fondamentales d'Active Directory (sites, domaines, arborescence,…) et de ses objets (utilisateur, ordinateur, groupe) sont rappelées au lecteur pour qu'il assimile les nouveautés d'Active Directory (interface de la corbeille AD, stratégie de mot de passe affinée) apportées par Windows Server 2012.
La partie réseau débute par l'implémentation du protocole IP : adressage, configuration et maintenance d'IPv4, implémentation du protocole IPv6. L'auteur guide ensuite le lecteur dans la mise en œuvre d'un serveur DHCP (installation du rôle, fonctionnalités, gestion de la base de données et IPAM) puis d'un serveur DNS.
Le lecteur pourra ensuite se familiariser avec les technologies NAS, DAS et SAN des systèmes de stockage. Les espaces de stockages et ABE (Access Based Enumeration) sont par la suite traités et mis en place. Cette partie est clôturée par la gestion des pilotes d'impression des pools d'imprimantes.
L'auteur présente ensuite la mise en place des stratégies de groupe, la gestion des paramètres de sécurité ainsi que du pare-feu. Enfin, le dernier chapitre apporte les notions nécessaires à la surveillance des serveurs (analyseur de performance, moniteur de ressource et journaux d'évènements).</t>
  </si>
  <si>
    <t>978-2-7460-8055-3</t>
  </si>
  <si>
    <t>978-2-7460-8165-9</t>
  </si>
  <si>
    <t>%SITE_CLIENT%/?library_guid=fabcce0f-ec33-4811-9db1-a180d51f9cac</t>
  </si>
  <si>
    <t>ABE</t>
  </si>
  <si>
    <t>core</t>
  </si>
  <si>
    <t>server core</t>
  </si>
  <si>
    <t>serveur core</t>
  </si>
  <si>
    <t>RI8WIN</t>
  </si>
  <si>
    <t>Jean-Noël Anderruthy, Didier Mazier</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</si>
  <si>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L'auteur s'appuie sur de nombreux exemples et pas à pas pour présenter les bonnes pratiques de configuration pour la mise en ligne de sites Web statiques ou dynamiques dans les langages les plus courants du marché.
À la fin de ce livre, le lecteur sera capable :
- D'installer IIS sur Windows Server 2012.
- De mettre en ligne un site web statique ou dynamique.
- D'implémenter les mécanismes de sécurité sur des sites Web.
- D'optimiser le fonctionnement de IIS pour l'utilisation des langages ASP, PHP, ASP.NET, JSP et CGI.
- De configurer les protocoles additionnels fournis avec IIS (SMTP, FTP, ...).
- De superviser le fonctionnement de IIS.
- De sauvegarder et restaurer des serveurs IIS.
Des éléments complémentaires sont en téléchargement sur le site www.editions-eni.fr.</t>
  </si>
  <si>
    <t>978-2-7460-7714-0</t>
  </si>
  <si>
    <t>978-2-7460-7754-6</t>
  </si>
  <si>
    <t>%SITE_CLIENT%/?library_guid=109070ba-a6cd-4439-be38-dcb5485fcde9</t>
  </si>
  <si>
    <t>Gantter</t>
  </si>
  <si>
    <t>Mockingbird</t>
  </si>
  <si>
    <t>Pencil</t>
  </si>
  <si>
    <t>Gliffy</t>
  </si>
  <si>
    <t>Iscriba</t>
  </si>
  <si>
    <t>@task</t>
  </si>
  <si>
    <t>Project Place</t>
  </si>
  <si>
    <t>Manymoon</t>
  </si>
  <si>
    <t>Project Fork</t>
  </si>
  <si>
    <t>Jforce</t>
  </si>
  <si>
    <t>Mantis</t>
  </si>
  <si>
    <t>Redmine</t>
  </si>
  <si>
    <t>Get Satisfaction</t>
  </si>
  <si>
    <t>OS1.6JOO</t>
  </si>
  <si>
    <t>Joomla 1.6</t>
  </si>
  <si>
    <t>Joomla! est un des CMS ("Content Management System") parmi les plus populaires dans le monde. Il va vous permettre d'imaginer des sites web et des applications en ligne extrêmement performantes. En plus de son architecture puissante, Joomla! est un programme Open Source et il est complètement gratuit. Tout au long de cet ouvrage, vous découvrirez les principaux types de site que vous pouvez créer avec Joomla! :
. site web ou portail ;
. boutique en ligne ;
. site associatif ;
. intranet d'entreprise ;
. site éducatif ;
. site personnel ;
. site communautaire.
Vous verrez comment installer Joomla! localement puis sur un serveur distant, concevoir l'organisation de votre site, rédiger vos premiers articles, maitriser les feuilles de style, le langage HTML, administrer Joomla! et développer une politique de référencement efficace auprès des moteurs de recherche. Vous verrez également comment concevoir votre première boutique en ligne et tirer partie des multiples ressources qu'offre l'Internet. Ce livre s'adresse aux débutants comme aux utilisateurs plus aguerris ; il offre un pas à pas détaillé permettant la prise en main progressive de la dernière version de Joomla!</t>
  </si>
  <si>
    <t>978-2-7460-6253-5</t>
  </si>
  <si>
    <t>978-2-7460-6408-9</t>
  </si>
  <si>
    <t>Objectif Solutions</t>
  </si>
  <si>
    <t>%SITE_CLIENT%/?library_guid=f4c2232a-1810-4a8c-b0ec-632ce0bc3ed7</t>
  </si>
  <si>
    <t>Open Source</t>
  </si>
  <si>
    <t>Vahi</t>
  </si>
  <si>
    <t>HMTL</t>
  </si>
  <si>
    <t>Flux RSS</t>
  </si>
  <si>
    <t>Google Outils</t>
  </si>
  <si>
    <t>VirtueMart</t>
  </si>
  <si>
    <t>blended learning- Dokeos</t>
  </si>
  <si>
    <t>MindMapping</t>
  </si>
  <si>
    <t>Adobe Presenter</t>
  </si>
  <si>
    <t>Camtasia</t>
  </si>
  <si>
    <t>exerciseur</t>
  </si>
  <si>
    <t>Netquiz</t>
  </si>
  <si>
    <t>Adobe Connect</t>
  </si>
  <si>
    <t>Wiki</t>
  </si>
  <si>
    <t>OS10EXC</t>
  </si>
  <si>
    <t>à l'aide des tableaux croisés dynamiques</t>
  </si>
  <si>
    <t>Patrick Michard</t>
  </si>
  <si>
    <t>Michard, Patrick</t>
  </si>
  <si>
    <t>Ce livre est destiné à toutes les personnes dont la fonction nécessite la réalisation de tableaux croisés dynamiques avec Excel 2010 ; il vous permettra de devenir un véritable expert dans la conception, l'exploitation et l'analyse des tableaux croisés dynamiques. Grace aux nombreux exemples que nous vous proposons de réaliser, regroupements, filtres, segments, analyses, champs et éléments calculés, graphiques croisés dynamiques... n'auront plus de secrets pour vous.
Vous allez concevoir des tableaux d'analyse pertinents, fonctionnels et variés en utilisant différents types de sources de données (une ou plusieurs feuilles Excel, table ou requête Access...). Capable d'appliquer des mises en forme conditionnelles à vos tableaux croisés, vous pourrez aussi automatiser les tâches répétitives grâce aux nombreuses astuces fournies.
Les exemples utilisés dans cet ouvrage proviennent de cas concrets et variés. Les fichiers nécessaires à leur réalisation sont disponibles en téléchargement sur le site de l'Editeur www.editions-eni.fr.</t>
  </si>
  <si>
    <t>978-2-7460-5928-3</t>
  </si>
  <si>
    <t>978-2-7460-6175-0</t>
  </si>
  <si>
    <t>%SITE_CLIENT%/?library_guid=1bdf3a79-3012-4463-b3de-1cd0d6f3d694</t>
  </si>
  <si>
    <t>tableur</t>
  </si>
  <si>
    <t>graphique croisé dynamique</t>
  </si>
  <si>
    <t>analyse croisée</t>
  </si>
  <si>
    <t>TCD</t>
  </si>
  <si>
    <t>excel 10</t>
  </si>
  <si>
    <t>e learning</t>
  </si>
  <si>
    <t>OS10OFFGCA</t>
  </si>
  <si>
    <t>Avec Microsoft® Office 2010</t>
  </si>
  <si>
    <t>Claude Duigou</t>
  </si>
  <si>
    <t>Duigou, Claude</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</si>
  <si>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Outlook et Publisher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un devis avec Excel et un document de commande avec Publisher.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à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</si>
  <si>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978-2-7460-6777-6</t>
  </si>
  <si>
    <t>978-2-7460-6981-7</t>
  </si>
  <si>
    <t>%SITE_CLIENT%/?library_guid=41723eea-2f25-46da-b4f2-d8f7b48b8c49</t>
  </si>
  <si>
    <t>Office 10</t>
  </si>
  <si>
    <t>Office10</t>
  </si>
  <si>
    <t>suite bureautique</t>
  </si>
  <si>
    <t>Facture</t>
  </si>
  <si>
    <t>Devis</t>
  </si>
  <si>
    <t>Clients</t>
  </si>
  <si>
    <t>Fournisseurs</t>
  </si>
  <si>
    <t>Acquisition</t>
  </si>
  <si>
    <t>Formulaires</t>
  </si>
  <si>
    <t>Office 2010</t>
  </si>
  <si>
    <t>OS10EXCCM</t>
  </si>
  <si>
    <t>Alexandre Faulx-Briole</t>
  </si>
  <si>
    <t>Faulx-Briole, Alexandre</t>
  </si>
  <si>
    <t xml:space="preserve">Ce livre vous propose de passer en revue les grandes catégories de calculs qu'il est possible d'effectuer avec Excel 2010. Il s’adresse aussi bien au lycéen qu'à l'étudiant en sciences ou en sciences humaines, 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 </t>
  </si>
  <si>
    <t>978-2-7460-6547-5</t>
  </si>
  <si>
    <t>978-2-7460-6689-2</t>
  </si>
  <si>
    <t>%SITE_CLIENT%/?library_guid=c85869b1-45c2-4855-b3d5-5a0f4c9d92f7</t>
  </si>
  <si>
    <t>Math</t>
  </si>
  <si>
    <t>trigonométrie</t>
  </si>
  <si>
    <t>trigo</t>
  </si>
  <si>
    <t>stat</t>
  </si>
  <si>
    <t>statistiques</t>
  </si>
  <si>
    <t>investissement linéaire</t>
  </si>
  <si>
    <t>investissement dégressif</t>
  </si>
  <si>
    <t>seuil de rentabilité</t>
  </si>
  <si>
    <t>probabilités</t>
  </si>
  <si>
    <t>OS10PRO</t>
  </si>
  <si>
    <t>Project 2010</t>
  </si>
  <si>
    <t>Étude d'un cas concret : Planifier un chantier de construction</t>
  </si>
  <si>
    <t>Faïza Moumen Piasco</t>
  </si>
  <si>
    <t>Moumen Piasco, Faïza</t>
  </si>
  <si>
    <t>Ce livre s'adresse aux chefs de projet et aux planificateurs qui utilisent déjà ou souhaitent utiliser Project 2010 (version Professionnelle), le logiciel de gestion de projets le plus utilisé en France. Il présente Project 2010 de manière complète mais très accessible. 
Après une introduction générale à la gestion de projets, l'auteur détaille la configuration et la personnalisation de Project 2010, puis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</si>
  <si>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978-2-7460-7178-0</t>
  </si>
  <si>
    <t>978-2-7460-7285-5</t>
  </si>
  <si>
    <t>%SITE_CLIENT%/?library_guid=fd288a23-e5f2-42c8-af63-302a3231fc74</t>
  </si>
  <si>
    <t>diagramme de Gantt</t>
  </si>
  <si>
    <t>Pert</t>
  </si>
  <si>
    <t>cash-flow</t>
  </si>
  <si>
    <t>chemin critique</t>
  </si>
  <si>
    <t>étude de cas</t>
  </si>
  <si>
    <t>OS10EXCGT</t>
  </si>
  <si>
    <t>OS Excel et la gestion du temps</t>
  </si>
  <si>
    <t>concevoir planning, échéanciers, tableaux d'absence...</t>
  </si>
  <si>
    <t>Le but de cet ouvrage  est de vous aider à concevoir des tableaux Excel relatifs à la gestion du temps, basés sur l'utilisation de données de type date et heure, et de fonctions intégrées d'Excel.
Il s'adresse  en priorité, à tous les utilisateurs d'Excel (débutants ou confirmés) amenés à travailler avec des données relatives au temps, mais également à tous ceux qui désirent acquérir une méthode de conception, améliorer leurs connaissances du logiciel, trouver des astuces pour gagner du temps, cerner les subtilités de chaque commande pour choisir celles qui seront les plus adaptées à un projet donné.
à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</si>
  <si>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978-2-7460-7103-2</t>
  </si>
  <si>
    <t>978-2-7460-7252-7</t>
  </si>
  <si>
    <t>%SITE_CLIENT%/?library_guid=a4e5b0a9-b792-4276-b1a2-1d7832f11986</t>
  </si>
  <si>
    <t>Fonctions</t>
  </si>
  <si>
    <t>calcul</t>
  </si>
  <si>
    <t>date</t>
  </si>
  <si>
    <t>heure</t>
  </si>
  <si>
    <t>OSMOGP</t>
  </si>
  <si>
    <t>Gestion de projets : les meilleurs outils</t>
  </si>
  <si>
    <t>Des solutions pour tous les projets Web, Marketing , Communication...</t>
  </si>
  <si>
    <t>Ce livre s'adresse à toute personne ayant en charge la mise en place et le suivi d'un projet autour d'une petite équipe.
Il a pour objectif de vous faire découvrir les meilleurs outils alternatifs de Gestion de Projets. La plupart sont proposés en ligne. Notre choix est forcément partial, mais nous avons sélectionnés ceux qui étaient les plus simples,  gratuits ou très peu onéreux. 
Nous les avons testés dans l'ordre naturel d'une conduite de projet classique. Ils sont donc adaptables à toute coordination d'actions collaborative : Projets Web, Lancement de produit, évènements, Communication, Marketing…
Avant l'apparition de l'ordinateur, les gestionnaires de projet utilisaient déjà des outils :  plannings, agendas, feuilles de temps et autres trônaient physiquement dans les bureaux. Les choses ont bien changé : la plupart des secrétariats ont été remplacés par des applications bureautiques et les cadres gèrent leur agenda et rédigent eux-mêmes leurs courriers.
En ce qui concerne la Gestion de Projet, nous ne sommes qu'au début de la révolution du travail collaboratif, mais nous pouvons déjà faire clairement la différence entre les entreprises qui sont montées dans le train de la modernité du projet géré comme un système social, et celles qui sont restées sur le quai des logiciels classiques, trop souvent jugés compliqués et difficiles à prendre en main.</t>
  </si>
  <si>
    <t>978-2-7460-6548-2</t>
  </si>
  <si>
    <t>978-2-7460-6691-5</t>
  </si>
  <si>
    <t>%SITE_CLIENT%/?library_guid=cdb267e3-6714-42f4-8eb9-ee9a0174a7bd</t>
  </si>
  <si>
    <t>OSOELEAR</t>
  </si>
  <si>
    <t>utiliser les outils Web 2.0 pour développer un projet</t>
  </si>
  <si>
    <t>Le e-learning 2.0 peut être défini comme une stratégie e-learning utilisant les outils du web 2.0, l'accent étant mis sur la participation active de l'apprenant et sur les outils permettant la formation informelle.
Ce livre s'adresse à tout porteur de projet e-learning ; il  aborde concrètement les technologies utilisées et fournit un aperçu détaillé de ce que peut être un parcours de formation dans un dispositif blended learning utilisant les médias sociaux.
Ainsi, nous vous présentons les principales caractéristiques des plates-formes LMS et dans le détail la plate-forme Dokeos 2.0. La partie suivante aborde la génération de contenus à l'aide d'outils auteur tels que Adobe Presenter, Dokeos Rapid, Camtasia Studio… ainsi que des outils de MindMapping tels que Dokeos Mind. La partie 4 présente les outils d'évaluation et exerciseurs tels que Dokeos Quiz et Netquiz. Nous mettrons l'accent sur tous les outils web 2.0 facilitant l'accompagnement : messagerie, forum, chat, blog, wiki, classe virtuelle, visioconférence et nous vous présentons dans le détail des outils tels que Dokeos Wiki, les réseaux sociaux, l'Agenda Dokeos, Adobe Connect… Pour finir, nous verrons concrètement l'utilisation de la plate-forme Dokeos par l'apprenant.
En complément de ce livre, vous trouverez dans la même collection et du même auteur, le livre E-learning : réussir un projet qui présente une méthodologie permettant la mise en place d'un projet e-learning.</t>
  </si>
  <si>
    <t>978-2-7460-6118-7</t>
  </si>
  <si>
    <t>978-2-7460-6350-1</t>
  </si>
  <si>
    <t>%SITE_CLIENT%/?library_guid=0804fe3b-07ef-4e87-8741-cafcba02d81f</t>
  </si>
  <si>
    <t>OSELEAR</t>
  </si>
  <si>
    <t>Réussir un projet - pédagogie, méthodes et outils de conception, déploiement, évaluation...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</si>
  <si>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 de plus en plus présents dans les LMS ?
La troisième partie entre dans le cœur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 Atelier ».</t>
  </si>
  <si>
    <t>978-2-7460-5949-8</t>
  </si>
  <si>
    <t>978-2-7460-6177-4</t>
  </si>
  <si>
    <t>%SITE_CLIENT%/?library_guid=af39f03b-d3a1-4d60-88d6-c2b12def8d16</t>
  </si>
  <si>
    <t>OS10OUT</t>
  </si>
  <si>
    <t>Outlook 2010</t>
  </si>
  <si>
    <t>Gérer efficacement ses mails</t>
  </si>
  <si>
    <t>Alexandre Planche, Jérôme Del Duca</t>
  </si>
  <si>
    <t>La messagerie électronique est l'un des outils de communication les plus utilisés au monde tant en entreprise que dans la sphère privée. Chaque jours, des millions d'e-mails sont envoyés à travers Internet et inondent nos boîtes aux lettres électroniques. 
Les clients de messagerie comme Outlook 2010 disposent de fonctionnalités plus ou moins sophistiquées permettant de gérer ce flux ; malgré tout, de plus en plus d'utilisateurs de messagerie se plaignent de difficultés à gérer leur boîte de réception et toute cette masse d'informations qui prend de plus en plus de temps à gérer quotidiennement : &amp;laquo; on se sent envahi, on croule sous les mails &amp;raquo;.
Pourtant, Outlook regorge de fonctionnalités qui peuvent vous aider à minimiser le temps passé à gérer vos mails ; de plus, en respectant quelques règles simples d'utilisation de la messagerie, vous pourrez optimiser votre communication.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Outlook afin de l'adapter au mieux à vos besoins. Enfin, le dernier chapitre vous aidera à réaliser et mettre en place les actions nécessaires pour que votre environnement Outlook conserve performance, fiabilité et sécurité.</t>
  </si>
  <si>
    <t>978-2-7460-7101-8</t>
  </si>
  <si>
    <t>978-2-7460-7205-3</t>
  </si>
  <si>
    <t>%SITE_CLIENT%/?library_guid=55e04e32-68be-44e6-8742-56fd341133c0</t>
  </si>
  <si>
    <t>bonnes pratiques</t>
  </si>
  <si>
    <t>DPPROSEC</t>
  </si>
  <si>
    <t>Organisez la sécurité du SI de votre entreprise</t>
  </si>
  <si>
    <t>Olivier Giardella</t>
  </si>
  <si>
    <t>Giardella, Olivier</t>
  </si>
  <si>
    <t>Ce livre sur la sécurité informatique est destiné autant à l'informaticien opérationnel qu'au chef de projet ou au responsable IT qui a hérité d'un projet en sécurité informatique (PRA, déploiement d'un antivirus, gestion du cycle de vie du collaborateur dans l'entreprise, cryptage d'une flotte d'ordinateurs portables, etc.). Aujourd'hui l'informatique est devenue le système nerveux central des entreprises ; une panne, un manque de réactivité, une indisponibilité, une perte d'information affecte considérablement leur mécanisme. La sécurité de l'information autrefois réservée aux grandes entreprises ou aux PME matures, s'étend à toutes les structures, quel que soit leur taille et leur domaine d'activité. 
Pour que la mise en œuvre de la sécurité soit concrète et efficace, les auteurs de ce livre ont simplifié et optimisé une méthode de gestion de projet pour l'adapter à tout projet lié à la sécurité informatique. 
Riche de retours d'expérience, de trucs et astuces, ce livre se veut pragmatique et permettra au lecteur d'appréhender les difficultés les plus courantes ainsi que d'anticiper et d'éviter les pièges fréquents et habituels que l'on rencontre durant la gestion de ce type de projet.</t>
  </si>
  <si>
    <t>978-2-7460-7093-6</t>
  </si>
  <si>
    <t>978-2-7460-7203-9</t>
  </si>
  <si>
    <t>%SITE_CLIENT%/?library_guid=ab0d99b9-8b49-46da-a625-7739aa724ed3</t>
  </si>
  <si>
    <t>MapInfo Professional®</t>
  </si>
  <si>
    <t>version 11</t>
  </si>
  <si>
    <t>Nathalie De Saint-Denis</t>
  </si>
  <si>
    <t>De Saint-Denis, Nathalie</t>
  </si>
  <si>
    <t>Cet ouvrage est destiné à toute personne, chargée d'études en aménagement du territoire (développement économique, habitat, infrastructures, environnement, urbanisme, énergie…) ou en géomarketing (implantation commerciale, gestion d'un réseau, marketing-mix, sectorisation commerciale, relation client…),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au champ d'utilisation vaste, avec lequel vous allez aborder plusieurs domaines différents selon votre métier et vos besoins : la gestion des bases de données, la cartographie, la géographie, les statistiques ou encore le dessin vectoriel. 
L'apprentissage se fait pas à pas, par le biais d'explications théoriques mises en application au travers d'exemples et d'exercices qui ont toujours pour origine des cas concrets rencontrés lors des  missions de formation de l'auteur.
Du chapitre 1 au chapitre 4, vous manipulez des fichiers déjà préparés. Il s'agit de prendre en main MapInfo Professional® sans se préoccuper réellement de la gestion des données.
Le chapitre 1 présente donc les bases de MapInfo Professional®, c'est-à-dire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découvrez la gestion et la création de tables avec MapInfo Professional®. A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Le chapitre 8 aborde la notion d'analyse spatiale avec MapInfo Professional®. Le chapitre 9 présente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</si>
  <si>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978-2-7460-7061-5</t>
  </si>
  <si>
    <t>978-2-7460-7159-9</t>
  </si>
  <si>
    <t>%SITE_CLIENT%/?library_guid=43af3c1c-363c-4686-b3db-379bb28c0ba4</t>
  </si>
  <si>
    <t>SIG</t>
  </si>
  <si>
    <t>carte</t>
  </si>
  <si>
    <t>carte géographique</t>
  </si>
  <si>
    <t>cartographie</t>
  </si>
  <si>
    <t>géographie</t>
  </si>
  <si>
    <t>sélection SQL</t>
  </si>
  <si>
    <t>sectorisation</t>
  </si>
  <si>
    <t>digitalisation</t>
  </si>
  <si>
    <t>analyse spatiale</t>
  </si>
  <si>
    <t>map</t>
  </si>
  <si>
    <t>QuarkXPress 9</t>
  </si>
  <si>
    <t>Cet ouvrage de la collection Studio Factory est destiné à toute personne, amateur ou professionnel, connaissant ou pas une version antérieure de QuarkXPress et qui souhaite apprendre à utiliser toutes les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</si>
  <si>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978-2-7460-7063-9</t>
  </si>
  <si>
    <t>978-2-7460-7157-5</t>
  </si>
  <si>
    <t>%SITE_CLIENT%/?library_guid=5e3765e4-c33d-47c4-879c-1161284c425a</t>
  </si>
  <si>
    <t>Xpress</t>
  </si>
  <si>
    <t>Quark</t>
  </si>
  <si>
    <t>Mise en page</t>
  </si>
  <si>
    <t>maquette</t>
  </si>
  <si>
    <t>livre numerique</t>
  </si>
  <si>
    <t>livres numeriques</t>
  </si>
  <si>
    <t>Windows 7</t>
  </si>
  <si>
    <t>Administrateur de postes de travail Windows 7 - Préparation à l'examen MCITP 70-686</t>
  </si>
  <si>
    <t>Jean-François Rieu</t>
  </si>
  <si>
    <t>Rieu, Jean-François</t>
  </si>
  <si>
    <t>L'examen MCITP 70-686 "Administrateur de postes de travail Windows 7"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mettent en exergue aussi bien les éléments fondamentaux que les caractéristiques spécifiques aux concepts abordés. La partie réponses reprend les questions posées avec des réponses rédigées pour chacune d'elles.
Les travaux pratiques sont regroupés dans le dernier chapitre en fin d'ouvrage, le 10ème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70-686, vous pouvez accéder gratuitement à 1 examen blanc en ligne à l'adresse http://www.edieni.com,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t>
  </si>
  <si>
    <t>978-2-7460-7048-6</t>
  </si>
  <si>
    <t>978-2-7460-7156-8</t>
  </si>
  <si>
    <t>%SITE_CLIENT%/?library_guid=db90b4f6-7c16-4b11-bdc2-f7af3dcfbf53</t>
  </si>
  <si>
    <t>mcts</t>
  </si>
  <si>
    <t>OSWORL</t>
  </si>
  <si>
    <t>Word et les longs documents</t>
  </si>
  <si>
    <t>concevoir rapport, thèse, roman…</t>
  </si>
  <si>
    <t>Joël Pyzak</t>
  </si>
  <si>
    <t>Pyzak, Joël</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</si>
  <si>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œuvre.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œuvre, depuis la relecture jusqu'à la diffusion.
L'ouvrage se termine par un chapitre Truc &amp;amp;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</si>
  <si>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978-2-7460-7059-2</t>
  </si>
  <si>
    <t>978-2-7460-7186-5</t>
  </si>
  <si>
    <t>%SITE_CLIENT%/?library_guid=f83e9e3f-5395-418e-a82e-406adc934d63</t>
  </si>
  <si>
    <t>Typographie</t>
  </si>
  <si>
    <t>ponctuation</t>
  </si>
  <si>
    <t>VCR365</t>
  </si>
  <si>
    <t>3 H 00</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</si>
  <si>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cœur de cette suite bureautique : après une vue d'ensemble, vous apprendrez à gérer les bibliothèques (créer, partager, archiver, extraire des documents) et à utiliser les listes (annonces, forum, liens, tâches…). Dans le dernier module, consacré à Lync Online, le formateur détaille les fonctionnalités de cet outil de messagerie instantanée (gestion des contacts, des outils de partage ou de transfert) pour que vous soyez capable de planifier et animer des réunions en ligne.</t>
  </si>
  <si>
    <t>%SITE_CLIENT%/?library_guid=2a34131d-7b76-47ae-b1e2-19f04cec89a9</t>
  </si>
  <si>
    <t>pour les bureaux d'étude</t>
  </si>
  <si>
    <t>Cédric Ortega, Yann Bouvier</t>
  </si>
  <si>
    <t>Ortega, Cédric</t>
  </si>
  <si>
    <t>Ce livre s'adresse avant tout aux techniciens et ingénieurs des bureaux d'étude.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 d'étude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 Les nouvelles fonctions utiles des versions 2010, 2011 et 2012 sont détaillées dans la troisième partie :  les contraintes géométriques et dimensionnelles, les transparences de calque, le masquage et l'isolement d'objets sans passer par les calques…
Quel que soit votre niveau d'expérience en dessin technique, ce livre vous sera d'une aide précieuse : les différentes fonctions du logiciel sont illustrées d'exemples et d'exercices réalisés pas à pas et commentés.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et le dernier chapitre vous présente les nouvelles fonctions des dernières versions, y compris celles de la version 2012.</t>
  </si>
  <si>
    <t>978-2-7460-6609-0</t>
  </si>
  <si>
    <t>Atrium</t>
  </si>
  <si>
    <t>%SITE_CLIENT%/?library_guid=023cfdfe-b849-4c24-8cbd-e2a95793a020</t>
  </si>
  <si>
    <t>livre autocad</t>
  </si>
  <si>
    <t>livre CAO</t>
  </si>
  <si>
    <t>livre DAO</t>
  </si>
  <si>
    <t>AutoDesk</t>
  </si>
  <si>
    <t>Dessin</t>
  </si>
  <si>
    <t>DWF</t>
  </si>
  <si>
    <t>Xref</t>
  </si>
  <si>
    <t>EI08R2RDS</t>
  </si>
  <si>
    <t>Services RDS de Windows Server 2008 R2</t>
  </si>
  <si>
    <t>Clients légers : architecture et implémentation</t>
  </si>
  <si>
    <t>Ce livre sur les services RDS (Remote Desktop Services) de Windows Server 2008 R2  s'adresse à des responsables informatiques sur le point de s'engager dans la mise en œuvre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réellement apportées dès l'origine par les architectures TSE/RDS ,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Windows Server 2008 R2 applicables et intéressantes pour les services RDS, puis les spécificités des services RDS 2008 R2, qui en font une version majeure. Enfin, les méthodologies d'implémentation d'une architecture  RDS (choix de l'architecture réseau, calibrage des serveurs...)  permettront au lecteur d'entamer sereinement son projet.  
Les chapitres du livre :
Les architectures TSE en entreprise - Tour d'horizon de Windows 2008 R2 - Services Bureau à distance 2008 R2 - Concepts avancés - Implémenter une architecture RDS 2008 R2</t>
  </si>
  <si>
    <t>978-2-7460-5417-2</t>
  </si>
  <si>
    <t>978-2-7460-5491-2</t>
  </si>
  <si>
    <t>%SITE_CLIENT%/?library_guid=06e5e8af-7626-4ade-bafd-0c771fff2a0a</t>
  </si>
  <si>
    <t>livre RDS</t>
  </si>
  <si>
    <t>livre TSE</t>
  </si>
  <si>
    <t>livre windows</t>
  </si>
  <si>
    <t>RDP</t>
  </si>
  <si>
    <t>terminal server</t>
  </si>
  <si>
    <t>client léger</t>
  </si>
  <si>
    <t>citrix</t>
  </si>
  <si>
    <t>terminal services</t>
  </si>
  <si>
    <t>RI10SHAF</t>
  </si>
  <si>
    <t>Ce livre sur SharePoint Foundation 2010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d'utilisation avec les composants de la suite Microsoft Office.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présentation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Conclusion - Annexes</t>
  </si>
  <si>
    <t>978-2-7460-5672-5</t>
  </si>
  <si>
    <t>978-2-7460-5902-3</t>
  </si>
  <si>
    <t>%SITE_CLIENT%/?library_guid=7cccd4cb-454d-47fb-80df-17fe46b7b4db</t>
  </si>
  <si>
    <t>livre sharepoint</t>
  </si>
  <si>
    <t>livre wss</t>
  </si>
  <si>
    <t>moss</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</si>
  <si>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</si>
  <si>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</si>
  <si>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</si>
  <si>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</si>
  <si>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</si>
  <si>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</si>
  <si>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</si>
  <si>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</si>
  <si>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</si>
  <si>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</si>
  <si>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</si>
  <si>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</si>
  <si>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</si>
  <si>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</si>
  <si>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</si>
  <si>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</si>
  <si>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</si>
  <si>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</si>
  <si>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</si>
  <si>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</si>
  <si>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RI3JAPOO</t>
  </si>
  <si>
    <t>(avec exercices pratiques et corrigés) (3e édition)</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</si>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</sst>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60">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2"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2" fontId="6" fillId="2"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8"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NumberFormat="1" applyFont="1" applyFill="1" applyBorder="1" applyProtection="1"/>
    <xf numFmtId="0" fontId="6"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3"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6" fillId="0" borderId="0" xfId="0" applyNumberFormat="1" applyFont="1" applyAlignment="1">
      <alignment vertical="center"/>
    </xf>
    <xf numFmtId="0" fontId="6" fillId="0" borderId="0" xfId="0" applyFont="1" applyAlignment="1">
      <alignment vertical="center"/>
    </xf>
    <xf numFmtId="2" fontId="6" fillId="0" borderId="0" xfId="0" applyNumberFormat="1" applyFont="1" applyBorder="1" applyAlignment="1">
      <alignment vertical="center"/>
    </xf>
    <xf numFmtId="0" fontId="6" fillId="2" borderId="0" xfId="0" applyFont="1" applyFill="1" applyBorder="1" applyAlignment="1">
      <alignment vertical="center"/>
    </xf>
    <xf numFmtId="2" fontId="6" fillId="2" borderId="0" xfId="0" applyNumberFormat="1" applyFont="1" applyFill="1" applyBorder="1" applyAlignment="1">
      <alignment vertical="center"/>
    </xf>
    <xf numFmtId="17" fontId="6" fillId="0" borderId="0" xfId="0" applyNumberFormat="1" applyFont="1" applyAlignment="1">
      <alignment vertical="center"/>
    </xf>
    <xf numFmtId="2" fontId="6" fillId="0" borderId="0" xfId="0" applyNumberFormat="1" applyFont="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7" fillId="0" borderId="0" xfId="0" applyFont="1" applyFill="1" applyAlignment="1">
      <alignment vertical="center"/>
    </xf>
    <xf numFmtId="0" fontId="6" fillId="3" borderId="0" xfId="0" applyFont="1" applyFill="1" applyAlignment="1">
      <alignment vertical="center"/>
    </xf>
    <xf numFmtId="0" fontId="0" fillId="0" borderId="0" xfId="0" applyFont="1"/>
    <xf numFmtId="0" fontId="6" fillId="0" borderId="0" xfId="0" applyFont="1" applyAlignment="1">
      <alignment horizontal="left" vertical="center"/>
    </xf>
    <xf numFmtId="17" fontId="6" fillId="0" borderId="0" xfId="0" applyNumberFormat="1" applyFont="1" applyFill="1" applyBorder="1" applyAlignment="1" applyProtection="1">
      <alignment vertical="center"/>
    </xf>
    <xf numFmtId="17" fontId="6" fillId="0" borderId="0" xfId="0" applyNumberFormat="1" applyFont="1" applyFill="1" applyBorder="1" applyProtection="1"/>
    <xf numFmtId="165" fontId="6" fillId="0" borderId="0" xfId="0" applyNumberFormat="1" applyFont="1" applyBorder="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NumberFormat="1" applyFont="1" applyAlignment="1">
      <alignment vertical="center"/>
    </xf>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abin\AppData\Local\Microsoft\Windows\INetCache\Content.Outlook\0RMUJU72\Liste%20titres%20m&#233;nage%20B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euil2"/>
    </sheetNames>
    <sheetDataSet>
      <sheetData sheetId="0" refreshError="1"/>
      <sheetData sheetId="1" refreshError="1">
        <row r="2">
          <cell r="A2" t="str">
            <v>AT103DS</v>
          </cell>
          <cell r="B2" t="str">
            <v>3ds Max 2010</v>
          </cell>
          <cell r="C2" t="str">
            <v/>
          </cell>
          <cell r="D2" t="str">
            <v>Jean-Baptiste Baron,Julien Wittmer</v>
          </cell>
          <cell r="E2" t="str">
            <v/>
          </cell>
          <cell r="F2" t="str">
            <v>Baron, Jean-Baptiste</v>
          </cell>
          <cell r="G2" t="str">
            <v>Wittmer, Julien</v>
          </cell>
          <cell r="H2" t="str">
            <v/>
          </cell>
          <cell r="I2" t="str">
            <v/>
          </cell>
          <cell r="J2" t="str">
            <v/>
          </cell>
          <cell r="K2" t="str">
            <v>Edition du 1 January 2010</v>
          </cell>
          <cell r="L2" t="str">
            <v>601 pages</v>
          </cell>
          <cell r="M2" t="str">
            <v>Editions ENI</v>
          </cell>
          <cell r="N2" t="str">
            <v>fre</v>
          </cell>
          <cell r="O2" t="str">
            <v>fre</v>
          </cell>
          <cell r="P2" t="str">
            <v>fre</v>
          </cell>
          <cell r="Q2" t="str">
            <v>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v>
          </cell>
          <cell r="R2">
            <v>9782746053724</v>
          </cell>
          <cell r="S2" t="str">
            <v>Version Numérique</v>
          </cell>
          <cell r="T2">
            <v>9782746052864</v>
          </cell>
          <cell r="U2" t="str">
            <v>Version Imprimée</v>
          </cell>
          <cell r="V2" t="str">
            <v>St-Herblain</v>
          </cell>
          <cell r="W2" t="str">
            <v>Editions ENI</v>
          </cell>
          <cell r="X2">
            <v>2010</v>
          </cell>
          <cell r="Y2" t="str">
            <v>Bibliothèque Numérique ENI (Service en ligne)</v>
          </cell>
          <cell r="Z2" t="str">
            <v>ATRIUM</v>
          </cell>
          <cell r="AA2" t="str">
            <v>texte</v>
          </cell>
          <cell r="AB2" t="str">
            <v>txt</v>
          </cell>
          <cell r="AC2" t="str">
            <v>rdacontent/fre</v>
          </cell>
          <cell r="AD2" t="str">
            <v>informatique</v>
          </cell>
          <cell r="AE2" t="str">
            <v>c</v>
          </cell>
          <cell r="AF2" t="str">
            <v>rdamedia/fre</v>
          </cell>
          <cell r="AG2" t="str">
            <v>ressource en ligne</v>
          </cell>
          <cell r="AH2" t="str">
            <v>cr</v>
          </cell>
          <cell r="AI2" t="str">
            <v>rdacarrier/fre</v>
          </cell>
          <cell r="AJ2" t="str">
            <v>m\\\\\o\\d\\\\\\\\</v>
          </cell>
          <cell r="AK2" t="str">
            <v>cr\cn\\\\uuaua</v>
          </cell>
          <cell r="AL2" t="str">
            <v>Accès restreint aux membres</v>
          </cell>
          <cell r="AM2" t="str">
            <v>Source de la note de description : Version imprimée</v>
          </cell>
          <cell r="AN2" t="str">
            <v/>
          </cell>
          <cell r="AO2" t="str">
            <v>%SITE_CLIENT%/?library_guid=1CAB78C0-D9E2-4843-A317-25D40F616E5B</v>
          </cell>
          <cell r="AP2" t="str">
            <v>Accès au travers du portail ENI</v>
          </cell>
          <cell r="AQ2" t="str">
            <v xml:space="preserve"> 3d </v>
          </cell>
          <cell r="AR2" t="str">
            <v xml:space="preserve"> 3D Max </v>
          </cell>
          <cell r="AS2" t="str">
            <v xml:space="preserve"> 3dsmax </v>
          </cell>
          <cell r="AT2" t="str">
            <v xml:space="preserve"> animation </v>
          </cell>
          <cell r="AU2" t="str">
            <v xml:space="preserve"> bitmap </v>
          </cell>
          <cell r="AV2" t="str">
            <v xml:space="preserve"> caméra </v>
          </cell>
          <cell r="AW2" t="str">
            <v xml:space="preserve"> éclairage </v>
          </cell>
          <cell r="AX2" t="str">
            <v xml:space="preserve"> image de synthèse </v>
          </cell>
          <cell r="AY2" t="str">
            <v xml:space="preserve"> LNAT103DS</v>
          </cell>
          <cell r="AZ2" t="str">
            <v xml:space="preserve"> lumière </v>
          </cell>
          <cell r="BA2" t="str">
            <v xml:space="preserve"> matériaux </v>
          </cell>
          <cell r="BB2" t="str">
            <v xml:space="preserve"> modélisation </v>
          </cell>
          <cell r="BC2" t="str">
            <v xml:space="preserve"> radiosité </v>
          </cell>
          <cell r="BD2" t="str">
            <v xml:space="preserve"> rendu </v>
          </cell>
          <cell r="BE2" t="str">
            <v xml:space="preserve"> spline </v>
          </cell>
          <cell r="BF2" t="str">
            <v xml:space="preserve"> texture </v>
          </cell>
          <cell r="BG2" t="str">
            <v xml:space="preserve"> traceur </v>
          </cell>
          <cell r="BH2" t="str">
            <v xml:space="preserve">Discreet </v>
          </cell>
          <cell r="BI2" t="str">
            <v/>
          </cell>
          <cell r="BJ2" t="str">
            <v/>
          </cell>
          <cell r="BK2" t="str">
            <v/>
          </cell>
          <cell r="BL2" t="str">
            <v/>
          </cell>
          <cell r="BM2" t="str">
            <v/>
          </cell>
          <cell r="BN2" t="str">
            <v/>
          </cell>
          <cell r="BO2" t="str">
            <v/>
          </cell>
          <cell r="BP2" t="str">
            <v/>
          </cell>
          <cell r="BQ2" t="str">
            <v/>
          </cell>
          <cell r="BR2" t="str">
            <v/>
          </cell>
          <cell r="BS2" t="str">
            <v/>
          </cell>
          <cell r="BT2" t="str">
            <v/>
          </cell>
          <cell r="BU2" t="str">
            <v/>
          </cell>
          <cell r="BV2" t="str">
            <v/>
          </cell>
          <cell r="BW2" t="str">
            <v/>
          </cell>
          <cell r="BX2" t="str">
            <v/>
          </cell>
        </row>
        <row r="3">
          <cell r="A3" t="str">
            <v>AT123DS</v>
          </cell>
          <cell r="B3" t="str">
            <v>3ds Max</v>
          </cell>
          <cell r="C3" t="str">
            <v>versions 2012 et 2013</v>
          </cell>
          <cell r="D3" t="str">
            <v>Laurent GIBERT</v>
          </cell>
          <cell r="E3" t="str">
            <v/>
          </cell>
          <cell r="F3" t="str">
            <v>GIBERT, Laurent</v>
          </cell>
          <cell r="G3" t="str">
            <v/>
          </cell>
          <cell r="H3" t="str">
            <v/>
          </cell>
          <cell r="I3" t="str">
            <v/>
          </cell>
          <cell r="J3" t="str">
            <v/>
          </cell>
          <cell r="K3" t="str">
            <v>Edition du 1 May 2012</v>
          </cell>
          <cell r="L3" t="str">
            <v>573 pages</v>
          </cell>
          <cell r="M3" t="str">
            <v>Editions ENI</v>
          </cell>
          <cell r="N3" t="str">
            <v>fre</v>
          </cell>
          <cell r="O3" t="str">
            <v>fre</v>
          </cell>
          <cell r="P3" t="str">
            <v>fre</v>
          </cell>
          <cell r="Q3" t="str">
            <v>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v>
          </cell>
          <cell r="R3">
            <v>9782746074262</v>
          </cell>
          <cell r="S3" t="str">
            <v>Version Numérique</v>
          </cell>
          <cell r="T3">
            <v>9782746073586</v>
          </cell>
          <cell r="U3" t="str">
            <v>Version Imprimée</v>
          </cell>
          <cell r="V3" t="str">
            <v>St-Herblain</v>
          </cell>
          <cell r="W3" t="str">
            <v>Editions ENI</v>
          </cell>
          <cell r="X3">
            <v>2012</v>
          </cell>
          <cell r="Y3" t="str">
            <v>Bibliothèque Numérique ENI (Service en ligne)</v>
          </cell>
          <cell r="Z3" t="str">
            <v>ATRIUM</v>
          </cell>
          <cell r="AA3" t="str">
            <v>texte</v>
          </cell>
          <cell r="AB3" t="str">
            <v>txt</v>
          </cell>
          <cell r="AC3" t="str">
            <v>rdacontent/fre</v>
          </cell>
          <cell r="AD3" t="str">
            <v>informatique</v>
          </cell>
          <cell r="AE3" t="str">
            <v>c</v>
          </cell>
          <cell r="AF3" t="str">
            <v>rdamedia/fre</v>
          </cell>
          <cell r="AG3" t="str">
            <v>ressource en ligne</v>
          </cell>
          <cell r="AH3" t="str">
            <v>cr</v>
          </cell>
          <cell r="AI3" t="str">
            <v>rdacarrier/fre</v>
          </cell>
          <cell r="AJ3" t="str">
            <v>m\\\\\o\\d\\\\\\\\</v>
          </cell>
          <cell r="AK3" t="str">
            <v>cr\cn\\\\uuaua</v>
          </cell>
          <cell r="AL3" t="str">
            <v>Accès restreint aux membres</v>
          </cell>
          <cell r="AM3" t="str">
            <v>Source de la note de description : Version imprimée</v>
          </cell>
          <cell r="AN3" t="str">
            <v/>
          </cell>
          <cell r="AO3" t="str">
            <v>%SITE_CLIENT%/?library_guid=2299ADA8-6F44-44E1-A9BA-E9226C1E3FFC</v>
          </cell>
          <cell r="AP3" t="str">
            <v>Accès au travers du portail ENI</v>
          </cell>
          <cell r="AQ3" t="str">
            <v xml:space="preserve"> 3d </v>
          </cell>
          <cell r="AR3" t="str">
            <v xml:space="preserve"> 3D Max </v>
          </cell>
          <cell r="AS3" t="str">
            <v xml:space="preserve"> 3dsmax </v>
          </cell>
          <cell r="AT3" t="str">
            <v xml:space="preserve"> animation </v>
          </cell>
          <cell r="AU3" t="str">
            <v xml:space="preserve"> bitmap </v>
          </cell>
          <cell r="AV3" t="str">
            <v xml:space="preserve"> caméra </v>
          </cell>
          <cell r="AW3" t="str">
            <v xml:space="preserve"> éclairage </v>
          </cell>
          <cell r="AX3" t="str">
            <v xml:space="preserve"> image de synthèse </v>
          </cell>
          <cell r="AY3" t="str">
            <v xml:space="preserve"> LNAT123DS</v>
          </cell>
          <cell r="AZ3" t="str">
            <v xml:space="preserve"> lumière </v>
          </cell>
          <cell r="BA3" t="str">
            <v xml:space="preserve"> matériaux </v>
          </cell>
          <cell r="BB3" t="str">
            <v xml:space="preserve"> modélisation </v>
          </cell>
          <cell r="BC3" t="str">
            <v xml:space="preserve"> radiosité </v>
          </cell>
          <cell r="BD3" t="str">
            <v xml:space="preserve"> rendu </v>
          </cell>
          <cell r="BE3" t="str">
            <v xml:space="preserve"> spline </v>
          </cell>
          <cell r="BF3" t="str">
            <v xml:space="preserve"> texture </v>
          </cell>
          <cell r="BG3" t="str">
            <v xml:space="preserve"> traceur </v>
          </cell>
          <cell r="BH3" t="str">
            <v xml:space="preserve">Discreet </v>
          </cell>
          <cell r="BI3" t="str">
            <v/>
          </cell>
          <cell r="BJ3" t="str">
            <v/>
          </cell>
          <cell r="BK3" t="str">
            <v/>
          </cell>
          <cell r="BL3" t="str">
            <v/>
          </cell>
          <cell r="BM3" t="str">
            <v/>
          </cell>
          <cell r="BN3" t="str">
            <v/>
          </cell>
          <cell r="BO3" t="str">
            <v/>
          </cell>
          <cell r="BP3" t="str">
            <v/>
          </cell>
          <cell r="BQ3" t="str">
            <v/>
          </cell>
          <cell r="BR3" t="str">
            <v/>
          </cell>
          <cell r="BS3" t="str">
            <v/>
          </cell>
          <cell r="BT3" t="str">
            <v/>
          </cell>
          <cell r="BU3" t="str">
            <v/>
          </cell>
          <cell r="BV3" t="str">
            <v/>
          </cell>
          <cell r="BW3" t="str">
            <v/>
          </cell>
          <cell r="BX3" t="str">
            <v/>
          </cell>
        </row>
        <row r="4">
          <cell r="A4" t="str">
            <v>AT12AUT</v>
          </cell>
          <cell r="B4" t="str">
            <v>AutoCAD 2012</v>
          </cell>
          <cell r="C4" t="str">
            <v>Conception, dessin 2D et 3D, présentation - Tous les outils et fonctionnalités avancées</v>
          </cell>
          <cell r="D4" t="str">
            <v>Olivier LE FRAPPER</v>
          </cell>
          <cell r="E4" t="str">
            <v/>
          </cell>
          <cell r="F4" t="str">
            <v>LE FRAPPER, Olivier</v>
          </cell>
          <cell r="G4" t="str">
            <v/>
          </cell>
          <cell r="H4" t="str">
            <v/>
          </cell>
          <cell r="I4" t="str">
            <v/>
          </cell>
          <cell r="J4" t="str">
            <v/>
          </cell>
          <cell r="K4" t="str">
            <v>Edition du 1 December 2011</v>
          </cell>
          <cell r="L4" t="str">
            <v>778 pages</v>
          </cell>
          <cell r="M4" t="str">
            <v>Editions ENI</v>
          </cell>
          <cell r="N4" t="str">
            <v>fre</v>
          </cell>
          <cell r="O4" t="str">
            <v>fre</v>
          </cell>
          <cell r="P4" t="str">
            <v>fre</v>
          </cell>
          <cell r="Q4" t="str">
            <v>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ell>
          <cell r="R4">
            <v>9782746071490</v>
          </cell>
          <cell r="S4" t="str">
            <v>Version Numérique</v>
          </cell>
          <cell r="T4">
            <v>9782746070479</v>
          </cell>
          <cell r="U4" t="str">
            <v>Version Imprimée</v>
          </cell>
          <cell r="V4" t="str">
            <v>St-Herblain</v>
          </cell>
          <cell r="W4" t="str">
            <v>Editions ENI</v>
          </cell>
          <cell r="X4">
            <v>2011</v>
          </cell>
          <cell r="Y4" t="str">
            <v>Bibliothèque Numérique ENI (Service en ligne)</v>
          </cell>
          <cell r="Z4" t="str">
            <v>ATRIUM</v>
          </cell>
          <cell r="AA4" t="str">
            <v>texte</v>
          </cell>
          <cell r="AB4" t="str">
            <v>txt</v>
          </cell>
          <cell r="AC4" t="str">
            <v>rdacontent/fre</v>
          </cell>
          <cell r="AD4" t="str">
            <v>informatique</v>
          </cell>
          <cell r="AE4" t="str">
            <v>c</v>
          </cell>
          <cell r="AF4" t="str">
            <v>rdamedia/fre</v>
          </cell>
          <cell r="AG4" t="str">
            <v>ressource en ligne</v>
          </cell>
          <cell r="AH4" t="str">
            <v>cr</v>
          </cell>
          <cell r="AI4" t="str">
            <v>rdacarrier/fre</v>
          </cell>
          <cell r="AJ4" t="str">
            <v>m\\\\\o\\d\\\\\\\\</v>
          </cell>
          <cell r="AK4" t="str">
            <v>cr\cn\\\\uuaua</v>
          </cell>
          <cell r="AL4" t="str">
            <v>Accès restreint aux membres</v>
          </cell>
          <cell r="AM4" t="str">
            <v>Source de la note de description : Version imprimée</v>
          </cell>
          <cell r="AN4" t="str">
            <v/>
          </cell>
          <cell r="AO4" t="str">
            <v>%SITE_CLIENT%/?library_guid=0039B143-03FB-40F0-8955-B5687133C536</v>
          </cell>
          <cell r="AP4" t="str">
            <v>Accès au travers du portail ENI</v>
          </cell>
          <cell r="AQ4" t="str">
            <v xml:space="preserve"> 2D </v>
          </cell>
          <cell r="AR4" t="str">
            <v xml:space="preserve"> 3D </v>
          </cell>
          <cell r="AS4" t="str">
            <v xml:space="preserve"> AutoDesk </v>
          </cell>
          <cell r="AT4" t="str">
            <v xml:space="preserve"> CAO </v>
          </cell>
          <cell r="AU4" t="str">
            <v xml:space="preserve"> Catia </v>
          </cell>
          <cell r="AV4" t="str">
            <v xml:space="preserve"> DAO </v>
          </cell>
          <cell r="AW4" t="str">
            <v xml:space="preserve"> Dessin </v>
          </cell>
          <cell r="AX4" t="str">
            <v xml:space="preserve"> DGN </v>
          </cell>
          <cell r="AY4" t="str">
            <v xml:space="preserve"> DWF </v>
          </cell>
          <cell r="AZ4" t="str">
            <v xml:space="preserve"> Iges </v>
          </cell>
          <cell r="BA4" t="str">
            <v xml:space="preserve"> JT </v>
          </cell>
          <cell r="BB4" t="str">
            <v xml:space="preserve"> LNAT12AUT</v>
          </cell>
          <cell r="BC4" t="str">
            <v xml:space="preserve"> NX </v>
          </cell>
          <cell r="BD4" t="str">
            <v xml:space="preserve"> parasolid </v>
          </cell>
          <cell r="BE4" t="str">
            <v xml:space="preserve"> ProE </v>
          </cell>
          <cell r="BF4" t="str">
            <v xml:space="preserve"> Rhino </v>
          </cell>
          <cell r="BG4" t="str">
            <v xml:space="preserve"> SolidWorks </v>
          </cell>
          <cell r="BH4" t="str">
            <v xml:space="preserve"> Step </v>
          </cell>
          <cell r="BI4" t="str">
            <v xml:space="preserve">auto cad </v>
          </cell>
          <cell r="BJ4" t="str">
            <v/>
          </cell>
          <cell r="BK4" t="str">
            <v/>
          </cell>
          <cell r="BL4" t="str">
            <v/>
          </cell>
          <cell r="BM4" t="str">
            <v/>
          </cell>
          <cell r="BN4" t="str">
            <v/>
          </cell>
          <cell r="BO4" t="str">
            <v/>
          </cell>
          <cell r="BP4" t="str">
            <v/>
          </cell>
          <cell r="BQ4" t="str">
            <v/>
          </cell>
          <cell r="BR4" t="str">
            <v/>
          </cell>
          <cell r="BS4" t="str">
            <v/>
          </cell>
          <cell r="BT4" t="str">
            <v/>
          </cell>
          <cell r="BU4" t="str">
            <v/>
          </cell>
          <cell r="BV4" t="str">
            <v/>
          </cell>
          <cell r="BW4" t="str">
            <v/>
          </cell>
          <cell r="BX4" t="str">
            <v/>
          </cell>
        </row>
        <row r="5">
          <cell r="A5" t="str">
            <v>AT12BEAUT</v>
          </cell>
          <cell r="B5" t="str">
            <v>AutoCAD</v>
          </cell>
          <cell r="C5" t="str">
            <v>pour les bureaux d'études</v>
          </cell>
          <cell r="D5" t="str">
            <v>Maxence DUPUPET</v>
          </cell>
          <cell r="E5" t="str">
            <v/>
          </cell>
          <cell r="F5" t="str">
            <v>DUPUPET, Maxence</v>
          </cell>
          <cell r="G5" t="str">
            <v/>
          </cell>
          <cell r="H5" t="str">
            <v/>
          </cell>
          <cell r="I5" t="str">
            <v/>
          </cell>
          <cell r="J5" t="str">
            <v/>
          </cell>
          <cell r="K5" t="str">
            <v>Edition du 1 May 2011</v>
          </cell>
          <cell r="L5" t="str">
            <v>734 pages</v>
          </cell>
          <cell r="M5" t="str">
            <v>Editions ENI</v>
          </cell>
          <cell r="N5" t="str">
            <v>fre</v>
          </cell>
          <cell r="O5" t="str">
            <v>fre</v>
          </cell>
          <cell r="P5" t="str">
            <v>fre</v>
          </cell>
          <cell r="Q5" t="str">
            <v>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v>
          </cell>
          <cell r="R5">
            <v>9782746066090</v>
          </cell>
          <cell r="S5" t="str">
            <v>Version Numérique</v>
          </cell>
          <cell r="T5">
            <v>9782746064638</v>
          </cell>
          <cell r="U5" t="str">
            <v>Version Imprimée</v>
          </cell>
          <cell r="V5" t="str">
            <v>St-Herblain</v>
          </cell>
          <cell r="W5" t="str">
            <v>Editions ENI</v>
          </cell>
          <cell r="X5">
            <v>2011</v>
          </cell>
          <cell r="Y5" t="str">
            <v>Bibliothèque Numérique ENI (Service en ligne)</v>
          </cell>
          <cell r="Z5" t="str">
            <v>ATRIUM</v>
          </cell>
          <cell r="AA5" t="str">
            <v>texte</v>
          </cell>
          <cell r="AB5" t="str">
            <v>txt</v>
          </cell>
          <cell r="AC5" t="str">
            <v>rdacontent/fre</v>
          </cell>
          <cell r="AD5" t="str">
            <v>informatique</v>
          </cell>
          <cell r="AE5" t="str">
            <v>c</v>
          </cell>
          <cell r="AF5" t="str">
            <v>rdamedia/fre</v>
          </cell>
          <cell r="AG5" t="str">
            <v>ressource en ligne</v>
          </cell>
          <cell r="AH5" t="str">
            <v>cr</v>
          </cell>
          <cell r="AI5" t="str">
            <v>rdacarrier/fre</v>
          </cell>
          <cell r="AJ5" t="str">
            <v>m\\\\\o\\d\\\\\\\\</v>
          </cell>
          <cell r="AK5" t="str">
            <v>cr\cn\\\\uuaua</v>
          </cell>
          <cell r="AL5" t="str">
            <v>Accès restreint aux membres</v>
          </cell>
          <cell r="AM5" t="str">
            <v>Source de la note de description : Version imprimée</v>
          </cell>
          <cell r="AN5" t="str">
            <v/>
          </cell>
          <cell r="AO5" t="str">
            <v>%SITE_CLIENT%/?library_guid=023CFDFE-B849-4C24-8CBD-E2A95793A020</v>
          </cell>
          <cell r="AP5" t="str">
            <v>Accès au travers du portail ENI</v>
          </cell>
          <cell r="AQ5" t="str">
            <v xml:space="preserve"> AutoDesk </v>
          </cell>
          <cell r="AR5" t="str">
            <v xml:space="preserve"> Dessin </v>
          </cell>
          <cell r="AS5" t="str">
            <v xml:space="preserve"> DWF </v>
          </cell>
          <cell r="AT5" t="str">
            <v xml:space="preserve"> livre CAO </v>
          </cell>
          <cell r="AU5" t="str">
            <v xml:space="preserve"> livre DAO </v>
          </cell>
          <cell r="AV5" t="str">
            <v xml:space="preserve"> LNAT12BEAUT</v>
          </cell>
          <cell r="AW5" t="str">
            <v xml:space="preserve"> Xref </v>
          </cell>
          <cell r="AX5" t="str">
            <v xml:space="preserve">livre autocad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cell r="BV5" t="str">
            <v/>
          </cell>
          <cell r="BW5" t="str">
            <v/>
          </cell>
          <cell r="BX5" t="str">
            <v/>
          </cell>
        </row>
        <row r="6">
          <cell r="A6" t="str">
            <v>AT12SOL</v>
          </cell>
          <cell r="B6" t="str">
            <v>SolidWorks 2012</v>
          </cell>
          <cell r="C6" t="str">
            <v/>
          </cell>
          <cell r="D6" t="str">
            <v>Thierry Crespeau</v>
          </cell>
          <cell r="E6" t="str">
            <v/>
          </cell>
          <cell r="F6" t="str">
            <v>Crespeau, Thierry</v>
          </cell>
          <cell r="G6" t="str">
            <v/>
          </cell>
          <cell r="H6" t="str">
            <v/>
          </cell>
          <cell r="I6" t="str">
            <v/>
          </cell>
          <cell r="J6" t="str">
            <v/>
          </cell>
          <cell r="K6" t="str">
            <v>Edition du 1 January 2012</v>
          </cell>
          <cell r="L6" t="str">
            <v>619 pages</v>
          </cell>
          <cell r="M6" t="str">
            <v>Editions ENI</v>
          </cell>
          <cell r="N6" t="str">
            <v>fre</v>
          </cell>
          <cell r="O6" t="str">
            <v>fre</v>
          </cell>
          <cell r="P6" t="str">
            <v>fre</v>
          </cell>
          <cell r="Q6" t="str">
            <v>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v>
          </cell>
          <cell r="R6">
            <v>9782746072077</v>
          </cell>
          <cell r="S6" t="str">
            <v>Version Numérique</v>
          </cell>
          <cell r="T6">
            <v>9782746071001</v>
          </cell>
          <cell r="U6" t="str">
            <v>Version Imprimée</v>
          </cell>
          <cell r="V6" t="str">
            <v>St-Herblain</v>
          </cell>
          <cell r="W6" t="str">
            <v>Editions ENI</v>
          </cell>
          <cell r="X6">
            <v>2012</v>
          </cell>
          <cell r="Y6" t="str">
            <v>Bibliothèque Numérique ENI (Service en ligne)</v>
          </cell>
          <cell r="Z6" t="str">
            <v>ATRIUM</v>
          </cell>
          <cell r="AA6" t="str">
            <v>texte</v>
          </cell>
          <cell r="AB6" t="str">
            <v>txt</v>
          </cell>
          <cell r="AC6" t="str">
            <v>rdacontent/fre</v>
          </cell>
          <cell r="AD6" t="str">
            <v>informatique</v>
          </cell>
          <cell r="AE6" t="str">
            <v>c</v>
          </cell>
          <cell r="AF6" t="str">
            <v>rdamedia/fre</v>
          </cell>
          <cell r="AG6" t="str">
            <v>ressource en ligne</v>
          </cell>
          <cell r="AH6" t="str">
            <v>cr</v>
          </cell>
          <cell r="AI6" t="str">
            <v>rdacarrier/fre</v>
          </cell>
          <cell r="AJ6" t="str">
            <v>m\\\\\o\\d\\\\\\\\</v>
          </cell>
          <cell r="AK6" t="str">
            <v>cr\cn\\\\uuaua</v>
          </cell>
          <cell r="AL6" t="str">
            <v>Accès restreint aux membres</v>
          </cell>
          <cell r="AM6" t="str">
            <v>Source de la note de description : Version imprimée</v>
          </cell>
          <cell r="AN6" t="str">
            <v/>
          </cell>
          <cell r="AO6" t="str">
            <v>%SITE_CLIENT%/?library_guid=9EDD7986-2A08-44E8-9D39-4FBF23918E2C</v>
          </cell>
          <cell r="AP6" t="str">
            <v>Accès au travers du portail ENI</v>
          </cell>
          <cell r="AQ6" t="str">
            <v xml:space="preserve"> 3D </v>
          </cell>
          <cell r="AR6" t="str">
            <v xml:space="preserve"> assemblage </v>
          </cell>
          <cell r="AS6" t="str">
            <v xml:space="preserve"> balayage </v>
          </cell>
          <cell r="AT6" t="str">
            <v xml:space="preserve"> CAO </v>
          </cell>
          <cell r="AU6" t="str">
            <v xml:space="preserve"> CFAO </v>
          </cell>
          <cell r="AV6" t="str">
            <v xml:space="preserve"> DAO </v>
          </cell>
          <cell r="AW6" t="str">
            <v xml:space="preserve"> Dassault systèmes </v>
          </cell>
          <cell r="AX6" t="str">
            <v xml:space="preserve"> extrusion </v>
          </cell>
          <cell r="AY6" t="str">
            <v xml:space="preserve"> LNAT12SOL</v>
          </cell>
          <cell r="AZ6" t="str">
            <v xml:space="preserve"> mise en plan </v>
          </cell>
          <cell r="BA6" t="str">
            <v xml:space="preserve"> pièce </v>
          </cell>
          <cell r="BB6" t="str">
            <v xml:space="preserve"> révolution </v>
          </cell>
          <cell r="BC6" t="str">
            <v xml:space="preserve"> solidwork </v>
          </cell>
          <cell r="BD6" t="str">
            <v xml:space="preserve">Livre SolidWorks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cell r="BV6" t="str">
            <v/>
          </cell>
          <cell r="BW6" t="str">
            <v/>
          </cell>
          <cell r="BX6" t="str">
            <v/>
          </cell>
        </row>
        <row r="7">
          <cell r="A7" t="str">
            <v>AT13ARC</v>
          </cell>
          <cell r="B7" t="str">
            <v>ArchiCAD 13</v>
          </cell>
          <cell r="C7" t="str">
            <v/>
          </cell>
          <cell r="D7" t="str">
            <v>Thierry Crespeau</v>
          </cell>
          <cell r="E7" t="str">
            <v/>
          </cell>
          <cell r="F7" t="str">
            <v>Crespeau, Thierry</v>
          </cell>
          <cell r="G7" t="str">
            <v/>
          </cell>
          <cell r="H7" t="str">
            <v/>
          </cell>
          <cell r="I7" t="str">
            <v/>
          </cell>
          <cell r="J7" t="str">
            <v/>
          </cell>
          <cell r="K7" t="str">
            <v>Edition du 1 May 2010</v>
          </cell>
          <cell r="L7" t="str">
            <v>539 pages</v>
          </cell>
          <cell r="M7" t="str">
            <v>Editions ENI</v>
          </cell>
          <cell r="N7" t="str">
            <v>fre</v>
          </cell>
          <cell r="O7" t="str">
            <v>fre</v>
          </cell>
          <cell r="P7" t="str">
            <v>fre</v>
          </cell>
          <cell r="Q7" t="str">
            <v>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v>
          </cell>
          <cell r="R7">
            <v>9782746055810</v>
          </cell>
          <cell r="S7" t="str">
            <v>Version Numérique</v>
          </cell>
          <cell r="T7">
            <v>9782746054592</v>
          </cell>
          <cell r="U7" t="str">
            <v>Version Imprimée</v>
          </cell>
          <cell r="V7" t="str">
            <v>St-Herblain</v>
          </cell>
          <cell r="W7" t="str">
            <v>Editions ENI</v>
          </cell>
          <cell r="X7">
            <v>2010</v>
          </cell>
          <cell r="Y7" t="str">
            <v>Bibliothèque Numérique ENI (Service en ligne)</v>
          </cell>
          <cell r="Z7" t="str">
            <v>ATRIUM</v>
          </cell>
          <cell r="AA7" t="str">
            <v>texte</v>
          </cell>
          <cell r="AB7" t="str">
            <v>txt</v>
          </cell>
          <cell r="AC7" t="str">
            <v>rdacontent/fre</v>
          </cell>
          <cell r="AD7" t="str">
            <v>informatique</v>
          </cell>
          <cell r="AE7" t="str">
            <v>c</v>
          </cell>
          <cell r="AF7" t="str">
            <v>rdamedia/fre</v>
          </cell>
          <cell r="AG7" t="str">
            <v>ressource en ligne</v>
          </cell>
          <cell r="AH7" t="str">
            <v>cr</v>
          </cell>
          <cell r="AI7" t="str">
            <v>rdacarrier/fre</v>
          </cell>
          <cell r="AJ7" t="str">
            <v>m\\\\\o\\d\\\\\\\\</v>
          </cell>
          <cell r="AK7" t="str">
            <v>cr\cn\\\\uuaua</v>
          </cell>
          <cell r="AL7" t="str">
            <v>Accès restreint aux membres</v>
          </cell>
          <cell r="AM7" t="str">
            <v>Source de la note de description : Version imprimée</v>
          </cell>
          <cell r="AN7" t="str">
            <v/>
          </cell>
          <cell r="AO7" t="str">
            <v>%SITE_CLIENT%/?library_guid=A26949AE-6E72-4FAE-A937-E23AE1996186</v>
          </cell>
          <cell r="AP7" t="str">
            <v>Accès au travers du portail ENI</v>
          </cell>
          <cell r="AQ7" t="str">
            <v xml:space="preserve"> archi </v>
          </cell>
          <cell r="AR7" t="str">
            <v xml:space="preserve"> architecte </v>
          </cell>
          <cell r="AS7" t="str">
            <v xml:space="preserve"> architecture </v>
          </cell>
          <cell r="AT7" t="str">
            <v xml:space="preserve"> caméra </v>
          </cell>
          <cell r="AU7" t="str">
            <v xml:space="preserve"> LNAT13ARC</v>
          </cell>
          <cell r="AV7" t="str">
            <v xml:space="preserve"> objet VR </v>
          </cell>
          <cell r="AW7" t="str">
            <v xml:space="preserve"> rendu </v>
          </cell>
          <cell r="AX7" t="str">
            <v xml:space="preserve"> Roofmaker </v>
          </cell>
          <cell r="AY7" t="str">
            <v xml:space="preserve"> Scène VR </v>
          </cell>
          <cell r="AZ7" t="str">
            <v xml:space="preserve"> Trustmaker </v>
          </cell>
          <cell r="BA7" t="str">
            <v xml:space="preserve">3D </v>
          </cell>
          <cell r="BB7" t="str">
            <v/>
          </cell>
          <cell r="BC7" t="str">
            <v/>
          </cell>
          <cell r="BD7" t="str">
            <v/>
          </cell>
          <cell r="BE7" t="str">
            <v/>
          </cell>
          <cell r="BF7" t="str">
            <v/>
          </cell>
          <cell r="BG7" t="str">
            <v/>
          </cell>
          <cell r="BH7" t="str">
            <v/>
          </cell>
          <cell r="BI7" t="str">
            <v/>
          </cell>
          <cell r="BJ7" t="str">
            <v/>
          </cell>
          <cell r="BK7" t="str">
            <v/>
          </cell>
          <cell r="BL7" t="str">
            <v/>
          </cell>
          <cell r="BM7" t="str">
            <v/>
          </cell>
          <cell r="BN7" t="str">
            <v/>
          </cell>
          <cell r="BO7" t="str">
            <v/>
          </cell>
          <cell r="BP7" t="str">
            <v/>
          </cell>
          <cell r="BQ7" t="str">
            <v/>
          </cell>
          <cell r="BR7" t="str">
            <v/>
          </cell>
          <cell r="BS7" t="str">
            <v/>
          </cell>
          <cell r="BT7" t="str">
            <v/>
          </cell>
          <cell r="BU7" t="str">
            <v/>
          </cell>
          <cell r="BV7" t="str">
            <v/>
          </cell>
          <cell r="BW7" t="str">
            <v/>
          </cell>
          <cell r="BX7" t="str">
            <v/>
          </cell>
        </row>
        <row r="8">
          <cell r="A8" t="str">
            <v>AT13AUT</v>
          </cell>
          <cell r="B8" t="str">
            <v>AutoCAD 2013</v>
          </cell>
          <cell r="C8" t="str">
            <v>Conception, dessin 2D et 3D, présentation - Tous les outils et fonctionnalités avancées</v>
          </cell>
          <cell r="D8" t="str">
            <v>Olivier LE FRAPPER</v>
          </cell>
          <cell r="E8" t="str">
            <v/>
          </cell>
          <cell r="F8" t="str">
            <v>LE FRAPPER, Olivier</v>
          </cell>
          <cell r="G8" t="str">
            <v/>
          </cell>
          <cell r="H8" t="str">
            <v/>
          </cell>
          <cell r="I8" t="str">
            <v/>
          </cell>
          <cell r="J8" t="str">
            <v/>
          </cell>
          <cell r="K8" t="str">
            <v>Edition du 1 August 2012</v>
          </cell>
          <cell r="L8" t="str">
            <v>870 pages</v>
          </cell>
          <cell r="M8" t="str">
            <v>Editions ENI</v>
          </cell>
          <cell r="N8" t="str">
            <v>fre</v>
          </cell>
          <cell r="O8" t="str">
            <v>fre</v>
          </cell>
          <cell r="P8" t="str">
            <v>fre</v>
          </cell>
          <cell r="Q8" t="str">
            <v>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ell>
          <cell r="R8">
            <v>9782746075214</v>
          </cell>
          <cell r="S8" t="str">
            <v>Version Numérique</v>
          </cell>
          <cell r="T8">
            <v>9782746075085</v>
          </cell>
          <cell r="U8" t="str">
            <v>Version Imprimée</v>
          </cell>
          <cell r="V8" t="str">
            <v>St-Herblain</v>
          </cell>
          <cell r="W8" t="str">
            <v>Editions ENI</v>
          </cell>
          <cell r="X8">
            <v>2012</v>
          </cell>
          <cell r="Y8" t="str">
            <v>Bibliothèque Numérique ENI (Service en ligne)</v>
          </cell>
          <cell r="Z8" t="str">
            <v>ATRIUM</v>
          </cell>
          <cell r="AA8" t="str">
            <v>texte</v>
          </cell>
          <cell r="AB8" t="str">
            <v>txt</v>
          </cell>
          <cell r="AC8" t="str">
            <v>rdacontent/fre</v>
          </cell>
          <cell r="AD8" t="str">
            <v>informatique</v>
          </cell>
          <cell r="AE8" t="str">
            <v>c</v>
          </cell>
          <cell r="AF8" t="str">
            <v>rdamedia/fre</v>
          </cell>
          <cell r="AG8" t="str">
            <v>ressource en ligne</v>
          </cell>
          <cell r="AH8" t="str">
            <v>cr</v>
          </cell>
          <cell r="AI8" t="str">
            <v>rdacarrier/fre</v>
          </cell>
          <cell r="AJ8" t="str">
            <v>m\\\\\o\\d\\\\\\\\</v>
          </cell>
          <cell r="AK8" t="str">
            <v>cr\cn\\\\uuaua</v>
          </cell>
          <cell r="AL8" t="str">
            <v>Accès restreint aux membres</v>
          </cell>
          <cell r="AM8" t="str">
            <v>Source de la note de description : Version imprimée</v>
          </cell>
          <cell r="AN8" t="str">
            <v/>
          </cell>
          <cell r="AO8" t="str">
            <v>%SITE_CLIENT%/?library_guid=E4446C38-FF18-49F6-8A78-340FBBF97C23</v>
          </cell>
          <cell r="AP8" t="str">
            <v>Accès au travers du portail ENI</v>
          </cell>
          <cell r="AQ8" t="str">
            <v xml:space="preserve"> 2D </v>
          </cell>
          <cell r="AR8" t="str">
            <v xml:space="preserve"> 3D </v>
          </cell>
          <cell r="AS8" t="str">
            <v xml:space="preserve"> AutoDesk </v>
          </cell>
          <cell r="AT8" t="str">
            <v xml:space="preserve"> CAO </v>
          </cell>
          <cell r="AU8" t="str">
            <v xml:space="preserve"> Catia </v>
          </cell>
          <cell r="AV8" t="str">
            <v xml:space="preserve"> DAO </v>
          </cell>
          <cell r="AW8" t="str">
            <v xml:space="preserve"> Dessin </v>
          </cell>
          <cell r="AX8" t="str">
            <v xml:space="preserve"> DGN </v>
          </cell>
          <cell r="AY8" t="str">
            <v xml:space="preserve"> DWF </v>
          </cell>
          <cell r="AZ8" t="str">
            <v xml:space="preserve"> Iges </v>
          </cell>
          <cell r="BA8" t="str">
            <v xml:space="preserve"> JT </v>
          </cell>
          <cell r="BB8" t="str">
            <v xml:space="preserve"> LNAT13AUT</v>
          </cell>
          <cell r="BC8" t="str">
            <v xml:space="preserve"> NX </v>
          </cell>
          <cell r="BD8" t="str">
            <v xml:space="preserve"> parasolid </v>
          </cell>
          <cell r="BE8" t="str">
            <v xml:space="preserve"> ProE </v>
          </cell>
          <cell r="BF8" t="str">
            <v xml:space="preserve"> Rhino </v>
          </cell>
          <cell r="BG8" t="str">
            <v xml:space="preserve"> SolidWorks </v>
          </cell>
          <cell r="BH8" t="str">
            <v xml:space="preserve"> Step </v>
          </cell>
          <cell r="BI8" t="str">
            <v xml:space="preserve">auto cad </v>
          </cell>
          <cell r="BJ8" t="str">
            <v/>
          </cell>
          <cell r="BK8" t="str">
            <v/>
          </cell>
          <cell r="BL8" t="str">
            <v/>
          </cell>
          <cell r="BM8" t="str">
            <v/>
          </cell>
          <cell r="BN8" t="str">
            <v/>
          </cell>
          <cell r="BO8" t="str">
            <v/>
          </cell>
          <cell r="BP8" t="str">
            <v/>
          </cell>
          <cell r="BQ8" t="str">
            <v/>
          </cell>
          <cell r="BR8" t="str">
            <v/>
          </cell>
          <cell r="BS8" t="str">
            <v/>
          </cell>
          <cell r="BT8" t="str">
            <v/>
          </cell>
          <cell r="BU8" t="str">
            <v/>
          </cell>
          <cell r="BV8" t="str">
            <v/>
          </cell>
          <cell r="BW8" t="str">
            <v/>
          </cell>
          <cell r="BX8" t="str">
            <v/>
          </cell>
        </row>
        <row r="9">
          <cell r="A9" t="str">
            <v>AT13SKE</v>
          </cell>
          <cell r="B9" t="str">
            <v>SketchUp 2013</v>
          </cell>
          <cell r="C9" t="str">
            <v>version gratuite et Pro</v>
          </cell>
          <cell r="D9" t="str">
            <v>Jean-Luc CLAUSS</v>
          </cell>
          <cell r="E9" t="str">
            <v/>
          </cell>
          <cell r="F9" t="str">
            <v>CLAUSS, Jean-Luc</v>
          </cell>
          <cell r="G9" t="str">
            <v/>
          </cell>
          <cell r="H9" t="str">
            <v/>
          </cell>
          <cell r="I9" t="str">
            <v/>
          </cell>
          <cell r="J9" t="str">
            <v/>
          </cell>
          <cell r="K9" t="str">
            <v>Edition du 1 November 2013</v>
          </cell>
          <cell r="L9" t="str">
            <v>521 pages</v>
          </cell>
          <cell r="M9" t="str">
            <v>Editions ENI</v>
          </cell>
          <cell r="N9" t="str">
            <v>fre</v>
          </cell>
          <cell r="O9" t="str">
            <v>fre</v>
          </cell>
          <cell r="P9" t="str">
            <v>fre</v>
          </cell>
          <cell r="Q9" t="str">
            <v>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v>
          </cell>
          <cell r="R9">
            <v>9782746085640</v>
          </cell>
          <cell r="S9" t="str">
            <v>Version Numérique</v>
          </cell>
          <cell r="T9">
            <v>9782746084155</v>
          </cell>
          <cell r="U9" t="str">
            <v>Version Imprimée</v>
          </cell>
          <cell r="V9" t="str">
            <v>St-Herblain</v>
          </cell>
          <cell r="W9" t="str">
            <v>Editions ENI</v>
          </cell>
          <cell r="X9">
            <v>2013</v>
          </cell>
          <cell r="Y9" t="str">
            <v>Bibliothèque Numérique ENI (Service en ligne)</v>
          </cell>
          <cell r="Z9" t="str">
            <v>ATRIUM</v>
          </cell>
          <cell r="AA9" t="str">
            <v>texte</v>
          </cell>
          <cell r="AB9" t="str">
            <v>txt</v>
          </cell>
          <cell r="AC9" t="str">
            <v>rdacontent/fre</v>
          </cell>
          <cell r="AD9" t="str">
            <v>informatique</v>
          </cell>
          <cell r="AE9" t="str">
            <v>c</v>
          </cell>
          <cell r="AF9" t="str">
            <v>rdamedia/fre</v>
          </cell>
          <cell r="AG9" t="str">
            <v>ressource en ligne</v>
          </cell>
          <cell r="AH9" t="str">
            <v>cr</v>
          </cell>
          <cell r="AI9" t="str">
            <v>rdacarrier/fre</v>
          </cell>
          <cell r="AJ9" t="str">
            <v>m\\\\\o\\d\\\\\\\\</v>
          </cell>
          <cell r="AK9" t="str">
            <v>cr\cn\\\\uuaua</v>
          </cell>
          <cell r="AL9" t="str">
            <v>Accès restreint aux membres</v>
          </cell>
          <cell r="AM9" t="str">
            <v>Source de la note de description : Version imprimée</v>
          </cell>
          <cell r="AN9" t="str">
            <v/>
          </cell>
          <cell r="AO9" t="str">
            <v>%SITE_CLIENT%/?library_guid=A73FF0AF-819E-4865-81D3-89A428633126</v>
          </cell>
          <cell r="AP9" t="str">
            <v>Accès au travers du portail ENI</v>
          </cell>
          <cell r="AQ9" t="str">
            <v xml:space="preserve"> 3D </v>
          </cell>
          <cell r="AR9" t="str">
            <v xml:space="preserve"> CAO/DAO </v>
          </cell>
          <cell r="AS9" t="str">
            <v xml:space="preserve"> DAO </v>
          </cell>
          <cell r="AT9" t="str">
            <v xml:space="preserve"> e</v>
          </cell>
          <cell r="AU9" t="str">
            <v xml:space="preserve"> ebook </v>
          </cell>
          <cell r="AV9" t="str">
            <v xml:space="preserve"> Google </v>
          </cell>
          <cell r="AW9" t="str">
            <v xml:space="preserve"> LayOut </v>
          </cell>
          <cell r="AX9" t="str">
            <v xml:space="preserve"> livre électronique </v>
          </cell>
          <cell r="AY9" t="str">
            <v xml:space="preserve"> livre numérique </v>
          </cell>
          <cell r="AZ9" t="str">
            <v xml:space="preserve"> livres électroniques </v>
          </cell>
          <cell r="BA9" t="str">
            <v xml:space="preserve"> livres numériques </v>
          </cell>
          <cell r="BB9" t="str">
            <v xml:space="preserve"> LNAT13SKE</v>
          </cell>
          <cell r="BC9" t="str">
            <v xml:space="preserve"> Style Builder </v>
          </cell>
          <cell r="BD9" t="str">
            <v xml:space="preserve">book </v>
          </cell>
          <cell r="BE9" t="str">
            <v xml:space="preserve">Modélisation </v>
          </cell>
          <cell r="BF9" t="str">
            <v/>
          </cell>
          <cell r="BG9" t="str">
            <v/>
          </cell>
          <cell r="BH9" t="str">
            <v/>
          </cell>
          <cell r="BI9" t="str">
            <v/>
          </cell>
          <cell r="BJ9" t="str">
            <v/>
          </cell>
          <cell r="BK9" t="str">
            <v/>
          </cell>
          <cell r="BL9" t="str">
            <v/>
          </cell>
          <cell r="BM9" t="str">
            <v/>
          </cell>
          <cell r="BN9" t="str">
            <v/>
          </cell>
          <cell r="BO9" t="str">
            <v/>
          </cell>
          <cell r="BP9" t="str">
            <v/>
          </cell>
          <cell r="BQ9" t="str">
            <v/>
          </cell>
          <cell r="BR9" t="str">
            <v/>
          </cell>
          <cell r="BS9" t="str">
            <v/>
          </cell>
          <cell r="BT9" t="str">
            <v/>
          </cell>
          <cell r="BU9" t="str">
            <v/>
          </cell>
          <cell r="BV9" t="str">
            <v/>
          </cell>
          <cell r="BW9" t="str">
            <v/>
          </cell>
          <cell r="BX9" t="str">
            <v/>
          </cell>
        </row>
        <row r="10">
          <cell r="A10" t="str">
            <v>AT14AUT</v>
          </cell>
          <cell r="B10" t="str">
            <v>AutoCAD 2014</v>
          </cell>
          <cell r="C10" t="str">
            <v>Conception, dessin 2D et 3D, présentation - Tous les outils et fonctionnalités avancées</v>
          </cell>
          <cell r="D10" t="str">
            <v>Olivier LE FRAPPER</v>
          </cell>
          <cell r="E10" t="str">
            <v/>
          </cell>
          <cell r="F10" t="str">
            <v>LE FRAPPER, Olivier</v>
          </cell>
          <cell r="G10" t="str">
            <v/>
          </cell>
          <cell r="H10" t="str">
            <v/>
          </cell>
          <cell r="I10" t="str">
            <v/>
          </cell>
          <cell r="J10" t="str">
            <v/>
          </cell>
          <cell r="K10" t="str">
            <v>Edition du 1 September 2013</v>
          </cell>
          <cell r="L10" t="str">
            <v>882 pages</v>
          </cell>
          <cell r="M10" t="str">
            <v>Editions ENI</v>
          </cell>
          <cell r="N10" t="str">
            <v>fre</v>
          </cell>
          <cell r="O10" t="str">
            <v>fre</v>
          </cell>
          <cell r="P10" t="str">
            <v>fre</v>
          </cell>
          <cell r="Q10" t="str">
            <v>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v>
          </cell>
          <cell r="R10">
            <v>9782746083479</v>
          </cell>
          <cell r="S10" t="str">
            <v>Version Numérique</v>
          </cell>
          <cell r="T10">
            <v>9782746082960</v>
          </cell>
          <cell r="U10" t="str">
            <v>Version Imprimée</v>
          </cell>
          <cell r="V10" t="str">
            <v>St-Herblain</v>
          </cell>
          <cell r="W10" t="str">
            <v>Editions ENI</v>
          </cell>
          <cell r="X10">
            <v>2013</v>
          </cell>
          <cell r="Y10" t="str">
            <v>Bibliothèque Numérique ENI (Service en ligne)</v>
          </cell>
          <cell r="Z10" t="str">
            <v>ATRIUM</v>
          </cell>
          <cell r="AA10" t="str">
            <v>texte</v>
          </cell>
          <cell r="AB10" t="str">
            <v>txt</v>
          </cell>
          <cell r="AC10" t="str">
            <v>rdacontent/fre</v>
          </cell>
          <cell r="AD10" t="str">
            <v>informatique</v>
          </cell>
          <cell r="AE10" t="str">
            <v>c</v>
          </cell>
          <cell r="AF10" t="str">
            <v>rdamedia/fre</v>
          </cell>
          <cell r="AG10" t="str">
            <v>ressource en ligne</v>
          </cell>
          <cell r="AH10" t="str">
            <v>cr</v>
          </cell>
          <cell r="AI10" t="str">
            <v>rdacarrier/fre</v>
          </cell>
          <cell r="AJ10" t="str">
            <v>m\\\\\o\\d\\\\\\\\</v>
          </cell>
          <cell r="AK10" t="str">
            <v>cr\cn\\\\uuaua</v>
          </cell>
          <cell r="AL10" t="str">
            <v>Accès restreint aux membres</v>
          </cell>
          <cell r="AM10" t="str">
            <v>Source de la note de description : Version imprimée</v>
          </cell>
          <cell r="AN10" t="str">
            <v/>
          </cell>
          <cell r="AO10" t="str">
            <v>%SITE_CLIENT%/?library_guid=3EE2F269-70A6-4385-BA63-1FC0FE5FE20D</v>
          </cell>
          <cell r="AP10" t="str">
            <v>Accès au travers du portail ENI</v>
          </cell>
          <cell r="AQ10" t="str">
            <v xml:space="preserve"> 2D </v>
          </cell>
          <cell r="AR10" t="str">
            <v xml:space="preserve"> 3D </v>
          </cell>
          <cell r="AS10" t="str">
            <v xml:space="preserve"> AutoDesk </v>
          </cell>
          <cell r="AT10" t="str">
            <v xml:space="preserve"> CAO </v>
          </cell>
          <cell r="AU10" t="str">
            <v xml:space="preserve"> Catia </v>
          </cell>
          <cell r="AV10" t="str">
            <v xml:space="preserve"> DAO </v>
          </cell>
          <cell r="AW10" t="str">
            <v xml:space="preserve"> Dessin </v>
          </cell>
          <cell r="AX10" t="str">
            <v xml:space="preserve"> DGN </v>
          </cell>
          <cell r="AY10" t="str">
            <v xml:space="preserve"> DWF </v>
          </cell>
          <cell r="AZ10" t="str">
            <v xml:space="preserve"> Iges </v>
          </cell>
          <cell r="BA10" t="str">
            <v xml:space="preserve"> JT </v>
          </cell>
          <cell r="BB10" t="str">
            <v xml:space="preserve"> LNAT14AUT</v>
          </cell>
          <cell r="BC10" t="str">
            <v xml:space="preserve"> NX </v>
          </cell>
          <cell r="BD10" t="str">
            <v xml:space="preserve"> parasolid </v>
          </cell>
          <cell r="BE10" t="str">
            <v xml:space="preserve"> ProE </v>
          </cell>
          <cell r="BF10" t="str">
            <v xml:space="preserve"> Rhino </v>
          </cell>
          <cell r="BG10" t="str">
            <v xml:space="preserve"> SolidWorks </v>
          </cell>
          <cell r="BH10" t="str">
            <v xml:space="preserve"> Step </v>
          </cell>
          <cell r="BI10" t="str">
            <v xml:space="preserve">auto cad </v>
          </cell>
          <cell r="BJ10" t="str">
            <v/>
          </cell>
          <cell r="BK10" t="str">
            <v/>
          </cell>
          <cell r="BL10" t="str">
            <v/>
          </cell>
          <cell r="BM10" t="str">
            <v/>
          </cell>
          <cell r="BN10" t="str">
            <v/>
          </cell>
          <cell r="BO10" t="str">
            <v/>
          </cell>
          <cell r="BP10" t="str">
            <v/>
          </cell>
          <cell r="BQ10" t="str">
            <v/>
          </cell>
          <cell r="BR10" t="str">
            <v/>
          </cell>
          <cell r="BS10" t="str">
            <v/>
          </cell>
          <cell r="BT10" t="str">
            <v/>
          </cell>
          <cell r="BU10" t="str">
            <v/>
          </cell>
          <cell r="BV10" t="str">
            <v/>
          </cell>
          <cell r="BW10" t="str">
            <v/>
          </cell>
          <cell r="BX10" t="str">
            <v/>
          </cell>
        </row>
        <row r="11">
          <cell r="A11" t="str">
            <v>AT15AUT</v>
          </cell>
          <cell r="B11" t="str">
            <v>AutoCAD 2015</v>
          </cell>
          <cell r="C11" t="str">
            <v>Conception, dessin 2D et 3D, présentation - Tous les outils et fonctionnalités avancées</v>
          </cell>
          <cell r="D11" t="str">
            <v>Olivier LE FRAPPER</v>
          </cell>
          <cell r="E11" t="str">
            <v/>
          </cell>
          <cell r="F11" t="str">
            <v>LE FRAPPER, Olivier</v>
          </cell>
          <cell r="G11" t="str">
            <v/>
          </cell>
          <cell r="H11" t="str">
            <v/>
          </cell>
          <cell r="I11" t="str">
            <v/>
          </cell>
          <cell r="J11" t="str">
            <v/>
          </cell>
          <cell r="K11" t="str">
            <v>Edition du 1 December 2014</v>
          </cell>
          <cell r="L11" t="str">
            <v>889 pages</v>
          </cell>
          <cell r="M11" t="str">
            <v>Editions ENI</v>
          </cell>
          <cell r="N11" t="str">
            <v>fre</v>
          </cell>
          <cell r="O11" t="str">
            <v>fre</v>
          </cell>
          <cell r="P11" t="str">
            <v>fre</v>
          </cell>
          <cell r="Q11" t="str">
            <v>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v>
          </cell>
          <cell r="R11">
            <v>9782746093539</v>
          </cell>
          <cell r="S11" t="str">
            <v>Version Numérique</v>
          </cell>
          <cell r="T11">
            <v>9782746092075</v>
          </cell>
          <cell r="U11" t="str">
            <v>Version Imprimée</v>
          </cell>
          <cell r="V11" t="str">
            <v>St-Herblain</v>
          </cell>
          <cell r="W11" t="str">
            <v>Editions ENI</v>
          </cell>
          <cell r="X11">
            <v>2014</v>
          </cell>
          <cell r="Y11" t="str">
            <v>Bibliothèque Numérique ENI (Service en ligne)</v>
          </cell>
          <cell r="Z11" t="str">
            <v>ATRIUM</v>
          </cell>
          <cell r="AA11" t="str">
            <v>texte</v>
          </cell>
          <cell r="AB11" t="str">
            <v>txt</v>
          </cell>
          <cell r="AC11" t="str">
            <v>rdacontent/fre</v>
          </cell>
          <cell r="AD11" t="str">
            <v>informatique</v>
          </cell>
          <cell r="AE11" t="str">
            <v>c</v>
          </cell>
          <cell r="AF11" t="str">
            <v>rdamedia/fre</v>
          </cell>
          <cell r="AG11" t="str">
            <v>ressource en ligne</v>
          </cell>
          <cell r="AH11" t="str">
            <v>cr</v>
          </cell>
          <cell r="AI11" t="str">
            <v>rdacarrier/fre</v>
          </cell>
          <cell r="AJ11" t="str">
            <v>m\\\\\o\\d\\\\\\\\</v>
          </cell>
          <cell r="AK11" t="str">
            <v>cr\cn\\\\uuaua</v>
          </cell>
          <cell r="AL11" t="str">
            <v>Accès restreint aux membres</v>
          </cell>
          <cell r="AM11" t="str">
            <v>Source de la note de description : Version imprimée</v>
          </cell>
          <cell r="AN11" t="str">
            <v/>
          </cell>
          <cell r="AO11" t="str">
            <v>%SITE_CLIENT%/?library_guid=3188F1CE-1B82-4B71-9724-1E15961096DA</v>
          </cell>
          <cell r="AP11" t="str">
            <v>Accès au travers du portail ENI</v>
          </cell>
          <cell r="AQ11" t="str">
            <v xml:space="preserve">  AutoDesk </v>
          </cell>
          <cell r="AR11" t="str">
            <v xml:space="preserve">  SolidWorks </v>
          </cell>
          <cell r="AS11" t="str">
            <v xml:space="preserve"> 2D </v>
          </cell>
          <cell r="AT11" t="str">
            <v xml:space="preserve"> 3D </v>
          </cell>
          <cell r="AU11" t="str">
            <v xml:space="preserve"> CAO </v>
          </cell>
          <cell r="AV11" t="str">
            <v xml:space="preserve"> Catia </v>
          </cell>
          <cell r="AW11" t="str">
            <v xml:space="preserve"> DAO </v>
          </cell>
          <cell r="AX11" t="str">
            <v xml:space="preserve"> Dessin </v>
          </cell>
          <cell r="AY11" t="str">
            <v xml:space="preserve"> DGN </v>
          </cell>
          <cell r="AZ11" t="str">
            <v xml:space="preserve"> DWF </v>
          </cell>
          <cell r="BA11" t="str">
            <v xml:space="preserve"> Iges </v>
          </cell>
          <cell r="BB11" t="str">
            <v xml:space="preserve"> JT </v>
          </cell>
          <cell r="BC11" t="str">
            <v xml:space="preserve"> LNAT15AUT</v>
          </cell>
          <cell r="BD11" t="str">
            <v xml:space="preserve"> NX </v>
          </cell>
          <cell r="BE11" t="str">
            <v xml:space="preserve"> parasolid </v>
          </cell>
          <cell r="BF11" t="str">
            <v xml:space="preserve"> ProE </v>
          </cell>
          <cell r="BG11" t="str">
            <v xml:space="preserve"> Rhino
 </v>
          </cell>
          <cell r="BH11" t="str">
            <v xml:space="preserve"> Step </v>
          </cell>
          <cell r="BI11" t="str">
            <v xml:space="preserve">auto cad </v>
          </cell>
          <cell r="BJ11" t="str">
            <v/>
          </cell>
          <cell r="BK11" t="str">
            <v/>
          </cell>
          <cell r="BL11" t="str">
            <v/>
          </cell>
          <cell r="BM11" t="str">
            <v/>
          </cell>
          <cell r="BN11" t="str">
            <v/>
          </cell>
          <cell r="BO11" t="str">
            <v/>
          </cell>
          <cell r="BP11" t="str">
            <v/>
          </cell>
          <cell r="BQ11" t="str">
            <v/>
          </cell>
          <cell r="BR11" t="str">
            <v/>
          </cell>
          <cell r="BS11" t="str">
            <v/>
          </cell>
          <cell r="BT11" t="str">
            <v/>
          </cell>
          <cell r="BU11" t="str">
            <v/>
          </cell>
          <cell r="BV11" t="str">
            <v/>
          </cell>
          <cell r="BW11" t="str">
            <v/>
          </cell>
          <cell r="BX11" t="str">
            <v/>
          </cell>
        </row>
        <row r="12">
          <cell r="A12" t="str">
            <v>AT15BEAUT</v>
          </cell>
          <cell r="B12" t="str">
            <v>AutoCAD</v>
          </cell>
          <cell r="C12" t="str">
            <v>pour les bureaux d'études - versions 2014 et 2015 (2ième édition)</v>
          </cell>
          <cell r="D12" t="str">
            <v>Maxence DUPUPET</v>
          </cell>
          <cell r="E12" t="str">
            <v/>
          </cell>
          <cell r="F12" t="str">
            <v>DUPUPET, Maxence</v>
          </cell>
          <cell r="G12" t="str">
            <v/>
          </cell>
          <cell r="H12" t="str">
            <v/>
          </cell>
          <cell r="I12" t="str">
            <v/>
          </cell>
          <cell r="J12" t="str">
            <v/>
          </cell>
          <cell r="K12" t="str">
            <v>Edition du 1 May 2014</v>
          </cell>
          <cell r="L12" t="str">
            <v>812 pages</v>
          </cell>
          <cell r="M12" t="str">
            <v>Editions ENI</v>
          </cell>
          <cell r="N12" t="str">
            <v>fre</v>
          </cell>
          <cell r="O12" t="str">
            <v>fre</v>
          </cell>
          <cell r="P12" t="str">
            <v>fre</v>
          </cell>
          <cell r="Q12" t="str">
            <v>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v>
          </cell>
          <cell r="R12">
            <v>9782746089914</v>
          </cell>
          <cell r="S12" t="str">
            <v>Version Numérique</v>
          </cell>
          <cell r="T12">
            <v>9782746089099</v>
          </cell>
          <cell r="U12" t="str">
            <v>Version Imprimée</v>
          </cell>
          <cell r="V12" t="str">
            <v>St-Herblain</v>
          </cell>
          <cell r="W12" t="str">
            <v>Editions ENI</v>
          </cell>
          <cell r="X12">
            <v>2014</v>
          </cell>
          <cell r="Y12" t="str">
            <v>Bibliothèque Numérique ENI (Service en ligne)</v>
          </cell>
          <cell r="Z12" t="str">
            <v>ATRIUM</v>
          </cell>
          <cell r="AA12" t="str">
            <v>texte</v>
          </cell>
          <cell r="AB12" t="str">
            <v>txt</v>
          </cell>
          <cell r="AC12" t="str">
            <v>rdacontent/fre</v>
          </cell>
          <cell r="AD12" t="str">
            <v>informatique</v>
          </cell>
          <cell r="AE12" t="str">
            <v>c</v>
          </cell>
          <cell r="AF12" t="str">
            <v>rdamedia/fre</v>
          </cell>
          <cell r="AG12" t="str">
            <v>ressource en ligne</v>
          </cell>
          <cell r="AH12" t="str">
            <v>cr</v>
          </cell>
          <cell r="AI12" t="str">
            <v>rdacarrier/fre</v>
          </cell>
          <cell r="AJ12" t="str">
            <v>m\\\\\o\\d\\\\\\\\</v>
          </cell>
          <cell r="AK12" t="str">
            <v>cr\cn\\\\uuaua</v>
          </cell>
          <cell r="AL12" t="str">
            <v>Accès restreint aux membres</v>
          </cell>
          <cell r="AM12" t="str">
            <v>Source de la note de description : Version imprimée</v>
          </cell>
          <cell r="AN12" t="str">
            <v/>
          </cell>
          <cell r="AO12" t="str">
            <v>%SITE_CLIENT%/?library_guid=23B180EE-775C-4120-9F4E-88B265D21BCB</v>
          </cell>
          <cell r="AP12" t="str">
            <v>Accès au travers du portail ENI</v>
          </cell>
          <cell r="AQ12" t="str">
            <v xml:space="preserve"> AutoDesk </v>
          </cell>
          <cell r="AR12" t="str">
            <v xml:space="preserve"> Dessin </v>
          </cell>
          <cell r="AS12" t="str">
            <v xml:space="preserve"> DWF </v>
          </cell>
          <cell r="AT12" t="str">
            <v xml:space="preserve"> livre DAO </v>
          </cell>
          <cell r="AU12" t="str">
            <v xml:space="preserve"> LNAT15BEAUT</v>
          </cell>
          <cell r="AV12" t="str">
            <v xml:space="preserve"> Xref </v>
          </cell>
          <cell r="AW12" t="str">
            <v xml:space="preserve">livre CAO </v>
          </cell>
          <cell r="AX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K12" t="str">
            <v/>
          </cell>
          <cell r="BL12" t="str">
            <v/>
          </cell>
          <cell r="BM12" t="str">
            <v/>
          </cell>
          <cell r="BN12" t="str">
            <v/>
          </cell>
          <cell r="BO12" t="str">
            <v/>
          </cell>
          <cell r="BP12" t="str">
            <v/>
          </cell>
          <cell r="BQ12" t="str">
            <v/>
          </cell>
          <cell r="BR12" t="str">
            <v/>
          </cell>
          <cell r="BS12" t="str">
            <v/>
          </cell>
          <cell r="BT12" t="str">
            <v/>
          </cell>
          <cell r="BU12" t="str">
            <v/>
          </cell>
          <cell r="BV12" t="str">
            <v/>
          </cell>
          <cell r="BW12" t="str">
            <v/>
          </cell>
          <cell r="BX12" t="str">
            <v/>
          </cell>
        </row>
        <row r="13">
          <cell r="A13" t="str">
            <v>AT15MAY</v>
          </cell>
          <cell r="B13" t="str">
            <v>Maya 2014 et 2015</v>
          </cell>
          <cell r="C13" t="str">
            <v>L'expérience 3D</v>
          </cell>
          <cell r="D13" t="str">
            <v>Lilian BUZER</v>
          </cell>
          <cell r="E13" t="str">
            <v/>
          </cell>
          <cell r="F13" t="str">
            <v>BUZER, Lilian</v>
          </cell>
          <cell r="G13" t="str">
            <v/>
          </cell>
          <cell r="H13" t="str">
            <v/>
          </cell>
          <cell r="I13" t="str">
            <v/>
          </cell>
          <cell r="J13" t="str">
            <v/>
          </cell>
          <cell r="K13" t="str">
            <v>Edition du 1 August 2014</v>
          </cell>
          <cell r="L13" t="str">
            <v>0 pages</v>
          </cell>
          <cell r="M13" t="str">
            <v>Editions ENI</v>
          </cell>
          <cell r="N13" t="str">
            <v>fre</v>
          </cell>
          <cell r="O13" t="str">
            <v>fre</v>
          </cell>
          <cell r="P13" t="str">
            <v>fre</v>
          </cell>
          <cell r="Q13" t="str">
            <v>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v>
          </cell>
          <cell r="R13">
            <v>9782746091276</v>
          </cell>
          <cell r="S13" t="str">
            <v>Version Numérique</v>
          </cell>
          <cell r="T13">
            <v>9782746090675</v>
          </cell>
          <cell r="U13" t="str">
            <v>Version Imprimée</v>
          </cell>
          <cell r="V13" t="str">
            <v>St-Herblain</v>
          </cell>
          <cell r="W13" t="str">
            <v>Editions ENI</v>
          </cell>
          <cell r="X13">
            <v>2014</v>
          </cell>
          <cell r="Y13" t="str">
            <v>Bibliothèque Numérique ENI (Service en ligne)</v>
          </cell>
          <cell r="Z13" t="str">
            <v>ATRIUM</v>
          </cell>
          <cell r="AA13" t="str">
            <v>texte</v>
          </cell>
          <cell r="AB13" t="str">
            <v>txt</v>
          </cell>
          <cell r="AC13" t="str">
            <v>rdacontent/fre</v>
          </cell>
          <cell r="AD13" t="str">
            <v>informatique</v>
          </cell>
          <cell r="AE13" t="str">
            <v>c</v>
          </cell>
          <cell r="AF13" t="str">
            <v>rdamedia/fre</v>
          </cell>
          <cell r="AG13" t="str">
            <v>ressource en ligne</v>
          </cell>
          <cell r="AH13" t="str">
            <v>cr</v>
          </cell>
          <cell r="AI13" t="str">
            <v>rdacarrier/fre</v>
          </cell>
          <cell r="AJ13" t="str">
            <v>m\\\\\o\\d\\\\\\\\</v>
          </cell>
          <cell r="AK13" t="str">
            <v>cr\cn\\\\uuaua</v>
          </cell>
          <cell r="AL13" t="str">
            <v>Accès restreint aux membres</v>
          </cell>
          <cell r="AM13" t="str">
            <v>Source de la note de description : Version imprimée</v>
          </cell>
          <cell r="AN13" t="str">
            <v/>
          </cell>
          <cell r="AO13" t="str">
            <v>%SITE_CLIENT%/?library_guid=1E22D4D3-9A03-43C4-A7F5-52C555D41475</v>
          </cell>
          <cell r="AP13" t="str">
            <v>Accès au travers du portail ENI</v>
          </cell>
          <cell r="AQ13" t="str">
            <v xml:space="preserve"> animation </v>
          </cell>
          <cell r="AR13" t="str">
            <v xml:space="preserve"> bitmap </v>
          </cell>
          <cell r="AS13" t="str">
            <v xml:space="preserve"> caméra </v>
          </cell>
          <cell r="AT13" t="str">
            <v xml:space="preserve"> éclairage </v>
          </cell>
          <cell r="AU13" t="str">
            <v xml:space="preserve"> image de synthèse </v>
          </cell>
          <cell r="AV13" t="str">
            <v xml:space="preserve"> LNAT15MAY</v>
          </cell>
          <cell r="AW13" t="str">
            <v xml:space="preserve"> lumière </v>
          </cell>
          <cell r="AX13" t="str">
            <v xml:space="preserve"> matériaux </v>
          </cell>
          <cell r="AY13" t="str">
            <v xml:space="preserve"> MEL </v>
          </cell>
          <cell r="AZ13" t="str">
            <v xml:space="preserve"> Mental Ray </v>
          </cell>
          <cell r="BA13" t="str">
            <v xml:space="preserve"> modélisation </v>
          </cell>
          <cell r="BB13" t="str">
            <v xml:space="preserve"> NURBS </v>
          </cell>
          <cell r="BC13" t="str">
            <v xml:space="preserve"> Polygon </v>
          </cell>
          <cell r="BD13" t="str">
            <v xml:space="preserve"> polygone </v>
          </cell>
          <cell r="BE13" t="str">
            <v xml:space="preserve"> radiosité </v>
          </cell>
          <cell r="BF13" t="str">
            <v xml:space="preserve"> rendu </v>
          </cell>
          <cell r="BG13" t="str">
            <v xml:space="preserve"> spline </v>
          </cell>
          <cell r="BH13" t="str">
            <v xml:space="preserve"> texture </v>
          </cell>
          <cell r="BI13" t="str">
            <v xml:space="preserve"> traceur </v>
          </cell>
          <cell r="BJ13" t="str">
            <v xml:space="preserve">3d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row>
        <row r="14">
          <cell r="A14" t="str">
            <v>AT15REV</v>
          </cell>
          <cell r="B14" t="str">
            <v>Revit 2015</v>
          </cell>
          <cell r="C14" t="str">
            <v>Conception de bâtiment</v>
          </cell>
          <cell r="D14" t="str">
            <v>Maxence DELANNOY</v>
          </cell>
          <cell r="E14" t="str">
            <v/>
          </cell>
          <cell r="F14" t="str">
            <v>DELANNOY, Maxence</v>
          </cell>
          <cell r="G14" t="str">
            <v/>
          </cell>
          <cell r="H14" t="str">
            <v/>
          </cell>
          <cell r="I14" t="str">
            <v/>
          </cell>
          <cell r="J14" t="str">
            <v/>
          </cell>
          <cell r="K14" t="str">
            <v>Edition du 1 November 2014</v>
          </cell>
          <cell r="L14" t="str">
            <v>482 pages</v>
          </cell>
          <cell r="M14" t="str">
            <v>Editions ENI</v>
          </cell>
          <cell r="N14" t="str">
            <v>fre</v>
          </cell>
          <cell r="O14" t="str">
            <v>fre</v>
          </cell>
          <cell r="P14" t="str">
            <v>fre</v>
          </cell>
          <cell r="Q14" t="str">
            <v>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v>
          </cell>
          <cell r="R14">
            <v>9782746092945</v>
          </cell>
          <cell r="S14" t="str">
            <v>Version Numérique</v>
          </cell>
          <cell r="T14">
            <v>9782746090156</v>
          </cell>
          <cell r="U14" t="str">
            <v>Version Imprimée</v>
          </cell>
          <cell r="V14" t="str">
            <v>St-Herblain</v>
          </cell>
          <cell r="W14" t="str">
            <v>Editions ENI</v>
          </cell>
          <cell r="X14">
            <v>2014</v>
          </cell>
          <cell r="Y14" t="str">
            <v>Bibliothèque Numérique ENI (Service en ligne)</v>
          </cell>
          <cell r="Z14" t="str">
            <v>ATRIUM</v>
          </cell>
          <cell r="AA14" t="str">
            <v>texte</v>
          </cell>
          <cell r="AB14" t="str">
            <v>txt</v>
          </cell>
          <cell r="AC14" t="str">
            <v>rdacontent/fre</v>
          </cell>
          <cell r="AD14" t="str">
            <v>informatique</v>
          </cell>
          <cell r="AE14" t="str">
            <v>c</v>
          </cell>
          <cell r="AF14" t="str">
            <v>rdamedia/fre</v>
          </cell>
          <cell r="AG14" t="str">
            <v>ressource en ligne</v>
          </cell>
          <cell r="AH14" t="str">
            <v>cr</v>
          </cell>
          <cell r="AI14" t="str">
            <v>rdacarrier/fre</v>
          </cell>
          <cell r="AJ14" t="str">
            <v>m\\\\\o\\d\\\\\\\\</v>
          </cell>
          <cell r="AK14" t="str">
            <v>cr\cn\\\\uuaua</v>
          </cell>
          <cell r="AL14" t="str">
            <v>Accès restreint aux membres</v>
          </cell>
          <cell r="AM14" t="str">
            <v>Source de la note de description : Version imprimée</v>
          </cell>
          <cell r="AN14" t="str">
            <v/>
          </cell>
          <cell r="AO14" t="str">
            <v>%SITE_CLIENT%/?library_guid=2B7D597C-87B0-46D6-A2CF-CB5F4E030B93</v>
          </cell>
          <cell r="AP14" t="str">
            <v>Accès au travers du portail ENI</v>
          </cell>
          <cell r="AQ14" t="str">
            <v xml:space="preserve"> annotation </v>
          </cell>
          <cell r="AR14" t="str">
            <v xml:space="preserve"> assemblage </v>
          </cell>
          <cell r="AS14" t="str">
            <v xml:space="preserve"> CAO </v>
          </cell>
          <cell r="AT14" t="str">
            <v xml:space="preserve"> CFAO </v>
          </cell>
          <cell r="AU14" t="str">
            <v xml:space="preserve"> DAO </v>
          </cell>
          <cell r="AV14" t="str">
            <v xml:space="preserve"> famille </v>
          </cell>
          <cell r="AW14" t="str">
            <v xml:space="preserve"> LNAT15REV</v>
          </cell>
          <cell r="AX14" t="str">
            <v xml:space="preserve"> mise en plan </v>
          </cell>
          <cell r="AY14" t="str">
            <v xml:space="preserve"> modélisation </v>
          </cell>
          <cell r="AZ14" t="str">
            <v xml:space="preserve"> nomenclature </v>
          </cell>
          <cell r="BA14" t="str">
            <v xml:space="preserve"> phase </v>
          </cell>
          <cell r="BB14" t="str">
            <v xml:space="preserve"> rendu </v>
          </cell>
          <cell r="BC14" t="str">
            <v xml:space="preserve"> visite virtuelle </v>
          </cell>
          <cell r="BD14" t="str">
            <v xml:space="preserve">3D </v>
          </cell>
          <cell r="BE14" t="str">
            <v/>
          </cell>
          <cell r="BF14" t="str">
            <v/>
          </cell>
          <cell r="BG14" t="str">
            <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row>
        <row r="15">
          <cell r="A15" t="str">
            <v>AT15SKE</v>
          </cell>
          <cell r="B15" t="str">
            <v>SketchUp 2015</v>
          </cell>
          <cell r="C15" t="str">
            <v>version gratuite et Pro</v>
          </cell>
          <cell r="D15" t="str">
            <v>Jean-Luc CLAUSS</v>
          </cell>
          <cell r="E15" t="str">
            <v/>
          </cell>
          <cell r="F15" t="str">
            <v>CLAUSS, Jean-Luc</v>
          </cell>
          <cell r="G15" t="str">
            <v/>
          </cell>
          <cell r="H15" t="str">
            <v/>
          </cell>
          <cell r="I15" t="str">
            <v/>
          </cell>
          <cell r="J15" t="str">
            <v/>
          </cell>
          <cell r="K15" t="str">
            <v>Edition du 1 May 2015</v>
          </cell>
          <cell r="L15" t="str">
            <v>597 pages</v>
          </cell>
          <cell r="M15" t="str">
            <v>Editions ENI</v>
          </cell>
          <cell r="N15" t="str">
            <v>fre</v>
          </cell>
          <cell r="O15" t="str">
            <v>fre</v>
          </cell>
          <cell r="P15" t="str">
            <v>fre</v>
          </cell>
          <cell r="Q15" t="str">
            <v>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v>
          </cell>
          <cell r="R15">
            <v>9782746096226</v>
          </cell>
          <cell r="S15" t="str">
            <v>Version Numérique</v>
          </cell>
          <cell r="T15">
            <v>9782746095007</v>
          </cell>
          <cell r="U15" t="str">
            <v>Version Imprimée</v>
          </cell>
          <cell r="V15" t="str">
            <v>St-Herblain</v>
          </cell>
          <cell r="W15" t="str">
            <v>Editions ENI</v>
          </cell>
          <cell r="X15">
            <v>2015</v>
          </cell>
          <cell r="Y15" t="str">
            <v>Bibliothèque Numérique ENI (Service en ligne)</v>
          </cell>
          <cell r="Z15" t="str">
            <v>ATRIUM</v>
          </cell>
          <cell r="AA15" t="str">
            <v>texte</v>
          </cell>
          <cell r="AB15" t="str">
            <v>txt</v>
          </cell>
          <cell r="AC15" t="str">
            <v>rdacontent/fre</v>
          </cell>
          <cell r="AD15" t="str">
            <v>informatique</v>
          </cell>
          <cell r="AE15" t="str">
            <v>c</v>
          </cell>
          <cell r="AF15" t="str">
            <v>rdamedia/fre</v>
          </cell>
          <cell r="AG15" t="str">
            <v>ressource en ligne</v>
          </cell>
          <cell r="AH15" t="str">
            <v>cr</v>
          </cell>
          <cell r="AI15" t="str">
            <v>rdacarrier/fre</v>
          </cell>
          <cell r="AJ15" t="str">
            <v>m\\\\\o\\d\\\\\\\\</v>
          </cell>
          <cell r="AK15" t="str">
            <v>cr\cn\\\\uuaua</v>
          </cell>
          <cell r="AL15" t="str">
            <v>Accès restreint aux membres</v>
          </cell>
          <cell r="AM15" t="str">
            <v>Source de la note de description : Version imprimée</v>
          </cell>
          <cell r="AN15" t="str">
            <v/>
          </cell>
          <cell r="AO15" t="str">
            <v>%SITE_CLIENT%/?library_guid=2C511A65-D294-49C7-AA48-095D2A9813DA</v>
          </cell>
          <cell r="AP15" t="str">
            <v>Accès au travers du portail ENI</v>
          </cell>
          <cell r="AQ15" t="str">
            <v xml:space="preserve"> 3D </v>
          </cell>
          <cell r="AR15" t="str">
            <v xml:space="preserve"> CAO/DAO </v>
          </cell>
          <cell r="AS15" t="str">
            <v xml:space="preserve"> DAO </v>
          </cell>
          <cell r="AT15" t="str">
            <v xml:space="preserve"> e</v>
          </cell>
          <cell r="AU15" t="str">
            <v xml:space="preserve"> ebook </v>
          </cell>
          <cell r="AV15" t="str">
            <v xml:space="preserve"> Google </v>
          </cell>
          <cell r="AW15" t="str">
            <v xml:space="preserve"> LayOut </v>
          </cell>
          <cell r="AX15" t="str">
            <v xml:space="preserve"> livre électronique </v>
          </cell>
          <cell r="AY15" t="str">
            <v xml:space="preserve"> livre numérique </v>
          </cell>
          <cell r="AZ15" t="str">
            <v xml:space="preserve"> livres électroniques </v>
          </cell>
          <cell r="BA15" t="str">
            <v xml:space="preserve"> livres numériques </v>
          </cell>
          <cell r="BB15" t="str">
            <v xml:space="preserve"> LNAT15SKE</v>
          </cell>
          <cell r="BC15" t="str">
            <v xml:space="preserve"> Style Builder </v>
          </cell>
          <cell r="BD15" t="str">
            <v xml:space="preserve">book </v>
          </cell>
          <cell r="BE15" t="str">
            <v xml:space="preserve">Modélisation </v>
          </cell>
          <cell r="BF15" t="str">
            <v/>
          </cell>
          <cell r="BG15" t="str">
            <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row>
        <row r="16">
          <cell r="A16" t="str">
            <v>AT163DS</v>
          </cell>
          <cell r="B16" t="str">
            <v>3ds Max 2016</v>
          </cell>
          <cell r="C16" t="str">
            <v/>
          </cell>
          <cell r="D16" t="str">
            <v>Frédéric FRANKEN,Laurent GIBERT</v>
          </cell>
          <cell r="E16" t="str">
            <v/>
          </cell>
          <cell r="F16" t="str">
            <v>FRANKEN, Frédéric</v>
          </cell>
          <cell r="G16" t="str">
            <v>GIBERT, Laurent</v>
          </cell>
          <cell r="H16" t="str">
            <v/>
          </cell>
          <cell r="I16" t="str">
            <v/>
          </cell>
          <cell r="J16" t="str">
            <v/>
          </cell>
          <cell r="K16" t="str">
            <v>Edition du 1 October 2015</v>
          </cell>
          <cell r="L16" t="str">
            <v>644 pages</v>
          </cell>
          <cell r="M16" t="str">
            <v>Editions ENI</v>
          </cell>
          <cell r="N16" t="str">
            <v>fre</v>
          </cell>
          <cell r="O16" t="str">
            <v>fre</v>
          </cell>
          <cell r="P16" t="str">
            <v>fre</v>
          </cell>
          <cell r="Q16" t="str">
            <v>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v>
          </cell>
          <cell r="R16">
            <v>9782746098466</v>
          </cell>
          <cell r="S16" t="str">
            <v>Version Numérique</v>
          </cell>
          <cell r="T16">
            <v>9782746096424</v>
          </cell>
          <cell r="U16" t="str">
            <v>Version Imprimée</v>
          </cell>
          <cell r="V16" t="str">
            <v>St-Herblain</v>
          </cell>
          <cell r="W16" t="str">
            <v>Editions ENI</v>
          </cell>
          <cell r="X16">
            <v>2015</v>
          </cell>
          <cell r="Y16" t="str">
            <v>Bibliothèque Numérique ENI (Service en ligne)</v>
          </cell>
          <cell r="Z16" t="str">
            <v>ATRIUM</v>
          </cell>
          <cell r="AA16" t="str">
            <v>texte</v>
          </cell>
          <cell r="AB16" t="str">
            <v>txt</v>
          </cell>
          <cell r="AC16" t="str">
            <v>rdacontent/fre</v>
          </cell>
          <cell r="AD16" t="str">
            <v>informatique</v>
          </cell>
          <cell r="AE16" t="str">
            <v>c</v>
          </cell>
          <cell r="AF16" t="str">
            <v>rdamedia/fre</v>
          </cell>
          <cell r="AG16" t="str">
            <v>ressource en ligne</v>
          </cell>
          <cell r="AH16" t="str">
            <v>cr</v>
          </cell>
          <cell r="AI16" t="str">
            <v>rdacarrier/fre</v>
          </cell>
          <cell r="AJ16" t="str">
            <v>m\\\\\o\\d\\\\\\\\</v>
          </cell>
          <cell r="AK16" t="str">
            <v>cr\cn\\\\uuaua</v>
          </cell>
          <cell r="AL16" t="str">
            <v>Accès restreint aux membres</v>
          </cell>
          <cell r="AM16" t="str">
            <v>Source de la note de description : Version imprimée</v>
          </cell>
          <cell r="AN16" t="str">
            <v/>
          </cell>
          <cell r="AO16" t="str">
            <v>%SITE_CLIENT%/?library_guid=F9A1629D-61A9-46E5-AC7C-97094188C070</v>
          </cell>
          <cell r="AP16" t="str">
            <v>Accès au travers du portail ENI</v>
          </cell>
          <cell r="AQ16" t="str">
            <v xml:space="preserve"> 3d </v>
          </cell>
          <cell r="AR16" t="str">
            <v xml:space="preserve"> 3D Max </v>
          </cell>
          <cell r="AS16" t="str">
            <v xml:space="preserve"> 3dsmax </v>
          </cell>
          <cell r="AT16" t="str">
            <v xml:space="preserve"> animation </v>
          </cell>
          <cell r="AU16" t="str">
            <v xml:space="preserve"> bitmap </v>
          </cell>
          <cell r="AV16" t="str">
            <v xml:space="preserve"> caméra </v>
          </cell>
          <cell r="AW16" t="str">
            <v xml:space="preserve"> éclairage </v>
          </cell>
          <cell r="AX16" t="str">
            <v xml:space="preserve"> image de synthèse </v>
          </cell>
          <cell r="AY16" t="str">
            <v xml:space="preserve"> LNAT163DS</v>
          </cell>
          <cell r="AZ16" t="str">
            <v xml:space="preserve"> lumière </v>
          </cell>
          <cell r="BA16" t="str">
            <v xml:space="preserve"> matériaux </v>
          </cell>
          <cell r="BB16" t="str">
            <v xml:space="preserve"> modélisation </v>
          </cell>
          <cell r="BC16" t="str">
            <v xml:space="preserve"> radiosité </v>
          </cell>
          <cell r="BD16" t="str">
            <v xml:space="preserve"> rendu </v>
          </cell>
          <cell r="BE16" t="str">
            <v xml:space="preserve"> spline </v>
          </cell>
          <cell r="BF16" t="str">
            <v xml:space="preserve"> texture </v>
          </cell>
          <cell r="BG16" t="str">
            <v xml:space="preserve"> traceur </v>
          </cell>
          <cell r="BH16" t="str">
            <v xml:space="preserve">Discreet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row>
        <row r="17">
          <cell r="A17" t="str">
            <v>AT16AUT</v>
          </cell>
          <cell r="B17" t="str">
            <v>AutoCAD 2016 - Conception, dessin 2D et 3D, présentation</v>
          </cell>
          <cell r="C17" t="str">
            <v>Tous les outils et fonctionnalités avancées autour de projets professionnels</v>
          </cell>
          <cell r="D17" t="str">
            <v>Jean-Yves GOUEZ,Olivier LE FRAPPER</v>
          </cell>
          <cell r="E17" t="str">
            <v/>
          </cell>
          <cell r="F17" t="str">
            <v>GOUEZ, Jean-Yves</v>
          </cell>
          <cell r="G17" t="str">
            <v>LE FRAPPER, Olivier</v>
          </cell>
          <cell r="H17" t="str">
            <v/>
          </cell>
          <cell r="I17" t="str">
            <v/>
          </cell>
          <cell r="J17" t="str">
            <v/>
          </cell>
          <cell r="K17" t="str">
            <v>Edition du 1 September 2015</v>
          </cell>
          <cell r="L17" t="str">
            <v>954 pages</v>
          </cell>
          <cell r="M17" t="str">
            <v>Editions ENI</v>
          </cell>
          <cell r="N17" t="str">
            <v>fre</v>
          </cell>
          <cell r="O17" t="str">
            <v>fre</v>
          </cell>
          <cell r="P17" t="str">
            <v>fre</v>
          </cell>
          <cell r="Q17" t="str">
            <v>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v>
          </cell>
          <cell r="R17">
            <v>9782746097940</v>
          </cell>
          <cell r="S17" t="str">
            <v>Version Numérique</v>
          </cell>
          <cell r="T17">
            <v>9782746097544</v>
          </cell>
          <cell r="U17" t="str">
            <v>Version Imprimée</v>
          </cell>
          <cell r="V17" t="str">
            <v>St-Herblain</v>
          </cell>
          <cell r="W17" t="str">
            <v>Editions ENI</v>
          </cell>
          <cell r="X17">
            <v>2015</v>
          </cell>
          <cell r="Y17" t="str">
            <v>Bibliothèque Numérique ENI (Service en ligne)</v>
          </cell>
          <cell r="Z17" t="str">
            <v>ATRIUM</v>
          </cell>
          <cell r="AA17" t="str">
            <v>texte</v>
          </cell>
          <cell r="AB17" t="str">
            <v>txt</v>
          </cell>
          <cell r="AC17" t="str">
            <v>rdacontent/fre</v>
          </cell>
          <cell r="AD17" t="str">
            <v>informatique</v>
          </cell>
          <cell r="AE17" t="str">
            <v>c</v>
          </cell>
          <cell r="AF17" t="str">
            <v>rdamedia/fre</v>
          </cell>
          <cell r="AG17" t="str">
            <v>ressource en ligne</v>
          </cell>
          <cell r="AH17" t="str">
            <v>cr</v>
          </cell>
          <cell r="AI17" t="str">
            <v>rdacarrier/fre</v>
          </cell>
          <cell r="AJ17" t="str">
            <v>m\\\\\o\\d\\\\\\\\</v>
          </cell>
          <cell r="AK17" t="str">
            <v>cr\cn\\\\uuaua</v>
          </cell>
          <cell r="AL17" t="str">
            <v>Accès restreint aux membres</v>
          </cell>
          <cell r="AM17" t="str">
            <v>Source de la note de description : Version imprimée</v>
          </cell>
          <cell r="AN17" t="str">
            <v/>
          </cell>
          <cell r="AO17" t="str">
            <v>%SITE_CLIENT%/?library_guid=44164B9E-3B0E-4B06-92D5-86916F352C1A</v>
          </cell>
          <cell r="AP17" t="str">
            <v>Accès au travers du portail ENI</v>
          </cell>
          <cell r="AQ17" t="str">
            <v xml:space="preserve">  AutoDesk </v>
          </cell>
          <cell r="AR17" t="str">
            <v xml:space="preserve">  SolidWorks </v>
          </cell>
          <cell r="AS17" t="str">
            <v xml:space="preserve"> 2D </v>
          </cell>
          <cell r="AT17" t="str">
            <v xml:space="preserve"> 3D </v>
          </cell>
          <cell r="AU17" t="str">
            <v xml:space="preserve"> CAO </v>
          </cell>
          <cell r="AV17" t="str">
            <v xml:space="preserve"> Catia </v>
          </cell>
          <cell r="AW17" t="str">
            <v xml:space="preserve"> DAO </v>
          </cell>
          <cell r="AX17" t="str">
            <v xml:space="preserve"> Dessin </v>
          </cell>
          <cell r="AY17" t="str">
            <v xml:space="preserve"> DGN </v>
          </cell>
          <cell r="AZ17" t="str">
            <v xml:space="preserve"> DWF </v>
          </cell>
          <cell r="BA17" t="str">
            <v xml:space="preserve"> Iges </v>
          </cell>
          <cell r="BB17" t="str">
            <v xml:space="preserve"> JT </v>
          </cell>
          <cell r="BC17" t="str">
            <v xml:space="preserve"> LNAT16AUT</v>
          </cell>
          <cell r="BD17" t="str">
            <v xml:space="preserve"> NX </v>
          </cell>
          <cell r="BE17" t="str">
            <v xml:space="preserve"> parasolid </v>
          </cell>
          <cell r="BF17" t="str">
            <v xml:space="preserve"> ProE </v>
          </cell>
          <cell r="BG17" t="str">
            <v xml:space="preserve"> Rhino </v>
          </cell>
          <cell r="BH17" t="str">
            <v xml:space="preserve"> Step </v>
          </cell>
          <cell r="BI17" t="str">
            <v xml:space="preserve">auto cad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row>
        <row r="18">
          <cell r="A18" t="str">
            <v>AT17AUT</v>
          </cell>
          <cell r="B18" t="str">
            <v>AutoCAD 2017 - Conception, dessin 2D et 3D, présentation</v>
          </cell>
          <cell r="C18" t="str">
            <v>Tous les outils et fonctionnalités avancées autour de projets professionnels</v>
          </cell>
          <cell r="D18" t="str">
            <v>Jean-Yves GOUEZ,Olivier LE FRAPPER</v>
          </cell>
          <cell r="E18" t="str">
            <v/>
          </cell>
          <cell r="F18" t="str">
            <v>GOUEZ, Jean-Yves</v>
          </cell>
          <cell r="G18" t="str">
            <v>LE FRAPPER, Olivier</v>
          </cell>
          <cell r="H18" t="str">
            <v/>
          </cell>
          <cell r="I18" t="str">
            <v/>
          </cell>
          <cell r="J18" t="str">
            <v/>
          </cell>
          <cell r="K18" t="str">
            <v>Edition du 1 November 2016</v>
          </cell>
          <cell r="L18" t="str">
            <v>896 pages</v>
          </cell>
          <cell r="M18" t="str">
            <v>Editions ENI</v>
          </cell>
          <cell r="N18" t="str">
            <v>fre</v>
          </cell>
          <cell r="O18" t="str">
            <v>fre</v>
          </cell>
          <cell r="P18" t="str">
            <v>fre</v>
          </cell>
          <cell r="Q18" t="str">
            <v>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18">
            <v>9782409005534</v>
          </cell>
          <cell r="S18" t="str">
            <v>Version Numérique</v>
          </cell>
          <cell r="T18">
            <v>9782409004353</v>
          </cell>
          <cell r="U18" t="str">
            <v>Version Imprimée</v>
          </cell>
          <cell r="V18" t="str">
            <v>St-Herblain</v>
          </cell>
          <cell r="W18" t="str">
            <v>Editions ENI</v>
          </cell>
          <cell r="X18">
            <v>2016</v>
          </cell>
          <cell r="Y18" t="str">
            <v>Bibliothèque Numérique ENI (Service en ligne)</v>
          </cell>
          <cell r="Z18" t="str">
            <v>ATRIUM</v>
          </cell>
          <cell r="AA18" t="str">
            <v>texte</v>
          </cell>
          <cell r="AB18" t="str">
            <v>txt</v>
          </cell>
          <cell r="AC18" t="str">
            <v>rdacontent/fre</v>
          </cell>
          <cell r="AD18" t="str">
            <v>informatique</v>
          </cell>
          <cell r="AE18" t="str">
            <v>c</v>
          </cell>
          <cell r="AF18" t="str">
            <v>rdamedia/fre</v>
          </cell>
          <cell r="AG18" t="str">
            <v>ressource en ligne</v>
          </cell>
          <cell r="AH18" t="str">
            <v>cr</v>
          </cell>
          <cell r="AI18" t="str">
            <v>rdacarrier/fre</v>
          </cell>
          <cell r="AJ18" t="str">
            <v>m\\\\\o\\d\\\\\\\\</v>
          </cell>
          <cell r="AK18" t="str">
            <v>cr\cn\\\\uuaua</v>
          </cell>
          <cell r="AL18" t="str">
            <v>Accès restreint aux membres</v>
          </cell>
          <cell r="AM18" t="str">
            <v>Source de la note de description : Version imprimée</v>
          </cell>
          <cell r="AN18" t="str">
            <v/>
          </cell>
          <cell r="AO18" t="str">
            <v>%SITE_CLIENT%/?library_guid=9296FEB3-01DE-45EF-94E4-399DCFCB48D0</v>
          </cell>
          <cell r="AP18" t="str">
            <v>Accès au travers du portail ENI</v>
          </cell>
          <cell r="AQ18" t="str">
            <v xml:space="preserve"> 2D </v>
          </cell>
          <cell r="AR18" t="str">
            <v xml:space="preserve"> 3D </v>
          </cell>
          <cell r="AS18" t="str">
            <v xml:space="preserve"> AutoDesk </v>
          </cell>
          <cell r="AT18" t="str">
            <v xml:space="preserve"> CAO </v>
          </cell>
          <cell r="AU18" t="str">
            <v xml:space="preserve"> Catia </v>
          </cell>
          <cell r="AV18" t="str">
            <v xml:space="preserve"> DAO </v>
          </cell>
          <cell r="AW18" t="str">
            <v xml:space="preserve"> Dessin </v>
          </cell>
          <cell r="AX18" t="str">
            <v xml:space="preserve"> DGN </v>
          </cell>
          <cell r="AY18" t="str">
            <v xml:space="preserve"> DWF </v>
          </cell>
          <cell r="AZ18" t="str">
            <v xml:space="preserve"> Iges </v>
          </cell>
          <cell r="BA18" t="str">
            <v xml:space="preserve"> JT </v>
          </cell>
          <cell r="BB18" t="str">
            <v xml:space="preserve"> LNAT17AUT</v>
          </cell>
          <cell r="BC18" t="str">
            <v xml:space="preserve"> NX </v>
          </cell>
          <cell r="BD18" t="str">
            <v xml:space="preserve"> parasolid </v>
          </cell>
          <cell r="BE18" t="str">
            <v xml:space="preserve"> ProE </v>
          </cell>
          <cell r="BF18" t="str">
            <v xml:space="preserve"> Rhino </v>
          </cell>
          <cell r="BG18" t="str">
            <v xml:space="preserve"> SolidWorks </v>
          </cell>
          <cell r="BH18" t="str">
            <v xml:space="preserve"> Step </v>
          </cell>
          <cell r="BI18" t="str">
            <v xml:space="preserve">auto cad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row>
        <row r="19">
          <cell r="A19" t="str">
            <v>AT17SOL</v>
          </cell>
          <cell r="B19" t="str">
            <v>SolidWorks 2017</v>
          </cell>
          <cell r="C19" t="str">
            <v>Conception détaillée de pièces et d'assemblages 3D</v>
          </cell>
          <cell r="D19" t="str">
            <v>Jean-Yves GOUEZ,Olivier LE FRAPPER,Frédéric LENESLEY</v>
          </cell>
          <cell r="E19" t="str">
            <v/>
          </cell>
          <cell r="F19" t="str">
            <v>GOUEZ, Jean-Yves</v>
          </cell>
          <cell r="G19" t="str">
            <v>LE FRAPPER, Olivier</v>
          </cell>
          <cell r="H19" t="str">
            <v>LENESLEY, Frédéric</v>
          </cell>
          <cell r="I19" t="str">
            <v/>
          </cell>
          <cell r="J19" t="str">
            <v/>
          </cell>
          <cell r="K19" t="str">
            <v>Edition du 1 April 2017</v>
          </cell>
          <cell r="L19" t="str">
            <v>566 pages</v>
          </cell>
          <cell r="M19" t="str">
            <v>Editions ENI</v>
          </cell>
          <cell r="N19" t="str">
            <v>fre</v>
          </cell>
          <cell r="O19" t="str">
            <v>fre</v>
          </cell>
          <cell r="P19" t="str">
            <v>fre</v>
          </cell>
          <cell r="Q19" t="str">
            <v>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v>
          </cell>
          <cell r="R19">
            <v>9782409008139</v>
          </cell>
          <cell r="S19" t="str">
            <v>Version Numérique</v>
          </cell>
          <cell r="T19">
            <v>9782409006876</v>
          </cell>
          <cell r="U19" t="str">
            <v>Version Imprimée</v>
          </cell>
          <cell r="V19" t="str">
            <v>St-Herblain</v>
          </cell>
          <cell r="W19" t="str">
            <v>Editions ENI</v>
          </cell>
          <cell r="X19">
            <v>2017</v>
          </cell>
          <cell r="Y19" t="str">
            <v>Bibliothèque Numérique ENI (Service en ligne)</v>
          </cell>
          <cell r="Z19" t="str">
            <v>ATRIUM</v>
          </cell>
          <cell r="AA19" t="str">
            <v>texte</v>
          </cell>
          <cell r="AB19" t="str">
            <v>txt</v>
          </cell>
          <cell r="AC19" t="str">
            <v>rdacontent/fre</v>
          </cell>
          <cell r="AD19" t="str">
            <v>informatique</v>
          </cell>
          <cell r="AE19" t="str">
            <v>c</v>
          </cell>
          <cell r="AF19" t="str">
            <v>rdamedia/fre</v>
          </cell>
          <cell r="AG19" t="str">
            <v>ressource en ligne</v>
          </cell>
          <cell r="AH19" t="str">
            <v>cr</v>
          </cell>
          <cell r="AI19" t="str">
            <v>rdacarrier/fre</v>
          </cell>
          <cell r="AJ19" t="str">
            <v>m\\\\\o\\d\\\\\\\\</v>
          </cell>
          <cell r="AK19" t="str">
            <v>cr\cn\\\\uuaua</v>
          </cell>
          <cell r="AL19" t="str">
            <v>Accès restreint aux membres</v>
          </cell>
          <cell r="AM19" t="str">
            <v>Source de la note de description : Version imprimée</v>
          </cell>
          <cell r="AN19" t="str">
            <v/>
          </cell>
          <cell r="AO19" t="str">
            <v>%SITE_CLIENT%/?library_guid=237DC047-B66D-4AB1-9A4E-84D3779E3905</v>
          </cell>
          <cell r="AP19" t="str">
            <v>Accès au travers du portail ENI</v>
          </cell>
          <cell r="AQ19" t="str">
            <v xml:space="preserve"> 3D </v>
          </cell>
          <cell r="AR19" t="str">
            <v xml:space="preserve"> assemblage </v>
          </cell>
          <cell r="AS19" t="str">
            <v xml:space="preserve"> balayage </v>
          </cell>
          <cell r="AT19" t="str">
            <v xml:space="preserve"> CAO </v>
          </cell>
          <cell r="AU19" t="str">
            <v xml:space="preserve"> CFAO </v>
          </cell>
          <cell r="AV19" t="str">
            <v xml:space="preserve"> DAO </v>
          </cell>
          <cell r="AW19" t="str">
            <v xml:space="preserve"> Dassault systèmes </v>
          </cell>
          <cell r="AX19" t="str">
            <v xml:space="preserve"> esquisse </v>
          </cell>
          <cell r="AY19" t="str">
            <v xml:space="preserve"> extrusion </v>
          </cell>
          <cell r="AZ19" t="str">
            <v xml:space="preserve"> LNAT17SOL</v>
          </cell>
          <cell r="BA19" t="str">
            <v xml:space="preserve"> mise en plan </v>
          </cell>
          <cell r="BB19" t="str">
            <v xml:space="preserve"> pièce </v>
          </cell>
          <cell r="BC19" t="str">
            <v xml:space="preserve"> révolution </v>
          </cell>
          <cell r="BD19" t="str">
            <v xml:space="preserve"> solidwork </v>
          </cell>
          <cell r="BE19" t="str">
            <v xml:space="preserve"> tolerie </v>
          </cell>
          <cell r="BF19" t="str">
            <v xml:space="preserve"> tôlerie </v>
          </cell>
          <cell r="BG19" t="str">
            <v xml:space="preserve">Livre SolidWorks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row>
        <row r="20">
          <cell r="A20" t="str">
            <v>AT183DS</v>
          </cell>
          <cell r="B20" t="str">
            <v>3ds Max 2018</v>
          </cell>
          <cell r="C20" t="str">
            <v/>
          </cell>
          <cell r="D20" t="str">
            <v>Frédéric FRANKEN</v>
          </cell>
          <cell r="E20" t="str">
            <v/>
          </cell>
          <cell r="F20" t="str">
            <v>FRANKEN, Frédéric</v>
          </cell>
          <cell r="G20" t="str">
            <v/>
          </cell>
          <cell r="H20" t="str">
            <v/>
          </cell>
          <cell r="I20" t="str">
            <v/>
          </cell>
          <cell r="J20" t="str">
            <v/>
          </cell>
          <cell r="K20" t="str">
            <v>Edition du 1 November 2017</v>
          </cell>
          <cell r="L20" t="str">
            <v>670 pages</v>
          </cell>
          <cell r="M20" t="str">
            <v>Editions ENI</v>
          </cell>
          <cell r="N20" t="str">
            <v>fre</v>
          </cell>
          <cell r="O20" t="str">
            <v>fre</v>
          </cell>
          <cell r="P20" t="str">
            <v>fre</v>
          </cell>
          <cell r="Q20" t="str">
            <v>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v>
          </cell>
          <cell r="R20">
            <v>9782409011115</v>
          </cell>
          <cell r="S20" t="str">
            <v>Version Numérique</v>
          </cell>
          <cell r="T20">
            <v>9782409010897</v>
          </cell>
          <cell r="U20" t="str">
            <v>Version Imprimée</v>
          </cell>
          <cell r="V20" t="str">
            <v>St-Herblain</v>
          </cell>
          <cell r="W20" t="str">
            <v>Editions ENI</v>
          </cell>
          <cell r="X20">
            <v>2017</v>
          </cell>
          <cell r="Y20" t="str">
            <v>Bibliothèque Numérique ENI (Service en ligne)</v>
          </cell>
          <cell r="Z20" t="str">
            <v>ATRIUM</v>
          </cell>
          <cell r="AA20" t="str">
            <v>texte</v>
          </cell>
          <cell r="AB20" t="str">
            <v>txt</v>
          </cell>
          <cell r="AC20" t="str">
            <v>rdacontent/fre</v>
          </cell>
          <cell r="AD20" t="str">
            <v>informatique</v>
          </cell>
          <cell r="AE20" t="str">
            <v>c</v>
          </cell>
          <cell r="AF20" t="str">
            <v>rdamedia/fre</v>
          </cell>
          <cell r="AG20" t="str">
            <v>ressource en ligne</v>
          </cell>
          <cell r="AH20" t="str">
            <v>cr</v>
          </cell>
          <cell r="AI20" t="str">
            <v>rdacarrier/fre</v>
          </cell>
          <cell r="AJ20" t="str">
            <v>m\\\\\o\\d\\\\\\\\</v>
          </cell>
          <cell r="AK20" t="str">
            <v>cr\cn\\\\uuaua</v>
          </cell>
          <cell r="AL20" t="str">
            <v>Accès restreint aux membres</v>
          </cell>
          <cell r="AM20" t="str">
            <v>Source de la note de description : Version imprimée</v>
          </cell>
          <cell r="AN20" t="str">
            <v/>
          </cell>
          <cell r="AO20" t="str">
            <v>%SITE_CLIENT%/?library_guid=4125E94C-4912-47E3-897D-F90CFB2743C4</v>
          </cell>
          <cell r="AP20" t="str">
            <v>Accès au travers du portail ENI</v>
          </cell>
          <cell r="AQ20" t="str">
            <v xml:space="preserve"> 3d </v>
          </cell>
          <cell r="AR20" t="str">
            <v xml:space="preserve"> 3D Max </v>
          </cell>
          <cell r="AS20" t="str">
            <v xml:space="preserve"> 3dsmax </v>
          </cell>
          <cell r="AT20" t="str">
            <v xml:space="preserve"> animation </v>
          </cell>
          <cell r="AU20" t="str">
            <v xml:space="preserve"> bitmap </v>
          </cell>
          <cell r="AV20" t="str">
            <v xml:space="preserve"> caméra </v>
          </cell>
          <cell r="AW20" t="str">
            <v xml:space="preserve"> éclairage </v>
          </cell>
          <cell r="AX20" t="str">
            <v xml:space="preserve"> image de synthèse </v>
          </cell>
          <cell r="AY20" t="str">
            <v xml:space="preserve"> LNAT183DS</v>
          </cell>
          <cell r="AZ20" t="str">
            <v xml:space="preserve"> lumière </v>
          </cell>
          <cell r="BA20" t="str">
            <v xml:space="preserve"> matériaux </v>
          </cell>
          <cell r="BB20" t="str">
            <v xml:space="preserve"> modélisation </v>
          </cell>
          <cell r="BC20" t="str">
            <v xml:space="preserve"> radiosité </v>
          </cell>
          <cell r="BD20" t="str">
            <v xml:space="preserve"> rendu </v>
          </cell>
          <cell r="BE20" t="str">
            <v xml:space="preserve"> spline </v>
          </cell>
          <cell r="BF20" t="str">
            <v xml:space="preserve"> texture </v>
          </cell>
          <cell r="BG20" t="str">
            <v xml:space="preserve"> traceur </v>
          </cell>
          <cell r="BH20" t="str">
            <v xml:space="preserve">Discreet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row>
        <row r="21">
          <cell r="A21" t="str">
            <v>AT18AUT</v>
          </cell>
          <cell r="B21" t="str">
            <v>AutoCAD 2018 - Conception, dessin 2D et 3D, présentation</v>
          </cell>
          <cell r="C21" t="str">
            <v>Tous les outils et fonctionnalités avancées autour de projets professionnels</v>
          </cell>
          <cell r="D21" t="str">
            <v>Jean-Yves GOUEZ,Olivier LE FRAPPER</v>
          </cell>
          <cell r="E21" t="str">
            <v/>
          </cell>
          <cell r="F21" t="str">
            <v>GOUEZ, Jean-Yves</v>
          </cell>
          <cell r="G21" t="str">
            <v>LE FRAPPER, Olivier</v>
          </cell>
          <cell r="H21" t="str">
            <v/>
          </cell>
          <cell r="I21" t="str">
            <v/>
          </cell>
          <cell r="J21" t="str">
            <v/>
          </cell>
          <cell r="K21" t="str">
            <v>Edition du 1 October 2017</v>
          </cell>
          <cell r="L21" t="str">
            <v>900 pages</v>
          </cell>
          <cell r="M21" t="str">
            <v>Editions ENI</v>
          </cell>
          <cell r="N21" t="str">
            <v>fre</v>
          </cell>
          <cell r="O21" t="str">
            <v>fre</v>
          </cell>
          <cell r="P21" t="str">
            <v>fre</v>
          </cell>
          <cell r="Q21" t="str">
            <v>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1">
            <v>9782409010552</v>
          </cell>
          <cell r="S21" t="str">
            <v>Version Numérique</v>
          </cell>
          <cell r="T21">
            <v>9782409009754</v>
          </cell>
          <cell r="U21" t="str">
            <v>Version Imprimée</v>
          </cell>
          <cell r="V21" t="str">
            <v>St-Herblain</v>
          </cell>
          <cell r="W21" t="str">
            <v>Editions ENI</v>
          </cell>
          <cell r="X21">
            <v>2017</v>
          </cell>
          <cell r="Y21" t="str">
            <v>Bibliothèque Numérique ENI (Service en ligne)</v>
          </cell>
          <cell r="Z21" t="str">
            <v>ATRIUM</v>
          </cell>
          <cell r="AA21" t="str">
            <v>texte</v>
          </cell>
          <cell r="AB21" t="str">
            <v>txt</v>
          </cell>
          <cell r="AC21" t="str">
            <v>rdacontent/fre</v>
          </cell>
          <cell r="AD21" t="str">
            <v>informatique</v>
          </cell>
          <cell r="AE21" t="str">
            <v>c</v>
          </cell>
          <cell r="AF21" t="str">
            <v>rdamedia/fre</v>
          </cell>
          <cell r="AG21" t="str">
            <v>ressource en ligne</v>
          </cell>
          <cell r="AH21" t="str">
            <v>cr</v>
          </cell>
          <cell r="AI21" t="str">
            <v>rdacarrier/fre</v>
          </cell>
          <cell r="AJ21" t="str">
            <v>m\\\\\o\\d\\\\\\\\</v>
          </cell>
          <cell r="AK21" t="str">
            <v>cr\cn\\\\uuaua</v>
          </cell>
          <cell r="AL21" t="str">
            <v>Accès restreint aux membres</v>
          </cell>
          <cell r="AM21" t="str">
            <v>Source de la note de description : Version imprimée</v>
          </cell>
          <cell r="AN21" t="str">
            <v/>
          </cell>
          <cell r="AO21" t="str">
            <v>%SITE_CLIENT%/?library_guid=B3F463CC-EACD-4F50-BA75-17156FE3C6F3</v>
          </cell>
          <cell r="AP21" t="str">
            <v>Accès au travers du portail ENI</v>
          </cell>
          <cell r="AQ21" t="str">
            <v xml:space="preserve"> 2D </v>
          </cell>
          <cell r="AR21" t="str">
            <v xml:space="preserve"> 3D </v>
          </cell>
          <cell r="AS21" t="str">
            <v xml:space="preserve"> AutoDesk </v>
          </cell>
          <cell r="AT21" t="str">
            <v xml:space="preserve"> CAO </v>
          </cell>
          <cell r="AU21" t="str">
            <v xml:space="preserve"> Catia </v>
          </cell>
          <cell r="AV21" t="str">
            <v xml:space="preserve"> DAO </v>
          </cell>
          <cell r="AW21" t="str">
            <v xml:space="preserve"> Dessin </v>
          </cell>
          <cell r="AX21" t="str">
            <v xml:space="preserve"> DGN </v>
          </cell>
          <cell r="AY21" t="str">
            <v xml:space="preserve"> DWF </v>
          </cell>
          <cell r="AZ21" t="str">
            <v xml:space="preserve"> Iges </v>
          </cell>
          <cell r="BA21" t="str">
            <v xml:space="preserve"> JT </v>
          </cell>
          <cell r="BB21" t="str">
            <v xml:space="preserve"> LNAT18AUT</v>
          </cell>
          <cell r="BC21" t="str">
            <v xml:space="preserve"> NX </v>
          </cell>
          <cell r="BD21" t="str">
            <v xml:space="preserve"> parasolid </v>
          </cell>
          <cell r="BE21" t="str">
            <v xml:space="preserve"> ProE </v>
          </cell>
          <cell r="BF21" t="str">
            <v xml:space="preserve"> Rhino </v>
          </cell>
          <cell r="BG21" t="str">
            <v xml:space="preserve"> SolidWorks </v>
          </cell>
          <cell r="BH21" t="str">
            <v xml:space="preserve"> Step </v>
          </cell>
          <cell r="BI21" t="str">
            <v xml:space="preserve">auto cad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row>
        <row r="22">
          <cell r="A22" t="str">
            <v>AT18REV</v>
          </cell>
          <cell r="B22" t="str">
            <v>Revit 2018</v>
          </cell>
          <cell r="C22" t="str">
            <v>Conception de bâtiment</v>
          </cell>
          <cell r="D22" t="str">
            <v>Maxence DELANNOY</v>
          </cell>
          <cell r="E22" t="str">
            <v/>
          </cell>
          <cell r="F22" t="str">
            <v>DELANNOY, Maxence</v>
          </cell>
          <cell r="G22" t="str">
            <v/>
          </cell>
          <cell r="H22" t="str">
            <v/>
          </cell>
          <cell r="I22" t="str">
            <v/>
          </cell>
          <cell r="J22" t="str">
            <v/>
          </cell>
          <cell r="K22" t="str">
            <v>Edition du 1 September 2017</v>
          </cell>
          <cell r="L22" t="str">
            <v>540 pages</v>
          </cell>
          <cell r="M22" t="str">
            <v>Editions ENI</v>
          </cell>
          <cell r="N22" t="str">
            <v>fre</v>
          </cell>
          <cell r="O22" t="str">
            <v>fre</v>
          </cell>
          <cell r="P22" t="str">
            <v>fre</v>
          </cell>
          <cell r="Q22" t="str">
            <v>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v>
          </cell>
          <cell r="R22">
            <v>9782409010101</v>
          </cell>
          <cell r="S22" t="str">
            <v>Version Numérique</v>
          </cell>
          <cell r="T22">
            <v>9782409009716</v>
          </cell>
          <cell r="U22" t="str">
            <v>Version Imprimée</v>
          </cell>
          <cell r="V22" t="str">
            <v>St-Herblain</v>
          </cell>
          <cell r="W22" t="str">
            <v>Editions ENI</v>
          </cell>
          <cell r="X22">
            <v>2017</v>
          </cell>
          <cell r="Y22" t="str">
            <v>Bibliothèque Numérique ENI (Service en ligne)</v>
          </cell>
          <cell r="Z22" t="str">
            <v>ATRIUM</v>
          </cell>
          <cell r="AA22" t="str">
            <v>texte</v>
          </cell>
          <cell r="AB22" t="str">
            <v>txt</v>
          </cell>
          <cell r="AC22" t="str">
            <v>rdacontent/fre</v>
          </cell>
          <cell r="AD22" t="str">
            <v>informatique</v>
          </cell>
          <cell r="AE22" t="str">
            <v>c</v>
          </cell>
          <cell r="AF22" t="str">
            <v>rdamedia/fre</v>
          </cell>
          <cell r="AG22" t="str">
            <v>ressource en ligne</v>
          </cell>
          <cell r="AH22" t="str">
            <v>cr</v>
          </cell>
          <cell r="AI22" t="str">
            <v>rdacarrier/fre</v>
          </cell>
          <cell r="AJ22" t="str">
            <v>m\\\\\o\\d\\\\\\\\</v>
          </cell>
          <cell r="AK22" t="str">
            <v>cr\cn\\\\uuaua</v>
          </cell>
          <cell r="AL22" t="str">
            <v>Accès restreint aux membres</v>
          </cell>
          <cell r="AM22" t="str">
            <v>Source de la note de description : Version imprimée</v>
          </cell>
          <cell r="AN22" t="str">
            <v/>
          </cell>
          <cell r="AO22" t="str">
            <v>%SITE_CLIENT%/?library_guid=B4CBD7B6-9EF3-4222-9F8A-C17883B99CD4</v>
          </cell>
          <cell r="AP22" t="str">
            <v>Accès au travers du portail ENI</v>
          </cell>
          <cell r="AQ22" t="str">
            <v xml:space="preserve"> annotation </v>
          </cell>
          <cell r="AR22" t="str">
            <v xml:space="preserve"> assemblage </v>
          </cell>
          <cell r="AS22" t="str">
            <v xml:space="preserve"> CAO </v>
          </cell>
          <cell r="AT22" t="str">
            <v xml:space="preserve"> CFAO </v>
          </cell>
          <cell r="AU22" t="str">
            <v xml:space="preserve"> DAO </v>
          </cell>
          <cell r="AV22" t="str">
            <v xml:space="preserve"> Dynamo </v>
          </cell>
          <cell r="AW22" t="str">
            <v xml:space="preserve"> famille </v>
          </cell>
          <cell r="AX22" t="str">
            <v xml:space="preserve"> LNAT18REV</v>
          </cell>
          <cell r="AY22" t="str">
            <v xml:space="preserve"> mise en plan </v>
          </cell>
          <cell r="AZ22" t="str">
            <v xml:space="preserve"> modélisation </v>
          </cell>
          <cell r="BA22" t="str">
            <v xml:space="preserve"> nomenclature </v>
          </cell>
          <cell r="BB22" t="str">
            <v xml:space="preserve"> phase </v>
          </cell>
          <cell r="BC22" t="str">
            <v xml:space="preserve"> rendu </v>
          </cell>
          <cell r="BD22" t="str">
            <v xml:space="preserve"> visite virtuelle </v>
          </cell>
          <cell r="BE22" t="str">
            <v xml:space="preserve">3D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row>
        <row r="23">
          <cell r="A23" t="str">
            <v>AT19ARC</v>
          </cell>
          <cell r="B23" t="str">
            <v>ArchiCAD 19</v>
          </cell>
          <cell r="C23" t="str">
            <v/>
          </cell>
          <cell r="D23" t="str">
            <v>Maxence DUPUPET</v>
          </cell>
          <cell r="E23" t="str">
            <v/>
          </cell>
          <cell r="F23" t="str">
            <v>DUPUPET, Maxence</v>
          </cell>
          <cell r="G23" t="str">
            <v/>
          </cell>
          <cell r="H23" t="str">
            <v/>
          </cell>
          <cell r="I23" t="str">
            <v/>
          </cell>
          <cell r="J23" t="str">
            <v/>
          </cell>
          <cell r="K23" t="str">
            <v>Edition du 1 April 2016</v>
          </cell>
          <cell r="L23" t="str">
            <v>490 pages</v>
          </cell>
          <cell r="M23" t="str">
            <v>Editions ENI</v>
          </cell>
          <cell r="N23" t="str">
            <v>fre</v>
          </cell>
          <cell r="O23" t="str">
            <v>fre</v>
          </cell>
          <cell r="P23" t="str">
            <v>fre</v>
          </cell>
          <cell r="Q23" t="str">
            <v>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v>
          </cell>
          <cell r="R23">
            <v>9782409001864</v>
          </cell>
          <cell r="S23" t="str">
            <v>Version Numérique</v>
          </cell>
          <cell r="T23">
            <v>9782746099760</v>
          </cell>
          <cell r="U23" t="str">
            <v>Version Imprimée</v>
          </cell>
          <cell r="V23" t="str">
            <v>St-Herblain</v>
          </cell>
          <cell r="W23" t="str">
            <v>Editions ENI</v>
          </cell>
          <cell r="X23">
            <v>2016</v>
          </cell>
          <cell r="Y23" t="str">
            <v>Bibliothèque Numérique ENI (Service en ligne)</v>
          </cell>
          <cell r="Z23" t="str">
            <v>ATRIUM</v>
          </cell>
          <cell r="AA23" t="str">
            <v>texte</v>
          </cell>
          <cell r="AB23" t="str">
            <v>txt</v>
          </cell>
          <cell r="AC23" t="str">
            <v>rdacontent/fre</v>
          </cell>
          <cell r="AD23" t="str">
            <v>informatique</v>
          </cell>
          <cell r="AE23" t="str">
            <v>c</v>
          </cell>
          <cell r="AF23" t="str">
            <v>rdamedia/fre</v>
          </cell>
          <cell r="AG23" t="str">
            <v>ressource en ligne</v>
          </cell>
          <cell r="AH23" t="str">
            <v>cr</v>
          </cell>
          <cell r="AI23" t="str">
            <v>rdacarrier/fre</v>
          </cell>
          <cell r="AJ23" t="str">
            <v>m\\\\\o\\d\\\\\\\\</v>
          </cell>
          <cell r="AK23" t="str">
            <v>cr\cn\\\\uuaua</v>
          </cell>
          <cell r="AL23" t="str">
            <v>Accès restreint aux membres</v>
          </cell>
          <cell r="AM23" t="str">
            <v>Source de la note de description : Version imprimée</v>
          </cell>
          <cell r="AN23" t="str">
            <v/>
          </cell>
          <cell r="AO23" t="str">
            <v>%SITE_CLIENT%/?library_guid=E83674EA-950C-4CD1-8E2F-90D96DD38BED</v>
          </cell>
          <cell r="AP23" t="str">
            <v>Accès au travers du portail ENI</v>
          </cell>
          <cell r="AQ23" t="str">
            <v xml:space="preserve"> archi </v>
          </cell>
          <cell r="AR23" t="str">
            <v xml:space="preserve"> architecte </v>
          </cell>
          <cell r="AS23" t="str">
            <v xml:space="preserve"> architecture </v>
          </cell>
          <cell r="AT23" t="str">
            <v xml:space="preserve"> caméra </v>
          </cell>
          <cell r="AU23" t="str">
            <v xml:space="preserve"> LNAT19ARC</v>
          </cell>
          <cell r="AV23" t="str">
            <v xml:space="preserve"> objet VR </v>
          </cell>
          <cell r="AW23" t="str">
            <v xml:space="preserve"> rendu </v>
          </cell>
          <cell r="AX23" t="str">
            <v xml:space="preserve"> Roofmaker </v>
          </cell>
          <cell r="AY23" t="str">
            <v xml:space="preserve"> Scène VR </v>
          </cell>
          <cell r="AZ23" t="str">
            <v xml:space="preserve"> Trustmaker </v>
          </cell>
          <cell r="BA23" t="str">
            <v xml:space="preserve">3D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row>
        <row r="24">
          <cell r="A24" t="str">
            <v>AT19AUT</v>
          </cell>
          <cell r="B24" t="str">
            <v>AutoCAD 2019 - Conception, dessin 2D et 3D, présentation</v>
          </cell>
          <cell r="C24" t="str">
            <v>Tous les outils et fonctionnalités avancées autour de projets professionnels</v>
          </cell>
          <cell r="D24" t="str">
            <v>Jean-Yves GOUEZ,Olivier LE FRAPPER</v>
          </cell>
          <cell r="E24" t="str">
            <v/>
          </cell>
          <cell r="F24" t="str">
            <v>GOUEZ, Jean-Yves</v>
          </cell>
          <cell r="G24" t="str">
            <v>LE FRAPPER, Olivier</v>
          </cell>
          <cell r="H24" t="str">
            <v/>
          </cell>
          <cell r="I24" t="str">
            <v/>
          </cell>
          <cell r="J24" t="str">
            <v/>
          </cell>
          <cell r="K24" t="str">
            <v>Edition du 1 December 2018</v>
          </cell>
          <cell r="L24" t="str">
            <v>899 pages</v>
          </cell>
          <cell r="M24" t="str">
            <v>Editions ENI</v>
          </cell>
          <cell r="N24" t="str">
            <v>fre</v>
          </cell>
          <cell r="O24" t="str">
            <v>fre</v>
          </cell>
          <cell r="P24" t="str">
            <v>fre</v>
          </cell>
          <cell r="Q24" t="str">
            <v>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4">
            <v>9782409016431</v>
          </cell>
          <cell r="S24" t="str">
            <v>Version Numérique</v>
          </cell>
          <cell r="T24">
            <v>9782409016424</v>
          </cell>
          <cell r="U24" t="str">
            <v>Version Imprimée</v>
          </cell>
          <cell r="V24" t="str">
            <v>St-Herblain</v>
          </cell>
          <cell r="W24" t="str">
            <v>Editions ENI</v>
          </cell>
          <cell r="X24">
            <v>2018</v>
          </cell>
          <cell r="Y24" t="str">
            <v>Bibliothèque Numérique ENI (Service en ligne)</v>
          </cell>
          <cell r="Z24" t="str">
            <v>ATRIUM</v>
          </cell>
          <cell r="AA24" t="str">
            <v>texte</v>
          </cell>
          <cell r="AB24" t="str">
            <v>txt</v>
          </cell>
          <cell r="AC24" t="str">
            <v>rdacontent/fre</v>
          </cell>
          <cell r="AD24" t="str">
            <v>informatique</v>
          </cell>
          <cell r="AE24" t="str">
            <v>c</v>
          </cell>
          <cell r="AF24" t="str">
            <v>rdamedia/fre</v>
          </cell>
          <cell r="AG24" t="str">
            <v>ressource en ligne</v>
          </cell>
          <cell r="AH24" t="str">
            <v>cr</v>
          </cell>
          <cell r="AI24" t="str">
            <v>rdacarrier/fre</v>
          </cell>
          <cell r="AJ24" t="str">
            <v>m\\\\\o\\d\\\\\\\\</v>
          </cell>
          <cell r="AK24" t="str">
            <v>cr\cn\\\\uuaua</v>
          </cell>
          <cell r="AL24" t="str">
            <v>Accès restreint aux membres</v>
          </cell>
          <cell r="AM24" t="str">
            <v>Source de la note de description : Version imprimée</v>
          </cell>
          <cell r="AN24" t="str">
            <v/>
          </cell>
          <cell r="AO24" t="str">
            <v>%SITE_CLIENT%/?library_guid=2E9429D9-C087-4F39-BD41-E1A0D51A03E5</v>
          </cell>
          <cell r="AP24" t="str">
            <v>Accès au travers du portail ENI</v>
          </cell>
          <cell r="AQ24" t="str">
            <v xml:space="preserve"> 2D </v>
          </cell>
          <cell r="AR24" t="str">
            <v xml:space="preserve"> 3D </v>
          </cell>
          <cell r="AS24" t="str">
            <v xml:space="preserve"> AutoDesk </v>
          </cell>
          <cell r="AT24" t="str">
            <v xml:space="preserve"> CAO </v>
          </cell>
          <cell r="AU24" t="str">
            <v xml:space="preserve"> Catia </v>
          </cell>
          <cell r="AV24" t="str">
            <v xml:space="preserve"> DAO </v>
          </cell>
          <cell r="AW24" t="str">
            <v xml:space="preserve"> Dessin </v>
          </cell>
          <cell r="AX24" t="str">
            <v xml:space="preserve"> DGN </v>
          </cell>
          <cell r="AY24" t="str">
            <v xml:space="preserve"> DWF </v>
          </cell>
          <cell r="AZ24" t="str">
            <v xml:space="preserve"> Iges </v>
          </cell>
          <cell r="BA24" t="str">
            <v xml:space="preserve"> JT </v>
          </cell>
          <cell r="BB24" t="str">
            <v xml:space="preserve"> LNAT19AUT</v>
          </cell>
          <cell r="BC24" t="str">
            <v xml:space="preserve"> NX </v>
          </cell>
          <cell r="BD24" t="str">
            <v xml:space="preserve"> parasolid </v>
          </cell>
          <cell r="BE24" t="str">
            <v xml:space="preserve"> ProE </v>
          </cell>
          <cell r="BF24" t="str">
            <v xml:space="preserve"> Rhino </v>
          </cell>
          <cell r="BG24" t="str">
            <v xml:space="preserve"> SolidWorks </v>
          </cell>
          <cell r="BH24" t="str">
            <v xml:space="preserve"> Step </v>
          </cell>
          <cell r="BI24" t="str">
            <v xml:space="preserve">auto cad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row>
        <row r="25">
          <cell r="A25" t="str">
            <v>AT19SOL</v>
          </cell>
          <cell r="B25" t="str">
            <v>SolidWorks 2019</v>
          </cell>
          <cell r="C25" t="str">
            <v>Conception détaillée de pièces et d'assemblages 3D</v>
          </cell>
          <cell r="D25" t="str">
            <v>Jean-Yves GOUEZ,Olivier LE FRAPPER,Frédéric LENESLEY</v>
          </cell>
          <cell r="E25" t="str">
            <v/>
          </cell>
          <cell r="F25" t="str">
            <v>GOUEZ, Jean-Yves</v>
          </cell>
          <cell r="G25" t="str">
            <v>LE FRAPPER, Olivier</v>
          </cell>
          <cell r="H25" t="str">
            <v>LENESLEY, Frédéric</v>
          </cell>
          <cell r="I25" t="str">
            <v/>
          </cell>
          <cell r="J25" t="str">
            <v/>
          </cell>
          <cell r="K25" t="str">
            <v>Edition du 1 May 2019</v>
          </cell>
          <cell r="L25" t="str">
            <v>566 pages</v>
          </cell>
          <cell r="M25" t="str">
            <v>Editions ENI</v>
          </cell>
          <cell r="N25" t="str">
            <v>fre</v>
          </cell>
          <cell r="O25" t="str">
            <v>fre</v>
          </cell>
          <cell r="P25" t="str">
            <v>fre</v>
          </cell>
          <cell r="Q25" t="str">
            <v>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v>
          </cell>
          <cell r="R25">
            <v>9782409018954</v>
          </cell>
          <cell r="S25" t="str">
            <v>Version Numérique</v>
          </cell>
          <cell r="T25">
            <v>9782409018947</v>
          </cell>
          <cell r="U25" t="str">
            <v>Version Imprimée</v>
          </cell>
          <cell r="V25" t="str">
            <v>St-Herblain</v>
          </cell>
          <cell r="W25" t="str">
            <v>Editions ENI</v>
          </cell>
          <cell r="X25">
            <v>2019</v>
          </cell>
          <cell r="Y25" t="str">
            <v>Bibliothèque Numérique ENI (Service en ligne)</v>
          </cell>
          <cell r="Z25" t="str">
            <v>ATRIUM</v>
          </cell>
          <cell r="AA25" t="str">
            <v>texte</v>
          </cell>
          <cell r="AB25" t="str">
            <v>txt</v>
          </cell>
          <cell r="AC25" t="str">
            <v>rdacontent/fre</v>
          </cell>
          <cell r="AD25" t="str">
            <v>informatique</v>
          </cell>
          <cell r="AE25" t="str">
            <v>c</v>
          </cell>
          <cell r="AF25" t="str">
            <v>rdamedia/fre</v>
          </cell>
          <cell r="AG25" t="str">
            <v>ressource en ligne</v>
          </cell>
          <cell r="AH25" t="str">
            <v>cr</v>
          </cell>
          <cell r="AI25" t="str">
            <v>rdacarrier/fre</v>
          </cell>
          <cell r="AJ25" t="str">
            <v>m\\\\\o\\d\\\\\\\\</v>
          </cell>
          <cell r="AK25" t="str">
            <v>cr\cn\\\\uuaua</v>
          </cell>
          <cell r="AL25" t="str">
            <v>Accès restreint aux membres</v>
          </cell>
          <cell r="AM25" t="str">
            <v>Source de la note de description : Version imprimée</v>
          </cell>
          <cell r="AN25" t="str">
            <v/>
          </cell>
          <cell r="AO25" t="str">
            <v>%SITE_CLIENT%/?library_guid=050FB1BF-5427-496A-934F-8653D5A47A2D</v>
          </cell>
          <cell r="AP25" t="str">
            <v>Accès au travers du portail ENI</v>
          </cell>
          <cell r="AQ25" t="str">
            <v xml:space="preserve"> 3D </v>
          </cell>
          <cell r="AR25" t="str">
            <v xml:space="preserve"> assemblage </v>
          </cell>
          <cell r="AS25" t="str">
            <v xml:space="preserve"> balayage </v>
          </cell>
          <cell r="AT25" t="str">
            <v xml:space="preserve"> CAO </v>
          </cell>
          <cell r="AU25" t="str">
            <v xml:space="preserve"> CFAO </v>
          </cell>
          <cell r="AV25" t="str">
            <v xml:space="preserve"> DAO </v>
          </cell>
          <cell r="AW25" t="str">
            <v xml:space="preserve"> Dassault systèmes </v>
          </cell>
          <cell r="AX25" t="str">
            <v xml:space="preserve"> esquisse </v>
          </cell>
          <cell r="AY25" t="str">
            <v xml:space="preserve"> extrusion </v>
          </cell>
          <cell r="AZ25" t="str">
            <v xml:space="preserve"> LNAT19SOL</v>
          </cell>
          <cell r="BA25" t="str">
            <v xml:space="preserve"> mise en plan </v>
          </cell>
          <cell r="BB25" t="str">
            <v xml:space="preserve"> pièce </v>
          </cell>
          <cell r="BC25" t="str">
            <v xml:space="preserve"> révolution </v>
          </cell>
          <cell r="BD25" t="str">
            <v xml:space="preserve"> solidwork </v>
          </cell>
          <cell r="BE25" t="str">
            <v xml:space="preserve"> tolerie </v>
          </cell>
          <cell r="BF25" t="str">
            <v xml:space="preserve"> tôlerie </v>
          </cell>
          <cell r="BG25" t="str">
            <v xml:space="preserve">Livre SolidWorks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row>
        <row r="26">
          <cell r="A26" t="str">
            <v>AT2.6BLE</v>
          </cell>
          <cell r="B26" t="str">
            <v>Blender 2.6</v>
          </cell>
          <cell r="C26" t="str">
            <v/>
          </cell>
          <cell r="D26" t="str">
            <v>Ronan  Ducluzeau</v>
          </cell>
          <cell r="E26" t="str">
            <v/>
          </cell>
          <cell r="F26" t="str">
            <v xml:space="preserve">Ducluzeau, Ronan </v>
          </cell>
          <cell r="G26" t="str">
            <v/>
          </cell>
          <cell r="H26" t="str">
            <v/>
          </cell>
          <cell r="I26" t="str">
            <v/>
          </cell>
          <cell r="J26" t="str">
            <v/>
          </cell>
          <cell r="K26" t="str">
            <v>Edition du 1 May 2012</v>
          </cell>
          <cell r="L26" t="str">
            <v>596 pages</v>
          </cell>
          <cell r="M26" t="str">
            <v>Editions ENI</v>
          </cell>
          <cell r="N26" t="str">
            <v>fre</v>
          </cell>
          <cell r="O26" t="str">
            <v>fre</v>
          </cell>
          <cell r="P26" t="str">
            <v>fre</v>
          </cell>
          <cell r="Q26" t="str">
            <v>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v>
          </cell>
          <cell r="R26">
            <v>9782746073258</v>
          </cell>
          <cell r="S26" t="str">
            <v>Version Numérique</v>
          </cell>
          <cell r="T26">
            <v>9782746072275</v>
          </cell>
          <cell r="U26" t="str">
            <v>Version Imprimée</v>
          </cell>
          <cell r="V26" t="str">
            <v>St-Herblain</v>
          </cell>
          <cell r="W26" t="str">
            <v>Editions ENI</v>
          </cell>
          <cell r="X26">
            <v>2012</v>
          </cell>
          <cell r="Y26" t="str">
            <v>Bibliothèque Numérique ENI (Service en ligne)</v>
          </cell>
          <cell r="Z26" t="str">
            <v>ATRIUM</v>
          </cell>
          <cell r="AA26" t="str">
            <v>texte</v>
          </cell>
          <cell r="AB26" t="str">
            <v>txt</v>
          </cell>
          <cell r="AC26" t="str">
            <v>rdacontent/fre</v>
          </cell>
          <cell r="AD26" t="str">
            <v>informatique</v>
          </cell>
          <cell r="AE26" t="str">
            <v>c</v>
          </cell>
          <cell r="AF26" t="str">
            <v>rdamedia/fre</v>
          </cell>
          <cell r="AG26" t="str">
            <v>ressource en ligne</v>
          </cell>
          <cell r="AH26" t="str">
            <v>cr</v>
          </cell>
          <cell r="AI26" t="str">
            <v>rdacarrier/fre</v>
          </cell>
          <cell r="AJ26" t="str">
            <v>m\\\\\o\\d\\\\\\\\</v>
          </cell>
          <cell r="AK26" t="str">
            <v>cr\cn\\\\uuaua</v>
          </cell>
          <cell r="AL26" t="str">
            <v>Accès restreint aux membres</v>
          </cell>
          <cell r="AM26" t="str">
            <v>Source de la note de description : Version imprimée</v>
          </cell>
          <cell r="AN26" t="str">
            <v/>
          </cell>
          <cell r="AO26" t="str">
            <v>%SITE_CLIENT%/?library_guid=A2E78E4B-8A9C-4E7D-934D-1B2039C3CDDF</v>
          </cell>
          <cell r="AP26" t="str">
            <v>Accès au travers du portail ENI</v>
          </cell>
          <cell r="AQ26" t="str">
            <v xml:space="preserve"> animation  </v>
          </cell>
          <cell r="AR26" t="str">
            <v xml:space="preserve"> bevel object </v>
          </cell>
          <cell r="AS26" t="str">
            <v xml:space="preserve"> LNAT2.6BLE</v>
          </cell>
          <cell r="AT26" t="str">
            <v xml:space="preserve"> maillage </v>
          </cell>
          <cell r="AU26" t="str">
            <v xml:space="preserve"> matériaux </v>
          </cell>
          <cell r="AV26" t="str">
            <v xml:space="preserve"> mesh </v>
          </cell>
          <cell r="AW26" t="str">
            <v xml:space="preserve"> modélisation </v>
          </cell>
          <cell r="AX26" t="str">
            <v xml:space="preserve"> modificateur </v>
          </cell>
          <cell r="AY26" t="str">
            <v xml:space="preserve"> rendu </v>
          </cell>
          <cell r="AZ26" t="str">
            <v xml:space="preserve"> texture </v>
          </cell>
          <cell r="BA26" t="str">
            <v xml:space="preserve">3D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row>
        <row r="27">
          <cell r="A27" t="str">
            <v>AT2.7BLE</v>
          </cell>
          <cell r="B27" t="str">
            <v>Blender 2.7</v>
          </cell>
          <cell r="C27" t="str">
            <v/>
          </cell>
          <cell r="D27" t="str">
            <v>Ronan  Ducluzeau</v>
          </cell>
          <cell r="E27" t="str">
            <v/>
          </cell>
          <cell r="F27" t="str">
            <v xml:space="preserve">Ducluzeau, Ronan </v>
          </cell>
          <cell r="G27" t="str">
            <v/>
          </cell>
          <cell r="H27" t="str">
            <v/>
          </cell>
          <cell r="I27" t="str">
            <v/>
          </cell>
          <cell r="J27" t="str">
            <v/>
          </cell>
          <cell r="K27" t="str">
            <v>Edition du 1 February 2016</v>
          </cell>
          <cell r="L27" t="str">
            <v>566 pages</v>
          </cell>
          <cell r="M27" t="str">
            <v>Editions ENI</v>
          </cell>
          <cell r="N27" t="str">
            <v>fre</v>
          </cell>
          <cell r="O27" t="str">
            <v>fre</v>
          </cell>
          <cell r="P27" t="str">
            <v>fre</v>
          </cell>
          <cell r="Q27" t="str">
            <v>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v>
          </cell>
          <cell r="R27">
            <v>9782746096776</v>
          </cell>
          <cell r="S27" t="str">
            <v>Version Numérique</v>
          </cell>
          <cell r="T27">
            <v>9782746095632</v>
          </cell>
          <cell r="U27" t="str">
            <v>Version Imprimée</v>
          </cell>
          <cell r="V27" t="str">
            <v>St-Herblain</v>
          </cell>
          <cell r="W27" t="str">
            <v>Editions ENI</v>
          </cell>
          <cell r="X27">
            <v>2016</v>
          </cell>
          <cell r="Y27" t="str">
            <v>Bibliothèque Numérique ENI (Service en ligne)</v>
          </cell>
          <cell r="Z27" t="str">
            <v>ATRIUM</v>
          </cell>
          <cell r="AA27" t="str">
            <v>texte</v>
          </cell>
          <cell r="AB27" t="str">
            <v>txt</v>
          </cell>
          <cell r="AC27" t="str">
            <v>rdacontent/fre</v>
          </cell>
          <cell r="AD27" t="str">
            <v>informatique</v>
          </cell>
          <cell r="AE27" t="str">
            <v>c</v>
          </cell>
          <cell r="AF27" t="str">
            <v>rdamedia/fre</v>
          </cell>
          <cell r="AG27" t="str">
            <v>ressource en ligne</v>
          </cell>
          <cell r="AH27" t="str">
            <v>cr</v>
          </cell>
          <cell r="AI27" t="str">
            <v>rdacarrier/fre</v>
          </cell>
          <cell r="AJ27" t="str">
            <v>m\\\\\o\\d\\\\\\\\</v>
          </cell>
          <cell r="AK27" t="str">
            <v>cr\cn\\\\uuaua</v>
          </cell>
          <cell r="AL27" t="str">
            <v>Accès restreint aux membres</v>
          </cell>
          <cell r="AM27" t="str">
            <v>Source de la note de description : Version imprimée</v>
          </cell>
          <cell r="AN27" t="str">
            <v/>
          </cell>
          <cell r="AO27" t="str">
            <v>%SITE_CLIENT%/?library_guid=E6DACC55-EA80-42E2-8AC1-8E0CF0C80267</v>
          </cell>
          <cell r="AP27" t="str">
            <v>Accès au travers du portail ENI</v>
          </cell>
          <cell r="AQ27" t="str">
            <v xml:space="preserve"> animation </v>
          </cell>
          <cell r="AR27" t="str">
            <v xml:space="preserve"> bevel object </v>
          </cell>
          <cell r="AS27" t="str">
            <v xml:space="preserve"> Freestyle </v>
          </cell>
          <cell r="AT27" t="str">
            <v xml:space="preserve"> LNAT2.7BLE</v>
          </cell>
          <cell r="AU27" t="str">
            <v xml:space="preserve"> maillage </v>
          </cell>
          <cell r="AV27" t="str">
            <v xml:space="preserve"> matériaux </v>
          </cell>
          <cell r="AW27" t="str">
            <v xml:space="preserve"> mesh </v>
          </cell>
          <cell r="AX27" t="str">
            <v xml:space="preserve"> modélisation </v>
          </cell>
          <cell r="AY27" t="str">
            <v xml:space="preserve"> modificateur </v>
          </cell>
          <cell r="AZ27" t="str">
            <v xml:space="preserve"> rendu </v>
          </cell>
          <cell r="BA27" t="str">
            <v xml:space="preserve"> texture </v>
          </cell>
          <cell r="BB27" t="str">
            <v xml:space="preserve">3D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row>
        <row r="28">
          <cell r="A28" t="str">
            <v>AT20AUT</v>
          </cell>
          <cell r="B28" t="str">
            <v>AutoCAD 2020 - Conception, dessin 2D et 3D, présentation</v>
          </cell>
          <cell r="C28" t="str">
            <v>Tous les outils et fonctionnalités avancées autour de projets professionnels</v>
          </cell>
          <cell r="D28" t="str">
            <v>Jean-Yves GOUEZ,Olivier LE FRAPPER</v>
          </cell>
          <cell r="E28" t="str">
            <v/>
          </cell>
          <cell r="F28" t="str">
            <v>GOUEZ, Jean-Yves</v>
          </cell>
          <cell r="G28" t="str">
            <v>LE FRAPPER, Olivier</v>
          </cell>
          <cell r="H28" t="str">
            <v/>
          </cell>
          <cell r="I28" t="str">
            <v/>
          </cell>
          <cell r="J28" t="str">
            <v/>
          </cell>
          <cell r="K28" t="str">
            <v>Edition du 1 December 2019</v>
          </cell>
          <cell r="L28" t="str">
            <v>808 pages</v>
          </cell>
          <cell r="M28" t="str">
            <v>Editions ENI</v>
          </cell>
          <cell r="N28" t="str">
            <v>fre</v>
          </cell>
          <cell r="O28" t="str">
            <v>fre</v>
          </cell>
          <cell r="P28" t="str">
            <v>fre</v>
          </cell>
          <cell r="Q28" t="str">
            <v>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8">
            <v>9782409022043</v>
          </cell>
          <cell r="S28" t="str">
            <v>Version Numérique</v>
          </cell>
          <cell r="T28">
            <v>9782409022036</v>
          </cell>
          <cell r="U28" t="str">
            <v>Version Imprimée</v>
          </cell>
          <cell r="V28" t="str">
            <v>St-Herblain</v>
          </cell>
          <cell r="W28" t="str">
            <v>Editions ENI</v>
          </cell>
          <cell r="X28">
            <v>2019</v>
          </cell>
          <cell r="Y28" t="str">
            <v>Bibliothèque Numérique ENI (Service en ligne)</v>
          </cell>
          <cell r="Z28" t="str">
            <v>ATRIUM</v>
          </cell>
          <cell r="AA28" t="str">
            <v>texte</v>
          </cell>
          <cell r="AB28" t="str">
            <v>txt</v>
          </cell>
          <cell r="AC28" t="str">
            <v>rdacontent/fre</v>
          </cell>
          <cell r="AD28" t="str">
            <v>informatique</v>
          </cell>
          <cell r="AE28" t="str">
            <v>c</v>
          </cell>
          <cell r="AF28" t="str">
            <v>rdamedia/fre</v>
          </cell>
          <cell r="AG28" t="str">
            <v>ressource en ligne</v>
          </cell>
          <cell r="AH28" t="str">
            <v>cr</v>
          </cell>
          <cell r="AI28" t="str">
            <v>rdacarrier/fre</v>
          </cell>
          <cell r="AJ28" t="str">
            <v>m\\\\\o\\d\\\\\\\\</v>
          </cell>
          <cell r="AK28" t="str">
            <v>cr\cn\\\\uuaua</v>
          </cell>
          <cell r="AL28" t="str">
            <v>Accès restreint aux membres</v>
          </cell>
          <cell r="AM28" t="str">
            <v>Source de la note de description : Version imprimée</v>
          </cell>
          <cell r="AN28" t="str">
            <v/>
          </cell>
          <cell r="AO28" t="str">
            <v>%SITE_CLIENT%/?library_guid=4B4F70A3-D1AB-4939-ACBF-9E2822968DC3</v>
          </cell>
          <cell r="AP28" t="str">
            <v>Accès au travers du portail ENI</v>
          </cell>
          <cell r="AQ28" t="str">
            <v xml:space="preserve"> 2D </v>
          </cell>
          <cell r="AR28" t="str">
            <v xml:space="preserve"> 3D </v>
          </cell>
          <cell r="AS28" t="str">
            <v xml:space="preserve"> AutoDesk </v>
          </cell>
          <cell r="AT28" t="str">
            <v xml:space="preserve"> CAO </v>
          </cell>
          <cell r="AU28" t="str">
            <v xml:space="preserve"> Catia </v>
          </cell>
          <cell r="AV28" t="str">
            <v xml:space="preserve"> DAO </v>
          </cell>
          <cell r="AW28" t="str">
            <v xml:space="preserve"> Dessin </v>
          </cell>
          <cell r="AX28" t="str">
            <v xml:space="preserve"> DGN </v>
          </cell>
          <cell r="AY28" t="str">
            <v xml:space="preserve"> DWF </v>
          </cell>
          <cell r="AZ28" t="str">
            <v xml:space="preserve"> Iges </v>
          </cell>
          <cell r="BA28" t="str">
            <v xml:space="preserve"> JT </v>
          </cell>
          <cell r="BB28" t="str">
            <v xml:space="preserve"> LNAT20AUT</v>
          </cell>
          <cell r="BC28" t="str">
            <v xml:space="preserve"> NX </v>
          </cell>
          <cell r="BD28" t="str">
            <v xml:space="preserve"> parasolid </v>
          </cell>
          <cell r="BE28" t="str">
            <v xml:space="preserve"> ProE </v>
          </cell>
          <cell r="BF28" t="str">
            <v xml:space="preserve"> Rhino </v>
          </cell>
          <cell r="BG28" t="str">
            <v xml:space="preserve"> SolidWorks </v>
          </cell>
          <cell r="BH28" t="str">
            <v xml:space="preserve"> Step </v>
          </cell>
          <cell r="BI28" t="str">
            <v xml:space="preserve">auto cad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row>
        <row r="29">
          <cell r="A29" t="str">
            <v>AT20REV</v>
          </cell>
          <cell r="B29" t="str">
            <v>Revit 2020</v>
          </cell>
          <cell r="C29" t="str">
            <v>Conception de bâtiment</v>
          </cell>
          <cell r="D29" t="str">
            <v>Maxence DELANNOY</v>
          </cell>
          <cell r="E29" t="str">
            <v/>
          </cell>
          <cell r="F29" t="str">
            <v>DELANNOY, Maxence</v>
          </cell>
          <cell r="G29" t="str">
            <v/>
          </cell>
          <cell r="H29" t="str">
            <v/>
          </cell>
          <cell r="I29" t="str">
            <v/>
          </cell>
          <cell r="J29" t="str">
            <v/>
          </cell>
          <cell r="K29" t="str">
            <v>Edition du 1 September 2019</v>
          </cell>
          <cell r="L29" t="str">
            <v>540 pages</v>
          </cell>
          <cell r="M29" t="str">
            <v>Editions ENI</v>
          </cell>
          <cell r="N29" t="str">
            <v>fre</v>
          </cell>
          <cell r="O29" t="str">
            <v>fre</v>
          </cell>
          <cell r="P29" t="str">
            <v>fre</v>
          </cell>
          <cell r="Q29" t="str">
            <v>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v>
          </cell>
          <cell r="R29">
            <v>9782409020391</v>
          </cell>
          <cell r="S29" t="str">
            <v>Version Numérique</v>
          </cell>
          <cell r="T29">
            <v>9782409020384</v>
          </cell>
          <cell r="U29" t="str">
            <v>Version Imprimée</v>
          </cell>
          <cell r="V29" t="str">
            <v>St-Herblain</v>
          </cell>
          <cell r="W29" t="str">
            <v>Editions ENI</v>
          </cell>
          <cell r="X29">
            <v>2019</v>
          </cell>
          <cell r="Y29" t="str">
            <v>Bibliothèque Numérique ENI (Service en ligne)</v>
          </cell>
          <cell r="Z29" t="str">
            <v>ATRIUM</v>
          </cell>
          <cell r="AA29" t="str">
            <v>texte</v>
          </cell>
          <cell r="AB29" t="str">
            <v>txt</v>
          </cell>
          <cell r="AC29" t="str">
            <v>rdacontent/fre</v>
          </cell>
          <cell r="AD29" t="str">
            <v>informatique</v>
          </cell>
          <cell r="AE29" t="str">
            <v>c</v>
          </cell>
          <cell r="AF29" t="str">
            <v>rdamedia/fre</v>
          </cell>
          <cell r="AG29" t="str">
            <v>ressource en ligne</v>
          </cell>
          <cell r="AH29" t="str">
            <v>cr</v>
          </cell>
          <cell r="AI29" t="str">
            <v>rdacarrier/fre</v>
          </cell>
          <cell r="AJ29" t="str">
            <v>m\\\\\o\\d\\\\\\\\</v>
          </cell>
          <cell r="AK29" t="str">
            <v>cr\cn\\\\uuaua</v>
          </cell>
          <cell r="AL29" t="str">
            <v>Accès restreint aux membres</v>
          </cell>
          <cell r="AM29" t="str">
            <v>Source de la note de description : Version imprimée</v>
          </cell>
          <cell r="AN29" t="str">
            <v/>
          </cell>
          <cell r="AO29" t="str">
            <v>%SITE_CLIENT%/?library_guid=CBCA3D70-AEAF-4F26-8964-4FEAC4814034</v>
          </cell>
          <cell r="AP29" t="str">
            <v>Accès au travers du portail ENI</v>
          </cell>
          <cell r="AQ29" t="str">
            <v xml:space="preserve"> annotation </v>
          </cell>
          <cell r="AR29" t="str">
            <v xml:space="preserve"> assemblage </v>
          </cell>
          <cell r="AS29" t="str">
            <v xml:space="preserve"> CAO </v>
          </cell>
          <cell r="AT29" t="str">
            <v xml:space="preserve"> CFAO </v>
          </cell>
          <cell r="AU29" t="str">
            <v xml:space="preserve"> DAO </v>
          </cell>
          <cell r="AV29" t="str">
            <v xml:space="preserve"> Dynamo </v>
          </cell>
          <cell r="AW29" t="str">
            <v xml:space="preserve"> famille </v>
          </cell>
          <cell r="AX29" t="str">
            <v xml:space="preserve"> LNAT20REV</v>
          </cell>
          <cell r="AY29" t="str">
            <v xml:space="preserve"> mise en plan </v>
          </cell>
          <cell r="AZ29" t="str">
            <v xml:space="preserve"> modélisation </v>
          </cell>
          <cell r="BA29" t="str">
            <v xml:space="preserve"> nomenclature </v>
          </cell>
          <cell r="BB29" t="str">
            <v xml:space="preserve"> phase </v>
          </cell>
          <cell r="BC29" t="str">
            <v xml:space="preserve"> rendu </v>
          </cell>
          <cell r="BD29" t="str">
            <v xml:space="preserve"> visite virtuelle </v>
          </cell>
          <cell r="BE29" t="str">
            <v xml:space="preserve">3D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row>
        <row r="30">
          <cell r="A30" t="str">
            <v>AT22ARC</v>
          </cell>
          <cell r="B30" t="str">
            <v>ArchiCAD 21 et 22</v>
          </cell>
          <cell r="C30" t="str">
            <v/>
          </cell>
          <cell r="D30" t="str">
            <v>Maxence DUPUPET</v>
          </cell>
          <cell r="E30" t="str">
            <v/>
          </cell>
          <cell r="F30" t="str">
            <v>DUPUPET, Maxence</v>
          </cell>
          <cell r="G30" t="str">
            <v/>
          </cell>
          <cell r="H30" t="str">
            <v/>
          </cell>
          <cell r="I30" t="str">
            <v/>
          </cell>
          <cell r="J30" t="str">
            <v/>
          </cell>
          <cell r="K30" t="str">
            <v>Edition du 1 October 2018</v>
          </cell>
          <cell r="L30" t="str">
            <v>618 pages</v>
          </cell>
          <cell r="M30" t="str">
            <v>Editions ENI</v>
          </cell>
          <cell r="N30" t="str">
            <v>fre</v>
          </cell>
          <cell r="O30" t="str">
            <v>fre</v>
          </cell>
          <cell r="P30" t="str">
            <v>fre</v>
          </cell>
          <cell r="Q30" t="str">
            <v>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v>
          </cell>
          <cell r="R30">
            <v>9782409015465</v>
          </cell>
          <cell r="S30" t="str">
            <v>Version Numérique</v>
          </cell>
          <cell r="T30">
            <v>9782409015458</v>
          </cell>
          <cell r="U30" t="str">
            <v>Version Imprimée</v>
          </cell>
          <cell r="V30" t="str">
            <v>St-Herblain</v>
          </cell>
          <cell r="W30" t="str">
            <v>Editions ENI</v>
          </cell>
          <cell r="X30">
            <v>2018</v>
          </cell>
          <cell r="Y30" t="str">
            <v>Bibliothèque Numérique ENI (Service en ligne)</v>
          </cell>
          <cell r="Z30" t="str">
            <v>ATRIUM</v>
          </cell>
          <cell r="AA30" t="str">
            <v>texte</v>
          </cell>
          <cell r="AB30" t="str">
            <v>txt</v>
          </cell>
          <cell r="AC30" t="str">
            <v>rdacontent/fre</v>
          </cell>
          <cell r="AD30" t="str">
            <v>informatique</v>
          </cell>
          <cell r="AE30" t="str">
            <v>c</v>
          </cell>
          <cell r="AF30" t="str">
            <v>rdamedia/fre</v>
          </cell>
          <cell r="AG30" t="str">
            <v>ressource en ligne</v>
          </cell>
          <cell r="AH30" t="str">
            <v>cr</v>
          </cell>
          <cell r="AI30" t="str">
            <v>rdacarrier/fre</v>
          </cell>
          <cell r="AJ30" t="str">
            <v>m\\\\\o\\d\\\\\\\\</v>
          </cell>
          <cell r="AK30" t="str">
            <v>cr\cn\\\\uuaua</v>
          </cell>
          <cell r="AL30" t="str">
            <v>Accès restreint aux membres</v>
          </cell>
          <cell r="AM30" t="str">
            <v>Source de la note de description : Version imprimée</v>
          </cell>
          <cell r="AN30" t="str">
            <v/>
          </cell>
          <cell r="AO30" t="str">
            <v>%SITE_CLIENT%/?library_guid=996591E3-2D48-4E9E-8695-2C7EA7340942</v>
          </cell>
          <cell r="AP30" t="str">
            <v>Accès au travers du portail ENI</v>
          </cell>
          <cell r="AQ30" t="str">
            <v xml:space="preserve"> archi </v>
          </cell>
          <cell r="AR30" t="str">
            <v xml:space="preserve"> architecte </v>
          </cell>
          <cell r="AS30" t="str">
            <v xml:space="preserve"> architecture </v>
          </cell>
          <cell r="AT30" t="str">
            <v xml:space="preserve"> BIM </v>
          </cell>
          <cell r="AU30" t="str">
            <v xml:space="preserve"> LNAT22ARC</v>
          </cell>
          <cell r="AV30" t="str">
            <v xml:space="preserve">3D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row>
        <row r="31">
          <cell r="A31" t="str">
            <v>AT22AUT</v>
          </cell>
          <cell r="B31" t="str">
            <v>AutoCAD 2022</v>
          </cell>
          <cell r="C31" t="str">
            <v>Conception, dessin 2D et 3D, présentation - Tous les outils et fonctionnalités avancées...</v>
          </cell>
          <cell r="D31" t="str">
            <v>Jean-Yves GOUEZ,Olivier LE FRAPPER</v>
          </cell>
          <cell r="E31" t="str">
            <v/>
          </cell>
          <cell r="F31" t="str">
            <v>GOUEZ, Jean-Yves</v>
          </cell>
          <cell r="G31" t="str">
            <v>LE FRAPPER, Olivier</v>
          </cell>
          <cell r="H31" t="str">
            <v/>
          </cell>
          <cell r="I31" t="str">
            <v/>
          </cell>
          <cell r="J31" t="str">
            <v/>
          </cell>
          <cell r="K31" t="str">
            <v>Edition du 1 February 2022</v>
          </cell>
          <cell r="L31" t="str">
            <v>913 pages</v>
          </cell>
          <cell r="M31" t="str">
            <v>Editions ENI</v>
          </cell>
          <cell r="N31" t="str">
            <v>fre</v>
          </cell>
          <cell r="O31" t="str">
            <v>fre</v>
          </cell>
          <cell r="P31" t="str">
            <v>fre</v>
          </cell>
          <cell r="Q31" t="str">
            <v>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31">
            <v>9782409034176</v>
          </cell>
          <cell r="S31" t="str">
            <v>Version Numérique</v>
          </cell>
          <cell r="T31">
            <v>9782409034169</v>
          </cell>
          <cell r="U31" t="str">
            <v>Version Imprimée</v>
          </cell>
          <cell r="V31" t="str">
            <v>St-Herblain</v>
          </cell>
          <cell r="W31" t="str">
            <v>Editions ENI</v>
          </cell>
          <cell r="X31">
            <v>2022</v>
          </cell>
          <cell r="Y31" t="str">
            <v>Bibliothèque Numérique ENI (Service en ligne)</v>
          </cell>
          <cell r="Z31" t="str">
            <v>ATRIUM</v>
          </cell>
          <cell r="AA31" t="str">
            <v>texte</v>
          </cell>
          <cell r="AB31" t="str">
            <v>txt</v>
          </cell>
          <cell r="AC31" t="str">
            <v>rdacontent/fre</v>
          </cell>
          <cell r="AD31" t="str">
            <v>informatique</v>
          </cell>
          <cell r="AE31" t="str">
            <v>c</v>
          </cell>
          <cell r="AF31" t="str">
            <v>rdamedia/fre</v>
          </cell>
          <cell r="AG31" t="str">
            <v>ressource en ligne</v>
          </cell>
          <cell r="AH31" t="str">
            <v>cr</v>
          </cell>
          <cell r="AI31" t="str">
            <v>rdacarrier/fre</v>
          </cell>
          <cell r="AJ31" t="str">
            <v>m\\\\\o\\d\\\\\\\\</v>
          </cell>
          <cell r="AK31" t="str">
            <v>cr\cn\\\\uuaua</v>
          </cell>
          <cell r="AL31" t="str">
            <v>Accès restreint aux membres</v>
          </cell>
          <cell r="AM31" t="str">
            <v>Source de la note de description : Version imprimée</v>
          </cell>
          <cell r="AN31" t="str">
            <v/>
          </cell>
          <cell r="AO31" t="str">
            <v>%SITE_CLIENT%/?library_guid=8F84152D-35F0-4C58-A715-7AE8A44DB758</v>
          </cell>
          <cell r="AP31" t="str">
            <v>Accès au travers du portail ENI</v>
          </cell>
          <cell r="AQ31" t="str">
            <v xml:space="preserve"> 2D </v>
          </cell>
          <cell r="AR31" t="str">
            <v xml:space="preserve"> 3D </v>
          </cell>
          <cell r="AS31" t="str">
            <v xml:space="preserve"> AutoDesk </v>
          </cell>
          <cell r="AT31" t="str">
            <v xml:space="preserve"> CAO </v>
          </cell>
          <cell r="AU31" t="str">
            <v xml:space="preserve"> Catia </v>
          </cell>
          <cell r="AV31" t="str">
            <v xml:space="preserve"> DAO </v>
          </cell>
          <cell r="AW31" t="str">
            <v xml:space="preserve"> Dessin </v>
          </cell>
          <cell r="AX31" t="str">
            <v xml:space="preserve"> DGN </v>
          </cell>
          <cell r="AY31" t="str">
            <v xml:space="preserve"> DWF </v>
          </cell>
          <cell r="AZ31" t="str">
            <v xml:space="preserve"> Iges </v>
          </cell>
          <cell r="BA31" t="str">
            <v xml:space="preserve"> JT </v>
          </cell>
          <cell r="BB31" t="str">
            <v xml:space="preserve"> NX </v>
          </cell>
          <cell r="BC31" t="str">
            <v xml:space="preserve"> parasolid </v>
          </cell>
          <cell r="BD31" t="str">
            <v xml:space="preserve"> ProE </v>
          </cell>
          <cell r="BE31" t="str">
            <v xml:space="preserve"> Rhino</v>
          </cell>
          <cell r="BF31" t="str">
            <v xml:space="preserve"> SolidWorks </v>
          </cell>
          <cell r="BG31" t="str">
            <v xml:space="preserve"> Step </v>
          </cell>
          <cell r="BH31" t="str">
            <v xml:space="preserve">auto cad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row>
        <row r="32">
          <cell r="A32" t="str">
            <v>AT22INV</v>
          </cell>
          <cell r="B32" t="str">
            <v>Inventor 2022</v>
          </cell>
          <cell r="C32" t="str">
            <v>Modélisation et documentation de systèmes mécaniques</v>
          </cell>
          <cell r="D32" t="str">
            <v>Fabian PERRÉE</v>
          </cell>
          <cell r="E32" t="str">
            <v/>
          </cell>
          <cell r="F32" t="str">
            <v>PERRÉE, Fabian</v>
          </cell>
          <cell r="G32" t="str">
            <v/>
          </cell>
          <cell r="H32" t="str">
            <v/>
          </cell>
          <cell r="I32" t="str">
            <v/>
          </cell>
          <cell r="J32" t="str">
            <v/>
          </cell>
          <cell r="K32" t="str">
            <v>Edition du 1 November 2021</v>
          </cell>
          <cell r="L32" t="str">
            <v>536 pages</v>
          </cell>
          <cell r="M32" t="str">
            <v>Editions ENI</v>
          </cell>
          <cell r="N32" t="str">
            <v>fre</v>
          </cell>
          <cell r="O32" t="str">
            <v>fre</v>
          </cell>
          <cell r="P32" t="str">
            <v>fre</v>
          </cell>
          <cell r="Q32" t="str">
            <v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v>
          </cell>
          <cell r="R32">
            <v>9782409032745</v>
          </cell>
          <cell r="S32" t="str">
            <v>Version Numérique</v>
          </cell>
          <cell r="T32">
            <v>9782409032738</v>
          </cell>
          <cell r="U32" t="str">
            <v>Version Imprimée</v>
          </cell>
          <cell r="V32" t="str">
            <v>St-Herblain</v>
          </cell>
          <cell r="W32" t="str">
            <v>Editions ENI</v>
          </cell>
          <cell r="X32">
            <v>2021</v>
          </cell>
          <cell r="Y32" t="str">
            <v>Bibliothèque Numérique ENI (Service en ligne)</v>
          </cell>
          <cell r="Z32" t="str">
            <v>ATRIUM</v>
          </cell>
          <cell r="AA32" t="str">
            <v>texte</v>
          </cell>
          <cell r="AB32" t="str">
            <v>txt</v>
          </cell>
          <cell r="AC32" t="str">
            <v>rdacontent/fre</v>
          </cell>
          <cell r="AD32" t="str">
            <v>informatique</v>
          </cell>
          <cell r="AE32" t="str">
            <v>c</v>
          </cell>
          <cell r="AF32" t="str">
            <v>rdamedia/fre</v>
          </cell>
          <cell r="AG32" t="str">
            <v>ressource en ligne</v>
          </cell>
          <cell r="AH32" t="str">
            <v>cr</v>
          </cell>
          <cell r="AI32" t="str">
            <v>rdacarrier/fre</v>
          </cell>
          <cell r="AJ32" t="str">
            <v>m\\\\\o\\d\\\\\\\\</v>
          </cell>
          <cell r="AK32" t="str">
            <v>cr\cn\\\\uuaua</v>
          </cell>
          <cell r="AL32" t="str">
            <v>Accès restreint aux membres</v>
          </cell>
          <cell r="AM32" t="str">
            <v>Source de la note de description : Version imprimée</v>
          </cell>
          <cell r="AN32" t="str">
            <v/>
          </cell>
          <cell r="AO32" t="str">
            <v>%SITE_CLIENT%/?library_guid=2C66BFEE-E030-4BBA-BAE4-5FB436C259E8</v>
          </cell>
          <cell r="AP32" t="str">
            <v>Accès au travers du portail ENI</v>
          </cell>
          <cell r="AQ32" t="str">
            <v xml:space="preserve"> ensemble </v>
          </cell>
          <cell r="AR32" t="str">
            <v xml:space="preserve"> extrusion </v>
          </cell>
          <cell r="AS32" t="str">
            <v xml:space="preserve"> mécanique </v>
          </cell>
          <cell r="AT32" t="str">
            <v xml:space="preserve"> mise en plan </v>
          </cell>
          <cell r="AU32" t="str">
            <v xml:space="preserve"> modélisation </v>
          </cell>
          <cell r="AV32" t="str">
            <v xml:space="preserve"> révolution </v>
          </cell>
          <cell r="AW32" t="str">
            <v xml:space="preserve"> tôlerie</v>
          </cell>
          <cell r="AX32" t="str">
            <v xml:space="preserve">CAO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row>
        <row r="33">
          <cell r="A33" t="str">
            <v>AT22REV</v>
          </cell>
          <cell r="B33" t="str">
            <v>Revit 2022</v>
          </cell>
          <cell r="C33" t="str">
            <v>Conception de bâtiment</v>
          </cell>
          <cell r="D33" t="str">
            <v>Maxence DELANNOY</v>
          </cell>
          <cell r="E33" t="str">
            <v/>
          </cell>
          <cell r="F33" t="str">
            <v>DELANNOY, Maxence</v>
          </cell>
          <cell r="G33" t="str">
            <v/>
          </cell>
          <cell r="H33" t="str">
            <v/>
          </cell>
          <cell r="I33" t="str">
            <v/>
          </cell>
          <cell r="J33" t="str">
            <v/>
          </cell>
          <cell r="K33" t="str">
            <v>Edition du 1 November 2021</v>
          </cell>
          <cell r="L33" t="str">
            <v>552 pages</v>
          </cell>
          <cell r="M33" t="str">
            <v>Editions ENI</v>
          </cell>
          <cell r="N33" t="str">
            <v>fre</v>
          </cell>
          <cell r="O33" t="str">
            <v>fre</v>
          </cell>
          <cell r="P33" t="str">
            <v>fre</v>
          </cell>
          <cell r="Q33" t="str">
            <v>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v>
          </cell>
          <cell r="R33">
            <v>9782409033025</v>
          </cell>
          <cell r="S33" t="str">
            <v>Version Numérique</v>
          </cell>
          <cell r="T33">
            <v>9782409033018</v>
          </cell>
          <cell r="U33" t="str">
            <v>Version Imprimée</v>
          </cell>
          <cell r="V33" t="str">
            <v>St-Herblain</v>
          </cell>
          <cell r="W33" t="str">
            <v>Editions ENI</v>
          </cell>
          <cell r="X33">
            <v>2021</v>
          </cell>
          <cell r="Y33" t="str">
            <v>Bibliothèque Numérique ENI (Service en ligne)</v>
          </cell>
          <cell r="Z33" t="str">
            <v>ATRIUM</v>
          </cell>
          <cell r="AA33" t="str">
            <v>texte</v>
          </cell>
          <cell r="AB33" t="str">
            <v>txt</v>
          </cell>
          <cell r="AC33" t="str">
            <v>rdacontent/fre</v>
          </cell>
          <cell r="AD33" t="str">
            <v>informatique</v>
          </cell>
          <cell r="AE33" t="str">
            <v>c</v>
          </cell>
          <cell r="AF33" t="str">
            <v>rdamedia/fre</v>
          </cell>
          <cell r="AG33" t="str">
            <v>ressource en ligne</v>
          </cell>
          <cell r="AH33" t="str">
            <v>cr</v>
          </cell>
          <cell r="AI33" t="str">
            <v>rdacarrier/fre</v>
          </cell>
          <cell r="AJ33" t="str">
            <v>m\\\\\o\\d\\\\\\\\</v>
          </cell>
          <cell r="AK33" t="str">
            <v>cr\cn\\\\uuaua</v>
          </cell>
          <cell r="AL33" t="str">
            <v>Accès restreint aux membres</v>
          </cell>
          <cell r="AM33" t="str">
            <v>Source de la note de description : Version imprimée</v>
          </cell>
          <cell r="AN33" t="str">
            <v/>
          </cell>
          <cell r="AO33" t="str">
            <v>%SITE_CLIENT%/?library_guid=C775AFD7-B3E0-4931-87FA-F40AE259E13F</v>
          </cell>
          <cell r="AP33" t="str">
            <v>Accès au travers du portail ENI</v>
          </cell>
          <cell r="AQ33" t="str">
            <v xml:space="preserve"> BIM </v>
          </cell>
          <cell r="AR33" t="str">
            <v xml:space="preserve"> CAO </v>
          </cell>
          <cell r="AS33" t="str">
            <v xml:space="preserve"> DAO </v>
          </cell>
          <cell r="AT33" t="str">
            <v xml:space="preserve"> Dynamo</v>
          </cell>
          <cell r="AU33" t="str">
            <v xml:space="preserve">Modélisation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row>
        <row r="34">
          <cell r="A34" t="str">
            <v>AT22SOL</v>
          </cell>
          <cell r="B34" t="str">
            <v>SolidWorks 2022</v>
          </cell>
          <cell r="C34" t="str">
            <v>Conception détaillée de pièces et d'assemblages 3D</v>
          </cell>
          <cell r="D34" t="str">
            <v>Jean-Yves GOUEZ,Olivier LE FRAPPER,Frédéric LENESLEY</v>
          </cell>
          <cell r="E34" t="str">
            <v/>
          </cell>
          <cell r="F34" t="str">
            <v>GOUEZ, Jean-Yves</v>
          </cell>
          <cell r="G34" t="str">
            <v>LE FRAPPER, Olivier</v>
          </cell>
          <cell r="H34" t="str">
            <v>LENESLEY, Frédéric</v>
          </cell>
          <cell r="I34" t="str">
            <v/>
          </cell>
          <cell r="J34" t="str">
            <v/>
          </cell>
          <cell r="K34" t="str">
            <v>Edition du 1 November 2022</v>
          </cell>
          <cell r="L34" t="str">
            <v>590 pages</v>
          </cell>
          <cell r="M34" t="str">
            <v>Editions ENI</v>
          </cell>
          <cell r="N34" t="str">
            <v>fre</v>
          </cell>
          <cell r="O34" t="str">
            <v>fre</v>
          </cell>
          <cell r="P34" t="str">
            <v>fre</v>
          </cell>
          <cell r="Q34" t="str">
            <v>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v>
          </cell>
          <cell r="R34">
            <v>9782409037573</v>
          </cell>
          <cell r="S34" t="str">
            <v>Version Numérique</v>
          </cell>
          <cell r="T34">
            <v>9782409037566</v>
          </cell>
          <cell r="U34" t="str">
            <v>Version Imprimée</v>
          </cell>
          <cell r="V34" t="str">
            <v>St-Herblain</v>
          </cell>
          <cell r="W34" t="str">
            <v>Editions ENI</v>
          </cell>
          <cell r="X34">
            <v>2022</v>
          </cell>
          <cell r="Y34" t="str">
            <v>Bibliothèque Numérique ENI (Service en ligne)</v>
          </cell>
          <cell r="Z34" t="str">
            <v>ATRIUM</v>
          </cell>
          <cell r="AA34" t="str">
            <v>texte</v>
          </cell>
          <cell r="AB34" t="str">
            <v>txt</v>
          </cell>
          <cell r="AC34" t="str">
            <v>rdacontent/fre</v>
          </cell>
          <cell r="AD34" t="str">
            <v>informatique</v>
          </cell>
          <cell r="AE34" t="str">
            <v>c</v>
          </cell>
          <cell r="AF34" t="str">
            <v>rdamedia/fre</v>
          </cell>
          <cell r="AG34" t="str">
            <v>ressource en ligne</v>
          </cell>
          <cell r="AH34" t="str">
            <v>cr</v>
          </cell>
          <cell r="AI34" t="str">
            <v>rdacarrier/fre</v>
          </cell>
          <cell r="AJ34" t="str">
            <v>m\\\\\o\\d\\\\\\\\</v>
          </cell>
          <cell r="AK34" t="str">
            <v>cr\cn\\\\uuaua</v>
          </cell>
          <cell r="AL34" t="str">
            <v>Accès restreint aux membres</v>
          </cell>
          <cell r="AM34" t="str">
            <v>Source de la note de description : Version imprimée</v>
          </cell>
          <cell r="AN34" t="str">
            <v/>
          </cell>
          <cell r="AO34" t="str">
            <v>%SITE_CLIENT%/?library_guid=0647AE58-ED09-4D15-85FE-A25EDC7F0234</v>
          </cell>
          <cell r="AP34" t="str">
            <v>Accès au travers du portail ENI</v>
          </cell>
          <cell r="AQ34" t="str">
            <v xml:space="preserve"> 3D </v>
          </cell>
          <cell r="AR34" t="str">
            <v xml:space="preserve"> assemblage </v>
          </cell>
          <cell r="AS34" t="str">
            <v xml:space="preserve"> balayage </v>
          </cell>
          <cell r="AT34" t="str">
            <v xml:space="preserve"> CAO </v>
          </cell>
          <cell r="AU34" t="str">
            <v xml:space="preserve"> CFAO </v>
          </cell>
          <cell r="AV34" t="str">
            <v xml:space="preserve"> DAO </v>
          </cell>
          <cell r="AW34" t="str">
            <v xml:space="preserve"> Dassault systèmes </v>
          </cell>
          <cell r="AX34" t="str">
            <v xml:space="preserve"> esquisse</v>
          </cell>
          <cell r="AY34" t="str">
            <v xml:space="preserve"> extrusion </v>
          </cell>
          <cell r="AZ34" t="str">
            <v xml:space="preserve"> mise en plan </v>
          </cell>
          <cell r="BA34" t="str">
            <v xml:space="preserve"> pièce </v>
          </cell>
          <cell r="BB34" t="str">
            <v xml:space="preserve"> révolution </v>
          </cell>
          <cell r="BC34" t="str">
            <v xml:space="preserve"> solidwork </v>
          </cell>
          <cell r="BD34" t="str">
            <v xml:space="preserve"> tolerie </v>
          </cell>
          <cell r="BE34" t="str">
            <v xml:space="preserve"> tôlerie </v>
          </cell>
          <cell r="BF34" t="str">
            <v xml:space="preserve">Livre SolidWorks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row>
        <row r="35">
          <cell r="A35" t="str">
            <v>AT24ARC</v>
          </cell>
          <cell r="B35" t="str">
            <v>ArchiCAD 23 et 24</v>
          </cell>
          <cell r="C35" t="str">
            <v/>
          </cell>
          <cell r="D35" t="str">
            <v>Maxence DUPUPET</v>
          </cell>
          <cell r="E35" t="str">
            <v/>
          </cell>
          <cell r="F35" t="str">
            <v>DUPUPET, Maxence</v>
          </cell>
          <cell r="G35" t="str">
            <v/>
          </cell>
          <cell r="H35" t="str">
            <v/>
          </cell>
          <cell r="I35" t="str">
            <v/>
          </cell>
          <cell r="J35" t="str">
            <v/>
          </cell>
          <cell r="K35" t="str">
            <v>Edition du 1 December 2020</v>
          </cell>
          <cell r="L35" t="str">
            <v>640 pages</v>
          </cell>
          <cell r="M35" t="str">
            <v>Editions ENI</v>
          </cell>
          <cell r="N35" t="str">
            <v>fre</v>
          </cell>
          <cell r="O35" t="str">
            <v>fre</v>
          </cell>
          <cell r="P35" t="str">
            <v>fre</v>
          </cell>
          <cell r="Q35" t="str">
            <v>Ce livre vous présente les principales fonctionnalités du logiciel ArchiCAD. Il a été rédigé à l'aide de la version 23 d'ArchiCAD et présente les nouvelles fonctionnalités de la version 24.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24 d'ArchiCAD.
 Le livre se termine par l'utilisation des fichiers d'export/import de type IFC et par l'exploitation des modules permettant le travail collaboratif tel qu'il est préconisé dans le BIM.</v>
          </cell>
          <cell r="R35">
            <v>9782409028052</v>
          </cell>
          <cell r="S35" t="str">
            <v>Version Numérique</v>
          </cell>
          <cell r="T35">
            <v>9782409028045</v>
          </cell>
          <cell r="U35" t="str">
            <v>Version Imprimée</v>
          </cell>
          <cell r="V35" t="str">
            <v>St-Herblain</v>
          </cell>
          <cell r="W35" t="str">
            <v>Editions ENI</v>
          </cell>
          <cell r="X35">
            <v>2020</v>
          </cell>
          <cell r="Y35" t="str">
            <v>Bibliothèque Numérique ENI (Service en ligne)</v>
          </cell>
          <cell r="Z35" t="str">
            <v>ATRIUM</v>
          </cell>
          <cell r="AA35" t="str">
            <v>texte</v>
          </cell>
          <cell r="AB35" t="str">
            <v>txt</v>
          </cell>
          <cell r="AC35" t="str">
            <v>rdacontent/fre</v>
          </cell>
          <cell r="AD35" t="str">
            <v>informatique</v>
          </cell>
          <cell r="AE35" t="str">
            <v>c</v>
          </cell>
          <cell r="AF35" t="str">
            <v>rdamedia/fre</v>
          </cell>
          <cell r="AG35" t="str">
            <v>ressource en ligne</v>
          </cell>
          <cell r="AH35" t="str">
            <v>cr</v>
          </cell>
          <cell r="AI35" t="str">
            <v>rdacarrier/fre</v>
          </cell>
          <cell r="AJ35" t="str">
            <v>m\\\\\o\\d\\\\\\\\</v>
          </cell>
          <cell r="AK35" t="str">
            <v>cr\cn\\\\uuaua</v>
          </cell>
          <cell r="AL35" t="str">
            <v>Accès restreint aux membres</v>
          </cell>
          <cell r="AM35" t="str">
            <v>Source de la note de description : Version imprimée</v>
          </cell>
          <cell r="AN35" t="str">
            <v/>
          </cell>
          <cell r="AO35" t="str">
            <v>%SITE_CLIENT%/?library_guid=0CB5B610-F32C-428E-9B45-F9CAEBC783D5</v>
          </cell>
          <cell r="AP35" t="str">
            <v>Accès au travers du portail ENI</v>
          </cell>
          <cell r="AQ35" t="str">
            <v xml:space="preserve"> archi </v>
          </cell>
          <cell r="AR35" t="str">
            <v xml:space="preserve"> architecte </v>
          </cell>
          <cell r="AS35" t="str">
            <v xml:space="preserve"> architecture </v>
          </cell>
          <cell r="AT35" t="str">
            <v xml:space="preserve"> BIM </v>
          </cell>
          <cell r="AU35" t="str">
            <v xml:space="preserve"> dessin technique</v>
          </cell>
          <cell r="AV35" t="str">
            <v xml:space="preserve"> esquisse </v>
          </cell>
          <cell r="AW35" t="str">
            <v xml:space="preserve"> plan </v>
          </cell>
          <cell r="AX35" t="str">
            <v xml:space="preserve"> schémas </v>
          </cell>
          <cell r="AY35" t="str">
            <v xml:space="preserve">3D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row>
        <row r="36">
          <cell r="A36" t="str">
            <v>AT5CAT</v>
          </cell>
          <cell r="B36" t="str">
            <v>CATIA V5</v>
          </cell>
          <cell r="C36" t="str">
            <v>Mechanical Design</v>
          </cell>
          <cell r="D36" t="str">
            <v>Olivier LE FRAPPER,Frédéric LENESLEY</v>
          </cell>
          <cell r="E36" t="str">
            <v/>
          </cell>
          <cell r="F36" t="str">
            <v>LE FRAPPER, Olivier</v>
          </cell>
          <cell r="G36" t="str">
            <v>LENESLEY, Frédéric</v>
          </cell>
          <cell r="H36" t="str">
            <v/>
          </cell>
          <cell r="I36" t="str">
            <v/>
          </cell>
          <cell r="J36" t="str">
            <v/>
          </cell>
          <cell r="K36" t="str">
            <v>Edition du 1 May 2015</v>
          </cell>
          <cell r="L36" t="str">
            <v>622 pages</v>
          </cell>
          <cell r="M36" t="str">
            <v>Editions ENI</v>
          </cell>
          <cell r="N36" t="str">
            <v>fre</v>
          </cell>
          <cell r="O36" t="str">
            <v>fre</v>
          </cell>
          <cell r="P36" t="str">
            <v>fre</v>
          </cell>
          <cell r="Q36" t="str">
            <v>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v>
          </cell>
          <cell r="R36">
            <v>9782746096233</v>
          </cell>
          <cell r="S36" t="str">
            <v>Version Numérique</v>
          </cell>
          <cell r="T36">
            <v>9782746094994</v>
          </cell>
          <cell r="U36" t="str">
            <v>Version Imprimée</v>
          </cell>
          <cell r="V36" t="str">
            <v>St-Herblain</v>
          </cell>
          <cell r="W36" t="str">
            <v>Editions ENI</v>
          </cell>
          <cell r="X36">
            <v>2015</v>
          </cell>
          <cell r="Y36" t="str">
            <v>Bibliothèque Numérique ENI (Service en ligne)</v>
          </cell>
          <cell r="Z36" t="str">
            <v>ATRIUM</v>
          </cell>
          <cell r="AA36" t="str">
            <v>texte</v>
          </cell>
          <cell r="AB36" t="str">
            <v>txt</v>
          </cell>
          <cell r="AC36" t="str">
            <v>rdacontent/fre</v>
          </cell>
          <cell r="AD36" t="str">
            <v>informatique</v>
          </cell>
          <cell r="AE36" t="str">
            <v>c</v>
          </cell>
          <cell r="AF36" t="str">
            <v>rdamedia/fre</v>
          </cell>
          <cell r="AG36" t="str">
            <v>ressource en ligne</v>
          </cell>
          <cell r="AH36" t="str">
            <v>cr</v>
          </cell>
          <cell r="AI36" t="str">
            <v>rdacarrier/fre</v>
          </cell>
          <cell r="AJ36" t="str">
            <v>m\\\\\o\\d\\\\\\\\</v>
          </cell>
          <cell r="AK36" t="str">
            <v>cr\cn\\\\uuaua</v>
          </cell>
          <cell r="AL36" t="str">
            <v>Accès restreint aux membres</v>
          </cell>
          <cell r="AM36" t="str">
            <v>Source de la note de description : Version imprimée</v>
          </cell>
          <cell r="AN36" t="str">
            <v/>
          </cell>
          <cell r="AO36" t="str">
            <v>%SITE_CLIENT%/?library_guid=683C38F5-DF80-4904-9ACC-8589309B8650</v>
          </cell>
          <cell r="AP36" t="str">
            <v>Accès au travers du portail ENI</v>
          </cell>
          <cell r="AQ36" t="str">
            <v xml:space="preserve"> 3D </v>
          </cell>
          <cell r="AR36" t="str">
            <v xml:space="preserve"> Assembly Design </v>
          </cell>
          <cell r="AS36" t="str">
            <v xml:space="preserve"> DAO </v>
          </cell>
          <cell r="AT36" t="str">
            <v xml:space="preserve"> Dassault </v>
          </cell>
          <cell r="AU36" t="str">
            <v xml:space="preserve"> Drafting </v>
          </cell>
          <cell r="AV36" t="str">
            <v xml:space="preserve"> LNAT5CAT</v>
          </cell>
          <cell r="AW36" t="str">
            <v xml:space="preserve"> Part Design </v>
          </cell>
          <cell r="AX36" t="str">
            <v xml:space="preserve"> Sketcher </v>
          </cell>
          <cell r="AY36" t="str">
            <v xml:space="preserve">CAO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row>
        <row r="37">
          <cell r="A37" t="str">
            <v>AT8SKE</v>
          </cell>
          <cell r="B37" t="str">
            <v>SketchUp 8</v>
          </cell>
          <cell r="C37" t="str">
            <v>version gratuite et Pro</v>
          </cell>
          <cell r="D37" t="str">
            <v>Jean-Luc CLAUSS</v>
          </cell>
          <cell r="E37" t="str">
            <v/>
          </cell>
          <cell r="F37" t="str">
            <v>CLAUSS, Jean-Luc</v>
          </cell>
          <cell r="G37" t="str">
            <v/>
          </cell>
          <cell r="H37" t="str">
            <v/>
          </cell>
          <cell r="I37" t="str">
            <v/>
          </cell>
          <cell r="J37" t="str">
            <v/>
          </cell>
          <cell r="K37" t="str">
            <v>Edition du 1 July 2011</v>
          </cell>
          <cell r="L37" t="str">
            <v>492 pages</v>
          </cell>
          <cell r="M37" t="str">
            <v>Editions ENI</v>
          </cell>
          <cell r="N37" t="str">
            <v>fre</v>
          </cell>
          <cell r="O37" t="str">
            <v>fre</v>
          </cell>
          <cell r="P37" t="str">
            <v>fre</v>
          </cell>
          <cell r="Q37" t="str">
            <v>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v>
          </cell>
          <cell r="R37">
            <v>9782746067332</v>
          </cell>
          <cell r="S37" t="str">
            <v>Version Numérique</v>
          </cell>
          <cell r="T37">
            <v>9782746066434</v>
          </cell>
          <cell r="U37" t="str">
            <v>Version Imprimée</v>
          </cell>
          <cell r="V37" t="str">
            <v>St-Herblain</v>
          </cell>
          <cell r="W37" t="str">
            <v>Editions ENI</v>
          </cell>
          <cell r="X37">
            <v>2011</v>
          </cell>
          <cell r="Y37" t="str">
            <v>Bibliothèque Numérique ENI (Service en ligne)</v>
          </cell>
          <cell r="Z37" t="str">
            <v>ATRIUM</v>
          </cell>
          <cell r="AA37" t="str">
            <v>texte</v>
          </cell>
          <cell r="AB37" t="str">
            <v>txt</v>
          </cell>
          <cell r="AC37" t="str">
            <v>rdacontent/fre</v>
          </cell>
          <cell r="AD37" t="str">
            <v>informatique</v>
          </cell>
          <cell r="AE37" t="str">
            <v>c</v>
          </cell>
          <cell r="AF37" t="str">
            <v>rdamedia/fre</v>
          </cell>
          <cell r="AG37" t="str">
            <v>ressource en ligne</v>
          </cell>
          <cell r="AH37" t="str">
            <v>cr</v>
          </cell>
          <cell r="AI37" t="str">
            <v>rdacarrier/fre</v>
          </cell>
          <cell r="AJ37" t="str">
            <v>m\\\\\o\\d\\\\\\\\</v>
          </cell>
          <cell r="AK37" t="str">
            <v>cr\cn\\\\uuaua</v>
          </cell>
          <cell r="AL37" t="str">
            <v>Accès restreint aux membres</v>
          </cell>
          <cell r="AM37" t="str">
            <v>Source de la note de description : Version imprimée</v>
          </cell>
          <cell r="AN37" t="str">
            <v/>
          </cell>
          <cell r="AO37" t="str">
            <v>%SITE_CLIENT%/?library_guid=BAB916CA-6077-4E1E-AC8C-6747FC2015D4</v>
          </cell>
          <cell r="AP37" t="str">
            <v>Accès au travers du portail ENI</v>
          </cell>
          <cell r="AQ37" t="str">
            <v xml:space="preserve"> 3D </v>
          </cell>
          <cell r="AR37" t="str">
            <v xml:space="preserve"> CAO/DAO </v>
          </cell>
          <cell r="AS37" t="str">
            <v xml:space="preserve"> DAO </v>
          </cell>
          <cell r="AT37" t="str">
            <v xml:space="preserve"> e</v>
          </cell>
          <cell r="AU37" t="str">
            <v xml:space="preserve"> ebook </v>
          </cell>
          <cell r="AV37" t="str">
            <v xml:space="preserve"> Google </v>
          </cell>
          <cell r="AW37" t="str">
            <v xml:space="preserve"> LayOut </v>
          </cell>
          <cell r="AX37" t="str">
            <v xml:space="preserve"> livre électronique </v>
          </cell>
          <cell r="AY37" t="str">
            <v xml:space="preserve"> livre numérique </v>
          </cell>
          <cell r="AZ37" t="str">
            <v xml:space="preserve"> livres électroniques </v>
          </cell>
          <cell r="BA37" t="str">
            <v xml:space="preserve"> livres numériques </v>
          </cell>
          <cell r="BB37" t="str">
            <v xml:space="preserve"> LNAT8SKE</v>
          </cell>
          <cell r="BC37" t="str">
            <v xml:space="preserve"> Style Builder </v>
          </cell>
          <cell r="BD37" t="str">
            <v xml:space="preserve">book </v>
          </cell>
          <cell r="BE37" t="str">
            <v xml:space="preserve">Modélisation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row>
        <row r="38">
          <cell r="A38" t="str">
            <v>CE07EXCS</v>
          </cell>
          <cell r="B38" t="str">
            <v>Exchange Server 2007</v>
          </cell>
          <cell r="C38" t="str">
            <v>Examen MCTS 70-236</v>
          </cell>
          <cell r="D38" t="str">
            <v>Emmanuel Vinazza</v>
          </cell>
          <cell r="E38" t="str">
            <v/>
          </cell>
          <cell r="F38" t="str">
            <v>Vinazza, Emmanuel</v>
          </cell>
          <cell r="G38" t="str">
            <v/>
          </cell>
          <cell r="H38" t="str">
            <v/>
          </cell>
          <cell r="I38" t="str">
            <v/>
          </cell>
          <cell r="J38" t="str">
            <v/>
          </cell>
          <cell r="K38" t="str">
            <v>Edition du 1 October 2008</v>
          </cell>
          <cell r="L38" t="str">
            <v>555 pages</v>
          </cell>
          <cell r="M38" t="str">
            <v>Editions ENI</v>
          </cell>
          <cell r="N38" t="str">
            <v>fre</v>
          </cell>
          <cell r="O38" t="str">
            <v>fre</v>
          </cell>
          <cell r="P38" t="str">
            <v>fre</v>
          </cell>
          <cell r="Q38" t="str">
            <v>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v>
          </cell>
          <cell r="R38">
            <v>9782746046290</v>
          </cell>
          <cell r="S38" t="str">
            <v>Version Numérique</v>
          </cell>
          <cell r="T38">
            <v>9782746043930</v>
          </cell>
          <cell r="U38" t="str">
            <v>Version Imprimée</v>
          </cell>
          <cell r="V38" t="str">
            <v>St-Herblain</v>
          </cell>
          <cell r="W38" t="str">
            <v>Editions ENI</v>
          </cell>
          <cell r="X38">
            <v>2008</v>
          </cell>
          <cell r="Y38" t="str">
            <v>Bibliothèque Numérique ENI (Service en ligne)</v>
          </cell>
          <cell r="Z38" t="str">
            <v>CERTIFICATIONS</v>
          </cell>
          <cell r="AA38" t="str">
            <v>texte</v>
          </cell>
          <cell r="AB38" t="str">
            <v>txt</v>
          </cell>
          <cell r="AC38" t="str">
            <v>rdacontent/fre</v>
          </cell>
          <cell r="AD38" t="str">
            <v>informatique</v>
          </cell>
          <cell r="AE38" t="str">
            <v>c</v>
          </cell>
          <cell r="AF38" t="str">
            <v>rdamedia/fre</v>
          </cell>
          <cell r="AG38" t="str">
            <v>ressource en ligne</v>
          </cell>
          <cell r="AH38" t="str">
            <v>cr</v>
          </cell>
          <cell r="AI38" t="str">
            <v>rdacarrier/fre</v>
          </cell>
          <cell r="AJ38" t="str">
            <v>m\\\\\o\\d\\\\\\\\</v>
          </cell>
          <cell r="AK38" t="str">
            <v>cr\cn\\\\uuaua</v>
          </cell>
          <cell r="AL38" t="str">
            <v>Accès restreint aux membres</v>
          </cell>
          <cell r="AM38" t="str">
            <v>Source de la note de description : Version imprimée</v>
          </cell>
          <cell r="AN38" t="str">
            <v/>
          </cell>
          <cell r="AO38" t="str">
            <v>%SITE_CLIENT%/?library_guid=9D88CDC5-0B25-418F-9BD6-590E00740257</v>
          </cell>
          <cell r="AP38" t="str">
            <v>Accès au travers du portail ENI</v>
          </cell>
          <cell r="AQ38" t="str">
            <v xml:space="preserve"> Domino Server </v>
          </cell>
          <cell r="AR38" t="str">
            <v xml:space="preserve"> exchange serveur </v>
          </cell>
          <cell r="AS38" t="str">
            <v xml:space="preserve"> exchange2007 </v>
          </cell>
          <cell r="AT38" t="str">
            <v xml:space="preserve"> infrastructure de messagerie </v>
          </cell>
          <cell r="AU38" t="str">
            <v xml:space="preserve"> livre 70</v>
          </cell>
          <cell r="AV38" t="str">
            <v xml:space="preserve"> livre MCTS </v>
          </cell>
          <cell r="AW38" t="str">
            <v xml:space="preserve"> LNCE07EXCS</v>
          </cell>
          <cell r="AX38" t="str">
            <v xml:space="preserve"> mcitp </v>
          </cell>
          <cell r="AY38" t="str">
            <v xml:space="preserve"> messagerie unifiée </v>
          </cell>
          <cell r="AZ38" t="str">
            <v xml:space="preserve"> MU </v>
          </cell>
          <cell r="BA38" t="str">
            <v xml:space="preserve"> Outlook </v>
          </cell>
          <cell r="BB38" t="str">
            <v xml:space="preserve"> PowerShell </v>
          </cell>
          <cell r="BC38" t="str">
            <v xml:space="preserve"> solution en cluster </v>
          </cell>
          <cell r="BD38">
            <v>236</v>
          </cell>
          <cell r="BE38" t="str">
            <v xml:space="preserve">livre Exchange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row>
        <row r="39">
          <cell r="A39" t="str">
            <v>CE08R2HYP</v>
          </cell>
          <cell r="B39" t="str">
            <v>Hyper-V</v>
          </cell>
          <cell r="C39" t="str">
            <v>Virtualisation de serveurs avec Windows Server 2008 R2 - Préparation à l'examen MCTS 70-659</v>
          </cell>
          <cell r="D39" t="str">
            <v xml:space="preserve">Duy Hoa MAI </v>
          </cell>
          <cell r="E39" t="str">
            <v/>
          </cell>
          <cell r="F39" t="str">
            <v>MAI , Duy Hoa</v>
          </cell>
          <cell r="G39" t="str">
            <v/>
          </cell>
          <cell r="H39" t="str">
            <v/>
          </cell>
          <cell r="I39" t="str">
            <v/>
          </cell>
          <cell r="J39" t="str">
            <v/>
          </cell>
          <cell r="K39" t="str">
            <v>Edition du 1 February 2012</v>
          </cell>
          <cell r="L39" t="str">
            <v>592 pages</v>
          </cell>
          <cell r="M39" t="str">
            <v>Editions ENI</v>
          </cell>
          <cell r="N39" t="str">
            <v>fre</v>
          </cell>
          <cell r="O39" t="str">
            <v>fre</v>
          </cell>
          <cell r="P39" t="str">
            <v>fre</v>
          </cell>
          <cell r="Q39" t="str">
            <v>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v>
          </cell>
          <cell r="R39">
            <v>9782746072947</v>
          </cell>
          <cell r="S39" t="str">
            <v>Version Numérique</v>
          </cell>
          <cell r="T39">
            <v>9782746071674</v>
          </cell>
          <cell r="U39" t="str">
            <v>Version Imprimée</v>
          </cell>
          <cell r="V39" t="str">
            <v>St-Herblain</v>
          </cell>
          <cell r="W39" t="str">
            <v>Editions ENI</v>
          </cell>
          <cell r="X39">
            <v>2012</v>
          </cell>
          <cell r="Y39" t="str">
            <v>Bibliothèque Numérique ENI (Service en ligne)</v>
          </cell>
          <cell r="Z39" t="str">
            <v>CERTIFICATIONS</v>
          </cell>
          <cell r="AA39" t="str">
            <v>texte</v>
          </cell>
          <cell r="AB39" t="str">
            <v>txt</v>
          </cell>
          <cell r="AC39" t="str">
            <v>rdacontent/fre</v>
          </cell>
          <cell r="AD39" t="str">
            <v>informatique</v>
          </cell>
          <cell r="AE39" t="str">
            <v>c</v>
          </cell>
          <cell r="AF39" t="str">
            <v>rdamedia/fre</v>
          </cell>
          <cell r="AG39" t="str">
            <v>ressource en ligne</v>
          </cell>
          <cell r="AH39" t="str">
            <v>cr</v>
          </cell>
          <cell r="AI39" t="str">
            <v>rdacarrier/fre</v>
          </cell>
          <cell r="AJ39" t="str">
            <v>m\\\\\o\\d\\\\\\\\</v>
          </cell>
          <cell r="AK39" t="str">
            <v>cr\cn\\\\uuaua</v>
          </cell>
          <cell r="AL39" t="str">
            <v>Accès restreint aux membres</v>
          </cell>
          <cell r="AM39" t="str">
            <v>Source de la note de description : Version imprimée</v>
          </cell>
          <cell r="AN39" t="str">
            <v/>
          </cell>
          <cell r="AO39" t="str">
            <v>%SITE_CLIENT%/?library_guid=6C91513D-97C8-4C2B-BBCE-68013AB53823</v>
          </cell>
          <cell r="AP39" t="str">
            <v>Accès au travers du portail ENI</v>
          </cell>
          <cell r="AQ39" t="str">
            <v xml:space="preserve"> hyper v </v>
          </cell>
          <cell r="AR39" t="str">
            <v xml:space="preserve"> hyperv </v>
          </cell>
          <cell r="AS39" t="str">
            <v xml:space="preserve"> LNCE08R2HYP</v>
          </cell>
          <cell r="AT39" t="str">
            <v xml:space="preserve"> R2 </v>
          </cell>
          <cell r="AU39" t="str">
            <v xml:space="preserve"> windows serveur </v>
          </cell>
          <cell r="AV39" t="str">
            <v xml:space="preserve">microsoft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row>
        <row r="40">
          <cell r="A40" t="str">
            <v>CE08WINIR</v>
          </cell>
          <cell r="B40" t="str">
            <v>Windows Server 2008</v>
          </cell>
          <cell r="C40" t="str">
            <v>Examen MCTS 70-642 - Configuration d'une infrastructure réseau</v>
          </cell>
          <cell r="D40" t="str">
            <v>Philippe FREDDI</v>
          </cell>
          <cell r="E40" t="str">
            <v/>
          </cell>
          <cell r="F40" t="str">
            <v>FREDDI, Philippe</v>
          </cell>
          <cell r="G40" t="str">
            <v/>
          </cell>
          <cell r="H40" t="str">
            <v/>
          </cell>
          <cell r="I40" t="str">
            <v/>
          </cell>
          <cell r="J40" t="str">
            <v/>
          </cell>
          <cell r="K40" t="str">
            <v>Edition du 1 July 2009</v>
          </cell>
          <cell r="L40" t="str">
            <v>691 pages</v>
          </cell>
          <cell r="M40" t="str">
            <v>Editions ENI</v>
          </cell>
          <cell r="N40" t="str">
            <v>fre</v>
          </cell>
          <cell r="O40" t="str">
            <v>fre</v>
          </cell>
          <cell r="P40" t="str">
            <v>fre</v>
          </cell>
          <cell r="Q40" t="str">
            <v>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v>
          </cell>
          <cell r="R40">
            <v>9782746050679</v>
          </cell>
          <cell r="S40" t="str">
            <v>Version Numérique</v>
          </cell>
          <cell r="T40">
            <v>9782746049789</v>
          </cell>
          <cell r="U40" t="str">
            <v>Version Imprimée</v>
          </cell>
          <cell r="V40" t="str">
            <v>St-Herblain</v>
          </cell>
          <cell r="W40" t="str">
            <v>Editions ENI</v>
          </cell>
          <cell r="X40">
            <v>2009</v>
          </cell>
          <cell r="Y40" t="str">
            <v>Bibliothèque Numérique ENI (Service en ligne)</v>
          </cell>
          <cell r="Z40" t="str">
            <v>CERTIFICATIONS</v>
          </cell>
          <cell r="AA40" t="str">
            <v>texte</v>
          </cell>
          <cell r="AB40" t="str">
            <v>txt</v>
          </cell>
          <cell r="AC40" t="str">
            <v>rdacontent/fre</v>
          </cell>
          <cell r="AD40" t="str">
            <v>informatique</v>
          </cell>
          <cell r="AE40" t="str">
            <v>c</v>
          </cell>
          <cell r="AF40" t="str">
            <v>rdamedia/fre</v>
          </cell>
          <cell r="AG40" t="str">
            <v>ressource en ligne</v>
          </cell>
          <cell r="AH40" t="str">
            <v>cr</v>
          </cell>
          <cell r="AI40" t="str">
            <v>rdacarrier/fre</v>
          </cell>
          <cell r="AJ40" t="str">
            <v>m\\\\\o\\d\\\\\\\\</v>
          </cell>
          <cell r="AK40" t="str">
            <v>cr\cn\\\\uuaua</v>
          </cell>
          <cell r="AL40" t="str">
            <v>Accès restreint aux membres</v>
          </cell>
          <cell r="AM40" t="str">
            <v>Source de la note de description : Version imprimée</v>
          </cell>
          <cell r="AN40" t="str">
            <v/>
          </cell>
          <cell r="AO40" t="str">
            <v>%SITE_CLIENT%/?library_guid=AF273A62-A164-47C2-95CB-DB15DC436D44</v>
          </cell>
          <cell r="AP40" t="str">
            <v>Accès au travers du portail ENI</v>
          </cell>
          <cell r="AQ40" t="str">
            <v xml:space="preserve"> certification </v>
          </cell>
          <cell r="AR40" t="str">
            <v xml:space="preserve"> Core </v>
          </cell>
          <cell r="AS40" t="str">
            <v xml:space="preserve"> dhcp </v>
          </cell>
          <cell r="AT40" t="str">
            <v xml:space="preserve"> DNS </v>
          </cell>
          <cell r="AU40" t="str">
            <v xml:space="preserve"> efs </v>
          </cell>
          <cell r="AV40" t="str">
            <v xml:space="preserve"> ip v4 </v>
          </cell>
          <cell r="AW40" t="str">
            <v xml:space="preserve"> ip v6 </v>
          </cell>
          <cell r="AX40" t="str">
            <v xml:space="preserve"> ipp </v>
          </cell>
          <cell r="AY40" t="str">
            <v xml:space="preserve"> ipv4 </v>
          </cell>
          <cell r="AZ40" t="str">
            <v xml:space="preserve"> ipv6 </v>
          </cell>
          <cell r="BA40" t="str">
            <v xml:space="preserve"> livre réseau </v>
          </cell>
          <cell r="BB40" t="str">
            <v xml:space="preserve"> livre windows </v>
          </cell>
          <cell r="BC40" t="str">
            <v xml:space="preserve"> LNCE08WINIR</v>
          </cell>
          <cell r="BD40" t="str">
            <v xml:space="preserve"> lpd </v>
          </cell>
          <cell r="BE40" t="str">
            <v xml:space="preserve"> mcitp </v>
          </cell>
          <cell r="BF40" t="str">
            <v xml:space="preserve"> nap </v>
          </cell>
          <cell r="BG40" t="str">
            <v xml:space="preserve"> ntfs </v>
          </cell>
          <cell r="BH40" t="str">
            <v xml:space="preserve"> routage </v>
          </cell>
          <cell r="BI40" t="str">
            <v xml:space="preserve"> server Core </v>
          </cell>
          <cell r="BJ40" t="str">
            <v xml:space="preserve"> services réseau </v>
          </cell>
          <cell r="BK40" t="str">
            <v xml:space="preserve"> snmp </v>
          </cell>
          <cell r="BL40" t="str">
            <v xml:space="preserve"> windows serveur </v>
          </cell>
          <cell r="BM40" t="str">
            <v xml:space="preserve"> wsus </v>
          </cell>
          <cell r="BN40" t="str">
            <v xml:space="preserve">livre microsoft </v>
          </cell>
          <cell r="BO40" t="str">
            <v/>
          </cell>
          <cell r="BP40" t="str">
            <v/>
          </cell>
          <cell r="BQ40" t="str">
            <v/>
          </cell>
          <cell r="BR40" t="str">
            <v/>
          </cell>
          <cell r="BS40" t="str">
            <v/>
          </cell>
          <cell r="BT40" t="str">
            <v/>
          </cell>
          <cell r="BU40" t="str">
            <v/>
          </cell>
          <cell r="BV40" t="str">
            <v/>
          </cell>
          <cell r="BW40" t="str">
            <v/>
          </cell>
          <cell r="BX40" t="str">
            <v/>
          </cell>
        </row>
        <row r="41">
          <cell r="A41" t="str">
            <v>CE08WINS</v>
          </cell>
          <cell r="B41" t="str">
            <v>Windows Server 2008</v>
          </cell>
          <cell r="C41" t="str">
            <v>Administration - Préparation à la certification MCITP 70-646</v>
          </cell>
          <cell r="D41" t="str">
            <v>Philippe FREDDI</v>
          </cell>
          <cell r="E41" t="str">
            <v/>
          </cell>
          <cell r="F41" t="str">
            <v>FREDDI, Philippe</v>
          </cell>
          <cell r="G41" t="str">
            <v/>
          </cell>
          <cell r="H41" t="str">
            <v/>
          </cell>
          <cell r="I41" t="str">
            <v/>
          </cell>
          <cell r="J41" t="str">
            <v/>
          </cell>
          <cell r="K41" t="str">
            <v>Edition du 1 October 2010</v>
          </cell>
          <cell r="L41" t="str">
            <v>882 pages</v>
          </cell>
          <cell r="M41" t="str">
            <v>Editions ENI</v>
          </cell>
          <cell r="N41" t="str">
            <v>fre</v>
          </cell>
          <cell r="O41" t="str">
            <v>fre</v>
          </cell>
          <cell r="P41" t="str">
            <v>fre</v>
          </cell>
          <cell r="Q41" t="str">
            <v>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v>
          </cell>
          <cell r="R41">
            <v>9782746059931</v>
          </cell>
          <cell r="S41" t="str">
            <v>Version Numérique</v>
          </cell>
          <cell r="T41">
            <v>9782746058118</v>
          </cell>
          <cell r="U41" t="str">
            <v>Version Imprimée</v>
          </cell>
          <cell r="V41" t="str">
            <v>St-Herblain</v>
          </cell>
          <cell r="W41" t="str">
            <v>Editions ENI</v>
          </cell>
          <cell r="X41">
            <v>2010</v>
          </cell>
          <cell r="Y41" t="str">
            <v>Bibliothèque Numérique ENI (Service en ligne)</v>
          </cell>
          <cell r="Z41" t="str">
            <v>CERTIFICATIONS</v>
          </cell>
          <cell r="AA41" t="str">
            <v>texte</v>
          </cell>
          <cell r="AB41" t="str">
            <v>txt</v>
          </cell>
          <cell r="AC41" t="str">
            <v>rdacontent/fre</v>
          </cell>
          <cell r="AD41" t="str">
            <v>informatique</v>
          </cell>
          <cell r="AE41" t="str">
            <v>c</v>
          </cell>
          <cell r="AF41" t="str">
            <v>rdamedia/fre</v>
          </cell>
          <cell r="AG41" t="str">
            <v>ressource en ligne</v>
          </cell>
          <cell r="AH41" t="str">
            <v>cr</v>
          </cell>
          <cell r="AI41" t="str">
            <v>rdacarrier/fre</v>
          </cell>
          <cell r="AJ41" t="str">
            <v>m\\\\\o\\d\\\\\\\\</v>
          </cell>
          <cell r="AK41" t="str">
            <v>cr\cn\\\\uuaua</v>
          </cell>
          <cell r="AL41" t="str">
            <v>Accès restreint aux membres</v>
          </cell>
          <cell r="AM41" t="str">
            <v>Source de la note de description : Version imprimée</v>
          </cell>
          <cell r="AN41" t="str">
            <v/>
          </cell>
          <cell r="AO41" t="str">
            <v>%SITE_CLIENT%/?library_guid=E0C3C056-23A7-467D-B028-99FE2C735DD4</v>
          </cell>
          <cell r="AP41" t="str">
            <v>Accès au travers du portail ENI</v>
          </cell>
          <cell r="AQ41" t="str">
            <v xml:space="preserve"> livre 70</v>
          </cell>
          <cell r="AR41" t="str">
            <v xml:space="preserve"> livre MCITP </v>
          </cell>
          <cell r="AS41" t="str">
            <v xml:space="preserve"> LNCE08WINS</v>
          </cell>
          <cell r="AT41" t="str">
            <v xml:space="preserve"> microsoft </v>
          </cell>
          <cell r="AU41" t="str">
            <v xml:space="preserve"> windows serveur </v>
          </cell>
          <cell r="AV41">
            <v>646</v>
          </cell>
          <cell r="AW41" t="str">
            <v xml:space="preserve">livre windows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row>
        <row r="42">
          <cell r="A42" t="str">
            <v>CE10EXCS</v>
          </cell>
          <cell r="B42" t="str">
            <v>Exchange Server 2010</v>
          </cell>
          <cell r="C42" t="str">
            <v>Préparation à la certification MCTS 70-662</v>
          </cell>
          <cell r="D42" t="str">
            <v>Emmanuel Vinazza</v>
          </cell>
          <cell r="E42" t="str">
            <v/>
          </cell>
          <cell r="F42" t="str">
            <v>Vinazza, Emmanuel</v>
          </cell>
          <cell r="G42" t="str">
            <v/>
          </cell>
          <cell r="H42" t="str">
            <v/>
          </cell>
          <cell r="I42" t="str">
            <v/>
          </cell>
          <cell r="J42" t="str">
            <v/>
          </cell>
          <cell r="K42" t="str">
            <v>Edition du 1 October 2010</v>
          </cell>
          <cell r="L42" t="str">
            <v>681 pages</v>
          </cell>
          <cell r="M42" t="str">
            <v>Editions ENI</v>
          </cell>
          <cell r="N42" t="str">
            <v>fre</v>
          </cell>
          <cell r="O42" t="str">
            <v>fre</v>
          </cell>
          <cell r="P42" t="str">
            <v>fre</v>
          </cell>
          <cell r="Q42" t="str">
            <v>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v>
          </cell>
          <cell r="R42">
            <v>9782746059924</v>
          </cell>
          <cell r="S42" t="str">
            <v>Version Numérique</v>
          </cell>
          <cell r="T42">
            <v>9782746058101</v>
          </cell>
          <cell r="U42" t="str">
            <v>Version Imprimée</v>
          </cell>
          <cell r="V42" t="str">
            <v>St-Herblain</v>
          </cell>
          <cell r="W42" t="str">
            <v>Editions ENI</v>
          </cell>
          <cell r="X42">
            <v>2010</v>
          </cell>
          <cell r="Y42" t="str">
            <v>Bibliothèque Numérique ENI (Service en ligne)</v>
          </cell>
          <cell r="Z42" t="str">
            <v>CERTIFICATIONS</v>
          </cell>
          <cell r="AA42" t="str">
            <v>texte</v>
          </cell>
          <cell r="AB42" t="str">
            <v>txt</v>
          </cell>
          <cell r="AC42" t="str">
            <v>rdacontent/fre</v>
          </cell>
          <cell r="AD42" t="str">
            <v>informatique</v>
          </cell>
          <cell r="AE42" t="str">
            <v>c</v>
          </cell>
          <cell r="AF42" t="str">
            <v>rdamedia/fre</v>
          </cell>
          <cell r="AG42" t="str">
            <v>ressource en ligne</v>
          </cell>
          <cell r="AH42" t="str">
            <v>cr</v>
          </cell>
          <cell r="AI42" t="str">
            <v>rdacarrier/fre</v>
          </cell>
          <cell r="AJ42" t="str">
            <v>m\\\\\o\\d\\\\\\\\</v>
          </cell>
          <cell r="AK42" t="str">
            <v>cr\cn\\\\uuaua</v>
          </cell>
          <cell r="AL42" t="str">
            <v>Accès restreint aux membres</v>
          </cell>
          <cell r="AM42" t="str">
            <v>Source de la note de description : Version imprimée</v>
          </cell>
          <cell r="AN42" t="str">
            <v/>
          </cell>
          <cell r="AO42" t="str">
            <v>%SITE_CLIENT%/?library_guid=9BA95FC2-2A15-4C9C-B27A-C70950D1FBF7</v>
          </cell>
          <cell r="AP42" t="str">
            <v>Accès au travers du portail ENI</v>
          </cell>
          <cell r="AQ42" t="str">
            <v xml:space="preserve"> Domino Server </v>
          </cell>
          <cell r="AR42" t="str">
            <v xml:space="preserve"> exchange serveur </v>
          </cell>
          <cell r="AS42" t="str">
            <v xml:space="preserve"> infrastructure de messagerie </v>
          </cell>
          <cell r="AT42" t="str">
            <v xml:space="preserve"> livre 70</v>
          </cell>
          <cell r="AU42" t="str">
            <v xml:space="preserve"> livre MCTS </v>
          </cell>
          <cell r="AV42" t="str">
            <v xml:space="preserve"> LNCE10EXCS</v>
          </cell>
          <cell r="AW42" t="str">
            <v xml:space="preserve"> messagerie unifiée </v>
          </cell>
          <cell r="AX42" t="str">
            <v xml:space="preserve"> Microsoft </v>
          </cell>
          <cell r="AY42" t="str">
            <v xml:space="preserve"> MU </v>
          </cell>
          <cell r="AZ42" t="str">
            <v xml:space="preserve"> Outlook </v>
          </cell>
          <cell r="BA42" t="str">
            <v xml:space="preserve"> PowerShell </v>
          </cell>
          <cell r="BB42" t="str">
            <v xml:space="preserve"> solution en cluster </v>
          </cell>
          <cell r="BC42">
            <v>662</v>
          </cell>
          <cell r="BD42" t="str">
            <v xml:space="preserve">livre Exchange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row>
        <row r="43">
          <cell r="A43" t="str">
            <v>CE10WINDG</v>
          </cell>
          <cell r="B43" t="str">
            <v>Windows 10 - 2e partie de la préparation à la certification MCSA Configuring Windows Devices</v>
          </cell>
          <cell r="C43" t="str">
            <v>Déploiement et gestion via des services d'entreprise (Examen 70-697)</v>
          </cell>
          <cell r="D43" t="str">
            <v>Pierre SALVY</v>
          </cell>
          <cell r="E43" t="str">
            <v/>
          </cell>
          <cell r="F43" t="str">
            <v>SALVY, Pierre</v>
          </cell>
          <cell r="G43" t="str">
            <v/>
          </cell>
          <cell r="H43" t="str">
            <v/>
          </cell>
          <cell r="I43" t="str">
            <v/>
          </cell>
          <cell r="J43" t="str">
            <v/>
          </cell>
          <cell r="K43" t="str">
            <v>Edition du 1 October 2016</v>
          </cell>
          <cell r="L43" t="str">
            <v>372 pages</v>
          </cell>
          <cell r="M43" t="str">
            <v>Editions ENI</v>
          </cell>
          <cell r="N43" t="str">
            <v>fre</v>
          </cell>
          <cell r="O43" t="str">
            <v>fre</v>
          </cell>
          <cell r="P43" t="str">
            <v>fre</v>
          </cell>
          <cell r="Q43" t="str">
            <v>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v>
          </cell>
          <cell r="R43">
            <v>9782409005091</v>
          </cell>
          <cell r="S43" t="str">
            <v>Version Numérique</v>
          </cell>
          <cell r="T43">
            <v>9782409001574</v>
          </cell>
          <cell r="U43" t="str">
            <v>Version Imprimée</v>
          </cell>
          <cell r="V43" t="str">
            <v>St-Herblain</v>
          </cell>
          <cell r="W43" t="str">
            <v>Editions ENI</v>
          </cell>
          <cell r="X43">
            <v>2016</v>
          </cell>
          <cell r="Y43" t="str">
            <v>Bibliothèque Numérique ENI (Service en ligne)</v>
          </cell>
          <cell r="Z43" t="str">
            <v>CERTIFICATIONS</v>
          </cell>
          <cell r="AA43" t="str">
            <v>texte</v>
          </cell>
          <cell r="AB43" t="str">
            <v>txt</v>
          </cell>
          <cell r="AC43" t="str">
            <v>rdacontent/fre</v>
          </cell>
          <cell r="AD43" t="str">
            <v>informatique</v>
          </cell>
          <cell r="AE43" t="str">
            <v>c</v>
          </cell>
          <cell r="AF43" t="str">
            <v>rdamedia/fre</v>
          </cell>
          <cell r="AG43" t="str">
            <v>ressource en ligne</v>
          </cell>
          <cell r="AH43" t="str">
            <v>cr</v>
          </cell>
          <cell r="AI43" t="str">
            <v>rdacarrier/fre</v>
          </cell>
          <cell r="AJ43" t="str">
            <v>m\\\\\o\\d\\\\\\\\</v>
          </cell>
          <cell r="AK43" t="str">
            <v>cr\cn\\\\uuaua</v>
          </cell>
          <cell r="AL43" t="str">
            <v>Accès restreint aux membres</v>
          </cell>
          <cell r="AM43" t="str">
            <v>Source de la note de description : Version imprimée</v>
          </cell>
          <cell r="AN43" t="str">
            <v/>
          </cell>
          <cell r="AO43" t="str">
            <v>%SITE_CLIENT%/?library_guid=0D2FAD96-000A-4053-9646-B64801EEBAA2</v>
          </cell>
          <cell r="AP43" t="str">
            <v>Accès au travers du portail ENI</v>
          </cell>
          <cell r="AQ43">
            <v>70697</v>
          </cell>
          <cell r="AR43" t="str">
            <v xml:space="preserve"> certification </v>
          </cell>
          <cell r="AS43" t="str">
            <v xml:space="preserve"> LNCE10WINDG</v>
          </cell>
          <cell r="AT43" t="str">
            <v xml:space="preserve"> MCITP </v>
          </cell>
          <cell r="AU43" t="str">
            <v xml:space="preserve"> MCP </v>
          </cell>
          <cell r="AV43" t="str">
            <v xml:space="preserve"> MCSE </v>
          </cell>
          <cell r="AW43" t="str">
            <v xml:space="preserve"> MCTS </v>
          </cell>
          <cell r="AX43" t="str">
            <v xml:space="preserve"> microsoft </v>
          </cell>
          <cell r="AY43" t="str">
            <v xml:space="preserve">livre windows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row>
        <row r="44">
          <cell r="A44" t="str">
            <v>CE10WINIC</v>
          </cell>
          <cell r="B44" t="str">
            <v>Windows 10 - 1e partie de la préparation à la certification MCSA Configuring Windows Devices</v>
          </cell>
          <cell r="C44" t="str">
            <v>Installation et configuration (Examen 70-697)</v>
          </cell>
          <cell r="D44" t="str">
            <v>Philippe PAIOLA</v>
          </cell>
          <cell r="E44" t="str">
            <v/>
          </cell>
          <cell r="F44" t="str">
            <v>PAIOLA, Philippe</v>
          </cell>
          <cell r="G44" t="str">
            <v/>
          </cell>
          <cell r="H44" t="str">
            <v/>
          </cell>
          <cell r="I44" t="str">
            <v/>
          </cell>
          <cell r="J44" t="str">
            <v/>
          </cell>
          <cell r="K44" t="str">
            <v>Edition du 1 May 2016</v>
          </cell>
          <cell r="L44" t="str">
            <v>473 pages</v>
          </cell>
          <cell r="M44" t="str">
            <v>Editions ENI</v>
          </cell>
          <cell r="N44" t="str">
            <v>fre</v>
          </cell>
          <cell r="O44" t="str">
            <v>fre</v>
          </cell>
          <cell r="P44" t="str">
            <v>fre</v>
          </cell>
          <cell r="Q44" t="str">
            <v>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v>
          </cell>
          <cell r="R44">
            <v>9782409002014</v>
          </cell>
          <cell r="S44" t="str">
            <v>Version Numérique</v>
          </cell>
          <cell r="T44">
            <v>9782409001499</v>
          </cell>
          <cell r="U44" t="str">
            <v>Version Imprimée</v>
          </cell>
          <cell r="V44" t="str">
            <v>St-Herblain</v>
          </cell>
          <cell r="W44" t="str">
            <v>Editions ENI</v>
          </cell>
          <cell r="X44">
            <v>2016</v>
          </cell>
          <cell r="Y44" t="str">
            <v>Bibliothèque Numérique ENI (Service en ligne)</v>
          </cell>
          <cell r="Z44" t="str">
            <v>CERTIFICATIONS</v>
          </cell>
          <cell r="AA44" t="str">
            <v>texte</v>
          </cell>
          <cell r="AB44" t="str">
            <v>txt</v>
          </cell>
          <cell r="AC44" t="str">
            <v>rdacontent/fre</v>
          </cell>
          <cell r="AD44" t="str">
            <v>informatique</v>
          </cell>
          <cell r="AE44" t="str">
            <v>c</v>
          </cell>
          <cell r="AF44" t="str">
            <v>rdamedia/fre</v>
          </cell>
          <cell r="AG44" t="str">
            <v>ressource en ligne</v>
          </cell>
          <cell r="AH44" t="str">
            <v>cr</v>
          </cell>
          <cell r="AI44" t="str">
            <v>rdacarrier/fre</v>
          </cell>
          <cell r="AJ44" t="str">
            <v>m\\\\\o\\d\\\\\\\\</v>
          </cell>
          <cell r="AK44" t="str">
            <v>cr\cn\\\\uuaua</v>
          </cell>
          <cell r="AL44" t="str">
            <v>Accès restreint aux membres</v>
          </cell>
          <cell r="AM44" t="str">
            <v>Source de la note de description : Version imprimée</v>
          </cell>
          <cell r="AN44" t="str">
            <v/>
          </cell>
          <cell r="AO44" t="str">
            <v>%SITE_CLIENT%/?library_guid=2182323D-960B-49A1-BF40-005613860757</v>
          </cell>
          <cell r="AP44" t="str">
            <v>Accès au travers du portail ENI</v>
          </cell>
          <cell r="AQ44">
            <v>70</v>
          </cell>
          <cell r="AR44">
            <v>70697</v>
          </cell>
          <cell r="AS44" t="str">
            <v xml:space="preserve"> certification </v>
          </cell>
          <cell r="AT44" t="str">
            <v xml:space="preserve"> LNCE10WINIC</v>
          </cell>
          <cell r="AU44" t="str">
            <v xml:space="preserve"> MCITP </v>
          </cell>
          <cell r="AV44" t="str">
            <v xml:space="preserve"> MCP </v>
          </cell>
          <cell r="AW44" t="str">
            <v xml:space="preserve"> MCTS </v>
          </cell>
          <cell r="AX44" t="str">
            <v xml:space="preserve"> microsoft </v>
          </cell>
          <cell r="AY44">
            <v>1</v>
          </cell>
          <cell r="AZ44">
            <v>697</v>
          </cell>
          <cell r="BA44" t="str">
            <v xml:space="preserve">livre windows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row>
        <row r="45">
          <cell r="A45" t="str">
            <v>CE12R2WINA</v>
          </cell>
          <cell r="B45" t="str">
            <v>Windows Server 2012 R2</v>
          </cell>
          <cell r="C45" t="str">
            <v>Administration - Préparation à la certification MCSA - Examen 70-411</v>
          </cell>
          <cell r="D45" t="str">
            <v>Nicolas BONNET</v>
          </cell>
          <cell r="E45" t="str">
            <v/>
          </cell>
          <cell r="F45" t="str">
            <v>BONNET, Nicolas</v>
          </cell>
          <cell r="G45" t="str">
            <v/>
          </cell>
          <cell r="H45" t="str">
            <v/>
          </cell>
          <cell r="I45" t="str">
            <v/>
          </cell>
          <cell r="J45" t="str">
            <v/>
          </cell>
          <cell r="K45" t="str">
            <v>Edition du 1 November 2014</v>
          </cell>
          <cell r="L45" t="str">
            <v>559 pages</v>
          </cell>
          <cell r="M45" t="str">
            <v>Editions ENI</v>
          </cell>
          <cell r="N45" t="str">
            <v>fre</v>
          </cell>
          <cell r="O45" t="str">
            <v>fre</v>
          </cell>
          <cell r="P45" t="str">
            <v>fre</v>
          </cell>
          <cell r="Q45" t="str">
            <v>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v>
          </cell>
          <cell r="R45">
            <v>9782746092969</v>
          </cell>
          <cell r="S45" t="str">
            <v>Version Numérique</v>
          </cell>
          <cell r="T45">
            <v>9782746092211</v>
          </cell>
          <cell r="U45" t="str">
            <v>Version Imprimée</v>
          </cell>
          <cell r="V45" t="str">
            <v>St-Herblain</v>
          </cell>
          <cell r="W45" t="str">
            <v>Editions ENI</v>
          </cell>
          <cell r="X45">
            <v>2014</v>
          </cell>
          <cell r="Y45" t="str">
            <v>Bibliothèque Numérique ENI (Service en ligne)</v>
          </cell>
          <cell r="Z45" t="str">
            <v>CERTIFICATIONS</v>
          </cell>
          <cell r="AA45" t="str">
            <v>texte</v>
          </cell>
          <cell r="AB45" t="str">
            <v>txt</v>
          </cell>
          <cell r="AC45" t="str">
            <v>rdacontent/fre</v>
          </cell>
          <cell r="AD45" t="str">
            <v>informatique</v>
          </cell>
          <cell r="AE45" t="str">
            <v>c</v>
          </cell>
          <cell r="AF45" t="str">
            <v>rdamedia/fre</v>
          </cell>
          <cell r="AG45" t="str">
            <v>ressource en ligne</v>
          </cell>
          <cell r="AH45" t="str">
            <v>cr</v>
          </cell>
          <cell r="AI45" t="str">
            <v>rdacarrier/fre</v>
          </cell>
          <cell r="AJ45" t="str">
            <v>m\\\\\o\\d\\\\\\\\</v>
          </cell>
          <cell r="AK45" t="str">
            <v>cr\cn\\\\uuaua</v>
          </cell>
          <cell r="AL45" t="str">
            <v>Accès restreint aux membres</v>
          </cell>
          <cell r="AM45" t="str">
            <v>Source de la note de description : Version imprimée</v>
          </cell>
          <cell r="AN45" t="str">
            <v/>
          </cell>
          <cell r="AO45" t="str">
            <v>%SITE_CLIENT%/?library_guid=2BD0B5F3-689D-4FFB-8CCF-300B980CE6EE</v>
          </cell>
          <cell r="AP45" t="str">
            <v>Accès au travers du portail ENI</v>
          </cell>
          <cell r="AQ45" t="str">
            <v xml:space="preserve"> certification </v>
          </cell>
          <cell r="AR45" t="str">
            <v xml:space="preserve"> LNCE12R2WINA</v>
          </cell>
          <cell r="AS45" t="str">
            <v xml:space="preserve"> MCP </v>
          </cell>
          <cell r="AT45" t="str">
            <v xml:space="preserve"> MCSA </v>
          </cell>
          <cell r="AU45" t="str">
            <v xml:space="preserve">Microsoft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row>
        <row r="46">
          <cell r="A46" t="str">
            <v>CE12R2WINCS</v>
          </cell>
          <cell r="B46" t="str">
            <v>Windows Server 2012 R2</v>
          </cell>
          <cell r="C46" t="str">
            <v>Configuration des services avancés - Préparation à la certification MCSA - Examen 70-412</v>
          </cell>
          <cell r="D46" t="str">
            <v>Armelin ASIMANE</v>
          </cell>
          <cell r="E46" t="str">
            <v/>
          </cell>
          <cell r="F46" t="str">
            <v>ASIMANE, Armelin</v>
          </cell>
          <cell r="G46" t="str">
            <v/>
          </cell>
          <cell r="H46" t="str">
            <v/>
          </cell>
          <cell r="I46" t="str">
            <v/>
          </cell>
          <cell r="J46" t="str">
            <v/>
          </cell>
          <cell r="K46" t="str">
            <v>Edition du 1 May 2014</v>
          </cell>
          <cell r="L46" t="str">
            <v>696 pages</v>
          </cell>
          <cell r="M46" t="str">
            <v>Editions ENI</v>
          </cell>
          <cell r="N46" t="str">
            <v>fre</v>
          </cell>
          <cell r="O46" t="str">
            <v>fre</v>
          </cell>
          <cell r="P46" t="str">
            <v>fre</v>
          </cell>
          <cell r="Q46" t="str">
            <v>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v>
          </cell>
          <cell r="R46">
            <v>9782746089921</v>
          </cell>
          <cell r="S46" t="str">
            <v>Version Numérique</v>
          </cell>
          <cell r="T46">
            <v>9782746089167</v>
          </cell>
          <cell r="U46" t="str">
            <v>Version Imprimée</v>
          </cell>
          <cell r="V46" t="str">
            <v>St-Herblain</v>
          </cell>
          <cell r="W46" t="str">
            <v>Editions ENI</v>
          </cell>
          <cell r="X46">
            <v>2014</v>
          </cell>
          <cell r="Y46" t="str">
            <v>Bibliothèque Numérique ENI (Service en ligne)</v>
          </cell>
          <cell r="Z46" t="str">
            <v>CERTIFICATIONS</v>
          </cell>
          <cell r="AA46" t="str">
            <v>texte</v>
          </cell>
          <cell r="AB46" t="str">
            <v>txt</v>
          </cell>
          <cell r="AC46" t="str">
            <v>rdacontent/fre</v>
          </cell>
          <cell r="AD46" t="str">
            <v>informatique</v>
          </cell>
          <cell r="AE46" t="str">
            <v>c</v>
          </cell>
          <cell r="AF46" t="str">
            <v>rdamedia/fre</v>
          </cell>
          <cell r="AG46" t="str">
            <v>ressource en ligne</v>
          </cell>
          <cell r="AH46" t="str">
            <v>cr</v>
          </cell>
          <cell r="AI46" t="str">
            <v>rdacarrier/fre</v>
          </cell>
          <cell r="AJ46" t="str">
            <v>m\\\\\o\\d\\\\\\\\</v>
          </cell>
          <cell r="AK46" t="str">
            <v>cr\cn\\\\uuaua</v>
          </cell>
          <cell r="AL46" t="str">
            <v>Accès restreint aux membres</v>
          </cell>
          <cell r="AM46" t="str">
            <v>Source de la note de description : Version imprimée</v>
          </cell>
          <cell r="AN46" t="str">
            <v/>
          </cell>
          <cell r="AO46" t="str">
            <v>%SITE_CLIENT%/?library_guid=74FB5E20-92EB-4F6D-98B6-FDE2DFDB0E01</v>
          </cell>
          <cell r="AP46" t="str">
            <v>Accès au travers du portail ENI</v>
          </cell>
          <cell r="AQ46">
            <v>70412</v>
          </cell>
          <cell r="AR46">
            <v>70412</v>
          </cell>
          <cell r="AS46" t="str">
            <v xml:space="preserve"> LNCE12R2WINCS</v>
          </cell>
          <cell r="AT46" t="str">
            <v xml:space="preserve"> mcp </v>
          </cell>
          <cell r="AU46" t="str">
            <v xml:space="preserve"> mcsa </v>
          </cell>
          <cell r="AV46" t="str">
            <v xml:space="preserve"> mcse </v>
          </cell>
          <cell r="AW46" t="str">
            <v xml:space="preserve">microsoft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row>
        <row r="47">
          <cell r="A47" t="str">
            <v>CE12R2WINIC</v>
          </cell>
          <cell r="B47" t="str">
            <v>Windows Server 2012 R2</v>
          </cell>
          <cell r="C47" t="str">
            <v>Installation et Configuration - Préparation à la certification MCSA - Examen 70-410</v>
          </cell>
          <cell r="D47" t="str">
            <v>Nicolas BONNET</v>
          </cell>
          <cell r="E47" t="str">
            <v/>
          </cell>
          <cell r="F47" t="str">
            <v>BONNET, Nicolas</v>
          </cell>
          <cell r="G47" t="str">
            <v/>
          </cell>
          <cell r="H47" t="str">
            <v/>
          </cell>
          <cell r="I47" t="str">
            <v/>
          </cell>
          <cell r="J47" t="str">
            <v/>
          </cell>
          <cell r="K47" t="str">
            <v>Edition du 1 June 2014</v>
          </cell>
          <cell r="L47" t="str">
            <v>536 pages</v>
          </cell>
          <cell r="M47" t="str">
            <v>Editions ENI</v>
          </cell>
          <cell r="N47" t="str">
            <v>fre</v>
          </cell>
          <cell r="O47" t="str">
            <v>fre</v>
          </cell>
          <cell r="P47" t="str">
            <v>fre</v>
          </cell>
          <cell r="Q47" t="str">
            <v>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v>
          </cell>
          <cell r="R47">
            <v>9782746090439</v>
          </cell>
          <cell r="S47" t="str">
            <v>Version Numérique</v>
          </cell>
          <cell r="T47">
            <v>9782746089716</v>
          </cell>
          <cell r="U47" t="str">
            <v>Version Imprimée</v>
          </cell>
          <cell r="V47" t="str">
            <v>St-Herblain</v>
          </cell>
          <cell r="W47" t="str">
            <v>Editions ENI</v>
          </cell>
          <cell r="X47">
            <v>2014</v>
          </cell>
          <cell r="Y47" t="str">
            <v>Bibliothèque Numérique ENI (Service en ligne)</v>
          </cell>
          <cell r="Z47" t="str">
            <v>CERTIFICATIONS</v>
          </cell>
          <cell r="AA47" t="str">
            <v>texte</v>
          </cell>
          <cell r="AB47" t="str">
            <v>txt</v>
          </cell>
          <cell r="AC47" t="str">
            <v>rdacontent/fre</v>
          </cell>
          <cell r="AD47" t="str">
            <v>informatique</v>
          </cell>
          <cell r="AE47" t="str">
            <v>c</v>
          </cell>
          <cell r="AF47" t="str">
            <v>rdamedia/fre</v>
          </cell>
          <cell r="AG47" t="str">
            <v>ressource en ligne</v>
          </cell>
          <cell r="AH47" t="str">
            <v>cr</v>
          </cell>
          <cell r="AI47" t="str">
            <v>rdacarrier/fre</v>
          </cell>
          <cell r="AJ47" t="str">
            <v>m\\\\\o\\d\\\\\\\\</v>
          </cell>
          <cell r="AK47" t="str">
            <v>cr\cn\\\\uuaua</v>
          </cell>
          <cell r="AL47" t="str">
            <v>Accès restreint aux membres</v>
          </cell>
          <cell r="AM47" t="str">
            <v>Source de la note de description : Version imprimée</v>
          </cell>
          <cell r="AN47" t="str">
            <v/>
          </cell>
          <cell r="AO47" t="str">
            <v>%SITE_CLIENT%/?library_guid=502A669A-B414-4E10-A34A-37F0676F2FC3</v>
          </cell>
          <cell r="AP47" t="str">
            <v>Accès au travers du portail ENI</v>
          </cell>
          <cell r="AQ47" t="str">
            <v xml:space="preserve"> active directory </v>
          </cell>
          <cell r="AR47" t="str">
            <v xml:space="preserve"> AD </v>
          </cell>
          <cell r="AS47" t="str">
            <v xml:space="preserve"> dfs  </v>
          </cell>
          <cell r="AT47" t="str">
            <v xml:space="preserve"> dhcp </v>
          </cell>
          <cell r="AU47" t="str">
            <v xml:space="preserve"> dns </v>
          </cell>
          <cell r="AV47" t="str">
            <v xml:space="preserve"> LNCE12R2WINIC</v>
          </cell>
          <cell r="AW47" t="str">
            <v xml:space="preserve"> RODC </v>
          </cell>
          <cell r="AX47" t="str">
            <v xml:space="preserve">Microsoft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row>
        <row r="48">
          <cell r="A48" t="str">
            <v>CE13EXCS</v>
          </cell>
          <cell r="B48" t="str">
            <v>Exchange Server 2013</v>
          </cell>
          <cell r="C48" t="str">
            <v>Préparation à la certification MCSE Messaging - Examen 70-341</v>
          </cell>
          <cell r="D48" t="str">
            <v>Brahim  NEDJIMI ,Loïc THOBOIS</v>
          </cell>
          <cell r="E48" t="str">
            <v/>
          </cell>
          <cell r="F48" t="str">
            <v xml:space="preserve">NEDJIMI , Brahim </v>
          </cell>
          <cell r="G48" t="str">
            <v>THOBOIS, Loïc</v>
          </cell>
          <cell r="H48" t="str">
            <v/>
          </cell>
          <cell r="I48" t="str">
            <v/>
          </cell>
          <cell r="J48" t="str">
            <v/>
          </cell>
          <cell r="K48" t="str">
            <v>Edition du 1 February 2014</v>
          </cell>
          <cell r="L48" t="str">
            <v>612 pages</v>
          </cell>
          <cell r="M48" t="str">
            <v>Editions ENI</v>
          </cell>
          <cell r="N48" t="str">
            <v>fre</v>
          </cell>
          <cell r="O48" t="str">
            <v>fre</v>
          </cell>
          <cell r="P48" t="str">
            <v>fre</v>
          </cell>
          <cell r="Q48" t="str">
            <v>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v>
          </cell>
          <cell r="R48">
            <v>9782746088221</v>
          </cell>
          <cell r="S48" t="str">
            <v>Version Numérique</v>
          </cell>
          <cell r="T48">
            <v>9782746086890</v>
          </cell>
          <cell r="U48" t="str">
            <v>Version Imprimée</v>
          </cell>
          <cell r="V48" t="str">
            <v>St-Herblain</v>
          </cell>
          <cell r="W48" t="str">
            <v>Editions ENI</v>
          </cell>
          <cell r="X48">
            <v>2014</v>
          </cell>
          <cell r="Y48" t="str">
            <v>Bibliothèque Numérique ENI (Service en ligne)</v>
          </cell>
          <cell r="Z48" t="str">
            <v>CERTIFICATIONS</v>
          </cell>
          <cell r="AA48" t="str">
            <v>texte</v>
          </cell>
          <cell r="AB48" t="str">
            <v>txt</v>
          </cell>
          <cell r="AC48" t="str">
            <v>rdacontent/fre</v>
          </cell>
          <cell r="AD48" t="str">
            <v>informatique</v>
          </cell>
          <cell r="AE48" t="str">
            <v>c</v>
          </cell>
          <cell r="AF48" t="str">
            <v>rdamedia/fre</v>
          </cell>
          <cell r="AG48" t="str">
            <v>ressource en ligne</v>
          </cell>
          <cell r="AH48" t="str">
            <v>cr</v>
          </cell>
          <cell r="AI48" t="str">
            <v>rdacarrier/fre</v>
          </cell>
          <cell r="AJ48" t="str">
            <v>m\\\\\o\\d\\\\\\\\</v>
          </cell>
          <cell r="AK48" t="str">
            <v>cr\cn\\\\uuaua</v>
          </cell>
          <cell r="AL48" t="str">
            <v>Accès restreint aux membres</v>
          </cell>
          <cell r="AM48" t="str">
            <v>Source de la note de description : Version imprimée</v>
          </cell>
          <cell r="AN48" t="str">
            <v/>
          </cell>
          <cell r="AO48" t="str">
            <v>%SITE_CLIENT%/?library_guid=07C2A566-746E-4F7C-9766-21C1F0250929</v>
          </cell>
          <cell r="AP48" t="str">
            <v>Accès au travers du portail ENI</v>
          </cell>
          <cell r="AQ48">
            <v>70</v>
          </cell>
          <cell r="AR48" t="str">
            <v xml:space="preserve"> LNCE13EXCS</v>
          </cell>
          <cell r="AS48" t="str">
            <v xml:space="preserve"> MCP </v>
          </cell>
          <cell r="AT48" t="str">
            <v xml:space="preserve"> messagerie </v>
          </cell>
          <cell r="AU48" t="str">
            <v xml:space="preserve"> microsoft </v>
          </cell>
          <cell r="AV48">
            <v>341</v>
          </cell>
          <cell r="AW48" t="str">
            <v xml:space="preserve">Microsoft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row>
        <row r="49">
          <cell r="A49" t="str">
            <v xml:space="preserve">CE16EXCS </v>
          </cell>
          <cell r="B49" t="str">
            <v>Exchange Server 2016</v>
          </cell>
          <cell r="C49" t="str">
            <v>Préparation à la certification MCSE Messaging - Examen 70-345</v>
          </cell>
          <cell r="D49" t="str">
            <v>Brahim  NEDJIMI ,Loïc THOBOIS</v>
          </cell>
          <cell r="E49" t="str">
            <v/>
          </cell>
          <cell r="F49" t="str">
            <v xml:space="preserve">NEDJIMI , Brahim </v>
          </cell>
          <cell r="G49" t="str">
            <v>THOBOIS, Loïc</v>
          </cell>
          <cell r="H49" t="str">
            <v/>
          </cell>
          <cell r="I49" t="str">
            <v/>
          </cell>
          <cell r="J49" t="str">
            <v/>
          </cell>
          <cell r="K49" t="str">
            <v>Edition du 1 October 2016</v>
          </cell>
          <cell r="L49" t="str">
            <v>678 pages</v>
          </cell>
          <cell r="M49" t="str">
            <v>Editions ENI</v>
          </cell>
          <cell r="N49" t="str">
            <v>fre</v>
          </cell>
          <cell r="O49" t="str">
            <v>fre</v>
          </cell>
          <cell r="P49" t="str">
            <v>fre</v>
          </cell>
          <cell r="Q49" t="str">
            <v>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v>
          </cell>
          <cell r="R49">
            <v>9782409005084</v>
          </cell>
          <cell r="S49" t="str">
            <v>Version Numérique</v>
          </cell>
          <cell r="T49">
            <v>9782409003745</v>
          </cell>
          <cell r="U49" t="str">
            <v>Version Imprimée</v>
          </cell>
          <cell r="V49" t="str">
            <v>St-Herblain</v>
          </cell>
          <cell r="W49" t="str">
            <v>Editions ENI</v>
          </cell>
          <cell r="X49">
            <v>2016</v>
          </cell>
          <cell r="Y49" t="str">
            <v>Bibliothèque Numérique ENI (Service en ligne)</v>
          </cell>
          <cell r="Z49" t="str">
            <v>CERTIFICATIONS</v>
          </cell>
          <cell r="AA49" t="str">
            <v>texte</v>
          </cell>
          <cell r="AB49" t="str">
            <v>txt</v>
          </cell>
          <cell r="AC49" t="str">
            <v>rdacontent/fre</v>
          </cell>
          <cell r="AD49" t="str">
            <v>informatique</v>
          </cell>
          <cell r="AE49" t="str">
            <v>c</v>
          </cell>
          <cell r="AF49" t="str">
            <v>rdamedia/fre</v>
          </cell>
          <cell r="AG49" t="str">
            <v>ressource en ligne</v>
          </cell>
          <cell r="AH49" t="str">
            <v>cr</v>
          </cell>
          <cell r="AI49" t="str">
            <v>rdacarrier/fre</v>
          </cell>
          <cell r="AJ49" t="str">
            <v>m\\\\\o\\d\\\\\\\\</v>
          </cell>
          <cell r="AK49" t="str">
            <v>cr\cn\\\\uuaua</v>
          </cell>
          <cell r="AL49" t="str">
            <v>Accès restreint aux membres</v>
          </cell>
          <cell r="AM49" t="str">
            <v>Source de la note de description : Version imprimée</v>
          </cell>
          <cell r="AN49" t="str">
            <v/>
          </cell>
          <cell r="AO49" t="str">
            <v>%SITE_CLIENT%/?library_guid=5E2E2596-4738-4FC2-9539-DB9EE50DC015</v>
          </cell>
          <cell r="AP49" t="str">
            <v>Accès au travers du portail ENI</v>
          </cell>
          <cell r="AQ49">
            <v>20345</v>
          </cell>
          <cell r="AR49" t="str">
            <v xml:space="preserve"> certification exchange server </v>
          </cell>
          <cell r="AS49" t="str">
            <v xml:space="preserve"> exchange server 2016 </v>
          </cell>
          <cell r="AT49" t="str">
            <v xml:space="preserve"> livre exchange server </v>
          </cell>
          <cell r="AU49" t="str">
            <v xml:space="preserve"> LNCE16EXCS</v>
          </cell>
          <cell r="AV49" t="str">
            <v xml:space="preserve"> mcp </v>
          </cell>
          <cell r="AW49" t="str">
            <v xml:space="preserve"> microsoft </v>
          </cell>
          <cell r="AX49" t="str">
            <v xml:space="preserve">messagerie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row>
        <row r="50">
          <cell r="A50" t="str">
            <v>CE16WINID</v>
          </cell>
          <cell r="B50" t="str">
            <v>Windows Server 2016 - Gestion des identités</v>
          </cell>
          <cell r="C50" t="str">
            <v>Préparation à la certification MCSA - Examen 70-742</v>
          </cell>
          <cell r="D50" t="str">
            <v xml:space="preserve">Armelin ASIMANE,Vahé  TOULOUMIAN </v>
          </cell>
          <cell r="E50" t="str">
            <v/>
          </cell>
          <cell r="F50" t="str">
            <v>ASIMANE, Armelin</v>
          </cell>
          <cell r="G50" t="str">
            <v xml:space="preserve">TOULOUMIAN , Vahé </v>
          </cell>
          <cell r="H50" t="str">
            <v/>
          </cell>
          <cell r="I50" t="str">
            <v/>
          </cell>
          <cell r="J50" t="str">
            <v/>
          </cell>
          <cell r="K50" t="str">
            <v>Edition du 1 August 2017</v>
          </cell>
          <cell r="L50" t="str">
            <v>751 pages</v>
          </cell>
          <cell r="M50" t="str">
            <v>Editions ENI</v>
          </cell>
          <cell r="N50" t="str">
            <v>fre</v>
          </cell>
          <cell r="O50" t="str">
            <v>fre</v>
          </cell>
          <cell r="P50" t="str">
            <v>fre</v>
          </cell>
          <cell r="Q50" t="str">
            <v>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v>
          </cell>
          <cell r="R50">
            <v>9782409009860</v>
          </cell>
          <cell r="S50" t="str">
            <v>Version Numérique</v>
          </cell>
          <cell r="T50">
            <v>9782409006906</v>
          </cell>
          <cell r="U50" t="str">
            <v>Version Imprimée</v>
          </cell>
          <cell r="V50" t="str">
            <v>St-Herblain</v>
          </cell>
          <cell r="W50" t="str">
            <v>Editions ENI</v>
          </cell>
          <cell r="X50">
            <v>2017</v>
          </cell>
          <cell r="Y50" t="str">
            <v>Bibliothèque Numérique ENI (Service en ligne)</v>
          </cell>
          <cell r="Z50" t="str">
            <v>CERTIFICATIONS</v>
          </cell>
          <cell r="AA50" t="str">
            <v>texte</v>
          </cell>
          <cell r="AB50" t="str">
            <v>txt</v>
          </cell>
          <cell r="AC50" t="str">
            <v>rdacontent/fre</v>
          </cell>
          <cell r="AD50" t="str">
            <v>informatique</v>
          </cell>
          <cell r="AE50" t="str">
            <v>c</v>
          </cell>
          <cell r="AF50" t="str">
            <v>rdamedia/fre</v>
          </cell>
          <cell r="AG50" t="str">
            <v>ressource en ligne</v>
          </cell>
          <cell r="AH50" t="str">
            <v>cr</v>
          </cell>
          <cell r="AI50" t="str">
            <v>rdacarrier/fre</v>
          </cell>
          <cell r="AJ50" t="str">
            <v>m\\\\\o\\d\\\\\\\\</v>
          </cell>
          <cell r="AK50" t="str">
            <v>cr\cn\\\\uuaua</v>
          </cell>
          <cell r="AL50" t="str">
            <v>Accès restreint aux membres</v>
          </cell>
          <cell r="AM50" t="str">
            <v>Source de la note de description : Version imprimée</v>
          </cell>
          <cell r="AN50" t="str">
            <v/>
          </cell>
          <cell r="AO50" t="str">
            <v>%SITE_CLIENT%/?library_guid=7F3F1929-D0C4-4DCE-A2E4-36E62E909D41</v>
          </cell>
          <cell r="AP50" t="str">
            <v>Accès au travers du portail ENI</v>
          </cell>
          <cell r="AQ50">
            <v>70742</v>
          </cell>
          <cell r="AR50">
            <v>70742</v>
          </cell>
          <cell r="AS50" t="str">
            <v xml:space="preserve"> LNCE16WINID</v>
          </cell>
          <cell r="AT50" t="str">
            <v xml:space="preserve"> mcp </v>
          </cell>
          <cell r="AU50" t="str">
            <v xml:space="preserve"> mcsa </v>
          </cell>
          <cell r="AV50" t="str">
            <v xml:space="preserve"> mcse </v>
          </cell>
          <cell r="AW50" t="str">
            <v xml:space="preserve">microsoft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row>
        <row r="51">
          <cell r="A51" t="str">
            <v>CE16WINIST</v>
          </cell>
          <cell r="B51" t="str">
            <v>Windows Server 2016 - Installation, gestion du stockage et des traitements</v>
          </cell>
          <cell r="C51" t="str">
            <v>Préparation à la certification MCSA - Examen 70-740</v>
          </cell>
          <cell r="D51" t="str">
            <v>Nicolas BONNET</v>
          </cell>
          <cell r="E51" t="str">
            <v/>
          </cell>
          <cell r="F51" t="str">
            <v>BONNET, Nicolas</v>
          </cell>
          <cell r="G51" t="str">
            <v/>
          </cell>
          <cell r="H51" t="str">
            <v/>
          </cell>
          <cell r="I51" t="str">
            <v/>
          </cell>
          <cell r="J51" t="str">
            <v/>
          </cell>
          <cell r="K51" t="str">
            <v>Edition du 1 May 2017</v>
          </cell>
          <cell r="L51" t="str">
            <v>496 pages</v>
          </cell>
          <cell r="M51" t="str">
            <v>Editions ENI</v>
          </cell>
          <cell r="N51" t="str">
            <v>fre</v>
          </cell>
          <cell r="O51" t="str">
            <v>fre</v>
          </cell>
          <cell r="P51" t="str">
            <v>fre</v>
          </cell>
          <cell r="Q51" t="str">
            <v>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v>
          </cell>
          <cell r="R51">
            <v>9782409008672</v>
          </cell>
          <cell r="S51" t="str">
            <v>Version Numérique</v>
          </cell>
          <cell r="T51">
            <v>9782409007521</v>
          </cell>
          <cell r="U51" t="str">
            <v>Version Imprimée</v>
          </cell>
          <cell r="V51" t="str">
            <v>St-Herblain</v>
          </cell>
          <cell r="W51" t="str">
            <v>Editions ENI</v>
          </cell>
          <cell r="X51">
            <v>2017</v>
          </cell>
          <cell r="Y51" t="str">
            <v>Bibliothèque Numérique ENI (Service en ligne)</v>
          </cell>
          <cell r="Z51" t="str">
            <v>CERTIFICATIONS</v>
          </cell>
          <cell r="AA51" t="str">
            <v>texte</v>
          </cell>
          <cell r="AB51" t="str">
            <v>txt</v>
          </cell>
          <cell r="AC51" t="str">
            <v>rdacontent/fre</v>
          </cell>
          <cell r="AD51" t="str">
            <v>informatique</v>
          </cell>
          <cell r="AE51" t="str">
            <v>c</v>
          </cell>
          <cell r="AF51" t="str">
            <v>rdamedia/fre</v>
          </cell>
          <cell r="AG51" t="str">
            <v>ressource en ligne</v>
          </cell>
          <cell r="AH51" t="str">
            <v>cr</v>
          </cell>
          <cell r="AI51" t="str">
            <v>rdacarrier/fre</v>
          </cell>
          <cell r="AJ51" t="str">
            <v>m\\\\\o\\d\\\\\\\\</v>
          </cell>
          <cell r="AK51" t="str">
            <v>cr\cn\\\\uuaua</v>
          </cell>
          <cell r="AL51" t="str">
            <v>Accès restreint aux membres</v>
          </cell>
          <cell r="AM51" t="str">
            <v>Source de la note de description : Version imprimée</v>
          </cell>
          <cell r="AN51" t="str">
            <v/>
          </cell>
          <cell r="AO51" t="str">
            <v>%SITE_CLIENT%/?library_guid=8F6873BB-1941-4CAB-A035-49880ADA9A7F</v>
          </cell>
          <cell r="AP51" t="str">
            <v>Accès au travers du portail ENI</v>
          </cell>
          <cell r="AQ51">
            <v>70</v>
          </cell>
          <cell r="AR51" t="str">
            <v xml:space="preserve"> certification </v>
          </cell>
          <cell r="AS51" t="str">
            <v xml:space="preserve"> cluster </v>
          </cell>
          <cell r="AT51" t="str">
            <v xml:space="preserve"> Containers </v>
          </cell>
          <cell r="AU51" t="str">
            <v xml:space="preserve"> Conteneurs </v>
          </cell>
          <cell r="AV51" t="str">
            <v xml:space="preserve"> haute disponibilité </v>
          </cell>
          <cell r="AW51" t="str">
            <v xml:space="preserve"> Hyper</v>
          </cell>
          <cell r="AX51" t="str">
            <v xml:space="preserve"> LNCE16WINIST</v>
          </cell>
          <cell r="AY51" t="str">
            <v xml:space="preserve"> load balancing </v>
          </cell>
          <cell r="AZ51" t="str">
            <v xml:space="preserve"> MCSA </v>
          </cell>
          <cell r="BA51" t="str">
            <v xml:space="preserve"> Nano Server </v>
          </cell>
          <cell r="BB51">
            <v>740</v>
          </cell>
          <cell r="BC51" t="str">
            <v xml:space="preserve">Microsoft </v>
          </cell>
          <cell r="BD51" t="str">
            <v xml:space="preserve">V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row>
        <row r="52">
          <cell r="A52" t="str">
            <v>CE16WINR</v>
          </cell>
          <cell r="B52" t="str">
            <v>Windows Server 2016</v>
          </cell>
          <cell r="C52" t="str">
            <v>Infrastructure réseau - Préparation à la certification MCSA - Examen 70-741</v>
          </cell>
          <cell r="D52" t="str">
            <v>Jérôme BEZET-TORRES,Nicolas BONNET</v>
          </cell>
          <cell r="E52" t="str">
            <v/>
          </cell>
          <cell r="F52" t="str">
            <v>BEZET-TORRES, Jérôme</v>
          </cell>
          <cell r="G52" t="str">
            <v>BONNET, Nicolas</v>
          </cell>
          <cell r="H52" t="str">
            <v/>
          </cell>
          <cell r="I52" t="str">
            <v/>
          </cell>
          <cell r="J52" t="str">
            <v/>
          </cell>
          <cell r="K52" t="str">
            <v>Edition du 1 April 2017</v>
          </cell>
          <cell r="L52" t="str">
            <v>406 pages</v>
          </cell>
          <cell r="M52" t="str">
            <v>Editions ENI</v>
          </cell>
          <cell r="N52" t="str">
            <v>fre</v>
          </cell>
          <cell r="O52" t="str">
            <v>fre</v>
          </cell>
          <cell r="P52" t="str">
            <v>fre</v>
          </cell>
          <cell r="Q52" t="str">
            <v>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v>
          </cell>
          <cell r="R52">
            <v>9782409008146</v>
          </cell>
          <cell r="S52" t="str">
            <v>Version Numérique</v>
          </cell>
          <cell r="T52">
            <v>9782409007606</v>
          </cell>
          <cell r="U52" t="str">
            <v>Version Imprimée</v>
          </cell>
          <cell r="V52" t="str">
            <v>St-Herblain</v>
          </cell>
          <cell r="W52" t="str">
            <v>Editions ENI</v>
          </cell>
          <cell r="X52">
            <v>2017</v>
          </cell>
          <cell r="Y52" t="str">
            <v>Bibliothèque Numérique ENI (Service en ligne)</v>
          </cell>
          <cell r="Z52" t="str">
            <v>CERTIFICATIONS</v>
          </cell>
          <cell r="AA52" t="str">
            <v>texte</v>
          </cell>
          <cell r="AB52" t="str">
            <v>txt</v>
          </cell>
          <cell r="AC52" t="str">
            <v>rdacontent/fre</v>
          </cell>
          <cell r="AD52" t="str">
            <v>informatique</v>
          </cell>
          <cell r="AE52" t="str">
            <v>c</v>
          </cell>
          <cell r="AF52" t="str">
            <v>rdamedia/fre</v>
          </cell>
          <cell r="AG52" t="str">
            <v>ressource en ligne</v>
          </cell>
          <cell r="AH52" t="str">
            <v>cr</v>
          </cell>
          <cell r="AI52" t="str">
            <v>rdacarrier/fre</v>
          </cell>
          <cell r="AJ52" t="str">
            <v>m\\\\\o\\d\\\\\\\\</v>
          </cell>
          <cell r="AK52" t="str">
            <v>cr\cn\\\\uuaua</v>
          </cell>
          <cell r="AL52" t="str">
            <v>Accès restreint aux membres</v>
          </cell>
          <cell r="AM52" t="str">
            <v>Source de la note de description : Version imprimée</v>
          </cell>
          <cell r="AN52" t="str">
            <v/>
          </cell>
          <cell r="AO52" t="str">
            <v>%SITE_CLIENT%/?library_guid=8DE6BA7E-A39F-4791-A0B6-8971817E0CE8</v>
          </cell>
          <cell r="AP52" t="str">
            <v>Accès au travers du portail ENI</v>
          </cell>
          <cell r="AQ52" t="str">
            <v xml:space="preserve"> certification  </v>
          </cell>
          <cell r="AR52" t="str">
            <v xml:space="preserve"> LNCE16WINR</v>
          </cell>
          <cell r="AS52" t="str">
            <v xml:space="preserve"> MCSA </v>
          </cell>
          <cell r="AT52" t="str">
            <v xml:space="preserve">Microsoft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row>
        <row r="53">
          <cell r="A53" t="str">
            <v>CE208WINAD</v>
          </cell>
          <cell r="B53" t="str">
            <v>Windows Server 2008 et 2008 R2 - Examen MCTS 70-640</v>
          </cell>
          <cell r="C53" t="str">
            <v>Configuration d'une infrastructure Active Directory [2ième édition]</v>
          </cell>
          <cell r="D53" t="str">
            <v>Jean-François APRÉA</v>
          </cell>
          <cell r="E53" t="str">
            <v/>
          </cell>
          <cell r="F53" t="str">
            <v>APRÉA, Jean-François</v>
          </cell>
          <cell r="G53" t="str">
            <v/>
          </cell>
          <cell r="H53" t="str">
            <v/>
          </cell>
          <cell r="I53" t="str">
            <v/>
          </cell>
          <cell r="J53" t="str">
            <v/>
          </cell>
          <cell r="K53" t="str">
            <v>Edition du 1 April 2011</v>
          </cell>
          <cell r="L53" t="str">
            <v>829 pages</v>
          </cell>
          <cell r="M53" t="str">
            <v>Editions ENI</v>
          </cell>
          <cell r="N53" t="str">
            <v>fre</v>
          </cell>
          <cell r="O53" t="str">
            <v>fre</v>
          </cell>
          <cell r="P53" t="str">
            <v>fre</v>
          </cell>
          <cell r="Q53" t="str">
            <v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v>
          </cell>
          <cell r="R53">
            <v>9782746064775</v>
          </cell>
          <cell r="S53" t="str">
            <v>Version Numérique</v>
          </cell>
          <cell r="T53">
            <v>9782746063150</v>
          </cell>
          <cell r="U53" t="str">
            <v>Version Imprimée</v>
          </cell>
          <cell r="V53" t="str">
            <v>St-Herblain</v>
          </cell>
          <cell r="W53" t="str">
            <v>Editions ENI</v>
          </cell>
          <cell r="X53">
            <v>2011</v>
          </cell>
          <cell r="Y53" t="str">
            <v>Bibliothèque Numérique ENI (Service en ligne)</v>
          </cell>
          <cell r="Z53" t="str">
            <v>CERTIFICATIONS</v>
          </cell>
          <cell r="AA53" t="str">
            <v>texte</v>
          </cell>
          <cell r="AB53" t="str">
            <v>txt</v>
          </cell>
          <cell r="AC53" t="str">
            <v>rdacontent/fre</v>
          </cell>
          <cell r="AD53" t="str">
            <v>informatique</v>
          </cell>
          <cell r="AE53" t="str">
            <v>c</v>
          </cell>
          <cell r="AF53" t="str">
            <v>rdamedia/fre</v>
          </cell>
          <cell r="AG53" t="str">
            <v>ressource en ligne</v>
          </cell>
          <cell r="AH53" t="str">
            <v>cr</v>
          </cell>
          <cell r="AI53" t="str">
            <v>rdacarrier/fre</v>
          </cell>
          <cell r="AJ53" t="str">
            <v>m\\\\\o\\d\\\\\\\\</v>
          </cell>
          <cell r="AK53" t="str">
            <v>cr\cn\\\\uuaua</v>
          </cell>
          <cell r="AL53" t="str">
            <v>Accès restreint aux membres</v>
          </cell>
          <cell r="AM53" t="str">
            <v>Source de la note de description : Version imprimée</v>
          </cell>
          <cell r="AN53" t="str">
            <v/>
          </cell>
          <cell r="AO53" t="str">
            <v>%SITE_CLIENT%/?library_guid=CC7A5811-FDD6-472B-973C-7EFE7FC976A3</v>
          </cell>
          <cell r="AP53" t="str">
            <v>Accès au travers du portail ENI</v>
          </cell>
          <cell r="AQ53" t="str">
            <v xml:space="preserve"> Active Directory </v>
          </cell>
          <cell r="AR53" t="str">
            <v xml:space="preserve"> AD </v>
          </cell>
          <cell r="AS53" t="str">
            <v xml:space="preserve"> AD CS </v>
          </cell>
          <cell r="AT53" t="str">
            <v xml:space="preserve"> AD FS </v>
          </cell>
          <cell r="AU53" t="str">
            <v xml:space="preserve"> AD RMS </v>
          </cell>
          <cell r="AV53" t="str">
            <v xml:space="preserve"> délégation </v>
          </cell>
          <cell r="AW53" t="str">
            <v xml:space="preserve"> déploiement </v>
          </cell>
          <cell r="AX53" t="str">
            <v xml:space="preserve"> DNS </v>
          </cell>
          <cell r="AY53" t="str">
            <v xml:space="preserve"> domaine </v>
          </cell>
          <cell r="AZ53" t="str">
            <v xml:space="preserve"> GPMC </v>
          </cell>
          <cell r="BA53" t="str">
            <v xml:space="preserve"> LNCE208WINAD</v>
          </cell>
          <cell r="BB53" t="str">
            <v xml:space="preserve"> MCTS </v>
          </cell>
          <cell r="BC53" t="str">
            <v xml:space="preserve"> OCSP </v>
          </cell>
          <cell r="BD53" t="str">
            <v xml:space="preserve"> OU </v>
          </cell>
          <cell r="BE53" t="str">
            <v xml:space="preserve"> OUs </v>
          </cell>
          <cell r="BF53" t="str">
            <v xml:space="preserve"> RsoP </v>
          </cell>
          <cell r="BG53" t="str">
            <v xml:space="preserve"> SCEP </v>
          </cell>
          <cell r="BH53" t="str">
            <v xml:space="preserve"> serveur AD CS </v>
          </cell>
          <cell r="BI53" t="str">
            <v xml:space="preserve"> serveur AD FS </v>
          </cell>
          <cell r="BJ53" t="str">
            <v xml:space="preserve"> serveur AD RMS </v>
          </cell>
          <cell r="BK53" t="str">
            <v xml:space="preserve"> services DNS </v>
          </cell>
          <cell r="BL53" t="str">
            <v xml:space="preserve"> stratégie </v>
          </cell>
          <cell r="BM53" t="str">
            <v xml:space="preserve"> stratégie de groupe </v>
          </cell>
          <cell r="BN53" t="str">
            <v xml:space="preserve"> Windows Server 2008 </v>
          </cell>
          <cell r="BO53" t="str">
            <v xml:space="preserve"> windows serveur </v>
          </cell>
          <cell r="BP53">
            <v>640</v>
          </cell>
          <cell r="BQ53">
            <v>70</v>
          </cell>
          <cell r="BR53" t="str">
            <v/>
          </cell>
          <cell r="BS53" t="str">
            <v/>
          </cell>
          <cell r="BT53" t="str">
            <v/>
          </cell>
          <cell r="BU53" t="str">
            <v/>
          </cell>
          <cell r="BV53" t="str">
            <v/>
          </cell>
          <cell r="BW53" t="str">
            <v/>
          </cell>
          <cell r="BX53" t="str">
            <v/>
          </cell>
        </row>
        <row r="54">
          <cell r="A54" t="str">
            <v>CE24ITI</v>
          </cell>
          <cell r="B54" t="str">
            <v>ITIL® 4</v>
          </cell>
          <cell r="C54" t="str">
            <v>Préparation à la certification ITIL® 4 Foundation (2e édition)</v>
          </cell>
          <cell r="D54" t="str">
            <v>Jean-Luc BAUD</v>
          </cell>
          <cell r="E54" t="str">
            <v/>
          </cell>
          <cell r="F54" t="str">
            <v>BAUD, Jean-Luc</v>
          </cell>
          <cell r="G54" t="str">
            <v/>
          </cell>
          <cell r="H54" t="str">
            <v/>
          </cell>
          <cell r="I54" t="str">
            <v/>
          </cell>
          <cell r="J54" t="str">
            <v/>
          </cell>
          <cell r="K54" t="str">
            <v>Edition du 1 April 2023</v>
          </cell>
          <cell r="L54" t="str">
            <v>322 pages</v>
          </cell>
          <cell r="M54" t="str">
            <v>Editions ENI</v>
          </cell>
          <cell r="N54" t="str">
            <v>fre</v>
          </cell>
          <cell r="O54" t="str">
            <v>fre</v>
          </cell>
          <cell r="P54" t="str">
            <v>fre</v>
          </cell>
          <cell r="Q54" t="str">
            <v>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v>
          </cell>
          <cell r="R54">
            <v>9782409039379</v>
          </cell>
          <cell r="S54" t="str">
            <v>Version Numérique</v>
          </cell>
          <cell r="T54">
            <v>9782409039362</v>
          </cell>
          <cell r="U54" t="str">
            <v>Version Imprimée</v>
          </cell>
          <cell r="V54" t="str">
            <v>St-Herblain</v>
          </cell>
          <cell r="W54" t="str">
            <v>Editions ENI</v>
          </cell>
          <cell r="X54">
            <v>2023</v>
          </cell>
          <cell r="Y54" t="str">
            <v>Bibliothèque Numérique ENI (Service en ligne)</v>
          </cell>
          <cell r="Z54" t="str">
            <v>CERTIFICATIONS</v>
          </cell>
          <cell r="AA54" t="str">
            <v>texte</v>
          </cell>
          <cell r="AB54" t="str">
            <v>txt</v>
          </cell>
          <cell r="AC54" t="str">
            <v>rdacontent/fre</v>
          </cell>
          <cell r="AD54" t="str">
            <v>informatique</v>
          </cell>
          <cell r="AE54" t="str">
            <v>c</v>
          </cell>
          <cell r="AF54" t="str">
            <v>rdamedia/fre</v>
          </cell>
          <cell r="AG54" t="str">
            <v>ressource en ligne</v>
          </cell>
          <cell r="AH54" t="str">
            <v>cr</v>
          </cell>
          <cell r="AI54" t="str">
            <v>rdacarrier/fre</v>
          </cell>
          <cell r="AJ54" t="str">
            <v>m\\\\\o\\d\\\\\\\\</v>
          </cell>
          <cell r="AK54" t="str">
            <v>cr\cn\\\\uuaua</v>
          </cell>
          <cell r="AL54" t="str">
            <v>Accès restreint aux membres</v>
          </cell>
          <cell r="AM54" t="str">
            <v>Source de la note de description : Version imprimée</v>
          </cell>
          <cell r="AN54" t="str">
            <v/>
          </cell>
          <cell r="AO54" t="str">
            <v>%SITE_CLIENT%/?library_guid=AFD7A0C4-1760-40B0-AFD1-965673EA0207</v>
          </cell>
          <cell r="AP54" t="str">
            <v>Accès au travers du portail ENI</v>
          </cell>
          <cell r="AQ54" t="str">
            <v xml:space="preserve"> axelos</v>
          </cell>
          <cell r="AR54" t="str">
            <v xml:space="preserve"> exin </v>
          </cell>
          <cell r="AS54" t="str">
            <v xml:space="preserve"> iso </v>
          </cell>
          <cell r="AT54" t="str">
            <v xml:space="preserve"> itilv4 </v>
          </cell>
          <cell r="AU54" t="str">
            <v xml:space="preserve"> qualité </v>
          </cell>
          <cell r="AV54" t="str">
            <v xml:space="preserve">certification </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row>
        <row r="55">
          <cell r="A55" t="str">
            <v>CE2C3LIN</v>
          </cell>
          <cell r="B55" t="str">
            <v>LINUX</v>
          </cell>
          <cell r="C55" t="str">
            <v>Préparation à la certification LPIC-3 (examen LPI 300) - 2ième édition</v>
          </cell>
          <cell r="D55" t="str">
            <v>Issam MEJRI</v>
          </cell>
          <cell r="E55" t="str">
            <v/>
          </cell>
          <cell r="F55" t="str">
            <v>MEJRI, Issam</v>
          </cell>
          <cell r="G55" t="str">
            <v/>
          </cell>
          <cell r="H55" t="str">
            <v/>
          </cell>
          <cell r="I55" t="str">
            <v/>
          </cell>
          <cell r="J55" t="str">
            <v/>
          </cell>
          <cell r="K55" t="str">
            <v>Edition du 1 January 2015</v>
          </cell>
          <cell r="L55" t="str">
            <v>494 pages</v>
          </cell>
          <cell r="M55" t="str">
            <v>Editions ENI</v>
          </cell>
          <cell r="N55" t="str">
            <v>fre</v>
          </cell>
          <cell r="O55" t="str">
            <v>fre</v>
          </cell>
          <cell r="P55" t="str">
            <v>fre</v>
          </cell>
          <cell r="Q55" t="str">
            <v>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v>
          </cell>
          <cell r="R55">
            <v>9782746094079</v>
          </cell>
          <cell r="S55" t="str">
            <v>Version Numérique</v>
          </cell>
          <cell r="T55">
            <v>9782746091528</v>
          </cell>
          <cell r="U55" t="str">
            <v>Version Imprimée</v>
          </cell>
          <cell r="V55" t="str">
            <v>St-Herblain</v>
          </cell>
          <cell r="W55" t="str">
            <v>Editions ENI</v>
          </cell>
          <cell r="X55">
            <v>2015</v>
          </cell>
          <cell r="Y55" t="str">
            <v>Bibliothèque Numérique ENI (Service en ligne)</v>
          </cell>
          <cell r="Z55" t="str">
            <v>CERTIFICATIONS</v>
          </cell>
          <cell r="AA55" t="str">
            <v>texte</v>
          </cell>
          <cell r="AB55" t="str">
            <v>txt</v>
          </cell>
          <cell r="AC55" t="str">
            <v>rdacontent/fre</v>
          </cell>
          <cell r="AD55" t="str">
            <v>informatique</v>
          </cell>
          <cell r="AE55" t="str">
            <v>c</v>
          </cell>
          <cell r="AF55" t="str">
            <v>rdamedia/fre</v>
          </cell>
          <cell r="AG55" t="str">
            <v>ressource en ligne</v>
          </cell>
          <cell r="AH55" t="str">
            <v>cr</v>
          </cell>
          <cell r="AI55" t="str">
            <v>rdacarrier/fre</v>
          </cell>
          <cell r="AJ55" t="str">
            <v>m\\\\\o\\d\\\\\\\\</v>
          </cell>
          <cell r="AK55" t="str">
            <v>cr\cn\\\\uuaua</v>
          </cell>
          <cell r="AL55" t="str">
            <v>Accès restreint aux membres</v>
          </cell>
          <cell r="AM55" t="str">
            <v>Source de la note de description : Version imprimée</v>
          </cell>
          <cell r="AN55" t="str">
            <v/>
          </cell>
          <cell r="AO55" t="str">
            <v>%SITE_CLIENT%/?library_guid=D146F91D-2E95-4D10-A7AF-06562F006449</v>
          </cell>
          <cell r="AP55" t="str">
            <v>Accès au travers du portail ENI</v>
          </cell>
          <cell r="AQ55" t="str">
            <v xml:space="preserve"> LNCE2C3LIN</v>
          </cell>
          <cell r="AR55" t="str">
            <v xml:space="preserve"> lpi </v>
          </cell>
          <cell r="AS55" t="str">
            <v xml:space="preserve"> lpic3 </v>
          </cell>
          <cell r="AT55" t="str">
            <v xml:space="preserve">open source </v>
          </cell>
          <cell r="AU55" t="str">
            <v/>
          </cell>
          <cell r="AV55" t="str">
            <v/>
          </cell>
          <cell r="AW55" t="str">
            <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row>
        <row r="56">
          <cell r="A56" t="str">
            <v>CE2VIWIN</v>
          </cell>
          <cell r="B56" t="str">
            <v>Windows Vista : Installation et configuration</v>
          </cell>
          <cell r="C56" t="str">
            <v>Préparation à la Certification MCTS 70-620 [2ième édition]</v>
          </cell>
          <cell r="D56" t="str">
            <v>Benoît Lanlard</v>
          </cell>
          <cell r="E56" t="str">
            <v/>
          </cell>
          <cell r="F56" t="str">
            <v>Lanlard, Benoît</v>
          </cell>
          <cell r="G56" t="str">
            <v/>
          </cell>
          <cell r="H56" t="str">
            <v/>
          </cell>
          <cell r="I56" t="str">
            <v/>
          </cell>
          <cell r="J56" t="str">
            <v/>
          </cell>
          <cell r="K56" t="str">
            <v>Edition du 1 August 2008</v>
          </cell>
          <cell r="L56" t="str">
            <v>630 pages</v>
          </cell>
          <cell r="M56" t="str">
            <v>Editions ENI</v>
          </cell>
          <cell r="N56" t="str">
            <v>fre</v>
          </cell>
          <cell r="O56" t="str">
            <v>fre</v>
          </cell>
          <cell r="P56" t="str">
            <v>fre</v>
          </cell>
          <cell r="Q56" t="str">
            <v>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v>
          </cell>
          <cell r="R56">
            <v>9782746044494</v>
          </cell>
          <cell r="S56" t="str">
            <v>Version Numérique</v>
          </cell>
          <cell r="T56">
            <v>9782746042995</v>
          </cell>
          <cell r="U56" t="str">
            <v>Version Imprimée</v>
          </cell>
          <cell r="V56" t="str">
            <v>St-Herblain</v>
          </cell>
          <cell r="W56" t="str">
            <v>Editions ENI</v>
          </cell>
          <cell r="X56">
            <v>2008</v>
          </cell>
          <cell r="Y56" t="str">
            <v>Bibliothèque Numérique ENI (Service en ligne)</v>
          </cell>
          <cell r="Z56" t="str">
            <v>CERTIFICATIONS</v>
          </cell>
          <cell r="AA56" t="str">
            <v>texte</v>
          </cell>
          <cell r="AB56" t="str">
            <v>txt</v>
          </cell>
          <cell r="AC56" t="str">
            <v>rdacontent/fre</v>
          </cell>
          <cell r="AD56" t="str">
            <v>informatique</v>
          </cell>
          <cell r="AE56" t="str">
            <v>c</v>
          </cell>
          <cell r="AF56" t="str">
            <v>rdamedia/fre</v>
          </cell>
          <cell r="AG56" t="str">
            <v>ressource en ligne</v>
          </cell>
          <cell r="AH56" t="str">
            <v>cr</v>
          </cell>
          <cell r="AI56" t="str">
            <v>rdacarrier/fre</v>
          </cell>
          <cell r="AJ56" t="str">
            <v>m\\\\\o\\d\\\\\\\\</v>
          </cell>
          <cell r="AK56" t="str">
            <v>cr\cn\\\\uuaua</v>
          </cell>
          <cell r="AL56" t="str">
            <v>Accès restreint aux membres</v>
          </cell>
          <cell r="AM56" t="str">
            <v>Source de la note de description : Version imprimée</v>
          </cell>
          <cell r="AN56" t="str">
            <v/>
          </cell>
          <cell r="AO56" t="str">
            <v>%SITE_CLIENT%/?library_guid=14E09E22-500C-4014-84B6-72CDD6DEBF56</v>
          </cell>
          <cell r="AP56" t="str">
            <v>Accès au travers du portail ENI</v>
          </cell>
          <cell r="AQ56" t="str">
            <v xml:space="preserve"> e</v>
          </cell>
          <cell r="AR56" t="str">
            <v xml:space="preserve"> ebook </v>
          </cell>
          <cell r="AS56" t="str">
            <v xml:space="preserve"> livre 70</v>
          </cell>
          <cell r="AT56" t="str">
            <v xml:space="preserve"> livre électronique </v>
          </cell>
          <cell r="AU56" t="str">
            <v xml:space="preserve"> livre numérique </v>
          </cell>
          <cell r="AV56" t="str">
            <v xml:space="preserve"> livres électroniques </v>
          </cell>
          <cell r="AW56" t="str">
            <v xml:space="preserve"> livres numériques </v>
          </cell>
          <cell r="AX56" t="str">
            <v xml:space="preserve"> LNCE2VIWIN</v>
          </cell>
          <cell r="AY56" t="str">
            <v xml:space="preserve"> mcitp </v>
          </cell>
          <cell r="AZ56" t="str">
            <v xml:space="preserve"> MCP </v>
          </cell>
          <cell r="BA56" t="str">
            <v xml:space="preserve"> MCSE </v>
          </cell>
          <cell r="BB56" t="str">
            <v xml:space="preserve"> MCTS + tous les mots clefs du RI Vista </v>
          </cell>
          <cell r="BC56" t="str">
            <v xml:space="preserve"> Microsoft </v>
          </cell>
          <cell r="BD56" t="str">
            <v xml:space="preserve"> SP1 </v>
          </cell>
          <cell r="BE56">
            <v>620</v>
          </cell>
          <cell r="BF56" t="str">
            <v xml:space="preserve">book </v>
          </cell>
          <cell r="BG56" t="str">
            <v xml:space="preserve">livre vista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row>
        <row r="57">
          <cell r="A57" t="str">
            <v>CE32M2CIS</v>
          </cell>
          <cell r="B57" t="str">
            <v>CISCO</v>
          </cell>
          <cell r="C57" t="str">
            <v>Commutation, routage et Wi-Fi - Préparation au 2e module de la certification CCNA 200-301</v>
          </cell>
          <cell r="D57" t="str">
            <v xml:space="preserve">Laurent  SCHALKWIJK </v>
          </cell>
          <cell r="E57" t="str">
            <v/>
          </cell>
          <cell r="F57" t="str">
            <v xml:space="preserve">SCHALKWIJK , Laurent </v>
          </cell>
          <cell r="G57" t="str">
            <v/>
          </cell>
          <cell r="H57" t="str">
            <v/>
          </cell>
          <cell r="I57" t="str">
            <v/>
          </cell>
          <cell r="J57" t="str">
            <v/>
          </cell>
          <cell r="K57" t="str">
            <v>Edition du 1 August 2021</v>
          </cell>
          <cell r="L57" t="str">
            <v>746 pages</v>
          </cell>
          <cell r="M57" t="str">
            <v>Editions ENI</v>
          </cell>
          <cell r="N57" t="str">
            <v>fre</v>
          </cell>
          <cell r="O57" t="str">
            <v>fre</v>
          </cell>
          <cell r="P57" t="str">
            <v>fre</v>
          </cell>
          <cell r="Q57" t="str">
            <v>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v>
          </cell>
          <cell r="R57">
            <v>9782409031373</v>
          </cell>
          <cell r="S57" t="str">
            <v>Version Numérique</v>
          </cell>
          <cell r="T57">
            <v>9782409031366</v>
          </cell>
          <cell r="U57" t="str">
            <v>Version Imprimée</v>
          </cell>
          <cell r="V57" t="str">
            <v>St-Herblain</v>
          </cell>
          <cell r="W57" t="str">
            <v>Editions ENI</v>
          </cell>
          <cell r="X57">
            <v>2021</v>
          </cell>
          <cell r="Y57" t="str">
            <v>Bibliothèque Numérique ENI (Service en ligne)</v>
          </cell>
          <cell r="Z57" t="str">
            <v>CERTIFICATIONS</v>
          </cell>
          <cell r="AA57" t="str">
            <v>texte</v>
          </cell>
          <cell r="AB57" t="str">
            <v>txt</v>
          </cell>
          <cell r="AC57" t="str">
            <v>rdacontent/fre</v>
          </cell>
          <cell r="AD57" t="str">
            <v>informatique</v>
          </cell>
          <cell r="AE57" t="str">
            <v>c</v>
          </cell>
          <cell r="AF57" t="str">
            <v>rdamedia/fre</v>
          </cell>
          <cell r="AG57" t="str">
            <v>ressource en ligne</v>
          </cell>
          <cell r="AH57" t="str">
            <v>cr</v>
          </cell>
          <cell r="AI57" t="str">
            <v>rdacarrier/fre</v>
          </cell>
          <cell r="AJ57" t="str">
            <v>m\\\\\o\\d\\\\\\\\</v>
          </cell>
          <cell r="AK57" t="str">
            <v>cr\cn\\\\uuaua</v>
          </cell>
          <cell r="AL57" t="str">
            <v>Accès restreint aux membres</v>
          </cell>
          <cell r="AM57" t="str">
            <v>Source de la note de description : Version imprimée</v>
          </cell>
          <cell r="AN57" t="str">
            <v/>
          </cell>
          <cell r="AO57" t="str">
            <v>%SITE_CLIENT%/?library_guid=01C4ACB8-64F0-421F-8AD4-9701E3EBE829</v>
          </cell>
          <cell r="AP57" t="str">
            <v>Accès au travers du portail ENI</v>
          </cell>
          <cell r="AQ57" t="str">
            <v xml:space="preserve"> ccent </v>
          </cell>
          <cell r="AR57" t="str">
            <v xml:space="preserve"> CCNP</v>
          </cell>
          <cell r="AS57" t="str">
            <v xml:space="preserve"> ICND1 </v>
          </cell>
          <cell r="AT57" t="str">
            <v xml:space="preserve"> ICND2 </v>
          </cell>
          <cell r="AU57" t="str">
            <v xml:space="preserve"> ipv6 </v>
          </cell>
          <cell r="AV57" t="str">
            <v xml:space="preserve"> livre ccna </v>
          </cell>
          <cell r="AW57" t="str">
            <v xml:space="preserve"> réseaux </v>
          </cell>
          <cell r="AX57" t="str">
            <v xml:space="preserve">cisco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row>
        <row r="58">
          <cell r="A58" t="str">
            <v>CE3M1CIS</v>
          </cell>
          <cell r="B58" t="str">
            <v>CISCO - Introduction aux réseaux</v>
          </cell>
          <cell r="C58" t="str">
            <v>1er module de préparation à la certification CCNA 200-301</v>
          </cell>
          <cell r="D58" t="str">
            <v xml:space="preserve">Laurent  SCHALKWIJK </v>
          </cell>
          <cell r="E58" t="str">
            <v/>
          </cell>
          <cell r="F58" t="str">
            <v xml:space="preserve">SCHALKWIJK , Laurent </v>
          </cell>
          <cell r="G58" t="str">
            <v/>
          </cell>
          <cell r="H58" t="str">
            <v/>
          </cell>
          <cell r="I58" t="str">
            <v/>
          </cell>
          <cell r="J58" t="str">
            <v/>
          </cell>
          <cell r="K58" t="str">
            <v>Edition du 1 August 2020</v>
          </cell>
          <cell r="L58" t="str">
            <v>514 pages</v>
          </cell>
          <cell r="M58" t="str">
            <v>Editions ENI</v>
          </cell>
          <cell r="N58" t="str">
            <v>fre</v>
          </cell>
          <cell r="O58" t="str">
            <v>fre</v>
          </cell>
          <cell r="P58" t="str">
            <v>fre</v>
          </cell>
          <cell r="Q58" t="str">
            <v>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v>
          </cell>
          <cell r="R58">
            <v>9782409026201</v>
          </cell>
          <cell r="S58" t="str">
            <v>Version Numérique</v>
          </cell>
          <cell r="T58">
            <v>9782409026195</v>
          </cell>
          <cell r="U58" t="str">
            <v>Version Imprimée</v>
          </cell>
          <cell r="V58" t="str">
            <v>St-Herblain</v>
          </cell>
          <cell r="W58" t="str">
            <v>Editions ENI</v>
          </cell>
          <cell r="X58">
            <v>2020</v>
          </cell>
          <cell r="Y58" t="str">
            <v>Bibliothèque Numérique ENI (Service en ligne)</v>
          </cell>
          <cell r="Z58" t="str">
            <v>CERTIFICATIONS</v>
          </cell>
          <cell r="AA58" t="str">
            <v>texte</v>
          </cell>
          <cell r="AB58" t="str">
            <v>txt</v>
          </cell>
          <cell r="AC58" t="str">
            <v>rdacontent/fre</v>
          </cell>
          <cell r="AD58" t="str">
            <v>informatique</v>
          </cell>
          <cell r="AE58" t="str">
            <v>c</v>
          </cell>
          <cell r="AF58" t="str">
            <v>rdamedia/fre</v>
          </cell>
          <cell r="AG58" t="str">
            <v>ressource en ligne</v>
          </cell>
          <cell r="AH58" t="str">
            <v>cr</v>
          </cell>
          <cell r="AI58" t="str">
            <v>rdacarrier/fre</v>
          </cell>
          <cell r="AJ58" t="str">
            <v>m\\\\\o\\d\\\\\\\\</v>
          </cell>
          <cell r="AK58" t="str">
            <v>cr\cn\\\\uuaua</v>
          </cell>
          <cell r="AL58" t="str">
            <v>Accès restreint aux membres</v>
          </cell>
          <cell r="AM58" t="str">
            <v>Source de la note de description : Version imprimée</v>
          </cell>
          <cell r="AN58" t="str">
            <v/>
          </cell>
          <cell r="AO58" t="str">
            <v>%SITE_CLIENT%/?library_guid=E9AF0D78-195A-477A-B9DE-3E24136FB0FF</v>
          </cell>
          <cell r="AP58" t="str">
            <v>Accès au travers du portail ENI</v>
          </cell>
          <cell r="AQ58">
            <v>200</v>
          </cell>
          <cell r="AR58">
            <v>200</v>
          </cell>
          <cell r="AS58" t="str">
            <v xml:space="preserve"> ccent </v>
          </cell>
          <cell r="AT58" t="str">
            <v xml:space="preserve"> CCNP </v>
          </cell>
          <cell r="AU58" t="str">
            <v xml:space="preserve"> cisco </v>
          </cell>
          <cell r="AV58" t="str">
            <v xml:space="preserve"> ICND1 </v>
          </cell>
          <cell r="AW58" t="str">
            <v xml:space="preserve"> ICND2 </v>
          </cell>
          <cell r="AX58" t="str">
            <v xml:space="preserve"> ipv6 </v>
          </cell>
          <cell r="AY58" t="str">
            <v xml:space="preserve"> livre ccna </v>
          </cell>
          <cell r="AZ58" t="str">
            <v xml:space="preserve"> livre certification </v>
          </cell>
          <cell r="BA58" t="str">
            <v xml:space="preserve"> réseaux </v>
          </cell>
          <cell r="BB58">
            <v>125</v>
          </cell>
          <cell r="BC58">
            <v>301</v>
          </cell>
          <cell r="BD58" t="str">
            <v xml:space="preserve">livre cisco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row>
        <row r="59">
          <cell r="A59" t="str">
            <v>CE43ITI</v>
          </cell>
          <cell r="B59" t="str">
            <v>ITIL® V3</v>
          </cell>
          <cell r="C59" t="str">
            <v>Préparation à la certification ITIL®  Foundation V3 (4e édition)</v>
          </cell>
          <cell r="D59" t="str">
            <v>Jean-Luc BAUD</v>
          </cell>
          <cell r="E59" t="str">
            <v/>
          </cell>
          <cell r="F59" t="str">
            <v>BAUD, Jean-Luc</v>
          </cell>
          <cell r="G59" t="str">
            <v/>
          </cell>
          <cell r="H59" t="str">
            <v/>
          </cell>
          <cell r="I59" t="str">
            <v/>
          </cell>
          <cell r="J59" t="str">
            <v/>
          </cell>
          <cell r="K59" t="str">
            <v>Edition du 1 July 2017</v>
          </cell>
          <cell r="L59" t="str">
            <v>515 pages</v>
          </cell>
          <cell r="M59" t="str">
            <v>Editions ENI</v>
          </cell>
          <cell r="N59" t="str">
            <v>fre</v>
          </cell>
          <cell r="O59" t="str">
            <v>fre</v>
          </cell>
          <cell r="P59" t="str">
            <v>fre</v>
          </cell>
          <cell r="Q59" t="str">
            <v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v>
          </cell>
          <cell r="R59">
            <v>9782409009525</v>
          </cell>
          <cell r="S59" t="str">
            <v>Version Numérique</v>
          </cell>
          <cell r="T59">
            <v>9782409008863</v>
          </cell>
          <cell r="U59" t="str">
            <v>Version Imprimée</v>
          </cell>
          <cell r="V59" t="str">
            <v>St-Herblain</v>
          </cell>
          <cell r="W59" t="str">
            <v>Editions ENI</v>
          </cell>
          <cell r="X59">
            <v>2017</v>
          </cell>
          <cell r="Y59" t="str">
            <v>Bibliothèque Numérique ENI (Service en ligne)</v>
          </cell>
          <cell r="Z59" t="str">
            <v>CERTIFICATIONS</v>
          </cell>
          <cell r="AA59" t="str">
            <v>texte</v>
          </cell>
          <cell r="AB59" t="str">
            <v>txt</v>
          </cell>
          <cell r="AC59" t="str">
            <v>rdacontent/fre</v>
          </cell>
          <cell r="AD59" t="str">
            <v>informatique</v>
          </cell>
          <cell r="AE59" t="str">
            <v>c</v>
          </cell>
          <cell r="AF59" t="str">
            <v>rdamedia/fre</v>
          </cell>
          <cell r="AG59" t="str">
            <v>ressource en ligne</v>
          </cell>
          <cell r="AH59" t="str">
            <v>cr</v>
          </cell>
          <cell r="AI59" t="str">
            <v>rdacarrier/fre</v>
          </cell>
          <cell r="AJ59" t="str">
            <v>m\\\\\o\\d\\\\\\\\</v>
          </cell>
          <cell r="AK59" t="str">
            <v>cr\cn\\\\uuaua</v>
          </cell>
          <cell r="AL59" t="str">
            <v>Accès restreint aux membres</v>
          </cell>
          <cell r="AM59" t="str">
            <v>Source de la note de description : Version imprimée</v>
          </cell>
          <cell r="AN59" t="str">
            <v/>
          </cell>
          <cell r="AO59" t="str">
            <v>%SITE_CLIENT%/?library_guid=D5C42313-E997-4632-A060-1A402F984AD1</v>
          </cell>
          <cell r="AP59" t="str">
            <v>Accès au travers du portail ENI</v>
          </cell>
          <cell r="AQ59" t="str">
            <v xml:space="preserve"> exin </v>
          </cell>
          <cell r="AR59" t="str">
            <v xml:space="preserve"> iso </v>
          </cell>
          <cell r="AS59" t="str">
            <v xml:space="preserve"> itill  </v>
          </cell>
          <cell r="AT59" t="str">
            <v xml:space="preserve"> LNCE43ITI</v>
          </cell>
          <cell r="AU59" t="str">
            <v xml:space="preserve"> qualité </v>
          </cell>
          <cell r="AV59" t="str">
            <v xml:space="preserve">livre certification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row>
        <row r="60">
          <cell r="A60" t="str">
            <v>CE5C2LIN</v>
          </cell>
          <cell r="B60" t="str">
            <v>LINUX</v>
          </cell>
          <cell r="C60" t="str">
            <v>Préparation à la certification LPIC-2 (examens LPI 201 et LPI 202) - 5e édition</v>
          </cell>
          <cell r="D60" t="str">
            <v>Philippe BANQUET</v>
          </cell>
          <cell r="E60" t="str">
            <v/>
          </cell>
          <cell r="F60" t="str">
            <v>BANQUET, Philippe</v>
          </cell>
          <cell r="G60" t="str">
            <v/>
          </cell>
          <cell r="H60" t="str">
            <v/>
          </cell>
          <cell r="I60" t="str">
            <v/>
          </cell>
          <cell r="J60" t="str">
            <v/>
          </cell>
          <cell r="K60" t="str">
            <v>Edition du 1 January 2023</v>
          </cell>
          <cell r="L60" t="str">
            <v>882 pages</v>
          </cell>
          <cell r="M60" t="str">
            <v>Editions ENI</v>
          </cell>
          <cell r="N60" t="str">
            <v>fre</v>
          </cell>
          <cell r="O60" t="str">
            <v>fre</v>
          </cell>
          <cell r="P60" t="str">
            <v>fre</v>
          </cell>
          <cell r="Q60" t="str">
            <v>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v>
          </cell>
          <cell r="R60">
            <v>9782409038310</v>
          </cell>
          <cell r="S60" t="str">
            <v>Version Numérique</v>
          </cell>
          <cell r="T60">
            <v>9782409038303</v>
          </cell>
          <cell r="U60" t="str">
            <v>Version Imprimée</v>
          </cell>
          <cell r="V60" t="str">
            <v>St-Herblain</v>
          </cell>
          <cell r="W60" t="str">
            <v>Editions ENI</v>
          </cell>
          <cell r="X60">
            <v>2023</v>
          </cell>
          <cell r="Y60" t="str">
            <v>Bibliothèque Numérique ENI (Service en ligne)</v>
          </cell>
          <cell r="Z60" t="str">
            <v>CERTIFICATIONS</v>
          </cell>
          <cell r="AA60" t="str">
            <v>texte</v>
          </cell>
          <cell r="AB60" t="str">
            <v>txt</v>
          </cell>
          <cell r="AC60" t="str">
            <v>rdacontent/fre</v>
          </cell>
          <cell r="AD60" t="str">
            <v>informatique</v>
          </cell>
          <cell r="AE60" t="str">
            <v>c</v>
          </cell>
          <cell r="AF60" t="str">
            <v>rdamedia/fre</v>
          </cell>
          <cell r="AG60" t="str">
            <v>ressource en ligne</v>
          </cell>
          <cell r="AH60" t="str">
            <v>cr</v>
          </cell>
          <cell r="AI60" t="str">
            <v>rdacarrier/fre</v>
          </cell>
          <cell r="AJ60" t="str">
            <v>m\\\\\o\\d\\\\\\\\</v>
          </cell>
          <cell r="AK60" t="str">
            <v>cr\cn\\\\uuaua</v>
          </cell>
          <cell r="AL60" t="str">
            <v>Accès restreint aux membres</v>
          </cell>
          <cell r="AM60" t="str">
            <v>Source de la note de description : Version imprimée</v>
          </cell>
          <cell r="AN60" t="str">
            <v/>
          </cell>
          <cell r="AO60" t="str">
            <v>%SITE_CLIENT%/?library_guid=EAB4C46D-5076-482E-8C5C-F6B2FC0ADA1F</v>
          </cell>
          <cell r="AP60" t="str">
            <v>Accès au travers du portail ENI</v>
          </cell>
          <cell r="AQ60" t="str">
            <v xml:space="preserve"> lpi </v>
          </cell>
          <cell r="AR60" t="str">
            <v xml:space="preserve"> lpi 201 </v>
          </cell>
          <cell r="AS60" t="str">
            <v xml:space="preserve"> lpi 202</v>
          </cell>
          <cell r="AT60" t="str">
            <v xml:space="preserve"> lpic1 </v>
          </cell>
          <cell r="AU60" t="str">
            <v xml:space="preserve"> open source </v>
          </cell>
          <cell r="AV60" t="str">
            <v xml:space="preserve">linux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row>
        <row r="61">
          <cell r="A61" t="str">
            <v>CE5VMVS</v>
          </cell>
          <cell r="B61" t="str">
            <v>VMware vSphere 5 Préparation à la certification VMware Certified Professional 5</v>
          </cell>
          <cell r="C61" t="str">
            <v>Data Center Virtualization (VCP5-DCV) - Examen VCP510</v>
          </cell>
          <cell r="D61" t="str">
            <v>Bryan MIRAUCOURT</v>
          </cell>
          <cell r="E61" t="str">
            <v/>
          </cell>
          <cell r="F61" t="str">
            <v>MIRAUCOURT, Bryan</v>
          </cell>
          <cell r="G61" t="str">
            <v/>
          </cell>
          <cell r="H61" t="str">
            <v/>
          </cell>
          <cell r="I61" t="str">
            <v/>
          </cell>
          <cell r="J61" t="str">
            <v/>
          </cell>
          <cell r="K61" t="str">
            <v>Edition du 1 August 2013</v>
          </cell>
          <cell r="L61" t="str">
            <v>554 pages</v>
          </cell>
          <cell r="M61" t="str">
            <v>Editions ENI</v>
          </cell>
          <cell r="N61" t="str">
            <v>fre</v>
          </cell>
          <cell r="O61" t="str">
            <v>fre</v>
          </cell>
          <cell r="P61" t="str">
            <v>fre</v>
          </cell>
          <cell r="Q61" t="str">
            <v>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v>
          </cell>
          <cell r="R61">
            <v>9782746083295</v>
          </cell>
          <cell r="S61" t="str">
            <v>Version Numérique</v>
          </cell>
          <cell r="T61">
            <v>9782746082618</v>
          </cell>
          <cell r="U61" t="str">
            <v>Version Imprimée</v>
          </cell>
          <cell r="V61" t="str">
            <v>St-Herblain</v>
          </cell>
          <cell r="W61" t="str">
            <v>Editions ENI</v>
          </cell>
          <cell r="X61">
            <v>2013</v>
          </cell>
          <cell r="Y61" t="str">
            <v>Bibliothèque Numérique ENI (Service en ligne)</v>
          </cell>
          <cell r="Z61" t="str">
            <v>CERTIFICATIONS</v>
          </cell>
          <cell r="AA61" t="str">
            <v>texte</v>
          </cell>
          <cell r="AB61" t="str">
            <v>txt</v>
          </cell>
          <cell r="AC61" t="str">
            <v>rdacontent/fre</v>
          </cell>
          <cell r="AD61" t="str">
            <v>informatique</v>
          </cell>
          <cell r="AE61" t="str">
            <v>c</v>
          </cell>
          <cell r="AF61" t="str">
            <v>rdamedia/fre</v>
          </cell>
          <cell r="AG61" t="str">
            <v>ressource en ligne</v>
          </cell>
          <cell r="AH61" t="str">
            <v>cr</v>
          </cell>
          <cell r="AI61" t="str">
            <v>rdacarrier/fre</v>
          </cell>
          <cell r="AJ61" t="str">
            <v>m\\\\\o\\d\\\\\\\\</v>
          </cell>
          <cell r="AK61" t="str">
            <v>cr\cn\\\\uuaua</v>
          </cell>
          <cell r="AL61" t="str">
            <v>Accès restreint aux membres</v>
          </cell>
          <cell r="AM61" t="str">
            <v>Source de la note de description : Version imprimée</v>
          </cell>
          <cell r="AN61" t="str">
            <v/>
          </cell>
          <cell r="AO61" t="str">
            <v>%SITE_CLIENT%/?library_guid=3B5951A6-0D77-4F56-80DA-814D3D6A5FCF</v>
          </cell>
          <cell r="AP61" t="str">
            <v>Accès au travers du portail ENI</v>
          </cell>
          <cell r="AQ61" t="str">
            <v xml:space="preserve"> dcv  </v>
          </cell>
          <cell r="AR61" t="str">
            <v xml:space="preserve"> esx </v>
          </cell>
          <cell r="AS61" t="str">
            <v xml:space="preserve"> LNCE5VMVS</v>
          </cell>
          <cell r="AT61" t="str">
            <v xml:space="preserve"> vcp 5 </v>
          </cell>
          <cell r="AU61" t="str">
            <v xml:space="preserve"> virtualisation </v>
          </cell>
          <cell r="AV61" t="str">
            <v xml:space="preserve">vcp410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row>
        <row r="62">
          <cell r="A62" t="str">
            <v>CE6C1LIN</v>
          </cell>
          <cell r="B62" t="str">
            <v>LINUX</v>
          </cell>
          <cell r="C62" t="str">
            <v>Préparation à la certification LPIC-1 (examens LPI 101 et LPI 102) - [6e édition]</v>
          </cell>
          <cell r="D62" t="str">
            <v>Sébastien  ROHAUT</v>
          </cell>
          <cell r="E62" t="str">
            <v/>
          </cell>
          <cell r="F62" t="str">
            <v xml:space="preserve">ROHAUT, Sébastien </v>
          </cell>
          <cell r="G62" t="str">
            <v/>
          </cell>
          <cell r="H62" t="str">
            <v/>
          </cell>
          <cell r="I62" t="str">
            <v/>
          </cell>
          <cell r="J62" t="str">
            <v/>
          </cell>
          <cell r="K62" t="str">
            <v>Edition du 1 May 2020</v>
          </cell>
          <cell r="L62" t="str">
            <v>900 pages</v>
          </cell>
          <cell r="M62" t="str">
            <v>Editions ENI</v>
          </cell>
          <cell r="N62" t="str">
            <v>fre</v>
          </cell>
          <cell r="O62" t="str">
            <v>fre</v>
          </cell>
          <cell r="P62" t="str">
            <v>fre</v>
          </cell>
          <cell r="Q62" t="str">
            <v>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v>
          </cell>
          <cell r="R62">
            <v>9782409024979</v>
          </cell>
          <cell r="S62" t="str">
            <v>Version Numérique</v>
          </cell>
          <cell r="T62">
            <v>9782409024962</v>
          </cell>
          <cell r="U62" t="str">
            <v>Version Imprimée</v>
          </cell>
          <cell r="V62" t="str">
            <v>St-Herblain</v>
          </cell>
          <cell r="W62" t="str">
            <v>Editions ENI</v>
          </cell>
          <cell r="X62">
            <v>2020</v>
          </cell>
          <cell r="Y62" t="str">
            <v>Bibliothèque Numérique ENI (Service en ligne)</v>
          </cell>
          <cell r="Z62" t="str">
            <v>CERTIFICATIONS</v>
          </cell>
          <cell r="AA62" t="str">
            <v>texte</v>
          </cell>
          <cell r="AB62" t="str">
            <v>txt</v>
          </cell>
          <cell r="AC62" t="str">
            <v>rdacontent/fre</v>
          </cell>
          <cell r="AD62" t="str">
            <v>informatique</v>
          </cell>
          <cell r="AE62" t="str">
            <v>c</v>
          </cell>
          <cell r="AF62" t="str">
            <v>rdamedia/fre</v>
          </cell>
          <cell r="AG62" t="str">
            <v>ressource en ligne</v>
          </cell>
          <cell r="AH62" t="str">
            <v>cr</v>
          </cell>
          <cell r="AI62" t="str">
            <v>rdacarrier/fre</v>
          </cell>
          <cell r="AJ62" t="str">
            <v>m\\\\\o\\d\\\\\\\\</v>
          </cell>
          <cell r="AK62" t="str">
            <v>cr\cn\\\\uuaua</v>
          </cell>
          <cell r="AL62" t="str">
            <v>Accès restreint aux membres</v>
          </cell>
          <cell r="AM62" t="str">
            <v>Source de la note de description : Version imprimée</v>
          </cell>
          <cell r="AN62" t="str">
            <v/>
          </cell>
          <cell r="AO62" t="str">
            <v>%SITE_CLIENT%/?library_guid=FF41B55D-18C7-4BBF-8021-54533AB3E222</v>
          </cell>
          <cell r="AP62" t="str">
            <v>Accès au travers du portail ENI</v>
          </cell>
          <cell r="AQ62">
            <v>101</v>
          </cell>
          <cell r="AR62">
            <v>102</v>
          </cell>
          <cell r="AS62" t="str">
            <v xml:space="preserve"> certification </v>
          </cell>
          <cell r="AT62" t="str">
            <v xml:space="preserve"> gnu/linux </v>
          </cell>
          <cell r="AU62" t="str">
            <v xml:space="preserve"> LNCE6C1LIN</v>
          </cell>
          <cell r="AV62" t="str">
            <v xml:space="preserve"> LPIC </v>
          </cell>
          <cell r="AW62" t="str">
            <v xml:space="preserve">livre linux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row>
        <row r="63">
          <cell r="A63" t="str">
            <v>CE6VMVS</v>
          </cell>
          <cell r="B63" t="str">
            <v>VMware vSphere 6 - Préparation à la certification VMware Certified Professional 6</v>
          </cell>
          <cell r="C63" t="str">
            <v>Data Center Virtualization - Examen VCP6-DCV</v>
          </cell>
          <cell r="D63" t="str">
            <v>Bryan MIRAUCOURT</v>
          </cell>
          <cell r="E63" t="str">
            <v/>
          </cell>
          <cell r="F63" t="str">
            <v>MIRAUCOURT, Bryan</v>
          </cell>
          <cell r="G63" t="str">
            <v/>
          </cell>
          <cell r="H63" t="str">
            <v/>
          </cell>
          <cell r="I63" t="str">
            <v/>
          </cell>
          <cell r="J63" t="str">
            <v/>
          </cell>
          <cell r="K63" t="str">
            <v>Edition du 1 August 2016</v>
          </cell>
          <cell r="L63" t="str">
            <v>501 pages</v>
          </cell>
          <cell r="M63" t="str">
            <v>Editions ENI</v>
          </cell>
          <cell r="N63" t="str">
            <v>fre</v>
          </cell>
          <cell r="O63" t="str">
            <v>fre</v>
          </cell>
          <cell r="P63" t="str">
            <v>fre</v>
          </cell>
          <cell r="Q63" t="str">
            <v>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v>
          </cell>
          <cell r="R63">
            <v>9782409003431</v>
          </cell>
          <cell r="S63" t="str">
            <v>Version Numérique</v>
          </cell>
          <cell r="T63">
            <v>9782409002540</v>
          </cell>
          <cell r="U63" t="str">
            <v>Version Imprimée</v>
          </cell>
          <cell r="V63" t="str">
            <v>St-Herblain</v>
          </cell>
          <cell r="W63" t="str">
            <v>Editions ENI</v>
          </cell>
          <cell r="X63">
            <v>2016</v>
          </cell>
          <cell r="Y63" t="str">
            <v>Bibliothèque Numérique ENI (Service en ligne)</v>
          </cell>
          <cell r="Z63" t="str">
            <v>CERTIFICATIONS</v>
          </cell>
          <cell r="AA63" t="str">
            <v>texte</v>
          </cell>
          <cell r="AB63" t="str">
            <v>txt</v>
          </cell>
          <cell r="AC63" t="str">
            <v>rdacontent/fre</v>
          </cell>
          <cell r="AD63" t="str">
            <v>informatique</v>
          </cell>
          <cell r="AE63" t="str">
            <v>c</v>
          </cell>
          <cell r="AF63" t="str">
            <v>rdamedia/fre</v>
          </cell>
          <cell r="AG63" t="str">
            <v>ressource en ligne</v>
          </cell>
          <cell r="AH63" t="str">
            <v>cr</v>
          </cell>
          <cell r="AI63" t="str">
            <v>rdacarrier/fre</v>
          </cell>
          <cell r="AJ63" t="str">
            <v>m\\\\\o\\d\\\\\\\\</v>
          </cell>
          <cell r="AK63" t="str">
            <v>cr\cn\\\\uuaua</v>
          </cell>
          <cell r="AL63" t="str">
            <v>Accès restreint aux membres</v>
          </cell>
          <cell r="AM63" t="str">
            <v>Source de la note de description : Version imprimée</v>
          </cell>
          <cell r="AN63" t="str">
            <v/>
          </cell>
          <cell r="AO63" t="str">
            <v>%SITE_CLIENT%/?library_guid=DCD68A39-28AA-4DB5-9CEE-0707D9CFAF76</v>
          </cell>
          <cell r="AP63" t="str">
            <v>Accès au travers du portail ENI</v>
          </cell>
          <cell r="AQ63" t="str">
            <v xml:space="preserve"> dcv  </v>
          </cell>
          <cell r="AR63" t="str">
            <v xml:space="preserve"> esx </v>
          </cell>
          <cell r="AS63" t="str">
            <v xml:space="preserve"> LNCE6VMVS</v>
          </cell>
          <cell r="AT63" t="str">
            <v xml:space="preserve"> vcp 5 </v>
          </cell>
          <cell r="AU63" t="str">
            <v xml:space="preserve"> vcp6dcv </v>
          </cell>
          <cell r="AV63" t="str">
            <v xml:space="preserve"> virtualisation </v>
          </cell>
          <cell r="AW63" t="str">
            <v xml:space="preserve">certification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row>
        <row r="64">
          <cell r="A64" t="str">
            <v>CE7RHEL</v>
          </cell>
          <cell r="B64" t="str">
            <v>Préparation à la certification RHCSA</v>
          </cell>
          <cell r="C64" t="str">
            <v>Red Hat Enterprise Linux 7 - Examen EX200</v>
          </cell>
          <cell r="D64" t="str">
            <v>Thibault BARTOLONE</v>
          </cell>
          <cell r="E64" t="str">
            <v/>
          </cell>
          <cell r="F64" t="str">
            <v>BARTOLONE, Thibault</v>
          </cell>
          <cell r="G64" t="str">
            <v/>
          </cell>
          <cell r="H64" t="str">
            <v/>
          </cell>
          <cell r="I64" t="str">
            <v/>
          </cell>
          <cell r="J64" t="str">
            <v/>
          </cell>
          <cell r="K64" t="str">
            <v>Edition du 1 October 2017</v>
          </cell>
          <cell r="L64" t="str">
            <v>498 pages</v>
          </cell>
          <cell r="M64" t="str">
            <v>Editions ENI</v>
          </cell>
          <cell r="N64" t="str">
            <v>fre</v>
          </cell>
          <cell r="O64" t="str">
            <v>fre</v>
          </cell>
          <cell r="P64" t="str">
            <v>fre</v>
          </cell>
          <cell r="Q64" t="str">
            <v>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v>
          </cell>
          <cell r="R64">
            <v>9782409010569</v>
          </cell>
          <cell r="S64" t="str">
            <v>Version Numérique</v>
          </cell>
          <cell r="T64">
            <v>9782409010484</v>
          </cell>
          <cell r="U64" t="str">
            <v>Version Imprimée</v>
          </cell>
          <cell r="V64" t="str">
            <v>St-Herblain</v>
          </cell>
          <cell r="W64" t="str">
            <v>Editions ENI</v>
          </cell>
          <cell r="X64">
            <v>2017</v>
          </cell>
          <cell r="Y64" t="str">
            <v>Bibliothèque Numérique ENI (Service en ligne)</v>
          </cell>
          <cell r="Z64" t="str">
            <v>CERTIFICATIONS</v>
          </cell>
          <cell r="AA64" t="str">
            <v>texte</v>
          </cell>
          <cell r="AB64" t="str">
            <v>txt</v>
          </cell>
          <cell r="AC64" t="str">
            <v>rdacontent/fre</v>
          </cell>
          <cell r="AD64" t="str">
            <v>informatique</v>
          </cell>
          <cell r="AE64" t="str">
            <v>c</v>
          </cell>
          <cell r="AF64" t="str">
            <v>rdamedia/fre</v>
          </cell>
          <cell r="AG64" t="str">
            <v>ressource en ligne</v>
          </cell>
          <cell r="AH64" t="str">
            <v>cr</v>
          </cell>
          <cell r="AI64" t="str">
            <v>rdacarrier/fre</v>
          </cell>
          <cell r="AJ64" t="str">
            <v>m\\\\\o\\d\\\\\\\\</v>
          </cell>
          <cell r="AK64" t="str">
            <v>cr\cn\\\\uuaua</v>
          </cell>
          <cell r="AL64" t="str">
            <v>Accès restreint aux membres</v>
          </cell>
          <cell r="AM64" t="str">
            <v>Source de la note de description : Version imprimée</v>
          </cell>
          <cell r="AN64" t="str">
            <v/>
          </cell>
          <cell r="AO64" t="str">
            <v>%SITE_CLIENT%/?library_guid=26FC89DE-200D-4068-ABBC-BAF914678D61</v>
          </cell>
          <cell r="AP64" t="str">
            <v>Accès au travers du portail ENI</v>
          </cell>
          <cell r="AQ64" t="str">
            <v xml:space="preserve"> ex200 </v>
          </cell>
          <cell r="AR64" t="str">
            <v xml:space="preserve"> Linux </v>
          </cell>
          <cell r="AS64" t="str">
            <v xml:space="preserve"> LNCE7RHEL</v>
          </cell>
          <cell r="AT64" t="str">
            <v xml:space="preserve"> Red Hat </v>
          </cell>
          <cell r="AU64" t="str">
            <v xml:space="preserve"> redhat </v>
          </cell>
          <cell r="AV64" t="str">
            <v xml:space="preserve"> RHCSA </v>
          </cell>
          <cell r="AW64" t="str">
            <v xml:space="preserve">livre certification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row>
        <row r="65">
          <cell r="A65" t="str">
            <v>CE7WIN</v>
          </cell>
          <cell r="B65" t="str">
            <v>Windows 7</v>
          </cell>
          <cell r="C65" t="str">
            <v>Configuration - Préparation à l'examen MCTS 70-680</v>
          </cell>
          <cell r="D65" t="str">
            <v>Emmanuel Dreux</v>
          </cell>
          <cell r="E65" t="str">
            <v/>
          </cell>
          <cell r="F65" t="str">
            <v>Dreux, Emmanuel</v>
          </cell>
          <cell r="G65" t="str">
            <v/>
          </cell>
          <cell r="H65" t="str">
            <v/>
          </cell>
          <cell r="I65" t="str">
            <v/>
          </cell>
          <cell r="J65" t="str">
            <v/>
          </cell>
          <cell r="K65" t="str">
            <v>Edition du 1 February 2010</v>
          </cell>
          <cell r="L65" t="str">
            <v>604 pages</v>
          </cell>
          <cell r="M65" t="str">
            <v>Editions ENI</v>
          </cell>
          <cell r="N65" t="str">
            <v>fre</v>
          </cell>
          <cell r="O65" t="str">
            <v>fre</v>
          </cell>
          <cell r="P65" t="str">
            <v>fre</v>
          </cell>
          <cell r="Q65" t="str">
            <v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v>
          </cell>
          <cell r="R65">
            <v>9782746054066</v>
          </cell>
          <cell r="S65" t="str">
            <v>Version Numérique</v>
          </cell>
          <cell r="T65">
            <v>9782746053359</v>
          </cell>
          <cell r="U65" t="str">
            <v>Version Imprimée</v>
          </cell>
          <cell r="V65" t="str">
            <v>St-Herblain</v>
          </cell>
          <cell r="W65" t="str">
            <v>Editions ENI</v>
          </cell>
          <cell r="X65">
            <v>2010</v>
          </cell>
          <cell r="Y65" t="str">
            <v>Bibliothèque Numérique ENI (Service en ligne)</v>
          </cell>
          <cell r="Z65" t="str">
            <v>CERTIFICATIONS</v>
          </cell>
          <cell r="AA65" t="str">
            <v>texte</v>
          </cell>
          <cell r="AB65" t="str">
            <v>txt</v>
          </cell>
          <cell r="AC65" t="str">
            <v>rdacontent/fre</v>
          </cell>
          <cell r="AD65" t="str">
            <v>informatique</v>
          </cell>
          <cell r="AE65" t="str">
            <v>c</v>
          </cell>
          <cell r="AF65" t="str">
            <v>rdamedia/fre</v>
          </cell>
          <cell r="AG65" t="str">
            <v>ressource en ligne</v>
          </cell>
          <cell r="AH65" t="str">
            <v>cr</v>
          </cell>
          <cell r="AI65" t="str">
            <v>rdacarrier/fre</v>
          </cell>
          <cell r="AJ65" t="str">
            <v>m\\\\\o\\d\\\\\\\\</v>
          </cell>
          <cell r="AK65" t="str">
            <v>cr\cn\\\\uuaua</v>
          </cell>
          <cell r="AL65" t="str">
            <v>Accès restreint aux membres</v>
          </cell>
          <cell r="AM65" t="str">
            <v>Source de la note de description : Version imprimée</v>
          </cell>
          <cell r="AN65" t="str">
            <v/>
          </cell>
          <cell r="AO65" t="str">
            <v>%SITE_CLIENT%/?library_guid=2FCDA9DD-0D69-4D5A-9ECA-8C04623E0884</v>
          </cell>
          <cell r="AP65" t="str">
            <v>Accès au travers du portail ENI</v>
          </cell>
          <cell r="AQ65" t="str">
            <v xml:space="preserve"> livre 70</v>
          </cell>
          <cell r="AR65" t="str">
            <v xml:space="preserve"> livre microsoft </v>
          </cell>
          <cell r="AS65" t="str">
            <v xml:space="preserve"> livre windows 7 </v>
          </cell>
          <cell r="AT65" t="str">
            <v xml:space="preserve"> LNCE7WIN</v>
          </cell>
          <cell r="AU65" t="str">
            <v xml:space="preserve"> MCITP </v>
          </cell>
          <cell r="AV65" t="str">
            <v xml:space="preserve"> MCP </v>
          </cell>
          <cell r="AW65" t="str">
            <v xml:space="preserve"> MCTS </v>
          </cell>
          <cell r="AX65" t="str">
            <v xml:space="preserve"> seven </v>
          </cell>
          <cell r="AY65" t="str">
            <v xml:space="preserve"> windows7 </v>
          </cell>
          <cell r="AZ65">
            <v>680</v>
          </cell>
          <cell r="BA65" t="str">
            <v xml:space="preserve">livre windows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row>
        <row r="66">
          <cell r="A66" t="str">
            <v>CE7WINA</v>
          </cell>
          <cell r="B66" t="str">
            <v>Windows 7</v>
          </cell>
          <cell r="C66" t="str">
            <v>Administrateur de postes de travail Windows 7 en entreprise - Préparation à l'examen MCITP 70-686</v>
          </cell>
          <cell r="D66" t="str">
            <v>Philippe PAIOLA</v>
          </cell>
          <cell r="E66" t="str">
            <v/>
          </cell>
          <cell r="F66" t="str">
            <v>PAIOLA, Philippe</v>
          </cell>
          <cell r="G66" t="str">
            <v/>
          </cell>
          <cell r="H66" t="str">
            <v/>
          </cell>
          <cell r="I66" t="str">
            <v/>
          </cell>
          <cell r="J66" t="str">
            <v/>
          </cell>
          <cell r="K66" t="str">
            <v>Edition du 1 December 2011</v>
          </cell>
          <cell r="L66" t="str">
            <v>414 pages</v>
          </cell>
          <cell r="M66" t="str">
            <v>Editions ENI</v>
          </cell>
          <cell r="N66" t="str">
            <v>fre</v>
          </cell>
          <cell r="O66" t="str">
            <v>fre</v>
          </cell>
          <cell r="P66" t="str">
            <v>fre</v>
          </cell>
          <cell r="Q66" t="str">
            <v>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v>
          </cell>
          <cell r="R66">
            <v>9782746071568</v>
          </cell>
          <cell r="S66" t="str">
            <v>Version Numérique</v>
          </cell>
          <cell r="T66">
            <v>9782746070486</v>
          </cell>
          <cell r="U66" t="str">
            <v>Version Imprimée</v>
          </cell>
          <cell r="V66" t="str">
            <v>St-Herblain</v>
          </cell>
          <cell r="W66" t="str">
            <v>Editions ENI</v>
          </cell>
          <cell r="X66">
            <v>2011</v>
          </cell>
          <cell r="Y66" t="str">
            <v>Bibliothèque Numérique ENI (Service en ligne)</v>
          </cell>
          <cell r="Z66" t="str">
            <v>CERTIFICATIONS</v>
          </cell>
          <cell r="AA66" t="str">
            <v>texte</v>
          </cell>
          <cell r="AB66" t="str">
            <v>txt</v>
          </cell>
          <cell r="AC66" t="str">
            <v>rdacontent/fre</v>
          </cell>
          <cell r="AD66" t="str">
            <v>informatique</v>
          </cell>
          <cell r="AE66" t="str">
            <v>c</v>
          </cell>
          <cell r="AF66" t="str">
            <v>rdamedia/fre</v>
          </cell>
          <cell r="AG66" t="str">
            <v>ressource en ligne</v>
          </cell>
          <cell r="AH66" t="str">
            <v>cr</v>
          </cell>
          <cell r="AI66" t="str">
            <v>rdacarrier/fre</v>
          </cell>
          <cell r="AJ66" t="str">
            <v>m\\\\\o\\d\\\\\\\\</v>
          </cell>
          <cell r="AK66" t="str">
            <v>cr\cn\\\\uuaua</v>
          </cell>
          <cell r="AL66" t="str">
            <v>Accès restreint aux membres</v>
          </cell>
          <cell r="AM66" t="str">
            <v>Source de la note de description : Version imprimée</v>
          </cell>
          <cell r="AN66" t="str">
            <v/>
          </cell>
          <cell r="AO66" t="str">
            <v>%SITE_CLIENT%/?library_guid=DB90B4F6-7C16-4B11-BDC2-F7AF3DCFBF53</v>
          </cell>
          <cell r="AP66" t="str">
            <v>Accès au travers du portail ENI</v>
          </cell>
          <cell r="AQ66" t="str">
            <v xml:space="preserve"> certification </v>
          </cell>
          <cell r="AR66" t="str">
            <v xml:space="preserve"> LNCE7WINA</v>
          </cell>
          <cell r="AS66" t="str">
            <v xml:space="preserve"> mcts </v>
          </cell>
          <cell r="AT66" t="str">
            <v xml:space="preserve"> microsoft </v>
          </cell>
          <cell r="AU66" t="str">
            <v xml:space="preserve">MCP </v>
          </cell>
          <cell r="AV66" t="str">
            <v/>
          </cell>
          <cell r="AW66" t="str">
            <v/>
          </cell>
          <cell r="AX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row>
        <row r="67">
          <cell r="A67" t="str">
            <v>CE7WINTS</v>
          </cell>
          <cell r="B67" t="str">
            <v>Windows 7</v>
          </cell>
          <cell r="C67" t="str">
            <v>Technicien Support pour postes de travail en entreprise - Préparation à l'examen MCITP 70-685</v>
          </cell>
          <cell r="D67" t="str">
            <v>Laurent LEROY</v>
          </cell>
          <cell r="E67" t="str">
            <v/>
          </cell>
          <cell r="F67" t="str">
            <v>LEROY, Laurent</v>
          </cell>
          <cell r="G67" t="str">
            <v/>
          </cell>
          <cell r="H67" t="str">
            <v/>
          </cell>
          <cell r="I67" t="str">
            <v/>
          </cell>
          <cell r="J67" t="str">
            <v/>
          </cell>
          <cell r="K67" t="str">
            <v>Edition du 1 August 2012</v>
          </cell>
          <cell r="L67" t="str">
            <v>676 pages</v>
          </cell>
          <cell r="M67" t="str">
            <v>Editions ENI</v>
          </cell>
          <cell r="N67" t="str">
            <v>fre</v>
          </cell>
          <cell r="O67" t="str">
            <v>fre</v>
          </cell>
          <cell r="P67" t="str">
            <v>fre</v>
          </cell>
          <cell r="Q67" t="str">
            <v>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v>
          </cell>
          <cell r="R67">
            <v>9782746075221</v>
          </cell>
          <cell r="S67" t="str">
            <v>Version Numérique</v>
          </cell>
          <cell r="T67">
            <v>9782746075092</v>
          </cell>
          <cell r="U67" t="str">
            <v>Version Imprimée</v>
          </cell>
          <cell r="V67" t="str">
            <v>St-Herblain</v>
          </cell>
          <cell r="W67" t="str">
            <v>Editions ENI</v>
          </cell>
          <cell r="X67">
            <v>2012</v>
          </cell>
          <cell r="Y67" t="str">
            <v>Bibliothèque Numérique ENI (Service en ligne)</v>
          </cell>
          <cell r="Z67" t="str">
            <v>CERTIFICATIONS</v>
          </cell>
          <cell r="AA67" t="str">
            <v>texte</v>
          </cell>
          <cell r="AB67" t="str">
            <v>txt</v>
          </cell>
          <cell r="AC67" t="str">
            <v>rdacontent/fre</v>
          </cell>
          <cell r="AD67" t="str">
            <v>informatique</v>
          </cell>
          <cell r="AE67" t="str">
            <v>c</v>
          </cell>
          <cell r="AF67" t="str">
            <v>rdamedia/fre</v>
          </cell>
          <cell r="AG67" t="str">
            <v>ressource en ligne</v>
          </cell>
          <cell r="AH67" t="str">
            <v>cr</v>
          </cell>
          <cell r="AI67" t="str">
            <v>rdacarrier/fre</v>
          </cell>
          <cell r="AJ67" t="str">
            <v>m\\\\\o\\d\\\\\\\\</v>
          </cell>
          <cell r="AK67" t="str">
            <v>cr\cn\\\\uuaua</v>
          </cell>
          <cell r="AL67" t="str">
            <v>Accès restreint aux membres</v>
          </cell>
          <cell r="AM67" t="str">
            <v>Source de la note de description : Version imprimée</v>
          </cell>
          <cell r="AN67" t="str">
            <v/>
          </cell>
          <cell r="AO67" t="str">
            <v>%SITE_CLIENT%/?library_guid=7E647C44-B2A5-4252-8FD6-C48E3C401270</v>
          </cell>
          <cell r="AP67" t="str">
            <v>Accès au travers du portail ENI</v>
          </cell>
          <cell r="AQ67" t="str">
            <v xml:space="preserve"> certification </v>
          </cell>
          <cell r="AR67" t="str">
            <v xml:space="preserve"> LNCE7WINTS</v>
          </cell>
          <cell r="AS67" t="str">
            <v xml:space="preserve"> mcts </v>
          </cell>
          <cell r="AT67" t="str">
            <v xml:space="preserve"> microsoft </v>
          </cell>
          <cell r="AU67" t="str">
            <v xml:space="preserve">MCP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row>
        <row r="68">
          <cell r="A68" t="str">
            <v>CE8.1WIN</v>
          </cell>
          <cell r="B68" t="str">
            <v>Windows 8.1 Configuration</v>
          </cell>
          <cell r="C68" t="str">
            <v>Préparation à la certification MCSA 70-687</v>
          </cell>
          <cell r="D68" t="str">
            <v>Philippe PAIOLA</v>
          </cell>
          <cell r="E68" t="str">
            <v/>
          </cell>
          <cell r="F68" t="str">
            <v>PAIOLA, Philippe</v>
          </cell>
          <cell r="G68" t="str">
            <v/>
          </cell>
          <cell r="H68" t="str">
            <v/>
          </cell>
          <cell r="I68" t="str">
            <v/>
          </cell>
          <cell r="J68" t="str">
            <v/>
          </cell>
          <cell r="K68" t="str">
            <v>Edition du 1 October 2014</v>
          </cell>
          <cell r="L68" t="str">
            <v>524 pages</v>
          </cell>
          <cell r="M68" t="str">
            <v>Editions ENI</v>
          </cell>
          <cell r="N68" t="str">
            <v>fre</v>
          </cell>
          <cell r="O68" t="str">
            <v>fre</v>
          </cell>
          <cell r="P68" t="str">
            <v>fre</v>
          </cell>
          <cell r="Q68" t="str">
            <v>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v>
          </cell>
          <cell r="R68">
            <v>9782746092402</v>
          </cell>
          <cell r="S68" t="str">
            <v>Version Numérique</v>
          </cell>
          <cell r="T68">
            <v>9782746091139</v>
          </cell>
          <cell r="U68" t="str">
            <v>Version Imprimée</v>
          </cell>
          <cell r="V68" t="str">
            <v>St-Herblain</v>
          </cell>
          <cell r="W68" t="str">
            <v>Editions ENI</v>
          </cell>
          <cell r="X68">
            <v>2014</v>
          </cell>
          <cell r="Y68" t="str">
            <v>Bibliothèque Numérique ENI (Service en ligne)</v>
          </cell>
          <cell r="Z68" t="str">
            <v>CERTIFICATIONS</v>
          </cell>
          <cell r="AA68" t="str">
            <v>texte</v>
          </cell>
          <cell r="AB68" t="str">
            <v>txt</v>
          </cell>
          <cell r="AC68" t="str">
            <v>rdacontent/fre</v>
          </cell>
          <cell r="AD68" t="str">
            <v>informatique</v>
          </cell>
          <cell r="AE68" t="str">
            <v>c</v>
          </cell>
          <cell r="AF68" t="str">
            <v>rdamedia/fre</v>
          </cell>
          <cell r="AG68" t="str">
            <v>ressource en ligne</v>
          </cell>
          <cell r="AH68" t="str">
            <v>cr</v>
          </cell>
          <cell r="AI68" t="str">
            <v>rdacarrier/fre</v>
          </cell>
          <cell r="AJ68" t="str">
            <v>m\\\\\o\\d\\\\\\\\</v>
          </cell>
          <cell r="AK68" t="str">
            <v>cr\cn\\\\uuaua</v>
          </cell>
          <cell r="AL68" t="str">
            <v>Accès restreint aux membres</v>
          </cell>
          <cell r="AM68" t="str">
            <v>Source de la note de description : Version imprimée</v>
          </cell>
          <cell r="AN68" t="str">
            <v/>
          </cell>
          <cell r="AO68" t="str">
            <v>%SITE_CLIENT%/?library_guid=AAD932B3-12F2-40C4-BA06-56030806BF5E</v>
          </cell>
          <cell r="AP68" t="str">
            <v>Accès au travers du portail ENI</v>
          </cell>
          <cell r="AQ68">
            <v>70687</v>
          </cell>
          <cell r="AR68" t="str">
            <v xml:space="preserve"> certification </v>
          </cell>
          <cell r="AS68" t="str">
            <v xml:space="preserve"> LNCE8.1WIN</v>
          </cell>
          <cell r="AT68" t="str">
            <v xml:space="preserve"> MCITP </v>
          </cell>
          <cell r="AU68" t="str">
            <v xml:space="preserve"> MCP </v>
          </cell>
          <cell r="AV68" t="str">
            <v xml:space="preserve"> MCTS </v>
          </cell>
          <cell r="AW68" t="str">
            <v xml:space="preserve"> microsoft </v>
          </cell>
          <cell r="AX68" t="str">
            <v xml:space="preserve">livre windows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row>
        <row r="69">
          <cell r="A69" t="str">
            <v>CE8.1WINS</v>
          </cell>
          <cell r="B69" t="str">
            <v>Support de Windows 8.1</v>
          </cell>
          <cell r="C69" t="str">
            <v>Préparation à la Certification MCSA - Examen 70-688</v>
          </cell>
          <cell r="D69" t="str">
            <v>Maxime RASTELLO,Pierre SALVY</v>
          </cell>
          <cell r="E69" t="str">
            <v/>
          </cell>
          <cell r="F69" t="str">
            <v>RASTELLO, Maxime</v>
          </cell>
          <cell r="G69" t="str">
            <v>SALVY, Pierre</v>
          </cell>
          <cell r="H69" t="str">
            <v/>
          </cell>
          <cell r="I69" t="str">
            <v/>
          </cell>
          <cell r="J69" t="str">
            <v/>
          </cell>
          <cell r="K69" t="str">
            <v>Edition du 1 January 2014</v>
          </cell>
          <cell r="L69" t="str">
            <v>487 pages</v>
          </cell>
          <cell r="M69" t="str">
            <v>Editions ENI</v>
          </cell>
          <cell r="N69" t="str">
            <v>fre</v>
          </cell>
          <cell r="O69" t="str">
            <v>fre</v>
          </cell>
          <cell r="P69" t="str">
            <v>fre</v>
          </cell>
          <cell r="Q69" t="str">
            <v>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v>
          </cell>
          <cell r="R69">
            <v>9782746087255</v>
          </cell>
          <cell r="S69" t="str">
            <v>Version Numérique</v>
          </cell>
          <cell r="T69">
            <v>9782746085978</v>
          </cell>
          <cell r="U69" t="str">
            <v>Version Imprimée</v>
          </cell>
          <cell r="V69" t="str">
            <v>St-Herblain</v>
          </cell>
          <cell r="W69" t="str">
            <v>Editions ENI</v>
          </cell>
          <cell r="X69">
            <v>2014</v>
          </cell>
          <cell r="Y69" t="str">
            <v>Bibliothèque Numérique ENI (Service en ligne)</v>
          </cell>
          <cell r="Z69" t="str">
            <v>CERTIFICATIONS</v>
          </cell>
          <cell r="AA69" t="str">
            <v>texte</v>
          </cell>
          <cell r="AB69" t="str">
            <v>txt</v>
          </cell>
          <cell r="AC69" t="str">
            <v>rdacontent/fre</v>
          </cell>
          <cell r="AD69" t="str">
            <v>informatique</v>
          </cell>
          <cell r="AE69" t="str">
            <v>c</v>
          </cell>
          <cell r="AF69" t="str">
            <v>rdamedia/fre</v>
          </cell>
          <cell r="AG69" t="str">
            <v>ressource en ligne</v>
          </cell>
          <cell r="AH69" t="str">
            <v>cr</v>
          </cell>
          <cell r="AI69" t="str">
            <v>rdacarrier/fre</v>
          </cell>
          <cell r="AJ69" t="str">
            <v>m\\\\\o\\d\\\\\\\\</v>
          </cell>
          <cell r="AK69" t="str">
            <v>cr\cn\\\\uuaua</v>
          </cell>
          <cell r="AL69" t="str">
            <v>Accès restreint aux membres</v>
          </cell>
          <cell r="AM69" t="str">
            <v>Source de la note de description : Version imprimée</v>
          </cell>
          <cell r="AN69" t="str">
            <v/>
          </cell>
          <cell r="AO69" t="str">
            <v>%SITE_CLIENT%/?library_guid=B761BD3E-2A0F-4413-8CBC-191FC346C80E</v>
          </cell>
          <cell r="AP69" t="str">
            <v>Accès au travers du portail ENI</v>
          </cell>
          <cell r="AQ69">
            <v>70688</v>
          </cell>
          <cell r="AR69" t="str">
            <v xml:space="preserve"> certification </v>
          </cell>
          <cell r="AS69" t="str">
            <v xml:space="preserve"> LNCE8.1WINS</v>
          </cell>
          <cell r="AT69" t="str">
            <v xml:space="preserve"> MCITP </v>
          </cell>
          <cell r="AU69" t="str">
            <v xml:space="preserve"> MCP </v>
          </cell>
          <cell r="AV69" t="str">
            <v xml:space="preserve"> MCSE </v>
          </cell>
          <cell r="AW69" t="str">
            <v xml:space="preserve"> MCTS </v>
          </cell>
          <cell r="AX69" t="str">
            <v xml:space="preserve"> microsoft </v>
          </cell>
          <cell r="AY69" t="str">
            <v xml:space="preserve"> windows 8 </v>
          </cell>
          <cell r="AZ69" t="str">
            <v xml:space="preserve">livre windows </v>
          </cell>
          <cell r="BA69" t="str">
            <v/>
          </cell>
          <cell r="BB69" t="str">
            <v/>
          </cell>
          <cell r="BC69" t="str">
            <v/>
          </cell>
          <cell r="BD69" t="str">
            <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row>
        <row r="70">
          <cell r="A70" t="str">
            <v>CE8WIN</v>
          </cell>
          <cell r="B70" t="str">
            <v>Windows 8</v>
          </cell>
          <cell r="C70" t="str">
            <v>Configuration - Préparation à la Certification MCSA - Examen N° 70-687</v>
          </cell>
          <cell r="D70" t="str">
            <v>Philippe PAIOLA</v>
          </cell>
          <cell r="E70" t="str">
            <v/>
          </cell>
          <cell r="F70" t="str">
            <v>PAIOLA, Philippe</v>
          </cell>
          <cell r="G70" t="str">
            <v/>
          </cell>
          <cell r="H70" t="str">
            <v/>
          </cell>
          <cell r="I70" t="str">
            <v/>
          </cell>
          <cell r="J70" t="str">
            <v/>
          </cell>
          <cell r="K70" t="str">
            <v>Edition du 1 March 2013</v>
          </cell>
          <cell r="L70" t="str">
            <v>530 pages</v>
          </cell>
          <cell r="M70" t="str">
            <v>Editions ENI</v>
          </cell>
          <cell r="N70" t="str">
            <v>fre</v>
          </cell>
          <cell r="O70" t="str">
            <v>fre</v>
          </cell>
          <cell r="P70" t="str">
            <v>fre</v>
          </cell>
          <cell r="Q70" t="str">
            <v>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v>
          </cell>
          <cell r="R70">
            <v>9782746080003</v>
          </cell>
          <cell r="S70" t="str">
            <v>Version Numérique</v>
          </cell>
          <cell r="T70">
            <v>9782746079137</v>
          </cell>
          <cell r="U70" t="str">
            <v>Version Imprimée</v>
          </cell>
          <cell r="V70" t="str">
            <v>St-Herblain</v>
          </cell>
          <cell r="W70" t="str">
            <v>Editions ENI</v>
          </cell>
          <cell r="X70">
            <v>2013</v>
          </cell>
          <cell r="Y70" t="str">
            <v>Bibliothèque Numérique ENI (Service en ligne)</v>
          </cell>
          <cell r="Z70" t="str">
            <v>CERTIFICATIONS</v>
          </cell>
          <cell r="AA70" t="str">
            <v>texte</v>
          </cell>
          <cell r="AB70" t="str">
            <v>txt</v>
          </cell>
          <cell r="AC70" t="str">
            <v>rdacontent/fre</v>
          </cell>
          <cell r="AD70" t="str">
            <v>informatique</v>
          </cell>
          <cell r="AE70" t="str">
            <v>c</v>
          </cell>
          <cell r="AF70" t="str">
            <v>rdamedia/fre</v>
          </cell>
          <cell r="AG70" t="str">
            <v>ressource en ligne</v>
          </cell>
          <cell r="AH70" t="str">
            <v>cr</v>
          </cell>
          <cell r="AI70" t="str">
            <v>rdacarrier/fre</v>
          </cell>
          <cell r="AJ70" t="str">
            <v>m\\\\\o\\d\\\\\\\\</v>
          </cell>
          <cell r="AK70" t="str">
            <v>cr\cn\\\\uuaua</v>
          </cell>
          <cell r="AL70" t="str">
            <v>Accès restreint aux membres</v>
          </cell>
          <cell r="AM70" t="str">
            <v>Source de la note de description : Version imprimée</v>
          </cell>
          <cell r="AN70" t="str">
            <v/>
          </cell>
          <cell r="AO70" t="str">
            <v>%SITE_CLIENT%/?library_guid=38501ECC-0DFA-4CC2-A6C3-F2977B0E81E4</v>
          </cell>
          <cell r="AP70" t="str">
            <v>Accès au travers du portail ENI</v>
          </cell>
          <cell r="AQ70">
            <v>70687</v>
          </cell>
          <cell r="AR70" t="str">
            <v xml:space="preserve"> certification </v>
          </cell>
          <cell r="AS70" t="str">
            <v xml:space="preserve"> LNCE8WIN</v>
          </cell>
          <cell r="AT70" t="str">
            <v xml:space="preserve"> MCITP </v>
          </cell>
          <cell r="AU70" t="str">
            <v xml:space="preserve"> MCP </v>
          </cell>
          <cell r="AV70" t="str">
            <v xml:space="preserve"> MCTS </v>
          </cell>
          <cell r="AW70" t="str">
            <v xml:space="preserve"> microsoft </v>
          </cell>
          <cell r="AX70" t="str">
            <v xml:space="preserve">livre windows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row>
        <row r="71">
          <cell r="A71" t="str">
            <v>CEM1CIS</v>
          </cell>
          <cell r="B71" t="str">
            <v>CISCO - Notions de base sur les réseaux</v>
          </cell>
          <cell r="C71" t="str">
            <v>1er module de préparation à la certification CCNA 200-120 (Nouvelle édition)</v>
          </cell>
          <cell r="D71" t="str">
            <v>Romain  LEGRAND,André Vaucamps</v>
          </cell>
          <cell r="E71" t="str">
            <v/>
          </cell>
          <cell r="F71" t="str">
            <v xml:space="preserve">LEGRAND, Romain </v>
          </cell>
          <cell r="G71" t="str">
            <v>Vaucamps, André</v>
          </cell>
          <cell r="H71" t="str">
            <v/>
          </cell>
          <cell r="I71" t="str">
            <v/>
          </cell>
          <cell r="J71" t="str">
            <v/>
          </cell>
          <cell r="K71" t="str">
            <v>Edition du 1 December 2014</v>
          </cell>
          <cell r="L71" t="str">
            <v>458 pages</v>
          </cell>
          <cell r="M71" t="str">
            <v>Editions ENI</v>
          </cell>
          <cell r="N71" t="str">
            <v>fre</v>
          </cell>
          <cell r="O71" t="str">
            <v>fre</v>
          </cell>
          <cell r="P71" t="str">
            <v>fre</v>
          </cell>
          <cell r="Q71" t="str">
            <v>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v>
          </cell>
          <cell r="R71">
            <v>9782746093546</v>
          </cell>
          <cell r="S71" t="str">
            <v>Version Numérique</v>
          </cell>
          <cell r="T71">
            <v>9782746092136</v>
          </cell>
          <cell r="U71" t="str">
            <v>Version Imprimée</v>
          </cell>
          <cell r="V71" t="str">
            <v>St-Herblain</v>
          </cell>
          <cell r="W71" t="str">
            <v>Editions ENI</v>
          </cell>
          <cell r="X71">
            <v>2014</v>
          </cell>
          <cell r="Y71" t="str">
            <v>Bibliothèque Numérique ENI (Service en ligne)</v>
          </cell>
          <cell r="Z71" t="str">
            <v>CERTIFICATIONS</v>
          </cell>
          <cell r="AA71" t="str">
            <v>texte</v>
          </cell>
          <cell r="AB71" t="str">
            <v>txt</v>
          </cell>
          <cell r="AC71" t="str">
            <v>rdacontent/fre</v>
          </cell>
          <cell r="AD71" t="str">
            <v>informatique</v>
          </cell>
          <cell r="AE71" t="str">
            <v>c</v>
          </cell>
          <cell r="AF71" t="str">
            <v>rdamedia/fre</v>
          </cell>
          <cell r="AG71" t="str">
            <v>ressource en ligne</v>
          </cell>
          <cell r="AH71" t="str">
            <v>cr</v>
          </cell>
          <cell r="AI71" t="str">
            <v>rdacarrier/fre</v>
          </cell>
          <cell r="AJ71" t="str">
            <v>m\\\\\o\\d\\\\\\\\</v>
          </cell>
          <cell r="AK71" t="str">
            <v>cr\cn\\\\uuaua</v>
          </cell>
          <cell r="AL71" t="str">
            <v>Accès restreint aux membres</v>
          </cell>
          <cell r="AM71" t="str">
            <v>Source de la note de description : Version imprimée</v>
          </cell>
          <cell r="AN71" t="str">
            <v/>
          </cell>
          <cell r="AO71" t="str">
            <v>%SITE_CLIENT%/?library_guid=B80034B0-AA99-46E9-BB24-71C7E44F6132</v>
          </cell>
          <cell r="AP71" t="str">
            <v>Accès au travers du portail ENI</v>
          </cell>
          <cell r="AQ71">
            <v>640</v>
          </cell>
          <cell r="AR71" t="str">
            <v xml:space="preserve"> ccent </v>
          </cell>
          <cell r="AS71" t="str">
            <v xml:space="preserve"> ccna1 </v>
          </cell>
          <cell r="AT71" t="str">
            <v xml:space="preserve"> ICND1 </v>
          </cell>
          <cell r="AU71" t="str">
            <v xml:space="preserve"> ICND2 </v>
          </cell>
          <cell r="AV71" t="str">
            <v xml:space="preserve"> ipv6 </v>
          </cell>
          <cell r="AW71" t="str">
            <v xml:space="preserve"> livre ccna  </v>
          </cell>
          <cell r="AX71" t="str">
            <v xml:space="preserve"> LNCEM1CIS</v>
          </cell>
          <cell r="AY71" t="str">
            <v xml:space="preserve"> r&amp;eacute;seaux </v>
          </cell>
          <cell r="AZ71" t="str">
            <v xml:space="preserve"> switch 
 </v>
          </cell>
          <cell r="BA71">
            <v>802</v>
          </cell>
          <cell r="BB71" t="str">
            <v xml:space="preserve">livre cisco </v>
          </cell>
          <cell r="BC71" t="str">
            <v/>
          </cell>
          <cell r="BD71" t="str">
            <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row>
        <row r="72">
          <cell r="A72" t="str">
            <v>CEPROCSHA</v>
          </cell>
          <cell r="B72" t="str">
            <v>Programmation en C#</v>
          </cell>
          <cell r="C72" t="str">
            <v>Préparation aux certifications MCSA - Examen 70-483</v>
          </cell>
          <cell r="D72" t="str">
            <v>Benoît PRIEUR</v>
          </cell>
          <cell r="E72" t="str">
            <v/>
          </cell>
          <cell r="F72" t="str">
            <v>PRIEUR, Benoît</v>
          </cell>
          <cell r="G72" t="str">
            <v/>
          </cell>
          <cell r="H72" t="str">
            <v/>
          </cell>
          <cell r="I72" t="str">
            <v/>
          </cell>
          <cell r="J72" t="str">
            <v/>
          </cell>
          <cell r="K72" t="str">
            <v>Edition du 1 May 2018</v>
          </cell>
          <cell r="L72" t="str">
            <v>438 pages</v>
          </cell>
          <cell r="M72" t="str">
            <v>Editions ENI</v>
          </cell>
          <cell r="N72" t="str">
            <v>fre</v>
          </cell>
          <cell r="O72" t="str">
            <v>fre</v>
          </cell>
          <cell r="P72" t="str">
            <v>fre</v>
          </cell>
          <cell r="Q72" t="str">
            <v>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v>
          </cell>
          <cell r="R72">
            <v>9782409013836</v>
          </cell>
          <cell r="S72" t="str">
            <v>Version Numérique</v>
          </cell>
          <cell r="T72">
            <v>9782409013829</v>
          </cell>
          <cell r="U72" t="str">
            <v>Version Imprimée</v>
          </cell>
          <cell r="V72" t="str">
            <v>St-Herblain</v>
          </cell>
          <cell r="W72" t="str">
            <v>Editions ENI</v>
          </cell>
          <cell r="X72">
            <v>2018</v>
          </cell>
          <cell r="Y72" t="str">
            <v>Bibliothèque Numérique ENI (Service en ligne)</v>
          </cell>
          <cell r="Z72" t="str">
            <v>CERTIFICATIONS</v>
          </cell>
          <cell r="AA72" t="str">
            <v>texte</v>
          </cell>
          <cell r="AB72" t="str">
            <v>txt</v>
          </cell>
          <cell r="AC72" t="str">
            <v>rdacontent/fre</v>
          </cell>
          <cell r="AD72" t="str">
            <v>informatique</v>
          </cell>
          <cell r="AE72" t="str">
            <v>c</v>
          </cell>
          <cell r="AF72" t="str">
            <v>rdamedia/fre</v>
          </cell>
          <cell r="AG72" t="str">
            <v>ressource en ligne</v>
          </cell>
          <cell r="AH72" t="str">
            <v>cr</v>
          </cell>
          <cell r="AI72" t="str">
            <v>rdacarrier/fre</v>
          </cell>
          <cell r="AJ72" t="str">
            <v>m\\\\\o\\d\\\\\\\\</v>
          </cell>
          <cell r="AK72" t="str">
            <v>cr\cn\\\\uuaua</v>
          </cell>
          <cell r="AL72" t="str">
            <v>Accès restreint aux membres</v>
          </cell>
          <cell r="AM72" t="str">
            <v>Source de la note de description : Version imprimée</v>
          </cell>
          <cell r="AN72" t="str">
            <v/>
          </cell>
          <cell r="AO72" t="str">
            <v>%SITE_CLIENT%/?library_guid=5F3B6FFD-1B78-4ED2-99EB-D0F692F559D8</v>
          </cell>
          <cell r="AP72" t="str">
            <v>Accès au travers du portail ENI</v>
          </cell>
          <cell r="AQ72">
            <v>70</v>
          </cell>
          <cell r="AR72">
            <v>70483</v>
          </cell>
          <cell r="AS72" t="str">
            <v xml:space="preserve"> c sharp </v>
          </cell>
          <cell r="AT72" t="str">
            <v xml:space="preserve"> C# </v>
          </cell>
          <cell r="AU72" t="str">
            <v xml:space="preserve"> csharp </v>
          </cell>
          <cell r="AV72" t="str">
            <v xml:space="preserve"> LNCEPROCSHA</v>
          </cell>
          <cell r="AW72" t="str">
            <v xml:space="preserve"> programmation </v>
          </cell>
          <cell r="AX72">
            <v>483</v>
          </cell>
          <cell r="AY72" t="str">
            <v xml:space="preserve">livre certification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row>
        <row r="73">
          <cell r="A73" t="str">
            <v>CEPROWN</v>
          </cell>
          <cell r="B73" t="str">
            <v>Product Owner</v>
          </cell>
          <cell r="C73" t="str">
            <v>Préparation à la certification Professional Scrum Product Owner™ (examen PSPO I)</v>
          </cell>
          <cell r="D73" t="str">
            <v>Edgard MAILLOT</v>
          </cell>
          <cell r="E73" t="str">
            <v/>
          </cell>
          <cell r="F73" t="str">
            <v>MAILLOT, Edgard</v>
          </cell>
          <cell r="G73" t="str">
            <v/>
          </cell>
          <cell r="H73" t="str">
            <v/>
          </cell>
          <cell r="I73" t="str">
            <v/>
          </cell>
          <cell r="J73" t="str">
            <v/>
          </cell>
          <cell r="K73" t="str">
            <v>Edition du 1 February 2021</v>
          </cell>
          <cell r="L73" t="str">
            <v>346 pages</v>
          </cell>
          <cell r="M73" t="str">
            <v>Editions ENI</v>
          </cell>
          <cell r="N73" t="str">
            <v>fre</v>
          </cell>
          <cell r="O73" t="str">
            <v>fre</v>
          </cell>
          <cell r="P73" t="str">
            <v>fre</v>
          </cell>
          <cell r="Q73" t="str">
            <v>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v>
          </cell>
          <cell r="R73">
            <v>9782409029042</v>
          </cell>
          <cell r="S73" t="str">
            <v>Version Numérique</v>
          </cell>
          <cell r="T73">
            <v>9782409029035</v>
          </cell>
          <cell r="U73" t="str">
            <v>Version Imprimée</v>
          </cell>
          <cell r="V73" t="str">
            <v>St-Herblain</v>
          </cell>
          <cell r="W73" t="str">
            <v>Editions ENI</v>
          </cell>
          <cell r="X73">
            <v>2021</v>
          </cell>
          <cell r="Y73" t="str">
            <v>Bibliothèque Numérique ENI (Service en ligne)</v>
          </cell>
          <cell r="Z73" t="str">
            <v>CERTIFICATIONS</v>
          </cell>
          <cell r="AA73" t="str">
            <v>texte</v>
          </cell>
          <cell r="AB73" t="str">
            <v>txt</v>
          </cell>
          <cell r="AC73" t="str">
            <v>rdacontent/fre</v>
          </cell>
          <cell r="AD73" t="str">
            <v>informatique</v>
          </cell>
          <cell r="AE73" t="str">
            <v>c</v>
          </cell>
          <cell r="AF73" t="str">
            <v>rdamedia/fre</v>
          </cell>
          <cell r="AG73" t="str">
            <v>ressource en ligne</v>
          </cell>
          <cell r="AH73" t="str">
            <v>cr</v>
          </cell>
          <cell r="AI73" t="str">
            <v>rdacarrier/fre</v>
          </cell>
          <cell r="AJ73" t="str">
            <v>m\\\\\o\\d\\\\\\\\</v>
          </cell>
          <cell r="AK73" t="str">
            <v>cr\cn\\\\uuaua</v>
          </cell>
          <cell r="AL73" t="str">
            <v>Accès restreint aux membres</v>
          </cell>
          <cell r="AM73" t="str">
            <v>Source de la note de description : Version imprimée</v>
          </cell>
          <cell r="AN73" t="str">
            <v/>
          </cell>
          <cell r="AO73" t="str">
            <v>%SITE_CLIENT%/?library_guid=A2C1DF09-FE8D-4D1F-801F-9D3351C8ED07</v>
          </cell>
          <cell r="AP73" t="str">
            <v>Accès au travers du portail ENI</v>
          </cell>
          <cell r="AQ73" t="str">
            <v xml:space="preserve"> agilité </v>
          </cell>
          <cell r="AR73" t="str">
            <v xml:space="preserve"> extrem programming </v>
          </cell>
          <cell r="AS73" t="str">
            <v xml:space="preserve"> ice scrum </v>
          </cell>
          <cell r="AT73" t="str">
            <v xml:space="preserve"> kanban </v>
          </cell>
          <cell r="AU73" t="str">
            <v xml:space="preserve"> lean management </v>
          </cell>
          <cell r="AV73" t="str">
            <v xml:space="preserve"> product owner </v>
          </cell>
          <cell r="AW73" t="str">
            <v xml:space="preserve"> scrum master</v>
          </cell>
          <cell r="AX73" t="str">
            <v xml:space="preserve">livre scrum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row>
        <row r="74">
          <cell r="A74" t="str">
            <v>CERHCE</v>
          </cell>
          <cell r="B74" t="str">
            <v>Préparation à la certification RHCE</v>
          </cell>
          <cell r="C74" t="str">
            <v>Red Hat Enterprise Linux 8 - Examen EX294</v>
          </cell>
          <cell r="D74" t="str">
            <v>Philippe PINCHON</v>
          </cell>
          <cell r="E74" t="str">
            <v/>
          </cell>
          <cell r="F74" t="str">
            <v>PINCHON, Philippe</v>
          </cell>
          <cell r="G74" t="str">
            <v/>
          </cell>
          <cell r="H74" t="str">
            <v/>
          </cell>
          <cell r="I74" t="str">
            <v/>
          </cell>
          <cell r="J74" t="str">
            <v/>
          </cell>
          <cell r="K74" t="str">
            <v>Edition du 1 July 2020</v>
          </cell>
          <cell r="L74" t="str">
            <v>470 pages</v>
          </cell>
          <cell r="M74" t="str">
            <v>Editions ENI</v>
          </cell>
          <cell r="N74" t="str">
            <v>fre</v>
          </cell>
          <cell r="O74" t="str">
            <v>fre</v>
          </cell>
          <cell r="P74" t="str">
            <v>fre</v>
          </cell>
          <cell r="Q74" t="str">
            <v>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v>
          </cell>
          <cell r="R74">
            <v>9782409025815</v>
          </cell>
          <cell r="S74" t="str">
            <v>Version Numérique</v>
          </cell>
          <cell r="T74">
            <v>9782409025808</v>
          </cell>
          <cell r="U74" t="str">
            <v>Version Imprimée</v>
          </cell>
          <cell r="V74" t="str">
            <v>St-Herblain</v>
          </cell>
          <cell r="W74" t="str">
            <v>Editions ENI</v>
          </cell>
          <cell r="X74">
            <v>2020</v>
          </cell>
          <cell r="Y74" t="str">
            <v>Bibliothèque Numérique ENI (Service en ligne)</v>
          </cell>
          <cell r="Z74" t="str">
            <v>CERTIFICATIONS</v>
          </cell>
          <cell r="AA74" t="str">
            <v>texte</v>
          </cell>
          <cell r="AB74" t="str">
            <v>txt</v>
          </cell>
          <cell r="AC74" t="str">
            <v>rdacontent/fre</v>
          </cell>
          <cell r="AD74" t="str">
            <v>informatique</v>
          </cell>
          <cell r="AE74" t="str">
            <v>c</v>
          </cell>
          <cell r="AF74" t="str">
            <v>rdamedia/fre</v>
          </cell>
          <cell r="AG74" t="str">
            <v>ressource en ligne</v>
          </cell>
          <cell r="AH74" t="str">
            <v>cr</v>
          </cell>
          <cell r="AI74" t="str">
            <v>rdacarrier/fre</v>
          </cell>
          <cell r="AJ74" t="str">
            <v>m\\\\\o\\d\\\\\\\\</v>
          </cell>
          <cell r="AK74" t="str">
            <v>cr\cn\\\\uuaua</v>
          </cell>
          <cell r="AL74" t="str">
            <v>Accès restreint aux membres</v>
          </cell>
          <cell r="AM74" t="str">
            <v>Source de la note de description : Version imprimée</v>
          </cell>
          <cell r="AN74" t="str">
            <v/>
          </cell>
          <cell r="AO74" t="str">
            <v>%SITE_CLIENT%/?library_guid=B10514AF-AECE-47C3-82B6-0EB8EEE4897A</v>
          </cell>
          <cell r="AP74" t="str">
            <v>Accès au travers du portail ENI</v>
          </cell>
          <cell r="AQ74" t="str">
            <v xml:space="preserve"> Ansible </v>
          </cell>
          <cell r="AR74" t="str">
            <v xml:space="preserve"> ex200 </v>
          </cell>
          <cell r="AS74" t="str">
            <v xml:space="preserve"> ex294 </v>
          </cell>
          <cell r="AT74" t="str">
            <v xml:space="preserve"> Linux </v>
          </cell>
          <cell r="AU74" t="str">
            <v xml:space="preserve"> LNCERHCE</v>
          </cell>
          <cell r="AV74" t="str">
            <v xml:space="preserve"> Red Hat </v>
          </cell>
          <cell r="AW74" t="str">
            <v xml:space="preserve"> RHCSA </v>
          </cell>
          <cell r="AX74" t="str">
            <v xml:space="preserve"> RHCSE </v>
          </cell>
          <cell r="AY74" t="str">
            <v xml:space="preserve">livre certification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t="str">
            <v/>
          </cell>
          <cell r="BU74" t="str">
            <v/>
          </cell>
          <cell r="BV74" t="str">
            <v/>
          </cell>
          <cell r="BW74" t="str">
            <v/>
          </cell>
          <cell r="BX74" t="str">
            <v/>
          </cell>
        </row>
        <row r="75">
          <cell r="A75" t="str">
            <v>CESCRMA</v>
          </cell>
          <cell r="B75" t="str">
            <v>Scrum Master</v>
          </cell>
          <cell r="C75" t="str">
            <v>Préparation à la certification Professional Scrum Master (examens PSM I et PSM II)</v>
          </cell>
          <cell r="D75" t="str">
            <v>Edgard MAILLOT</v>
          </cell>
          <cell r="E75" t="str">
            <v/>
          </cell>
          <cell r="F75" t="str">
            <v>MAILLOT, Edgard</v>
          </cell>
          <cell r="G75" t="str">
            <v/>
          </cell>
          <cell r="H75" t="str">
            <v/>
          </cell>
          <cell r="I75" t="str">
            <v/>
          </cell>
          <cell r="J75" t="str">
            <v/>
          </cell>
          <cell r="K75" t="str">
            <v>Edition du 1 September 2020</v>
          </cell>
          <cell r="L75" t="str">
            <v>354 pages</v>
          </cell>
          <cell r="M75" t="str">
            <v>Editions ENI</v>
          </cell>
          <cell r="N75" t="str">
            <v>fre</v>
          </cell>
          <cell r="O75" t="str">
            <v>fre</v>
          </cell>
          <cell r="P75" t="str">
            <v>fre</v>
          </cell>
          <cell r="Q75" t="str">
            <v>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v>
          </cell>
          <cell r="R75">
            <v>9782409026812</v>
          </cell>
          <cell r="S75" t="str">
            <v>Version Numérique</v>
          </cell>
          <cell r="T75">
            <v>9782409026805</v>
          </cell>
          <cell r="U75" t="str">
            <v>Version Imprimée</v>
          </cell>
          <cell r="V75" t="str">
            <v>St-Herblain</v>
          </cell>
          <cell r="W75" t="str">
            <v>Editions ENI</v>
          </cell>
          <cell r="X75">
            <v>2020</v>
          </cell>
          <cell r="Y75" t="str">
            <v>Bibliothèque Numérique ENI (Service en ligne)</v>
          </cell>
          <cell r="Z75" t="str">
            <v>CERTIFICATIONS</v>
          </cell>
          <cell r="AA75" t="str">
            <v>texte</v>
          </cell>
          <cell r="AB75" t="str">
            <v>txt</v>
          </cell>
          <cell r="AC75" t="str">
            <v>rdacontent/fre</v>
          </cell>
          <cell r="AD75" t="str">
            <v>informatique</v>
          </cell>
          <cell r="AE75" t="str">
            <v>c</v>
          </cell>
          <cell r="AF75" t="str">
            <v>rdamedia/fre</v>
          </cell>
          <cell r="AG75" t="str">
            <v>ressource en ligne</v>
          </cell>
          <cell r="AH75" t="str">
            <v>cr</v>
          </cell>
          <cell r="AI75" t="str">
            <v>rdacarrier/fre</v>
          </cell>
          <cell r="AJ75" t="str">
            <v>m\\\\\o\\d\\\\\\\\</v>
          </cell>
          <cell r="AK75" t="str">
            <v>cr\cn\\\\uuaua</v>
          </cell>
          <cell r="AL75" t="str">
            <v>Accès restreint aux membres</v>
          </cell>
          <cell r="AM75" t="str">
            <v>Source de la note de description : Version imprimée</v>
          </cell>
          <cell r="AN75" t="str">
            <v/>
          </cell>
          <cell r="AO75" t="str">
            <v>%SITE_CLIENT%/?library_guid=7E31E057-3212-4D43-8029-C5B68095405D</v>
          </cell>
          <cell r="AP75" t="str">
            <v>Accès au travers du portail ENI</v>
          </cell>
          <cell r="AQ75" t="str">
            <v xml:space="preserve"> agilité </v>
          </cell>
          <cell r="AR75" t="str">
            <v xml:space="preserve"> extrem programming </v>
          </cell>
          <cell r="AS75" t="str">
            <v xml:space="preserve"> ice scrum </v>
          </cell>
          <cell r="AT75" t="str">
            <v xml:space="preserve"> kanban </v>
          </cell>
          <cell r="AU75" t="str">
            <v xml:space="preserve"> lean management </v>
          </cell>
          <cell r="AV75" t="str">
            <v xml:space="preserve"> Professional Scrum Master </v>
          </cell>
          <cell r="AW75" t="str">
            <v xml:space="preserve"> PSM 1, PSM 2 </v>
          </cell>
          <cell r="AX75" t="str">
            <v xml:space="preserve"> PSM 3
</v>
          </cell>
          <cell r="AY75" t="str">
            <v xml:space="preserve"> PSM I </v>
          </cell>
          <cell r="AZ75" t="str">
            <v xml:space="preserve"> PSM II </v>
          </cell>
          <cell r="BA75" t="str">
            <v xml:space="preserve"> PSM III </v>
          </cell>
          <cell r="BB75" t="str">
            <v xml:space="preserve">livre scrum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row>
        <row r="76">
          <cell r="A76" t="str">
            <v>CESECCIS</v>
          </cell>
          <cell r="B76" t="str">
            <v>CISCO - Sécurité</v>
          </cell>
          <cell r="C76" t="str">
            <v>Préparation à la certification CCNA 210-260</v>
          </cell>
          <cell r="D76" t="str">
            <v>Jordan  ASSOULINE</v>
          </cell>
          <cell r="E76" t="str">
            <v/>
          </cell>
          <cell r="F76" t="str">
            <v xml:space="preserve">ASSOULINE, Jordan </v>
          </cell>
          <cell r="G76" t="str">
            <v/>
          </cell>
          <cell r="H76" t="str">
            <v/>
          </cell>
          <cell r="I76" t="str">
            <v/>
          </cell>
          <cell r="J76" t="str">
            <v/>
          </cell>
          <cell r="K76" t="str">
            <v>Edition du 1 June 2018</v>
          </cell>
          <cell r="L76" t="str">
            <v>319 pages</v>
          </cell>
          <cell r="M76" t="str">
            <v>Editions ENI</v>
          </cell>
          <cell r="N76" t="str">
            <v>fre</v>
          </cell>
          <cell r="O76" t="str">
            <v>fre</v>
          </cell>
          <cell r="P76" t="str">
            <v>fre</v>
          </cell>
          <cell r="Q76" t="str">
            <v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v>
          </cell>
          <cell r="R76">
            <v>9782409014253</v>
          </cell>
          <cell r="S76" t="str">
            <v>Version Numérique</v>
          </cell>
          <cell r="T76">
            <v>9782409014246</v>
          </cell>
          <cell r="U76" t="str">
            <v>Version Imprimée</v>
          </cell>
          <cell r="V76" t="str">
            <v>St-Herblain</v>
          </cell>
          <cell r="W76" t="str">
            <v>Editions ENI</v>
          </cell>
          <cell r="X76">
            <v>2018</v>
          </cell>
          <cell r="Y76" t="str">
            <v>Bibliothèque Numérique ENI (Service en ligne)</v>
          </cell>
          <cell r="Z76" t="str">
            <v>CERTIFICATIONS</v>
          </cell>
          <cell r="AA76" t="str">
            <v>texte</v>
          </cell>
          <cell r="AB76" t="str">
            <v>txt</v>
          </cell>
          <cell r="AC76" t="str">
            <v>rdacontent/fre</v>
          </cell>
          <cell r="AD76" t="str">
            <v>informatique</v>
          </cell>
          <cell r="AE76" t="str">
            <v>c</v>
          </cell>
          <cell r="AF76" t="str">
            <v>rdamedia/fre</v>
          </cell>
          <cell r="AG76" t="str">
            <v>ressource en ligne</v>
          </cell>
          <cell r="AH76" t="str">
            <v>cr</v>
          </cell>
          <cell r="AI76" t="str">
            <v>rdacarrier/fre</v>
          </cell>
          <cell r="AJ76" t="str">
            <v>m\\\\\o\\d\\\\\\\\</v>
          </cell>
          <cell r="AK76" t="str">
            <v>cr\cn\\\\uuaua</v>
          </cell>
          <cell r="AL76" t="str">
            <v>Accès restreint aux membres</v>
          </cell>
          <cell r="AM76" t="str">
            <v>Source de la note de description : Version imprimée</v>
          </cell>
          <cell r="AN76" t="str">
            <v/>
          </cell>
          <cell r="AO76" t="str">
            <v>%SITE_CLIENT%/?library_guid=06FE55C6-078C-4C50-9206-4C0DEE8E3168</v>
          </cell>
          <cell r="AP76" t="str">
            <v>Accès au travers du portail ENI</v>
          </cell>
          <cell r="AQ76">
            <v>210</v>
          </cell>
          <cell r="AR76">
            <v>210260</v>
          </cell>
          <cell r="AS76" t="str">
            <v xml:space="preserve"> CCNP</v>
          </cell>
          <cell r="AT76" t="str">
            <v xml:space="preserve"> certification </v>
          </cell>
          <cell r="AU76" t="str">
            <v xml:space="preserve"> sécurité </v>
          </cell>
          <cell r="AV76">
            <v>260</v>
          </cell>
          <cell r="AW76" t="str">
            <v xml:space="preserve">Cisco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row>
        <row r="77">
          <cell r="A77" t="str">
            <v>CEZCPE</v>
          </cell>
          <cell r="B77" t="str">
            <v>PHP</v>
          </cell>
          <cell r="C77" t="str">
            <v>Préparation à la certification Zend Certified PHP Engineer (ZCPE)</v>
          </cell>
          <cell r="D77" t="str">
            <v>Julien CHARPENTIER,Cyrille GRANDVAL</v>
          </cell>
          <cell r="E77" t="str">
            <v/>
          </cell>
          <cell r="F77" t="str">
            <v>CHARPENTIER, Julien</v>
          </cell>
          <cell r="G77" t="str">
            <v>GRANDVAL, Cyrille</v>
          </cell>
          <cell r="H77" t="str">
            <v/>
          </cell>
          <cell r="I77" t="str">
            <v/>
          </cell>
          <cell r="J77" t="str">
            <v/>
          </cell>
          <cell r="K77" t="str">
            <v>Edition du 1 April 2015</v>
          </cell>
          <cell r="L77" t="str">
            <v>606 pages</v>
          </cell>
          <cell r="M77" t="str">
            <v>Editions ENI</v>
          </cell>
          <cell r="N77" t="str">
            <v>fre</v>
          </cell>
          <cell r="O77" t="str">
            <v>fre</v>
          </cell>
          <cell r="P77" t="str">
            <v>fre</v>
          </cell>
          <cell r="Q77" t="str">
            <v>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v>
          </cell>
          <cell r="R77">
            <v>9782746095816</v>
          </cell>
          <cell r="S77" t="str">
            <v>Version Numérique</v>
          </cell>
          <cell r="T77">
            <v>9782746093782</v>
          </cell>
          <cell r="U77" t="str">
            <v>Version Imprimée</v>
          </cell>
          <cell r="V77" t="str">
            <v>St-Herblain</v>
          </cell>
          <cell r="W77" t="str">
            <v>Editions ENI</v>
          </cell>
          <cell r="X77">
            <v>2015</v>
          </cell>
          <cell r="Y77" t="str">
            <v>Bibliothèque Numérique ENI (Service en ligne)</v>
          </cell>
          <cell r="Z77" t="str">
            <v>CERTIFICATIONS</v>
          </cell>
          <cell r="AA77" t="str">
            <v>texte</v>
          </cell>
          <cell r="AB77" t="str">
            <v>txt</v>
          </cell>
          <cell r="AC77" t="str">
            <v>rdacontent/fre</v>
          </cell>
          <cell r="AD77" t="str">
            <v>informatique</v>
          </cell>
          <cell r="AE77" t="str">
            <v>c</v>
          </cell>
          <cell r="AF77" t="str">
            <v>rdamedia/fre</v>
          </cell>
          <cell r="AG77" t="str">
            <v>ressource en ligne</v>
          </cell>
          <cell r="AH77" t="str">
            <v>cr</v>
          </cell>
          <cell r="AI77" t="str">
            <v>rdacarrier/fre</v>
          </cell>
          <cell r="AJ77" t="str">
            <v>m\\\\\o\\d\\\\\\\\</v>
          </cell>
          <cell r="AK77" t="str">
            <v>cr\cn\\\\uuaua</v>
          </cell>
          <cell r="AL77" t="str">
            <v>Accès restreint aux membres</v>
          </cell>
          <cell r="AM77" t="str">
            <v>Source de la note de description : Version imprimée</v>
          </cell>
          <cell r="AN77" t="str">
            <v/>
          </cell>
          <cell r="AO77" t="str">
            <v>%SITE_CLIENT%/?library_guid=AF0DC7E7-B7C3-4CF8-9BAF-BEA5CAFD50AA</v>
          </cell>
          <cell r="AP77" t="str">
            <v>Accès au travers du portail ENI</v>
          </cell>
          <cell r="AQ77" t="str">
            <v xml:space="preserve"> livre zend </v>
          </cell>
          <cell r="AR77" t="str">
            <v xml:space="preserve"> LNCEZCPE</v>
          </cell>
          <cell r="AS77" t="str">
            <v xml:space="preserve">livre php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row>
        <row r="78">
          <cell r="A78" t="str">
            <v>CMO07EXC</v>
          </cell>
          <cell r="B78" t="str">
            <v>Excel 2007</v>
          </cell>
          <cell r="C78" t="str">
            <v>Préparation à l'examen Microsoft&amp;reg; Certified Application Specialist Excel 2007 (77-602)</v>
          </cell>
          <cell r="D78" t="str">
            <v/>
          </cell>
          <cell r="E78" t="str">
            <v/>
          </cell>
          <cell r="F78" t="str">
            <v/>
          </cell>
          <cell r="G78" t="str">
            <v/>
          </cell>
          <cell r="H78" t="str">
            <v/>
          </cell>
          <cell r="I78" t="str">
            <v/>
          </cell>
          <cell r="J78" t="str">
            <v/>
          </cell>
          <cell r="K78" t="str">
            <v>Edition du 1 January 2008</v>
          </cell>
          <cell r="L78" t="str">
            <v>309 pages</v>
          </cell>
          <cell r="M78" t="str">
            <v>Editions ENI</v>
          </cell>
          <cell r="N78" t="str">
            <v>fre</v>
          </cell>
          <cell r="O78" t="str">
            <v>fre</v>
          </cell>
          <cell r="P78" t="str">
            <v>fre</v>
          </cell>
          <cell r="Q78" t="str">
            <v>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ell>
          <cell r="R78">
            <v>9782746044777</v>
          </cell>
          <cell r="S78" t="str">
            <v>Version Numérique</v>
          </cell>
          <cell r="T78">
            <v>9782746040861</v>
          </cell>
          <cell r="U78" t="str">
            <v>Version Imprimée</v>
          </cell>
          <cell r="V78" t="str">
            <v>St-Herblain</v>
          </cell>
          <cell r="W78" t="str">
            <v>Editions ENI</v>
          </cell>
          <cell r="X78">
            <v>2008</v>
          </cell>
          <cell r="Y78" t="str">
            <v>Bibliothèque Numérique ENI (Service en ligne)</v>
          </cell>
          <cell r="Z78" t="str">
            <v>CERTIFICATIONS MICROSOFT OFFICE</v>
          </cell>
          <cell r="AA78" t="str">
            <v>texte</v>
          </cell>
          <cell r="AB78" t="str">
            <v>txt</v>
          </cell>
          <cell r="AC78" t="str">
            <v>rdacontent/fre</v>
          </cell>
          <cell r="AD78" t="str">
            <v>informatique</v>
          </cell>
          <cell r="AE78" t="str">
            <v>c</v>
          </cell>
          <cell r="AF78" t="str">
            <v>rdamedia/fre</v>
          </cell>
          <cell r="AG78" t="str">
            <v>ressource en ligne</v>
          </cell>
          <cell r="AH78" t="str">
            <v>cr</v>
          </cell>
          <cell r="AI78" t="str">
            <v>rdacarrier/fre</v>
          </cell>
          <cell r="AJ78" t="str">
            <v>m\\\\\o\\d\\\\\\\\</v>
          </cell>
          <cell r="AK78" t="str">
            <v>cr\cn\\\\uuaua</v>
          </cell>
          <cell r="AL78" t="str">
            <v>Accès restreint aux membres</v>
          </cell>
          <cell r="AM78" t="str">
            <v>Source de la note de description : Version imprimée</v>
          </cell>
          <cell r="AN78" t="str">
            <v/>
          </cell>
          <cell r="AO78" t="str">
            <v>%SITE_CLIENT%/?library_guid=C8514D96-5E9A-43E2-A3E4-04EE324C8947</v>
          </cell>
          <cell r="AP78" t="str">
            <v>Accès au travers du portail ENI</v>
          </cell>
          <cell r="AQ78" t="str">
            <v xml:space="preserve">  examen </v>
          </cell>
          <cell r="AR78">
            <v>70</v>
          </cell>
          <cell r="AS78" t="str">
            <v xml:space="preserve"> Certification Microsoft </v>
          </cell>
          <cell r="AT78" t="str">
            <v xml:space="preserve"> e</v>
          </cell>
          <cell r="AU78" t="str">
            <v xml:space="preserve"> ebook </v>
          </cell>
          <cell r="AV78" t="str">
            <v xml:space="preserve"> examen microsoft </v>
          </cell>
          <cell r="AW78" t="str">
            <v xml:space="preserve"> Excel 2007 </v>
          </cell>
          <cell r="AX78" t="str">
            <v xml:space="preserve"> exercices </v>
          </cell>
          <cell r="AY78" t="str">
            <v xml:space="preserve"> livre électronique </v>
          </cell>
          <cell r="AZ78" t="str">
            <v xml:space="preserve"> livre numérique </v>
          </cell>
          <cell r="BA78" t="str">
            <v xml:space="preserve"> livres électroniques </v>
          </cell>
          <cell r="BB78" t="str">
            <v xml:space="preserve"> livres numériques </v>
          </cell>
          <cell r="BC78" t="str">
            <v xml:space="preserve"> LNCMO07EXC</v>
          </cell>
          <cell r="BD78" t="str">
            <v xml:space="preserve"> MCAS </v>
          </cell>
          <cell r="BE78" t="str">
            <v xml:space="preserve"> micosoft </v>
          </cell>
          <cell r="BF78" t="str">
            <v xml:space="preserve"> microsoft office  </v>
          </cell>
          <cell r="BG78" t="str">
            <v xml:space="preserve"> microsoft office specialist </v>
          </cell>
          <cell r="BH78" t="str">
            <v xml:space="preserve"> mos </v>
          </cell>
          <cell r="BI78" t="str">
            <v xml:space="preserve"> Tableur </v>
          </cell>
          <cell r="BJ78">
            <v>602</v>
          </cell>
          <cell r="BK78" t="str">
            <v xml:space="preserve">book </v>
          </cell>
          <cell r="BL78" t="str">
            <v xml:space="preserve">Livre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row>
        <row r="79">
          <cell r="A79" t="str">
            <v>CMO07WOR</v>
          </cell>
          <cell r="B79" t="str">
            <v>Word 2007</v>
          </cell>
          <cell r="C79" t="str">
            <v>Préparation à l'examen Microsoft&amp;reg; Certified Application Specialist Word 2007 (77-601)</v>
          </cell>
          <cell r="D79" t="str">
            <v/>
          </cell>
          <cell r="E79" t="str">
            <v/>
          </cell>
          <cell r="F79" t="str">
            <v/>
          </cell>
          <cell r="G79" t="str">
            <v/>
          </cell>
          <cell r="H79" t="str">
            <v/>
          </cell>
          <cell r="I79" t="str">
            <v/>
          </cell>
          <cell r="J79" t="str">
            <v/>
          </cell>
          <cell r="K79" t="str">
            <v>Edition du 1 January 2008</v>
          </cell>
          <cell r="L79" t="str">
            <v>421 pages</v>
          </cell>
          <cell r="M79" t="str">
            <v>Editions ENI</v>
          </cell>
          <cell r="N79" t="str">
            <v>fre</v>
          </cell>
          <cell r="O79" t="str">
            <v>fre</v>
          </cell>
          <cell r="P79" t="str">
            <v>fre</v>
          </cell>
          <cell r="Q79" t="str">
            <v>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ell>
          <cell r="R79">
            <v>9782746044784</v>
          </cell>
          <cell r="S79" t="str">
            <v>Version Numérique</v>
          </cell>
          <cell r="T79">
            <v>9782746040878</v>
          </cell>
          <cell r="U79" t="str">
            <v>Version Imprimée</v>
          </cell>
          <cell r="V79" t="str">
            <v>St-Herblain</v>
          </cell>
          <cell r="W79" t="str">
            <v>Editions ENI</v>
          </cell>
          <cell r="X79">
            <v>2008</v>
          </cell>
          <cell r="Y79" t="str">
            <v>Bibliothèque Numérique ENI (Service en ligne)</v>
          </cell>
          <cell r="Z79" t="str">
            <v>CERTIFICATIONS MICROSOFT OFFICE</v>
          </cell>
          <cell r="AA79" t="str">
            <v>texte</v>
          </cell>
          <cell r="AB79" t="str">
            <v>txt</v>
          </cell>
          <cell r="AC79" t="str">
            <v>rdacontent/fre</v>
          </cell>
          <cell r="AD79" t="str">
            <v>informatique</v>
          </cell>
          <cell r="AE79" t="str">
            <v>c</v>
          </cell>
          <cell r="AF79" t="str">
            <v>rdamedia/fre</v>
          </cell>
          <cell r="AG79" t="str">
            <v>ressource en ligne</v>
          </cell>
          <cell r="AH79" t="str">
            <v>cr</v>
          </cell>
          <cell r="AI79" t="str">
            <v>rdacarrier/fre</v>
          </cell>
          <cell r="AJ79" t="str">
            <v>m\\\\\o\\d\\\\\\\\</v>
          </cell>
          <cell r="AK79" t="str">
            <v>cr\cn\\\\uuaua</v>
          </cell>
          <cell r="AL79" t="str">
            <v>Accès restreint aux membres</v>
          </cell>
          <cell r="AM79" t="str">
            <v>Source de la note de description : Version imprimée</v>
          </cell>
          <cell r="AN79" t="str">
            <v/>
          </cell>
          <cell r="AO79" t="str">
            <v>%SITE_CLIENT%/?library_guid=12B29CF5-B21B-476C-9F1F-9493D802BD5D</v>
          </cell>
          <cell r="AP79" t="str">
            <v>Accès au travers du portail ENI</v>
          </cell>
          <cell r="AQ79">
            <v>70</v>
          </cell>
          <cell r="AR79" t="str">
            <v xml:space="preserve"> Certification Microsoft </v>
          </cell>
          <cell r="AS79" t="str">
            <v xml:space="preserve"> e</v>
          </cell>
          <cell r="AT79" t="str">
            <v xml:space="preserve"> ebook </v>
          </cell>
          <cell r="AU79" t="str">
            <v xml:space="preserve"> examen </v>
          </cell>
          <cell r="AV79" t="str">
            <v xml:space="preserve"> exercices </v>
          </cell>
          <cell r="AW79" t="str">
            <v xml:space="preserve"> livre électronique </v>
          </cell>
          <cell r="AX79" t="str">
            <v xml:space="preserve"> livre numérique </v>
          </cell>
          <cell r="AY79" t="str">
            <v xml:space="preserve"> livres électroniques </v>
          </cell>
          <cell r="AZ79" t="str">
            <v xml:space="preserve"> livres numériques </v>
          </cell>
          <cell r="BA79" t="str">
            <v xml:space="preserve"> LNCMO07WOR</v>
          </cell>
          <cell r="BB79" t="str">
            <v xml:space="preserve"> MCAS </v>
          </cell>
          <cell r="BC79" t="str">
            <v xml:space="preserve"> microsoft office </v>
          </cell>
          <cell r="BD79" t="str">
            <v xml:space="preserve"> microsoft office specialist </v>
          </cell>
          <cell r="BE79" t="str">
            <v xml:space="preserve"> mos </v>
          </cell>
          <cell r="BF79" t="str">
            <v xml:space="preserve"> Traitement de texte </v>
          </cell>
          <cell r="BG79" t="str">
            <v xml:space="preserve"> Word 2007 </v>
          </cell>
          <cell r="BH79">
            <v>601</v>
          </cell>
          <cell r="BI79" t="str">
            <v xml:space="preserve">book </v>
          </cell>
          <cell r="BJ79" t="str">
            <v xml:space="preserve">Livre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row>
        <row r="80">
          <cell r="A80" t="str">
            <v>DP2ARC</v>
          </cell>
          <cell r="B80" t="str">
            <v>Architecture logicielle</v>
          </cell>
          <cell r="C80" t="str">
            <v>Pour une approche organisationnelle, fonctionnelle et technique (2e édition)</v>
          </cell>
          <cell r="D80" t="str">
            <v>Thomas  BAILET</v>
          </cell>
          <cell r="E80" t="str">
            <v/>
          </cell>
          <cell r="F80" t="str">
            <v xml:space="preserve">BAILET, Thomas </v>
          </cell>
          <cell r="G80" t="str">
            <v/>
          </cell>
          <cell r="H80" t="str">
            <v/>
          </cell>
          <cell r="I80" t="str">
            <v/>
          </cell>
          <cell r="J80" t="str">
            <v/>
          </cell>
          <cell r="K80" t="str">
            <v>Edition du 1 April 2016</v>
          </cell>
          <cell r="L80" t="str">
            <v>474 pages</v>
          </cell>
          <cell r="M80" t="str">
            <v>Editions ENI</v>
          </cell>
          <cell r="N80" t="str">
            <v>fre</v>
          </cell>
          <cell r="O80" t="str">
            <v>fre</v>
          </cell>
          <cell r="P80" t="str">
            <v>fre</v>
          </cell>
          <cell r="Q80" t="str">
            <v>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v>
          </cell>
          <cell r="R80">
            <v>9782409001895</v>
          </cell>
          <cell r="S80" t="str">
            <v>Version Numérique</v>
          </cell>
          <cell r="T80">
            <v>9782746099210</v>
          </cell>
          <cell r="U80" t="str">
            <v>Version Imprimée</v>
          </cell>
          <cell r="V80" t="str">
            <v>St-Herblain</v>
          </cell>
          <cell r="W80" t="str">
            <v>Editions ENI</v>
          </cell>
          <cell r="X80">
            <v>2016</v>
          </cell>
          <cell r="Y80" t="str">
            <v>Bibliothèque Numérique ENI (Service en ligne)</v>
          </cell>
          <cell r="Z80" t="str">
            <v>DATA PRO</v>
          </cell>
          <cell r="AA80" t="str">
            <v>texte</v>
          </cell>
          <cell r="AB80" t="str">
            <v>txt</v>
          </cell>
          <cell r="AC80" t="str">
            <v>rdacontent/fre</v>
          </cell>
          <cell r="AD80" t="str">
            <v>informatique</v>
          </cell>
          <cell r="AE80" t="str">
            <v>c</v>
          </cell>
          <cell r="AF80" t="str">
            <v>rdamedia/fre</v>
          </cell>
          <cell r="AG80" t="str">
            <v>ressource en ligne</v>
          </cell>
          <cell r="AH80" t="str">
            <v>cr</v>
          </cell>
          <cell r="AI80" t="str">
            <v>rdacarrier/fre</v>
          </cell>
          <cell r="AJ80" t="str">
            <v>m\\\\\o\\d\\\\\\\\</v>
          </cell>
          <cell r="AK80" t="str">
            <v>cr\cn\\\\uuaua</v>
          </cell>
          <cell r="AL80" t="str">
            <v>Accès restreint aux membres</v>
          </cell>
          <cell r="AM80" t="str">
            <v>Source de la note de description : Version imprimée</v>
          </cell>
          <cell r="AN80" t="str">
            <v/>
          </cell>
          <cell r="AO80" t="str">
            <v>%SITE_CLIENT%/?library_guid=3491161C-F91D-4498-BCDC-04B78AE52197</v>
          </cell>
          <cell r="AP80" t="str">
            <v>Accès au travers du portail ENI</v>
          </cell>
          <cell r="AQ80" t="str">
            <v xml:space="preserve"> développement </v>
          </cell>
          <cell r="AR80" t="str">
            <v xml:space="preserve"> gestion de projet </v>
          </cell>
          <cell r="AS80" t="str">
            <v xml:space="preserve"> LNDP2ARC</v>
          </cell>
          <cell r="AT80" t="str">
            <v xml:space="preserve"> MOA </v>
          </cell>
          <cell r="AU80" t="str">
            <v xml:space="preserve"> MOE </v>
          </cell>
          <cell r="AV80" t="str">
            <v xml:space="preserve">logiciel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row>
        <row r="81">
          <cell r="A81" t="str">
            <v>DP2DIR</v>
          </cell>
          <cell r="B81" t="str">
            <v>Diriger un projet web Agile</v>
          </cell>
          <cell r="C81" t="str">
            <v>Utilisez la dynamique des groupes pour décupler Scrum (2e édition)</v>
          </cell>
          <cell r="D81" t="str">
            <v>Edgard MAILLOT</v>
          </cell>
          <cell r="E81" t="str">
            <v/>
          </cell>
          <cell r="F81" t="str">
            <v>MAILLOT, Edgard</v>
          </cell>
          <cell r="G81" t="str">
            <v/>
          </cell>
          <cell r="H81" t="str">
            <v/>
          </cell>
          <cell r="I81" t="str">
            <v/>
          </cell>
          <cell r="J81" t="str">
            <v/>
          </cell>
          <cell r="K81" t="str">
            <v>Edition du 1 December 2021</v>
          </cell>
          <cell r="L81" t="str">
            <v>337 pages</v>
          </cell>
          <cell r="M81" t="str">
            <v>Editions ENI</v>
          </cell>
          <cell r="N81" t="str">
            <v>fre</v>
          </cell>
          <cell r="O81" t="str">
            <v>fre</v>
          </cell>
          <cell r="P81" t="str">
            <v>fre</v>
          </cell>
          <cell r="Q81" t="str">
            <v>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v>
          </cell>
          <cell r="R81">
            <v>9782409033186</v>
          </cell>
          <cell r="S81" t="str">
            <v>Version Numérique</v>
          </cell>
          <cell r="T81">
            <v>9782409033179</v>
          </cell>
          <cell r="U81" t="str">
            <v>Version Imprimée</v>
          </cell>
          <cell r="V81" t="str">
            <v>St-Herblain</v>
          </cell>
          <cell r="W81" t="str">
            <v>Editions ENI</v>
          </cell>
          <cell r="X81">
            <v>2021</v>
          </cell>
          <cell r="Y81" t="str">
            <v>Bibliothèque Numérique ENI (Service en ligne)</v>
          </cell>
          <cell r="Z81" t="str">
            <v>DATA PRO</v>
          </cell>
          <cell r="AA81" t="str">
            <v>texte</v>
          </cell>
          <cell r="AB81" t="str">
            <v>txt</v>
          </cell>
          <cell r="AC81" t="str">
            <v>rdacontent/fre</v>
          </cell>
          <cell r="AD81" t="str">
            <v>informatique</v>
          </cell>
          <cell r="AE81" t="str">
            <v>c</v>
          </cell>
          <cell r="AF81" t="str">
            <v>rdamedia/fre</v>
          </cell>
          <cell r="AG81" t="str">
            <v>ressource en ligne</v>
          </cell>
          <cell r="AH81" t="str">
            <v>cr</v>
          </cell>
          <cell r="AI81" t="str">
            <v>rdacarrier/fre</v>
          </cell>
          <cell r="AJ81" t="str">
            <v>m\\\\\o\\d\\\\\\\\</v>
          </cell>
          <cell r="AK81" t="str">
            <v>cr\cn\\\\uuaua</v>
          </cell>
          <cell r="AL81" t="str">
            <v>Accès restreint aux membres</v>
          </cell>
          <cell r="AM81" t="str">
            <v>Source de la note de description : Version imprimée</v>
          </cell>
          <cell r="AN81" t="str">
            <v/>
          </cell>
          <cell r="AO81" t="str">
            <v>%SITE_CLIENT%/?library_guid=3757DDAD-455D-4932-9926-1F373FF0DD60</v>
          </cell>
          <cell r="AP81" t="str">
            <v>Accès au travers du portail ENI</v>
          </cell>
          <cell r="AQ81" t="str">
            <v xml:space="preserve"> Agilité </v>
          </cell>
          <cell r="AR81" t="str">
            <v xml:space="preserve"> Direction projet </v>
          </cell>
          <cell r="AS81" t="str">
            <v xml:space="preserve"> Empower your team </v>
          </cell>
          <cell r="AT81" t="str">
            <v xml:space="preserve"> Scrum</v>
          </cell>
          <cell r="AU81" t="str">
            <v xml:space="preserve">Gestion de projet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row>
        <row r="82">
          <cell r="A82" t="str">
            <v>DP2GJCI</v>
          </cell>
          <cell r="B82" t="str">
            <v>Guide juridique des contrats en informatique (2ième édition)</v>
          </cell>
          <cell r="C82" t="str">
            <v/>
          </cell>
          <cell r="D82" t="str">
            <v>Jérôme DEBRAS</v>
          </cell>
          <cell r="E82" t="str">
            <v/>
          </cell>
          <cell r="F82" t="str">
            <v>DEBRAS, Jérôme</v>
          </cell>
          <cell r="G82" t="str">
            <v/>
          </cell>
          <cell r="H82" t="str">
            <v/>
          </cell>
          <cell r="I82" t="str">
            <v/>
          </cell>
          <cell r="J82" t="str">
            <v/>
          </cell>
          <cell r="K82" t="str">
            <v>Edition du 1 May 2015</v>
          </cell>
          <cell r="L82" t="str">
            <v>196 pages</v>
          </cell>
          <cell r="M82" t="str">
            <v>Editions ENI</v>
          </cell>
          <cell r="N82" t="str">
            <v>fre</v>
          </cell>
          <cell r="O82" t="str">
            <v>fre</v>
          </cell>
          <cell r="P82" t="str">
            <v>fre</v>
          </cell>
          <cell r="Q82" t="str">
            <v>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v>
          </cell>
          <cell r="R82">
            <v>9782746096295</v>
          </cell>
          <cell r="S82" t="str">
            <v>Version Numérique</v>
          </cell>
          <cell r="T82">
            <v>9782746095021</v>
          </cell>
          <cell r="U82" t="str">
            <v>Version Imprimée</v>
          </cell>
          <cell r="V82" t="str">
            <v>St-Herblain</v>
          </cell>
          <cell r="W82" t="str">
            <v>Editions ENI</v>
          </cell>
          <cell r="X82">
            <v>2015</v>
          </cell>
          <cell r="Y82" t="str">
            <v>Bibliothèque Numérique ENI (Service en ligne)</v>
          </cell>
          <cell r="Z82" t="str">
            <v>DATA PRO</v>
          </cell>
          <cell r="AA82" t="str">
            <v>texte</v>
          </cell>
          <cell r="AB82" t="str">
            <v>txt</v>
          </cell>
          <cell r="AC82" t="str">
            <v>rdacontent/fre</v>
          </cell>
          <cell r="AD82" t="str">
            <v>informatique</v>
          </cell>
          <cell r="AE82" t="str">
            <v>c</v>
          </cell>
          <cell r="AF82" t="str">
            <v>rdamedia/fre</v>
          </cell>
          <cell r="AG82" t="str">
            <v>ressource en ligne</v>
          </cell>
          <cell r="AH82" t="str">
            <v>cr</v>
          </cell>
          <cell r="AI82" t="str">
            <v>rdacarrier/fre</v>
          </cell>
          <cell r="AJ82" t="str">
            <v>m\\\\\o\\d\\\\\\\\</v>
          </cell>
          <cell r="AK82" t="str">
            <v>cr\cn\\\\uuaua</v>
          </cell>
          <cell r="AL82" t="str">
            <v>Accès restreint aux membres</v>
          </cell>
          <cell r="AM82" t="str">
            <v>Source de la note de description : Version imprimée</v>
          </cell>
          <cell r="AN82" t="str">
            <v/>
          </cell>
          <cell r="AO82" t="str">
            <v>%SITE_CLIENT%/?library_guid=8F58B93C-6546-4EE8-8702-40C03ACAF4D7</v>
          </cell>
          <cell r="AP82" t="str">
            <v>Accès au travers du portail ENI</v>
          </cell>
          <cell r="AQ82" t="str">
            <v xml:space="preserve"> contrat </v>
          </cell>
          <cell r="AR82" t="str">
            <v xml:space="preserve"> justice </v>
          </cell>
          <cell r="AS82" t="str">
            <v xml:space="preserve"> LNDP2GJCI</v>
          </cell>
          <cell r="AT82" t="str">
            <v xml:space="preserve">droit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row>
        <row r="83">
          <cell r="A83" t="str">
            <v>DP2GOUV</v>
          </cell>
          <cell r="B83" t="str">
            <v>La gouvernance du Système d'Information dans les PME</v>
          </cell>
          <cell r="C83" t="str">
            <v>Pratiques et évolutions (2e édition)</v>
          </cell>
          <cell r="D83" t="str">
            <v>Jean-François CARPENTIER</v>
          </cell>
          <cell r="E83" t="str">
            <v/>
          </cell>
          <cell r="F83" t="str">
            <v>CARPENTIER, Jean-François</v>
          </cell>
          <cell r="G83" t="str">
            <v/>
          </cell>
          <cell r="H83" t="str">
            <v/>
          </cell>
          <cell r="I83" t="str">
            <v/>
          </cell>
          <cell r="J83" t="str">
            <v/>
          </cell>
          <cell r="K83" t="str">
            <v>Edition du 1 March 2017</v>
          </cell>
          <cell r="L83" t="str">
            <v>334 pages</v>
          </cell>
          <cell r="M83" t="str">
            <v>Editions ENI</v>
          </cell>
          <cell r="N83" t="str">
            <v>fre</v>
          </cell>
          <cell r="O83" t="str">
            <v>fre</v>
          </cell>
          <cell r="P83" t="str">
            <v>fre</v>
          </cell>
          <cell r="Q83" t="str">
            <v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v>
          </cell>
          <cell r="R83">
            <v>9782409007712</v>
          </cell>
          <cell r="S83" t="str">
            <v>Version Numérique</v>
          </cell>
          <cell r="T83">
            <v>9782409006920</v>
          </cell>
          <cell r="U83" t="str">
            <v>Version Imprimée</v>
          </cell>
          <cell r="V83" t="str">
            <v>St-Herblain</v>
          </cell>
          <cell r="W83" t="str">
            <v>Editions ENI</v>
          </cell>
          <cell r="X83">
            <v>2017</v>
          </cell>
          <cell r="Y83" t="str">
            <v>Bibliothèque Numérique ENI (Service en ligne)</v>
          </cell>
          <cell r="Z83" t="str">
            <v>DATA PRO</v>
          </cell>
          <cell r="AA83" t="str">
            <v>texte</v>
          </cell>
          <cell r="AB83" t="str">
            <v>txt</v>
          </cell>
          <cell r="AC83" t="str">
            <v>rdacontent/fre</v>
          </cell>
          <cell r="AD83" t="str">
            <v>informatique</v>
          </cell>
          <cell r="AE83" t="str">
            <v>c</v>
          </cell>
          <cell r="AF83" t="str">
            <v>rdamedia/fre</v>
          </cell>
          <cell r="AG83" t="str">
            <v>ressource en ligne</v>
          </cell>
          <cell r="AH83" t="str">
            <v>cr</v>
          </cell>
          <cell r="AI83" t="str">
            <v>rdacarrier/fre</v>
          </cell>
          <cell r="AJ83" t="str">
            <v>m\\\\\o\\d\\\\\\\\</v>
          </cell>
          <cell r="AK83" t="str">
            <v>cr\cn\\\\uuaua</v>
          </cell>
          <cell r="AL83" t="str">
            <v>Accès restreint aux membres</v>
          </cell>
          <cell r="AM83" t="str">
            <v>Source de la note de description : Version imprimée</v>
          </cell>
          <cell r="AN83" t="str">
            <v/>
          </cell>
          <cell r="AO83" t="str">
            <v>%SITE_CLIENT%/?library_guid=AFDF57BF-34A8-42FB-9137-FB2E39857C31</v>
          </cell>
          <cell r="AP83" t="str">
            <v>Accès au travers du portail ENI</v>
          </cell>
          <cell r="AQ83" t="str">
            <v xml:space="preserve"> ABC </v>
          </cell>
          <cell r="AR83" t="str">
            <v xml:space="preserve"> budget </v>
          </cell>
          <cell r="AS83" t="str">
            <v xml:space="preserve"> CMMI </v>
          </cell>
          <cell r="AT83" t="str">
            <v xml:space="preserve"> COBIT </v>
          </cell>
          <cell r="AU83" t="str">
            <v xml:space="preserve"> green IT </v>
          </cell>
          <cell r="AV83" t="str">
            <v xml:space="preserve"> ITIL </v>
          </cell>
          <cell r="AW83" t="str">
            <v xml:space="preserve"> LNDP2GOUV</v>
          </cell>
          <cell r="AX83" t="str">
            <v xml:space="preserve"> SI </v>
          </cell>
          <cell r="AY83" t="str">
            <v xml:space="preserve"> TCO </v>
          </cell>
          <cell r="AZ83" t="str">
            <v xml:space="preserve">livre gouvernance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row>
        <row r="84">
          <cell r="A84" t="str">
            <v>DP2GP</v>
          </cell>
          <cell r="B84" t="str">
            <v>Gérez vos projets (2e édition)</v>
          </cell>
          <cell r="C84" t="str">
            <v>Impulsion, Conception, Mise en oeuvre</v>
          </cell>
          <cell r="D84" t="str">
            <v>Thibault  PAIRIS</v>
          </cell>
          <cell r="E84" t="str">
            <v/>
          </cell>
          <cell r="F84" t="str">
            <v xml:space="preserve">PAIRIS, Thibault </v>
          </cell>
          <cell r="G84" t="str">
            <v/>
          </cell>
          <cell r="H84" t="str">
            <v/>
          </cell>
          <cell r="I84" t="str">
            <v/>
          </cell>
          <cell r="J84" t="str">
            <v/>
          </cell>
          <cell r="K84" t="str">
            <v>Edition du 1 November 2021</v>
          </cell>
          <cell r="L84" t="str">
            <v>378 pages</v>
          </cell>
          <cell r="M84" t="str">
            <v>Editions ENI</v>
          </cell>
          <cell r="N84" t="str">
            <v>fre</v>
          </cell>
          <cell r="O84" t="str">
            <v>fre</v>
          </cell>
          <cell r="P84" t="str">
            <v>fre</v>
          </cell>
          <cell r="Q84" t="str">
            <v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v>
          </cell>
          <cell r="R84">
            <v>9782409032769</v>
          </cell>
          <cell r="S84" t="str">
            <v>Version Numérique</v>
          </cell>
          <cell r="T84">
            <v>9782409032752</v>
          </cell>
          <cell r="U84" t="str">
            <v>Version Imprimée</v>
          </cell>
          <cell r="V84" t="str">
            <v>St-Herblain</v>
          </cell>
          <cell r="W84" t="str">
            <v>Editions ENI</v>
          </cell>
          <cell r="X84">
            <v>2021</v>
          </cell>
          <cell r="Y84" t="str">
            <v>Bibliothèque Numérique ENI (Service en ligne)</v>
          </cell>
          <cell r="Z84" t="str">
            <v>DATA PRO</v>
          </cell>
          <cell r="AA84" t="str">
            <v>texte</v>
          </cell>
          <cell r="AB84" t="str">
            <v>txt</v>
          </cell>
          <cell r="AC84" t="str">
            <v>rdacontent/fre</v>
          </cell>
          <cell r="AD84" t="str">
            <v>informatique</v>
          </cell>
          <cell r="AE84" t="str">
            <v>c</v>
          </cell>
          <cell r="AF84" t="str">
            <v>rdamedia/fre</v>
          </cell>
          <cell r="AG84" t="str">
            <v>ressource en ligne</v>
          </cell>
          <cell r="AH84" t="str">
            <v>cr</v>
          </cell>
          <cell r="AI84" t="str">
            <v>rdacarrier/fre</v>
          </cell>
          <cell r="AJ84" t="str">
            <v>m\\\\\o\\d\\\\\\\\</v>
          </cell>
          <cell r="AK84" t="str">
            <v>cr\cn\\\\uuaua</v>
          </cell>
          <cell r="AL84" t="str">
            <v>Accès restreint aux membres</v>
          </cell>
          <cell r="AM84" t="str">
            <v>Source de la note de description : Version imprimée</v>
          </cell>
          <cell r="AN84" t="str">
            <v/>
          </cell>
          <cell r="AO84" t="str">
            <v>%SITE_CLIENT%/?library_guid=A582CCC2-DEEB-4DBB-97EC-0D115B4C28F9</v>
          </cell>
          <cell r="AP84" t="str">
            <v>Accès au travers du portail ENI</v>
          </cell>
          <cell r="AQ84" t="str">
            <v xml:space="preserve"> agile </v>
          </cell>
          <cell r="AR84" t="str">
            <v xml:space="preserve"> budget </v>
          </cell>
          <cell r="AS84" t="str">
            <v xml:space="preserve"> cahier des charges </v>
          </cell>
          <cell r="AT84" t="str">
            <v xml:space="preserve"> planification </v>
          </cell>
          <cell r="AU84" t="str">
            <v xml:space="preserve"> Prince2</v>
          </cell>
          <cell r="AV84" t="str">
            <v xml:space="preserve">Gestion de projet </v>
          </cell>
          <cell r="AW84" t="str">
            <v/>
          </cell>
          <cell r="AX84" t="str">
            <v/>
          </cell>
          <cell r="AY84" t="str">
            <v/>
          </cell>
          <cell r="AZ84" t="str">
            <v/>
          </cell>
          <cell r="BA84" t="str">
            <v/>
          </cell>
          <cell r="BB84" t="str">
            <v/>
          </cell>
          <cell r="BC84" t="str">
            <v/>
          </cell>
          <cell r="BD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row>
        <row r="85">
          <cell r="A85" t="str">
            <v>DP2GTL</v>
          </cell>
          <cell r="B85" t="str">
            <v>Gestion des tests logiciels</v>
          </cell>
          <cell r="C85" t="str">
            <v>Bonnes pratiques à mettre en oeuvre pour l'industrialisation des tests (2e édition)</v>
          </cell>
          <cell r="D85" t="str">
            <v>Emmanuel ITIÉ</v>
          </cell>
          <cell r="E85" t="str">
            <v/>
          </cell>
          <cell r="F85" t="str">
            <v>ITIÉ, Emmanuel</v>
          </cell>
          <cell r="G85" t="str">
            <v/>
          </cell>
          <cell r="H85" t="str">
            <v/>
          </cell>
          <cell r="I85" t="str">
            <v/>
          </cell>
          <cell r="J85" t="str">
            <v/>
          </cell>
          <cell r="K85" t="str">
            <v>Edition du 1 May 2016</v>
          </cell>
          <cell r="L85" t="str">
            <v>466 pages</v>
          </cell>
          <cell r="M85" t="str">
            <v>Editions ENI</v>
          </cell>
          <cell r="N85" t="str">
            <v>fre</v>
          </cell>
          <cell r="O85" t="str">
            <v>fre</v>
          </cell>
          <cell r="P85" t="str">
            <v>fre</v>
          </cell>
          <cell r="Q85" t="str">
            <v>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v>
          </cell>
          <cell r="R85">
            <v>9782409002168</v>
          </cell>
          <cell r="S85" t="str">
            <v>Version Numérique</v>
          </cell>
          <cell r="T85">
            <v>9782409000300</v>
          </cell>
          <cell r="U85" t="str">
            <v>Version Imprimée</v>
          </cell>
          <cell r="V85" t="str">
            <v>St-Herblain</v>
          </cell>
          <cell r="W85" t="str">
            <v>Editions ENI</v>
          </cell>
          <cell r="X85">
            <v>2016</v>
          </cell>
          <cell r="Y85" t="str">
            <v>Bibliothèque Numérique ENI (Service en ligne)</v>
          </cell>
          <cell r="Z85" t="str">
            <v>DATA PRO</v>
          </cell>
          <cell r="AA85" t="str">
            <v>texte</v>
          </cell>
          <cell r="AB85" t="str">
            <v>txt</v>
          </cell>
          <cell r="AC85" t="str">
            <v>rdacontent/fre</v>
          </cell>
          <cell r="AD85" t="str">
            <v>informatique</v>
          </cell>
          <cell r="AE85" t="str">
            <v>c</v>
          </cell>
          <cell r="AF85" t="str">
            <v>rdamedia/fre</v>
          </cell>
          <cell r="AG85" t="str">
            <v>ressource en ligne</v>
          </cell>
          <cell r="AH85" t="str">
            <v>cr</v>
          </cell>
          <cell r="AI85" t="str">
            <v>rdacarrier/fre</v>
          </cell>
          <cell r="AJ85" t="str">
            <v>m\\\\\o\\d\\\\\\\\</v>
          </cell>
          <cell r="AK85" t="str">
            <v>cr\cn\\\\uuaua</v>
          </cell>
          <cell r="AL85" t="str">
            <v>Accès restreint aux membres</v>
          </cell>
          <cell r="AM85" t="str">
            <v>Source de la note de description : Version imprimée</v>
          </cell>
          <cell r="AN85" t="str">
            <v/>
          </cell>
          <cell r="AO85" t="str">
            <v>%SITE_CLIENT%/?library_guid=F4BB6F2B-92D3-4D11-A423-5B4DC288E49D</v>
          </cell>
          <cell r="AP85" t="str">
            <v>Accès au travers du portail ENI</v>
          </cell>
          <cell r="AQ85" t="str">
            <v xml:space="preserve"> LNDP2GTL</v>
          </cell>
          <cell r="AR85" t="str">
            <v xml:space="preserve"> projeqtor </v>
          </cell>
          <cell r="AS85" t="str">
            <v xml:space="preserve"> qualité </v>
          </cell>
          <cell r="AT85" t="str">
            <v xml:space="preserve"> recettage </v>
          </cell>
          <cell r="AU85" t="str">
            <v xml:space="preserve"> TRA </v>
          </cell>
          <cell r="AV85" t="str">
            <v xml:space="preserve"> vabf </v>
          </cell>
          <cell r="AW85" t="str">
            <v xml:space="preserve">test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row>
        <row r="86">
          <cell r="A86" t="str">
            <v>DP2IACB</v>
          </cell>
          <cell r="B86" t="str">
            <v>Intelligence Artificielle</v>
          </cell>
          <cell r="C86" t="str">
            <v>Impact sur les entreprises et le business (2e édition)</v>
          </cell>
          <cell r="D86" t="str">
            <v>Jean-Michel  RODRIGUEZ</v>
          </cell>
          <cell r="E86" t="str">
            <v/>
          </cell>
          <cell r="F86" t="str">
            <v xml:space="preserve">RODRIGUEZ, Jean-Michel </v>
          </cell>
          <cell r="G86" t="str">
            <v/>
          </cell>
          <cell r="H86" t="str">
            <v/>
          </cell>
          <cell r="I86" t="str">
            <v/>
          </cell>
          <cell r="J86" t="str">
            <v/>
          </cell>
          <cell r="K86" t="str">
            <v>Edition du 1 December 2022</v>
          </cell>
          <cell r="L86" t="str">
            <v>468 pages</v>
          </cell>
          <cell r="M86" t="str">
            <v>Editions ENI</v>
          </cell>
          <cell r="N86" t="str">
            <v>fre</v>
          </cell>
          <cell r="O86" t="str">
            <v>fre</v>
          </cell>
          <cell r="P86" t="str">
            <v>fre</v>
          </cell>
          <cell r="Q86" t="str">
            <v xml:space="preserve">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
Envie de progresser davantage ? Consultez l'ouvrage de notre auteur Daniel ICHBIAH - "ChatGPT - Qui es-tu ?" disponible ici, ainsi que notre nouvel article pour découvrir tous les contenus de formation proposés par ENI : "Comment bien utiliser ChatGPT la nouvelle intelligence artificielle ?"
</v>
          </cell>
          <cell r="R86">
            <v>9782409038013</v>
          </cell>
          <cell r="S86" t="str">
            <v>Version Numérique</v>
          </cell>
          <cell r="T86">
            <v>9782409038006</v>
          </cell>
          <cell r="U86" t="str">
            <v>Version Imprimée</v>
          </cell>
          <cell r="V86" t="str">
            <v>St-Herblain</v>
          </cell>
          <cell r="W86" t="str">
            <v>Editions ENI</v>
          </cell>
          <cell r="X86">
            <v>2022</v>
          </cell>
          <cell r="Y86" t="str">
            <v>Bibliothèque Numérique ENI (Service en ligne)</v>
          </cell>
          <cell r="Z86" t="str">
            <v>DATA PRO</v>
          </cell>
          <cell r="AA86" t="str">
            <v>texte</v>
          </cell>
          <cell r="AB86" t="str">
            <v>txt</v>
          </cell>
          <cell r="AC86" t="str">
            <v>rdacontent/fre</v>
          </cell>
          <cell r="AD86" t="str">
            <v>informatique</v>
          </cell>
          <cell r="AE86" t="str">
            <v>c</v>
          </cell>
          <cell r="AF86" t="str">
            <v>rdamedia/fre</v>
          </cell>
          <cell r="AG86" t="str">
            <v>ressource en ligne</v>
          </cell>
          <cell r="AH86" t="str">
            <v>cr</v>
          </cell>
          <cell r="AI86" t="str">
            <v>rdacarrier/fre</v>
          </cell>
          <cell r="AJ86" t="str">
            <v>m\\\\\o\\d\\\\\\\\</v>
          </cell>
          <cell r="AK86" t="str">
            <v>cr\cn\\\\uuaua</v>
          </cell>
          <cell r="AL86" t="str">
            <v>Accès restreint aux membres</v>
          </cell>
          <cell r="AM86" t="str">
            <v>Source de la note de description : Version imprimée</v>
          </cell>
          <cell r="AN86" t="str">
            <v/>
          </cell>
          <cell r="AO86" t="str">
            <v>%SITE_CLIENT%/?library_guid=D5DA59CE-AECA-4DC1-9FCC-4D7BF048B2A9</v>
          </cell>
          <cell r="AP86" t="str">
            <v>Accès au travers du portail ENI</v>
          </cell>
          <cell r="AQ86" t="str">
            <v xml:space="preserve"> biais </v>
          </cell>
          <cell r="AR86" t="str">
            <v xml:space="preserve"> cognitive business </v>
          </cell>
          <cell r="AS86" t="str">
            <v xml:space="preserve"> data </v>
          </cell>
          <cell r="AT86" t="str">
            <v xml:space="preserve"> deep learning </v>
          </cell>
          <cell r="AU86" t="str">
            <v xml:space="preserve"> machine learning </v>
          </cell>
          <cell r="AV86" t="str">
            <v xml:space="preserve"> transformation digitale</v>
          </cell>
          <cell r="AW86" t="str">
            <v xml:space="preserve">IA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row>
        <row r="87">
          <cell r="A87" t="str">
            <v>DP2INT</v>
          </cell>
          <cell r="B87" t="str">
            <v>L'Intelligence Artificielle pour les développeurs</v>
          </cell>
          <cell r="C87" t="str">
            <v>Concepts et implémentations en C# (2e édition)</v>
          </cell>
          <cell r="D87" t="str">
            <v>Virginie  MATHIVET</v>
          </cell>
          <cell r="E87" t="str">
            <v/>
          </cell>
          <cell r="F87" t="str">
            <v xml:space="preserve">MATHIVET, Virginie </v>
          </cell>
          <cell r="G87" t="str">
            <v/>
          </cell>
          <cell r="H87" t="str">
            <v/>
          </cell>
          <cell r="I87" t="str">
            <v/>
          </cell>
          <cell r="J87" t="str">
            <v/>
          </cell>
          <cell r="K87" t="str">
            <v>Edition du 1 December 2017</v>
          </cell>
          <cell r="L87" t="str">
            <v>521 pages</v>
          </cell>
          <cell r="M87" t="str">
            <v>Editions ENI</v>
          </cell>
          <cell r="N87" t="str">
            <v>fre</v>
          </cell>
          <cell r="O87" t="str">
            <v>fre</v>
          </cell>
          <cell r="P87" t="str">
            <v>fre</v>
          </cell>
          <cell r="Q87" t="str">
            <v>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v>
          </cell>
          <cell r="R87">
            <v>9782409011412</v>
          </cell>
          <cell r="S87" t="str">
            <v>Version Numérique</v>
          </cell>
          <cell r="T87">
            <v>9782409011405</v>
          </cell>
          <cell r="U87" t="str">
            <v>Version Imprimée</v>
          </cell>
          <cell r="V87" t="str">
            <v>St-Herblain</v>
          </cell>
          <cell r="W87" t="str">
            <v>Editions ENI</v>
          </cell>
          <cell r="X87">
            <v>2017</v>
          </cell>
          <cell r="Y87" t="str">
            <v>Bibliothèque Numérique ENI (Service en ligne)</v>
          </cell>
          <cell r="Z87" t="str">
            <v>DATA PRO</v>
          </cell>
          <cell r="AA87" t="str">
            <v>texte</v>
          </cell>
          <cell r="AB87" t="str">
            <v>txt</v>
          </cell>
          <cell r="AC87" t="str">
            <v>rdacontent/fre</v>
          </cell>
          <cell r="AD87" t="str">
            <v>informatique</v>
          </cell>
          <cell r="AE87" t="str">
            <v>c</v>
          </cell>
          <cell r="AF87" t="str">
            <v>rdamedia/fre</v>
          </cell>
          <cell r="AG87" t="str">
            <v>ressource en ligne</v>
          </cell>
          <cell r="AH87" t="str">
            <v>cr</v>
          </cell>
          <cell r="AI87" t="str">
            <v>rdacarrier/fre</v>
          </cell>
          <cell r="AJ87" t="str">
            <v>m\\\\\o\\d\\\\\\\\</v>
          </cell>
          <cell r="AK87" t="str">
            <v>cr\cn\\\\uuaua</v>
          </cell>
          <cell r="AL87" t="str">
            <v>Accès restreint aux membres</v>
          </cell>
          <cell r="AM87" t="str">
            <v>Source de la note de description : Version imprimée</v>
          </cell>
          <cell r="AN87" t="str">
            <v/>
          </cell>
          <cell r="AO87" t="str">
            <v>%SITE_CLIENT%/?library_guid=45AF3FF8-0413-42A9-B0F1-FF29AD5BEDC0</v>
          </cell>
          <cell r="AP87" t="str">
            <v>Accès au travers du portail ENI</v>
          </cell>
          <cell r="AQ87" t="str">
            <v xml:space="preserve"> algorithmes </v>
          </cell>
          <cell r="AR87" t="str">
            <v xml:space="preserve"> deep learning </v>
          </cell>
          <cell r="AS87" t="str">
            <v xml:space="preserve"> LNDP2INT</v>
          </cell>
          <cell r="AT87" t="str">
            <v xml:space="preserve"> logique floue </v>
          </cell>
          <cell r="AU87" t="str">
            <v xml:space="preserve"> métaheuristique </v>
          </cell>
          <cell r="AV87" t="str">
            <v xml:space="preserve"> multi</v>
          </cell>
          <cell r="AW87" t="str">
            <v xml:space="preserve"> réseau de neurones </v>
          </cell>
          <cell r="AX87" t="str">
            <v xml:space="preserve"> systèmes experts </v>
          </cell>
          <cell r="AY87" t="str">
            <v xml:space="preserve">agents </v>
          </cell>
          <cell r="AZ87" t="str">
            <v xml:space="preserve">IA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row>
        <row r="88">
          <cell r="A88" t="str">
            <v>DP2JINT</v>
          </cell>
          <cell r="B88" t="str">
            <v>L'Intelligence Artificielle pour les développeurs</v>
          </cell>
          <cell r="C88" t="str">
            <v>Concepts et implémentations en Java (2e édition)</v>
          </cell>
          <cell r="D88" t="str">
            <v>Virginie  MATHIVET</v>
          </cell>
          <cell r="E88" t="str">
            <v/>
          </cell>
          <cell r="F88" t="str">
            <v xml:space="preserve">MATHIVET, Virginie </v>
          </cell>
          <cell r="G88" t="str">
            <v/>
          </cell>
          <cell r="H88" t="str">
            <v/>
          </cell>
          <cell r="I88" t="str">
            <v/>
          </cell>
          <cell r="J88" t="str">
            <v/>
          </cell>
          <cell r="K88" t="str">
            <v>Edition du 1 January 2019</v>
          </cell>
          <cell r="L88" t="str">
            <v>500 pages</v>
          </cell>
          <cell r="M88" t="str">
            <v>Editions ENI</v>
          </cell>
          <cell r="N88" t="str">
            <v>fre</v>
          </cell>
          <cell r="O88" t="str">
            <v>fre</v>
          </cell>
          <cell r="P88" t="str">
            <v>fre</v>
          </cell>
          <cell r="Q88" t="str">
            <v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v>
          </cell>
          <cell r="R88">
            <v>9782409017100</v>
          </cell>
          <cell r="S88" t="str">
            <v>Version Numérique</v>
          </cell>
          <cell r="T88">
            <v>9782409017094</v>
          </cell>
          <cell r="U88" t="str">
            <v>Version Imprimée</v>
          </cell>
          <cell r="V88" t="str">
            <v>St-Herblain</v>
          </cell>
          <cell r="W88" t="str">
            <v>Editions ENI</v>
          </cell>
          <cell r="X88">
            <v>2019</v>
          </cell>
          <cell r="Y88" t="str">
            <v>Bibliothèque Numérique ENI (Service en ligne)</v>
          </cell>
          <cell r="Z88" t="str">
            <v>DATA PRO</v>
          </cell>
          <cell r="AA88" t="str">
            <v>texte</v>
          </cell>
          <cell r="AB88" t="str">
            <v>txt</v>
          </cell>
          <cell r="AC88" t="str">
            <v>rdacontent/fre</v>
          </cell>
          <cell r="AD88" t="str">
            <v>informatique</v>
          </cell>
          <cell r="AE88" t="str">
            <v>c</v>
          </cell>
          <cell r="AF88" t="str">
            <v>rdamedia/fre</v>
          </cell>
          <cell r="AG88" t="str">
            <v>ressource en ligne</v>
          </cell>
          <cell r="AH88" t="str">
            <v>cr</v>
          </cell>
          <cell r="AI88" t="str">
            <v>rdacarrier/fre</v>
          </cell>
          <cell r="AJ88" t="str">
            <v>m\\\\\o\\d\\\\\\\\</v>
          </cell>
          <cell r="AK88" t="str">
            <v>cr\cn\\\\uuaua</v>
          </cell>
          <cell r="AL88" t="str">
            <v>Accès restreint aux membres</v>
          </cell>
          <cell r="AM88" t="str">
            <v>Source de la note de description : Version imprimée</v>
          </cell>
          <cell r="AN88" t="str">
            <v/>
          </cell>
          <cell r="AO88" t="str">
            <v>%SITE_CLIENT%/?library_guid=1D105DA3-E81E-4156-AA7C-AB5E367A9A63</v>
          </cell>
          <cell r="AP88" t="str">
            <v>Accès au travers du portail ENI</v>
          </cell>
          <cell r="AQ88" t="str">
            <v xml:space="preserve"> algorithmes </v>
          </cell>
          <cell r="AR88" t="str">
            <v xml:space="preserve"> LNDP2JINT</v>
          </cell>
          <cell r="AS88" t="str">
            <v xml:space="preserve"> logique floue </v>
          </cell>
          <cell r="AT88" t="str">
            <v xml:space="preserve"> métaheuristique </v>
          </cell>
          <cell r="AU88" t="str">
            <v xml:space="preserve"> multi</v>
          </cell>
          <cell r="AV88" t="str">
            <v xml:space="preserve"> réseau de neurones </v>
          </cell>
          <cell r="AW88" t="str">
            <v xml:space="preserve"> systèmes experts </v>
          </cell>
          <cell r="AX88" t="str">
            <v xml:space="preserve">agents </v>
          </cell>
          <cell r="AY88" t="str">
            <v xml:space="preserve">IA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row>
        <row r="89">
          <cell r="A89" t="str">
            <v>DP2MIG</v>
          </cell>
          <cell r="B89" t="str">
            <v>Migration de données</v>
          </cell>
          <cell r="C89" t="str">
            <v>D'un Système d'Information à l'autre : la démarche complète (2e édition)</v>
          </cell>
          <cell r="D89" t="str">
            <v>Bernard LAUXERROIS</v>
          </cell>
          <cell r="E89" t="str">
            <v/>
          </cell>
          <cell r="F89" t="str">
            <v>LAUXERROIS, Bernard</v>
          </cell>
          <cell r="G89" t="str">
            <v/>
          </cell>
          <cell r="H89" t="str">
            <v/>
          </cell>
          <cell r="I89" t="str">
            <v/>
          </cell>
          <cell r="J89" t="str">
            <v/>
          </cell>
          <cell r="K89" t="str">
            <v>Edition du 1 December 2016</v>
          </cell>
          <cell r="L89" t="str">
            <v>383 pages</v>
          </cell>
          <cell r="M89" t="str">
            <v>Editions ENI</v>
          </cell>
          <cell r="N89" t="str">
            <v>fre</v>
          </cell>
          <cell r="O89" t="str">
            <v>fre</v>
          </cell>
          <cell r="P89" t="str">
            <v>fre</v>
          </cell>
          <cell r="Q89" t="str">
            <v>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v>
          </cell>
          <cell r="R89">
            <v>9782409006494</v>
          </cell>
          <cell r="S89" t="str">
            <v>Version Numérique</v>
          </cell>
          <cell r="T89">
            <v>9782409004841</v>
          </cell>
          <cell r="U89" t="str">
            <v>Version Imprimée</v>
          </cell>
          <cell r="V89" t="str">
            <v>St-Herblain</v>
          </cell>
          <cell r="W89" t="str">
            <v>Editions ENI</v>
          </cell>
          <cell r="X89">
            <v>2016</v>
          </cell>
          <cell r="Y89" t="str">
            <v>Bibliothèque Numérique ENI (Service en ligne)</v>
          </cell>
          <cell r="Z89" t="str">
            <v>DATA PRO</v>
          </cell>
          <cell r="AA89" t="str">
            <v>texte</v>
          </cell>
          <cell r="AB89" t="str">
            <v>txt</v>
          </cell>
          <cell r="AC89" t="str">
            <v>rdacontent/fre</v>
          </cell>
          <cell r="AD89" t="str">
            <v>informatique</v>
          </cell>
          <cell r="AE89" t="str">
            <v>c</v>
          </cell>
          <cell r="AF89" t="str">
            <v>rdamedia/fre</v>
          </cell>
          <cell r="AG89" t="str">
            <v>ressource en ligne</v>
          </cell>
          <cell r="AH89" t="str">
            <v>cr</v>
          </cell>
          <cell r="AI89" t="str">
            <v>rdacarrier/fre</v>
          </cell>
          <cell r="AJ89" t="str">
            <v>m\\\\\o\\d\\\\\\\\</v>
          </cell>
          <cell r="AK89" t="str">
            <v>cr\cn\\\\uuaua</v>
          </cell>
          <cell r="AL89" t="str">
            <v>Accès restreint aux membres</v>
          </cell>
          <cell r="AM89" t="str">
            <v>Source de la note de description : Version imprimée</v>
          </cell>
          <cell r="AN89" t="str">
            <v/>
          </cell>
          <cell r="AO89" t="str">
            <v>%SITE_CLIENT%/?library_guid=58E000A2-8491-4AD6-83C7-A57D1A4A0678</v>
          </cell>
          <cell r="AP89" t="str">
            <v>Accès au travers du portail ENI</v>
          </cell>
          <cell r="AQ89" t="str">
            <v xml:space="preserve"> Access </v>
          </cell>
          <cell r="AR89" t="str">
            <v xml:space="preserve"> bdd </v>
          </cell>
          <cell r="AS89" t="str">
            <v xml:space="preserve"> LNDP2MIG</v>
          </cell>
          <cell r="AT89" t="str">
            <v xml:space="preserve"> sgbd </v>
          </cell>
          <cell r="AU89" t="str">
            <v xml:space="preserve"> SI </v>
          </cell>
          <cell r="AV89" t="str">
            <v xml:space="preserve"> système d'information </v>
          </cell>
          <cell r="AW89" t="str">
            <v xml:space="preserve">base de données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row>
        <row r="90">
          <cell r="A90" t="str">
            <v>DP2PILSI</v>
          </cell>
          <cell r="B90" t="str">
            <v>Pilotage d'un système d'information</v>
          </cell>
          <cell r="C90" t="str">
            <v>Méthode et bonnes pratiques (2e édition)</v>
          </cell>
          <cell r="D90" t="str">
            <v>Joël DEMASSON,Jean-Paul POGGIOLI</v>
          </cell>
          <cell r="E90" t="str">
            <v/>
          </cell>
          <cell r="F90" t="str">
            <v>DEMASSON, Joël</v>
          </cell>
          <cell r="G90" t="str">
            <v>POGGIOLI, Jean-Paul</v>
          </cell>
          <cell r="H90" t="str">
            <v/>
          </cell>
          <cell r="I90" t="str">
            <v/>
          </cell>
          <cell r="J90" t="str">
            <v/>
          </cell>
          <cell r="K90" t="str">
            <v>Edition du 1 March 2021</v>
          </cell>
          <cell r="L90" t="str">
            <v>270 pages</v>
          </cell>
          <cell r="M90" t="str">
            <v>Editions ENI</v>
          </cell>
          <cell r="N90" t="str">
            <v>fre</v>
          </cell>
          <cell r="O90" t="str">
            <v>fre</v>
          </cell>
          <cell r="P90" t="str">
            <v>fre</v>
          </cell>
          <cell r="Q90" t="str">
            <v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v>
          </cell>
          <cell r="R90">
            <v>9782409029066</v>
          </cell>
          <cell r="S90" t="str">
            <v>Version Numérique</v>
          </cell>
          <cell r="T90">
            <v>9782409029059</v>
          </cell>
          <cell r="U90" t="str">
            <v>Version Imprimée</v>
          </cell>
          <cell r="V90" t="str">
            <v>St-Herblain</v>
          </cell>
          <cell r="W90" t="str">
            <v>Editions ENI</v>
          </cell>
          <cell r="X90">
            <v>2021</v>
          </cell>
          <cell r="Y90" t="str">
            <v>Bibliothèque Numérique ENI (Service en ligne)</v>
          </cell>
          <cell r="Z90" t="str">
            <v>DATA PRO</v>
          </cell>
          <cell r="AA90" t="str">
            <v>texte</v>
          </cell>
          <cell r="AB90" t="str">
            <v>txt</v>
          </cell>
          <cell r="AC90" t="str">
            <v>rdacontent/fre</v>
          </cell>
          <cell r="AD90" t="str">
            <v>informatique</v>
          </cell>
          <cell r="AE90" t="str">
            <v>c</v>
          </cell>
          <cell r="AF90" t="str">
            <v>rdamedia/fre</v>
          </cell>
          <cell r="AG90" t="str">
            <v>ressource en ligne</v>
          </cell>
          <cell r="AH90" t="str">
            <v>cr</v>
          </cell>
          <cell r="AI90" t="str">
            <v>rdacarrier/fre</v>
          </cell>
          <cell r="AJ90" t="str">
            <v>m\\\\\o\\d\\\\\\\\</v>
          </cell>
          <cell r="AK90" t="str">
            <v>cr\cn\\\\uuaua</v>
          </cell>
          <cell r="AL90" t="str">
            <v>Accès restreint aux membres</v>
          </cell>
          <cell r="AM90" t="str">
            <v>Source de la note de description : Version imprimée</v>
          </cell>
          <cell r="AN90" t="str">
            <v/>
          </cell>
          <cell r="AO90" t="str">
            <v>%SITE_CLIENT%/?library_guid=B36E012C-E200-48BD-99AA-2CBA1F1F86A4</v>
          </cell>
          <cell r="AP90" t="str">
            <v>Accès au travers du portail ENI</v>
          </cell>
          <cell r="AQ90" t="str">
            <v xml:space="preserve"> 2MSI</v>
          </cell>
          <cell r="AR90" t="str">
            <v xml:space="preserve">livre SI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row>
        <row r="91">
          <cell r="A91" t="str">
            <v>DP2PROSEC</v>
          </cell>
          <cell r="B91" t="str">
            <v>La sécurité informatique en mode projet</v>
          </cell>
          <cell r="C91" t="str">
            <v>Organisez la sécurité du SI de votre entreprise (2e édition)</v>
          </cell>
          <cell r="D91" t="str">
            <v>Jérôme DEL DUCA,Alexandre PLANCHE</v>
          </cell>
          <cell r="E91" t="str">
            <v/>
          </cell>
          <cell r="F91" t="str">
            <v>DEL DUCA, Jérôme</v>
          </cell>
          <cell r="G91" t="str">
            <v>PLANCHE, Alexandre</v>
          </cell>
          <cell r="H91" t="str">
            <v/>
          </cell>
          <cell r="I91" t="str">
            <v/>
          </cell>
          <cell r="J91" t="str">
            <v/>
          </cell>
          <cell r="K91" t="str">
            <v>Edition du 1 March 2017</v>
          </cell>
          <cell r="L91" t="str">
            <v>318 pages</v>
          </cell>
          <cell r="M91" t="str">
            <v>Editions ENI</v>
          </cell>
          <cell r="N91" t="str">
            <v>fre</v>
          </cell>
          <cell r="O91" t="str">
            <v>fre</v>
          </cell>
          <cell r="P91" t="str">
            <v>fre</v>
          </cell>
          <cell r="Q91" t="str">
            <v>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v>
          </cell>
          <cell r="R91">
            <v>9782409007729</v>
          </cell>
          <cell r="S91" t="str">
            <v>Version Numérique</v>
          </cell>
          <cell r="T91">
            <v>9782409006289</v>
          </cell>
          <cell r="U91" t="str">
            <v>Version Imprimée</v>
          </cell>
          <cell r="V91" t="str">
            <v>St-Herblain</v>
          </cell>
          <cell r="W91" t="str">
            <v>Editions ENI</v>
          </cell>
          <cell r="X91">
            <v>2017</v>
          </cell>
          <cell r="Y91" t="str">
            <v>Bibliothèque Numérique ENI (Service en ligne)</v>
          </cell>
          <cell r="Z91" t="str">
            <v>DATA PRO</v>
          </cell>
          <cell r="AA91" t="str">
            <v>texte</v>
          </cell>
          <cell r="AB91" t="str">
            <v>txt</v>
          </cell>
          <cell r="AC91" t="str">
            <v>rdacontent/fre</v>
          </cell>
          <cell r="AD91" t="str">
            <v>informatique</v>
          </cell>
          <cell r="AE91" t="str">
            <v>c</v>
          </cell>
          <cell r="AF91" t="str">
            <v>rdamedia/fre</v>
          </cell>
          <cell r="AG91" t="str">
            <v>ressource en ligne</v>
          </cell>
          <cell r="AH91" t="str">
            <v>cr</v>
          </cell>
          <cell r="AI91" t="str">
            <v>rdacarrier/fre</v>
          </cell>
          <cell r="AJ91" t="str">
            <v>m\\\\\o\\d\\\\\\\\</v>
          </cell>
          <cell r="AK91" t="str">
            <v>cr\cn\\\\uuaua</v>
          </cell>
          <cell r="AL91" t="str">
            <v>Accès restreint aux membres</v>
          </cell>
          <cell r="AM91" t="str">
            <v>Source de la note de description : Version imprimée</v>
          </cell>
          <cell r="AN91" t="str">
            <v/>
          </cell>
          <cell r="AO91" t="str">
            <v>%SITE_CLIENT%/?library_guid=5FE827E6-07C9-422F-A4AA-9936B7CC9B6B</v>
          </cell>
          <cell r="AP91" t="str">
            <v>Accès au travers du portail ENI</v>
          </cell>
          <cell r="AQ91" t="str">
            <v xml:space="preserve"> gestion de projet </v>
          </cell>
          <cell r="AR91" t="str">
            <v xml:space="preserve"> LNDP2PROSEC</v>
          </cell>
          <cell r="AS91" t="str">
            <v xml:space="preserve"> projet </v>
          </cell>
          <cell r="AT91" t="str">
            <v xml:space="preserve"> securité </v>
          </cell>
          <cell r="AU91" t="str">
            <v xml:space="preserve"> sécurite </v>
          </cell>
          <cell r="AV91" t="str">
            <v xml:space="preserve">securite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row>
        <row r="92">
          <cell r="A92" t="str">
            <v>DP2RGPD</v>
          </cell>
          <cell r="B92" t="str">
            <v>RGPD</v>
          </cell>
          <cell r="C92" t="str">
            <v>Le comprendre et le mettre en oeuvre (2e édition) - (retours d'expérience pour les DPO...)</v>
          </cell>
          <cell r="D92" t="str">
            <v>Pierre BEGASSE,Jacques FOUCAULT,Loïc PANHALEUX,Dominique RENAUD</v>
          </cell>
          <cell r="E92" t="str">
            <v/>
          </cell>
          <cell r="F92" t="str">
            <v>BEGASSE, Pierre</v>
          </cell>
          <cell r="G92" t="str">
            <v>FOUCAULT, Jacques</v>
          </cell>
          <cell r="H92" t="str">
            <v>PANHALEUX, Loïc</v>
          </cell>
          <cell r="I92" t="str">
            <v>RENAUD, Dominique</v>
          </cell>
          <cell r="J92" t="str">
            <v/>
          </cell>
          <cell r="K92" t="str">
            <v>Edition du 1 June 2020</v>
          </cell>
          <cell r="L92" t="str">
            <v>305 pages</v>
          </cell>
          <cell r="M92" t="str">
            <v>Editions ENI</v>
          </cell>
          <cell r="N92" t="str">
            <v>fre</v>
          </cell>
          <cell r="O92" t="str">
            <v>fre</v>
          </cell>
          <cell r="P92" t="str">
            <v>fre</v>
          </cell>
          <cell r="Q92" t="str">
            <v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v>
          </cell>
          <cell r="R92">
            <v>9782409025396</v>
          </cell>
          <cell r="S92" t="str">
            <v>Version Numérique</v>
          </cell>
          <cell r="T92">
            <v>9782409025389</v>
          </cell>
          <cell r="U92" t="str">
            <v>Version Imprimée</v>
          </cell>
          <cell r="V92" t="str">
            <v>St-Herblain</v>
          </cell>
          <cell r="W92" t="str">
            <v>Editions ENI</v>
          </cell>
          <cell r="X92">
            <v>2020</v>
          </cell>
          <cell r="Y92" t="str">
            <v>Bibliothèque Numérique ENI (Service en ligne)</v>
          </cell>
          <cell r="Z92" t="str">
            <v>DATA PRO</v>
          </cell>
          <cell r="AA92" t="str">
            <v>texte</v>
          </cell>
          <cell r="AB92" t="str">
            <v>txt</v>
          </cell>
          <cell r="AC92" t="str">
            <v>rdacontent/fre</v>
          </cell>
          <cell r="AD92" t="str">
            <v>informatique</v>
          </cell>
          <cell r="AE92" t="str">
            <v>c</v>
          </cell>
          <cell r="AF92" t="str">
            <v>rdamedia/fre</v>
          </cell>
          <cell r="AG92" t="str">
            <v>ressource en ligne</v>
          </cell>
          <cell r="AH92" t="str">
            <v>cr</v>
          </cell>
          <cell r="AI92" t="str">
            <v>rdacarrier/fre</v>
          </cell>
          <cell r="AJ92" t="str">
            <v>m\\\\\o\\d\\\\\\\\</v>
          </cell>
          <cell r="AK92" t="str">
            <v>cr\cn\\\\uuaua</v>
          </cell>
          <cell r="AL92" t="str">
            <v>Accès restreint aux membres</v>
          </cell>
          <cell r="AM92" t="str">
            <v>Source de la note de description : Version imprimée</v>
          </cell>
          <cell r="AN92" t="str">
            <v/>
          </cell>
          <cell r="AO92" t="str">
            <v>%SITE_CLIENT%/?library_guid=D7EE4B03-099B-443F-9F56-625AD889C77C</v>
          </cell>
          <cell r="AP92" t="str">
            <v>Accès au travers du portail ENI</v>
          </cell>
          <cell r="AQ92" t="str">
            <v xml:space="preserve"> CNIL </v>
          </cell>
          <cell r="AR92" t="str">
            <v xml:space="preserve"> données personnelles </v>
          </cell>
          <cell r="AS92" t="str">
            <v xml:space="preserve"> LNDP2RGPD</v>
          </cell>
          <cell r="AT92" t="str">
            <v xml:space="preserve"> Règlement général sur la protection des données </v>
          </cell>
          <cell r="AU92" t="str">
            <v xml:space="preserve">livre RGPD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row>
        <row r="93">
          <cell r="A93" t="str">
            <v>DP2V4ITI</v>
          </cell>
          <cell r="B93" t="str">
            <v>ITIL® 4</v>
          </cell>
          <cell r="C93" t="str">
            <v>Comprendre la démarche et adopter les bonnes pratiques (2e édition)</v>
          </cell>
          <cell r="D93" t="str">
            <v>Jean-Luc BAUD</v>
          </cell>
          <cell r="E93" t="str">
            <v/>
          </cell>
          <cell r="F93" t="str">
            <v>BAUD, Jean-Luc</v>
          </cell>
          <cell r="G93" t="str">
            <v/>
          </cell>
          <cell r="H93" t="str">
            <v/>
          </cell>
          <cell r="I93" t="str">
            <v/>
          </cell>
          <cell r="J93" t="str">
            <v/>
          </cell>
          <cell r="K93" t="str">
            <v>Edition du 1 July 2022</v>
          </cell>
          <cell r="L93" t="str">
            <v>400 pages</v>
          </cell>
          <cell r="M93" t="str">
            <v>Editions ENI</v>
          </cell>
          <cell r="N93" t="str">
            <v>fre</v>
          </cell>
          <cell r="O93" t="str">
            <v>fre</v>
          </cell>
          <cell r="P93" t="str">
            <v>fre</v>
          </cell>
          <cell r="Q93" t="str">
            <v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v>
          </cell>
          <cell r="R93">
            <v>9782409036361</v>
          </cell>
          <cell r="S93" t="str">
            <v>Version Numérique</v>
          </cell>
          <cell r="T93">
            <v>9782409036354</v>
          </cell>
          <cell r="U93" t="str">
            <v>Version Imprimée</v>
          </cell>
          <cell r="V93" t="str">
            <v>St-Herblain</v>
          </cell>
          <cell r="W93" t="str">
            <v>Editions ENI</v>
          </cell>
          <cell r="X93">
            <v>2022</v>
          </cell>
          <cell r="Y93" t="str">
            <v>Bibliothèque Numérique ENI (Service en ligne)</v>
          </cell>
          <cell r="Z93" t="str">
            <v>DATA PRO</v>
          </cell>
          <cell r="AA93" t="str">
            <v>texte</v>
          </cell>
          <cell r="AB93" t="str">
            <v>txt</v>
          </cell>
          <cell r="AC93" t="str">
            <v>rdacontent/fre</v>
          </cell>
          <cell r="AD93" t="str">
            <v>informatique</v>
          </cell>
          <cell r="AE93" t="str">
            <v>c</v>
          </cell>
          <cell r="AF93" t="str">
            <v>rdamedia/fre</v>
          </cell>
          <cell r="AG93" t="str">
            <v>ressource en ligne</v>
          </cell>
          <cell r="AH93" t="str">
            <v>cr</v>
          </cell>
          <cell r="AI93" t="str">
            <v>rdacarrier/fre</v>
          </cell>
          <cell r="AJ93" t="str">
            <v>m\\\\\o\\d\\\\\\\\</v>
          </cell>
          <cell r="AK93" t="str">
            <v>cr\cn\\\\uuaua</v>
          </cell>
          <cell r="AL93" t="str">
            <v>Accès restreint aux membres</v>
          </cell>
          <cell r="AM93" t="str">
            <v>Source de la note de description : Version imprimée</v>
          </cell>
          <cell r="AN93" t="str">
            <v/>
          </cell>
          <cell r="AO93" t="str">
            <v>%SITE_CLIENT%/?library_guid=9FD7387B-CC46-4C8E-A538-49AB7EBDA99A</v>
          </cell>
          <cell r="AP93" t="str">
            <v>Accès au travers du portail ENI</v>
          </cell>
          <cell r="AQ93" t="str">
            <v xml:space="preserve"> cycle de vie </v>
          </cell>
          <cell r="AR93" t="str">
            <v xml:space="preserve"> iso 20000 </v>
          </cell>
          <cell r="AS93" t="str">
            <v xml:space="preserve"> ITIL 3 </v>
          </cell>
          <cell r="AT93" t="str">
            <v xml:space="preserve"> itil 4</v>
          </cell>
          <cell r="AU93" t="str">
            <v xml:space="preserve"> ITIL V3 </v>
          </cell>
          <cell r="AV93" t="str">
            <v xml:space="preserve"> itil v4 </v>
          </cell>
          <cell r="AW93" t="str">
            <v xml:space="preserve"> ITIL3 </v>
          </cell>
          <cell r="AX93" t="str">
            <v xml:space="preserve"> itil4 </v>
          </cell>
          <cell r="AY93" t="str">
            <v xml:space="preserve"> process </v>
          </cell>
          <cell r="AZ93" t="str">
            <v xml:space="preserve"> processus </v>
          </cell>
          <cell r="BA93" t="str">
            <v xml:space="preserve">iso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row>
        <row r="94">
          <cell r="A94" t="str">
            <v>DP32PRI</v>
          </cell>
          <cell r="B94" t="str">
            <v>PRINCE2®</v>
          </cell>
          <cell r="C94" t="str">
            <v>Une méthode pour maîtriser la gestion de vos projets (3e édition)</v>
          </cell>
          <cell r="D94" t="str">
            <v>Eric NORIE</v>
          </cell>
          <cell r="E94" t="str">
            <v/>
          </cell>
          <cell r="F94" t="str">
            <v>NORIE, Eric</v>
          </cell>
          <cell r="G94" t="str">
            <v/>
          </cell>
          <cell r="H94" t="str">
            <v/>
          </cell>
          <cell r="I94" t="str">
            <v/>
          </cell>
          <cell r="J94" t="str">
            <v/>
          </cell>
          <cell r="K94" t="str">
            <v>Edition du 1 January 2023</v>
          </cell>
          <cell r="L94" t="str">
            <v>268 pages</v>
          </cell>
          <cell r="M94" t="str">
            <v>Editions ENI</v>
          </cell>
          <cell r="N94" t="str">
            <v>fre</v>
          </cell>
          <cell r="O94" t="str">
            <v>fre</v>
          </cell>
          <cell r="P94" t="str">
            <v>fre</v>
          </cell>
          <cell r="Q94" t="str">
            <v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v>
          </cell>
          <cell r="R94">
            <v>9782409038334</v>
          </cell>
          <cell r="S94" t="str">
            <v>Version Numérique</v>
          </cell>
          <cell r="T94">
            <v>9782409038327</v>
          </cell>
          <cell r="U94" t="str">
            <v>Version Imprimée</v>
          </cell>
          <cell r="V94" t="str">
            <v>St-Herblain</v>
          </cell>
          <cell r="W94" t="str">
            <v>Editions ENI</v>
          </cell>
          <cell r="X94">
            <v>2023</v>
          </cell>
          <cell r="Y94" t="str">
            <v>Bibliothèque Numérique ENI (Service en ligne)</v>
          </cell>
          <cell r="Z94" t="str">
            <v>DATA PRO</v>
          </cell>
          <cell r="AA94" t="str">
            <v>texte</v>
          </cell>
          <cell r="AB94" t="str">
            <v>txt</v>
          </cell>
          <cell r="AC94" t="str">
            <v>rdacontent/fre</v>
          </cell>
          <cell r="AD94" t="str">
            <v>informatique</v>
          </cell>
          <cell r="AE94" t="str">
            <v>c</v>
          </cell>
          <cell r="AF94" t="str">
            <v>rdamedia/fre</v>
          </cell>
          <cell r="AG94" t="str">
            <v>ressource en ligne</v>
          </cell>
          <cell r="AH94" t="str">
            <v>cr</v>
          </cell>
          <cell r="AI94" t="str">
            <v>rdacarrier/fre</v>
          </cell>
          <cell r="AJ94" t="str">
            <v>m\\\\\o\\d\\\\\\\\</v>
          </cell>
          <cell r="AK94" t="str">
            <v>cr\cn\\\\uuaua</v>
          </cell>
          <cell r="AL94" t="str">
            <v>Accès restreint aux membres</v>
          </cell>
          <cell r="AM94" t="str">
            <v>Source de la note de description : Version imprimée</v>
          </cell>
          <cell r="AN94" t="str">
            <v/>
          </cell>
          <cell r="AO94" t="str">
            <v>%SITE_CLIENT%/?library_guid=F51276D0-FB51-42ED-A8C1-D0BBA1443739</v>
          </cell>
          <cell r="AP94" t="str">
            <v>Accès au travers du portail ENI</v>
          </cell>
          <cell r="AQ94" t="str">
            <v xml:space="preserve"> pmbok</v>
          </cell>
          <cell r="AR94" t="str">
            <v xml:space="preserve"> projet </v>
          </cell>
          <cell r="AS94" t="str">
            <v xml:space="preserve">prince 2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row>
        <row r="95">
          <cell r="A95" t="str">
            <v>DP365OFFGPCC</v>
          </cell>
          <cell r="B95" t="str">
            <v>Mise en oeuvre d'Office 365</v>
          </cell>
          <cell r="C95" t="str">
            <v>Gestion de projet et conduite du changement</v>
          </cell>
          <cell r="D95" t="str">
            <v>Gilles BALMISSE,Denis MEINGAN</v>
          </cell>
          <cell r="E95" t="str">
            <v/>
          </cell>
          <cell r="F95" t="str">
            <v>BALMISSE, Gilles</v>
          </cell>
          <cell r="G95" t="str">
            <v>MEINGAN, Denis</v>
          </cell>
          <cell r="H95" t="str">
            <v/>
          </cell>
          <cell r="I95" t="str">
            <v/>
          </cell>
          <cell r="J95" t="str">
            <v/>
          </cell>
          <cell r="K95" t="str">
            <v>Edition du 1 October 2015</v>
          </cell>
          <cell r="L95" t="str">
            <v>554 pages</v>
          </cell>
          <cell r="M95" t="str">
            <v>Editions ENI</v>
          </cell>
          <cell r="N95" t="str">
            <v>fre</v>
          </cell>
          <cell r="O95" t="str">
            <v>fre</v>
          </cell>
          <cell r="P95" t="str">
            <v>fre</v>
          </cell>
          <cell r="Q95" t="str">
            <v>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v>
          </cell>
          <cell r="R95">
            <v>9782746098534</v>
          </cell>
          <cell r="S95" t="str">
            <v>Version Numérique</v>
          </cell>
          <cell r="T95">
            <v>9782746096561</v>
          </cell>
          <cell r="U95" t="str">
            <v>Version Imprimée</v>
          </cell>
          <cell r="V95" t="str">
            <v>St-Herblain</v>
          </cell>
          <cell r="W95" t="str">
            <v>Editions ENI</v>
          </cell>
          <cell r="X95">
            <v>2015</v>
          </cell>
          <cell r="Y95" t="str">
            <v>Bibliothèque Numérique ENI (Service en ligne)</v>
          </cell>
          <cell r="Z95" t="str">
            <v>DATA PRO</v>
          </cell>
          <cell r="AA95" t="str">
            <v>texte</v>
          </cell>
          <cell r="AB95" t="str">
            <v>txt</v>
          </cell>
          <cell r="AC95" t="str">
            <v>rdacontent/fre</v>
          </cell>
          <cell r="AD95" t="str">
            <v>informatique</v>
          </cell>
          <cell r="AE95" t="str">
            <v>c</v>
          </cell>
          <cell r="AF95" t="str">
            <v>rdamedia/fre</v>
          </cell>
          <cell r="AG95" t="str">
            <v>ressource en ligne</v>
          </cell>
          <cell r="AH95" t="str">
            <v>cr</v>
          </cell>
          <cell r="AI95" t="str">
            <v>rdacarrier/fre</v>
          </cell>
          <cell r="AJ95" t="str">
            <v>m\\\\\o\\d\\\\\\\\</v>
          </cell>
          <cell r="AK95" t="str">
            <v>cr\cn\\\\uuaua</v>
          </cell>
          <cell r="AL95" t="str">
            <v>Accès restreint aux membres</v>
          </cell>
          <cell r="AM95" t="str">
            <v>Source de la note de description : Version imprimée</v>
          </cell>
          <cell r="AN95" t="str">
            <v/>
          </cell>
          <cell r="AO95" t="str">
            <v>%SITE_CLIENT%/?library_guid=E70A0CC8-7092-4B5B-95F0-A31F9F594321</v>
          </cell>
          <cell r="AP95" t="str">
            <v>Accès au travers du portail ENI</v>
          </cell>
          <cell r="AQ95" t="str">
            <v xml:space="preserve"> cloud </v>
          </cell>
          <cell r="AR95" t="str">
            <v xml:space="preserve"> déploiement </v>
          </cell>
          <cell r="AS95" t="str">
            <v xml:space="preserve"> espace collaboratif </v>
          </cell>
          <cell r="AT95" t="str">
            <v xml:space="preserve"> LNDP365OFFGPCC</v>
          </cell>
          <cell r="AU95" t="str">
            <v xml:space="preserve"> transformation digitale </v>
          </cell>
          <cell r="AV95" t="str">
            <v xml:space="preserve"> transformation numérique  </v>
          </cell>
          <cell r="AW95" t="str">
            <v xml:space="preserve">Collaboration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row>
        <row r="96">
          <cell r="A96" t="str">
            <v>DP3ALG</v>
          </cell>
          <cell r="B96" t="str">
            <v>Algorithmique</v>
          </cell>
          <cell r="C96" t="str">
            <v>Raisonner pour concevoir (3e édition)</v>
          </cell>
          <cell r="D96" t="str">
            <v>Christophe HARO</v>
          </cell>
          <cell r="E96" t="str">
            <v/>
          </cell>
          <cell r="F96" t="str">
            <v>HARO, Christophe</v>
          </cell>
          <cell r="G96" t="str">
            <v/>
          </cell>
          <cell r="H96" t="str">
            <v/>
          </cell>
          <cell r="I96" t="str">
            <v/>
          </cell>
          <cell r="J96" t="str">
            <v/>
          </cell>
          <cell r="K96" t="str">
            <v>Edition du 1 May 2020</v>
          </cell>
          <cell r="L96" t="str">
            <v>585 pages</v>
          </cell>
          <cell r="M96" t="str">
            <v>Editions ENI</v>
          </cell>
          <cell r="N96" t="str">
            <v>fre</v>
          </cell>
          <cell r="O96" t="str">
            <v>fre</v>
          </cell>
          <cell r="P96" t="str">
            <v>fre</v>
          </cell>
          <cell r="Q96" t="str">
            <v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v>
          </cell>
          <cell r="R96">
            <v>9782409024429</v>
          </cell>
          <cell r="S96" t="str">
            <v>Version Numérique</v>
          </cell>
          <cell r="T96">
            <v>9782409024412</v>
          </cell>
          <cell r="U96" t="str">
            <v>Version Imprimée</v>
          </cell>
          <cell r="V96" t="str">
            <v>St-Herblain</v>
          </cell>
          <cell r="W96" t="str">
            <v>Editions ENI</v>
          </cell>
          <cell r="X96">
            <v>2020</v>
          </cell>
          <cell r="Y96" t="str">
            <v>Bibliothèque Numérique ENI (Service en ligne)</v>
          </cell>
          <cell r="Z96" t="str">
            <v>DATA PRO</v>
          </cell>
          <cell r="AA96" t="str">
            <v>texte</v>
          </cell>
          <cell r="AB96" t="str">
            <v>txt</v>
          </cell>
          <cell r="AC96" t="str">
            <v>rdacontent/fre</v>
          </cell>
          <cell r="AD96" t="str">
            <v>informatique</v>
          </cell>
          <cell r="AE96" t="str">
            <v>c</v>
          </cell>
          <cell r="AF96" t="str">
            <v>rdamedia/fre</v>
          </cell>
          <cell r="AG96" t="str">
            <v>ressource en ligne</v>
          </cell>
          <cell r="AH96" t="str">
            <v>cr</v>
          </cell>
          <cell r="AI96" t="str">
            <v>rdacarrier/fre</v>
          </cell>
          <cell r="AJ96" t="str">
            <v>m\\\\\o\\d\\\\\\\\</v>
          </cell>
          <cell r="AK96" t="str">
            <v>cr\cn\\\\uuaua</v>
          </cell>
          <cell r="AL96" t="str">
            <v>Accès restreint aux membres</v>
          </cell>
          <cell r="AM96" t="str">
            <v>Source de la note de description : Version imprimée</v>
          </cell>
          <cell r="AN96" t="str">
            <v/>
          </cell>
          <cell r="AO96" t="str">
            <v>%SITE_CLIENT%/?library_guid=A1BF5739-0C9F-425E-A4E1-8E2E38379A15</v>
          </cell>
          <cell r="AP96" t="str">
            <v>Accès au travers du portail ENI</v>
          </cell>
          <cell r="AQ96" t="str">
            <v xml:space="preserve"> algo </v>
          </cell>
          <cell r="AR96" t="str">
            <v xml:space="preserve"> algorithme </v>
          </cell>
          <cell r="AS96" t="str">
            <v xml:space="preserve"> algorithmie </v>
          </cell>
          <cell r="AT96" t="str">
            <v xml:space="preserve"> LNDP3ALG</v>
          </cell>
          <cell r="AU96" t="str">
            <v xml:space="preserve">livre algorithmique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row>
        <row r="97">
          <cell r="A97" t="str">
            <v>DP3GJRGPD</v>
          </cell>
          <cell r="B97" t="str">
            <v>Guide Juridique du RGPD (3e édition)</v>
          </cell>
          <cell r="C97" t="str">
            <v>La réglementation sur la protection des données personnelles</v>
          </cell>
          <cell r="D97" t="str">
            <v>Gérard HAAS</v>
          </cell>
          <cell r="E97" t="str">
            <v/>
          </cell>
          <cell r="F97" t="str">
            <v>HAAS, Gérard</v>
          </cell>
          <cell r="G97" t="str">
            <v/>
          </cell>
          <cell r="H97" t="str">
            <v/>
          </cell>
          <cell r="I97" t="str">
            <v/>
          </cell>
          <cell r="J97" t="str">
            <v/>
          </cell>
          <cell r="K97" t="str">
            <v>Edition du 1 October 2022</v>
          </cell>
          <cell r="L97" t="str">
            <v>254 pages</v>
          </cell>
          <cell r="M97" t="str">
            <v>Editions ENI</v>
          </cell>
          <cell r="N97" t="str">
            <v>fre</v>
          </cell>
          <cell r="O97" t="str">
            <v>fre</v>
          </cell>
          <cell r="P97" t="str">
            <v>fre</v>
          </cell>
          <cell r="Q97" t="str">
            <v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v>
          </cell>
          <cell r="R97">
            <v>9782409037351</v>
          </cell>
          <cell r="S97" t="str">
            <v>Version Numérique</v>
          </cell>
          <cell r="T97">
            <v>9782409037344</v>
          </cell>
          <cell r="U97" t="str">
            <v>Version Imprimée</v>
          </cell>
          <cell r="V97" t="str">
            <v>St-Herblain</v>
          </cell>
          <cell r="W97" t="str">
            <v>Editions ENI</v>
          </cell>
          <cell r="X97">
            <v>2022</v>
          </cell>
          <cell r="Y97" t="str">
            <v>Bibliothèque Numérique ENI (Service en ligne)</v>
          </cell>
          <cell r="Z97" t="str">
            <v>DATA PRO</v>
          </cell>
          <cell r="AA97" t="str">
            <v>texte</v>
          </cell>
          <cell r="AB97" t="str">
            <v>txt</v>
          </cell>
          <cell r="AC97" t="str">
            <v>rdacontent/fre</v>
          </cell>
          <cell r="AD97" t="str">
            <v>informatique</v>
          </cell>
          <cell r="AE97" t="str">
            <v>c</v>
          </cell>
          <cell r="AF97" t="str">
            <v>rdamedia/fre</v>
          </cell>
          <cell r="AG97" t="str">
            <v>ressource en ligne</v>
          </cell>
          <cell r="AH97" t="str">
            <v>cr</v>
          </cell>
          <cell r="AI97" t="str">
            <v>rdacarrier/fre</v>
          </cell>
          <cell r="AJ97" t="str">
            <v>m\\\\\o\\d\\\\\\\\</v>
          </cell>
          <cell r="AK97" t="str">
            <v>cr\cn\\\\uuaua</v>
          </cell>
          <cell r="AL97" t="str">
            <v>Accès restreint aux membres</v>
          </cell>
          <cell r="AM97" t="str">
            <v>Source de la note de description : Version imprimée</v>
          </cell>
          <cell r="AN97" t="str">
            <v/>
          </cell>
          <cell r="AO97" t="str">
            <v>%SITE_CLIENT%/?library_guid=462FE72B-F396-458B-9F8B-2DB38ECD0C23</v>
          </cell>
          <cell r="AP97" t="str">
            <v>Accès au travers du portail ENI</v>
          </cell>
          <cell r="AQ97" t="str">
            <v xml:space="preserve"> CNIL </v>
          </cell>
          <cell r="AR97" t="str">
            <v xml:space="preserve"> DPO </v>
          </cell>
          <cell r="AS97" t="str">
            <v xml:space="preserve"> LIL</v>
          </cell>
          <cell r="AT97" t="str">
            <v xml:space="preserve"> PIA </v>
          </cell>
          <cell r="AU97" t="str">
            <v xml:space="preserve"> Privacy by default </v>
          </cell>
          <cell r="AV97" t="str">
            <v xml:space="preserve"> Privacy by design </v>
          </cell>
          <cell r="AW97" t="str">
            <v xml:space="preserve"> protection des données </v>
          </cell>
          <cell r="AX97" t="str">
            <v xml:space="preserve">GDPR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row>
        <row r="98">
          <cell r="A98" t="str">
            <v>DP3GPRW</v>
          </cell>
          <cell r="B98" t="str">
            <v>Gestion d'un projet web</v>
          </cell>
          <cell r="C98" t="str">
            <v>Planification, pilotage et bonnes pratiques (3e édition)</v>
          </cell>
          <cell r="D98" t="str">
            <v>Vincent HIARD</v>
          </cell>
          <cell r="E98" t="str">
            <v/>
          </cell>
          <cell r="F98" t="str">
            <v>HIARD, Vincent</v>
          </cell>
          <cell r="G98" t="str">
            <v/>
          </cell>
          <cell r="H98" t="str">
            <v/>
          </cell>
          <cell r="I98" t="str">
            <v/>
          </cell>
          <cell r="J98" t="str">
            <v/>
          </cell>
          <cell r="K98" t="str">
            <v>Edition du 1 May 2019</v>
          </cell>
          <cell r="L98" t="str">
            <v>315 pages</v>
          </cell>
          <cell r="M98" t="str">
            <v>Editions ENI</v>
          </cell>
          <cell r="N98" t="str">
            <v>fre</v>
          </cell>
          <cell r="O98" t="str">
            <v>fre</v>
          </cell>
          <cell r="P98" t="str">
            <v>fre</v>
          </cell>
          <cell r="Q98" t="str">
            <v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v>
          </cell>
          <cell r="R98">
            <v>9782409019135</v>
          </cell>
          <cell r="S98" t="str">
            <v>Version Numérique</v>
          </cell>
          <cell r="T98">
            <v>9782409019128</v>
          </cell>
          <cell r="U98" t="str">
            <v>Version Imprimée</v>
          </cell>
          <cell r="V98" t="str">
            <v>St-Herblain</v>
          </cell>
          <cell r="W98" t="str">
            <v>Editions ENI</v>
          </cell>
          <cell r="X98">
            <v>2019</v>
          </cell>
          <cell r="Y98" t="str">
            <v>Bibliothèque Numérique ENI (Service en ligne)</v>
          </cell>
          <cell r="Z98" t="str">
            <v>DATA PRO</v>
          </cell>
          <cell r="AA98" t="str">
            <v>texte</v>
          </cell>
          <cell r="AB98" t="str">
            <v>txt</v>
          </cell>
          <cell r="AC98" t="str">
            <v>rdacontent/fre</v>
          </cell>
          <cell r="AD98" t="str">
            <v>informatique</v>
          </cell>
          <cell r="AE98" t="str">
            <v>c</v>
          </cell>
          <cell r="AF98" t="str">
            <v>rdamedia/fre</v>
          </cell>
          <cell r="AG98" t="str">
            <v>ressource en ligne</v>
          </cell>
          <cell r="AH98" t="str">
            <v>cr</v>
          </cell>
          <cell r="AI98" t="str">
            <v>rdacarrier/fre</v>
          </cell>
          <cell r="AJ98" t="str">
            <v>m\\\\\o\\d\\\\\\\\</v>
          </cell>
          <cell r="AK98" t="str">
            <v>cr\cn\\\\uuaua</v>
          </cell>
          <cell r="AL98" t="str">
            <v>Accès restreint aux membres</v>
          </cell>
          <cell r="AM98" t="str">
            <v>Source de la note de description : Version imprimée</v>
          </cell>
          <cell r="AN98" t="str">
            <v/>
          </cell>
          <cell r="AO98" t="str">
            <v>%SITE_CLIENT%/?library_guid=6629047D-2BD3-4FF1-BE78-1CA9F07E8881</v>
          </cell>
          <cell r="AP98" t="str">
            <v>Accès au travers du portail ENI</v>
          </cell>
          <cell r="AQ98" t="str">
            <v xml:space="preserve"> accessibilité </v>
          </cell>
          <cell r="AR98" t="str">
            <v xml:space="preserve"> agile </v>
          </cell>
          <cell r="AS98" t="str">
            <v xml:space="preserve"> cahier des charges </v>
          </cell>
          <cell r="AT98" t="str">
            <v xml:space="preserve"> conduite de projet </v>
          </cell>
          <cell r="AU98" t="str">
            <v xml:space="preserve"> conduite de projets </v>
          </cell>
          <cell r="AV98" t="str">
            <v xml:space="preserve"> LNDP3GPRW</v>
          </cell>
          <cell r="AW98" t="str">
            <v xml:space="preserve"> pert </v>
          </cell>
          <cell r="AX98" t="str">
            <v xml:space="preserve"> référencement </v>
          </cell>
          <cell r="AY98" t="str">
            <v xml:space="preserve"> Scum </v>
          </cell>
          <cell r="AZ98" t="str">
            <v xml:space="preserve">gantt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row>
        <row r="99">
          <cell r="A99" t="str">
            <v>DP3SCRU</v>
          </cell>
          <cell r="B99" t="str">
            <v>Scrum</v>
          </cell>
          <cell r="C99" t="str">
            <v>Une méthode agile pour vos projets (3e édition)</v>
          </cell>
          <cell r="D99" t="str">
            <v>Jean-Paul SUBRA</v>
          </cell>
          <cell r="E99" t="str">
            <v/>
          </cell>
          <cell r="F99" t="str">
            <v>SUBRA, Jean-Paul</v>
          </cell>
          <cell r="G99" t="str">
            <v/>
          </cell>
          <cell r="H99" t="str">
            <v/>
          </cell>
          <cell r="I99" t="str">
            <v/>
          </cell>
          <cell r="J99" t="str">
            <v/>
          </cell>
          <cell r="K99" t="str">
            <v>Edition du 1 September 2019</v>
          </cell>
          <cell r="L99" t="str">
            <v>276 pages</v>
          </cell>
          <cell r="M99" t="str">
            <v>Editions ENI</v>
          </cell>
          <cell r="N99" t="str">
            <v>fre</v>
          </cell>
          <cell r="O99" t="str">
            <v>fre</v>
          </cell>
          <cell r="P99" t="str">
            <v>fre</v>
          </cell>
          <cell r="Q99" t="str">
            <v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v>
          </cell>
          <cell r="R99">
            <v>9782409020810</v>
          </cell>
          <cell r="S99" t="str">
            <v>Version Numérique</v>
          </cell>
          <cell r="T99">
            <v>9782409020742</v>
          </cell>
          <cell r="U99" t="str">
            <v>Version Imprimée</v>
          </cell>
          <cell r="V99" t="str">
            <v>St-Herblain</v>
          </cell>
          <cell r="W99" t="str">
            <v>Editions ENI</v>
          </cell>
          <cell r="X99">
            <v>2019</v>
          </cell>
          <cell r="Y99" t="str">
            <v>Bibliothèque Numérique ENI (Service en ligne)</v>
          </cell>
          <cell r="Z99" t="str">
            <v>DATA PRO</v>
          </cell>
          <cell r="AA99" t="str">
            <v>texte</v>
          </cell>
          <cell r="AB99" t="str">
            <v>txt</v>
          </cell>
          <cell r="AC99" t="str">
            <v>rdacontent/fre</v>
          </cell>
          <cell r="AD99" t="str">
            <v>informatique</v>
          </cell>
          <cell r="AE99" t="str">
            <v>c</v>
          </cell>
          <cell r="AF99" t="str">
            <v>rdamedia/fre</v>
          </cell>
          <cell r="AG99" t="str">
            <v>ressource en ligne</v>
          </cell>
          <cell r="AH99" t="str">
            <v>cr</v>
          </cell>
          <cell r="AI99" t="str">
            <v>rdacarrier/fre</v>
          </cell>
          <cell r="AJ99" t="str">
            <v>m\\\\\o\\d\\\\\\\\</v>
          </cell>
          <cell r="AK99" t="str">
            <v>cr\cn\\\\uuaua</v>
          </cell>
          <cell r="AL99" t="str">
            <v>Accès restreint aux membres</v>
          </cell>
          <cell r="AM99" t="str">
            <v>Source de la note de description : Version imprimée</v>
          </cell>
          <cell r="AN99" t="str">
            <v/>
          </cell>
          <cell r="AO99" t="str">
            <v>%SITE_CLIENT%/?library_guid=A1F31608-4192-4625-92B8-7BFEB75B8AF6</v>
          </cell>
          <cell r="AP99" t="str">
            <v>Accès au travers du portail ENI</v>
          </cell>
          <cell r="AQ99" t="str">
            <v xml:space="preserve"> agilité </v>
          </cell>
          <cell r="AR99" t="str">
            <v xml:space="preserve"> extrem programming </v>
          </cell>
          <cell r="AS99" t="str">
            <v xml:space="preserve"> ice scrum </v>
          </cell>
          <cell r="AT99" t="str">
            <v xml:space="preserve"> kanban </v>
          </cell>
          <cell r="AU99" t="str">
            <v xml:space="preserve"> lean management </v>
          </cell>
          <cell r="AV99" t="str">
            <v xml:space="preserve"> LNDP3SCRU</v>
          </cell>
          <cell r="AW99" t="str">
            <v xml:space="preserve">livre scrum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row>
        <row r="100">
          <cell r="A100" t="str">
            <v>DP3SEC</v>
          </cell>
          <cell r="B100" t="str">
            <v>La sécurité informatique dans la petite entreprise</v>
          </cell>
          <cell r="C100" t="str">
            <v>Etat de l'art et Bonnes Pratiques (3ième édition)</v>
          </cell>
          <cell r="D100" t="str">
            <v>Jean-François CARPENTIER</v>
          </cell>
          <cell r="E100" t="str">
            <v/>
          </cell>
          <cell r="F100" t="str">
            <v>CARPENTIER, Jean-François</v>
          </cell>
          <cell r="G100" t="str">
            <v/>
          </cell>
          <cell r="H100" t="str">
            <v/>
          </cell>
          <cell r="I100" t="str">
            <v/>
          </cell>
          <cell r="J100" t="str">
            <v/>
          </cell>
          <cell r="K100" t="str">
            <v>Edition du 1 January 2016</v>
          </cell>
          <cell r="L100" t="str">
            <v>444 pages</v>
          </cell>
          <cell r="M100" t="str">
            <v>Editions ENI</v>
          </cell>
          <cell r="N100" t="str">
            <v>fre</v>
          </cell>
          <cell r="O100" t="str">
            <v>fre</v>
          </cell>
          <cell r="P100" t="str">
            <v>fre</v>
          </cell>
          <cell r="Q100" t="str">
            <v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v>
          </cell>
          <cell r="R100">
            <v>9782409000010</v>
          </cell>
          <cell r="S100" t="str">
            <v>Version Numérique</v>
          </cell>
          <cell r="T100">
            <v>9782746098756</v>
          </cell>
          <cell r="U100" t="str">
            <v>Version Imprimée</v>
          </cell>
          <cell r="V100" t="str">
            <v>St-Herblain</v>
          </cell>
          <cell r="W100" t="str">
            <v>Editions ENI</v>
          </cell>
          <cell r="X100">
            <v>2016</v>
          </cell>
          <cell r="Y100" t="str">
            <v>Bibliothèque Numérique ENI (Service en ligne)</v>
          </cell>
          <cell r="Z100" t="str">
            <v>DATA PRO</v>
          </cell>
          <cell r="AA100" t="str">
            <v>texte</v>
          </cell>
          <cell r="AB100" t="str">
            <v>txt</v>
          </cell>
          <cell r="AC100" t="str">
            <v>rdacontent/fre</v>
          </cell>
          <cell r="AD100" t="str">
            <v>informatique</v>
          </cell>
          <cell r="AE100" t="str">
            <v>c</v>
          </cell>
          <cell r="AF100" t="str">
            <v>rdamedia/fre</v>
          </cell>
          <cell r="AG100" t="str">
            <v>ressource en ligne</v>
          </cell>
          <cell r="AH100" t="str">
            <v>cr</v>
          </cell>
          <cell r="AI100" t="str">
            <v>rdacarrier/fre</v>
          </cell>
          <cell r="AJ100" t="str">
            <v>m\\\\\o\\d\\\\\\\\</v>
          </cell>
          <cell r="AK100" t="str">
            <v>cr\cn\\\\uuaua</v>
          </cell>
          <cell r="AL100" t="str">
            <v>Accès restreint aux membres</v>
          </cell>
          <cell r="AM100" t="str">
            <v>Source de la note de description : Version imprimée</v>
          </cell>
          <cell r="AN100" t="str">
            <v/>
          </cell>
          <cell r="AO100" t="str">
            <v>%SITE_CLIENT%/?library_guid=90E32199-93D9-494E-8CD4-3978D73DA4AE</v>
          </cell>
          <cell r="AP100" t="str">
            <v>Accès au travers du portail ENI</v>
          </cell>
          <cell r="AQ100" t="str">
            <v xml:space="preserve"> authentification </v>
          </cell>
          <cell r="AR100" t="str">
            <v xml:space="preserve"> chiffrage </v>
          </cell>
          <cell r="AS100" t="str">
            <v xml:space="preserve"> chiffrement </v>
          </cell>
          <cell r="AT100" t="str">
            <v xml:space="preserve"> cryptage </v>
          </cell>
          <cell r="AU100" t="str">
            <v xml:space="preserve"> DNS </v>
          </cell>
          <cell r="AV100" t="str">
            <v xml:space="preserve"> identification </v>
          </cell>
          <cell r="AW100" t="str">
            <v xml:space="preserve"> ISO 20000 </v>
          </cell>
          <cell r="AX100" t="str">
            <v xml:space="preserve"> ISO 27001 </v>
          </cell>
          <cell r="AY100" t="str">
            <v xml:space="preserve"> ITIL </v>
          </cell>
          <cell r="AZ100" t="str">
            <v xml:space="preserve"> kerberos </v>
          </cell>
          <cell r="BA100" t="str">
            <v xml:space="preserve"> LNDP3SEC</v>
          </cell>
          <cell r="BB100" t="str">
            <v xml:space="preserve"> pare</v>
          </cell>
          <cell r="BC100" t="str">
            <v xml:space="preserve"> PDCA </v>
          </cell>
          <cell r="BD100" t="str">
            <v xml:space="preserve"> protection </v>
          </cell>
          <cell r="BE100" t="str">
            <v xml:space="preserve"> raid </v>
          </cell>
          <cell r="BF100" t="str">
            <v xml:space="preserve"> risque informatique </v>
          </cell>
          <cell r="BG100" t="str">
            <v xml:space="preserve"> roue de deming </v>
          </cell>
          <cell r="BH100" t="str">
            <v xml:space="preserve"> sécurite </v>
          </cell>
          <cell r="BI100" t="str">
            <v xml:space="preserve"> sécurite </v>
          </cell>
          <cell r="BJ100" t="str">
            <v xml:space="preserve"> spam </v>
          </cell>
          <cell r="BK100" t="str">
            <v xml:space="preserve"> stratégie </v>
          </cell>
          <cell r="BL100" t="str">
            <v xml:space="preserve"> virus </v>
          </cell>
          <cell r="BM100" t="str">
            <v xml:space="preserve"> vpn </v>
          </cell>
          <cell r="BN100" t="str">
            <v xml:space="preserve">feu </v>
          </cell>
          <cell r="BO100" t="str">
            <v xml:space="preserve">securite </v>
          </cell>
          <cell r="BP100" t="str">
            <v/>
          </cell>
          <cell r="BQ100" t="str">
            <v/>
          </cell>
          <cell r="BR100" t="str">
            <v/>
          </cell>
          <cell r="BS100" t="str">
            <v/>
          </cell>
          <cell r="BT100" t="str">
            <v/>
          </cell>
          <cell r="BU100" t="str">
            <v/>
          </cell>
          <cell r="BV100" t="str">
            <v/>
          </cell>
          <cell r="BW100" t="str">
            <v/>
          </cell>
          <cell r="BX100" t="str">
            <v/>
          </cell>
        </row>
        <row r="101">
          <cell r="A101" t="str">
            <v>DP3TOIP</v>
          </cell>
          <cell r="B101" t="str">
            <v>Téléphonie sur IP (ToIP)</v>
          </cell>
          <cell r="C101" t="str">
            <v>Vers la convergence des réseaux dédiés (voix/vidéo/données) (3e édition)</v>
          </cell>
          <cell r="D101" t="str">
            <v>Pierre LEDRU</v>
          </cell>
          <cell r="E101" t="str">
            <v/>
          </cell>
          <cell r="F101" t="str">
            <v>LEDRU, Pierre</v>
          </cell>
          <cell r="G101" t="str">
            <v/>
          </cell>
          <cell r="H101" t="str">
            <v/>
          </cell>
          <cell r="I101" t="str">
            <v/>
          </cell>
          <cell r="J101" t="str">
            <v/>
          </cell>
          <cell r="K101" t="str">
            <v>Edition du 1 April 2021</v>
          </cell>
          <cell r="L101" t="str">
            <v>328 pages</v>
          </cell>
          <cell r="M101" t="str">
            <v>Editions ENI</v>
          </cell>
          <cell r="N101" t="str">
            <v>fre</v>
          </cell>
          <cell r="O101" t="str">
            <v>fre</v>
          </cell>
          <cell r="P101" t="str">
            <v>fre</v>
          </cell>
          <cell r="Q101" t="str">
            <v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v>
          </cell>
          <cell r="R101">
            <v>9782409029776</v>
          </cell>
          <cell r="S101" t="str">
            <v>Version Numérique</v>
          </cell>
          <cell r="T101">
            <v>9782409029769</v>
          </cell>
          <cell r="U101" t="str">
            <v>Version Imprimée</v>
          </cell>
          <cell r="V101" t="str">
            <v>St-Herblain</v>
          </cell>
          <cell r="W101" t="str">
            <v>Editions ENI</v>
          </cell>
          <cell r="X101">
            <v>2021</v>
          </cell>
          <cell r="Y101" t="str">
            <v>Bibliothèque Numérique ENI (Service en ligne)</v>
          </cell>
          <cell r="Z101" t="str">
            <v>DATA PRO</v>
          </cell>
          <cell r="AA101" t="str">
            <v>texte</v>
          </cell>
          <cell r="AB101" t="str">
            <v>txt</v>
          </cell>
          <cell r="AC101" t="str">
            <v>rdacontent/fre</v>
          </cell>
          <cell r="AD101" t="str">
            <v>informatique</v>
          </cell>
          <cell r="AE101" t="str">
            <v>c</v>
          </cell>
          <cell r="AF101" t="str">
            <v>rdamedia/fre</v>
          </cell>
          <cell r="AG101" t="str">
            <v>ressource en ligne</v>
          </cell>
          <cell r="AH101" t="str">
            <v>cr</v>
          </cell>
          <cell r="AI101" t="str">
            <v>rdacarrier/fre</v>
          </cell>
          <cell r="AJ101" t="str">
            <v>m\\\\\o\\d\\\\\\\\</v>
          </cell>
          <cell r="AK101" t="str">
            <v>cr\cn\\\\uuaua</v>
          </cell>
          <cell r="AL101" t="str">
            <v>Accès restreint aux membres</v>
          </cell>
          <cell r="AM101" t="str">
            <v>Source de la note de description : Version imprimée</v>
          </cell>
          <cell r="AN101" t="str">
            <v/>
          </cell>
          <cell r="AO101" t="str">
            <v>%SITE_CLIENT%/?library_guid=315E6562-48D1-41AB-8D9A-E554BCFD946E</v>
          </cell>
          <cell r="AP101" t="str">
            <v>Accès au travers du portail ENI</v>
          </cell>
          <cell r="AQ101" t="str">
            <v xml:space="preserve"> IMS </v>
          </cell>
          <cell r="AR101" t="str">
            <v xml:space="preserve"> Legacy</v>
          </cell>
          <cell r="AS101" t="str">
            <v xml:space="preserve"> NGN </v>
          </cell>
          <cell r="AT101" t="str">
            <v xml:space="preserve"> voip </v>
          </cell>
          <cell r="AU101" t="str">
            <v xml:space="preserve">ip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row>
        <row r="102">
          <cell r="A102" t="str">
            <v>DP5CPR</v>
          </cell>
          <cell r="B102" t="str">
            <v>Conduite de projets informatiques</v>
          </cell>
          <cell r="C102" t="str">
            <v>Développement, analyse et pilotage (5e édition)</v>
          </cell>
          <cell r="D102" t="str">
            <v>Brice-Arnaud GUÉRIN</v>
          </cell>
          <cell r="E102" t="str">
            <v/>
          </cell>
          <cell r="F102" t="str">
            <v>GUÉRIN, Brice-Arnaud</v>
          </cell>
          <cell r="G102" t="str">
            <v/>
          </cell>
          <cell r="H102" t="str">
            <v/>
          </cell>
          <cell r="I102" t="str">
            <v/>
          </cell>
          <cell r="J102" t="str">
            <v/>
          </cell>
          <cell r="K102" t="str">
            <v>Edition du 1 October 2022</v>
          </cell>
          <cell r="L102" t="str">
            <v>329 pages</v>
          </cell>
          <cell r="M102" t="str">
            <v>Editions ENI</v>
          </cell>
          <cell r="N102" t="str">
            <v>fre</v>
          </cell>
          <cell r="O102" t="str">
            <v>fre</v>
          </cell>
          <cell r="P102" t="str">
            <v>fre</v>
          </cell>
          <cell r="Q102" t="str">
            <v>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v>
          </cell>
          <cell r="R102">
            <v>9782409037375</v>
          </cell>
          <cell r="S102" t="str">
            <v>Version Numérique</v>
          </cell>
          <cell r="T102">
            <v>9782409037368</v>
          </cell>
          <cell r="U102" t="str">
            <v>Version Imprimée</v>
          </cell>
          <cell r="V102" t="str">
            <v>St-Herblain</v>
          </cell>
          <cell r="W102" t="str">
            <v>Editions ENI</v>
          </cell>
          <cell r="X102">
            <v>2022</v>
          </cell>
          <cell r="Y102" t="str">
            <v>Bibliothèque Numérique ENI (Service en ligne)</v>
          </cell>
          <cell r="Z102" t="str">
            <v>DATA PRO</v>
          </cell>
          <cell r="AA102" t="str">
            <v>texte</v>
          </cell>
          <cell r="AB102" t="str">
            <v>txt</v>
          </cell>
          <cell r="AC102" t="str">
            <v>rdacontent/fre</v>
          </cell>
          <cell r="AD102" t="str">
            <v>informatique</v>
          </cell>
          <cell r="AE102" t="str">
            <v>c</v>
          </cell>
          <cell r="AF102" t="str">
            <v>rdamedia/fre</v>
          </cell>
          <cell r="AG102" t="str">
            <v>ressource en ligne</v>
          </cell>
          <cell r="AH102" t="str">
            <v>cr</v>
          </cell>
          <cell r="AI102" t="str">
            <v>rdacarrier/fre</v>
          </cell>
          <cell r="AJ102" t="str">
            <v>m\\\\\o\\d\\\\\\\\</v>
          </cell>
          <cell r="AK102" t="str">
            <v>cr\cn\\\\uuaua</v>
          </cell>
          <cell r="AL102" t="str">
            <v>Accès restreint aux membres</v>
          </cell>
          <cell r="AM102" t="str">
            <v>Source de la note de description : Version imprimée</v>
          </cell>
          <cell r="AN102" t="str">
            <v/>
          </cell>
          <cell r="AO102" t="str">
            <v>%SITE_CLIENT%/?library_guid=A59E8AC3-BAFF-4BA5-B36C-493EBB3A9B53</v>
          </cell>
          <cell r="AP102" t="str">
            <v>Accès au travers du portail ENI</v>
          </cell>
          <cell r="AQ102" t="str">
            <v xml:space="preserve"> chiffrage </v>
          </cell>
          <cell r="AR102" t="str">
            <v xml:space="preserve"> gestion de projet </v>
          </cell>
          <cell r="AS102" t="str">
            <v xml:space="preserve"> gestion de projets</v>
          </cell>
          <cell r="AT102" t="str">
            <v xml:space="preserve"> pilotage </v>
          </cell>
          <cell r="AU102" t="str">
            <v xml:space="preserve">projet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row>
        <row r="103">
          <cell r="A103" t="str">
            <v>DPACPR</v>
          </cell>
          <cell r="B103" t="str">
            <v>Conduite de projets agiles</v>
          </cell>
          <cell r="C103" t="str">
            <v>Management alternatif dans une équipe de développement agile</v>
          </cell>
          <cell r="D103" t="str">
            <v>Julien PLÉE</v>
          </cell>
          <cell r="E103" t="str">
            <v/>
          </cell>
          <cell r="F103" t="str">
            <v>PLÉE, Julien</v>
          </cell>
          <cell r="G103" t="str">
            <v/>
          </cell>
          <cell r="H103" t="str">
            <v/>
          </cell>
          <cell r="I103" t="str">
            <v/>
          </cell>
          <cell r="J103" t="str">
            <v/>
          </cell>
          <cell r="K103" t="str">
            <v>Edition du 1 October 2015</v>
          </cell>
          <cell r="L103" t="str">
            <v>301 pages</v>
          </cell>
          <cell r="M103" t="str">
            <v>Editions ENI</v>
          </cell>
          <cell r="N103" t="str">
            <v>fre</v>
          </cell>
          <cell r="O103" t="str">
            <v>fre</v>
          </cell>
          <cell r="P103" t="str">
            <v>fre</v>
          </cell>
          <cell r="Q103" t="str">
            <v>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v>
          </cell>
          <cell r="R103">
            <v>9782746098527</v>
          </cell>
          <cell r="S103" t="str">
            <v>Version Numérique</v>
          </cell>
          <cell r="T103">
            <v>9782746096035</v>
          </cell>
          <cell r="U103" t="str">
            <v>Version Imprimée</v>
          </cell>
          <cell r="V103" t="str">
            <v>St-Herblain</v>
          </cell>
          <cell r="W103" t="str">
            <v>Editions ENI</v>
          </cell>
          <cell r="X103">
            <v>2015</v>
          </cell>
          <cell r="Y103" t="str">
            <v>Bibliothèque Numérique ENI (Service en ligne)</v>
          </cell>
          <cell r="Z103" t="str">
            <v>DATA PRO</v>
          </cell>
          <cell r="AA103" t="str">
            <v>texte</v>
          </cell>
          <cell r="AB103" t="str">
            <v>txt</v>
          </cell>
          <cell r="AC103" t="str">
            <v>rdacontent/fre</v>
          </cell>
          <cell r="AD103" t="str">
            <v>informatique</v>
          </cell>
          <cell r="AE103" t="str">
            <v>c</v>
          </cell>
          <cell r="AF103" t="str">
            <v>rdamedia/fre</v>
          </cell>
          <cell r="AG103" t="str">
            <v>ressource en ligne</v>
          </cell>
          <cell r="AH103" t="str">
            <v>cr</v>
          </cell>
          <cell r="AI103" t="str">
            <v>rdacarrier/fre</v>
          </cell>
          <cell r="AJ103" t="str">
            <v>m\\\\\o\\d\\\\\\\\</v>
          </cell>
          <cell r="AK103" t="str">
            <v>cr\cn\\\\uuaua</v>
          </cell>
          <cell r="AL103" t="str">
            <v>Accès restreint aux membres</v>
          </cell>
          <cell r="AM103" t="str">
            <v>Source de la note de description : Version imprimée</v>
          </cell>
          <cell r="AN103" t="str">
            <v/>
          </cell>
          <cell r="AO103" t="str">
            <v>%SITE_CLIENT%/?library_guid=1E4BA2AC-4E00-4CD8-A8B6-7884458B1B47</v>
          </cell>
          <cell r="AP103" t="str">
            <v>Accès au travers du portail ENI</v>
          </cell>
          <cell r="AQ103" t="str">
            <v xml:space="preserve"> kanban </v>
          </cell>
          <cell r="AR103" t="str">
            <v xml:space="preserve"> LNDPACPR</v>
          </cell>
          <cell r="AS103" t="str">
            <v xml:space="preserve"> scrum </v>
          </cell>
          <cell r="AT103" t="str">
            <v xml:space="preserve">agile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row>
        <row r="104">
          <cell r="A104" t="str">
            <v>DPAWM</v>
          </cell>
          <cell r="B104" t="str">
            <v>Développement et architecture des Applications Web Modernes</v>
          </cell>
          <cell r="C104" t="str">
            <v>Retrouver les fondamentaux</v>
          </cell>
          <cell r="D104" t="str">
            <v>Noël MACE</v>
          </cell>
          <cell r="E104" t="str">
            <v/>
          </cell>
          <cell r="F104" t="str">
            <v>MACE, Noël</v>
          </cell>
          <cell r="G104" t="str">
            <v/>
          </cell>
          <cell r="H104" t="str">
            <v/>
          </cell>
          <cell r="I104" t="str">
            <v/>
          </cell>
          <cell r="J104" t="str">
            <v/>
          </cell>
          <cell r="K104" t="str">
            <v>Edition du 1 March 2021</v>
          </cell>
          <cell r="L104" t="str">
            <v>608 pages</v>
          </cell>
          <cell r="M104" t="str">
            <v>Editions ENI</v>
          </cell>
          <cell r="N104" t="str">
            <v>fre</v>
          </cell>
          <cell r="O104" t="str">
            <v>fre</v>
          </cell>
          <cell r="P104" t="str">
            <v>fre</v>
          </cell>
          <cell r="Q104" t="str">
            <v>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v>
          </cell>
          <cell r="R104">
            <v>9782409029516</v>
          </cell>
          <cell r="S104" t="str">
            <v>Version Numérique</v>
          </cell>
          <cell r="T104">
            <v>9782409029523</v>
          </cell>
          <cell r="U104" t="str">
            <v>Version Imprimée</v>
          </cell>
          <cell r="V104" t="str">
            <v>St-Herblain</v>
          </cell>
          <cell r="W104" t="str">
            <v>Editions ENI</v>
          </cell>
          <cell r="X104">
            <v>2021</v>
          </cell>
          <cell r="Y104" t="str">
            <v>Bibliothèque Numérique ENI (Service en ligne)</v>
          </cell>
          <cell r="Z104" t="str">
            <v>DATA PRO</v>
          </cell>
          <cell r="AA104" t="str">
            <v>texte</v>
          </cell>
          <cell r="AB104" t="str">
            <v>txt</v>
          </cell>
          <cell r="AC104" t="str">
            <v>rdacontent/fre</v>
          </cell>
          <cell r="AD104" t="str">
            <v>informatique</v>
          </cell>
          <cell r="AE104" t="str">
            <v>c</v>
          </cell>
          <cell r="AF104" t="str">
            <v>rdamedia/fre</v>
          </cell>
          <cell r="AG104" t="str">
            <v>ressource en ligne</v>
          </cell>
          <cell r="AH104" t="str">
            <v>cr</v>
          </cell>
          <cell r="AI104" t="str">
            <v>rdacarrier/fre</v>
          </cell>
          <cell r="AJ104" t="str">
            <v>m\\\\\o\\d\\\\\\\\</v>
          </cell>
          <cell r="AK104" t="str">
            <v>cr\cn\\\\uuaua</v>
          </cell>
          <cell r="AL104" t="str">
            <v>Accès restreint aux membres</v>
          </cell>
          <cell r="AM104" t="str">
            <v>Source de la note de description : Version imprimée</v>
          </cell>
          <cell r="AN104" t="str">
            <v/>
          </cell>
          <cell r="AO104" t="str">
            <v>%SITE_CLIENT%/?library_guid=A6472700-A034-482C-8467-2EEE5928B335</v>
          </cell>
          <cell r="AP104" t="str">
            <v>Accès au travers du portail ENI</v>
          </cell>
          <cell r="AQ104" t="str">
            <v xml:space="preserve"> Angular </v>
          </cell>
          <cell r="AR104" t="str">
            <v xml:space="preserve"> CSS </v>
          </cell>
          <cell r="AS104" t="str">
            <v xml:space="preserve"> ECMAScript </v>
          </cell>
          <cell r="AT104" t="str">
            <v xml:space="preserve"> HTML </v>
          </cell>
          <cell r="AU104" t="str">
            <v xml:space="preserve"> JavaScript </v>
          </cell>
          <cell r="AV104" t="str">
            <v xml:space="preserve"> React </v>
          </cell>
          <cell r="AW104" t="str">
            <v xml:space="preserve"> Vue</v>
          </cell>
          <cell r="AX104" t="str">
            <v xml:space="preserve">développement web moderne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row>
        <row r="105">
          <cell r="A105" t="str">
            <v>DPBAS</v>
          </cell>
          <cell r="B105" t="str">
            <v>Base de données et Objets</v>
          </cell>
          <cell r="C105" t="str">
            <v>Méta-modèles de collaboration pour des solutions logicielles performantes</v>
          </cell>
          <cell r="D105" t="str">
            <v>Taoffi NASSAR</v>
          </cell>
          <cell r="E105" t="str">
            <v/>
          </cell>
          <cell r="F105" t="str">
            <v>NASSAR, Taoffi</v>
          </cell>
          <cell r="G105" t="str">
            <v/>
          </cell>
          <cell r="H105" t="str">
            <v/>
          </cell>
          <cell r="I105" t="str">
            <v/>
          </cell>
          <cell r="J105" t="str">
            <v/>
          </cell>
          <cell r="K105" t="str">
            <v>Edition du 1 September 2011</v>
          </cell>
          <cell r="L105" t="str">
            <v>306 pages</v>
          </cell>
          <cell r="M105" t="str">
            <v>Editions ENI</v>
          </cell>
          <cell r="N105" t="str">
            <v>fre</v>
          </cell>
          <cell r="O105" t="str">
            <v>fre</v>
          </cell>
          <cell r="P105" t="str">
            <v>fre</v>
          </cell>
          <cell r="Q105" t="str">
            <v>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v>
          </cell>
          <cell r="R105">
            <v>9782746069732</v>
          </cell>
          <cell r="S105" t="str">
            <v>Version Numérique</v>
          </cell>
          <cell r="T105">
            <v>9782746067882</v>
          </cell>
          <cell r="U105" t="str">
            <v>Version Imprimée</v>
          </cell>
          <cell r="V105" t="str">
            <v>St-Herblain</v>
          </cell>
          <cell r="W105" t="str">
            <v>Editions ENI</v>
          </cell>
          <cell r="X105">
            <v>2011</v>
          </cell>
          <cell r="Y105" t="str">
            <v>Bibliothèque Numérique ENI (Service en ligne)</v>
          </cell>
          <cell r="Z105" t="str">
            <v>DATA PRO</v>
          </cell>
          <cell r="AA105" t="str">
            <v>texte</v>
          </cell>
          <cell r="AB105" t="str">
            <v>txt</v>
          </cell>
          <cell r="AC105" t="str">
            <v>rdacontent/fre</v>
          </cell>
          <cell r="AD105" t="str">
            <v>informatique</v>
          </cell>
          <cell r="AE105" t="str">
            <v>c</v>
          </cell>
          <cell r="AF105" t="str">
            <v>rdamedia/fre</v>
          </cell>
          <cell r="AG105" t="str">
            <v>ressource en ligne</v>
          </cell>
          <cell r="AH105" t="str">
            <v>cr</v>
          </cell>
          <cell r="AI105" t="str">
            <v>rdacarrier/fre</v>
          </cell>
          <cell r="AJ105" t="str">
            <v>m\\\\\o\\d\\\\\\\\</v>
          </cell>
          <cell r="AK105" t="str">
            <v>cr\cn\\\\uuaua</v>
          </cell>
          <cell r="AL105" t="str">
            <v>Accès restreint aux membres</v>
          </cell>
          <cell r="AM105" t="str">
            <v>Source de la note de description : Version imprimée</v>
          </cell>
          <cell r="AN105" t="str">
            <v/>
          </cell>
          <cell r="AO105" t="str">
            <v>%SITE_CLIENT%/?library_guid=A48019B3-7CD0-48FF-BF33-1FEEFC77A2C6</v>
          </cell>
          <cell r="AP105" t="str">
            <v>Accès au travers du portail ENI</v>
          </cell>
          <cell r="AQ105" t="str">
            <v xml:space="preserve"> .NET </v>
          </cell>
          <cell r="AR105" t="str">
            <v xml:space="preserve"> BDD </v>
          </cell>
          <cell r="AS105" t="str">
            <v xml:space="preserve"> C # </v>
          </cell>
          <cell r="AT105" t="str">
            <v xml:space="preserve"> C# </v>
          </cell>
          <cell r="AU105" t="str">
            <v xml:space="preserve"> LNDPBAS</v>
          </cell>
          <cell r="AV105" t="str">
            <v xml:space="preserve"> NET </v>
          </cell>
          <cell r="AW105" t="str">
            <v xml:space="preserve"> runtime </v>
          </cell>
          <cell r="AX105" t="str">
            <v xml:space="preserve"> SGBD </v>
          </cell>
          <cell r="AY105" t="str">
            <v xml:space="preserve"> SGBDR </v>
          </cell>
          <cell r="AZ105" t="str">
            <v xml:space="preserve">DBA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row>
        <row r="106">
          <cell r="A106" t="str">
            <v>DPBIM</v>
          </cell>
          <cell r="B106" t="str">
            <v>Le BIM</v>
          </cell>
          <cell r="C106" t="str">
            <v>Sa mise en oeuvre à l'heure du chantier numérique</v>
          </cell>
          <cell r="D106" t="str">
            <v>Guillaume VILAIN</v>
          </cell>
          <cell r="E106" t="str">
            <v/>
          </cell>
          <cell r="F106" t="str">
            <v>VILAIN, Guillaume</v>
          </cell>
          <cell r="G106" t="str">
            <v/>
          </cell>
          <cell r="H106" t="str">
            <v/>
          </cell>
          <cell r="I106" t="str">
            <v/>
          </cell>
          <cell r="J106" t="str">
            <v/>
          </cell>
          <cell r="K106" t="str">
            <v>Edition du 1 February 2020</v>
          </cell>
          <cell r="L106" t="str">
            <v>0 pages</v>
          </cell>
          <cell r="M106" t="str">
            <v>Editions ENI</v>
          </cell>
          <cell r="N106" t="str">
            <v>fre</v>
          </cell>
          <cell r="O106" t="str">
            <v>fre</v>
          </cell>
          <cell r="P106" t="str">
            <v>fre</v>
          </cell>
          <cell r="Q106" t="str">
            <v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v>
          </cell>
          <cell r="R106">
            <v>9782409023484</v>
          </cell>
          <cell r="S106" t="str">
            <v>Version Numérique</v>
          </cell>
          <cell r="T106">
            <v>9782409023477</v>
          </cell>
          <cell r="U106" t="str">
            <v>Version Imprimée</v>
          </cell>
          <cell r="V106" t="str">
            <v>St-Herblain</v>
          </cell>
          <cell r="W106" t="str">
            <v>Editions ENI</v>
          </cell>
          <cell r="X106">
            <v>2020</v>
          </cell>
          <cell r="Y106" t="str">
            <v>Bibliothèque Numérique ENI (Service en ligne)</v>
          </cell>
          <cell r="Z106" t="str">
            <v>DATA PRO</v>
          </cell>
          <cell r="AA106" t="str">
            <v>texte</v>
          </cell>
          <cell r="AB106" t="str">
            <v>txt</v>
          </cell>
          <cell r="AC106" t="str">
            <v>rdacontent/fre</v>
          </cell>
          <cell r="AD106" t="str">
            <v>informatique</v>
          </cell>
          <cell r="AE106" t="str">
            <v>c</v>
          </cell>
          <cell r="AF106" t="str">
            <v>rdamedia/fre</v>
          </cell>
          <cell r="AG106" t="str">
            <v>ressource en ligne</v>
          </cell>
          <cell r="AH106" t="str">
            <v>cr</v>
          </cell>
          <cell r="AI106" t="str">
            <v>rdacarrier/fre</v>
          </cell>
          <cell r="AJ106" t="str">
            <v>m\\\\\o\\d\\\\\\\\</v>
          </cell>
          <cell r="AK106" t="str">
            <v>cr\cn\\\\uuaua</v>
          </cell>
          <cell r="AL106" t="str">
            <v>Accès restreint aux membres</v>
          </cell>
          <cell r="AM106" t="str">
            <v>Source de la note de description : Version imprimée</v>
          </cell>
          <cell r="AN106" t="str">
            <v/>
          </cell>
          <cell r="AO106" t="str">
            <v>%SITE_CLIENT%/?library_guid=D3F5595C-3687-4BD0-9394-E842AEAA549A</v>
          </cell>
          <cell r="AP106" t="str">
            <v>Accès au travers du portail ENI</v>
          </cell>
          <cell r="AQ106" t="str">
            <v xml:space="preserve"> cartographie </v>
          </cell>
          <cell r="AR106" t="str">
            <v xml:space="preserve"> CC</v>
          </cell>
          <cell r="AS106" t="str">
            <v xml:space="preserve"> CSTB </v>
          </cell>
          <cell r="AT106" t="str">
            <v xml:space="preserve"> DOE </v>
          </cell>
          <cell r="AU106" t="str">
            <v xml:space="preserve"> GEM </v>
          </cell>
          <cell r="AV106" t="str">
            <v xml:space="preserve"> IFC </v>
          </cell>
          <cell r="AW106" t="str">
            <v xml:space="preserve"> ingénierie concourante </v>
          </cell>
          <cell r="AX106" t="str">
            <v xml:space="preserve"> LEAN </v>
          </cell>
          <cell r="AY106" t="str">
            <v xml:space="preserve"> LNDPBIM</v>
          </cell>
          <cell r="AZ106" t="str">
            <v xml:space="preserve"> maquette BIM </v>
          </cell>
          <cell r="BA106" t="str">
            <v xml:space="preserve"> modélisation </v>
          </cell>
          <cell r="BB106" t="str">
            <v xml:space="preserve"> Photogrammétrie </v>
          </cell>
          <cell r="BC106" t="str">
            <v xml:space="preserve"> Scan 3D </v>
          </cell>
          <cell r="BD106" t="str">
            <v xml:space="preserve"> SIG </v>
          </cell>
          <cell r="BE106" t="str">
            <v>BY</v>
          </cell>
          <cell r="BF106" t="str">
            <v xml:space="preserve">SA </v>
          </cell>
          <cell r="BG106" t="str">
            <v xml:space="preserve">Transformation numérique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row>
        <row r="107">
          <cell r="A107" t="str">
            <v>DPBIRB</v>
          </cell>
          <cell r="B107" t="str">
            <v>Business Intelligence : le recueil des besoins</v>
          </cell>
          <cell r="C107" t="str">
            <v>La boîte à outils du business analyst</v>
          </cell>
          <cell r="D107" t="str">
            <v>Eva POLINI</v>
          </cell>
          <cell r="E107" t="str">
            <v/>
          </cell>
          <cell r="F107" t="str">
            <v>POLINI, Eva</v>
          </cell>
          <cell r="G107" t="str">
            <v/>
          </cell>
          <cell r="H107" t="str">
            <v/>
          </cell>
          <cell r="I107" t="str">
            <v/>
          </cell>
          <cell r="J107" t="str">
            <v/>
          </cell>
          <cell r="K107" t="str">
            <v>Edition du 1 May 2020</v>
          </cell>
          <cell r="L107" t="str">
            <v>290 pages</v>
          </cell>
          <cell r="M107" t="str">
            <v>Editions ENI</v>
          </cell>
          <cell r="N107" t="str">
            <v>fre</v>
          </cell>
          <cell r="O107" t="str">
            <v>fre</v>
          </cell>
          <cell r="P107" t="str">
            <v>fre</v>
          </cell>
          <cell r="Q107" t="str">
            <v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v>
          </cell>
          <cell r="R107">
            <v>9782409024993</v>
          </cell>
          <cell r="S107" t="str">
            <v>Version Numérique</v>
          </cell>
          <cell r="T107">
            <v>9782409024986</v>
          </cell>
          <cell r="U107" t="str">
            <v>Version Imprimée</v>
          </cell>
          <cell r="V107" t="str">
            <v>St-Herblain</v>
          </cell>
          <cell r="W107" t="str">
            <v>Editions ENI</v>
          </cell>
          <cell r="X107">
            <v>2020</v>
          </cell>
          <cell r="Y107" t="str">
            <v>Bibliothèque Numérique ENI (Service en ligne)</v>
          </cell>
          <cell r="Z107" t="str">
            <v>DATA PRO</v>
          </cell>
          <cell r="AA107" t="str">
            <v>texte</v>
          </cell>
          <cell r="AB107" t="str">
            <v>txt</v>
          </cell>
          <cell r="AC107" t="str">
            <v>rdacontent/fre</v>
          </cell>
          <cell r="AD107" t="str">
            <v>informatique</v>
          </cell>
          <cell r="AE107" t="str">
            <v>c</v>
          </cell>
          <cell r="AF107" t="str">
            <v>rdamedia/fre</v>
          </cell>
          <cell r="AG107" t="str">
            <v>ressource en ligne</v>
          </cell>
          <cell r="AH107" t="str">
            <v>cr</v>
          </cell>
          <cell r="AI107" t="str">
            <v>rdacarrier/fre</v>
          </cell>
          <cell r="AJ107" t="str">
            <v>m\\\\\o\\d\\\\\\\\</v>
          </cell>
          <cell r="AK107" t="str">
            <v>cr\cn\\\\uuaua</v>
          </cell>
          <cell r="AL107" t="str">
            <v>Accès restreint aux membres</v>
          </cell>
          <cell r="AM107" t="str">
            <v>Source de la note de description : Version imprimée</v>
          </cell>
          <cell r="AN107" t="str">
            <v/>
          </cell>
          <cell r="AO107" t="str">
            <v>%SITE_CLIENT%/?library_guid=9D5165FA-1830-42C2-BA9C-25A3A86CB8DE</v>
          </cell>
          <cell r="AP107" t="str">
            <v>Accès au travers du portail ENI</v>
          </cell>
          <cell r="AQ107" t="str">
            <v xml:space="preserve"> business analyste </v>
          </cell>
          <cell r="AR107" t="str">
            <v xml:space="preserve"> Business Intelligence </v>
          </cell>
          <cell r="AS107" t="str">
            <v xml:space="preserve"> LNDPBIRB</v>
          </cell>
          <cell r="AT107" t="str">
            <v xml:space="preserve"> MOA </v>
          </cell>
          <cell r="AU107" t="str">
            <v xml:space="preserve">BI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row>
        <row r="108">
          <cell r="A108" t="str">
            <v>DPBLO</v>
          </cell>
          <cell r="B108" t="str">
            <v>Investir et se financer avec la blockchain</v>
          </cell>
          <cell r="C108" t="str">
            <v>Le Guide des ICO (Initial Coin Offering)</v>
          </cell>
          <cell r="D108" t="str">
            <v>Matthieu QUINIOU</v>
          </cell>
          <cell r="E108" t="str">
            <v/>
          </cell>
          <cell r="F108" t="str">
            <v>QUINIOU, Matthieu</v>
          </cell>
          <cell r="G108" t="str">
            <v/>
          </cell>
          <cell r="H108" t="str">
            <v/>
          </cell>
          <cell r="I108" t="str">
            <v/>
          </cell>
          <cell r="J108" t="str">
            <v/>
          </cell>
          <cell r="K108" t="str">
            <v>Edition du 1 November 2018</v>
          </cell>
          <cell r="L108" t="str">
            <v>252 pages</v>
          </cell>
          <cell r="M108" t="str">
            <v>Editions ENI</v>
          </cell>
          <cell r="N108" t="str">
            <v>fre</v>
          </cell>
          <cell r="O108" t="str">
            <v>fre</v>
          </cell>
          <cell r="P108" t="str">
            <v>fre</v>
          </cell>
          <cell r="Q108" t="str">
            <v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v>
          </cell>
          <cell r="R108">
            <v>9782409015953</v>
          </cell>
          <cell r="S108" t="str">
            <v>Version Numérique</v>
          </cell>
          <cell r="T108">
            <v>9782409015946</v>
          </cell>
          <cell r="U108" t="str">
            <v>Version Imprimée</v>
          </cell>
          <cell r="V108" t="str">
            <v>St-Herblain</v>
          </cell>
          <cell r="W108" t="str">
            <v>Editions ENI</v>
          </cell>
          <cell r="X108">
            <v>2018</v>
          </cell>
          <cell r="Y108" t="str">
            <v>Bibliothèque Numérique ENI (Service en ligne)</v>
          </cell>
          <cell r="Z108" t="str">
            <v>DATA PRO</v>
          </cell>
          <cell r="AA108" t="str">
            <v>texte</v>
          </cell>
          <cell r="AB108" t="str">
            <v>txt</v>
          </cell>
          <cell r="AC108" t="str">
            <v>rdacontent/fre</v>
          </cell>
          <cell r="AD108" t="str">
            <v>informatique</v>
          </cell>
          <cell r="AE108" t="str">
            <v>c</v>
          </cell>
          <cell r="AF108" t="str">
            <v>rdamedia/fre</v>
          </cell>
          <cell r="AG108" t="str">
            <v>ressource en ligne</v>
          </cell>
          <cell r="AH108" t="str">
            <v>cr</v>
          </cell>
          <cell r="AI108" t="str">
            <v>rdacarrier/fre</v>
          </cell>
          <cell r="AJ108" t="str">
            <v>m\\\\\o\\d\\\\\\\\</v>
          </cell>
          <cell r="AK108" t="str">
            <v>cr\cn\\\\uuaua</v>
          </cell>
          <cell r="AL108" t="str">
            <v>Accès restreint aux membres</v>
          </cell>
          <cell r="AM108" t="str">
            <v>Source de la note de description : Version imprimée</v>
          </cell>
          <cell r="AN108" t="str">
            <v/>
          </cell>
          <cell r="AO108" t="str">
            <v>%SITE_CLIENT%/?library_guid=9CF082ED-B9D6-43FA-AB20-ECFEF4C2C032</v>
          </cell>
          <cell r="AP108" t="str">
            <v>Accès au travers du portail ENI</v>
          </cell>
          <cell r="AQ108" t="str">
            <v xml:space="preserve"> Airdrop </v>
          </cell>
          <cell r="AR108" t="str">
            <v xml:space="preserve"> Bounty </v>
          </cell>
          <cell r="AS108" t="str">
            <v xml:space="preserve"> crypto</v>
          </cell>
          <cell r="AT108" t="str">
            <v xml:space="preserve"> DAICO </v>
          </cell>
          <cell r="AU108" t="str">
            <v xml:space="preserve"> Ether </v>
          </cell>
          <cell r="AV108" t="str">
            <v xml:space="preserve"> Ethereum </v>
          </cell>
          <cell r="AW108" t="str">
            <v xml:space="preserve"> LNDPBLO</v>
          </cell>
          <cell r="AX108" t="str">
            <v xml:space="preserve"> token </v>
          </cell>
          <cell r="AY108" t="str">
            <v xml:space="preserve"> wallet </v>
          </cell>
          <cell r="AZ108" t="str">
            <v xml:space="preserve">actifs </v>
          </cell>
          <cell r="BA108" t="str">
            <v>Crypto</v>
          </cell>
          <cell r="BB108" t="str">
            <v xml:space="preserve">monnaie </v>
          </cell>
          <cell r="BC108" t="str">
            <v/>
          </cell>
          <cell r="BD108" t="str">
            <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t="str">
            <v/>
          </cell>
          <cell r="BQ108" t="str">
            <v/>
          </cell>
          <cell r="BR108" t="str">
            <v/>
          </cell>
          <cell r="BS108" t="str">
            <v/>
          </cell>
          <cell r="BT108" t="str">
            <v/>
          </cell>
          <cell r="BU108" t="str">
            <v/>
          </cell>
          <cell r="BV108" t="str">
            <v/>
          </cell>
          <cell r="BW108" t="str">
            <v/>
          </cell>
          <cell r="BX108" t="str">
            <v/>
          </cell>
        </row>
        <row r="109">
          <cell r="A109" t="str">
            <v>DPBYOD</v>
          </cell>
          <cell r="B109" t="str">
            <v>BYOD</v>
          </cell>
          <cell r="C109" t="str">
            <v>Réussir son intégration dans l'entreprise</v>
          </cell>
          <cell r="D109" t="str">
            <v>Michel PASSET,Céline VERDEL</v>
          </cell>
          <cell r="E109" t="str">
            <v/>
          </cell>
          <cell r="F109" t="str">
            <v>PASSET, Michel</v>
          </cell>
          <cell r="G109" t="str">
            <v>VERDEL, Céline</v>
          </cell>
          <cell r="H109" t="str">
            <v/>
          </cell>
          <cell r="I109" t="str">
            <v/>
          </cell>
          <cell r="J109" t="str">
            <v/>
          </cell>
          <cell r="K109" t="str">
            <v>Edition du 1 September 2014</v>
          </cell>
          <cell r="L109" t="str">
            <v>218 pages</v>
          </cell>
          <cell r="M109" t="str">
            <v>Editions ENI</v>
          </cell>
          <cell r="N109" t="str">
            <v>fre</v>
          </cell>
          <cell r="O109" t="str">
            <v>fre</v>
          </cell>
          <cell r="P109" t="str">
            <v>fre</v>
          </cell>
          <cell r="Q109" t="str">
            <v>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v>
          </cell>
          <cell r="R109">
            <v>9782746091870</v>
          </cell>
          <cell r="S109" t="str">
            <v>Version Numérique</v>
          </cell>
          <cell r="T109">
            <v>9782746090163</v>
          </cell>
          <cell r="U109" t="str">
            <v>Version Imprimée</v>
          </cell>
          <cell r="V109" t="str">
            <v>St-Herblain</v>
          </cell>
          <cell r="W109" t="str">
            <v>Editions ENI</v>
          </cell>
          <cell r="X109">
            <v>2014</v>
          </cell>
          <cell r="Y109" t="str">
            <v>Bibliothèque Numérique ENI (Service en ligne)</v>
          </cell>
          <cell r="Z109" t="str">
            <v>DATA PRO</v>
          </cell>
          <cell r="AA109" t="str">
            <v>texte</v>
          </cell>
          <cell r="AB109" t="str">
            <v>txt</v>
          </cell>
          <cell r="AC109" t="str">
            <v>rdacontent/fre</v>
          </cell>
          <cell r="AD109" t="str">
            <v>informatique</v>
          </cell>
          <cell r="AE109" t="str">
            <v>c</v>
          </cell>
          <cell r="AF109" t="str">
            <v>rdamedia/fre</v>
          </cell>
          <cell r="AG109" t="str">
            <v>ressource en ligne</v>
          </cell>
          <cell r="AH109" t="str">
            <v>cr</v>
          </cell>
          <cell r="AI109" t="str">
            <v>rdacarrier/fre</v>
          </cell>
          <cell r="AJ109" t="str">
            <v>m\\\\\o\\d\\\\\\\\</v>
          </cell>
          <cell r="AK109" t="str">
            <v>cr\cn\\\\uuaua</v>
          </cell>
          <cell r="AL109" t="str">
            <v>Accès restreint aux membres</v>
          </cell>
          <cell r="AM109" t="str">
            <v>Source de la note de description : Version imprimée</v>
          </cell>
          <cell r="AN109" t="str">
            <v/>
          </cell>
          <cell r="AO109" t="str">
            <v>%SITE_CLIENT%/?library_guid=51D22A6D-8CBF-47BF-A6FB-DD9A6FF233E9</v>
          </cell>
          <cell r="AP109" t="str">
            <v>Accès au travers du portail ENI</v>
          </cell>
          <cell r="AQ109" t="str">
            <v xml:space="preserve"> Bring your own device </v>
          </cell>
          <cell r="AR109" t="str">
            <v xml:space="preserve"> LNDPBYOD</v>
          </cell>
          <cell r="AS109" t="str">
            <v xml:space="preserve">AVEC </v>
          </cell>
          <cell r="AT109" t="str">
            <v/>
          </cell>
          <cell r="AU109" t="str">
            <v/>
          </cell>
          <cell r="AV109" t="str">
            <v/>
          </cell>
          <cell r="AW109" t="str">
            <v/>
          </cell>
          <cell r="AX109" t="str">
            <v/>
          </cell>
          <cell r="AY109" t="str">
            <v/>
          </cell>
          <cell r="AZ109" t="str">
            <v/>
          </cell>
          <cell r="BA109" t="str">
            <v/>
          </cell>
          <cell r="BB109" t="str">
            <v/>
          </cell>
          <cell r="BC109" t="str">
            <v/>
          </cell>
          <cell r="BD109" t="str">
            <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t="str">
            <v/>
          </cell>
          <cell r="BQ109" t="str">
            <v/>
          </cell>
          <cell r="BR109" t="str">
            <v/>
          </cell>
          <cell r="BS109" t="str">
            <v/>
          </cell>
          <cell r="BT109" t="str">
            <v/>
          </cell>
          <cell r="BU109" t="str">
            <v/>
          </cell>
          <cell r="BV109" t="str">
            <v/>
          </cell>
          <cell r="BW109" t="str">
            <v/>
          </cell>
          <cell r="BX109" t="str">
            <v/>
          </cell>
        </row>
        <row r="110">
          <cell r="A110" t="str">
            <v>DPCLMO</v>
          </cell>
          <cell r="B110" t="str">
            <v>Cloud privé, hybride et public</v>
          </cell>
          <cell r="C110" t="str">
            <v>Quel modèle pour quelle utilisation ? Un état de l'art et des bonnes pratiques</v>
          </cell>
          <cell r="D110" t="str">
            <v>Marc  ISRAEL</v>
          </cell>
          <cell r="E110" t="str">
            <v/>
          </cell>
          <cell r="F110" t="str">
            <v xml:space="preserve">ISRAEL, Marc </v>
          </cell>
          <cell r="G110" t="str">
            <v/>
          </cell>
          <cell r="H110" t="str">
            <v/>
          </cell>
          <cell r="I110" t="str">
            <v/>
          </cell>
          <cell r="J110" t="str">
            <v/>
          </cell>
          <cell r="K110" t="str">
            <v>Edition du 1 February 2018</v>
          </cell>
          <cell r="L110" t="str">
            <v>291 pages</v>
          </cell>
          <cell r="M110" t="str">
            <v>Editions ENI</v>
          </cell>
          <cell r="N110" t="str">
            <v>fre</v>
          </cell>
          <cell r="O110" t="str">
            <v>fre</v>
          </cell>
          <cell r="P110" t="str">
            <v>fre</v>
          </cell>
          <cell r="Q110" t="str">
            <v>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v>
          </cell>
          <cell r="R110">
            <v>9782409012532</v>
          </cell>
          <cell r="S110" t="str">
            <v>Version Numérique</v>
          </cell>
          <cell r="T110">
            <v>9782409012426</v>
          </cell>
          <cell r="U110" t="str">
            <v>Version Imprimée</v>
          </cell>
          <cell r="V110" t="str">
            <v>St-Herblain</v>
          </cell>
          <cell r="W110" t="str">
            <v>Editions ENI</v>
          </cell>
          <cell r="X110">
            <v>2018</v>
          </cell>
          <cell r="Y110" t="str">
            <v>Bibliothèque Numérique ENI (Service en ligne)</v>
          </cell>
          <cell r="Z110" t="str">
            <v>DATA PRO</v>
          </cell>
          <cell r="AA110" t="str">
            <v>texte</v>
          </cell>
          <cell r="AB110" t="str">
            <v>txt</v>
          </cell>
          <cell r="AC110" t="str">
            <v>rdacontent/fre</v>
          </cell>
          <cell r="AD110" t="str">
            <v>informatique</v>
          </cell>
          <cell r="AE110" t="str">
            <v>c</v>
          </cell>
          <cell r="AF110" t="str">
            <v>rdamedia/fre</v>
          </cell>
          <cell r="AG110" t="str">
            <v>ressource en ligne</v>
          </cell>
          <cell r="AH110" t="str">
            <v>cr</v>
          </cell>
          <cell r="AI110" t="str">
            <v>rdacarrier/fre</v>
          </cell>
          <cell r="AJ110" t="str">
            <v>m\\\\\o\\d\\\\\\\\</v>
          </cell>
          <cell r="AK110" t="str">
            <v>cr\cn\\\\uuaua</v>
          </cell>
          <cell r="AL110" t="str">
            <v>Accès restreint aux membres</v>
          </cell>
          <cell r="AM110" t="str">
            <v>Source de la note de description : Version imprimée</v>
          </cell>
          <cell r="AN110" t="str">
            <v/>
          </cell>
          <cell r="AO110" t="str">
            <v>%SITE_CLIENT%/?library_guid=A1DC1F9A-5365-4C79-B4F3-C936502B757A</v>
          </cell>
          <cell r="AP110" t="str">
            <v>Accès au travers du portail ENI</v>
          </cell>
          <cell r="AQ110" t="str">
            <v xml:space="preserve"> cloud hybride </v>
          </cell>
          <cell r="AR110" t="str">
            <v xml:space="preserve"> cloud privé </v>
          </cell>
          <cell r="AS110" t="str">
            <v xml:space="preserve"> cloud public </v>
          </cell>
          <cell r="AT110" t="str">
            <v xml:space="preserve"> IaaS </v>
          </cell>
          <cell r="AU110" t="str">
            <v xml:space="preserve"> LNDPCLMO</v>
          </cell>
          <cell r="AV110" t="str">
            <v xml:space="preserve"> PaaS </v>
          </cell>
          <cell r="AW110" t="str">
            <v xml:space="preserve"> rgpd </v>
          </cell>
          <cell r="AX110" t="str">
            <v xml:space="preserve"> SaaS </v>
          </cell>
          <cell r="AY110" t="str">
            <v xml:space="preserve">cloud computing </v>
          </cell>
          <cell r="AZ110" t="str">
            <v/>
          </cell>
          <cell r="BA110" t="str">
            <v/>
          </cell>
          <cell r="BB110" t="str">
            <v/>
          </cell>
          <cell r="BC110" t="str">
            <v/>
          </cell>
          <cell r="BD110" t="str">
            <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row>
        <row r="111">
          <cell r="A111" t="str">
            <v>DPCMM</v>
          </cell>
          <cell r="B111" t="str">
            <v>Modèles CMMI v. 1.3</v>
          </cell>
          <cell r="C111" t="str">
            <v>Manuel d'utilisation à l'usage des professionnels des systèmes d'information</v>
          </cell>
          <cell r="D111" t="str">
            <v>Yves TRÉHIN</v>
          </cell>
          <cell r="E111" t="str">
            <v/>
          </cell>
          <cell r="F111" t="str">
            <v>TRÉHIN, Yves</v>
          </cell>
          <cell r="G111" t="str">
            <v/>
          </cell>
          <cell r="H111" t="str">
            <v/>
          </cell>
          <cell r="I111" t="str">
            <v/>
          </cell>
          <cell r="J111" t="str">
            <v/>
          </cell>
          <cell r="K111" t="str">
            <v>Edition du 1 May 2011</v>
          </cell>
          <cell r="L111" t="str">
            <v>271 pages</v>
          </cell>
          <cell r="M111" t="str">
            <v>Editions ENI</v>
          </cell>
          <cell r="N111" t="str">
            <v>fre</v>
          </cell>
          <cell r="O111" t="str">
            <v>fre</v>
          </cell>
          <cell r="P111" t="str">
            <v>fre</v>
          </cell>
          <cell r="Q111" t="str">
            <v>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v>
          </cell>
          <cell r="R111">
            <v>9782746066113</v>
          </cell>
          <cell r="S111" t="str">
            <v>Version Numérique</v>
          </cell>
          <cell r="T111">
            <v>9782746064225</v>
          </cell>
          <cell r="U111" t="str">
            <v>Version Imprimée</v>
          </cell>
          <cell r="V111" t="str">
            <v>St-Herblain</v>
          </cell>
          <cell r="W111" t="str">
            <v>Editions ENI</v>
          </cell>
          <cell r="X111">
            <v>2011</v>
          </cell>
          <cell r="Y111" t="str">
            <v>Bibliothèque Numérique ENI (Service en ligne)</v>
          </cell>
          <cell r="Z111" t="str">
            <v>DATA PRO</v>
          </cell>
          <cell r="AA111" t="str">
            <v>texte</v>
          </cell>
          <cell r="AB111" t="str">
            <v>txt</v>
          </cell>
          <cell r="AC111" t="str">
            <v>rdacontent/fre</v>
          </cell>
          <cell r="AD111" t="str">
            <v>informatique</v>
          </cell>
          <cell r="AE111" t="str">
            <v>c</v>
          </cell>
          <cell r="AF111" t="str">
            <v>rdamedia/fre</v>
          </cell>
          <cell r="AG111" t="str">
            <v>ressource en ligne</v>
          </cell>
          <cell r="AH111" t="str">
            <v>cr</v>
          </cell>
          <cell r="AI111" t="str">
            <v>rdacarrier/fre</v>
          </cell>
          <cell r="AJ111" t="str">
            <v>m\\\\\o\\d\\\\\\\\</v>
          </cell>
          <cell r="AK111" t="str">
            <v>cr\cn\\\\uuaua</v>
          </cell>
          <cell r="AL111" t="str">
            <v>Accès restreint aux membres</v>
          </cell>
          <cell r="AM111" t="str">
            <v>Source de la note de description : Version imprimée</v>
          </cell>
          <cell r="AN111" t="str">
            <v/>
          </cell>
          <cell r="AO111" t="str">
            <v>%SITE_CLIENT%/?library_guid=2805FDEA-93D8-4647-8E27-D9951A39296E</v>
          </cell>
          <cell r="AP111" t="str">
            <v>Accès au travers du portail ENI</v>
          </cell>
          <cell r="AQ111" t="str">
            <v xml:space="preserve"> iso </v>
          </cell>
          <cell r="AR111" t="str">
            <v xml:space="preserve"> itil </v>
          </cell>
          <cell r="AS111" t="str">
            <v xml:space="preserve"> LNDPCMM</v>
          </cell>
          <cell r="AT111" t="str">
            <v xml:space="preserve"> projet </v>
          </cell>
          <cell r="AU111" t="str">
            <v xml:space="preserve">cmm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row>
        <row r="112">
          <cell r="A112" t="str">
            <v>DPCRAF</v>
          </cell>
          <cell r="B112" t="str">
            <v>Software Craftsmanship</v>
          </cell>
          <cell r="C112" t="str">
            <v>L'art du code et de l'agilité technique en entreprise</v>
          </cell>
          <cell r="D112" t="str">
            <v>Sallah KOKAINA</v>
          </cell>
          <cell r="E112" t="str">
            <v/>
          </cell>
          <cell r="F112" t="str">
            <v>KOKAINA, Sallah</v>
          </cell>
          <cell r="G112" t="str">
            <v/>
          </cell>
          <cell r="H112" t="str">
            <v/>
          </cell>
          <cell r="I112" t="str">
            <v/>
          </cell>
          <cell r="J112" t="str">
            <v/>
          </cell>
          <cell r="K112" t="str">
            <v>Edition du 1 November 2019</v>
          </cell>
          <cell r="L112" t="str">
            <v>282 pages</v>
          </cell>
          <cell r="M112" t="str">
            <v>Editions ENI</v>
          </cell>
          <cell r="N112" t="str">
            <v>fre</v>
          </cell>
          <cell r="O112" t="str">
            <v>fre</v>
          </cell>
          <cell r="P112" t="str">
            <v>fre</v>
          </cell>
          <cell r="Q112" t="str">
            <v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v>
          </cell>
          <cell r="R112">
            <v>9782409021541</v>
          </cell>
          <cell r="S112" t="str">
            <v>Version Numérique</v>
          </cell>
          <cell r="T112">
            <v>9782409021534</v>
          </cell>
          <cell r="U112" t="str">
            <v>Version Imprimée</v>
          </cell>
          <cell r="V112" t="str">
            <v>St-Herblain</v>
          </cell>
          <cell r="W112" t="str">
            <v>Editions ENI</v>
          </cell>
          <cell r="X112">
            <v>2019</v>
          </cell>
          <cell r="Y112" t="str">
            <v>Bibliothèque Numérique ENI (Service en ligne)</v>
          </cell>
          <cell r="Z112" t="str">
            <v>DATA PRO</v>
          </cell>
          <cell r="AA112" t="str">
            <v>texte</v>
          </cell>
          <cell r="AB112" t="str">
            <v>txt</v>
          </cell>
          <cell r="AC112" t="str">
            <v>rdacontent/fre</v>
          </cell>
          <cell r="AD112" t="str">
            <v>informatique</v>
          </cell>
          <cell r="AE112" t="str">
            <v>c</v>
          </cell>
          <cell r="AF112" t="str">
            <v>rdamedia/fre</v>
          </cell>
          <cell r="AG112" t="str">
            <v>ressource en ligne</v>
          </cell>
          <cell r="AH112" t="str">
            <v>cr</v>
          </cell>
          <cell r="AI112" t="str">
            <v>rdacarrier/fre</v>
          </cell>
          <cell r="AJ112" t="str">
            <v>m\\\\\o\\d\\\\\\\\</v>
          </cell>
          <cell r="AK112" t="str">
            <v>cr\cn\\\\uuaua</v>
          </cell>
          <cell r="AL112" t="str">
            <v>Accès restreint aux membres</v>
          </cell>
          <cell r="AM112" t="str">
            <v>Source de la note de description : Version imprimée</v>
          </cell>
          <cell r="AN112" t="str">
            <v/>
          </cell>
          <cell r="AO112" t="str">
            <v>%SITE_CLIENT%/?library_guid=DF764D76-C6A5-4D5E-99D3-9F69E5B812E0</v>
          </cell>
          <cell r="AP112" t="str">
            <v>Accès au travers du portail ENI</v>
          </cell>
          <cell r="AQ112" t="str">
            <v xml:space="preserve"> agile </v>
          </cell>
          <cell r="AR112" t="str">
            <v xml:space="preserve"> BDD </v>
          </cell>
          <cell r="AS112" t="str">
            <v xml:space="preserve"> Craftsmanship Thinking </v>
          </cell>
          <cell r="AT112" t="str">
            <v xml:space="preserve"> DDD </v>
          </cell>
          <cell r="AU112" t="str">
            <v xml:space="preserve"> LNDPCRAF</v>
          </cell>
          <cell r="AV112" t="str">
            <v xml:space="preserve"> manifeste </v>
          </cell>
          <cell r="AW112" t="str">
            <v xml:space="preserve"> méthode </v>
          </cell>
          <cell r="AX112" t="str">
            <v xml:space="preserve"> S.O.L.I.D </v>
          </cell>
          <cell r="AY112" t="str">
            <v xml:space="preserve"> TDD </v>
          </cell>
          <cell r="AZ112" t="str">
            <v xml:space="preserve">agilité </v>
          </cell>
          <cell r="BA112" t="str">
            <v xml:space="preserve">craftmanship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row>
        <row r="113">
          <cell r="A113" t="str">
            <v>DPDWGC</v>
          </cell>
          <cell r="B113" t="str">
            <v>Digital Workplace et Gestion des connaissances</v>
          </cell>
          <cell r="C113" t="str">
            <v>Concepts et mise en oeuvre</v>
          </cell>
          <cell r="D113" t="str">
            <v>Gilles BALMISSE</v>
          </cell>
          <cell r="E113" t="str">
            <v/>
          </cell>
          <cell r="F113" t="str">
            <v>BALMISSE, Gilles</v>
          </cell>
          <cell r="G113" t="str">
            <v/>
          </cell>
          <cell r="H113" t="str">
            <v/>
          </cell>
          <cell r="I113" t="str">
            <v/>
          </cell>
          <cell r="J113" t="str">
            <v/>
          </cell>
          <cell r="K113" t="str">
            <v>Edition du 1 June 2015</v>
          </cell>
          <cell r="L113" t="str">
            <v>410 pages</v>
          </cell>
          <cell r="M113" t="str">
            <v>Editions ENI</v>
          </cell>
          <cell r="N113" t="str">
            <v>fre</v>
          </cell>
          <cell r="O113" t="str">
            <v>fre</v>
          </cell>
          <cell r="P113" t="str">
            <v>fre</v>
          </cell>
          <cell r="Q113" t="str">
            <v>&amp;Agrave;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v>
          </cell>
          <cell r="R113">
            <v>9782746096783</v>
          </cell>
          <cell r="S113" t="str">
            <v>Version Numérique</v>
          </cell>
          <cell r="T113">
            <v>9782746095748</v>
          </cell>
          <cell r="U113" t="str">
            <v>Version Imprimée</v>
          </cell>
          <cell r="V113" t="str">
            <v>St-Herblain</v>
          </cell>
          <cell r="W113" t="str">
            <v>Editions ENI</v>
          </cell>
          <cell r="X113">
            <v>2015</v>
          </cell>
          <cell r="Y113" t="str">
            <v>Bibliothèque Numérique ENI (Service en ligne)</v>
          </cell>
          <cell r="Z113" t="str">
            <v>DATA PRO</v>
          </cell>
          <cell r="AA113" t="str">
            <v>texte</v>
          </cell>
          <cell r="AB113" t="str">
            <v>txt</v>
          </cell>
          <cell r="AC113" t="str">
            <v>rdacontent/fre</v>
          </cell>
          <cell r="AD113" t="str">
            <v>informatique</v>
          </cell>
          <cell r="AE113" t="str">
            <v>c</v>
          </cell>
          <cell r="AF113" t="str">
            <v>rdamedia/fre</v>
          </cell>
          <cell r="AG113" t="str">
            <v>ressource en ligne</v>
          </cell>
          <cell r="AH113" t="str">
            <v>cr</v>
          </cell>
          <cell r="AI113" t="str">
            <v>rdacarrier/fre</v>
          </cell>
          <cell r="AJ113" t="str">
            <v>m\\\\\o\\d\\\\\\\\</v>
          </cell>
          <cell r="AK113" t="str">
            <v>cr\cn\\\\uuaua</v>
          </cell>
          <cell r="AL113" t="str">
            <v>Accès restreint aux membres</v>
          </cell>
          <cell r="AM113" t="str">
            <v>Source de la note de description : Version imprimée</v>
          </cell>
          <cell r="AN113" t="str">
            <v/>
          </cell>
          <cell r="AO113" t="str">
            <v>%SITE_CLIENT%/?library_guid=ECBB0025-B46B-4F9B-9311-C2699AF77E64</v>
          </cell>
          <cell r="AP113" t="str">
            <v>Accès au travers du portail ENI</v>
          </cell>
          <cell r="AQ113" t="str">
            <v xml:space="preserve"> analytics </v>
          </cell>
          <cell r="AR113" t="str">
            <v xml:space="preserve"> connaissance </v>
          </cell>
          <cell r="AS113" t="str">
            <v xml:space="preserve"> LNDPDWGC</v>
          </cell>
          <cell r="AT113" t="str">
            <v xml:space="preserve"> ressource </v>
          </cell>
          <cell r="AU113" t="str">
            <v xml:space="preserve"> RSE </v>
          </cell>
          <cell r="AV113" t="str">
            <v xml:space="preserve"> sharepoint </v>
          </cell>
          <cell r="AW113" t="str">
            <v xml:space="preserve"> Sitrion </v>
          </cell>
          <cell r="AX113" t="str">
            <v xml:space="preserve"> yammer </v>
          </cell>
          <cell r="AY113" t="str">
            <v xml:space="preserve">KM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row>
        <row r="114">
          <cell r="A114" t="str">
            <v>DPEEJIA</v>
          </cell>
          <cell r="B114" t="str">
            <v>Intelligence artificielle</v>
          </cell>
          <cell r="C114" t="str">
            <v>Enjeux éthiques et juridiques</v>
          </cell>
          <cell r="D114" t="str">
            <v>Stéphane ASTIER,Gérard HAAS</v>
          </cell>
          <cell r="E114" t="str">
            <v/>
          </cell>
          <cell r="F114" t="str">
            <v>ASTIER, Stéphane</v>
          </cell>
          <cell r="G114" t="str">
            <v>HAAS, Gérard</v>
          </cell>
          <cell r="H114" t="str">
            <v/>
          </cell>
          <cell r="I114" t="str">
            <v/>
          </cell>
          <cell r="J114" t="str">
            <v/>
          </cell>
          <cell r="K114" t="str">
            <v>Edition du 1 August 2021</v>
          </cell>
          <cell r="L114" t="str">
            <v>262 pages</v>
          </cell>
          <cell r="M114" t="str">
            <v>Editions ENI</v>
          </cell>
          <cell r="N114" t="str">
            <v>fre</v>
          </cell>
          <cell r="O114" t="str">
            <v>fre</v>
          </cell>
          <cell r="P114" t="str">
            <v>fre</v>
          </cell>
          <cell r="Q114" t="str">
            <v>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
Envie d'aller plus loin ? N'hésitez pas à consulter l'ouvrage de notre auteur Daniel ICHBIAH "ChatGPT - Qui es-tu ?" disponible ici, ainsi que notre article "Comment bien utiliser ChatGPT la nouvelle intelligence artificielle ?"</v>
          </cell>
          <cell r="R114">
            <v>9782409031359</v>
          </cell>
          <cell r="S114" t="str">
            <v>Version Numérique</v>
          </cell>
          <cell r="T114">
            <v>9782409031342</v>
          </cell>
          <cell r="U114" t="str">
            <v>Version Imprimée</v>
          </cell>
          <cell r="V114" t="str">
            <v>St-Herblain</v>
          </cell>
          <cell r="W114" t="str">
            <v>Editions ENI</v>
          </cell>
          <cell r="X114">
            <v>2021</v>
          </cell>
          <cell r="Y114" t="str">
            <v>Bibliothèque Numérique ENI (Service en ligne)</v>
          </cell>
          <cell r="Z114" t="str">
            <v>DATA PRO</v>
          </cell>
          <cell r="AA114" t="str">
            <v>texte</v>
          </cell>
          <cell r="AB114" t="str">
            <v>txt</v>
          </cell>
          <cell r="AC114" t="str">
            <v>rdacontent/fre</v>
          </cell>
          <cell r="AD114" t="str">
            <v>informatique</v>
          </cell>
          <cell r="AE114" t="str">
            <v>c</v>
          </cell>
          <cell r="AF114" t="str">
            <v>rdamedia/fre</v>
          </cell>
          <cell r="AG114" t="str">
            <v>ressource en ligne</v>
          </cell>
          <cell r="AH114" t="str">
            <v>cr</v>
          </cell>
          <cell r="AI114" t="str">
            <v>rdacarrier/fre</v>
          </cell>
          <cell r="AJ114" t="str">
            <v>m\\\\\o\\d\\\\\\\\</v>
          </cell>
          <cell r="AK114" t="str">
            <v>cr\cn\\\\uuaua</v>
          </cell>
          <cell r="AL114" t="str">
            <v>Accès restreint aux membres</v>
          </cell>
          <cell r="AM114" t="str">
            <v>Source de la note de description : Version imprimée</v>
          </cell>
          <cell r="AN114" t="str">
            <v/>
          </cell>
          <cell r="AO114" t="str">
            <v>%SITE_CLIENT%/?library_guid=1757D5F1-4F8E-4BFA-A69F-680E37D31817</v>
          </cell>
          <cell r="AP114" t="str">
            <v>Accès au travers du portail ENI</v>
          </cell>
          <cell r="AQ114" t="str">
            <v xml:space="preserve"> droit </v>
          </cell>
          <cell r="AR114" t="str">
            <v xml:space="preserve"> droit des contrats </v>
          </cell>
          <cell r="AS114" t="str">
            <v xml:space="preserve"> responsabilité </v>
          </cell>
          <cell r="AT114" t="str">
            <v xml:space="preserve"> RGPD</v>
          </cell>
          <cell r="AU114" t="str">
            <v xml:space="preserve">IA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row>
        <row r="115">
          <cell r="A115" t="str">
            <v>DPERP</v>
          </cell>
          <cell r="B115" t="str">
            <v>Mettre en oeuvre et piloter un projet ERP</v>
          </cell>
          <cell r="C115" t="str">
            <v/>
          </cell>
          <cell r="D115" t="str">
            <v>Hervé  PETIT</v>
          </cell>
          <cell r="E115" t="str">
            <v/>
          </cell>
          <cell r="F115" t="str">
            <v xml:space="preserve">PETIT, Hervé </v>
          </cell>
          <cell r="G115" t="str">
            <v/>
          </cell>
          <cell r="H115" t="str">
            <v/>
          </cell>
          <cell r="I115" t="str">
            <v/>
          </cell>
          <cell r="J115" t="str">
            <v/>
          </cell>
          <cell r="K115" t="str">
            <v>Edition du 1 December 2017</v>
          </cell>
          <cell r="L115" t="str">
            <v>204 pages</v>
          </cell>
          <cell r="M115" t="str">
            <v>Editions ENI</v>
          </cell>
          <cell r="N115" t="str">
            <v>fre</v>
          </cell>
          <cell r="O115" t="str">
            <v>fre</v>
          </cell>
          <cell r="P115" t="str">
            <v>fre</v>
          </cell>
          <cell r="Q115" t="str">
            <v>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v>
          </cell>
          <cell r="R115">
            <v>9782409011597</v>
          </cell>
          <cell r="S115" t="str">
            <v>Version Numérique</v>
          </cell>
          <cell r="T115">
            <v>9782409011528</v>
          </cell>
          <cell r="U115" t="str">
            <v>Version Imprimée</v>
          </cell>
          <cell r="V115" t="str">
            <v>St-Herblain</v>
          </cell>
          <cell r="W115" t="str">
            <v>Editions ENI</v>
          </cell>
          <cell r="X115">
            <v>2017</v>
          </cell>
          <cell r="Y115" t="str">
            <v>Bibliothèque Numérique ENI (Service en ligne)</v>
          </cell>
          <cell r="Z115" t="str">
            <v>DATA PRO</v>
          </cell>
          <cell r="AA115" t="str">
            <v>texte</v>
          </cell>
          <cell r="AB115" t="str">
            <v>txt</v>
          </cell>
          <cell r="AC115" t="str">
            <v>rdacontent/fre</v>
          </cell>
          <cell r="AD115" t="str">
            <v>informatique</v>
          </cell>
          <cell r="AE115" t="str">
            <v>c</v>
          </cell>
          <cell r="AF115" t="str">
            <v>rdamedia/fre</v>
          </cell>
          <cell r="AG115" t="str">
            <v>ressource en ligne</v>
          </cell>
          <cell r="AH115" t="str">
            <v>cr</v>
          </cell>
          <cell r="AI115" t="str">
            <v>rdacarrier/fre</v>
          </cell>
          <cell r="AJ115" t="str">
            <v>m\\\\\o\\d\\\\\\\\</v>
          </cell>
          <cell r="AK115" t="str">
            <v>cr\cn\\\\uuaua</v>
          </cell>
          <cell r="AL115" t="str">
            <v>Accès restreint aux membres</v>
          </cell>
          <cell r="AM115" t="str">
            <v>Source de la note de description : Version imprimée</v>
          </cell>
          <cell r="AN115" t="str">
            <v/>
          </cell>
          <cell r="AO115" t="str">
            <v>%SITE_CLIENT%/?library_guid=3CFA5608-19F6-42C5-A05A-DF485E4DB4DA</v>
          </cell>
          <cell r="AP115" t="str">
            <v>Accès au travers du portail ENI</v>
          </cell>
          <cell r="AQ115" t="str">
            <v xml:space="preserve"> après</v>
          </cell>
          <cell r="AR115" t="str">
            <v xml:space="preserve"> Build </v>
          </cell>
          <cell r="AS115" t="str">
            <v xml:space="preserve"> Core model </v>
          </cell>
          <cell r="AT115" t="str">
            <v xml:space="preserve"> kick</v>
          </cell>
          <cell r="AU115" t="str">
            <v xml:space="preserve"> kick off </v>
          </cell>
          <cell r="AV115" t="str">
            <v xml:space="preserve"> LNDPERP</v>
          </cell>
          <cell r="AW115" t="str">
            <v xml:space="preserve"> pré</v>
          </cell>
          <cell r="AX115" t="str">
            <v xml:space="preserve"> REX </v>
          </cell>
          <cell r="AY115" t="str">
            <v xml:space="preserve"> SI </v>
          </cell>
          <cell r="AZ115" t="str">
            <v xml:space="preserve"> suivi de projet </v>
          </cell>
          <cell r="BA115" t="str">
            <v xml:space="preserve"> SWOT </v>
          </cell>
          <cell r="BB115" t="str">
            <v xml:space="preserve"> Système d'information </v>
          </cell>
          <cell r="BC115" t="str">
            <v xml:space="preserve">Gestion de projet </v>
          </cell>
          <cell r="BD115" t="str">
            <v xml:space="preserve">off </v>
          </cell>
          <cell r="BE115" t="str">
            <v xml:space="preserve">projet </v>
          </cell>
          <cell r="BF115" t="str">
            <v xml:space="preserve">projet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row>
        <row r="116">
          <cell r="A116" t="str">
            <v>DPEXBAGI</v>
          </cell>
          <cell r="B116" t="str">
            <v>Gestion de projet agile</v>
          </cell>
          <cell r="C116" t="str">
            <v>De la définition du besoin à la livraison d'un produit de qualité</v>
          </cell>
          <cell r="D116" t="str">
            <v>Stéphane BADREAU</v>
          </cell>
          <cell r="E116" t="str">
            <v/>
          </cell>
          <cell r="F116" t="str">
            <v>BADREAU, Stéphane</v>
          </cell>
          <cell r="G116" t="str">
            <v/>
          </cell>
          <cell r="H116" t="str">
            <v/>
          </cell>
          <cell r="I116" t="str">
            <v/>
          </cell>
          <cell r="J116" t="str">
            <v/>
          </cell>
          <cell r="K116" t="str">
            <v>Edition du 1 December 2021</v>
          </cell>
          <cell r="L116" t="str">
            <v>380 pages</v>
          </cell>
          <cell r="M116" t="str">
            <v>Editions ENI</v>
          </cell>
          <cell r="N116" t="str">
            <v>fre</v>
          </cell>
          <cell r="O116" t="str">
            <v>fre</v>
          </cell>
          <cell r="P116" t="str">
            <v>fre</v>
          </cell>
          <cell r="Q116" t="str">
            <v>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v>
          </cell>
          <cell r="R116">
            <v>9782409033407</v>
          </cell>
          <cell r="S116" t="str">
            <v>Version Numérique</v>
          </cell>
          <cell r="T116">
            <v>9782409033391</v>
          </cell>
          <cell r="U116" t="str">
            <v>Version Imprimée</v>
          </cell>
          <cell r="V116" t="str">
            <v>St-Herblain</v>
          </cell>
          <cell r="W116" t="str">
            <v>Editions ENI</v>
          </cell>
          <cell r="X116">
            <v>2021</v>
          </cell>
          <cell r="Y116" t="str">
            <v>Bibliothèque Numérique ENI (Service en ligne)</v>
          </cell>
          <cell r="Z116" t="str">
            <v>DATA PRO</v>
          </cell>
          <cell r="AA116" t="str">
            <v>texte</v>
          </cell>
          <cell r="AB116" t="str">
            <v>txt</v>
          </cell>
          <cell r="AC116" t="str">
            <v>rdacontent/fre</v>
          </cell>
          <cell r="AD116" t="str">
            <v>informatique</v>
          </cell>
          <cell r="AE116" t="str">
            <v>c</v>
          </cell>
          <cell r="AF116" t="str">
            <v>rdamedia/fre</v>
          </cell>
          <cell r="AG116" t="str">
            <v>ressource en ligne</v>
          </cell>
          <cell r="AH116" t="str">
            <v>cr</v>
          </cell>
          <cell r="AI116" t="str">
            <v>rdacarrier/fre</v>
          </cell>
          <cell r="AJ116" t="str">
            <v>m\\\\\o\\d\\\\\\\\</v>
          </cell>
          <cell r="AK116" t="str">
            <v>cr\cn\\\\uuaua</v>
          </cell>
          <cell r="AL116" t="str">
            <v>Accès restreint aux membres</v>
          </cell>
          <cell r="AM116" t="str">
            <v>Source de la note de description : Version imprimée</v>
          </cell>
          <cell r="AN116" t="str">
            <v/>
          </cell>
          <cell r="AO116" t="str">
            <v>%SITE_CLIENT%/?library_guid=3BF1B61E-33BC-4BDC-BADC-E65EE18321F6</v>
          </cell>
          <cell r="AP116" t="str">
            <v>Accès au travers du portail ENI</v>
          </cell>
          <cell r="AQ116" t="str">
            <v xml:space="preserve"> agile </v>
          </cell>
          <cell r="AR116" t="str">
            <v xml:space="preserve"> définition du besoin</v>
          </cell>
          <cell r="AS116" t="str">
            <v xml:space="preserve"> expression du besoin </v>
          </cell>
          <cell r="AT116" t="str">
            <v xml:space="preserve"> recueil des besoins </v>
          </cell>
          <cell r="AU116" t="str">
            <v xml:space="preserve">agilité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row>
        <row r="117">
          <cell r="A117" t="str">
            <v>DPGES</v>
          </cell>
          <cell r="B117" t="str">
            <v>Gestion des licences logicielles</v>
          </cell>
          <cell r="C117" t="str">
            <v>Maîtrise, Conformité et Optimisation des actifs logiciels de l'entreprise</v>
          </cell>
          <cell r="D117" t="str">
            <v xml:space="preserve">Raphaël  COCHE,Teddy  MONIN </v>
          </cell>
          <cell r="E117" t="str">
            <v/>
          </cell>
          <cell r="F117" t="str">
            <v xml:space="preserve">COCHE, Raphaël </v>
          </cell>
          <cell r="G117" t="str">
            <v xml:space="preserve">MONIN , Teddy </v>
          </cell>
          <cell r="H117" t="str">
            <v/>
          </cell>
          <cell r="I117" t="str">
            <v/>
          </cell>
          <cell r="J117" t="str">
            <v/>
          </cell>
          <cell r="K117" t="str">
            <v>Edition du 1 December 2014</v>
          </cell>
          <cell r="L117" t="str">
            <v>444 pages</v>
          </cell>
          <cell r="M117" t="str">
            <v>Editions ENI</v>
          </cell>
          <cell r="N117" t="str">
            <v>fre</v>
          </cell>
          <cell r="O117" t="str">
            <v>fre</v>
          </cell>
          <cell r="P117" t="str">
            <v>fre</v>
          </cell>
          <cell r="Q117" t="str">
            <v>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v>
          </cell>
          <cell r="R117">
            <v>9782746093553</v>
          </cell>
          <cell r="S117" t="str">
            <v>Version Numérique</v>
          </cell>
          <cell r="T117">
            <v>9782746092143</v>
          </cell>
          <cell r="U117" t="str">
            <v>Version Imprimée</v>
          </cell>
          <cell r="V117" t="str">
            <v>St-Herblain</v>
          </cell>
          <cell r="W117" t="str">
            <v>Editions ENI</v>
          </cell>
          <cell r="X117">
            <v>2014</v>
          </cell>
          <cell r="Y117" t="str">
            <v>Bibliothèque Numérique ENI (Service en ligne)</v>
          </cell>
          <cell r="Z117" t="str">
            <v>DATA PRO</v>
          </cell>
          <cell r="AA117" t="str">
            <v>texte</v>
          </cell>
          <cell r="AB117" t="str">
            <v>txt</v>
          </cell>
          <cell r="AC117" t="str">
            <v>rdacontent/fre</v>
          </cell>
          <cell r="AD117" t="str">
            <v>informatique</v>
          </cell>
          <cell r="AE117" t="str">
            <v>c</v>
          </cell>
          <cell r="AF117" t="str">
            <v>rdamedia/fre</v>
          </cell>
          <cell r="AG117" t="str">
            <v>ressource en ligne</v>
          </cell>
          <cell r="AH117" t="str">
            <v>cr</v>
          </cell>
          <cell r="AI117" t="str">
            <v>rdacarrier/fre</v>
          </cell>
          <cell r="AJ117" t="str">
            <v>m\\\\\o\\d\\\\\\\\</v>
          </cell>
          <cell r="AK117" t="str">
            <v>cr\cn\\\\uuaua</v>
          </cell>
          <cell r="AL117" t="str">
            <v>Accès restreint aux membres</v>
          </cell>
          <cell r="AM117" t="str">
            <v>Source de la note de description : Version imprimée</v>
          </cell>
          <cell r="AN117" t="str">
            <v/>
          </cell>
          <cell r="AO117" t="str">
            <v>%SITE_CLIENT%/?library_guid=D15E002C-FFD4-47E4-AC67-D573A6A70A82</v>
          </cell>
          <cell r="AP117" t="str">
            <v>Accès au travers du portail ENI</v>
          </cell>
          <cell r="AQ117" t="str">
            <v xml:space="preserve"> byod </v>
          </cell>
          <cell r="AR117" t="str">
            <v xml:space="preserve"> calc</v>
          </cell>
          <cell r="AS117" t="str">
            <v xml:space="preserve"> LNDPGES</v>
          </cell>
          <cell r="AT117" t="str">
            <v xml:space="preserve"> open source </v>
          </cell>
          <cell r="AU117" t="str">
            <v xml:space="preserve"> saas </v>
          </cell>
          <cell r="AV117" t="str">
            <v xml:space="preserve"> SAM
 </v>
          </cell>
          <cell r="AW117" t="str">
            <v xml:space="preserve">cloud </v>
          </cell>
          <cell r="AX117" t="str">
            <v xml:space="preserve">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row>
        <row r="118">
          <cell r="A118" t="str">
            <v>DPGJCN</v>
          </cell>
          <cell r="B118" t="str">
            <v>Guide juridique du numérique</v>
          </cell>
          <cell r="C118" t="str">
            <v>Contrats, propriété intellectuelle, données personnelles, e-commerce...</v>
          </cell>
          <cell r="D118" t="str">
            <v>Sydney CHICHE-ATTALI</v>
          </cell>
          <cell r="E118" t="str">
            <v/>
          </cell>
          <cell r="F118" t="str">
            <v>CHICHE-ATTALI, Sydney</v>
          </cell>
          <cell r="G118" t="str">
            <v/>
          </cell>
          <cell r="H118" t="str">
            <v/>
          </cell>
          <cell r="I118" t="str">
            <v/>
          </cell>
          <cell r="J118" t="str">
            <v/>
          </cell>
          <cell r="K118" t="str">
            <v>Edition du 1 February 2023</v>
          </cell>
          <cell r="L118" t="str">
            <v>278 pages</v>
          </cell>
          <cell r="M118" t="str">
            <v>Editions ENI</v>
          </cell>
          <cell r="N118" t="str">
            <v>fre</v>
          </cell>
          <cell r="O118" t="str">
            <v>fre</v>
          </cell>
          <cell r="P118" t="str">
            <v>fre</v>
          </cell>
          <cell r="Q118" t="str">
            <v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v>
          </cell>
          <cell r="R118">
            <v>9782409038594</v>
          </cell>
          <cell r="S118" t="str">
            <v>Version Numérique</v>
          </cell>
          <cell r="T118">
            <v>9782409038587</v>
          </cell>
          <cell r="U118" t="str">
            <v>Version Imprimée</v>
          </cell>
          <cell r="V118" t="str">
            <v>St-Herblain</v>
          </cell>
          <cell r="W118" t="str">
            <v>Editions ENI</v>
          </cell>
          <cell r="X118">
            <v>2023</v>
          </cell>
          <cell r="Y118" t="str">
            <v>Bibliothèque Numérique ENI (Service en ligne)</v>
          </cell>
          <cell r="Z118" t="str">
            <v>DATA PRO</v>
          </cell>
          <cell r="AA118" t="str">
            <v>texte</v>
          </cell>
          <cell r="AB118" t="str">
            <v>txt</v>
          </cell>
          <cell r="AC118" t="str">
            <v>rdacontent/fre</v>
          </cell>
          <cell r="AD118" t="str">
            <v>informatique</v>
          </cell>
          <cell r="AE118" t="str">
            <v>c</v>
          </cell>
          <cell r="AF118" t="str">
            <v>rdamedia/fre</v>
          </cell>
          <cell r="AG118" t="str">
            <v>ressource en ligne</v>
          </cell>
          <cell r="AH118" t="str">
            <v>cr</v>
          </cell>
          <cell r="AI118" t="str">
            <v>rdacarrier/fre</v>
          </cell>
          <cell r="AJ118" t="str">
            <v>m\\\\\o\\d\\\\\\\\</v>
          </cell>
          <cell r="AK118" t="str">
            <v>cr\cn\\\\uuaua</v>
          </cell>
          <cell r="AL118" t="str">
            <v>Accès restreint aux membres</v>
          </cell>
          <cell r="AM118" t="str">
            <v>Source de la note de description : Version imprimée</v>
          </cell>
          <cell r="AN118" t="str">
            <v/>
          </cell>
          <cell r="AO118" t="str">
            <v>%SITE_CLIENT%/?library_guid=A661AB2F-9F54-4574-BE59-A923749B277D</v>
          </cell>
          <cell r="AP118" t="str">
            <v>Accès au travers du portail ENI</v>
          </cell>
          <cell r="AQ118" t="str">
            <v xml:space="preserve"> contrat </v>
          </cell>
          <cell r="AR118" t="str">
            <v xml:space="preserve"> contrat informatique </v>
          </cell>
          <cell r="AS118" t="str">
            <v xml:space="preserve"> justice </v>
          </cell>
          <cell r="AT118" t="str">
            <v xml:space="preserve"> NFT</v>
          </cell>
          <cell r="AU118" t="str">
            <v xml:space="preserve"> propriété intellectuelle </v>
          </cell>
          <cell r="AV118" t="str">
            <v xml:space="preserve"> protection des données personnelles </v>
          </cell>
          <cell r="AW118" t="str">
            <v xml:space="preserve"> smartcontats </v>
          </cell>
          <cell r="AX118" t="str">
            <v xml:space="preserve">droit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row>
        <row r="119">
          <cell r="A119" t="str">
            <v>DPGJECEM</v>
          </cell>
          <cell r="B119" t="str">
            <v>Guide juridique de l'e-commerce et de l'e-marketing</v>
          </cell>
          <cell r="C119" t="str">
            <v/>
          </cell>
          <cell r="D119" t="str">
            <v>Gérard HAAS</v>
          </cell>
          <cell r="E119" t="str">
            <v/>
          </cell>
          <cell r="F119" t="str">
            <v>HAAS, Gérard</v>
          </cell>
          <cell r="G119" t="str">
            <v/>
          </cell>
          <cell r="H119" t="str">
            <v/>
          </cell>
          <cell r="I119" t="str">
            <v/>
          </cell>
          <cell r="J119" t="str">
            <v/>
          </cell>
          <cell r="K119" t="str">
            <v>Edition du 1 September 2015</v>
          </cell>
          <cell r="L119" t="str">
            <v>446 pages</v>
          </cell>
          <cell r="M119" t="str">
            <v>Editions ENI</v>
          </cell>
          <cell r="N119" t="str">
            <v>fre</v>
          </cell>
          <cell r="O119" t="str">
            <v>fre</v>
          </cell>
          <cell r="P119" t="str">
            <v>fre</v>
          </cell>
          <cell r="Q119" t="str">
            <v>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v>
          </cell>
          <cell r="R119">
            <v>9782746097957</v>
          </cell>
          <cell r="S119" t="str">
            <v>Version Numérique</v>
          </cell>
          <cell r="T119">
            <v>9782746097551</v>
          </cell>
          <cell r="U119" t="str">
            <v>Version Imprimée</v>
          </cell>
          <cell r="V119" t="str">
            <v>St-Herblain</v>
          </cell>
          <cell r="W119" t="str">
            <v>Editions ENI</v>
          </cell>
          <cell r="X119">
            <v>2015</v>
          </cell>
          <cell r="Y119" t="str">
            <v>Bibliothèque Numérique ENI (Service en ligne)</v>
          </cell>
          <cell r="Z119" t="str">
            <v>DATA PRO</v>
          </cell>
          <cell r="AA119" t="str">
            <v>texte</v>
          </cell>
          <cell r="AB119" t="str">
            <v>txt</v>
          </cell>
          <cell r="AC119" t="str">
            <v>rdacontent/fre</v>
          </cell>
          <cell r="AD119" t="str">
            <v>informatique</v>
          </cell>
          <cell r="AE119" t="str">
            <v>c</v>
          </cell>
          <cell r="AF119" t="str">
            <v>rdamedia/fre</v>
          </cell>
          <cell r="AG119" t="str">
            <v>ressource en ligne</v>
          </cell>
          <cell r="AH119" t="str">
            <v>cr</v>
          </cell>
          <cell r="AI119" t="str">
            <v>rdacarrier/fre</v>
          </cell>
          <cell r="AJ119" t="str">
            <v>m\\\\\o\\d\\\\\\\\</v>
          </cell>
          <cell r="AK119" t="str">
            <v>cr\cn\\\\uuaua</v>
          </cell>
          <cell r="AL119" t="str">
            <v>Accès restreint aux membres</v>
          </cell>
          <cell r="AM119" t="str">
            <v>Source de la note de description : Version imprimée</v>
          </cell>
          <cell r="AN119" t="str">
            <v/>
          </cell>
          <cell r="AO119" t="str">
            <v>%SITE_CLIENT%/?library_guid=8EB4F6DD-4B18-4E58-BB4E-FC57B4FA6C21</v>
          </cell>
          <cell r="AP119" t="str">
            <v>Accès au travers du portail ENI</v>
          </cell>
          <cell r="AQ119" t="str">
            <v xml:space="preserve"> affiliation </v>
          </cell>
          <cell r="AR119" t="str">
            <v xml:space="preserve"> CGU</v>
          </cell>
          <cell r="AS119" t="str">
            <v xml:space="preserve"> CGU </v>
          </cell>
          <cell r="AT119" t="str">
            <v xml:space="preserve"> CGV </v>
          </cell>
          <cell r="AU119" t="str">
            <v xml:space="preserve"> CGV </v>
          </cell>
          <cell r="AV119" t="str">
            <v xml:space="preserve"> CNIL </v>
          </cell>
          <cell r="AW119" t="str">
            <v xml:space="preserve"> CNIL </v>
          </cell>
          <cell r="AX119" t="str">
            <v xml:space="preserve"> Droit </v>
          </cell>
          <cell r="AY119" t="str">
            <v xml:space="preserve"> droit de rétractation </v>
          </cell>
          <cell r="AZ119" t="str">
            <v xml:space="preserve"> e</v>
          </cell>
          <cell r="BA119" t="str">
            <v xml:space="preserve"> e</v>
          </cell>
          <cell r="BB119" t="str">
            <v xml:space="preserve"> emailing </v>
          </cell>
          <cell r="BC119" t="str">
            <v xml:space="preserve"> LNDPGJECEM</v>
          </cell>
          <cell r="BD119" t="str">
            <v xml:space="preserve"> marketing </v>
          </cell>
          <cell r="BE119" t="str">
            <v xml:space="preserve"> newsletter </v>
          </cell>
          <cell r="BF119" t="str">
            <v xml:space="preserve"> nom de domaine </v>
          </cell>
          <cell r="BG119" t="str">
            <v xml:space="preserve"> propriété intellectuelle </v>
          </cell>
          <cell r="BH119" t="str">
            <v xml:space="preserve"> protection des marques </v>
          </cell>
          <cell r="BI119" t="str">
            <v xml:space="preserve"> réseaux sociaux </v>
          </cell>
          <cell r="BJ119" t="str">
            <v xml:space="preserve"> social media </v>
          </cell>
          <cell r="BK119" t="str">
            <v xml:space="preserve">commerce </v>
          </cell>
          <cell r="BL119" t="str">
            <v xml:space="preserve">Droit </v>
          </cell>
          <cell r="BM119" t="str">
            <v xml:space="preserve">mailing </v>
          </cell>
          <cell r="BN119" t="str">
            <v/>
          </cell>
          <cell r="BO119" t="str">
            <v/>
          </cell>
          <cell r="BP119" t="str">
            <v/>
          </cell>
          <cell r="BQ119" t="str">
            <v/>
          </cell>
          <cell r="BR119" t="str">
            <v/>
          </cell>
          <cell r="BS119" t="str">
            <v/>
          </cell>
          <cell r="BT119" t="str">
            <v/>
          </cell>
          <cell r="BU119" t="str">
            <v/>
          </cell>
          <cell r="BV119" t="str">
            <v/>
          </cell>
          <cell r="BW119" t="str">
            <v/>
          </cell>
          <cell r="BX119" t="str">
            <v/>
          </cell>
        </row>
        <row r="120">
          <cell r="A120" t="str">
            <v xml:space="preserve">DPGLPI </v>
          </cell>
          <cell r="B120" t="str">
            <v>Kit de déploiement de processus pour GLPI</v>
          </cell>
          <cell r="C120" t="str">
            <v>Gestion des requêtes de services, incidents et problèmes</v>
          </cell>
          <cell r="D120" t="str">
            <v>Jean-Marcel COTE,Cyrille MALTOT</v>
          </cell>
          <cell r="E120" t="str">
            <v/>
          </cell>
          <cell r="F120" t="str">
            <v>COTE, Jean-Marcel</v>
          </cell>
          <cell r="G120" t="str">
            <v>MALTOT, Cyrille</v>
          </cell>
          <cell r="H120" t="str">
            <v/>
          </cell>
          <cell r="I120" t="str">
            <v/>
          </cell>
          <cell r="J120" t="str">
            <v/>
          </cell>
          <cell r="K120" t="str">
            <v>Edition du 1 January 2017</v>
          </cell>
          <cell r="L120" t="str">
            <v>416 pages</v>
          </cell>
          <cell r="M120" t="str">
            <v>Editions ENI</v>
          </cell>
          <cell r="N120" t="str">
            <v>fre</v>
          </cell>
          <cell r="O120" t="str">
            <v>fre</v>
          </cell>
          <cell r="P120" t="str">
            <v>fre</v>
          </cell>
          <cell r="Q120" t="str">
            <v>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v>
          </cell>
          <cell r="R120">
            <v>9782409006685</v>
          </cell>
          <cell r="S120" t="str">
            <v>Version Numérique</v>
          </cell>
          <cell r="T120">
            <v>9782409005336</v>
          </cell>
          <cell r="U120" t="str">
            <v>Version Imprimée</v>
          </cell>
          <cell r="V120" t="str">
            <v>St-Herblain</v>
          </cell>
          <cell r="W120" t="str">
            <v>Editions ENI</v>
          </cell>
          <cell r="X120">
            <v>2017</v>
          </cell>
          <cell r="Y120" t="str">
            <v>Bibliothèque Numérique ENI (Service en ligne)</v>
          </cell>
          <cell r="Z120" t="str">
            <v>DATA PRO</v>
          </cell>
          <cell r="AA120" t="str">
            <v>texte</v>
          </cell>
          <cell r="AB120" t="str">
            <v>txt</v>
          </cell>
          <cell r="AC120" t="str">
            <v>rdacontent/fre</v>
          </cell>
          <cell r="AD120" t="str">
            <v>informatique</v>
          </cell>
          <cell r="AE120" t="str">
            <v>c</v>
          </cell>
          <cell r="AF120" t="str">
            <v>rdamedia/fre</v>
          </cell>
          <cell r="AG120" t="str">
            <v>ressource en ligne</v>
          </cell>
          <cell r="AH120" t="str">
            <v>cr</v>
          </cell>
          <cell r="AI120" t="str">
            <v>rdacarrier/fre</v>
          </cell>
          <cell r="AJ120" t="str">
            <v>m\\\\\o\\d\\\\\\\\</v>
          </cell>
          <cell r="AK120" t="str">
            <v>cr\cn\\\\uuaua</v>
          </cell>
          <cell r="AL120" t="str">
            <v>Accès restreint aux membres</v>
          </cell>
          <cell r="AM120" t="str">
            <v>Source de la note de description : Version imprimée</v>
          </cell>
          <cell r="AN120" t="str">
            <v/>
          </cell>
          <cell r="AO120" t="str">
            <v>%SITE_CLIENT%/?library_guid=AA2BEAB2-41C3-406B-86E6-D8FCE71EA142</v>
          </cell>
          <cell r="AP120" t="str">
            <v>Accès au travers du portail ENI</v>
          </cell>
          <cell r="AQ120" t="str">
            <v xml:space="preserve"> gouvernance </v>
          </cell>
          <cell r="AR120" t="str">
            <v xml:space="preserve"> LNDPGLPI</v>
          </cell>
          <cell r="AS120" t="str">
            <v xml:space="preserve"> supervision </v>
          </cell>
          <cell r="AT120" t="str">
            <v xml:space="preserve">itil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row>
        <row r="121">
          <cell r="A121" t="str">
            <v>DPGPP</v>
          </cell>
          <cell r="B121" t="str">
            <v>De la gestion de portefeuille de projets à la gestion de projets</v>
          </cell>
          <cell r="C121" t="str">
            <v>Du décisionnel à l'opérationnel - Méthodes et outils</v>
          </cell>
          <cell r="D121" t="str">
            <v>Xavier SEVIN</v>
          </cell>
          <cell r="E121" t="str">
            <v/>
          </cell>
          <cell r="F121" t="str">
            <v>SEVIN, Xavier</v>
          </cell>
          <cell r="G121" t="str">
            <v/>
          </cell>
          <cell r="H121" t="str">
            <v/>
          </cell>
          <cell r="I121" t="str">
            <v/>
          </cell>
          <cell r="J121" t="str">
            <v/>
          </cell>
          <cell r="K121" t="str">
            <v>Edition du 1 May 2015</v>
          </cell>
          <cell r="L121" t="str">
            <v>389 pages</v>
          </cell>
          <cell r="M121" t="str">
            <v>Editions ENI</v>
          </cell>
          <cell r="N121" t="str">
            <v>fre</v>
          </cell>
          <cell r="O121" t="str">
            <v>fre</v>
          </cell>
          <cell r="P121" t="str">
            <v>fre</v>
          </cell>
          <cell r="Q121" t="str">
            <v>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v>
          </cell>
          <cell r="R121">
            <v>9782746096288</v>
          </cell>
          <cell r="S121" t="str">
            <v>Version Numérique</v>
          </cell>
          <cell r="T121">
            <v>9782746095625</v>
          </cell>
          <cell r="U121" t="str">
            <v>Version Imprimée</v>
          </cell>
          <cell r="V121" t="str">
            <v>St-Herblain</v>
          </cell>
          <cell r="W121" t="str">
            <v>Editions ENI</v>
          </cell>
          <cell r="X121">
            <v>2015</v>
          </cell>
          <cell r="Y121" t="str">
            <v>Bibliothèque Numérique ENI (Service en ligne)</v>
          </cell>
          <cell r="Z121" t="str">
            <v>DATA PRO</v>
          </cell>
          <cell r="AA121" t="str">
            <v>texte</v>
          </cell>
          <cell r="AB121" t="str">
            <v>txt</v>
          </cell>
          <cell r="AC121" t="str">
            <v>rdacontent/fre</v>
          </cell>
          <cell r="AD121" t="str">
            <v>informatique</v>
          </cell>
          <cell r="AE121" t="str">
            <v>c</v>
          </cell>
          <cell r="AF121" t="str">
            <v>rdamedia/fre</v>
          </cell>
          <cell r="AG121" t="str">
            <v>ressource en ligne</v>
          </cell>
          <cell r="AH121" t="str">
            <v>cr</v>
          </cell>
          <cell r="AI121" t="str">
            <v>rdacarrier/fre</v>
          </cell>
          <cell r="AJ121" t="str">
            <v>m\\\\\o\\d\\\\\\\\</v>
          </cell>
          <cell r="AK121" t="str">
            <v>cr\cn\\\\uuaua</v>
          </cell>
          <cell r="AL121" t="str">
            <v>Accès restreint aux membres</v>
          </cell>
          <cell r="AM121" t="str">
            <v>Source de la note de description : Version imprimée</v>
          </cell>
          <cell r="AN121" t="str">
            <v/>
          </cell>
          <cell r="AO121" t="str">
            <v>%SITE_CLIENT%/?library_guid=1A16859C-DC3D-431A-A740-C3B37B364B62</v>
          </cell>
          <cell r="AP121" t="str">
            <v>Accès au travers du portail ENI</v>
          </cell>
          <cell r="AQ121" t="str">
            <v xml:space="preserve"> GP </v>
          </cell>
          <cell r="AR121" t="str">
            <v xml:space="preserve"> LNDPGPP</v>
          </cell>
          <cell r="AS121" t="str">
            <v xml:space="preserve"> MOA </v>
          </cell>
          <cell r="AT121" t="str">
            <v xml:space="preserve"> MOE  </v>
          </cell>
          <cell r="AU121" t="str">
            <v xml:space="preserve">GPP </v>
          </cell>
          <cell r="AV121" t="str">
            <v/>
          </cell>
          <cell r="AW121" t="str">
            <v/>
          </cell>
          <cell r="AX121" t="str">
            <v/>
          </cell>
          <cell r="AY121" t="str">
            <v/>
          </cell>
          <cell r="AZ121" t="str">
            <v/>
          </cell>
          <cell r="BA121" t="str">
            <v/>
          </cell>
          <cell r="BB121" t="str">
            <v/>
          </cell>
          <cell r="BC121" t="str">
            <v/>
          </cell>
          <cell r="BD121" t="str">
            <v/>
          </cell>
          <cell r="BE121" t="str">
            <v/>
          </cell>
          <cell r="BF121" t="str">
            <v/>
          </cell>
          <cell r="BG121" t="str">
            <v/>
          </cell>
          <cell r="BH121" t="str">
            <v/>
          </cell>
          <cell r="BI121" t="str">
            <v/>
          </cell>
          <cell r="BJ121" t="str">
            <v/>
          </cell>
          <cell r="BK121" t="str">
            <v/>
          </cell>
          <cell r="BL121" t="str">
            <v/>
          </cell>
          <cell r="BM121" t="str">
            <v/>
          </cell>
          <cell r="BN121" t="str">
            <v/>
          </cell>
          <cell r="BO121" t="str">
            <v/>
          </cell>
          <cell r="BP121" t="str">
            <v/>
          </cell>
          <cell r="BQ121" t="str">
            <v/>
          </cell>
          <cell r="BR121" t="str">
            <v/>
          </cell>
          <cell r="BS121" t="str">
            <v/>
          </cell>
          <cell r="BT121" t="str">
            <v/>
          </cell>
          <cell r="BU121" t="str">
            <v/>
          </cell>
          <cell r="BV121" t="str">
            <v/>
          </cell>
          <cell r="BW121" t="str">
            <v/>
          </cell>
          <cell r="BX121" t="str">
            <v/>
          </cell>
        </row>
        <row r="122">
          <cell r="A122" t="str">
            <v>DPGRE</v>
          </cell>
          <cell r="B122" t="str">
            <v>Green IT</v>
          </cell>
          <cell r="C122" t="str">
            <v>Gérez la consommation d'énergie de vos systèmes informatiques</v>
          </cell>
          <cell r="D122" t="str">
            <v>Olivier PHILIPPOT</v>
          </cell>
          <cell r="E122" t="str">
            <v/>
          </cell>
          <cell r="F122" t="str">
            <v>PHILIPPOT, Olivier</v>
          </cell>
          <cell r="G122" t="str">
            <v/>
          </cell>
          <cell r="H122" t="str">
            <v/>
          </cell>
          <cell r="I122" t="str">
            <v/>
          </cell>
          <cell r="J122" t="str">
            <v/>
          </cell>
          <cell r="K122" t="str">
            <v>Edition du 1 August 2010</v>
          </cell>
          <cell r="L122" t="str">
            <v>446 pages</v>
          </cell>
          <cell r="M122" t="str">
            <v>Editions ENI</v>
          </cell>
          <cell r="N122" t="str">
            <v>fre</v>
          </cell>
          <cell r="O122" t="str">
            <v>fre</v>
          </cell>
          <cell r="P122" t="str">
            <v>fre</v>
          </cell>
          <cell r="Q122" t="str">
            <v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v>
          </cell>
          <cell r="R122">
            <v>9782746057012</v>
          </cell>
          <cell r="S122" t="str">
            <v>Version Numérique</v>
          </cell>
          <cell r="T122">
            <v>9782746056183</v>
          </cell>
          <cell r="U122" t="str">
            <v>Version Imprimée</v>
          </cell>
          <cell r="V122" t="str">
            <v>St-Herblain</v>
          </cell>
          <cell r="W122" t="str">
            <v>Editions ENI</v>
          </cell>
          <cell r="X122">
            <v>2010</v>
          </cell>
          <cell r="Y122" t="str">
            <v>Bibliothèque Numérique ENI (Service en ligne)</v>
          </cell>
          <cell r="Z122" t="str">
            <v>DATA PRO</v>
          </cell>
          <cell r="AA122" t="str">
            <v>texte</v>
          </cell>
          <cell r="AB122" t="str">
            <v>txt</v>
          </cell>
          <cell r="AC122" t="str">
            <v>rdacontent/fre</v>
          </cell>
          <cell r="AD122" t="str">
            <v>informatique</v>
          </cell>
          <cell r="AE122" t="str">
            <v>c</v>
          </cell>
          <cell r="AF122" t="str">
            <v>rdamedia/fre</v>
          </cell>
          <cell r="AG122" t="str">
            <v>ressource en ligne</v>
          </cell>
          <cell r="AH122" t="str">
            <v>cr</v>
          </cell>
          <cell r="AI122" t="str">
            <v>rdacarrier/fre</v>
          </cell>
          <cell r="AJ122" t="str">
            <v>m\\\\\o\\d\\\\\\\\</v>
          </cell>
          <cell r="AK122" t="str">
            <v>cr\cn\\\\uuaua</v>
          </cell>
          <cell r="AL122" t="str">
            <v>Accès restreint aux membres</v>
          </cell>
          <cell r="AM122" t="str">
            <v>Source de la note de description : Version imprimée</v>
          </cell>
          <cell r="AN122" t="str">
            <v/>
          </cell>
          <cell r="AO122" t="str">
            <v>%SITE_CLIENT%/?library_guid=87BDDABC-AFFD-4298-9468-C399D59D2DE2</v>
          </cell>
          <cell r="AP122" t="str">
            <v>Accès au travers du portail ENI</v>
          </cell>
          <cell r="AQ122" t="str">
            <v xml:space="preserve"> développement durable </v>
          </cell>
          <cell r="AR122" t="str">
            <v xml:space="preserve"> eco</v>
          </cell>
          <cell r="AS122" t="str">
            <v xml:space="preserve"> economie </v>
          </cell>
          <cell r="AT122" t="str">
            <v xml:space="preserve"> économie </v>
          </cell>
          <cell r="AU122" t="str">
            <v xml:space="preserve"> energie </v>
          </cell>
          <cell r="AV122" t="str">
            <v xml:space="preserve"> energy star </v>
          </cell>
          <cell r="AW122" t="str">
            <v xml:space="preserve"> informatique verte </v>
          </cell>
          <cell r="AX122" t="str">
            <v xml:space="preserve"> LNDPGRE</v>
          </cell>
          <cell r="AY122" t="str">
            <v xml:space="preserve">green it </v>
          </cell>
          <cell r="AZ122" t="str">
            <v xml:space="preserve">TIC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row>
        <row r="123">
          <cell r="A123" t="str">
            <v>DPGSQS</v>
          </cell>
          <cell r="B123" t="str">
            <v>La gestion de services</v>
          </cell>
          <cell r="C123" t="str">
            <v>Quelle méthodologie pour la qualité de services (ITIL®, ISO 20000, COBIT, Agilité) ?</v>
          </cell>
          <cell r="D123" t="str">
            <v>Jean-Luc BAUD</v>
          </cell>
          <cell r="E123" t="str">
            <v/>
          </cell>
          <cell r="F123" t="str">
            <v>BAUD, Jean-Luc</v>
          </cell>
          <cell r="G123" t="str">
            <v/>
          </cell>
          <cell r="H123" t="str">
            <v/>
          </cell>
          <cell r="I123" t="str">
            <v/>
          </cell>
          <cell r="J123" t="str">
            <v/>
          </cell>
          <cell r="K123" t="str">
            <v>Edition du 1 December 2021</v>
          </cell>
          <cell r="L123" t="str">
            <v>392 pages</v>
          </cell>
          <cell r="M123" t="str">
            <v>Editions ENI</v>
          </cell>
          <cell r="N123" t="str">
            <v>fre</v>
          </cell>
          <cell r="O123" t="str">
            <v>fre</v>
          </cell>
          <cell r="P123" t="str">
            <v>fre</v>
          </cell>
          <cell r="Q123" t="str">
            <v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v>
          </cell>
          <cell r="R123">
            <v>9782409033346</v>
          </cell>
          <cell r="S123" t="str">
            <v>Version Numérique</v>
          </cell>
          <cell r="T123">
            <v>9782409033339</v>
          </cell>
          <cell r="U123" t="str">
            <v>Version Imprimée</v>
          </cell>
          <cell r="V123" t="str">
            <v>St-Herblain</v>
          </cell>
          <cell r="W123" t="str">
            <v>Editions ENI</v>
          </cell>
          <cell r="X123">
            <v>2021</v>
          </cell>
          <cell r="Y123" t="str">
            <v>Bibliothèque Numérique ENI (Service en ligne)</v>
          </cell>
          <cell r="Z123" t="str">
            <v>DATA PRO</v>
          </cell>
          <cell r="AA123" t="str">
            <v>texte</v>
          </cell>
          <cell r="AB123" t="str">
            <v>txt</v>
          </cell>
          <cell r="AC123" t="str">
            <v>rdacontent/fre</v>
          </cell>
          <cell r="AD123" t="str">
            <v>informatique</v>
          </cell>
          <cell r="AE123" t="str">
            <v>c</v>
          </cell>
          <cell r="AF123" t="str">
            <v>rdamedia/fre</v>
          </cell>
          <cell r="AG123" t="str">
            <v>ressource en ligne</v>
          </cell>
          <cell r="AH123" t="str">
            <v>cr</v>
          </cell>
          <cell r="AI123" t="str">
            <v>rdacarrier/fre</v>
          </cell>
          <cell r="AJ123" t="str">
            <v>m\\\\\o\\d\\\\\\\\</v>
          </cell>
          <cell r="AK123" t="str">
            <v>cr\cn\\\\uuaua</v>
          </cell>
          <cell r="AL123" t="str">
            <v>Accès restreint aux membres</v>
          </cell>
          <cell r="AM123" t="str">
            <v>Source de la note de description : Version imprimée</v>
          </cell>
          <cell r="AN123" t="str">
            <v/>
          </cell>
          <cell r="AO123" t="str">
            <v>%SITE_CLIENT%/?library_guid=41D6D13C-56E9-4EBD-B446-81E5F280EF1C</v>
          </cell>
          <cell r="AP123" t="str">
            <v>Accès au travers du portail ENI</v>
          </cell>
          <cell r="AQ123" t="str">
            <v xml:space="preserve"> gestion de services </v>
          </cell>
          <cell r="AR123" t="str">
            <v xml:space="preserve"> ISO 20000 </v>
          </cell>
          <cell r="AS123" t="str">
            <v xml:space="preserve"> ISO 20k</v>
          </cell>
          <cell r="AT123" t="str">
            <v xml:space="preserve"> qualité de service </v>
          </cell>
          <cell r="AU123" t="str">
            <v xml:space="preserve">ITIL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row>
        <row r="124">
          <cell r="A124" t="str">
            <v>DPINN</v>
          </cell>
          <cell r="B124" t="str">
            <v>L'Innovation Agile</v>
          </cell>
          <cell r="C124" t="str">
            <v>Guide de survie dans un monde en disruption</v>
          </cell>
          <cell r="D124" t="str">
            <v>Jean-Christophe CONTICELLO,Eric  DOSQUET,Frédéric DOSQUET,Bertrand DOUR,Arie VAN BENNEKUM</v>
          </cell>
          <cell r="E124" t="str">
            <v/>
          </cell>
          <cell r="F124" t="str">
            <v>CONTICELLO, Jean-Christophe</v>
          </cell>
          <cell r="G124" t="str">
            <v xml:space="preserve">DOSQUET, Eric </v>
          </cell>
          <cell r="H124" t="str">
            <v>DOSQUET, Frédéric</v>
          </cell>
          <cell r="I124" t="str">
            <v>DOUR, Bertrand</v>
          </cell>
          <cell r="J124" t="str">
            <v>VAN BENNEKUM, Arie</v>
          </cell>
          <cell r="K124" t="str">
            <v>Edition du 1 January 2017</v>
          </cell>
          <cell r="L124" t="str">
            <v>190 pages</v>
          </cell>
          <cell r="M124" t="str">
            <v>Editions ENI</v>
          </cell>
          <cell r="N124" t="str">
            <v>fre</v>
          </cell>
          <cell r="O124" t="str">
            <v>fre</v>
          </cell>
          <cell r="P124" t="str">
            <v>fre</v>
          </cell>
          <cell r="Q124" t="str">
            <v>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v>
          </cell>
          <cell r="R124">
            <v>9782409006678</v>
          </cell>
          <cell r="S124" t="str">
            <v>Version Numérique</v>
          </cell>
          <cell r="T124">
            <v>9782409003356</v>
          </cell>
          <cell r="U124" t="str">
            <v>Version Imprimée</v>
          </cell>
          <cell r="V124" t="str">
            <v>St-Herblain</v>
          </cell>
          <cell r="W124" t="str">
            <v>Editions ENI</v>
          </cell>
          <cell r="X124">
            <v>2017</v>
          </cell>
          <cell r="Y124" t="str">
            <v>Bibliothèque Numérique ENI (Service en ligne)</v>
          </cell>
          <cell r="Z124" t="str">
            <v>DATA PRO</v>
          </cell>
          <cell r="AA124" t="str">
            <v>texte</v>
          </cell>
          <cell r="AB124" t="str">
            <v>txt</v>
          </cell>
          <cell r="AC124" t="str">
            <v>rdacontent/fre</v>
          </cell>
          <cell r="AD124" t="str">
            <v>informatique</v>
          </cell>
          <cell r="AE124" t="str">
            <v>c</v>
          </cell>
          <cell r="AF124" t="str">
            <v>rdamedia/fre</v>
          </cell>
          <cell r="AG124" t="str">
            <v>ressource en ligne</v>
          </cell>
          <cell r="AH124" t="str">
            <v>cr</v>
          </cell>
          <cell r="AI124" t="str">
            <v>rdacarrier/fre</v>
          </cell>
          <cell r="AJ124" t="str">
            <v>m\\\\\o\\d\\\\\\\\</v>
          </cell>
          <cell r="AK124" t="str">
            <v>cr\cn\\\\uuaua</v>
          </cell>
          <cell r="AL124" t="str">
            <v>Accès restreint aux membres</v>
          </cell>
          <cell r="AM124" t="str">
            <v>Source de la note de description : Version imprimée</v>
          </cell>
          <cell r="AN124" t="str">
            <v/>
          </cell>
          <cell r="AO124" t="str">
            <v>%SITE_CLIENT%/?library_guid=76E443FC-8510-4F27-8275-8E9C86B847BA</v>
          </cell>
          <cell r="AP124" t="str">
            <v>Accès au travers du portail ENI</v>
          </cell>
          <cell r="AQ124" t="str">
            <v xml:space="preserve"> agile </v>
          </cell>
          <cell r="AR124" t="str">
            <v xml:space="preserve"> agilité </v>
          </cell>
          <cell r="AS124" t="str">
            <v xml:space="preserve"> disruption </v>
          </cell>
          <cell r="AT124" t="str">
            <v xml:space="preserve"> excubation </v>
          </cell>
          <cell r="AU124" t="str">
            <v xml:space="preserve"> incubation </v>
          </cell>
          <cell r="AV124" t="str">
            <v xml:space="preserve"> intraprenariat </v>
          </cell>
          <cell r="AW124" t="str">
            <v xml:space="preserve"> LNDPINN</v>
          </cell>
          <cell r="AX124" t="str">
            <v xml:space="preserve"> uberisation </v>
          </cell>
          <cell r="AY124" t="str">
            <v xml:space="preserve">Startup </v>
          </cell>
          <cell r="AZ124" t="str">
            <v/>
          </cell>
          <cell r="BA124" t="str">
            <v/>
          </cell>
          <cell r="BB124" t="str">
            <v/>
          </cell>
          <cell r="BC124" t="str">
            <v/>
          </cell>
          <cell r="BD124" t="str">
            <v/>
          </cell>
          <cell r="BE124" t="str">
            <v/>
          </cell>
          <cell r="BF124" t="str">
            <v/>
          </cell>
          <cell r="BG124" t="str">
            <v/>
          </cell>
          <cell r="BH124" t="str">
            <v/>
          </cell>
          <cell r="BI124" t="str">
            <v/>
          </cell>
          <cell r="BJ124" t="str">
            <v/>
          </cell>
          <cell r="BK124" t="str">
            <v/>
          </cell>
          <cell r="BL124" t="str">
            <v/>
          </cell>
          <cell r="BM124" t="str">
            <v/>
          </cell>
          <cell r="BN124" t="str">
            <v/>
          </cell>
          <cell r="BO124" t="str">
            <v/>
          </cell>
          <cell r="BP124" t="str">
            <v/>
          </cell>
          <cell r="BQ124" t="str">
            <v/>
          </cell>
          <cell r="BR124" t="str">
            <v/>
          </cell>
          <cell r="BS124" t="str">
            <v/>
          </cell>
          <cell r="BT124" t="str">
            <v/>
          </cell>
          <cell r="BU124" t="str">
            <v/>
          </cell>
          <cell r="BV124" t="str">
            <v/>
          </cell>
          <cell r="BW124" t="str">
            <v/>
          </cell>
          <cell r="BX124" t="str">
            <v/>
          </cell>
        </row>
        <row r="125">
          <cell r="A125" t="str">
            <v>DPIOTRG</v>
          </cell>
          <cell r="B125" t="str">
            <v>IoT &amp; RGPD</v>
          </cell>
          <cell r="C125" t="str">
            <v>Maximisez les opportunités et minimisez les risques</v>
          </cell>
          <cell r="D125" t="str">
            <v>Nicolas  PRÉTECEILLE</v>
          </cell>
          <cell r="E125" t="str">
            <v/>
          </cell>
          <cell r="F125" t="str">
            <v xml:space="preserve">PRÉTECEILLE, Nicolas </v>
          </cell>
          <cell r="G125" t="str">
            <v/>
          </cell>
          <cell r="H125" t="str">
            <v/>
          </cell>
          <cell r="I125" t="str">
            <v/>
          </cell>
          <cell r="J125" t="str">
            <v/>
          </cell>
          <cell r="K125" t="str">
            <v>Edition du 1 May 2018</v>
          </cell>
          <cell r="L125" t="str">
            <v>230 pages</v>
          </cell>
          <cell r="M125" t="str">
            <v>Editions ENI</v>
          </cell>
          <cell r="N125" t="str">
            <v>fre</v>
          </cell>
          <cell r="O125" t="str">
            <v>fre</v>
          </cell>
          <cell r="P125" t="str">
            <v>fre</v>
          </cell>
          <cell r="Q125" t="str">
            <v>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v>
          </cell>
          <cell r="R125">
            <v>9782409013775</v>
          </cell>
          <cell r="S125" t="str">
            <v>Version Numérique</v>
          </cell>
          <cell r="T125">
            <v>9782409013768</v>
          </cell>
          <cell r="U125" t="str">
            <v>Version Imprimée</v>
          </cell>
          <cell r="V125" t="str">
            <v>St-Herblain</v>
          </cell>
          <cell r="W125" t="str">
            <v>Editions ENI</v>
          </cell>
          <cell r="X125">
            <v>2018</v>
          </cell>
          <cell r="Y125" t="str">
            <v>Bibliothèque Numérique ENI (Service en ligne)</v>
          </cell>
          <cell r="Z125" t="str">
            <v>DATA PRO</v>
          </cell>
          <cell r="AA125" t="str">
            <v>texte</v>
          </cell>
          <cell r="AB125" t="str">
            <v>txt</v>
          </cell>
          <cell r="AC125" t="str">
            <v>rdacontent/fre</v>
          </cell>
          <cell r="AD125" t="str">
            <v>informatique</v>
          </cell>
          <cell r="AE125" t="str">
            <v>c</v>
          </cell>
          <cell r="AF125" t="str">
            <v>rdamedia/fre</v>
          </cell>
          <cell r="AG125" t="str">
            <v>ressource en ligne</v>
          </cell>
          <cell r="AH125" t="str">
            <v>cr</v>
          </cell>
          <cell r="AI125" t="str">
            <v>rdacarrier/fre</v>
          </cell>
          <cell r="AJ125" t="str">
            <v>m\\\\\o\\d\\\\\\\\</v>
          </cell>
          <cell r="AK125" t="str">
            <v>cr\cn\\\\uuaua</v>
          </cell>
          <cell r="AL125" t="str">
            <v>Accès restreint aux membres</v>
          </cell>
          <cell r="AM125" t="str">
            <v>Source de la note de description : Version imprimée</v>
          </cell>
          <cell r="AN125" t="str">
            <v/>
          </cell>
          <cell r="AO125" t="str">
            <v>%SITE_CLIENT%/?library_guid=B85188BE-156C-48C5-B664-FA3603E7AB3F</v>
          </cell>
          <cell r="AP125" t="str">
            <v>Accès au travers du portail ENI</v>
          </cell>
          <cell r="AQ125" t="str">
            <v xml:space="preserve"> CNIL </v>
          </cell>
          <cell r="AR125" t="str">
            <v xml:space="preserve"> data </v>
          </cell>
          <cell r="AS125" t="str">
            <v xml:space="preserve"> données personnelles </v>
          </cell>
          <cell r="AT125" t="str">
            <v xml:space="preserve"> DPO </v>
          </cell>
          <cell r="AU125" t="str">
            <v xml:space="preserve"> EIVP </v>
          </cell>
          <cell r="AV125" t="str">
            <v xml:space="preserve"> Internet des objets </v>
          </cell>
          <cell r="AW125" t="str">
            <v xml:space="preserve"> LNDPIOTRG</v>
          </cell>
          <cell r="AX125" t="str">
            <v xml:space="preserve"> objets connectés </v>
          </cell>
          <cell r="AY125" t="str">
            <v xml:space="preserve"> sécurité </v>
          </cell>
          <cell r="AZ125" t="str">
            <v xml:space="preserve">GRPD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row>
        <row r="126">
          <cell r="A126" t="str">
            <v>DPLOG</v>
          </cell>
          <cell r="B126" t="str">
            <v>Logiciels embarqués</v>
          </cell>
          <cell r="C126" t="str">
            <v>Viser l'excellence dans le développement</v>
          </cell>
          <cell r="D126" t="str">
            <v>Jérôme DERN</v>
          </cell>
          <cell r="E126" t="str">
            <v/>
          </cell>
          <cell r="F126" t="str">
            <v>DERN, Jérôme</v>
          </cell>
          <cell r="G126" t="str">
            <v/>
          </cell>
          <cell r="H126" t="str">
            <v/>
          </cell>
          <cell r="I126" t="str">
            <v/>
          </cell>
          <cell r="J126" t="str">
            <v/>
          </cell>
          <cell r="K126" t="str">
            <v>Edition du 1 October 2014</v>
          </cell>
          <cell r="L126" t="str">
            <v>408 pages</v>
          </cell>
          <cell r="M126" t="str">
            <v>Editions ENI</v>
          </cell>
          <cell r="N126" t="str">
            <v>fre</v>
          </cell>
          <cell r="O126" t="str">
            <v>fre</v>
          </cell>
          <cell r="P126" t="str">
            <v>fre</v>
          </cell>
          <cell r="Q126" t="str">
            <v>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v>
          </cell>
          <cell r="R126">
            <v>9782746092532</v>
          </cell>
          <cell r="S126" t="str">
            <v>Version Numérique</v>
          </cell>
          <cell r="T126">
            <v>9782746091559</v>
          </cell>
          <cell r="U126" t="str">
            <v>Version Imprimée</v>
          </cell>
          <cell r="V126" t="str">
            <v>St-Herblain</v>
          </cell>
          <cell r="W126" t="str">
            <v>Editions ENI</v>
          </cell>
          <cell r="X126">
            <v>2014</v>
          </cell>
          <cell r="Y126" t="str">
            <v>Bibliothèque Numérique ENI (Service en ligne)</v>
          </cell>
          <cell r="Z126" t="str">
            <v>DATA PRO</v>
          </cell>
          <cell r="AA126" t="str">
            <v>texte</v>
          </cell>
          <cell r="AB126" t="str">
            <v>txt</v>
          </cell>
          <cell r="AC126" t="str">
            <v>rdacontent/fre</v>
          </cell>
          <cell r="AD126" t="str">
            <v>informatique</v>
          </cell>
          <cell r="AE126" t="str">
            <v>c</v>
          </cell>
          <cell r="AF126" t="str">
            <v>rdamedia/fre</v>
          </cell>
          <cell r="AG126" t="str">
            <v>ressource en ligne</v>
          </cell>
          <cell r="AH126" t="str">
            <v>cr</v>
          </cell>
          <cell r="AI126" t="str">
            <v>rdacarrier/fre</v>
          </cell>
          <cell r="AJ126" t="str">
            <v>m\\\\\o\\d\\\\\\\\</v>
          </cell>
          <cell r="AK126" t="str">
            <v>cr\cn\\\\uuaua</v>
          </cell>
          <cell r="AL126" t="str">
            <v>Accès restreint aux membres</v>
          </cell>
          <cell r="AM126" t="str">
            <v>Source de la note de description : Version imprimée</v>
          </cell>
          <cell r="AN126" t="str">
            <v/>
          </cell>
          <cell r="AO126" t="str">
            <v>%SITE_CLIENT%/?library_guid=F0195762-0A33-4876-AB6E-EDF328F873CF</v>
          </cell>
          <cell r="AP126" t="str">
            <v>Accès au travers du portail ENI</v>
          </cell>
          <cell r="AQ126" t="str">
            <v xml:space="preserve"> agile </v>
          </cell>
          <cell r="AR126" t="str">
            <v xml:space="preserve"> Automotive </v>
          </cell>
          <cell r="AS126" t="str">
            <v xml:space="preserve"> cmmi </v>
          </cell>
          <cell r="AT126" t="str">
            <v xml:space="preserve"> CMMI</v>
          </cell>
          <cell r="AU126" t="str">
            <v xml:space="preserve"> HIS </v>
          </cell>
          <cell r="AV126" t="str">
            <v xml:space="preserve"> iso 9001 </v>
          </cell>
          <cell r="AW126" t="str">
            <v xml:space="preserve"> kanban </v>
          </cell>
          <cell r="AX126" t="str">
            <v xml:space="preserve"> LNDPLOG</v>
          </cell>
          <cell r="AY126" t="str">
            <v xml:space="preserve"> lsd </v>
          </cell>
          <cell r="AZ126" t="str">
            <v xml:space="preserve"> PAM </v>
          </cell>
          <cell r="BA126" t="str">
            <v xml:space="preserve"> PRM </v>
          </cell>
          <cell r="BB126" t="str">
            <v xml:space="preserve"> qualité </v>
          </cell>
          <cell r="BC126" t="str">
            <v xml:space="preserve"> scrum </v>
          </cell>
          <cell r="BD126" t="str">
            <v xml:space="preserve"> SPICE </v>
          </cell>
          <cell r="BE126" t="str">
            <v xml:space="preserve"> test </v>
          </cell>
          <cell r="BF126" t="str">
            <v xml:space="preserve"> tests </v>
          </cell>
          <cell r="BG126" t="str">
            <v xml:space="preserve">DEV </v>
          </cell>
          <cell r="BH126" t="str">
            <v xml:space="preserve">développement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row>
        <row r="127">
          <cell r="A127" t="str">
            <v>DPLOGSAAS</v>
          </cell>
          <cell r="B127" t="str">
            <v>Les clés d'un progiciel SaaS durable</v>
          </cell>
          <cell r="C127" t="str">
            <v>Aligner l'architecture, l'usine logicielle et l'organisation</v>
          </cell>
          <cell r="D127" t="str">
            <v>Sylvain ASSEMAT,Stéphane VANACKER</v>
          </cell>
          <cell r="E127" t="str">
            <v/>
          </cell>
          <cell r="F127" t="str">
            <v>ASSEMAT, Sylvain</v>
          </cell>
          <cell r="G127" t="str">
            <v>VANACKER, Stéphane</v>
          </cell>
          <cell r="H127" t="str">
            <v/>
          </cell>
          <cell r="I127" t="str">
            <v/>
          </cell>
          <cell r="J127" t="str">
            <v/>
          </cell>
          <cell r="K127" t="str">
            <v>Edition du 1 January 2022</v>
          </cell>
          <cell r="L127" t="str">
            <v>678 pages</v>
          </cell>
          <cell r="M127" t="str">
            <v>Editions ENI</v>
          </cell>
          <cell r="N127" t="str">
            <v>fre</v>
          </cell>
          <cell r="O127" t="str">
            <v>fre</v>
          </cell>
          <cell r="P127" t="str">
            <v>fre</v>
          </cell>
          <cell r="Q127" t="str">
            <v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v>
          </cell>
          <cell r="R127">
            <v>9782409033650</v>
          </cell>
          <cell r="S127" t="str">
            <v>Version Numérique</v>
          </cell>
          <cell r="T127">
            <v>9782409033643</v>
          </cell>
          <cell r="U127" t="str">
            <v>Version Imprimée</v>
          </cell>
          <cell r="V127" t="str">
            <v>St-Herblain</v>
          </cell>
          <cell r="W127" t="str">
            <v>Editions ENI</v>
          </cell>
          <cell r="X127">
            <v>2022</v>
          </cell>
          <cell r="Y127" t="str">
            <v>Bibliothèque Numérique ENI (Service en ligne)</v>
          </cell>
          <cell r="Z127" t="str">
            <v>DATA PRO</v>
          </cell>
          <cell r="AA127" t="str">
            <v>texte</v>
          </cell>
          <cell r="AB127" t="str">
            <v>txt</v>
          </cell>
          <cell r="AC127" t="str">
            <v>rdacontent/fre</v>
          </cell>
          <cell r="AD127" t="str">
            <v>informatique</v>
          </cell>
          <cell r="AE127" t="str">
            <v>c</v>
          </cell>
          <cell r="AF127" t="str">
            <v>rdamedia/fre</v>
          </cell>
          <cell r="AG127" t="str">
            <v>ressource en ligne</v>
          </cell>
          <cell r="AH127" t="str">
            <v>cr</v>
          </cell>
          <cell r="AI127" t="str">
            <v>rdacarrier/fre</v>
          </cell>
          <cell r="AJ127" t="str">
            <v>m\\\\\o\\d\\\\\\\\</v>
          </cell>
          <cell r="AK127" t="str">
            <v>cr\cn\\\\uuaua</v>
          </cell>
          <cell r="AL127" t="str">
            <v>Accès restreint aux membres</v>
          </cell>
          <cell r="AM127" t="str">
            <v>Source de la note de description : Version imprimée</v>
          </cell>
          <cell r="AN127" t="str">
            <v/>
          </cell>
          <cell r="AO127" t="str">
            <v>%SITE_CLIENT%/?library_guid=9F7981C6-8B7D-4952-9F23-689B98409274</v>
          </cell>
          <cell r="AP127" t="str">
            <v>Accès au travers du portail ENI</v>
          </cell>
          <cell r="AQ127" t="str">
            <v xml:space="preserve"> CTO </v>
          </cell>
          <cell r="AR127" t="str">
            <v xml:space="preserve"> logiciel</v>
          </cell>
          <cell r="AS127" t="str">
            <v xml:space="preserve"> R&amp;D </v>
          </cell>
          <cell r="AT127" t="str">
            <v xml:space="preserve">SaaS </v>
          </cell>
          <cell r="AU127" t="str">
            <v/>
          </cell>
          <cell r="AV127" t="str">
            <v/>
          </cell>
          <cell r="AW127" t="str">
            <v/>
          </cell>
          <cell r="AX127" t="str">
            <v/>
          </cell>
          <cell r="AY127" t="str">
            <v/>
          </cell>
          <cell r="AZ127" t="str">
            <v/>
          </cell>
          <cell r="BA127" t="str">
            <v/>
          </cell>
          <cell r="BB127" t="str">
            <v/>
          </cell>
          <cell r="BC127" t="str">
            <v/>
          </cell>
          <cell r="BD127" t="str">
            <v/>
          </cell>
          <cell r="BE127" t="str">
            <v/>
          </cell>
          <cell r="BF127" t="str">
            <v/>
          </cell>
          <cell r="BG127" t="str">
            <v/>
          </cell>
          <cell r="BH127" t="str">
            <v/>
          </cell>
          <cell r="BI127" t="str">
            <v/>
          </cell>
          <cell r="BJ127" t="str">
            <v/>
          </cell>
          <cell r="BK127" t="str">
            <v/>
          </cell>
          <cell r="BL127" t="str">
            <v/>
          </cell>
          <cell r="BM127" t="str">
            <v/>
          </cell>
          <cell r="BN127" t="str">
            <v/>
          </cell>
          <cell r="BO127" t="str">
            <v/>
          </cell>
          <cell r="BP127" t="str">
            <v/>
          </cell>
          <cell r="BQ127" t="str">
            <v/>
          </cell>
          <cell r="BR127" t="str">
            <v/>
          </cell>
          <cell r="BS127" t="str">
            <v/>
          </cell>
          <cell r="BT127" t="str">
            <v/>
          </cell>
          <cell r="BU127" t="str">
            <v/>
          </cell>
          <cell r="BV127" t="str">
            <v/>
          </cell>
          <cell r="BW127" t="str">
            <v/>
          </cell>
          <cell r="BX127" t="str">
            <v/>
          </cell>
        </row>
        <row r="128">
          <cell r="A128" t="str">
            <v>DPMAN</v>
          </cell>
          <cell r="B128" t="str">
            <v>Manager autrement</v>
          </cell>
          <cell r="C128" t="str">
            <v/>
          </cell>
          <cell r="D128" t="str">
            <v>Dominique POPIOLEK-OLLÉ</v>
          </cell>
          <cell r="E128" t="str">
            <v/>
          </cell>
          <cell r="F128" t="str">
            <v>POPIOLEK-OLLÉ, Dominique</v>
          </cell>
          <cell r="G128" t="str">
            <v/>
          </cell>
          <cell r="H128" t="str">
            <v/>
          </cell>
          <cell r="I128" t="str">
            <v/>
          </cell>
          <cell r="J128" t="str">
            <v/>
          </cell>
          <cell r="K128" t="str">
            <v>Edition du 1 April 2022</v>
          </cell>
          <cell r="L128" t="str">
            <v>360 pages</v>
          </cell>
          <cell r="M128" t="str">
            <v>Editions ENI</v>
          </cell>
          <cell r="N128" t="str">
            <v>fre</v>
          </cell>
          <cell r="O128" t="str">
            <v>fre</v>
          </cell>
          <cell r="P128" t="str">
            <v>fre</v>
          </cell>
          <cell r="Q128" t="str">
            <v xml:space="preserve">Le monde suspendu en 2020 nous a interpellé et invité à une réflexion profonde sur le sens que nous donnons à la Vie. Chacun lové, endormi se trouve interrompu dans ses habitudes. Chacun est invité à s’organiser autrement, à s’arrêter un instant pour regarder le cours de sa vie avant de se remettre en marche. 
Les organisations par l’ampleur de la crise sont amenées à se questionner, mettant en exergue les limites de certains modèles et invitant de nombreuses entreprises à mettre en doute la pertinence de leurs modes de travail. 
S’il est encore un peu tôt pour savoir si cela aura des impacts à long terme sur notre manière de travailler et de concevoir l’entreprise, il est certain que la pandémie a enclenché une nouvelle réflexion. Nous sommes à l’aube d’une révolution dans notre manière de travailler. 
Dans cet ouvrage, ce sont des repères qui vous sont proposés pour Manager autrement, autour : 
1. d’ un parti pris : le manager reste et restera au fil des transformations des organisations, un guide, un stratège, un leader pour accompagner vers plus d’autonomie des équipes dans un monde en pleine mutation. 
2. d’un ensemble de ressources, héritage d’une organisation du travail résolument tournée vers la rentabilité, dont nous garderons des réflexes 
3. d’une émancipation individuelle dans laquelle le leader va développer un ensemble de compétences et de savoir-être clef 
4. d’une démarche : RESTE, une proposition pour Ralentir – Écouter- Soutenir-Transmettre - Évoluer. 
5. d’un ensemble de fiches didactiques reprenant de manière détaillée une sélection d’outils à votre disposition pour explorer dans votre contexte.
 Quizinclus dans 
la version en ligne !
 - Testez vos connaissances à l'issue de chaque chapitre
 - Validez vos acquis
</v>
          </cell>
          <cell r="R128">
            <v>9782409034794</v>
          </cell>
          <cell r="S128" t="str">
            <v>Version Numérique</v>
          </cell>
          <cell r="T128">
            <v>9782409034787</v>
          </cell>
          <cell r="U128" t="str">
            <v>Version Imprimée</v>
          </cell>
          <cell r="V128" t="str">
            <v>St-Herblain</v>
          </cell>
          <cell r="W128" t="str">
            <v>Editions ENI</v>
          </cell>
          <cell r="X128">
            <v>2022</v>
          </cell>
          <cell r="Y128" t="str">
            <v>Bibliothèque Numérique ENI (Service en ligne)</v>
          </cell>
          <cell r="Z128" t="str">
            <v>DATA PRO</v>
          </cell>
          <cell r="AA128" t="str">
            <v>texte</v>
          </cell>
          <cell r="AB128" t="str">
            <v>txt</v>
          </cell>
          <cell r="AC128" t="str">
            <v>rdacontent/fre</v>
          </cell>
          <cell r="AD128" t="str">
            <v>informatique</v>
          </cell>
          <cell r="AE128" t="str">
            <v>c</v>
          </cell>
          <cell r="AF128" t="str">
            <v>rdamedia/fre</v>
          </cell>
          <cell r="AG128" t="str">
            <v>ressource en ligne</v>
          </cell>
          <cell r="AH128" t="str">
            <v>cr</v>
          </cell>
          <cell r="AI128" t="str">
            <v>rdacarrier/fre</v>
          </cell>
          <cell r="AJ128" t="str">
            <v>m\\\\\o\\d\\\\\\\\</v>
          </cell>
          <cell r="AK128" t="str">
            <v>cr\cn\\\\uuaua</v>
          </cell>
          <cell r="AL128" t="str">
            <v>Accès restreint aux membres</v>
          </cell>
          <cell r="AM128" t="str">
            <v>Source de la note de description : Version imprimée</v>
          </cell>
          <cell r="AN128" t="str">
            <v/>
          </cell>
          <cell r="AO128" t="str">
            <v>%SITE_CLIENT%/?library_guid=8447AC6C-599D-45CA-9834-F0D8D8BF4458</v>
          </cell>
          <cell r="AP128" t="str">
            <v>Accès au travers du portail ENI</v>
          </cell>
          <cell r="AQ128" t="str">
            <v xml:space="preserve"> management </v>
          </cell>
          <cell r="AR128" t="str">
            <v xml:space="preserve"> ressources humaines</v>
          </cell>
          <cell r="AS128" t="str">
            <v xml:space="preserve">Transformation digitale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row>
        <row r="129">
          <cell r="A129" t="str">
            <v>DPMETMP</v>
          </cell>
          <cell r="B129" t="str">
            <v>Le métier de manager de projet</v>
          </cell>
          <cell r="C129" t="str">
            <v>Son rôle, ses méthodes, ses challenges</v>
          </cell>
          <cell r="D129" t="str">
            <v>Jean-Paul MARTELLE</v>
          </cell>
          <cell r="E129" t="str">
            <v/>
          </cell>
          <cell r="F129" t="str">
            <v>MARTELLE, Jean-Paul</v>
          </cell>
          <cell r="G129" t="str">
            <v/>
          </cell>
          <cell r="H129" t="str">
            <v/>
          </cell>
          <cell r="I129" t="str">
            <v/>
          </cell>
          <cell r="J129" t="str">
            <v/>
          </cell>
          <cell r="K129" t="str">
            <v>Edition du 1 October 2019</v>
          </cell>
          <cell r="L129" t="str">
            <v>369 pages</v>
          </cell>
          <cell r="M129" t="str">
            <v>Editions ENI</v>
          </cell>
          <cell r="N129" t="str">
            <v>fre</v>
          </cell>
          <cell r="O129" t="str">
            <v>fre</v>
          </cell>
          <cell r="P129" t="str">
            <v>fre</v>
          </cell>
          <cell r="Q129" t="str">
            <v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v>
          </cell>
          <cell r="R129">
            <v>9782409021053</v>
          </cell>
          <cell r="S129" t="str">
            <v>Version Numérique</v>
          </cell>
          <cell r="T129">
            <v>9782409021251</v>
          </cell>
          <cell r="U129" t="str">
            <v>Version Imprimée</v>
          </cell>
          <cell r="V129" t="str">
            <v>St-Herblain</v>
          </cell>
          <cell r="W129" t="str">
            <v>Editions ENI</v>
          </cell>
          <cell r="X129">
            <v>2019</v>
          </cell>
          <cell r="Y129" t="str">
            <v>Bibliothèque Numérique ENI (Service en ligne)</v>
          </cell>
          <cell r="Z129" t="str">
            <v>DATA PRO</v>
          </cell>
          <cell r="AA129" t="str">
            <v>texte</v>
          </cell>
          <cell r="AB129" t="str">
            <v>txt</v>
          </cell>
          <cell r="AC129" t="str">
            <v>rdacontent/fre</v>
          </cell>
          <cell r="AD129" t="str">
            <v>informatique</v>
          </cell>
          <cell r="AE129" t="str">
            <v>c</v>
          </cell>
          <cell r="AF129" t="str">
            <v>rdamedia/fre</v>
          </cell>
          <cell r="AG129" t="str">
            <v>ressource en ligne</v>
          </cell>
          <cell r="AH129" t="str">
            <v>cr</v>
          </cell>
          <cell r="AI129" t="str">
            <v>rdacarrier/fre</v>
          </cell>
          <cell r="AJ129" t="str">
            <v>m\\\\\o\\d\\\\\\\\</v>
          </cell>
          <cell r="AK129" t="str">
            <v>cr\cn\\\\uuaua</v>
          </cell>
          <cell r="AL129" t="str">
            <v>Accès restreint aux membres</v>
          </cell>
          <cell r="AM129" t="str">
            <v>Source de la note de description : Version imprimée</v>
          </cell>
          <cell r="AN129" t="str">
            <v/>
          </cell>
          <cell r="AO129" t="str">
            <v>%SITE_CLIENT%/?library_guid=D0490BFA-EC0A-47AA-914E-D46F0A056DDF</v>
          </cell>
          <cell r="AP129" t="str">
            <v>Accès au travers du portail ENI</v>
          </cell>
          <cell r="AQ129" t="str">
            <v xml:space="preserve"> chef de projet </v>
          </cell>
          <cell r="AR129" t="str">
            <v xml:space="preserve"> LNDPMETMP</v>
          </cell>
          <cell r="AS129" t="str">
            <v xml:space="preserve"> management </v>
          </cell>
          <cell r="AT129" t="str">
            <v xml:space="preserve"> pilotage </v>
          </cell>
          <cell r="AU129" t="str">
            <v xml:space="preserve"> ressources humaines </v>
          </cell>
          <cell r="AV129" t="str">
            <v xml:space="preserve"> risque </v>
          </cell>
          <cell r="AW129" t="str">
            <v xml:space="preserve">Planification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row>
        <row r="130">
          <cell r="A130" t="str">
            <v>DPMODEC</v>
          </cell>
          <cell r="B130" t="str">
            <v>Modélisation décisionnelle</v>
          </cell>
          <cell r="C130" t="str">
            <v>Concevoir la base de données pour les traitements OLAP</v>
          </cell>
          <cell r="D130" t="str">
            <v>Thibault BOURCY</v>
          </cell>
          <cell r="E130" t="str">
            <v/>
          </cell>
          <cell r="F130" t="str">
            <v>BOURCY, Thibault</v>
          </cell>
          <cell r="G130" t="str">
            <v/>
          </cell>
          <cell r="H130" t="str">
            <v/>
          </cell>
          <cell r="I130" t="str">
            <v/>
          </cell>
          <cell r="J130" t="str">
            <v/>
          </cell>
          <cell r="K130" t="str">
            <v>Edition du 1 June 2017</v>
          </cell>
          <cell r="L130" t="str">
            <v>392 pages</v>
          </cell>
          <cell r="M130" t="str">
            <v>Editions ENI</v>
          </cell>
          <cell r="N130" t="str">
            <v>fre</v>
          </cell>
          <cell r="O130" t="str">
            <v>fre</v>
          </cell>
          <cell r="P130" t="str">
            <v>fre</v>
          </cell>
          <cell r="Q130" t="str">
            <v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v>
          </cell>
          <cell r="R130">
            <v>9782409009129</v>
          </cell>
          <cell r="S130" t="str">
            <v>Version Numérique</v>
          </cell>
          <cell r="T130">
            <v>9782409007934</v>
          </cell>
          <cell r="U130" t="str">
            <v>Version Imprimée</v>
          </cell>
          <cell r="V130" t="str">
            <v>St-Herblain</v>
          </cell>
          <cell r="W130" t="str">
            <v>Editions ENI</v>
          </cell>
          <cell r="X130">
            <v>2017</v>
          </cell>
          <cell r="Y130" t="str">
            <v>Bibliothèque Numérique ENI (Service en ligne)</v>
          </cell>
          <cell r="Z130" t="str">
            <v>DATA PRO</v>
          </cell>
          <cell r="AA130" t="str">
            <v>texte</v>
          </cell>
          <cell r="AB130" t="str">
            <v>txt</v>
          </cell>
          <cell r="AC130" t="str">
            <v>rdacontent/fre</v>
          </cell>
          <cell r="AD130" t="str">
            <v>informatique</v>
          </cell>
          <cell r="AE130" t="str">
            <v>c</v>
          </cell>
          <cell r="AF130" t="str">
            <v>rdamedia/fre</v>
          </cell>
          <cell r="AG130" t="str">
            <v>ressource en ligne</v>
          </cell>
          <cell r="AH130" t="str">
            <v>cr</v>
          </cell>
          <cell r="AI130" t="str">
            <v>rdacarrier/fre</v>
          </cell>
          <cell r="AJ130" t="str">
            <v>m\\\\\o\\d\\\\\\\\</v>
          </cell>
          <cell r="AK130" t="str">
            <v>cr\cn\\\\uuaua</v>
          </cell>
          <cell r="AL130" t="str">
            <v>Accès restreint aux membres</v>
          </cell>
          <cell r="AM130" t="str">
            <v>Source de la note de description : Version imprimée</v>
          </cell>
          <cell r="AN130" t="str">
            <v/>
          </cell>
          <cell r="AO130" t="str">
            <v>%SITE_CLIENT%/?library_guid=338051BA-D803-4E6C-AD56-8CAD22553D13</v>
          </cell>
          <cell r="AP130" t="str">
            <v>Accès au travers du portail ENI</v>
          </cell>
          <cell r="AQ130" t="str">
            <v xml:space="preserve"> analyse </v>
          </cell>
          <cell r="AR130" t="str">
            <v xml:space="preserve"> bdd </v>
          </cell>
          <cell r="AS130" t="str">
            <v xml:space="preserve"> LNDPMODEC</v>
          </cell>
          <cell r="AT130" t="str">
            <v xml:space="preserve"> SGBD </v>
          </cell>
          <cell r="AU130" t="str">
            <v xml:space="preserve"> SGBDR </v>
          </cell>
          <cell r="AV130" t="str">
            <v xml:space="preserve">livre base de données </v>
          </cell>
          <cell r="AW130" t="str">
            <v/>
          </cell>
          <cell r="AX130" t="str">
            <v/>
          </cell>
          <cell r="AY130" t="str">
            <v/>
          </cell>
          <cell r="AZ130" t="str">
            <v/>
          </cell>
          <cell r="BA130" t="str">
            <v/>
          </cell>
          <cell r="BB130" t="str">
            <v/>
          </cell>
          <cell r="BC130" t="str">
            <v/>
          </cell>
          <cell r="BD130" t="str">
            <v/>
          </cell>
          <cell r="BE130" t="str">
            <v/>
          </cell>
          <cell r="BF130" t="str">
            <v/>
          </cell>
          <cell r="BG130" t="str">
            <v/>
          </cell>
          <cell r="BH130" t="str">
            <v/>
          </cell>
          <cell r="BI130" t="str">
            <v/>
          </cell>
          <cell r="BJ130" t="str">
            <v/>
          </cell>
          <cell r="BK130" t="str">
            <v/>
          </cell>
          <cell r="BL130" t="str">
            <v/>
          </cell>
          <cell r="BM130" t="str">
            <v/>
          </cell>
          <cell r="BN130" t="str">
            <v/>
          </cell>
          <cell r="BO130" t="str">
            <v/>
          </cell>
          <cell r="BP130" t="str">
            <v/>
          </cell>
          <cell r="BQ130" t="str">
            <v/>
          </cell>
          <cell r="BR130" t="str">
            <v/>
          </cell>
          <cell r="BS130" t="str">
            <v/>
          </cell>
          <cell r="BT130" t="str">
            <v/>
          </cell>
          <cell r="BU130" t="str">
            <v/>
          </cell>
          <cell r="BV130" t="str">
            <v/>
          </cell>
          <cell r="BW130" t="str">
            <v/>
          </cell>
          <cell r="BX130" t="str">
            <v/>
          </cell>
        </row>
        <row r="131">
          <cell r="A131" t="str">
            <v>DPOBCL</v>
          </cell>
          <cell r="B131" t="str">
            <v>Objectif Cloud</v>
          </cell>
          <cell r="C131" t="str">
            <v>Une démarche pratique orientée services</v>
          </cell>
          <cell r="D131" t="str">
            <v>Jean-Louis CAIRE,Willy MUNSCH</v>
          </cell>
          <cell r="E131" t="str">
            <v/>
          </cell>
          <cell r="F131" t="str">
            <v>CAIRE, Jean-Louis</v>
          </cell>
          <cell r="G131" t="str">
            <v>MUNSCH, Willy</v>
          </cell>
          <cell r="H131" t="str">
            <v/>
          </cell>
          <cell r="I131" t="str">
            <v/>
          </cell>
          <cell r="J131" t="str">
            <v/>
          </cell>
          <cell r="K131" t="str">
            <v>Edition du 1 July 2014</v>
          </cell>
          <cell r="L131" t="str">
            <v>314 pages</v>
          </cell>
          <cell r="M131" t="str">
            <v>Editions ENI</v>
          </cell>
          <cell r="N131" t="str">
            <v>fre</v>
          </cell>
          <cell r="O131" t="str">
            <v>fre</v>
          </cell>
          <cell r="P131" t="str">
            <v>fre</v>
          </cell>
          <cell r="Q131" t="str">
            <v>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v>
          </cell>
          <cell r="R131">
            <v>9782746090866</v>
          </cell>
          <cell r="S131" t="str">
            <v>Version Numérique</v>
          </cell>
          <cell r="T131">
            <v>9782746089747</v>
          </cell>
          <cell r="U131" t="str">
            <v>Version Imprimée</v>
          </cell>
          <cell r="V131" t="str">
            <v>St-Herblain</v>
          </cell>
          <cell r="W131" t="str">
            <v>Editions ENI</v>
          </cell>
          <cell r="X131">
            <v>2014</v>
          </cell>
          <cell r="Y131" t="str">
            <v>Bibliothèque Numérique ENI (Service en ligne)</v>
          </cell>
          <cell r="Z131" t="str">
            <v>DATA PRO</v>
          </cell>
          <cell r="AA131" t="str">
            <v>texte</v>
          </cell>
          <cell r="AB131" t="str">
            <v>txt</v>
          </cell>
          <cell r="AC131" t="str">
            <v>rdacontent/fre</v>
          </cell>
          <cell r="AD131" t="str">
            <v>informatique</v>
          </cell>
          <cell r="AE131" t="str">
            <v>c</v>
          </cell>
          <cell r="AF131" t="str">
            <v>rdamedia/fre</v>
          </cell>
          <cell r="AG131" t="str">
            <v>ressource en ligne</v>
          </cell>
          <cell r="AH131" t="str">
            <v>cr</v>
          </cell>
          <cell r="AI131" t="str">
            <v>rdacarrier/fre</v>
          </cell>
          <cell r="AJ131" t="str">
            <v>m\\\\\o\\d\\\\\\\\</v>
          </cell>
          <cell r="AK131" t="str">
            <v>cr\cn\\\\uuaua</v>
          </cell>
          <cell r="AL131" t="str">
            <v>Accès restreint aux membres</v>
          </cell>
          <cell r="AM131" t="str">
            <v>Source de la note de description : Version imprimée</v>
          </cell>
          <cell r="AN131" t="str">
            <v/>
          </cell>
          <cell r="AO131" t="str">
            <v>%SITE_CLIENT%/?library_guid=81C055F1-9B0E-40A5-AC57-31FF89BEC9B9</v>
          </cell>
          <cell r="AP131" t="str">
            <v>Accès au travers du portail ENI</v>
          </cell>
          <cell r="AQ131" t="str">
            <v xml:space="preserve"> gouvernance </v>
          </cell>
          <cell r="AR131" t="str">
            <v xml:space="preserve"> itil </v>
          </cell>
          <cell r="AS131" t="str">
            <v xml:space="preserve"> LNDPOBCL</v>
          </cell>
          <cell r="AT131" t="str">
            <v xml:space="preserve"> nuage </v>
          </cell>
          <cell r="AU131" t="str">
            <v xml:space="preserve"> nuages </v>
          </cell>
          <cell r="AV131" t="str">
            <v xml:space="preserve"> process </v>
          </cell>
          <cell r="AW131" t="str">
            <v xml:space="preserve"> processus </v>
          </cell>
          <cell r="AX131" t="str">
            <v xml:space="preserve">coud computing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row>
        <row r="132">
          <cell r="A132" t="str">
            <v>DPOC</v>
          </cell>
          <cell r="B132" t="str">
            <v>Objets connectés</v>
          </cell>
          <cell r="C132" t="str">
            <v>La nouvelle révolution numérique</v>
          </cell>
          <cell r="D132" t="str">
            <v>Renaud ACAS,Eric  BARQUISSAU,Yves-Marie BOULVERT,Eric  DOSQUET,Frédéric DOSQUET</v>
          </cell>
          <cell r="E132" t="str">
            <v/>
          </cell>
          <cell r="F132" t="str">
            <v>ACAS, Renaud</v>
          </cell>
          <cell r="G132" t="str">
            <v xml:space="preserve">BARQUISSAU, Eric </v>
          </cell>
          <cell r="H132" t="str">
            <v>BOULVERT, Yves-Marie</v>
          </cell>
          <cell r="I132" t="str">
            <v xml:space="preserve">DOSQUET, Eric </v>
          </cell>
          <cell r="J132" t="str">
            <v>DOSQUET, Frédéric</v>
          </cell>
          <cell r="K132" t="str">
            <v>Edition du 1 March 2016</v>
          </cell>
          <cell r="L132" t="str">
            <v>190 pages</v>
          </cell>
          <cell r="M132" t="str">
            <v>Editions ENI</v>
          </cell>
          <cell r="N132" t="str">
            <v>fre</v>
          </cell>
          <cell r="O132" t="str">
            <v>fre</v>
          </cell>
          <cell r="P132" t="str">
            <v>fre</v>
          </cell>
          <cell r="Q132" t="str">
            <v>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v>
          </cell>
          <cell r="R132">
            <v>9782409001260</v>
          </cell>
          <cell r="S132" t="str">
            <v>Version Numérique</v>
          </cell>
          <cell r="T132">
            <v>9782746099906</v>
          </cell>
          <cell r="U132" t="str">
            <v>Version Imprimée</v>
          </cell>
          <cell r="V132" t="str">
            <v>St-Herblain</v>
          </cell>
          <cell r="W132" t="str">
            <v>Editions ENI</v>
          </cell>
          <cell r="X132">
            <v>2016</v>
          </cell>
          <cell r="Y132" t="str">
            <v>Bibliothèque Numérique ENI (Service en ligne)</v>
          </cell>
          <cell r="Z132" t="str">
            <v>DATA PRO</v>
          </cell>
          <cell r="AA132" t="str">
            <v>texte</v>
          </cell>
          <cell r="AB132" t="str">
            <v>txt</v>
          </cell>
          <cell r="AC132" t="str">
            <v>rdacontent/fre</v>
          </cell>
          <cell r="AD132" t="str">
            <v>informatique</v>
          </cell>
          <cell r="AE132" t="str">
            <v>c</v>
          </cell>
          <cell r="AF132" t="str">
            <v>rdamedia/fre</v>
          </cell>
          <cell r="AG132" t="str">
            <v>ressource en ligne</v>
          </cell>
          <cell r="AH132" t="str">
            <v>cr</v>
          </cell>
          <cell r="AI132" t="str">
            <v>rdacarrier/fre</v>
          </cell>
          <cell r="AJ132" t="str">
            <v>m\\\\\o\\d\\\\\\\\</v>
          </cell>
          <cell r="AK132" t="str">
            <v>cr\cn\\\\uuaua</v>
          </cell>
          <cell r="AL132" t="str">
            <v>Accès restreint aux membres</v>
          </cell>
          <cell r="AM132" t="str">
            <v>Source de la note de description : Version imprimée</v>
          </cell>
          <cell r="AN132" t="str">
            <v/>
          </cell>
          <cell r="AO132" t="str">
            <v>%SITE_CLIENT%/?library_guid=139A3FA0-9669-4B18-9D23-0D52E61B1607</v>
          </cell>
          <cell r="AP132" t="str">
            <v>Accès au travers du portail ENI</v>
          </cell>
          <cell r="AQ132" t="str">
            <v xml:space="preserve"> internet des objets </v>
          </cell>
          <cell r="AR132" t="str">
            <v xml:space="preserve"> internet of things </v>
          </cell>
          <cell r="AS132" t="str">
            <v xml:space="preserve"> IO </v>
          </cell>
          <cell r="AT132" t="str">
            <v xml:space="preserve"> IoT </v>
          </cell>
          <cell r="AU132" t="str">
            <v xml:space="preserve"> IT </v>
          </cell>
          <cell r="AV132" t="str">
            <v xml:space="preserve"> LNDPOC</v>
          </cell>
          <cell r="AW132" t="str">
            <v xml:space="preserve"> marketing </v>
          </cell>
          <cell r="AX132" t="str">
            <v xml:space="preserve"> traçage </v>
          </cell>
          <cell r="AY132" t="str">
            <v xml:space="preserve">Big data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row>
        <row r="133">
          <cell r="A133" t="str">
            <v>DPOPE</v>
          </cell>
          <cell r="B133" t="str">
            <v>Open Data</v>
          </cell>
          <cell r="C133" t="str">
            <v>Consommation, traitement, analyse et visualisation de la donnée publique</v>
          </cell>
          <cell r="D133" t="str">
            <v>Jean-Philippe GOUIGOUX</v>
          </cell>
          <cell r="E133" t="str">
            <v/>
          </cell>
          <cell r="F133" t="str">
            <v>GOUIGOUX, Jean-Philippe</v>
          </cell>
          <cell r="G133" t="str">
            <v/>
          </cell>
          <cell r="H133" t="str">
            <v/>
          </cell>
          <cell r="I133" t="str">
            <v/>
          </cell>
          <cell r="J133" t="str">
            <v/>
          </cell>
          <cell r="K133" t="str">
            <v>Edition du 1 June 2016</v>
          </cell>
          <cell r="L133" t="str">
            <v>580 pages</v>
          </cell>
          <cell r="M133" t="str">
            <v>Editions ENI</v>
          </cell>
          <cell r="N133" t="str">
            <v>fre</v>
          </cell>
          <cell r="O133" t="str">
            <v>fre</v>
          </cell>
          <cell r="P133" t="str">
            <v>fre</v>
          </cell>
          <cell r="Q133" t="str">
            <v>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v>
          </cell>
          <cell r="R133">
            <v>9782409002878</v>
          </cell>
          <cell r="S133" t="str">
            <v>Version Numérique</v>
          </cell>
          <cell r="T133">
            <v>9782409002205</v>
          </cell>
          <cell r="U133" t="str">
            <v>Version Imprimée</v>
          </cell>
          <cell r="V133" t="str">
            <v>St-Herblain</v>
          </cell>
          <cell r="W133" t="str">
            <v>Editions ENI</v>
          </cell>
          <cell r="X133">
            <v>2016</v>
          </cell>
          <cell r="Y133" t="str">
            <v>Bibliothèque Numérique ENI (Service en ligne)</v>
          </cell>
          <cell r="Z133" t="str">
            <v>DATA PRO</v>
          </cell>
          <cell r="AA133" t="str">
            <v>texte</v>
          </cell>
          <cell r="AB133" t="str">
            <v>txt</v>
          </cell>
          <cell r="AC133" t="str">
            <v>rdacontent/fre</v>
          </cell>
          <cell r="AD133" t="str">
            <v>informatique</v>
          </cell>
          <cell r="AE133" t="str">
            <v>c</v>
          </cell>
          <cell r="AF133" t="str">
            <v>rdamedia/fre</v>
          </cell>
          <cell r="AG133" t="str">
            <v>ressource en ligne</v>
          </cell>
          <cell r="AH133" t="str">
            <v>cr</v>
          </cell>
          <cell r="AI133" t="str">
            <v>rdacarrier/fre</v>
          </cell>
          <cell r="AJ133" t="str">
            <v>m\\\\\o\\d\\\\\\\\</v>
          </cell>
          <cell r="AK133" t="str">
            <v>cr\cn\\\\uuaua</v>
          </cell>
          <cell r="AL133" t="str">
            <v>Accès restreint aux membres</v>
          </cell>
          <cell r="AM133" t="str">
            <v>Source de la note de description : Version imprimée</v>
          </cell>
          <cell r="AN133" t="str">
            <v/>
          </cell>
          <cell r="AO133" t="str">
            <v>%SITE_CLIENT%/?library_guid=E7F0F358-17CB-4F70-9C5E-CC4611C5C2CE</v>
          </cell>
          <cell r="AP133" t="str">
            <v>Accès au travers du portail ENI</v>
          </cell>
          <cell r="AQ133" t="str">
            <v xml:space="preserve"> analyse de données </v>
          </cell>
          <cell r="AR133" t="str">
            <v xml:space="preserve"> Big data </v>
          </cell>
          <cell r="AS133" t="str">
            <v xml:space="preserve"> Cartographie </v>
          </cell>
          <cell r="AT133" t="str">
            <v xml:space="preserve"> CKAN </v>
          </cell>
          <cell r="AU133" t="str">
            <v xml:space="preserve"> data vizualisation </v>
          </cell>
          <cell r="AV133" t="str">
            <v xml:space="preserve"> DataViz </v>
          </cell>
          <cell r="AW133" t="str">
            <v xml:space="preserve"> Excel </v>
          </cell>
          <cell r="AX133" t="str">
            <v xml:space="preserve"> Google Refine </v>
          </cell>
          <cell r="AY133" t="str">
            <v xml:space="preserve"> LNDPOPE</v>
          </cell>
          <cell r="AZ133" t="str">
            <v xml:space="preserve"> OGDI </v>
          </cell>
          <cell r="BA133" t="str">
            <v xml:space="preserve"> Power Query </v>
          </cell>
          <cell r="BB133" t="str">
            <v xml:space="preserve"> PowerMap </v>
          </cell>
          <cell r="BC133" t="str">
            <v xml:space="preserve"> PowerPivot </v>
          </cell>
          <cell r="BD133" t="str">
            <v xml:space="preserve"> PowerQuery </v>
          </cell>
          <cell r="BE133" t="str">
            <v xml:space="preserve"> QlikView</v>
          </cell>
          <cell r="BF133" t="str">
            <v xml:space="preserve"> R Studio </v>
          </cell>
          <cell r="BG133" t="str">
            <v xml:space="preserve"> SQL Server  </v>
          </cell>
          <cell r="BH133" t="str">
            <v xml:space="preserve"> statistique </v>
          </cell>
          <cell r="BI133" t="str">
            <v xml:space="preserve"> Tableau </v>
          </cell>
          <cell r="BJ133" t="str">
            <v xml:space="preserve"> Tableaux croisés dynamiques </v>
          </cell>
          <cell r="BK133" t="str">
            <v xml:space="preserve"> TCD </v>
          </cell>
          <cell r="BL133" t="str">
            <v xml:space="preserve"> Yahoo Pipes </v>
          </cell>
          <cell r="BM133" t="str">
            <v xml:space="preserve">Opendata </v>
          </cell>
          <cell r="BN133" t="str">
            <v/>
          </cell>
          <cell r="BO133" t="str">
            <v/>
          </cell>
          <cell r="BP133" t="str">
            <v/>
          </cell>
          <cell r="BQ133" t="str">
            <v/>
          </cell>
          <cell r="BR133" t="str">
            <v/>
          </cell>
          <cell r="BS133" t="str">
            <v/>
          </cell>
          <cell r="BT133" t="str">
            <v/>
          </cell>
          <cell r="BU133" t="str">
            <v/>
          </cell>
          <cell r="BV133" t="str">
            <v/>
          </cell>
          <cell r="BW133" t="str">
            <v/>
          </cell>
          <cell r="BX133" t="str">
            <v/>
          </cell>
        </row>
        <row r="134">
          <cell r="A134" t="str">
            <v>DPPIPMB</v>
          </cell>
          <cell r="B134" t="str">
            <v>Projets informatiques</v>
          </cell>
          <cell r="C134" t="str">
            <v>S'approprier le Guide PMBOK® pour réussir sa gestion de projet</v>
          </cell>
          <cell r="D134" t="str">
            <v>Hervé SPANNEUT</v>
          </cell>
          <cell r="E134" t="str">
            <v/>
          </cell>
          <cell r="F134" t="str">
            <v>SPANNEUT, Hervé</v>
          </cell>
          <cell r="G134" t="str">
            <v/>
          </cell>
          <cell r="H134" t="str">
            <v/>
          </cell>
          <cell r="I134" t="str">
            <v/>
          </cell>
          <cell r="J134" t="str">
            <v/>
          </cell>
          <cell r="K134" t="str">
            <v>Edition du 1 January 2015</v>
          </cell>
          <cell r="L134" t="str">
            <v>308 pages</v>
          </cell>
          <cell r="M134" t="str">
            <v>Editions ENI</v>
          </cell>
          <cell r="N134" t="str">
            <v>fre</v>
          </cell>
          <cell r="O134" t="str">
            <v>fre</v>
          </cell>
          <cell r="P134" t="str">
            <v>fre</v>
          </cell>
          <cell r="Q134" t="str">
            <v>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v>
          </cell>
          <cell r="R134">
            <v>9782746094093</v>
          </cell>
          <cell r="S134" t="str">
            <v>Version Numérique</v>
          </cell>
          <cell r="T134">
            <v>9782746093386</v>
          </cell>
          <cell r="U134" t="str">
            <v>Version Imprimée</v>
          </cell>
          <cell r="V134" t="str">
            <v>St-Herblain</v>
          </cell>
          <cell r="W134" t="str">
            <v>Editions ENI</v>
          </cell>
          <cell r="X134">
            <v>2015</v>
          </cell>
          <cell r="Y134" t="str">
            <v>Bibliothèque Numérique ENI (Service en ligne)</v>
          </cell>
          <cell r="Z134" t="str">
            <v>DATA PRO</v>
          </cell>
          <cell r="AA134" t="str">
            <v>texte</v>
          </cell>
          <cell r="AB134" t="str">
            <v>txt</v>
          </cell>
          <cell r="AC134" t="str">
            <v>rdacontent/fre</v>
          </cell>
          <cell r="AD134" t="str">
            <v>informatique</v>
          </cell>
          <cell r="AE134" t="str">
            <v>c</v>
          </cell>
          <cell r="AF134" t="str">
            <v>rdamedia/fre</v>
          </cell>
          <cell r="AG134" t="str">
            <v>ressource en ligne</v>
          </cell>
          <cell r="AH134" t="str">
            <v>cr</v>
          </cell>
          <cell r="AI134" t="str">
            <v>rdacarrier/fre</v>
          </cell>
          <cell r="AJ134" t="str">
            <v>m\\\\\o\\d\\\\\\\\</v>
          </cell>
          <cell r="AK134" t="str">
            <v>cr\cn\\\\uuaua</v>
          </cell>
          <cell r="AL134" t="str">
            <v>Accès restreint aux membres</v>
          </cell>
          <cell r="AM134" t="str">
            <v>Source de la note de description : Version imprimée</v>
          </cell>
          <cell r="AN134" t="str">
            <v/>
          </cell>
          <cell r="AO134" t="str">
            <v>%SITE_CLIENT%/?library_guid=51CDEEE4-D02D-410A-B8BF-F6C30C7CFC1C</v>
          </cell>
          <cell r="AP134" t="str">
            <v>Accès au travers du portail ENI</v>
          </cell>
          <cell r="AQ134" t="str">
            <v xml:space="preserve">  projet
 </v>
          </cell>
          <cell r="AR134" t="str">
            <v xml:space="preserve"> LNDPPIPMB</v>
          </cell>
          <cell r="AS134" t="str">
            <v xml:space="preserve"> management </v>
          </cell>
          <cell r="AT134" t="str">
            <v xml:space="preserve">pmi </v>
          </cell>
          <cell r="AU134" t="str">
            <v/>
          </cell>
          <cell r="AV134" t="str">
            <v/>
          </cell>
          <cell r="AW134" t="str">
            <v/>
          </cell>
          <cell r="AX134" t="str">
            <v/>
          </cell>
          <cell r="AY134" t="str">
            <v/>
          </cell>
          <cell r="AZ134" t="str">
            <v/>
          </cell>
          <cell r="BA134" t="str">
            <v/>
          </cell>
          <cell r="BB134" t="str">
            <v/>
          </cell>
          <cell r="BC134" t="str">
            <v/>
          </cell>
          <cell r="BD134" t="str">
            <v/>
          </cell>
          <cell r="BE134" t="str">
            <v/>
          </cell>
          <cell r="BF134" t="str">
            <v/>
          </cell>
          <cell r="BG134" t="str">
            <v/>
          </cell>
          <cell r="BH134" t="str">
            <v/>
          </cell>
          <cell r="BI134" t="str">
            <v/>
          </cell>
          <cell r="BJ134" t="str">
            <v/>
          </cell>
          <cell r="BK134" t="str">
            <v/>
          </cell>
          <cell r="BL134" t="str">
            <v/>
          </cell>
          <cell r="BM134" t="str">
            <v/>
          </cell>
          <cell r="BN134" t="str">
            <v/>
          </cell>
          <cell r="BO134" t="str">
            <v/>
          </cell>
          <cell r="BP134" t="str">
            <v/>
          </cell>
          <cell r="BQ134" t="str">
            <v/>
          </cell>
          <cell r="BR134" t="str">
            <v/>
          </cell>
          <cell r="BS134" t="str">
            <v/>
          </cell>
          <cell r="BT134" t="str">
            <v/>
          </cell>
          <cell r="BU134" t="str">
            <v/>
          </cell>
          <cell r="BV134" t="str">
            <v/>
          </cell>
          <cell r="BW134" t="str">
            <v/>
          </cell>
          <cell r="BX134" t="str">
            <v/>
          </cell>
        </row>
        <row r="135">
          <cell r="A135" t="str">
            <v>DPPLAN</v>
          </cell>
          <cell r="B135" t="str">
            <v>Plan de Continuité d'Activité</v>
          </cell>
          <cell r="C135" t="str">
            <v>Concepts et démarche pour passer du besoin à la mise en oeuvre du PCA</v>
          </cell>
          <cell r="D135" t="str">
            <v>Bernard CARREZ,Antonio PESSOA,Alexandre PLANCHE</v>
          </cell>
          <cell r="E135" t="str">
            <v/>
          </cell>
          <cell r="F135" t="str">
            <v>CARREZ, Bernard</v>
          </cell>
          <cell r="G135" t="str">
            <v>PESSOA, Antonio</v>
          </cell>
          <cell r="H135" t="str">
            <v>PLANCHE, Alexandre</v>
          </cell>
          <cell r="I135" t="str">
            <v/>
          </cell>
          <cell r="J135" t="str">
            <v/>
          </cell>
          <cell r="K135" t="str">
            <v>Edition du 1 March 2013</v>
          </cell>
          <cell r="L135" t="str">
            <v>318 pages</v>
          </cell>
          <cell r="M135" t="str">
            <v>Editions ENI</v>
          </cell>
          <cell r="N135" t="str">
            <v>fre</v>
          </cell>
          <cell r="O135" t="str">
            <v>fre</v>
          </cell>
          <cell r="P135" t="str">
            <v>fre</v>
          </cell>
          <cell r="Q135" t="str">
            <v>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v>
          </cell>
          <cell r="R135">
            <v>9782746080034</v>
          </cell>
          <cell r="S135" t="str">
            <v>Version Numérique</v>
          </cell>
          <cell r="T135">
            <v>9782746079380</v>
          </cell>
          <cell r="U135" t="str">
            <v>Version Imprimée</v>
          </cell>
          <cell r="V135" t="str">
            <v>St-Herblain</v>
          </cell>
          <cell r="W135" t="str">
            <v>Editions ENI</v>
          </cell>
          <cell r="X135">
            <v>2013</v>
          </cell>
          <cell r="Y135" t="str">
            <v>Bibliothèque Numérique ENI (Service en ligne)</v>
          </cell>
          <cell r="Z135" t="str">
            <v>DATA PRO</v>
          </cell>
          <cell r="AA135" t="str">
            <v>texte</v>
          </cell>
          <cell r="AB135" t="str">
            <v>txt</v>
          </cell>
          <cell r="AC135" t="str">
            <v>rdacontent/fre</v>
          </cell>
          <cell r="AD135" t="str">
            <v>informatique</v>
          </cell>
          <cell r="AE135" t="str">
            <v>c</v>
          </cell>
          <cell r="AF135" t="str">
            <v>rdamedia/fre</v>
          </cell>
          <cell r="AG135" t="str">
            <v>ressource en ligne</v>
          </cell>
          <cell r="AH135" t="str">
            <v>cr</v>
          </cell>
          <cell r="AI135" t="str">
            <v>rdacarrier/fre</v>
          </cell>
          <cell r="AJ135" t="str">
            <v>m\\\\\o\\d\\\\\\\\</v>
          </cell>
          <cell r="AK135" t="str">
            <v>cr\cn\\\\uuaua</v>
          </cell>
          <cell r="AL135" t="str">
            <v>Accès restreint aux membres</v>
          </cell>
          <cell r="AM135" t="str">
            <v>Source de la note de description : Version imprimée</v>
          </cell>
          <cell r="AN135" t="str">
            <v/>
          </cell>
          <cell r="AO135" t="str">
            <v>%SITE_CLIENT%/?library_guid=A6CD8AE6-AC5E-409A-90C7-D83AC601F1AD</v>
          </cell>
          <cell r="AP135" t="str">
            <v>Accès au travers du portail ENI</v>
          </cell>
          <cell r="AQ135" t="str">
            <v xml:space="preserve"> LNDPPLAN</v>
          </cell>
          <cell r="AR135" t="str">
            <v xml:space="preserve"> risk </v>
          </cell>
          <cell r="AS135" t="str">
            <v xml:space="preserve"> securite </v>
          </cell>
          <cell r="AT135" t="str">
            <v xml:space="preserve"> securité </v>
          </cell>
          <cell r="AU135" t="str">
            <v xml:space="preserve"> sécurite </v>
          </cell>
          <cell r="AV135" t="str">
            <v xml:space="preserve"> sécurité </v>
          </cell>
          <cell r="AW135" t="str">
            <v xml:space="preserve">PCA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row>
        <row r="136">
          <cell r="A136" t="str">
            <v>DPPRODO</v>
          </cell>
          <cell r="B136" t="str">
            <v>Protection des données de l'entreprise</v>
          </cell>
          <cell r="C136" t="str">
            <v>Mise en oeuvre de la disponibilité et de la résilience des données</v>
          </cell>
          <cell r="D136" t="str">
            <v>Laurent LINTY</v>
          </cell>
          <cell r="E136" t="str">
            <v/>
          </cell>
          <cell r="F136" t="str">
            <v>LINTY, Laurent</v>
          </cell>
          <cell r="G136" t="str">
            <v/>
          </cell>
          <cell r="H136" t="str">
            <v/>
          </cell>
          <cell r="I136" t="str">
            <v/>
          </cell>
          <cell r="J136" t="str">
            <v/>
          </cell>
          <cell r="K136" t="str">
            <v>Edition du 5 May 2021</v>
          </cell>
          <cell r="L136" t="str">
            <v>516 pages</v>
          </cell>
          <cell r="M136" t="str">
            <v>Editions ENI</v>
          </cell>
          <cell r="N136" t="str">
            <v>fre</v>
          </cell>
          <cell r="O136" t="str">
            <v>fre</v>
          </cell>
          <cell r="P136" t="str">
            <v>fre</v>
          </cell>
          <cell r="Q136" t="str">
            <v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v>
          </cell>
          <cell r="R136">
            <v>9782409030253</v>
          </cell>
          <cell r="S136" t="str">
            <v>Version Numérique</v>
          </cell>
          <cell r="T136">
            <v>9782409030246</v>
          </cell>
          <cell r="U136" t="str">
            <v>Version Imprimée</v>
          </cell>
          <cell r="V136" t="str">
            <v>St-Herblain</v>
          </cell>
          <cell r="W136" t="str">
            <v>Editions ENI</v>
          </cell>
          <cell r="X136">
            <v>2021</v>
          </cell>
          <cell r="Y136" t="str">
            <v>Bibliothèque Numérique ENI (Service en ligne)</v>
          </cell>
          <cell r="Z136" t="str">
            <v>DATA PRO</v>
          </cell>
          <cell r="AA136" t="str">
            <v>texte</v>
          </cell>
          <cell r="AB136" t="str">
            <v>txt</v>
          </cell>
          <cell r="AC136" t="str">
            <v>rdacontent/fre</v>
          </cell>
          <cell r="AD136" t="str">
            <v>informatique</v>
          </cell>
          <cell r="AE136" t="str">
            <v>c</v>
          </cell>
          <cell r="AF136" t="str">
            <v>rdamedia/fre</v>
          </cell>
          <cell r="AG136" t="str">
            <v>ressource en ligne</v>
          </cell>
          <cell r="AH136" t="str">
            <v>cr</v>
          </cell>
          <cell r="AI136" t="str">
            <v>rdacarrier/fre</v>
          </cell>
          <cell r="AJ136" t="str">
            <v>m\\\\\o\\d\\\\\\\\</v>
          </cell>
          <cell r="AK136" t="str">
            <v>cr\cn\\\\uuaua</v>
          </cell>
          <cell r="AL136" t="str">
            <v>Accès restreint aux membres</v>
          </cell>
          <cell r="AM136" t="str">
            <v>Source de la note de description : Version imprimée</v>
          </cell>
          <cell r="AN136" t="str">
            <v/>
          </cell>
          <cell r="AO136" t="str">
            <v>%SITE_CLIENT%/?library_guid=45891D0E-E323-4EA5-99FD-90207A4052AB</v>
          </cell>
          <cell r="AP136" t="str">
            <v>Accès au travers du portail ENI</v>
          </cell>
          <cell r="AQ136" t="str">
            <v xml:space="preserve"> Cloud Act </v>
          </cell>
          <cell r="AR136" t="str">
            <v xml:space="preserve"> déduplication de données </v>
          </cell>
          <cell r="AS136" t="str">
            <v xml:space="preserve"> PCA </v>
          </cell>
          <cell r="AT136" t="str">
            <v xml:space="preserve"> plan de continuité d'activité </v>
          </cell>
          <cell r="AU136" t="str">
            <v xml:space="preserve"> plan de reprise d'activité </v>
          </cell>
          <cell r="AV136" t="str">
            <v xml:space="preserve"> PRA </v>
          </cell>
          <cell r="AW136" t="str">
            <v xml:space="preserve"> récupération de données </v>
          </cell>
          <cell r="AX136" t="str">
            <v xml:space="preserve"> restauration de données</v>
          </cell>
          <cell r="AY136" t="str">
            <v xml:space="preserve"> RGPD </v>
          </cell>
          <cell r="AZ136" t="str">
            <v xml:space="preserve"> RGPD </v>
          </cell>
          <cell r="BA136" t="str">
            <v xml:space="preserve"> sauvegarde </v>
          </cell>
          <cell r="BB136" t="str">
            <v xml:space="preserve"> SMSI </v>
          </cell>
          <cell r="BC136" t="str">
            <v xml:space="preserve">protection des données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row>
        <row r="137">
          <cell r="A137" t="str">
            <v>DPQINF</v>
          </cell>
          <cell r="B137" t="str">
            <v>Informatique quantique</v>
          </cell>
          <cell r="C137" t="str">
            <v>De la physique quantique à la programmation quantique en Q#</v>
          </cell>
          <cell r="D137" t="str">
            <v>Benoît PRIEUR</v>
          </cell>
          <cell r="E137" t="str">
            <v/>
          </cell>
          <cell r="F137" t="str">
            <v>PRIEUR, Benoît</v>
          </cell>
          <cell r="G137" t="str">
            <v/>
          </cell>
          <cell r="H137" t="str">
            <v/>
          </cell>
          <cell r="I137" t="str">
            <v/>
          </cell>
          <cell r="J137" t="str">
            <v/>
          </cell>
          <cell r="K137" t="str">
            <v>Edition du 1 February 2019</v>
          </cell>
          <cell r="L137" t="str">
            <v>244 pages</v>
          </cell>
          <cell r="M137" t="str">
            <v>Editions ENI</v>
          </cell>
          <cell r="N137" t="str">
            <v>fre</v>
          </cell>
          <cell r="O137" t="str">
            <v>fre</v>
          </cell>
          <cell r="P137" t="str">
            <v>fre</v>
          </cell>
          <cell r="Q137" t="str">
            <v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v>
          </cell>
          <cell r="R137">
            <v>9782409017421</v>
          </cell>
          <cell r="S137" t="str">
            <v>Version Numérique</v>
          </cell>
          <cell r="T137">
            <v>9782409017414</v>
          </cell>
          <cell r="U137" t="str">
            <v>Version Imprimée</v>
          </cell>
          <cell r="V137" t="str">
            <v>St-Herblain</v>
          </cell>
          <cell r="W137" t="str">
            <v>Editions ENI</v>
          </cell>
          <cell r="X137">
            <v>2019</v>
          </cell>
          <cell r="Y137" t="str">
            <v>Bibliothèque Numérique ENI (Service en ligne)</v>
          </cell>
          <cell r="Z137" t="str">
            <v>DATA PRO</v>
          </cell>
          <cell r="AA137" t="str">
            <v>texte</v>
          </cell>
          <cell r="AB137" t="str">
            <v>txt</v>
          </cell>
          <cell r="AC137" t="str">
            <v>rdacontent/fre</v>
          </cell>
          <cell r="AD137" t="str">
            <v>informatique</v>
          </cell>
          <cell r="AE137" t="str">
            <v>c</v>
          </cell>
          <cell r="AF137" t="str">
            <v>rdamedia/fre</v>
          </cell>
          <cell r="AG137" t="str">
            <v>ressource en ligne</v>
          </cell>
          <cell r="AH137" t="str">
            <v>cr</v>
          </cell>
          <cell r="AI137" t="str">
            <v>rdacarrier/fre</v>
          </cell>
          <cell r="AJ137" t="str">
            <v>m\\\\\o\\d\\\\\\\\</v>
          </cell>
          <cell r="AK137" t="str">
            <v>cr\cn\\\\uuaua</v>
          </cell>
          <cell r="AL137" t="str">
            <v>Accès restreint aux membres</v>
          </cell>
          <cell r="AM137" t="str">
            <v>Source de la note de description : Version imprimée</v>
          </cell>
          <cell r="AN137" t="str">
            <v/>
          </cell>
          <cell r="AO137" t="str">
            <v>%SITE_CLIENT%/?library_guid=4E4E02EF-5C9C-4380-8BE6-DD78CBBA5D08</v>
          </cell>
          <cell r="AP137" t="str">
            <v>Accès au travers du portail ENI</v>
          </cell>
          <cell r="AQ137" t="str">
            <v xml:space="preserve"> bohr </v>
          </cell>
          <cell r="AR137" t="str">
            <v xml:space="preserve"> langage </v>
          </cell>
          <cell r="AS137" t="str">
            <v xml:space="preserve"> LNDPQINF</v>
          </cell>
          <cell r="AT137" t="str">
            <v xml:space="preserve"> Microsoft Quantum Development Kit </v>
          </cell>
          <cell r="AU137" t="str">
            <v xml:space="preserve"> ordinateur quantique </v>
          </cell>
          <cell r="AV137" t="str">
            <v xml:space="preserve"> q sharp </v>
          </cell>
          <cell r="AW137" t="str">
            <v xml:space="preserve"> Q# </v>
          </cell>
          <cell r="AX137" t="str">
            <v xml:space="preserve"> qsharp </v>
          </cell>
          <cell r="AY137" t="str">
            <v xml:space="preserve">informatique quantique </v>
          </cell>
          <cell r="AZ137" t="str">
            <v/>
          </cell>
          <cell r="BA137" t="str">
            <v/>
          </cell>
          <cell r="BB137" t="str">
            <v/>
          </cell>
          <cell r="BC137" t="str">
            <v/>
          </cell>
          <cell r="BD137" t="str">
            <v/>
          </cell>
          <cell r="BE137" t="str">
            <v/>
          </cell>
          <cell r="BF137" t="str">
            <v/>
          </cell>
          <cell r="BG137" t="str">
            <v/>
          </cell>
          <cell r="BH137" t="str">
            <v/>
          </cell>
          <cell r="BI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row>
        <row r="138">
          <cell r="A138" t="str">
            <v>DPSAFE</v>
          </cell>
          <cell r="B138" t="str">
            <v>De Scrum à SAFe</v>
          </cell>
          <cell r="C138" t="str">
            <v>Au coeur de l'agilité</v>
          </cell>
          <cell r="D138" t="str">
            <v>Gilbert LE GUILLOUZIC</v>
          </cell>
          <cell r="E138" t="str">
            <v/>
          </cell>
          <cell r="F138" t="str">
            <v>LE GUILLOUZIC, Gilbert</v>
          </cell>
          <cell r="G138" t="str">
            <v/>
          </cell>
          <cell r="H138" t="str">
            <v/>
          </cell>
          <cell r="I138" t="str">
            <v/>
          </cell>
          <cell r="J138" t="str">
            <v/>
          </cell>
          <cell r="K138" t="str">
            <v>Edition du 1 December 2021</v>
          </cell>
          <cell r="L138" t="str">
            <v>420 pages</v>
          </cell>
          <cell r="M138" t="str">
            <v>Editions ENI</v>
          </cell>
          <cell r="N138" t="str">
            <v>fre</v>
          </cell>
          <cell r="O138" t="str">
            <v>fre</v>
          </cell>
          <cell r="P138" t="str">
            <v>fre</v>
          </cell>
          <cell r="Q138" t="str">
            <v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v>
          </cell>
          <cell r="R138">
            <v>9782409032363</v>
          </cell>
          <cell r="S138" t="str">
            <v>Version Numérique</v>
          </cell>
          <cell r="T138">
            <v>9782409032356</v>
          </cell>
          <cell r="U138" t="str">
            <v>Version Imprimée</v>
          </cell>
          <cell r="V138" t="str">
            <v>St-Herblain</v>
          </cell>
          <cell r="W138" t="str">
            <v>Editions ENI</v>
          </cell>
          <cell r="X138">
            <v>2021</v>
          </cell>
          <cell r="Y138" t="str">
            <v>Bibliothèque Numérique ENI (Service en ligne)</v>
          </cell>
          <cell r="Z138" t="str">
            <v>DATA PRO</v>
          </cell>
          <cell r="AA138" t="str">
            <v>texte</v>
          </cell>
          <cell r="AB138" t="str">
            <v>txt</v>
          </cell>
          <cell r="AC138" t="str">
            <v>rdacontent/fre</v>
          </cell>
          <cell r="AD138" t="str">
            <v>informatique</v>
          </cell>
          <cell r="AE138" t="str">
            <v>c</v>
          </cell>
          <cell r="AF138" t="str">
            <v>rdamedia/fre</v>
          </cell>
          <cell r="AG138" t="str">
            <v>ressource en ligne</v>
          </cell>
          <cell r="AH138" t="str">
            <v>cr</v>
          </cell>
          <cell r="AI138" t="str">
            <v>rdacarrier/fre</v>
          </cell>
          <cell r="AJ138" t="str">
            <v>m\\\\\o\\d\\\\\\\\</v>
          </cell>
          <cell r="AK138" t="str">
            <v>cr\cn\\\\uuaua</v>
          </cell>
          <cell r="AL138" t="str">
            <v>Accès restreint aux membres</v>
          </cell>
          <cell r="AM138" t="str">
            <v>Source de la note de description : Version imprimée</v>
          </cell>
          <cell r="AN138" t="str">
            <v/>
          </cell>
          <cell r="AO138" t="str">
            <v>%SITE_CLIENT%/?library_guid=29F6CEBF-40D3-47D1-ADC5-8F9C7A985F92</v>
          </cell>
          <cell r="AP138" t="str">
            <v>Accès au travers du portail ENI</v>
          </cell>
          <cell r="AQ138" t="str">
            <v xml:space="preserve"> agilité </v>
          </cell>
          <cell r="AR138" t="str">
            <v xml:space="preserve"> framework </v>
          </cell>
          <cell r="AS138" t="str">
            <v xml:space="preserve"> PO </v>
          </cell>
          <cell r="AT138" t="str">
            <v xml:space="preserve"> product backlog </v>
          </cell>
          <cell r="AU138" t="str">
            <v xml:space="preserve"> product owner </v>
          </cell>
          <cell r="AV138" t="str">
            <v xml:space="preserve"> scrum </v>
          </cell>
          <cell r="AW138" t="str">
            <v xml:space="preserve"> scrum master </v>
          </cell>
          <cell r="AX138" t="str">
            <v xml:space="preserve"> sprint </v>
          </cell>
          <cell r="AY138" t="str">
            <v xml:space="preserve"> sprint backlog </v>
          </cell>
          <cell r="AZ138" t="str">
            <v xml:space="preserve"> sprint retrospective</v>
          </cell>
          <cell r="BA138" t="str">
            <v xml:space="preserve"> sprint review </v>
          </cell>
          <cell r="BB138" t="str">
            <v xml:space="preserve"> US </v>
          </cell>
          <cell r="BC138" t="str">
            <v xml:space="preserve"> User Story </v>
          </cell>
          <cell r="BD138" t="str">
            <v xml:space="preserve">Méthode agile </v>
          </cell>
          <cell r="BE138" t="str">
            <v/>
          </cell>
          <cell r="BF138" t="str">
            <v/>
          </cell>
          <cell r="BG138" t="str">
            <v/>
          </cell>
          <cell r="BH138" t="str">
            <v/>
          </cell>
          <cell r="BI138" t="str">
            <v/>
          </cell>
          <cell r="BJ138" t="str">
            <v/>
          </cell>
          <cell r="BK138" t="str">
            <v/>
          </cell>
          <cell r="BL138" t="str">
            <v/>
          </cell>
          <cell r="BM138" t="str">
            <v/>
          </cell>
          <cell r="BN138" t="str">
            <v/>
          </cell>
          <cell r="BO138" t="str">
            <v/>
          </cell>
          <cell r="BP138" t="str">
            <v/>
          </cell>
          <cell r="BQ138" t="str">
            <v/>
          </cell>
          <cell r="BR138" t="str">
            <v/>
          </cell>
          <cell r="BS138" t="str">
            <v/>
          </cell>
          <cell r="BT138" t="str">
            <v/>
          </cell>
          <cell r="BU138" t="str">
            <v/>
          </cell>
          <cell r="BV138" t="str">
            <v/>
          </cell>
          <cell r="BW138" t="str">
            <v/>
          </cell>
          <cell r="BX138" t="str">
            <v/>
          </cell>
        </row>
        <row r="139">
          <cell r="A139" t="str">
            <v>DPSCRMA</v>
          </cell>
          <cell r="B139" t="str">
            <v>Le Scrum Master</v>
          </cell>
          <cell r="C139" t="str">
            <v>Maîtriser son rôle et ses missions</v>
          </cell>
          <cell r="D139" t="str">
            <v>Edgard MAILLOT</v>
          </cell>
          <cell r="E139" t="str">
            <v/>
          </cell>
          <cell r="F139" t="str">
            <v>MAILLOT, Edgard</v>
          </cell>
          <cell r="G139" t="str">
            <v/>
          </cell>
          <cell r="H139" t="str">
            <v/>
          </cell>
          <cell r="I139" t="str">
            <v/>
          </cell>
          <cell r="J139" t="str">
            <v/>
          </cell>
          <cell r="K139" t="str">
            <v>Edition du 1 October 2020</v>
          </cell>
          <cell r="L139" t="str">
            <v>605 pages</v>
          </cell>
          <cell r="M139" t="str">
            <v>Editions ENI</v>
          </cell>
          <cell r="N139" t="str">
            <v>fre</v>
          </cell>
          <cell r="O139" t="str">
            <v>fre</v>
          </cell>
          <cell r="P139" t="str">
            <v>fre</v>
          </cell>
          <cell r="Q139" t="str">
            <v>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v>
          </cell>
          <cell r="R139">
            <v>9782409027055</v>
          </cell>
          <cell r="S139" t="str">
            <v>Version Numérique</v>
          </cell>
          <cell r="T139">
            <v>9782409027048</v>
          </cell>
          <cell r="U139" t="str">
            <v>Version Imprimée</v>
          </cell>
          <cell r="V139" t="str">
            <v>St-Herblain</v>
          </cell>
          <cell r="W139" t="str">
            <v>Editions ENI</v>
          </cell>
          <cell r="X139">
            <v>2020</v>
          </cell>
          <cell r="Y139" t="str">
            <v>Bibliothèque Numérique ENI (Service en ligne)</v>
          </cell>
          <cell r="Z139" t="str">
            <v>DATA PRO</v>
          </cell>
          <cell r="AA139" t="str">
            <v>texte</v>
          </cell>
          <cell r="AB139" t="str">
            <v>txt</v>
          </cell>
          <cell r="AC139" t="str">
            <v>rdacontent/fre</v>
          </cell>
          <cell r="AD139" t="str">
            <v>informatique</v>
          </cell>
          <cell r="AE139" t="str">
            <v>c</v>
          </cell>
          <cell r="AF139" t="str">
            <v>rdamedia/fre</v>
          </cell>
          <cell r="AG139" t="str">
            <v>ressource en ligne</v>
          </cell>
          <cell r="AH139" t="str">
            <v>cr</v>
          </cell>
          <cell r="AI139" t="str">
            <v>rdacarrier/fre</v>
          </cell>
          <cell r="AJ139" t="str">
            <v>m\\\\\o\\d\\\\\\\\</v>
          </cell>
          <cell r="AK139" t="str">
            <v>cr\cn\\\\uuaua</v>
          </cell>
          <cell r="AL139" t="str">
            <v>Accès restreint aux membres</v>
          </cell>
          <cell r="AM139" t="str">
            <v>Source de la note de description : Version imprimée</v>
          </cell>
          <cell r="AN139" t="str">
            <v/>
          </cell>
          <cell r="AO139" t="str">
            <v>%SITE_CLIENT%/?library_guid=54749171-F3C6-4BB5-9EE4-D35D46A91BFE</v>
          </cell>
          <cell r="AP139" t="str">
            <v>Accès au travers du portail ENI</v>
          </cell>
          <cell r="AQ139" t="str">
            <v xml:space="preserve"> agile </v>
          </cell>
          <cell r="AR139" t="str">
            <v xml:space="preserve"> méthodes agiles </v>
          </cell>
          <cell r="AS139" t="str">
            <v xml:space="preserve"> product owner</v>
          </cell>
          <cell r="AT139" t="str">
            <v xml:space="preserve"> Scrum </v>
          </cell>
          <cell r="AU139" t="str">
            <v xml:space="preserve"> Scrum master </v>
          </cell>
          <cell r="AV139" t="str">
            <v xml:space="preserve">agilité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row>
        <row r="140">
          <cell r="A140" t="str">
            <v>DPSECISO</v>
          </cell>
          <cell r="B140" t="str">
            <v>Management de la sécurité de l'information et ISO 27001</v>
          </cell>
          <cell r="C140" t="str">
            <v>Principes et mise en oeuvre de la gouvernance</v>
          </cell>
          <cell r="D140" t="str">
            <v>Jean-Pierre LACOMBE,Nadège LESAGE</v>
          </cell>
          <cell r="E140" t="str">
            <v/>
          </cell>
          <cell r="F140" t="str">
            <v>LACOMBE, Jean-Pierre</v>
          </cell>
          <cell r="G140" t="str">
            <v>LESAGE, Nadège</v>
          </cell>
          <cell r="H140" t="str">
            <v/>
          </cell>
          <cell r="I140" t="str">
            <v/>
          </cell>
          <cell r="J140" t="str">
            <v/>
          </cell>
          <cell r="K140" t="str">
            <v>Edition du 1 March 2021</v>
          </cell>
          <cell r="L140" t="str">
            <v>294 pages</v>
          </cell>
          <cell r="M140" t="str">
            <v>Editions ENI</v>
          </cell>
          <cell r="N140" t="str">
            <v>fre</v>
          </cell>
          <cell r="O140" t="str">
            <v>fre</v>
          </cell>
          <cell r="P140" t="str">
            <v>fre</v>
          </cell>
          <cell r="Q140" t="str">
            <v>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v>
          </cell>
          <cell r="R140">
            <v>9782409029547</v>
          </cell>
          <cell r="S140" t="str">
            <v>Version Numérique</v>
          </cell>
          <cell r="T140">
            <v>9782409029530</v>
          </cell>
          <cell r="U140" t="str">
            <v>Version Imprimée</v>
          </cell>
          <cell r="V140" t="str">
            <v>St-Herblain</v>
          </cell>
          <cell r="W140" t="str">
            <v>Editions ENI</v>
          </cell>
          <cell r="X140">
            <v>2021</v>
          </cell>
          <cell r="Y140" t="str">
            <v>Bibliothèque Numérique ENI (Service en ligne)</v>
          </cell>
          <cell r="Z140" t="str">
            <v>DATA PRO</v>
          </cell>
          <cell r="AA140" t="str">
            <v>texte</v>
          </cell>
          <cell r="AB140" t="str">
            <v>txt</v>
          </cell>
          <cell r="AC140" t="str">
            <v>rdacontent/fre</v>
          </cell>
          <cell r="AD140" t="str">
            <v>informatique</v>
          </cell>
          <cell r="AE140" t="str">
            <v>c</v>
          </cell>
          <cell r="AF140" t="str">
            <v>rdamedia/fre</v>
          </cell>
          <cell r="AG140" t="str">
            <v>ressource en ligne</v>
          </cell>
          <cell r="AH140" t="str">
            <v>cr</v>
          </cell>
          <cell r="AI140" t="str">
            <v>rdacarrier/fre</v>
          </cell>
          <cell r="AJ140" t="str">
            <v>m\\\\\o\\d\\\\\\\\</v>
          </cell>
          <cell r="AK140" t="str">
            <v>cr\cn\\\\uuaua</v>
          </cell>
          <cell r="AL140" t="str">
            <v>Accès restreint aux membres</v>
          </cell>
          <cell r="AM140" t="str">
            <v>Source de la note de description : Version imprimée</v>
          </cell>
          <cell r="AN140" t="str">
            <v/>
          </cell>
          <cell r="AO140" t="str">
            <v>%SITE_CLIENT%/?library_guid=1AA7EB10-DADB-42DB-8B00-155A91CF8F13</v>
          </cell>
          <cell r="AP140" t="str">
            <v>Accès au travers du portail ENI</v>
          </cell>
          <cell r="AQ140">
            <v>27001</v>
          </cell>
          <cell r="AR140" t="str">
            <v xml:space="preserve"> gouvernance </v>
          </cell>
          <cell r="AS140" t="str">
            <v xml:space="preserve"> ISO </v>
          </cell>
          <cell r="AT140" t="str">
            <v xml:space="preserve"> norme iso</v>
          </cell>
          <cell r="AU140" t="str">
            <v xml:space="preserve"> sécurité </v>
          </cell>
          <cell r="AV140" t="str">
            <v xml:space="preserve">certification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row>
        <row r="141">
          <cell r="A141" t="str">
            <v>DPTDE</v>
          </cell>
          <cell r="B141" t="str">
            <v>La transformation digitale des entreprises</v>
          </cell>
          <cell r="C141" t="str">
            <v>Plongez de l'autre côté du miroir</v>
          </cell>
          <cell r="D141" t="str">
            <v>Thibaut LE MASNE</v>
          </cell>
          <cell r="E141" t="str">
            <v/>
          </cell>
          <cell r="F141" t="str">
            <v>LE MASNE, Thibaut</v>
          </cell>
          <cell r="G141" t="str">
            <v/>
          </cell>
          <cell r="H141" t="str">
            <v/>
          </cell>
          <cell r="I141" t="str">
            <v/>
          </cell>
          <cell r="J141" t="str">
            <v/>
          </cell>
          <cell r="K141" t="str">
            <v>Edition du 1 September 2021</v>
          </cell>
          <cell r="L141" t="str">
            <v>342 pages</v>
          </cell>
          <cell r="M141" t="str">
            <v>Editions ENI</v>
          </cell>
          <cell r="N141" t="str">
            <v>fre</v>
          </cell>
          <cell r="O141" t="str">
            <v>fre</v>
          </cell>
          <cell r="P141" t="str">
            <v>fre</v>
          </cell>
          <cell r="Q141" t="str">
            <v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v>
          </cell>
          <cell r="R141">
            <v>9782409031960</v>
          </cell>
          <cell r="S141" t="str">
            <v>Version Numérique</v>
          </cell>
          <cell r="T141">
            <v>9782409031953</v>
          </cell>
          <cell r="U141" t="str">
            <v>Version Imprimée</v>
          </cell>
          <cell r="V141" t="str">
            <v>St-Herblain</v>
          </cell>
          <cell r="W141" t="str">
            <v>Editions ENI</v>
          </cell>
          <cell r="X141">
            <v>2021</v>
          </cell>
          <cell r="Y141" t="str">
            <v>Bibliothèque Numérique ENI (Service en ligne)</v>
          </cell>
          <cell r="Z141" t="str">
            <v>DATA PRO</v>
          </cell>
          <cell r="AA141" t="str">
            <v>texte</v>
          </cell>
          <cell r="AB141" t="str">
            <v>txt</v>
          </cell>
          <cell r="AC141" t="str">
            <v>rdacontent/fre</v>
          </cell>
          <cell r="AD141" t="str">
            <v>informatique</v>
          </cell>
          <cell r="AE141" t="str">
            <v>c</v>
          </cell>
          <cell r="AF141" t="str">
            <v>rdamedia/fre</v>
          </cell>
          <cell r="AG141" t="str">
            <v>ressource en ligne</v>
          </cell>
          <cell r="AH141" t="str">
            <v>cr</v>
          </cell>
          <cell r="AI141" t="str">
            <v>rdacarrier/fre</v>
          </cell>
          <cell r="AJ141" t="str">
            <v>m\\\\\o\\d\\\\\\\\</v>
          </cell>
          <cell r="AK141" t="str">
            <v>cr\cn\\\\uuaua</v>
          </cell>
          <cell r="AL141" t="str">
            <v>Accès restreint aux membres</v>
          </cell>
          <cell r="AM141" t="str">
            <v>Source de la note de description : Version imprimée</v>
          </cell>
          <cell r="AN141" t="str">
            <v/>
          </cell>
          <cell r="AO141" t="str">
            <v>%SITE_CLIENT%/?library_guid=8339694B-546E-42E9-90EE-FF74C2C6FD81</v>
          </cell>
          <cell r="AP141" t="str">
            <v>Accès au travers du portail ENI</v>
          </cell>
          <cell r="AQ141" t="str">
            <v xml:space="preserve"> big data </v>
          </cell>
          <cell r="AR141" t="str">
            <v xml:space="preserve"> business digital </v>
          </cell>
          <cell r="AS141" t="str">
            <v xml:space="preserve"> customer centrics </v>
          </cell>
          <cell r="AT141" t="str">
            <v xml:space="preserve"> e</v>
          </cell>
          <cell r="AU141" t="str">
            <v xml:space="preserve"> transformation numérique</v>
          </cell>
          <cell r="AV141" t="str">
            <v xml:space="preserve">commerce </v>
          </cell>
          <cell r="AW141" t="str">
            <v xml:space="preserve">Data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row>
        <row r="142">
          <cell r="A142" t="str">
            <v>DPTESAGI</v>
          </cell>
          <cell r="B142" t="str">
            <v>Le test en mode Agile</v>
          </cell>
          <cell r="C142" t="str">
            <v/>
          </cell>
          <cell r="D142" t="str">
            <v>Christophe MOUSTIER</v>
          </cell>
          <cell r="E142" t="str">
            <v/>
          </cell>
          <cell r="F142" t="str">
            <v>MOUSTIER, Christophe</v>
          </cell>
          <cell r="G142" t="str">
            <v/>
          </cell>
          <cell r="H142" t="str">
            <v/>
          </cell>
          <cell r="I142" t="str">
            <v/>
          </cell>
          <cell r="J142" t="str">
            <v/>
          </cell>
          <cell r="K142" t="str">
            <v>Edition du 1 June 2019</v>
          </cell>
          <cell r="L142" t="str">
            <v>651 pages</v>
          </cell>
          <cell r="M142" t="str">
            <v>Editions ENI</v>
          </cell>
          <cell r="N142" t="str">
            <v>fre</v>
          </cell>
          <cell r="O142" t="str">
            <v>fre</v>
          </cell>
          <cell r="P142" t="str">
            <v>fre</v>
          </cell>
          <cell r="Q142" t="str">
            <v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v>
          </cell>
          <cell r="R142">
            <v>9782409019449</v>
          </cell>
          <cell r="S142" t="str">
            <v>Version Numérique</v>
          </cell>
          <cell r="T142">
            <v>9782409019432</v>
          </cell>
          <cell r="U142" t="str">
            <v>Version Imprimée</v>
          </cell>
          <cell r="V142" t="str">
            <v>St-Herblain</v>
          </cell>
          <cell r="W142" t="str">
            <v>Editions ENI</v>
          </cell>
          <cell r="X142">
            <v>2019</v>
          </cell>
          <cell r="Y142" t="str">
            <v>Bibliothèque Numérique ENI (Service en ligne)</v>
          </cell>
          <cell r="Z142" t="str">
            <v>DATA PRO</v>
          </cell>
          <cell r="AA142" t="str">
            <v>texte</v>
          </cell>
          <cell r="AB142" t="str">
            <v>txt</v>
          </cell>
          <cell r="AC142" t="str">
            <v>rdacontent/fre</v>
          </cell>
          <cell r="AD142" t="str">
            <v>informatique</v>
          </cell>
          <cell r="AE142" t="str">
            <v>c</v>
          </cell>
          <cell r="AF142" t="str">
            <v>rdamedia/fre</v>
          </cell>
          <cell r="AG142" t="str">
            <v>ressource en ligne</v>
          </cell>
          <cell r="AH142" t="str">
            <v>cr</v>
          </cell>
          <cell r="AI142" t="str">
            <v>rdacarrier/fre</v>
          </cell>
          <cell r="AJ142" t="str">
            <v>m\\\\\o\\d\\\\\\\\</v>
          </cell>
          <cell r="AK142" t="str">
            <v>cr\cn\\\\uuaua</v>
          </cell>
          <cell r="AL142" t="str">
            <v>Accès restreint aux membres</v>
          </cell>
          <cell r="AM142" t="str">
            <v>Source de la note de description : Version imprimée</v>
          </cell>
          <cell r="AN142" t="str">
            <v/>
          </cell>
          <cell r="AO142" t="str">
            <v>%SITE_CLIENT%/?library_guid=47507D6C-664D-447B-9F10-6CD57C423C57</v>
          </cell>
          <cell r="AP142" t="str">
            <v>Accès au travers du portail ENI</v>
          </cell>
          <cell r="AQ142" t="str">
            <v xml:space="preserve"> agilité </v>
          </cell>
          <cell r="AR142" t="str">
            <v xml:space="preserve"> ISTQB </v>
          </cell>
          <cell r="AS142" t="str">
            <v xml:space="preserve"> LNDPTESAGI</v>
          </cell>
          <cell r="AT142" t="str">
            <v xml:space="preserve">test agile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row>
        <row r="143">
          <cell r="A143" t="str">
            <v>DPTESSAF</v>
          </cell>
          <cell r="B143" t="str">
            <v>Conduite de tests agiles pour SAFe et LeSS</v>
          </cell>
          <cell r="C143" t="str">
            <v/>
          </cell>
          <cell r="D143" t="str">
            <v>Christophe MOUSTIER</v>
          </cell>
          <cell r="E143" t="str">
            <v/>
          </cell>
          <cell r="F143" t="str">
            <v>MOUSTIER, Christophe</v>
          </cell>
          <cell r="G143" t="str">
            <v/>
          </cell>
          <cell r="H143" t="str">
            <v/>
          </cell>
          <cell r="I143" t="str">
            <v/>
          </cell>
          <cell r="J143" t="str">
            <v/>
          </cell>
          <cell r="K143" t="str">
            <v>Edition du 1 October 2020</v>
          </cell>
          <cell r="L143" t="str">
            <v>661 pages</v>
          </cell>
          <cell r="M143" t="str">
            <v>Editions ENI</v>
          </cell>
          <cell r="N143" t="str">
            <v>fre</v>
          </cell>
          <cell r="O143" t="str">
            <v>fre</v>
          </cell>
          <cell r="P143" t="str">
            <v>fre</v>
          </cell>
          <cell r="Q143" t="str">
            <v>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v>
          </cell>
          <cell r="R143">
            <v>9782409027284</v>
          </cell>
          <cell r="S143" t="str">
            <v>Version Numérique</v>
          </cell>
          <cell r="T143">
            <v>9782409027277</v>
          </cell>
          <cell r="U143" t="str">
            <v>Version Imprimée</v>
          </cell>
          <cell r="V143" t="str">
            <v>St-Herblain</v>
          </cell>
          <cell r="W143" t="str">
            <v>Editions ENI</v>
          </cell>
          <cell r="X143">
            <v>2020</v>
          </cell>
          <cell r="Y143" t="str">
            <v>Bibliothèque Numérique ENI (Service en ligne)</v>
          </cell>
          <cell r="Z143" t="str">
            <v>DATA PRO</v>
          </cell>
          <cell r="AA143" t="str">
            <v>texte</v>
          </cell>
          <cell r="AB143" t="str">
            <v>txt</v>
          </cell>
          <cell r="AC143" t="str">
            <v>rdacontent/fre</v>
          </cell>
          <cell r="AD143" t="str">
            <v>informatique</v>
          </cell>
          <cell r="AE143" t="str">
            <v>c</v>
          </cell>
          <cell r="AF143" t="str">
            <v>rdamedia/fre</v>
          </cell>
          <cell r="AG143" t="str">
            <v>ressource en ligne</v>
          </cell>
          <cell r="AH143" t="str">
            <v>cr</v>
          </cell>
          <cell r="AI143" t="str">
            <v>rdacarrier/fre</v>
          </cell>
          <cell r="AJ143" t="str">
            <v>m\\\\\o\\d\\\\\\\\</v>
          </cell>
          <cell r="AK143" t="str">
            <v>cr\cn\\\\uuaua</v>
          </cell>
          <cell r="AL143" t="str">
            <v>Accès restreint aux membres</v>
          </cell>
          <cell r="AM143" t="str">
            <v>Source de la note de description : Version imprimée</v>
          </cell>
          <cell r="AN143" t="str">
            <v/>
          </cell>
          <cell r="AO143" t="str">
            <v>%SITE_CLIENT%/?library_guid=612F2EF6-D3A8-4F86-8F3D-C0A170C5CF9B</v>
          </cell>
          <cell r="AP143" t="str">
            <v>Accès au travers du portail ENI</v>
          </cell>
          <cell r="AQ143" t="str">
            <v xml:space="preserve"> LeSS </v>
          </cell>
          <cell r="AR143" t="str">
            <v xml:space="preserve"> Product Owner </v>
          </cell>
          <cell r="AS143" t="str">
            <v xml:space="preserve"> SAFE </v>
          </cell>
          <cell r="AT143" t="str">
            <v xml:space="preserve"> Scrum master </v>
          </cell>
          <cell r="AU143" t="str">
            <v xml:space="preserve"> Spotify </v>
          </cell>
          <cell r="AV143" t="str">
            <v xml:space="preserve"> Spotify </v>
          </cell>
          <cell r="AW143" t="str">
            <v xml:space="preserve"> test </v>
          </cell>
          <cell r="AX143" t="str">
            <v xml:space="preserve"> tests agiles </v>
          </cell>
          <cell r="AY143" t="str">
            <v xml:space="preserve">agilité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row>
        <row r="144">
          <cell r="A144" t="str">
            <v>DPUML</v>
          </cell>
          <cell r="B144" t="str">
            <v>UML au service de l'analyse des métiers (Business Analysis)</v>
          </cell>
          <cell r="C144" t="str">
            <v/>
          </cell>
          <cell r="D144" t="str">
            <v>Antoine CLAVE</v>
          </cell>
          <cell r="E144" t="str">
            <v/>
          </cell>
          <cell r="F144" t="str">
            <v>CLAVE, Antoine</v>
          </cell>
          <cell r="G144" t="str">
            <v/>
          </cell>
          <cell r="H144" t="str">
            <v/>
          </cell>
          <cell r="I144" t="str">
            <v/>
          </cell>
          <cell r="J144" t="str">
            <v/>
          </cell>
          <cell r="K144" t="str">
            <v>Edition du 1 July 2016</v>
          </cell>
          <cell r="L144" t="str">
            <v>341 pages</v>
          </cell>
          <cell r="M144" t="str">
            <v>Editions ENI</v>
          </cell>
          <cell r="N144" t="str">
            <v>fre</v>
          </cell>
          <cell r="O144" t="str">
            <v>fre</v>
          </cell>
          <cell r="P144" t="str">
            <v>fre</v>
          </cell>
          <cell r="Q144" t="str">
            <v>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v>
          </cell>
          <cell r="R144">
            <v>9782409003066</v>
          </cell>
          <cell r="S144" t="str">
            <v>Version Numérique</v>
          </cell>
          <cell r="T144">
            <v>9782409000973</v>
          </cell>
          <cell r="U144" t="str">
            <v>Version Imprimée</v>
          </cell>
          <cell r="V144" t="str">
            <v>St-Herblain</v>
          </cell>
          <cell r="W144" t="str">
            <v>Editions ENI</v>
          </cell>
          <cell r="X144">
            <v>2016</v>
          </cell>
          <cell r="Y144" t="str">
            <v>Bibliothèque Numérique ENI (Service en ligne)</v>
          </cell>
          <cell r="Z144" t="str">
            <v>DATA PRO</v>
          </cell>
          <cell r="AA144" t="str">
            <v>texte</v>
          </cell>
          <cell r="AB144" t="str">
            <v>txt</v>
          </cell>
          <cell r="AC144" t="str">
            <v>rdacontent/fre</v>
          </cell>
          <cell r="AD144" t="str">
            <v>informatique</v>
          </cell>
          <cell r="AE144" t="str">
            <v>c</v>
          </cell>
          <cell r="AF144" t="str">
            <v>rdamedia/fre</v>
          </cell>
          <cell r="AG144" t="str">
            <v>ressource en ligne</v>
          </cell>
          <cell r="AH144" t="str">
            <v>cr</v>
          </cell>
          <cell r="AI144" t="str">
            <v>rdacarrier/fre</v>
          </cell>
          <cell r="AJ144" t="str">
            <v>m\\\\\o\\d\\\\\\\\</v>
          </cell>
          <cell r="AK144" t="str">
            <v>cr\cn\\\\uuaua</v>
          </cell>
          <cell r="AL144" t="str">
            <v>Accès restreint aux membres</v>
          </cell>
          <cell r="AM144" t="str">
            <v>Source de la note de description : Version imprimée</v>
          </cell>
          <cell r="AN144" t="str">
            <v/>
          </cell>
          <cell r="AO144" t="str">
            <v>%SITE_CLIENT%/?library_guid=0D49A965-88F3-4614-956A-02C0D087A2D1</v>
          </cell>
          <cell r="AP144" t="str">
            <v>Accès au travers du portail ENI</v>
          </cell>
          <cell r="AQ144" t="str">
            <v xml:space="preserve"> gestion de projet </v>
          </cell>
          <cell r="AR144" t="str">
            <v xml:space="preserve"> LNDPUML</v>
          </cell>
          <cell r="AS144" t="str">
            <v xml:space="preserve"> méthode </v>
          </cell>
          <cell r="AT144" t="str">
            <v xml:space="preserve"> modelio </v>
          </cell>
          <cell r="AU144" t="str">
            <v xml:space="preserve"> projet </v>
          </cell>
          <cell r="AV144" t="str">
            <v xml:space="preserve"> uml 2 </v>
          </cell>
          <cell r="AW144" t="str">
            <v xml:space="preserve">uml 2.5 </v>
          </cell>
          <cell r="AX144" t="str">
            <v/>
          </cell>
          <cell r="AY144" t="str">
            <v/>
          </cell>
          <cell r="AZ144" t="str">
            <v/>
          </cell>
          <cell r="BA144" t="str">
            <v/>
          </cell>
          <cell r="BB144" t="str">
            <v/>
          </cell>
          <cell r="BC144" t="str">
            <v/>
          </cell>
          <cell r="BD144" t="str">
            <v/>
          </cell>
          <cell r="BE144" t="str">
            <v/>
          </cell>
          <cell r="BF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R144" t="str">
            <v/>
          </cell>
          <cell r="BS144" t="str">
            <v/>
          </cell>
          <cell r="BT144" t="str">
            <v/>
          </cell>
          <cell r="BU144" t="str">
            <v/>
          </cell>
          <cell r="BV144" t="str">
            <v/>
          </cell>
          <cell r="BW144" t="str">
            <v/>
          </cell>
          <cell r="BX144" t="str">
            <v/>
          </cell>
        </row>
        <row r="145">
          <cell r="A145" t="str">
            <v>DPV3ITI</v>
          </cell>
          <cell r="B145" t="str">
            <v>ITIL® V3</v>
          </cell>
          <cell r="C145" t="str">
            <v>Comprendre la démarche et adopter les bonnes pratiques</v>
          </cell>
          <cell r="D145" t="str">
            <v>Jean-Luc BAUD</v>
          </cell>
          <cell r="E145" t="str">
            <v/>
          </cell>
          <cell r="F145" t="str">
            <v>BAUD, Jean-Luc</v>
          </cell>
          <cell r="G145" t="str">
            <v/>
          </cell>
          <cell r="H145" t="str">
            <v/>
          </cell>
          <cell r="I145" t="str">
            <v/>
          </cell>
          <cell r="J145" t="str">
            <v/>
          </cell>
          <cell r="K145" t="str">
            <v>Edition du 1 January 2016</v>
          </cell>
          <cell r="L145" t="str">
            <v>286 pages</v>
          </cell>
          <cell r="M145" t="str">
            <v>Editions ENI</v>
          </cell>
          <cell r="N145" t="str">
            <v>fre</v>
          </cell>
          <cell r="O145" t="str">
            <v>fre</v>
          </cell>
          <cell r="P145" t="str">
            <v>fre</v>
          </cell>
          <cell r="Q145" t="str">
            <v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v>
          </cell>
          <cell r="R145">
            <v>9782409000034</v>
          </cell>
          <cell r="S145" t="str">
            <v>Version Numérique</v>
          </cell>
          <cell r="T145">
            <v>9782746098763</v>
          </cell>
          <cell r="U145" t="str">
            <v>Version Imprimée</v>
          </cell>
          <cell r="V145" t="str">
            <v>St-Herblain</v>
          </cell>
          <cell r="W145" t="str">
            <v>Editions ENI</v>
          </cell>
          <cell r="X145">
            <v>2016</v>
          </cell>
          <cell r="Y145" t="str">
            <v>Bibliothèque Numérique ENI (Service en ligne)</v>
          </cell>
          <cell r="Z145" t="str">
            <v>DATA PRO</v>
          </cell>
          <cell r="AA145" t="str">
            <v>texte</v>
          </cell>
          <cell r="AB145" t="str">
            <v>txt</v>
          </cell>
          <cell r="AC145" t="str">
            <v>rdacontent/fre</v>
          </cell>
          <cell r="AD145" t="str">
            <v>informatique</v>
          </cell>
          <cell r="AE145" t="str">
            <v>c</v>
          </cell>
          <cell r="AF145" t="str">
            <v>rdamedia/fre</v>
          </cell>
          <cell r="AG145" t="str">
            <v>ressource en ligne</v>
          </cell>
          <cell r="AH145" t="str">
            <v>cr</v>
          </cell>
          <cell r="AI145" t="str">
            <v>rdacarrier/fre</v>
          </cell>
          <cell r="AJ145" t="str">
            <v>m\\\\\o\\d\\\\\\\\</v>
          </cell>
          <cell r="AK145" t="str">
            <v>cr\cn\\\\uuaua</v>
          </cell>
          <cell r="AL145" t="str">
            <v>Accès restreint aux membres</v>
          </cell>
          <cell r="AM145" t="str">
            <v>Source de la note de description : Version imprimée</v>
          </cell>
          <cell r="AN145" t="str">
            <v/>
          </cell>
          <cell r="AO145" t="str">
            <v>%SITE_CLIENT%/?library_guid=C3FC47CD-82E3-451F-A3A2-644F8BD6AE30</v>
          </cell>
          <cell r="AP145" t="str">
            <v>Accès au travers du portail ENI</v>
          </cell>
          <cell r="AQ145" t="str">
            <v xml:space="preserve"> cycle de vie </v>
          </cell>
          <cell r="AR145" t="str">
            <v xml:space="preserve"> iso </v>
          </cell>
          <cell r="AS145" t="str">
            <v xml:space="preserve"> iso 20000 </v>
          </cell>
          <cell r="AT145" t="str">
            <v xml:space="preserve"> itill  </v>
          </cell>
          <cell r="AU145" t="str">
            <v xml:space="preserve"> LNDPV3ITI</v>
          </cell>
          <cell r="AV145" t="str">
            <v xml:space="preserve"> process </v>
          </cell>
          <cell r="AW145" t="str">
            <v xml:space="preserve"> processus </v>
          </cell>
          <cell r="AX145" t="str">
            <v xml:space="preserve">livre itil </v>
          </cell>
          <cell r="AY145" t="str">
            <v/>
          </cell>
          <cell r="AZ145" t="str">
            <v/>
          </cell>
          <cell r="BA145" t="str">
            <v/>
          </cell>
          <cell r="BB145" t="str">
            <v/>
          </cell>
          <cell r="BC145" t="str">
            <v/>
          </cell>
          <cell r="BD145" t="str">
            <v/>
          </cell>
          <cell r="BE145" t="str">
            <v/>
          </cell>
          <cell r="BF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R145" t="str">
            <v/>
          </cell>
          <cell r="BS145" t="str">
            <v/>
          </cell>
          <cell r="BT145" t="str">
            <v/>
          </cell>
          <cell r="BU145" t="str">
            <v/>
          </cell>
          <cell r="BV145" t="str">
            <v/>
          </cell>
          <cell r="BW145" t="str">
            <v/>
          </cell>
          <cell r="BX145" t="str">
            <v/>
          </cell>
        </row>
        <row r="146">
          <cell r="A146" t="str">
            <v>EI07SHA</v>
          </cell>
          <cell r="B146" t="str">
            <v>SharePoint 2007</v>
          </cell>
          <cell r="C146" t="str">
            <v>Personnalisation par le développement et le déploiement de composants</v>
          </cell>
          <cell r="D146" t="str">
            <v>Stéphane Eyskens,Ludovic Lefort</v>
          </cell>
          <cell r="E146" t="str">
            <v/>
          </cell>
          <cell r="F146" t="str">
            <v>Eyskens, Stéphane</v>
          </cell>
          <cell r="G146" t="str">
            <v>Lefort, Ludovic</v>
          </cell>
          <cell r="H146" t="str">
            <v/>
          </cell>
          <cell r="I146" t="str">
            <v/>
          </cell>
          <cell r="J146" t="str">
            <v/>
          </cell>
          <cell r="K146" t="str">
            <v>Edition du 1 January 2009</v>
          </cell>
          <cell r="L146" t="str">
            <v>520 pages</v>
          </cell>
          <cell r="M146" t="str">
            <v>Editions ENI</v>
          </cell>
          <cell r="N146" t="str">
            <v>fre</v>
          </cell>
          <cell r="O146" t="str">
            <v>fre</v>
          </cell>
          <cell r="P146" t="str">
            <v>fre</v>
          </cell>
          <cell r="Q146" t="str">
            <v>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v>
          </cell>
          <cell r="R146">
            <v>9782746047921</v>
          </cell>
          <cell r="S146" t="str">
            <v>Version Numérique</v>
          </cell>
          <cell r="T146">
            <v>9782746046726</v>
          </cell>
          <cell r="U146" t="str">
            <v>Version Imprimée</v>
          </cell>
          <cell r="V146" t="str">
            <v>St-Herblain</v>
          </cell>
          <cell r="W146" t="str">
            <v>Editions ENI</v>
          </cell>
          <cell r="X146">
            <v>2009</v>
          </cell>
          <cell r="Y146" t="str">
            <v>Bibliothèque Numérique ENI (Service en ligne)</v>
          </cell>
          <cell r="Z146" t="str">
            <v>EXPERT IT</v>
          </cell>
          <cell r="AA146" t="str">
            <v>texte</v>
          </cell>
          <cell r="AB146" t="str">
            <v>txt</v>
          </cell>
          <cell r="AC146" t="str">
            <v>rdacontent/fre</v>
          </cell>
          <cell r="AD146" t="str">
            <v>informatique</v>
          </cell>
          <cell r="AE146" t="str">
            <v>c</v>
          </cell>
          <cell r="AF146" t="str">
            <v>rdamedia/fre</v>
          </cell>
          <cell r="AG146" t="str">
            <v>ressource en ligne</v>
          </cell>
          <cell r="AH146" t="str">
            <v>cr</v>
          </cell>
          <cell r="AI146" t="str">
            <v>rdacarrier/fre</v>
          </cell>
          <cell r="AJ146" t="str">
            <v>m\\\\\o\\d\\\\\\\\</v>
          </cell>
          <cell r="AK146" t="str">
            <v>cr\cn\\\\uuaua</v>
          </cell>
          <cell r="AL146" t="str">
            <v>Accès restreint aux membres</v>
          </cell>
          <cell r="AM146" t="str">
            <v>Source de la note de description : Version imprimée</v>
          </cell>
          <cell r="AN146" t="str">
            <v/>
          </cell>
          <cell r="AO146" t="str">
            <v>%SITE_CLIENT%/?library_guid=FEB60C48-3A4E-4B95-833B-E200847596DE</v>
          </cell>
          <cell r="AP146" t="str">
            <v>Accès au travers du portail ENI</v>
          </cell>
          <cell r="AQ146" t="str">
            <v xml:space="preserve"> bdc </v>
          </cell>
          <cell r="AR146" t="str">
            <v xml:space="preserve"> CAML </v>
          </cell>
          <cell r="AS146" t="str">
            <v xml:space="preserve"> excel services </v>
          </cell>
          <cell r="AT146" t="str">
            <v xml:space="preserve"> forms server </v>
          </cell>
          <cell r="AU146" t="str">
            <v xml:space="preserve"> ged </v>
          </cell>
          <cell r="AV146" t="str">
            <v xml:space="preserve"> livre MOSS </v>
          </cell>
          <cell r="AW146" t="str">
            <v xml:space="preserve"> LNEI07SHA</v>
          </cell>
          <cell r="AX146" t="str">
            <v xml:space="preserve"> Microsoft </v>
          </cell>
          <cell r="AY146" t="str">
            <v xml:space="preserve"> MVP </v>
          </cell>
          <cell r="AZ146" t="str">
            <v xml:space="preserve"> travail collaboratif </v>
          </cell>
          <cell r="BA146" t="str">
            <v xml:space="preserve"> webpart </v>
          </cell>
          <cell r="BB146" t="str">
            <v xml:space="preserve">livre sharepoint </v>
          </cell>
          <cell r="BC146" t="str">
            <v/>
          </cell>
          <cell r="BD146" t="str">
            <v/>
          </cell>
          <cell r="BE146" t="str">
            <v/>
          </cell>
          <cell r="BF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R146" t="str">
            <v/>
          </cell>
          <cell r="BS146" t="str">
            <v/>
          </cell>
          <cell r="BT146" t="str">
            <v/>
          </cell>
          <cell r="BU146" t="str">
            <v/>
          </cell>
          <cell r="BV146" t="str">
            <v/>
          </cell>
          <cell r="BW146" t="str">
            <v/>
          </cell>
          <cell r="BX146" t="str">
            <v/>
          </cell>
        </row>
        <row r="147">
          <cell r="A147" t="str">
            <v>EI08CASP</v>
          </cell>
          <cell r="B147" t="str">
            <v>ASP.NET avec C# sous Visual Studio 2008</v>
          </cell>
          <cell r="C147" t="str">
            <v>Conception et développement d'applications Web</v>
          </cell>
          <cell r="D147" t="str">
            <v>Brice-Arnaud GUÉRIN</v>
          </cell>
          <cell r="E147" t="str">
            <v/>
          </cell>
          <cell r="F147" t="str">
            <v>GUÉRIN, Brice-Arnaud</v>
          </cell>
          <cell r="G147" t="str">
            <v/>
          </cell>
          <cell r="H147" t="str">
            <v/>
          </cell>
          <cell r="I147" t="str">
            <v/>
          </cell>
          <cell r="J147" t="str">
            <v/>
          </cell>
          <cell r="K147" t="str">
            <v>Edition du 1 January 2009</v>
          </cell>
          <cell r="L147" t="str">
            <v>492 pages</v>
          </cell>
          <cell r="M147" t="str">
            <v>Editions ENI</v>
          </cell>
          <cell r="N147" t="str">
            <v>fre</v>
          </cell>
          <cell r="O147" t="str">
            <v>fre</v>
          </cell>
          <cell r="P147" t="str">
            <v>fre</v>
          </cell>
          <cell r="Q147"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v>
          </cell>
          <cell r="R147">
            <v>9782746047518</v>
          </cell>
          <cell r="S147" t="str">
            <v>Version Numérique</v>
          </cell>
          <cell r="T147">
            <v>9782746046788</v>
          </cell>
          <cell r="U147" t="str">
            <v>Version Imprimée</v>
          </cell>
          <cell r="V147" t="str">
            <v>St-Herblain</v>
          </cell>
          <cell r="W147" t="str">
            <v>Editions ENI</v>
          </cell>
          <cell r="X147">
            <v>2009</v>
          </cell>
          <cell r="Y147" t="str">
            <v>Bibliothèque Numérique ENI (Service en ligne)</v>
          </cell>
          <cell r="Z147" t="str">
            <v>EXPERT IT</v>
          </cell>
          <cell r="AA147" t="str">
            <v>texte</v>
          </cell>
          <cell r="AB147" t="str">
            <v>txt</v>
          </cell>
          <cell r="AC147" t="str">
            <v>rdacontent/fre</v>
          </cell>
          <cell r="AD147" t="str">
            <v>informatique</v>
          </cell>
          <cell r="AE147" t="str">
            <v>c</v>
          </cell>
          <cell r="AF147" t="str">
            <v>rdamedia/fre</v>
          </cell>
          <cell r="AG147" t="str">
            <v>ressource en ligne</v>
          </cell>
          <cell r="AH147" t="str">
            <v>cr</v>
          </cell>
          <cell r="AI147" t="str">
            <v>rdacarrier/fre</v>
          </cell>
          <cell r="AJ147" t="str">
            <v>m\\\\\o\\d\\\\\\\\</v>
          </cell>
          <cell r="AK147" t="str">
            <v>cr\cn\\\\uuaua</v>
          </cell>
          <cell r="AL147" t="str">
            <v>Accès restreint aux membres</v>
          </cell>
          <cell r="AM147" t="str">
            <v>Source de la note de description : Version imprimée</v>
          </cell>
          <cell r="AN147" t="str">
            <v/>
          </cell>
          <cell r="AO147" t="str">
            <v>%SITE_CLIENT%/?library_guid=2A9F05DB-58E7-48AC-A326-C4861992579D</v>
          </cell>
          <cell r="AP147" t="str">
            <v>Accès au travers du portail ENI</v>
          </cell>
          <cell r="AQ147" t="str">
            <v xml:space="preserve"> ADO.net </v>
          </cell>
          <cell r="AR147" t="str">
            <v xml:space="preserve"> application </v>
          </cell>
          <cell r="AS147" t="str">
            <v xml:space="preserve"> assemblage </v>
          </cell>
          <cell r="AT147" t="str">
            <v xml:space="preserve"> c # </v>
          </cell>
          <cell r="AU147" t="str">
            <v xml:space="preserve"> C # </v>
          </cell>
          <cell r="AV147" t="str">
            <v xml:space="preserve"> C# </v>
          </cell>
          <cell r="AW147" t="str">
            <v xml:space="preserve"> c# </v>
          </cell>
          <cell r="AX147" t="str">
            <v xml:space="preserve"> framework </v>
          </cell>
          <cell r="AY147" t="str">
            <v xml:space="preserve"> livre c# </v>
          </cell>
          <cell r="AZ147" t="str">
            <v xml:space="preserve"> LNEI08CASP</v>
          </cell>
          <cell r="BA147" t="str">
            <v xml:space="preserve"> Microsoft </v>
          </cell>
          <cell r="BB147" t="str">
            <v xml:space="preserve"> Visual studio </v>
          </cell>
          <cell r="BC147" t="str">
            <v xml:space="preserve"> VS 2008 </v>
          </cell>
          <cell r="BD147" t="str">
            <v xml:space="preserve"> Web Forms </v>
          </cell>
          <cell r="BE147" t="str">
            <v xml:space="preserve">ADO </v>
          </cell>
          <cell r="BF147" t="str">
            <v xml:space="preserve">livre asp </v>
          </cell>
          <cell r="BG147" t="str">
            <v/>
          </cell>
          <cell r="BH147" t="str">
            <v/>
          </cell>
          <cell r="BI147" t="str">
            <v/>
          </cell>
          <cell r="BJ147" t="str">
            <v/>
          </cell>
          <cell r="BK147" t="str">
            <v/>
          </cell>
          <cell r="BL147" t="str">
            <v/>
          </cell>
          <cell r="BM147" t="str">
            <v/>
          </cell>
          <cell r="BN147" t="str">
            <v/>
          </cell>
          <cell r="BO147" t="str">
            <v/>
          </cell>
          <cell r="BP147" t="str">
            <v/>
          </cell>
          <cell r="BQ147" t="str">
            <v/>
          </cell>
          <cell r="BR147" t="str">
            <v/>
          </cell>
          <cell r="BS147" t="str">
            <v/>
          </cell>
          <cell r="BT147" t="str">
            <v/>
          </cell>
          <cell r="BU147" t="str">
            <v/>
          </cell>
          <cell r="BV147" t="str">
            <v/>
          </cell>
          <cell r="BW147" t="str">
            <v/>
          </cell>
          <cell r="BX147" t="str">
            <v/>
          </cell>
        </row>
        <row r="148">
          <cell r="A148" t="str">
            <v>EI08R2SQL</v>
          </cell>
          <cell r="B148" t="str">
            <v>SQL Server 2008 R2</v>
          </cell>
          <cell r="C148" t="str">
            <v>Implémentation et déploiement d'une solution de Business Intelligence</v>
          </cell>
          <cell r="D148" t="str">
            <v>Thomas GAUCHET</v>
          </cell>
          <cell r="E148" t="str">
            <v/>
          </cell>
          <cell r="F148" t="str">
            <v>GAUCHET, Thomas</v>
          </cell>
          <cell r="G148" t="str">
            <v/>
          </cell>
          <cell r="H148" t="str">
            <v/>
          </cell>
          <cell r="I148" t="str">
            <v/>
          </cell>
          <cell r="J148" t="str">
            <v/>
          </cell>
          <cell r="K148" t="str">
            <v>Edition du 1 November 2010</v>
          </cell>
          <cell r="L148" t="str">
            <v>503 pages</v>
          </cell>
          <cell r="M148" t="str">
            <v>Editions ENI</v>
          </cell>
          <cell r="N148" t="str">
            <v>fre</v>
          </cell>
          <cell r="O148" t="str">
            <v>fre</v>
          </cell>
          <cell r="P148" t="str">
            <v>fre</v>
          </cell>
          <cell r="Q148" t="str">
            <v>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v>
          </cell>
          <cell r="R148">
            <v>9782746061019</v>
          </cell>
          <cell r="S148" t="str">
            <v>Version Numérique</v>
          </cell>
          <cell r="T148">
            <v>9782746058910</v>
          </cell>
          <cell r="U148" t="str">
            <v>Version Imprimée</v>
          </cell>
          <cell r="V148" t="str">
            <v>St-Herblain</v>
          </cell>
          <cell r="W148" t="str">
            <v>Editions ENI</v>
          </cell>
          <cell r="X148">
            <v>2010</v>
          </cell>
          <cell r="Y148" t="str">
            <v>Bibliothèque Numérique ENI (Service en ligne)</v>
          </cell>
          <cell r="Z148" t="str">
            <v>EXPERT IT</v>
          </cell>
          <cell r="AA148" t="str">
            <v>texte</v>
          </cell>
          <cell r="AB148" t="str">
            <v>txt</v>
          </cell>
          <cell r="AC148" t="str">
            <v>rdacontent/fre</v>
          </cell>
          <cell r="AD148" t="str">
            <v>informatique</v>
          </cell>
          <cell r="AE148" t="str">
            <v>c</v>
          </cell>
          <cell r="AF148" t="str">
            <v>rdamedia/fre</v>
          </cell>
          <cell r="AG148" t="str">
            <v>ressource en ligne</v>
          </cell>
          <cell r="AH148" t="str">
            <v>cr</v>
          </cell>
          <cell r="AI148" t="str">
            <v>rdacarrier/fre</v>
          </cell>
          <cell r="AJ148" t="str">
            <v>m\\\\\o\\d\\\\\\\\</v>
          </cell>
          <cell r="AK148" t="str">
            <v>cr\cn\\\\uuaua</v>
          </cell>
          <cell r="AL148" t="str">
            <v>Accès restreint aux membres</v>
          </cell>
          <cell r="AM148" t="str">
            <v>Source de la note de description : Version imprimée</v>
          </cell>
          <cell r="AN148" t="str">
            <v/>
          </cell>
          <cell r="AO148" t="str">
            <v>%SITE_CLIENT%/?library_guid=949E77C5-08EF-4335-BB20-7930BA891881</v>
          </cell>
          <cell r="AP148" t="str">
            <v>Accès au travers du portail ENI</v>
          </cell>
          <cell r="AQ148" t="str">
            <v xml:space="preserve"> 2008 R2 active </v>
          </cell>
          <cell r="AR148" t="str">
            <v xml:space="preserve"> 2008r2  </v>
          </cell>
          <cell r="AS148" t="str">
            <v xml:space="preserve"> dw </v>
          </cell>
          <cell r="AT148" t="str">
            <v xml:space="preserve"> etl </v>
          </cell>
          <cell r="AU148" t="str">
            <v xml:space="preserve"> livre bi </v>
          </cell>
          <cell r="AV148" t="str">
            <v xml:space="preserve"> livre business intelligence </v>
          </cell>
          <cell r="AW148" t="str">
            <v xml:space="preserve"> livre microsoft </v>
          </cell>
          <cell r="AX148" t="str">
            <v xml:space="preserve"> livre sql server </v>
          </cell>
          <cell r="AY148" t="str">
            <v xml:space="preserve"> LNEI08R2SQL</v>
          </cell>
          <cell r="AZ148" t="str">
            <v xml:space="preserve"> olap </v>
          </cell>
          <cell r="BA148" t="str">
            <v xml:space="preserve"> power pivot </v>
          </cell>
          <cell r="BB148" t="str">
            <v xml:space="preserve"> powerpivot </v>
          </cell>
          <cell r="BC148" t="str">
            <v xml:space="preserve"> sql serveur </v>
          </cell>
          <cell r="BD148" t="str">
            <v xml:space="preserve"> sqlserver </v>
          </cell>
          <cell r="BE148" t="str">
            <v xml:space="preserve">livre sql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t="str">
            <v/>
          </cell>
          <cell r="BW148" t="str">
            <v/>
          </cell>
          <cell r="BX148" t="str">
            <v/>
          </cell>
        </row>
        <row r="149">
          <cell r="A149" t="str">
            <v>EI08TFS</v>
          </cell>
          <cell r="B149" t="str">
            <v>Microsoft Team Foundation Server (TFS 2008)</v>
          </cell>
          <cell r="C149" t="str">
            <v>La plate-forme de gestion du cycle de vie des applications</v>
          </cell>
          <cell r="D149" t="str">
            <v>Florent Santin</v>
          </cell>
          <cell r="E149" t="str">
            <v/>
          </cell>
          <cell r="F149" t="str">
            <v>Santin, Florent</v>
          </cell>
          <cell r="G149" t="str">
            <v/>
          </cell>
          <cell r="H149" t="str">
            <v/>
          </cell>
          <cell r="I149" t="str">
            <v/>
          </cell>
          <cell r="J149" t="str">
            <v/>
          </cell>
          <cell r="K149" t="str">
            <v>Edition du 1 February 2009</v>
          </cell>
          <cell r="L149" t="str">
            <v>381 pages</v>
          </cell>
          <cell r="M149" t="str">
            <v>Editions ENI</v>
          </cell>
          <cell r="N149" t="str">
            <v>fre</v>
          </cell>
          <cell r="O149" t="str">
            <v>fre</v>
          </cell>
          <cell r="P149" t="str">
            <v>fre</v>
          </cell>
          <cell r="Q149" t="str">
            <v>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v>
          </cell>
          <cell r="R149">
            <v>9782746048324</v>
          </cell>
          <cell r="S149" t="str">
            <v>Version Numérique</v>
          </cell>
          <cell r="T149">
            <v>9782746047112</v>
          </cell>
          <cell r="U149" t="str">
            <v>Version Imprimée</v>
          </cell>
          <cell r="V149" t="str">
            <v>St-Herblain</v>
          </cell>
          <cell r="W149" t="str">
            <v>Editions ENI</v>
          </cell>
          <cell r="X149">
            <v>2009</v>
          </cell>
          <cell r="Y149" t="str">
            <v>Bibliothèque Numérique ENI (Service en ligne)</v>
          </cell>
          <cell r="Z149" t="str">
            <v>EXPERT IT</v>
          </cell>
          <cell r="AA149" t="str">
            <v>texte</v>
          </cell>
          <cell r="AB149" t="str">
            <v>txt</v>
          </cell>
          <cell r="AC149" t="str">
            <v>rdacontent/fre</v>
          </cell>
          <cell r="AD149" t="str">
            <v>informatique</v>
          </cell>
          <cell r="AE149" t="str">
            <v>c</v>
          </cell>
          <cell r="AF149" t="str">
            <v>rdamedia/fre</v>
          </cell>
          <cell r="AG149" t="str">
            <v>ressource en ligne</v>
          </cell>
          <cell r="AH149" t="str">
            <v>cr</v>
          </cell>
          <cell r="AI149" t="str">
            <v>rdacarrier/fre</v>
          </cell>
          <cell r="AJ149" t="str">
            <v>m\\\\\o\\d\\\\\\\\</v>
          </cell>
          <cell r="AK149" t="str">
            <v>cr\cn\\\\uuaua</v>
          </cell>
          <cell r="AL149" t="str">
            <v>Accès restreint aux membres</v>
          </cell>
          <cell r="AM149" t="str">
            <v>Source de la note de description : Version imprimée</v>
          </cell>
          <cell r="AN149" t="str">
            <v/>
          </cell>
          <cell r="AO149" t="str">
            <v>%SITE_CLIENT%/?library_guid=E2D01259-9BB4-4429-9E77-92100707259D</v>
          </cell>
          <cell r="AP149" t="str">
            <v>Accès au travers du portail ENI</v>
          </cell>
          <cell r="AQ149" t="str">
            <v xml:space="preserve"> livre Microsoft </v>
          </cell>
          <cell r="AR149" t="str">
            <v xml:space="preserve"> livre VSTS </v>
          </cell>
          <cell r="AS149" t="str">
            <v xml:space="preserve"> LNEI08TFS</v>
          </cell>
          <cell r="AT149" t="str">
            <v xml:space="preserve"> visual studio </v>
          </cell>
          <cell r="AU149" t="str">
            <v xml:space="preserve">livre TFS </v>
          </cell>
          <cell r="AV149" t="str">
            <v/>
          </cell>
          <cell r="AW149" t="str">
            <v/>
          </cell>
          <cell r="AX149" t="str">
            <v/>
          </cell>
          <cell r="AY149" t="str">
            <v/>
          </cell>
          <cell r="AZ149" t="str">
            <v/>
          </cell>
          <cell r="BA149" t="str">
            <v/>
          </cell>
          <cell r="BB149" t="str">
            <v/>
          </cell>
          <cell r="BC149" t="str">
            <v/>
          </cell>
          <cell r="BD149" t="str">
            <v/>
          </cell>
          <cell r="BE149" t="str">
            <v/>
          </cell>
          <cell r="BF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R149" t="str">
            <v/>
          </cell>
          <cell r="BS149" t="str">
            <v/>
          </cell>
          <cell r="BT149" t="str">
            <v/>
          </cell>
          <cell r="BU149" t="str">
            <v/>
          </cell>
          <cell r="BV149" t="str">
            <v/>
          </cell>
          <cell r="BW149" t="str">
            <v/>
          </cell>
          <cell r="BX149" t="str">
            <v/>
          </cell>
        </row>
        <row r="150">
          <cell r="A150" t="str">
            <v>EI08TSE</v>
          </cell>
          <cell r="B150" t="str">
            <v>TSE 2008 - Terminal Server Edition</v>
          </cell>
          <cell r="C150" t="str">
            <v>Clients légers : Architecture et Implémentation</v>
          </cell>
          <cell r="D150" t="str">
            <v>Cédric Ortega</v>
          </cell>
          <cell r="E150" t="str">
            <v/>
          </cell>
          <cell r="F150" t="str">
            <v>Ortega, Cédric</v>
          </cell>
          <cell r="G150" t="str">
            <v/>
          </cell>
          <cell r="H150" t="str">
            <v/>
          </cell>
          <cell r="I150" t="str">
            <v/>
          </cell>
          <cell r="J150" t="str">
            <v/>
          </cell>
          <cell r="K150" t="str">
            <v>Edition du 1 June 2008</v>
          </cell>
          <cell r="L150" t="str">
            <v>354 pages</v>
          </cell>
          <cell r="M150" t="str">
            <v>Editions ENI</v>
          </cell>
          <cell r="N150" t="str">
            <v>fre</v>
          </cell>
          <cell r="O150" t="str">
            <v>fre</v>
          </cell>
          <cell r="P150" t="str">
            <v>fre</v>
          </cell>
          <cell r="Q150" t="str">
            <v>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v>
          </cell>
          <cell r="R150">
            <v>9782746044449</v>
          </cell>
          <cell r="S150" t="str">
            <v>Version Numérique</v>
          </cell>
          <cell r="T150">
            <v>9782746042582</v>
          </cell>
          <cell r="U150" t="str">
            <v>Version Imprimée</v>
          </cell>
          <cell r="V150" t="str">
            <v>St-Herblain</v>
          </cell>
          <cell r="W150" t="str">
            <v>Editions ENI</v>
          </cell>
          <cell r="X150">
            <v>2008</v>
          </cell>
          <cell r="Y150" t="str">
            <v>Bibliothèque Numérique ENI (Service en ligne)</v>
          </cell>
          <cell r="Z150" t="str">
            <v>EXPERT IT</v>
          </cell>
          <cell r="AA150" t="str">
            <v>texte</v>
          </cell>
          <cell r="AB150" t="str">
            <v>txt</v>
          </cell>
          <cell r="AC150" t="str">
            <v>rdacontent/fre</v>
          </cell>
          <cell r="AD150" t="str">
            <v>informatique</v>
          </cell>
          <cell r="AE150" t="str">
            <v>c</v>
          </cell>
          <cell r="AF150" t="str">
            <v>rdamedia/fre</v>
          </cell>
          <cell r="AG150" t="str">
            <v>ressource en ligne</v>
          </cell>
          <cell r="AH150" t="str">
            <v>cr</v>
          </cell>
          <cell r="AI150" t="str">
            <v>rdacarrier/fre</v>
          </cell>
          <cell r="AJ150" t="str">
            <v>m\\\\\o\\d\\\\\\\\</v>
          </cell>
          <cell r="AK150" t="str">
            <v>cr\cn\\\\uuaua</v>
          </cell>
          <cell r="AL150" t="str">
            <v>Accès restreint aux membres</v>
          </cell>
          <cell r="AM150" t="str">
            <v>Source de la note de description : Version imprimée</v>
          </cell>
          <cell r="AN150" t="str">
            <v/>
          </cell>
          <cell r="AO150" t="str">
            <v>%SITE_CLIENT%/?library_guid=798F325E-36BD-4046-8EE6-73E9C9EC6D3C</v>
          </cell>
          <cell r="AP150" t="str">
            <v>Accès au travers du portail ENI</v>
          </cell>
          <cell r="AQ150" t="str">
            <v xml:space="preserve"> Citrix </v>
          </cell>
          <cell r="AR150" t="str">
            <v xml:space="preserve"> client léger </v>
          </cell>
          <cell r="AS150" t="str">
            <v xml:space="preserve"> e</v>
          </cell>
          <cell r="AT150" t="str">
            <v xml:space="preserve"> ebook </v>
          </cell>
          <cell r="AU150" t="str">
            <v xml:space="preserve"> livre numerique </v>
          </cell>
          <cell r="AV150" t="str">
            <v xml:space="preserve"> livre numérique </v>
          </cell>
          <cell r="AW150" t="str">
            <v xml:space="preserve"> livre Terminal Server </v>
          </cell>
          <cell r="AX150" t="str">
            <v xml:space="preserve"> livres numeriques </v>
          </cell>
          <cell r="AY150" t="str">
            <v xml:space="preserve"> livres numériques </v>
          </cell>
          <cell r="AZ150" t="str">
            <v xml:space="preserve"> LNEI08TSE</v>
          </cell>
          <cell r="BA150" t="str">
            <v xml:space="preserve"> RDP </v>
          </cell>
          <cell r="BB150" t="str">
            <v xml:space="preserve"> terminal serveur </v>
          </cell>
          <cell r="BC150" t="str">
            <v xml:space="preserve"> Terminal services </v>
          </cell>
          <cell r="BD150" t="str">
            <v xml:space="preserve"> Windows Server 2008 </v>
          </cell>
          <cell r="BE150" t="str">
            <v xml:space="preserve">book </v>
          </cell>
          <cell r="BF150" t="str">
            <v xml:space="preserve">livre TSE </v>
          </cell>
          <cell r="BG150" t="str">
            <v/>
          </cell>
          <cell r="BH150" t="str">
            <v/>
          </cell>
          <cell r="BI150" t="str">
            <v/>
          </cell>
          <cell r="BJ150" t="str">
            <v/>
          </cell>
          <cell r="BK150" t="str">
            <v/>
          </cell>
          <cell r="BL150" t="str">
            <v/>
          </cell>
          <cell r="BM150" t="str">
            <v/>
          </cell>
          <cell r="BN150" t="str">
            <v/>
          </cell>
          <cell r="BO150" t="str">
            <v/>
          </cell>
          <cell r="BP150" t="str">
            <v/>
          </cell>
          <cell r="BQ150" t="str">
            <v/>
          </cell>
          <cell r="BR150" t="str">
            <v/>
          </cell>
          <cell r="BS150" t="str">
            <v/>
          </cell>
          <cell r="BT150" t="str">
            <v/>
          </cell>
          <cell r="BU150" t="str">
            <v/>
          </cell>
          <cell r="BV150" t="str">
            <v/>
          </cell>
          <cell r="BW150" t="str">
            <v/>
          </cell>
          <cell r="BX150" t="str">
            <v/>
          </cell>
        </row>
        <row r="151">
          <cell r="A151" t="str">
            <v>EI08VASP</v>
          </cell>
          <cell r="B151" t="str">
            <v>ASP.NET avec VB.NET sous Visual Studio 2008</v>
          </cell>
          <cell r="C151" t="str">
            <v>Conception et développement d'applications Web</v>
          </cell>
          <cell r="D151" t="str">
            <v>Brice-Arnaud GUÉRIN</v>
          </cell>
          <cell r="E151" t="str">
            <v/>
          </cell>
          <cell r="F151" t="str">
            <v>GUÉRIN, Brice-Arnaud</v>
          </cell>
          <cell r="G151" t="str">
            <v/>
          </cell>
          <cell r="H151" t="str">
            <v/>
          </cell>
          <cell r="I151" t="str">
            <v/>
          </cell>
          <cell r="J151" t="str">
            <v/>
          </cell>
          <cell r="K151" t="str">
            <v>Edition du 1 March 2009</v>
          </cell>
          <cell r="L151" t="str">
            <v>463 pages</v>
          </cell>
          <cell r="M151" t="str">
            <v>Editions ENI</v>
          </cell>
          <cell r="N151" t="str">
            <v>fre</v>
          </cell>
          <cell r="O151" t="str">
            <v>fre</v>
          </cell>
          <cell r="P151" t="str">
            <v>fre</v>
          </cell>
          <cell r="Q151"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v>
          </cell>
          <cell r="R151">
            <v>9782746048591</v>
          </cell>
          <cell r="S151" t="str">
            <v>Version Numérique</v>
          </cell>
          <cell r="T151">
            <v>9782746047587</v>
          </cell>
          <cell r="U151" t="str">
            <v>Version Imprimée</v>
          </cell>
          <cell r="V151" t="str">
            <v>St-Herblain</v>
          </cell>
          <cell r="W151" t="str">
            <v>Editions ENI</v>
          </cell>
          <cell r="X151">
            <v>2009</v>
          </cell>
          <cell r="Y151" t="str">
            <v>Bibliothèque Numérique ENI (Service en ligne)</v>
          </cell>
          <cell r="Z151" t="str">
            <v>EXPERT IT</v>
          </cell>
          <cell r="AA151" t="str">
            <v>texte</v>
          </cell>
          <cell r="AB151" t="str">
            <v>txt</v>
          </cell>
          <cell r="AC151" t="str">
            <v>rdacontent/fre</v>
          </cell>
          <cell r="AD151" t="str">
            <v>informatique</v>
          </cell>
          <cell r="AE151" t="str">
            <v>c</v>
          </cell>
          <cell r="AF151" t="str">
            <v>rdamedia/fre</v>
          </cell>
          <cell r="AG151" t="str">
            <v>ressource en ligne</v>
          </cell>
          <cell r="AH151" t="str">
            <v>cr</v>
          </cell>
          <cell r="AI151" t="str">
            <v>rdacarrier/fre</v>
          </cell>
          <cell r="AJ151" t="str">
            <v>m\\\\\o\\d\\\\\\\\</v>
          </cell>
          <cell r="AK151" t="str">
            <v>cr\cn\\\\uuaua</v>
          </cell>
          <cell r="AL151" t="str">
            <v>Accès restreint aux membres</v>
          </cell>
          <cell r="AM151" t="str">
            <v>Source de la note de description : Version imprimée</v>
          </cell>
          <cell r="AN151" t="str">
            <v/>
          </cell>
          <cell r="AO151" t="str">
            <v>%SITE_CLIENT%/?library_guid=A5130E30-FA98-4A3D-A89F-6F03D03C0F1D</v>
          </cell>
          <cell r="AP151" t="str">
            <v>Accès au travers du portail ENI</v>
          </cell>
          <cell r="AQ151" t="str">
            <v xml:space="preserve"> ADO.net </v>
          </cell>
          <cell r="AR151" t="str">
            <v xml:space="preserve"> ajax </v>
          </cell>
          <cell r="AS151" t="str">
            <v xml:space="preserve"> application </v>
          </cell>
          <cell r="AT151" t="str">
            <v xml:space="preserve"> assemblage </v>
          </cell>
          <cell r="AU151" t="str">
            <v xml:space="preserve"> framework </v>
          </cell>
          <cell r="AV151" t="str">
            <v xml:space="preserve"> linq </v>
          </cell>
          <cell r="AW151" t="str">
            <v xml:space="preserve"> livre VB </v>
          </cell>
          <cell r="AX151" t="str">
            <v xml:space="preserve"> livre VB.NET </v>
          </cell>
          <cell r="AY151" t="str">
            <v xml:space="preserve"> LNEI08VASP</v>
          </cell>
          <cell r="AZ151" t="str">
            <v xml:space="preserve"> Microsoft </v>
          </cell>
          <cell r="BA151" t="str">
            <v xml:space="preserve"> vb net </v>
          </cell>
          <cell r="BB151" t="str">
            <v xml:space="preserve"> Visual studio </v>
          </cell>
          <cell r="BC151" t="str">
            <v xml:space="preserve"> VS 2008 </v>
          </cell>
          <cell r="BD151" t="str">
            <v xml:space="preserve"> Web Forms </v>
          </cell>
          <cell r="BE151" t="str">
            <v xml:space="preserve">ADO </v>
          </cell>
          <cell r="BF151" t="str">
            <v xml:space="preserve">livre asp </v>
          </cell>
          <cell r="BG151" t="str">
            <v/>
          </cell>
          <cell r="BH151" t="str">
            <v/>
          </cell>
          <cell r="BI151" t="str">
            <v/>
          </cell>
          <cell r="BJ151" t="str">
            <v/>
          </cell>
          <cell r="BK151" t="str">
            <v/>
          </cell>
          <cell r="BL151" t="str">
            <v/>
          </cell>
          <cell r="BM151" t="str">
            <v/>
          </cell>
          <cell r="BN151" t="str">
            <v/>
          </cell>
          <cell r="BO151" t="str">
            <v/>
          </cell>
          <cell r="BP151" t="str">
            <v/>
          </cell>
          <cell r="BQ151" t="str">
            <v/>
          </cell>
          <cell r="BR151" t="str">
            <v/>
          </cell>
          <cell r="BS151" t="str">
            <v/>
          </cell>
          <cell r="BT151" t="str">
            <v/>
          </cell>
          <cell r="BU151" t="str">
            <v/>
          </cell>
          <cell r="BV151" t="str">
            <v/>
          </cell>
          <cell r="BW151" t="str">
            <v/>
          </cell>
          <cell r="BX151" t="str">
            <v/>
          </cell>
        </row>
        <row r="152">
          <cell r="A152" t="str">
            <v>EI08WINS</v>
          </cell>
          <cell r="B152" t="str">
            <v>Windows Server 2008</v>
          </cell>
          <cell r="C152" t="str">
            <v>Administration avancée</v>
          </cell>
          <cell r="D152" t="str">
            <v>Mathieu CHATEAU,Thierry DEMAN,Freddy ELMALEH,Sébastien NEILD</v>
          </cell>
          <cell r="E152" t="str">
            <v/>
          </cell>
          <cell r="F152" t="str">
            <v>CHATEAU, Mathieu</v>
          </cell>
          <cell r="G152" t="str">
            <v>DEMAN, Thierry</v>
          </cell>
          <cell r="H152" t="str">
            <v>ELMALEH, Freddy</v>
          </cell>
          <cell r="I152" t="str">
            <v>NEILD, Sébastien</v>
          </cell>
          <cell r="J152" t="str">
            <v/>
          </cell>
          <cell r="K152" t="str">
            <v>Edition du 1 April 2009</v>
          </cell>
          <cell r="L152" t="str">
            <v>500 pages</v>
          </cell>
          <cell r="M152" t="str">
            <v>Editions ENI</v>
          </cell>
          <cell r="N152" t="str">
            <v>fre</v>
          </cell>
          <cell r="O152" t="str">
            <v>fre</v>
          </cell>
          <cell r="P152" t="str">
            <v>fre</v>
          </cell>
          <cell r="Q152" t="str">
            <v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v>
          </cell>
          <cell r="R152">
            <v>9782746049406</v>
          </cell>
          <cell r="S152" t="str">
            <v>Version Numérique</v>
          </cell>
          <cell r="T152">
            <v>9782746048218</v>
          </cell>
          <cell r="U152" t="str">
            <v>Version Imprimée</v>
          </cell>
          <cell r="V152" t="str">
            <v>St-Herblain</v>
          </cell>
          <cell r="W152" t="str">
            <v>Editions ENI</v>
          </cell>
          <cell r="X152">
            <v>2009</v>
          </cell>
          <cell r="Y152" t="str">
            <v>Bibliothèque Numérique ENI (Service en ligne)</v>
          </cell>
          <cell r="Z152" t="str">
            <v>EXPERT IT</v>
          </cell>
          <cell r="AA152" t="str">
            <v>texte</v>
          </cell>
          <cell r="AB152" t="str">
            <v>txt</v>
          </cell>
          <cell r="AC152" t="str">
            <v>rdacontent/fre</v>
          </cell>
          <cell r="AD152" t="str">
            <v>informatique</v>
          </cell>
          <cell r="AE152" t="str">
            <v>c</v>
          </cell>
          <cell r="AF152" t="str">
            <v>rdamedia/fre</v>
          </cell>
          <cell r="AG152" t="str">
            <v>ressource en ligne</v>
          </cell>
          <cell r="AH152" t="str">
            <v>cr</v>
          </cell>
          <cell r="AI152" t="str">
            <v>rdacarrier/fre</v>
          </cell>
          <cell r="AJ152" t="str">
            <v>m\\\\\o\\d\\\\\\\\</v>
          </cell>
          <cell r="AK152" t="str">
            <v>cr\cn\\\\uuaua</v>
          </cell>
          <cell r="AL152" t="str">
            <v>Accès restreint aux membres</v>
          </cell>
          <cell r="AM152" t="str">
            <v>Source de la note de description : Version imprimée</v>
          </cell>
          <cell r="AN152" t="str">
            <v/>
          </cell>
          <cell r="AO152" t="str">
            <v>%SITE_CLIENT%/?library_guid=14B0CEC8-2158-4CC8-9FC1-48321989B06C</v>
          </cell>
          <cell r="AP152" t="str">
            <v>Accès au travers du portail ENI</v>
          </cell>
          <cell r="AQ152" t="str">
            <v xml:space="preserve"> DNS </v>
          </cell>
          <cell r="AR152" t="str">
            <v xml:space="preserve"> e</v>
          </cell>
          <cell r="AS152" t="str">
            <v xml:space="preserve"> ebook </v>
          </cell>
          <cell r="AT152" t="str">
            <v xml:space="preserve"> Exchange </v>
          </cell>
          <cell r="AU152" t="str">
            <v xml:space="preserve"> Hyper</v>
          </cell>
          <cell r="AV152" t="str">
            <v xml:space="preserve"> livre numerique </v>
          </cell>
          <cell r="AW152" t="str">
            <v xml:space="preserve"> livre numérique </v>
          </cell>
          <cell r="AX152" t="str">
            <v xml:space="preserve"> livre Windows server </v>
          </cell>
          <cell r="AY152" t="str">
            <v xml:space="preserve"> livres numeriques </v>
          </cell>
          <cell r="AZ152" t="str">
            <v xml:space="preserve"> livres numériques </v>
          </cell>
          <cell r="BA152" t="str">
            <v xml:space="preserve"> LNEI08WINS</v>
          </cell>
          <cell r="BB152" t="str">
            <v xml:space="preserve"> PowerShell </v>
          </cell>
          <cell r="BC152" t="str">
            <v xml:space="preserve"> TSE </v>
          </cell>
          <cell r="BD152" t="str">
            <v xml:space="preserve"> VPN </v>
          </cell>
          <cell r="BE152" t="str">
            <v xml:space="preserve"> windows serveur </v>
          </cell>
          <cell r="BF152" t="str">
            <v xml:space="preserve">book </v>
          </cell>
          <cell r="BG152" t="str">
            <v xml:space="preserve">livre windows </v>
          </cell>
          <cell r="BH152" t="str">
            <v xml:space="preserve">v </v>
          </cell>
          <cell r="BI152" t="str">
            <v/>
          </cell>
          <cell r="BJ152" t="str">
            <v/>
          </cell>
          <cell r="BK152" t="str">
            <v/>
          </cell>
          <cell r="BL152" t="str">
            <v/>
          </cell>
          <cell r="BM152" t="str">
            <v/>
          </cell>
          <cell r="BN152" t="str">
            <v/>
          </cell>
          <cell r="BO152" t="str">
            <v/>
          </cell>
          <cell r="BP152" t="str">
            <v/>
          </cell>
          <cell r="BQ152" t="str">
            <v/>
          </cell>
          <cell r="BR152" t="str">
            <v/>
          </cell>
          <cell r="BS152" t="str">
            <v/>
          </cell>
          <cell r="BT152" t="str">
            <v/>
          </cell>
          <cell r="BU152" t="str">
            <v/>
          </cell>
          <cell r="BV152" t="str">
            <v/>
          </cell>
          <cell r="BW152" t="str">
            <v/>
          </cell>
          <cell r="BX152" t="str">
            <v/>
          </cell>
        </row>
        <row r="153">
          <cell r="A153" t="str">
            <v>EI10C22VIS</v>
          </cell>
          <cell r="B153" t="str">
            <v>C# 10</v>
          </cell>
          <cell r="C153" t="str">
            <v>Développez des applications Windows avec Visual Studio 2022</v>
          </cell>
          <cell r="D153" t="str">
            <v>Jérôme HUGON</v>
          </cell>
          <cell r="E153" t="str">
            <v/>
          </cell>
          <cell r="F153" t="str">
            <v>HUGON, Jérôme</v>
          </cell>
          <cell r="G153" t="str">
            <v/>
          </cell>
          <cell r="H153" t="str">
            <v/>
          </cell>
          <cell r="I153" t="str">
            <v/>
          </cell>
          <cell r="J153" t="str">
            <v/>
          </cell>
          <cell r="K153" t="str">
            <v>Edition du 1 April 2022</v>
          </cell>
          <cell r="L153" t="str">
            <v>532 pages</v>
          </cell>
          <cell r="M153" t="str">
            <v>Editions ENI</v>
          </cell>
          <cell r="N153" t="str">
            <v>fre</v>
          </cell>
          <cell r="O153" t="str">
            <v>fre</v>
          </cell>
          <cell r="P153" t="str">
            <v>fre</v>
          </cell>
          <cell r="Q153" t="str">
            <v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153">
            <v>9782409035142</v>
          </cell>
          <cell r="S153" t="str">
            <v>Version Numérique</v>
          </cell>
          <cell r="T153">
            <v>9782409035135</v>
          </cell>
          <cell r="U153" t="str">
            <v>Version Imprimée</v>
          </cell>
          <cell r="V153" t="str">
            <v>St-Herblain</v>
          </cell>
          <cell r="W153" t="str">
            <v>Editions ENI</v>
          </cell>
          <cell r="X153">
            <v>2022</v>
          </cell>
          <cell r="Y153" t="str">
            <v>Bibliothèque Numérique ENI (Service en ligne)</v>
          </cell>
          <cell r="Z153" t="str">
            <v>EXPERT IT</v>
          </cell>
          <cell r="AA153" t="str">
            <v>texte</v>
          </cell>
          <cell r="AB153" t="str">
            <v>txt</v>
          </cell>
          <cell r="AC153" t="str">
            <v>rdacontent/fre</v>
          </cell>
          <cell r="AD153" t="str">
            <v>informatique</v>
          </cell>
          <cell r="AE153" t="str">
            <v>c</v>
          </cell>
          <cell r="AF153" t="str">
            <v>rdamedia/fre</v>
          </cell>
          <cell r="AG153" t="str">
            <v>ressource en ligne</v>
          </cell>
          <cell r="AH153" t="str">
            <v>cr</v>
          </cell>
          <cell r="AI153" t="str">
            <v>rdacarrier/fre</v>
          </cell>
          <cell r="AJ153" t="str">
            <v>m\\\\\o\\d\\\\\\\\</v>
          </cell>
          <cell r="AK153" t="str">
            <v>cr\cn\\\\uuaua</v>
          </cell>
          <cell r="AL153" t="str">
            <v>Accès restreint aux membres</v>
          </cell>
          <cell r="AM153" t="str">
            <v>Source de la note de description : Version imprimée</v>
          </cell>
          <cell r="AN153" t="str">
            <v/>
          </cell>
          <cell r="AO153" t="str">
            <v>%SITE_CLIENT%/?library_guid=9BB5DDE2-46F9-4C47-BC58-62CED4475A9D</v>
          </cell>
          <cell r="AP153" t="str">
            <v>Accès au travers du portail ENI</v>
          </cell>
          <cell r="AQ153" t="str">
            <v xml:space="preserve"> .net </v>
          </cell>
          <cell r="AR153" t="str">
            <v xml:space="preserve"> c </v>
          </cell>
          <cell r="AS153" t="str">
            <v xml:space="preserve"> c sharp </v>
          </cell>
          <cell r="AT153" t="str">
            <v xml:space="preserve"> csharp </v>
          </cell>
          <cell r="AU153" t="str">
            <v xml:space="preserve"> développement </v>
          </cell>
          <cell r="AV153" t="str">
            <v xml:space="preserve"> dot net </v>
          </cell>
          <cell r="AW153" t="str">
            <v xml:space="preserve"> entity framework </v>
          </cell>
          <cell r="AX153" t="str">
            <v xml:space="preserve"> framework </v>
          </cell>
          <cell r="AY153" t="str">
            <v xml:space="preserve"> gdi </v>
          </cell>
          <cell r="AZ153" t="str">
            <v xml:space="preserve"> gdi+</v>
          </cell>
          <cell r="BA153" t="str">
            <v xml:space="preserve"> langage </v>
          </cell>
          <cell r="BB153" t="str">
            <v xml:space="preserve"> linq </v>
          </cell>
          <cell r="BC153" t="str">
            <v xml:space="preserve"> net </v>
          </cell>
          <cell r="BD153" t="str">
            <v xml:space="preserve"> vs </v>
          </cell>
          <cell r="BE153" t="str">
            <v xml:space="preserve"> wpf </v>
          </cell>
          <cell r="BF153" t="str">
            <v xml:space="preserve">microsoft </v>
          </cell>
          <cell r="BG153" t="str">
            <v/>
          </cell>
          <cell r="BH153" t="str">
            <v/>
          </cell>
          <cell r="BI153" t="str">
            <v/>
          </cell>
          <cell r="BJ153" t="str">
            <v/>
          </cell>
          <cell r="BK153" t="str">
            <v/>
          </cell>
          <cell r="BL153" t="str">
            <v/>
          </cell>
          <cell r="BM153" t="str">
            <v/>
          </cell>
          <cell r="BN153" t="str">
            <v/>
          </cell>
          <cell r="BO153" t="str">
            <v/>
          </cell>
          <cell r="BP153" t="str">
            <v/>
          </cell>
          <cell r="BQ153" t="str">
            <v/>
          </cell>
          <cell r="BR153" t="str">
            <v/>
          </cell>
          <cell r="BS153" t="str">
            <v/>
          </cell>
          <cell r="BT153" t="str">
            <v/>
          </cell>
          <cell r="BU153" t="str">
            <v/>
          </cell>
          <cell r="BV153" t="str">
            <v/>
          </cell>
          <cell r="BW153" t="str">
            <v/>
          </cell>
          <cell r="BX153" t="str">
            <v/>
          </cell>
        </row>
        <row r="154">
          <cell r="A154" t="str">
            <v>EI10CASP</v>
          </cell>
          <cell r="B154" t="str">
            <v>ASP.NET 4 avec C# sous Visual Studio 2010</v>
          </cell>
          <cell r="C154" t="str">
            <v>Conception et développement d'applications Web</v>
          </cell>
          <cell r="D154" t="str">
            <v>Brice-Arnaud GUÉRIN</v>
          </cell>
          <cell r="E154" t="str">
            <v/>
          </cell>
          <cell r="F154" t="str">
            <v>GUÉRIN, Brice-Arnaud</v>
          </cell>
          <cell r="G154" t="str">
            <v/>
          </cell>
          <cell r="H154" t="str">
            <v/>
          </cell>
          <cell r="I154" t="str">
            <v/>
          </cell>
          <cell r="J154" t="str">
            <v/>
          </cell>
          <cell r="K154" t="str">
            <v>Edition du 1 January 2011</v>
          </cell>
          <cell r="L154" t="str">
            <v>531 pages</v>
          </cell>
          <cell r="M154" t="str">
            <v>Editions ENI</v>
          </cell>
          <cell r="N154" t="str">
            <v>fre</v>
          </cell>
          <cell r="O154" t="str">
            <v>fre</v>
          </cell>
          <cell r="P154" t="str">
            <v>fre</v>
          </cell>
          <cell r="Q154"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v>
          </cell>
          <cell r="R154">
            <v>9782746062603</v>
          </cell>
          <cell r="S154" t="str">
            <v>Version Numérique</v>
          </cell>
          <cell r="T154">
            <v>9782746060654</v>
          </cell>
          <cell r="U154" t="str">
            <v>Version Imprimée</v>
          </cell>
          <cell r="V154" t="str">
            <v>St-Herblain</v>
          </cell>
          <cell r="W154" t="str">
            <v>Editions ENI</v>
          </cell>
          <cell r="X154">
            <v>2011</v>
          </cell>
          <cell r="Y154" t="str">
            <v>Bibliothèque Numérique ENI (Service en ligne)</v>
          </cell>
          <cell r="Z154" t="str">
            <v>EXPERT IT</v>
          </cell>
          <cell r="AA154" t="str">
            <v>texte</v>
          </cell>
          <cell r="AB154" t="str">
            <v>txt</v>
          </cell>
          <cell r="AC154" t="str">
            <v>rdacontent/fre</v>
          </cell>
          <cell r="AD154" t="str">
            <v>informatique</v>
          </cell>
          <cell r="AE154" t="str">
            <v>c</v>
          </cell>
          <cell r="AF154" t="str">
            <v>rdamedia/fre</v>
          </cell>
          <cell r="AG154" t="str">
            <v>ressource en ligne</v>
          </cell>
          <cell r="AH154" t="str">
            <v>cr</v>
          </cell>
          <cell r="AI154" t="str">
            <v>rdacarrier/fre</v>
          </cell>
          <cell r="AJ154" t="str">
            <v>m\\\\\o\\d\\\\\\\\</v>
          </cell>
          <cell r="AK154" t="str">
            <v>cr\cn\\\\uuaua</v>
          </cell>
          <cell r="AL154" t="str">
            <v>Accès restreint aux membres</v>
          </cell>
          <cell r="AM154" t="str">
            <v>Source de la note de description : Version imprimée</v>
          </cell>
          <cell r="AN154" t="str">
            <v/>
          </cell>
          <cell r="AO154" t="str">
            <v>%SITE_CLIENT%/?library_guid=52B20BE2-D5E5-4B61-83F7-46B34B3F4A45</v>
          </cell>
          <cell r="AP154" t="str">
            <v>Accès au travers du portail ENI</v>
          </cell>
          <cell r="AQ154" t="str">
            <v xml:space="preserve"> ado </v>
          </cell>
          <cell r="AR154" t="str">
            <v xml:space="preserve"> ajax </v>
          </cell>
          <cell r="AS154" t="str">
            <v xml:space="preserve"> framework </v>
          </cell>
          <cell r="AT154" t="str">
            <v xml:space="preserve"> linq </v>
          </cell>
          <cell r="AU154" t="str">
            <v xml:space="preserve"> livre asp </v>
          </cell>
          <cell r="AV154" t="str">
            <v xml:space="preserve"> livre c# </v>
          </cell>
          <cell r="AW154" t="str">
            <v xml:space="preserve"> LNEI10CASP</v>
          </cell>
          <cell r="AX154" t="str">
            <v xml:space="preserve"> mvc </v>
          </cell>
          <cell r="AY154" t="str">
            <v xml:space="preserve"> visual studio </v>
          </cell>
          <cell r="AZ154" t="str">
            <v xml:space="preserve"> vs 2010 </v>
          </cell>
          <cell r="BA154" t="str">
            <v xml:space="preserve"> web forms </v>
          </cell>
          <cell r="BB154" t="str">
            <v xml:space="preserve">livre microsoft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row>
        <row r="155">
          <cell r="A155" t="str">
            <v>EI10EXCS</v>
          </cell>
          <cell r="B155" t="str">
            <v>Exchange Server 2010</v>
          </cell>
          <cell r="C155" t="str">
            <v>Exploitation d'une plateforme de messagerie</v>
          </cell>
          <cell r="D155" t="str">
            <v>Patrick CARRAZ</v>
          </cell>
          <cell r="E155" t="str">
            <v/>
          </cell>
          <cell r="F155" t="str">
            <v>CARRAZ, Patrick</v>
          </cell>
          <cell r="G155" t="str">
            <v/>
          </cell>
          <cell r="H155" t="str">
            <v/>
          </cell>
          <cell r="I155" t="str">
            <v/>
          </cell>
          <cell r="J155" t="str">
            <v/>
          </cell>
          <cell r="K155" t="str">
            <v>Edition du 1 September 2014</v>
          </cell>
          <cell r="L155" t="str">
            <v>523 pages</v>
          </cell>
          <cell r="M155" t="str">
            <v>Editions ENI</v>
          </cell>
          <cell r="N155" t="str">
            <v>fre</v>
          </cell>
          <cell r="O155" t="str">
            <v>fre</v>
          </cell>
          <cell r="P155" t="str">
            <v>fre</v>
          </cell>
          <cell r="Q155" t="str">
            <v>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v>
          </cell>
          <cell r="R155">
            <v>9782746091887</v>
          </cell>
          <cell r="S155" t="str">
            <v>Version Numérique</v>
          </cell>
          <cell r="T155">
            <v>9782746090712</v>
          </cell>
          <cell r="U155" t="str">
            <v>Version Imprimée</v>
          </cell>
          <cell r="V155" t="str">
            <v>St-Herblain</v>
          </cell>
          <cell r="W155" t="str">
            <v>Editions ENI</v>
          </cell>
          <cell r="X155">
            <v>2014</v>
          </cell>
          <cell r="Y155" t="str">
            <v>Bibliothèque Numérique ENI (Service en ligne)</v>
          </cell>
          <cell r="Z155" t="str">
            <v>EXPERT IT</v>
          </cell>
          <cell r="AA155" t="str">
            <v>texte</v>
          </cell>
          <cell r="AB155" t="str">
            <v>txt</v>
          </cell>
          <cell r="AC155" t="str">
            <v>rdacontent/fre</v>
          </cell>
          <cell r="AD155" t="str">
            <v>informatique</v>
          </cell>
          <cell r="AE155" t="str">
            <v>c</v>
          </cell>
          <cell r="AF155" t="str">
            <v>rdamedia/fre</v>
          </cell>
          <cell r="AG155" t="str">
            <v>ressource en ligne</v>
          </cell>
          <cell r="AH155" t="str">
            <v>cr</v>
          </cell>
          <cell r="AI155" t="str">
            <v>rdacarrier/fre</v>
          </cell>
          <cell r="AJ155" t="str">
            <v>m\\\\\o\\d\\\\\\\\</v>
          </cell>
          <cell r="AK155" t="str">
            <v>cr\cn\\\\uuaua</v>
          </cell>
          <cell r="AL155" t="str">
            <v>Accès restreint aux membres</v>
          </cell>
          <cell r="AM155" t="str">
            <v>Source de la note de description : Version imprimée</v>
          </cell>
          <cell r="AN155" t="str">
            <v/>
          </cell>
          <cell r="AO155" t="str">
            <v>%SITE_CLIENT%/?library_guid=E768F1AF-7CAC-4E97-9626-E0EC327875B7</v>
          </cell>
          <cell r="AP155" t="str">
            <v>Accès au travers du portail ENI</v>
          </cell>
          <cell r="AQ155" t="str">
            <v xml:space="preserve"> bal </v>
          </cell>
          <cell r="AR155" t="str">
            <v xml:space="preserve"> DAG </v>
          </cell>
          <cell r="AS155" t="str">
            <v xml:space="preserve"> Database Availability Group </v>
          </cell>
          <cell r="AT155" t="str">
            <v xml:space="preserve"> exchange serveur </v>
          </cell>
          <cell r="AU155" t="str">
            <v xml:space="preserve"> haute disponibilité </v>
          </cell>
          <cell r="AV155" t="str">
            <v xml:space="preserve"> LNEI10EXCS</v>
          </cell>
          <cell r="AW155" t="str">
            <v xml:space="preserve"> office 365 </v>
          </cell>
          <cell r="AX155" t="str">
            <v xml:space="preserve"> office365 </v>
          </cell>
          <cell r="AY155" t="str">
            <v xml:space="preserve"> RBAC </v>
          </cell>
          <cell r="AZ155" t="str">
            <v xml:space="preserve"> Role Based Access Control </v>
          </cell>
          <cell r="BA155" t="str">
            <v xml:space="preserve"> sécurité </v>
          </cell>
          <cell r="BB155" t="str">
            <v xml:space="preserve">microsoft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row>
        <row r="156">
          <cell r="A156" t="str">
            <v>EI10SHA</v>
          </cell>
          <cell r="B156" t="str">
            <v>SharePoint 2010</v>
          </cell>
          <cell r="C156" t="str">
            <v>Développez en .NET pour personnaliser SharePoint</v>
          </cell>
          <cell r="D156" t="str">
            <v>Stéphane Eyskens,Ludovic Lefort</v>
          </cell>
          <cell r="E156" t="str">
            <v/>
          </cell>
          <cell r="F156" t="str">
            <v>Eyskens, Stéphane</v>
          </cell>
          <cell r="G156" t="str">
            <v>Lefort, Ludovic</v>
          </cell>
          <cell r="H156" t="str">
            <v/>
          </cell>
          <cell r="I156" t="str">
            <v/>
          </cell>
          <cell r="J156" t="str">
            <v/>
          </cell>
          <cell r="K156" t="str">
            <v>Edition du 1 December 2010</v>
          </cell>
          <cell r="L156" t="str">
            <v>456 pages</v>
          </cell>
          <cell r="M156" t="str">
            <v>Editions ENI</v>
          </cell>
          <cell r="N156" t="str">
            <v>fre</v>
          </cell>
          <cell r="O156" t="str">
            <v>fre</v>
          </cell>
          <cell r="P156" t="str">
            <v>fre</v>
          </cell>
          <cell r="Q156" t="str">
            <v>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v>
          </cell>
          <cell r="R156">
            <v>9782746061798</v>
          </cell>
          <cell r="S156" t="str">
            <v>Version Numérique</v>
          </cell>
          <cell r="T156">
            <v>9782746059184</v>
          </cell>
          <cell r="U156" t="str">
            <v>Version Imprimée</v>
          </cell>
          <cell r="V156" t="str">
            <v>St-Herblain</v>
          </cell>
          <cell r="W156" t="str">
            <v>Editions ENI</v>
          </cell>
          <cell r="X156">
            <v>2010</v>
          </cell>
          <cell r="Y156" t="str">
            <v>Bibliothèque Numérique ENI (Service en ligne)</v>
          </cell>
          <cell r="Z156" t="str">
            <v>EXPERT IT</v>
          </cell>
          <cell r="AA156" t="str">
            <v>texte</v>
          </cell>
          <cell r="AB156" t="str">
            <v>txt</v>
          </cell>
          <cell r="AC156" t="str">
            <v>rdacontent/fre</v>
          </cell>
          <cell r="AD156" t="str">
            <v>informatique</v>
          </cell>
          <cell r="AE156" t="str">
            <v>c</v>
          </cell>
          <cell r="AF156" t="str">
            <v>rdamedia/fre</v>
          </cell>
          <cell r="AG156" t="str">
            <v>ressource en ligne</v>
          </cell>
          <cell r="AH156" t="str">
            <v>cr</v>
          </cell>
          <cell r="AI156" t="str">
            <v>rdacarrier/fre</v>
          </cell>
          <cell r="AJ156" t="str">
            <v>m\\\\\o\\d\\\\\\\\</v>
          </cell>
          <cell r="AK156" t="str">
            <v>cr\cn\\\\uuaua</v>
          </cell>
          <cell r="AL156" t="str">
            <v>Accès restreint aux membres</v>
          </cell>
          <cell r="AM156" t="str">
            <v>Source de la note de description : Version imprimée</v>
          </cell>
          <cell r="AN156" t="str">
            <v/>
          </cell>
          <cell r="AO156" t="str">
            <v>%SITE_CLIENT%/?library_guid=FD46EFB9-DABF-40EB-AB14-D31F962907EC</v>
          </cell>
          <cell r="AP156" t="str">
            <v>Accès au travers du portail ENI</v>
          </cell>
          <cell r="AQ156" t="str">
            <v xml:space="preserve"> .net </v>
          </cell>
          <cell r="AR156" t="str">
            <v xml:space="preserve"> access services </v>
          </cell>
          <cell r="AS156" t="str">
            <v xml:space="preserve"> bdc </v>
          </cell>
          <cell r="AT156" t="str">
            <v xml:space="preserve"> business connectivity services </v>
          </cell>
          <cell r="AU156" t="str">
            <v xml:space="preserve"> caml </v>
          </cell>
          <cell r="AV156" t="str">
            <v xml:space="preserve"> dot net </v>
          </cell>
          <cell r="AW156" t="str">
            <v xml:space="preserve"> ecmascript </v>
          </cell>
          <cell r="AX156" t="str">
            <v xml:space="preserve"> excel services </v>
          </cell>
          <cell r="AY156" t="str">
            <v xml:space="preserve"> excel services </v>
          </cell>
          <cell r="AZ156" t="str">
            <v xml:space="preserve"> forms server </v>
          </cell>
          <cell r="BA156" t="str">
            <v xml:space="preserve"> forms services </v>
          </cell>
          <cell r="BB156" t="str">
            <v xml:space="preserve"> linq </v>
          </cell>
          <cell r="BC156" t="str">
            <v xml:space="preserve"> livre MOSS </v>
          </cell>
          <cell r="BD156" t="str">
            <v xml:space="preserve"> LNEI10SHA</v>
          </cell>
          <cell r="BE156" t="str">
            <v xml:space="preserve"> Microsoft </v>
          </cell>
          <cell r="BF156" t="str">
            <v xml:space="preserve"> MVP </v>
          </cell>
          <cell r="BG156" t="str">
            <v xml:space="preserve"> net </v>
          </cell>
          <cell r="BH156" t="str">
            <v xml:space="preserve"> rest </v>
          </cell>
          <cell r="BI156" t="str">
            <v xml:space="preserve"> sharepoint designer </v>
          </cell>
          <cell r="BJ156" t="str">
            <v xml:space="preserve"> SharePoint Server 2010
 </v>
          </cell>
          <cell r="BK156" t="str">
            <v xml:space="preserve"> silverlight </v>
          </cell>
          <cell r="BL156" t="str">
            <v xml:space="preserve"> travail collaboratif </v>
          </cell>
          <cell r="BM156" t="str">
            <v xml:space="preserve"> visio services </v>
          </cell>
          <cell r="BN156" t="str">
            <v xml:space="preserve"> wcf </v>
          </cell>
          <cell r="BO156" t="str">
            <v xml:space="preserve"> webpart </v>
          </cell>
          <cell r="BP156" t="str">
            <v xml:space="preserve">livre sharepoint </v>
          </cell>
          <cell r="BQ156" t="str">
            <v/>
          </cell>
          <cell r="BR156" t="str">
            <v/>
          </cell>
          <cell r="BS156" t="str">
            <v/>
          </cell>
          <cell r="BT156" t="str">
            <v/>
          </cell>
          <cell r="BU156" t="str">
            <v/>
          </cell>
          <cell r="BV156" t="str">
            <v/>
          </cell>
          <cell r="BW156" t="str">
            <v/>
          </cell>
          <cell r="BX156" t="str">
            <v/>
          </cell>
        </row>
        <row r="157">
          <cell r="A157" t="str">
            <v>EI10SHAD</v>
          </cell>
          <cell r="B157" t="str">
            <v>SharePoint Designer 2010</v>
          </cell>
          <cell r="C157" t="str">
            <v>Maîtrisez la personnalisation et la gestion de l'information de vos sites SharePoint</v>
          </cell>
          <cell r="D157" t="str">
            <v>Emmanuel BARON</v>
          </cell>
          <cell r="E157" t="str">
            <v/>
          </cell>
          <cell r="F157" t="str">
            <v>BARON, Emmanuel</v>
          </cell>
          <cell r="G157" t="str">
            <v/>
          </cell>
          <cell r="H157" t="str">
            <v/>
          </cell>
          <cell r="I157" t="str">
            <v/>
          </cell>
          <cell r="J157" t="str">
            <v/>
          </cell>
          <cell r="K157" t="str">
            <v>Edition du 1 September 2011</v>
          </cell>
          <cell r="L157" t="str">
            <v>934 pages</v>
          </cell>
          <cell r="M157" t="str">
            <v>Editions ENI</v>
          </cell>
          <cell r="N157" t="str">
            <v>fre</v>
          </cell>
          <cell r="O157" t="str">
            <v>fre</v>
          </cell>
          <cell r="P157" t="str">
            <v>fre</v>
          </cell>
          <cell r="Q157" t="str">
            <v>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v>
          </cell>
          <cell r="R157">
            <v>9782746069701</v>
          </cell>
          <cell r="S157" t="str">
            <v>Version Numérique</v>
          </cell>
          <cell r="T157">
            <v>9782746067622</v>
          </cell>
          <cell r="U157" t="str">
            <v>Version Imprimée</v>
          </cell>
          <cell r="V157" t="str">
            <v>St-Herblain</v>
          </cell>
          <cell r="W157" t="str">
            <v>Editions ENI</v>
          </cell>
          <cell r="X157">
            <v>2011</v>
          </cell>
          <cell r="Y157" t="str">
            <v>Bibliothèque Numérique ENI (Service en ligne)</v>
          </cell>
          <cell r="Z157" t="str">
            <v>EXPERT IT</v>
          </cell>
          <cell r="AA157" t="str">
            <v>texte</v>
          </cell>
          <cell r="AB157" t="str">
            <v>txt</v>
          </cell>
          <cell r="AC157" t="str">
            <v>rdacontent/fre</v>
          </cell>
          <cell r="AD157" t="str">
            <v>informatique</v>
          </cell>
          <cell r="AE157" t="str">
            <v>c</v>
          </cell>
          <cell r="AF157" t="str">
            <v>rdamedia/fre</v>
          </cell>
          <cell r="AG157" t="str">
            <v>ressource en ligne</v>
          </cell>
          <cell r="AH157" t="str">
            <v>cr</v>
          </cell>
          <cell r="AI157" t="str">
            <v>rdacarrier/fre</v>
          </cell>
          <cell r="AJ157" t="str">
            <v>m\\\\\o\\d\\\\\\\\</v>
          </cell>
          <cell r="AK157" t="str">
            <v>cr\cn\\\\uuaua</v>
          </cell>
          <cell r="AL157" t="str">
            <v>Accès restreint aux membres</v>
          </cell>
          <cell r="AM157" t="str">
            <v>Source de la note de description : Version imprimée</v>
          </cell>
          <cell r="AN157" t="str">
            <v/>
          </cell>
          <cell r="AO157" t="str">
            <v>%SITE_CLIENT%/?library_guid=F9EE0D53-1E8A-4260-A78B-BF88FAA1965C</v>
          </cell>
          <cell r="AP157" t="str">
            <v>Accès au travers du portail ENI</v>
          </cell>
          <cell r="AQ157" t="str">
            <v xml:space="preserve"> LNEI10SHAD</v>
          </cell>
          <cell r="AR157" t="str">
            <v xml:space="preserve"> WSS </v>
          </cell>
          <cell r="AS157" t="str">
            <v xml:space="preserve">MOSS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row>
        <row r="158">
          <cell r="A158" t="str">
            <v>EI10TFS</v>
          </cell>
          <cell r="B158" t="str">
            <v>TFS 2010</v>
          </cell>
          <cell r="C158" t="str">
            <v>La plate-forme de gestion du cycle de vie des applications</v>
          </cell>
          <cell r="D158" t="str">
            <v>Florent Santin</v>
          </cell>
          <cell r="E158" t="str">
            <v/>
          </cell>
          <cell r="F158" t="str">
            <v>Santin, Florent</v>
          </cell>
          <cell r="G158" t="str">
            <v/>
          </cell>
          <cell r="H158" t="str">
            <v/>
          </cell>
          <cell r="I158" t="str">
            <v/>
          </cell>
          <cell r="J158" t="str">
            <v/>
          </cell>
          <cell r="K158" t="str">
            <v>Edition du 1 December 2010</v>
          </cell>
          <cell r="L158" t="str">
            <v>442 pages</v>
          </cell>
          <cell r="M158" t="str">
            <v>Editions ENI</v>
          </cell>
          <cell r="N158" t="str">
            <v>fre</v>
          </cell>
          <cell r="O158" t="str">
            <v>fre</v>
          </cell>
          <cell r="P158" t="str">
            <v>fre</v>
          </cell>
          <cell r="Q158" t="str">
            <v>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v>
          </cell>
          <cell r="R158">
            <v>9782746061569</v>
          </cell>
          <cell r="S158" t="str">
            <v>Version Numérique</v>
          </cell>
          <cell r="T158">
            <v>9782746059214</v>
          </cell>
          <cell r="U158" t="str">
            <v>Version Imprimée</v>
          </cell>
          <cell r="V158" t="str">
            <v>St-Herblain</v>
          </cell>
          <cell r="W158" t="str">
            <v>Editions ENI</v>
          </cell>
          <cell r="X158">
            <v>2010</v>
          </cell>
          <cell r="Y158" t="str">
            <v>Bibliothèque Numérique ENI (Service en ligne)</v>
          </cell>
          <cell r="Z158" t="str">
            <v>EXPERT IT</v>
          </cell>
          <cell r="AA158" t="str">
            <v>texte</v>
          </cell>
          <cell r="AB158" t="str">
            <v>txt</v>
          </cell>
          <cell r="AC158" t="str">
            <v>rdacontent/fre</v>
          </cell>
          <cell r="AD158" t="str">
            <v>informatique</v>
          </cell>
          <cell r="AE158" t="str">
            <v>c</v>
          </cell>
          <cell r="AF158" t="str">
            <v>rdamedia/fre</v>
          </cell>
          <cell r="AG158" t="str">
            <v>ressource en ligne</v>
          </cell>
          <cell r="AH158" t="str">
            <v>cr</v>
          </cell>
          <cell r="AI158" t="str">
            <v>rdacarrier/fre</v>
          </cell>
          <cell r="AJ158" t="str">
            <v>m\\\\\o\\d\\\\\\\\</v>
          </cell>
          <cell r="AK158" t="str">
            <v>cr\cn\\\\uuaua</v>
          </cell>
          <cell r="AL158" t="str">
            <v>Accès restreint aux membres</v>
          </cell>
          <cell r="AM158" t="str">
            <v>Source de la note de description : Version imprimée</v>
          </cell>
          <cell r="AN158" t="str">
            <v/>
          </cell>
          <cell r="AO158" t="str">
            <v>%SITE_CLIENT%/?library_guid=A09E8D6B-1148-4A6F-B55B-6968F016B051</v>
          </cell>
          <cell r="AP158" t="str">
            <v>Accès au travers du portail ENI</v>
          </cell>
          <cell r="AQ158" t="str">
            <v xml:space="preserve"> livre microsoft </v>
          </cell>
          <cell r="AR158" t="str">
            <v xml:space="preserve"> LNEI10TFS</v>
          </cell>
          <cell r="AS158" t="str">
            <v xml:space="preserve"> SharePoint Services </v>
          </cell>
          <cell r="AT158" t="str">
            <v xml:space="preserve"> team foundation server </v>
          </cell>
          <cell r="AU158" t="str">
            <v xml:space="preserve"> visual studio </v>
          </cell>
          <cell r="AV158" t="str">
            <v xml:space="preserve">livre tfs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row>
        <row r="159">
          <cell r="A159" t="str">
            <v>EI10VIAL</v>
          </cell>
          <cell r="B159" t="str">
            <v>Visual Studio 2010 ALM</v>
          </cell>
          <cell r="C159" t="str">
            <v>Mise en place de tests logiciels</v>
          </cell>
          <cell r="D159" t="str">
            <v>Etienne MARGRAFF</v>
          </cell>
          <cell r="E159" t="str">
            <v/>
          </cell>
          <cell r="F159" t="str">
            <v>MARGRAFF, Etienne</v>
          </cell>
          <cell r="G159" t="str">
            <v/>
          </cell>
          <cell r="H159" t="str">
            <v/>
          </cell>
          <cell r="I159" t="str">
            <v/>
          </cell>
          <cell r="J159" t="str">
            <v/>
          </cell>
          <cell r="K159" t="str">
            <v>Edition du 1 February 2011</v>
          </cell>
          <cell r="L159" t="str">
            <v>377 pages</v>
          </cell>
          <cell r="M159" t="str">
            <v>Editions ENI</v>
          </cell>
          <cell r="N159" t="str">
            <v>fre</v>
          </cell>
          <cell r="O159" t="str">
            <v>fre</v>
          </cell>
          <cell r="P159" t="str">
            <v>fre</v>
          </cell>
          <cell r="Q159" t="str">
            <v>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v>
          </cell>
          <cell r="R159">
            <v>9782746062917</v>
          </cell>
          <cell r="S159" t="str">
            <v>Version Numérique</v>
          </cell>
          <cell r="T159">
            <v>9782746061347</v>
          </cell>
          <cell r="U159" t="str">
            <v>Version Imprimée</v>
          </cell>
          <cell r="V159" t="str">
            <v>St-Herblain</v>
          </cell>
          <cell r="W159" t="str">
            <v>Editions ENI</v>
          </cell>
          <cell r="X159">
            <v>2011</v>
          </cell>
          <cell r="Y159" t="str">
            <v>Bibliothèque Numérique ENI (Service en ligne)</v>
          </cell>
          <cell r="Z159" t="str">
            <v>EXPERT IT</v>
          </cell>
          <cell r="AA159" t="str">
            <v>texte</v>
          </cell>
          <cell r="AB159" t="str">
            <v>txt</v>
          </cell>
          <cell r="AC159" t="str">
            <v>rdacontent/fre</v>
          </cell>
          <cell r="AD159" t="str">
            <v>informatique</v>
          </cell>
          <cell r="AE159" t="str">
            <v>c</v>
          </cell>
          <cell r="AF159" t="str">
            <v>rdamedia/fre</v>
          </cell>
          <cell r="AG159" t="str">
            <v>ressource en ligne</v>
          </cell>
          <cell r="AH159" t="str">
            <v>cr</v>
          </cell>
          <cell r="AI159" t="str">
            <v>rdacarrier/fre</v>
          </cell>
          <cell r="AJ159" t="str">
            <v>m\\\\\o\\d\\\\\\\\</v>
          </cell>
          <cell r="AK159" t="str">
            <v>cr\cn\\\\uuaua</v>
          </cell>
          <cell r="AL159" t="str">
            <v>Accès restreint aux membres</v>
          </cell>
          <cell r="AM159" t="str">
            <v>Source de la note de description : Version imprimée</v>
          </cell>
          <cell r="AN159" t="str">
            <v/>
          </cell>
          <cell r="AO159" t="str">
            <v>%SITE_CLIENT%/?library_guid=59B8DEC7-863C-4A72-99C0-3651CC3BC421</v>
          </cell>
          <cell r="AP159" t="str">
            <v>Accès au travers du portail ENI</v>
          </cell>
          <cell r="AQ159" t="str">
            <v xml:space="preserve"> LNEI10VIAL</v>
          </cell>
          <cell r="AR159" t="str">
            <v xml:space="preserve"> TFS </v>
          </cell>
          <cell r="AS159" t="str">
            <v xml:space="preserve"> unit test </v>
          </cell>
          <cell r="AT159" t="str">
            <v xml:space="preserve"> unit tests </v>
          </cell>
          <cell r="AU159" t="str">
            <v xml:space="preserve"> VS ALM </v>
          </cell>
          <cell r="AV159" t="str">
            <v xml:space="preserve">livre tests </v>
          </cell>
          <cell r="AW159" t="str">
            <v/>
          </cell>
          <cell r="AX159" t="str">
            <v/>
          </cell>
          <cell r="AY159" t="str">
            <v/>
          </cell>
          <cell r="AZ159" t="str">
            <v/>
          </cell>
          <cell r="BA159" t="str">
            <v/>
          </cell>
          <cell r="BB159" t="str">
            <v/>
          </cell>
          <cell r="BC159" t="str">
            <v/>
          </cell>
          <cell r="BD159" t="str">
            <v/>
          </cell>
          <cell r="BE159" t="str">
            <v/>
          </cell>
          <cell r="BF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R159" t="str">
            <v/>
          </cell>
          <cell r="BS159" t="str">
            <v/>
          </cell>
          <cell r="BT159" t="str">
            <v/>
          </cell>
          <cell r="BU159" t="str">
            <v/>
          </cell>
          <cell r="BV159" t="str">
            <v/>
          </cell>
          <cell r="BW159" t="str">
            <v/>
          </cell>
          <cell r="BX159" t="str">
            <v/>
          </cell>
        </row>
        <row r="160">
          <cell r="A160" t="str">
            <v>EI10WINS</v>
          </cell>
          <cell r="B160" t="str">
            <v>La sécurité sous Windows 10</v>
          </cell>
          <cell r="C160" t="str">
            <v/>
          </cell>
          <cell r="D160" t="str">
            <v>Freddy ELMALEH</v>
          </cell>
          <cell r="E160" t="str">
            <v/>
          </cell>
          <cell r="F160" t="str">
            <v>ELMALEH, Freddy</v>
          </cell>
          <cell r="G160" t="str">
            <v/>
          </cell>
          <cell r="H160" t="str">
            <v/>
          </cell>
          <cell r="I160" t="str">
            <v/>
          </cell>
          <cell r="J160" t="str">
            <v/>
          </cell>
          <cell r="K160" t="str">
            <v>Edition du 1 January 2017</v>
          </cell>
          <cell r="L160" t="str">
            <v>437 pages</v>
          </cell>
          <cell r="M160" t="str">
            <v>Editions ENI</v>
          </cell>
          <cell r="N160" t="str">
            <v>fre</v>
          </cell>
          <cell r="O160" t="str">
            <v>fre</v>
          </cell>
          <cell r="P160" t="str">
            <v>fre</v>
          </cell>
          <cell r="Q160" t="str">
            <v>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v>
          </cell>
          <cell r="R160">
            <v>9782409006746</v>
          </cell>
          <cell r="S160" t="str">
            <v>Version Numérique</v>
          </cell>
          <cell r="T160">
            <v>9782409005350</v>
          </cell>
          <cell r="U160" t="str">
            <v>Version Imprimée</v>
          </cell>
          <cell r="V160" t="str">
            <v>St-Herblain</v>
          </cell>
          <cell r="W160" t="str">
            <v>Editions ENI</v>
          </cell>
          <cell r="X160">
            <v>2017</v>
          </cell>
          <cell r="Y160" t="str">
            <v>Bibliothèque Numérique ENI (Service en ligne)</v>
          </cell>
          <cell r="Z160" t="str">
            <v>EXPERT IT</v>
          </cell>
          <cell r="AA160" t="str">
            <v>texte</v>
          </cell>
          <cell r="AB160" t="str">
            <v>txt</v>
          </cell>
          <cell r="AC160" t="str">
            <v>rdacontent/fre</v>
          </cell>
          <cell r="AD160" t="str">
            <v>informatique</v>
          </cell>
          <cell r="AE160" t="str">
            <v>c</v>
          </cell>
          <cell r="AF160" t="str">
            <v>rdamedia/fre</v>
          </cell>
          <cell r="AG160" t="str">
            <v>ressource en ligne</v>
          </cell>
          <cell r="AH160" t="str">
            <v>cr</v>
          </cell>
          <cell r="AI160" t="str">
            <v>rdacarrier/fre</v>
          </cell>
          <cell r="AJ160" t="str">
            <v>m\\\\\o\\d\\\\\\\\</v>
          </cell>
          <cell r="AK160" t="str">
            <v>cr\cn\\\\uuaua</v>
          </cell>
          <cell r="AL160" t="str">
            <v>Accès restreint aux membres</v>
          </cell>
          <cell r="AM160" t="str">
            <v>Source de la note de description : Version imprimée</v>
          </cell>
          <cell r="AN160" t="str">
            <v/>
          </cell>
          <cell r="AO160" t="str">
            <v>%SITE_CLIENT%/?library_guid=BCFD5C3A-4C76-41FC-BD95-A8BDD1ED4F73</v>
          </cell>
          <cell r="AP160" t="str">
            <v>Accès au travers du portail ENI</v>
          </cell>
          <cell r="AQ160" t="str">
            <v xml:space="preserve"> AppLocker </v>
          </cell>
          <cell r="AR160" t="str">
            <v xml:space="preserve"> BitLocker </v>
          </cell>
          <cell r="AS160" t="str">
            <v xml:space="preserve"> BranchCache </v>
          </cell>
          <cell r="AT160" t="str">
            <v xml:space="preserve"> Credential Guard </v>
          </cell>
          <cell r="AU160" t="str">
            <v xml:space="preserve"> Device Guard </v>
          </cell>
          <cell r="AV160" t="str">
            <v xml:space="preserve"> DirectAccess </v>
          </cell>
          <cell r="AW160" t="str">
            <v xml:space="preserve"> EFS </v>
          </cell>
          <cell r="AX160" t="str">
            <v xml:space="preserve"> GPO </v>
          </cell>
          <cell r="AY160" t="str">
            <v xml:space="preserve"> livre sécurité </v>
          </cell>
          <cell r="AZ160" t="str">
            <v xml:space="preserve"> LNEI10WINS</v>
          </cell>
          <cell r="BA160" t="str">
            <v xml:space="preserve"> securite </v>
          </cell>
          <cell r="BB160" t="str">
            <v xml:space="preserve"> SMB V3 </v>
          </cell>
          <cell r="BC160" t="str">
            <v xml:space="preserve"> UAC </v>
          </cell>
          <cell r="BD160" t="str">
            <v xml:space="preserve"> Windows Defender </v>
          </cell>
          <cell r="BE160" t="str">
            <v xml:space="preserve"> Windows hello </v>
          </cell>
          <cell r="BF160" t="str">
            <v xml:space="preserve">livre microsoft </v>
          </cell>
          <cell r="BG160" t="str">
            <v/>
          </cell>
          <cell r="BH160" t="str">
            <v/>
          </cell>
          <cell r="BI160" t="str">
            <v/>
          </cell>
          <cell r="BJ160" t="str">
            <v/>
          </cell>
          <cell r="BK160" t="str">
            <v/>
          </cell>
          <cell r="BL160" t="str">
            <v/>
          </cell>
          <cell r="BM160" t="str">
            <v/>
          </cell>
          <cell r="BN160" t="str">
            <v/>
          </cell>
          <cell r="BO160" t="str">
            <v/>
          </cell>
          <cell r="BP160" t="str">
            <v/>
          </cell>
          <cell r="BQ160" t="str">
            <v/>
          </cell>
          <cell r="BR160" t="str">
            <v/>
          </cell>
          <cell r="BS160" t="str">
            <v/>
          </cell>
          <cell r="BT160" t="str">
            <v/>
          </cell>
          <cell r="BU160" t="str">
            <v/>
          </cell>
          <cell r="BV160" t="str">
            <v/>
          </cell>
          <cell r="BW160" t="str">
            <v/>
          </cell>
          <cell r="BX160" t="str">
            <v/>
          </cell>
        </row>
        <row r="161">
          <cell r="A161" t="str">
            <v>EI11WINS</v>
          </cell>
          <cell r="B161" t="str">
            <v>La sécurité sous Windows 11</v>
          </cell>
          <cell r="C161" t="str">
            <v>Renforcez votre système d'exploitation</v>
          </cell>
          <cell r="D161" t="str">
            <v>David DAUSSIN</v>
          </cell>
          <cell r="E161" t="str">
            <v/>
          </cell>
          <cell r="F161" t="str">
            <v>DAUSSIN, David</v>
          </cell>
          <cell r="G161" t="str">
            <v/>
          </cell>
          <cell r="H161" t="str">
            <v/>
          </cell>
          <cell r="I161" t="str">
            <v/>
          </cell>
          <cell r="J161" t="str">
            <v/>
          </cell>
          <cell r="K161" t="str">
            <v>Edition du 1 October 2022</v>
          </cell>
          <cell r="L161" t="str">
            <v>365 pages</v>
          </cell>
          <cell r="M161" t="str">
            <v>Editions ENI</v>
          </cell>
          <cell r="N161" t="str">
            <v>fre</v>
          </cell>
          <cell r="O161" t="str">
            <v>fre</v>
          </cell>
          <cell r="P161" t="str">
            <v>fre</v>
          </cell>
          <cell r="Q161" t="str">
            <v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v>
          </cell>
          <cell r="R161">
            <v>9782409037436</v>
          </cell>
          <cell r="S161" t="str">
            <v>Version Numérique</v>
          </cell>
          <cell r="T161">
            <v>9782409037429</v>
          </cell>
          <cell r="U161" t="str">
            <v>Version Imprimée</v>
          </cell>
          <cell r="V161" t="str">
            <v>St-Herblain</v>
          </cell>
          <cell r="W161" t="str">
            <v>Editions ENI</v>
          </cell>
          <cell r="X161">
            <v>2022</v>
          </cell>
          <cell r="Y161" t="str">
            <v>Bibliothèque Numérique ENI (Service en ligne)</v>
          </cell>
          <cell r="Z161" t="str">
            <v>EXPERT IT</v>
          </cell>
          <cell r="AA161" t="str">
            <v>texte</v>
          </cell>
          <cell r="AB161" t="str">
            <v>txt</v>
          </cell>
          <cell r="AC161" t="str">
            <v>rdacontent/fre</v>
          </cell>
          <cell r="AD161" t="str">
            <v>informatique</v>
          </cell>
          <cell r="AE161" t="str">
            <v>c</v>
          </cell>
          <cell r="AF161" t="str">
            <v>rdamedia/fre</v>
          </cell>
          <cell r="AG161" t="str">
            <v>ressource en ligne</v>
          </cell>
          <cell r="AH161" t="str">
            <v>cr</v>
          </cell>
          <cell r="AI161" t="str">
            <v>rdacarrier/fre</v>
          </cell>
          <cell r="AJ161" t="str">
            <v>m\\\\\o\\d\\\\\\\\</v>
          </cell>
          <cell r="AK161" t="str">
            <v>cr\cn\\\\uuaua</v>
          </cell>
          <cell r="AL161" t="str">
            <v>Accès restreint aux membres</v>
          </cell>
          <cell r="AM161" t="str">
            <v>Source de la note de description : Version imprimée</v>
          </cell>
          <cell r="AN161" t="str">
            <v/>
          </cell>
          <cell r="AO161" t="str">
            <v>%SITE_CLIENT%/?library_guid=76716717-6427-48B8-BC3A-7C060E6AA56A</v>
          </cell>
          <cell r="AP161" t="str">
            <v>Accès au travers du portail ENI</v>
          </cell>
          <cell r="AQ161" t="str">
            <v xml:space="preserve"> authentification </v>
          </cell>
          <cell r="AR161" t="str">
            <v xml:space="preserve"> malwares </v>
          </cell>
          <cell r="AS161" t="str">
            <v xml:space="preserve"> pare</v>
          </cell>
          <cell r="AT161" t="str">
            <v xml:space="preserve"> Windows 11 </v>
          </cell>
          <cell r="AU161" t="str">
            <v xml:space="preserve"> Windows update </v>
          </cell>
          <cell r="AV161" t="str">
            <v xml:space="preserve">Cybersécurité </v>
          </cell>
          <cell r="AW161" t="str">
            <v>feu</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row>
        <row r="162">
          <cell r="A162" t="str">
            <v>EI12CASP</v>
          </cell>
          <cell r="B162" t="str">
            <v>ASP.NET 4.5 avec C# sous Visual Studio 2012</v>
          </cell>
          <cell r="C162" t="str">
            <v>Conception et développement d'applications Web</v>
          </cell>
          <cell r="D162" t="str">
            <v>Brice-Arnaud GUÉRIN</v>
          </cell>
          <cell r="E162" t="str">
            <v/>
          </cell>
          <cell r="F162" t="str">
            <v>GUÉRIN, Brice-Arnaud</v>
          </cell>
          <cell r="G162" t="str">
            <v/>
          </cell>
          <cell r="H162" t="str">
            <v/>
          </cell>
          <cell r="I162" t="str">
            <v/>
          </cell>
          <cell r="J162" t="str">
            <v/>
          </cell>
          <cell r="K162" t="str">
            <v>Edition du 1 January 2013</v>
          </cell>
          <cell r="L162" t="str">
            <v>574 pages</v>
          </cell>
          <cell r="M162" t="str">
            <v>Editions ENI</v>
          </cell>
          <cell r="N162" t="str">
            <v>fre</v>
          </cell>
          <cell r="O162" t="str">
            <v>fre</v>
          </cell>
          <cell r="P162" t="str">
            <v>fre</v>
          </cell>
          <cell r="Q162"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v>
          </cell>
          <cell r="R162">
            <v>9782746078802</v>
          </cell>
          <cell r="S162" t="str">
            <v>Version Numérique</v>
          </cell>
          <cell r="T162">
            <v>9782746078307</v>
          </cell>
          <cell r="U162" t="str">
            <v>Version Imprimée</v>
          </cell>
          <cell r="V162" t="str">
            <v>St-Herblain</v>
          </cell>
          <cell r="W162" t="str">
            <v>Editions ENI</v>
          </cell>
          <cell r="X162">
            <v>2013</v>
          </cell>
          <cell r="Y162" t="str">
            <v>Bibliothèque Numérique ENI (Service en ligne)</v>
          </cell>
          <cell r="Z162" t="str">
            <v>EXPERT IT</v>
          </cell>
          <cell r="AA162" t="str">
            <v>texte</v>
          </cell>
          <cell r="AB162" t="str">
            <v>txt</v>
          </cell>
          <cell r="AC162" t="str">
            <v>rdacontent/fre</v>
          </cell>
          <cell r="AD162" t="str">
            <v>informatique</v>
          </cell>
          <cell r="AE162" t="str">
            <v>c</v>
          </cell>
          <cell r="AF162" t="str">
            <v>rdamedia/fre</v>
          </cell>
          <cell r="AG162" t="str">
            <v>ressource en ligne</v>
          </cell>
          <cell r="AH162" t="str">
            <v>cr</v>
          </cell>
          <cell r="AI162" t="str">
            <v>rdacarrier/fre</v>
          </cell>
          <cell r="AJ162" t="str">
            <v>m\\\\\o\\d\\\\\\\\</v>
          </cell>
          <cell r="AK162" t="str">
            <v>cr\cn\\\\uuaua</v>
          </cell>
          <cell r="AL162" t="str">
            <v>Accès restreint aux membres</v>
          </cell>
          <cell r="AM162" t="str">
            <v>Source de la note de description : Version imprimée</v>
          </cell>
          <cell r="AN162" t="str">
            <v/>
          </cell>
          <cell r="AO162" t="str">
            <v>%SITE_CLIENT%/?library_guid=45025766-3FF5-4961-B10B-7FB1D7B481B1</v>
          </cell>
          <cell r="AP162" t="str">
            <v>Accès au travers du portail ENI</v>
          </cell>
          <cell r="AQ162" t="str">
            <v xml:space="preserve"> ado </v>
          </cell>
          <cell r="AR162" t="str">
            <v xml:space="preserve"> ajax </v>
          </cell>
          <cell r="AS162" t="str">
            <v xml:space="preserve"> c # </v>
          </cell>
          <cell r="AT162" t="str">
            <v xml:space="preserve"> framework </v>
          </cell>
          <cell r="AU162" t="str">
            <v xml:space="preserve"> Health monitoring  </v>
          </cell>
          <cell r="AV162" t="str">
            <v xml:space="preserve"> linq </v>
          </cell>
          <cell r="AW162" t="str">
            <v xml:space="preserve"> livre asp </v>
          </cell>
          <cell r="AX162" t="str">
            <v xml:space="preserve"> LNEI12CASP</v>
          </cell>
          <cell r="AY162" t="str">
            <v xml:space="preserve"> mvc </v>
          </cell>
          <cell r="AZ162" t="str">
            <v xml:space="preserve"> vs 2012 </v>
          </cell>
          <cell r="BA162" t="str">
            <v xml:space="preserve"> web forms </v>
          </cell>
          <cell r="BB162" t="str">
            <v xml:space="preserve">jquery </v>
          </cell>
          <cell r="BC162" t="str">
            <v xml:space="preserve">microsoft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row>
        <row r="163">
          <cell r="A163" t="str">
            <v>EI12HYP</v>
          </cell>
          <cell r="B163" t="str">
            <v>Hyper-V (version 3) et System Center Virtual Machine Manager</v>
          </cell>
          <cell r="C163" t="str">
            <v>Technologie de virtualisation sous Windows Server 2012</v>
          </cell>
          <cell r="D163" t="str">
            <v>Jean-François APRÉA</v>
          </cell>
          <cell r="E163" t="str">
            <v/>
          </cell>
          <cell r="F163" t="str">
            <v>APRÉA, Jean-François</v>
          </cell>
          <cell r="G163" t="str">
            <v/>
          </cell>
          <cell r="H163" t="str">
            <v/>
          </cell>
          <cell r="I163" t="str">
            <v/>
          </cell>
          <cell r="J163" t="str">
            <v/>
          </cell>
          <cell r="K163" t="str">
            <v>Edition du 1 April 2013</v>
          </cell>
          <cell r="L163" t="str">
            <v>845 pages</v>
          </cell>
          <cell r="M163" t="str">
            <v>Editions ENI</v>
          </cell>
          <cell r="N163" t="str">
            <v>fre</v>
          </cell>
          <cell r="O163" t="str">
            <v>fre</v>
          </cell>
          <cell r="P163" t="str">
            <v>fre</v>
          </cell>
          <cell r="Q163" t="str">
            <v>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v>
          </cell>
          <cell r="R163">
            <v>9782746080652</v>
          </cell>
          <cell r="S163" t="str">
            <v>Version Numérique</v>
          </cell>
          <cell r="T163">
            <v>9782746079687</v>
          </cell>
          <cell r="U163" t="str">
            <v>Version Imprimée</v>
          </cell>
          <cell r="V163" t="str">
            <v>St-Herblain</v>
          </cell>
          <cell r="W163" t="str">
            <v>Editions ENI</v>
          </cell>
          <cell r="X163">
            <v>2013</v>
          </cell>
          <cell r="Y163" t="str">
            <v>Bibliothèque Numérique ENI (Service en ligne)</v>
          </cell>
          <cell r="Z163" t="str">
            <v>EXPERT IT</v>
          </cell>
          <cell r="AA163" t="str">
            <v>texte</v>
          </cell>
          <cell r="AB163" t="str">
            <v>txt</v>
          </cell>
          <cell r="AC163" t="str">
            <v>rdacontent/fre</v>
          </cell>
          <cell r="AD163" t="str">
            <v>informatique</v>
          </cell>
          <cell r="AE163" t="str">
            <v>c</v>
          </cell>
          <cell r="AF163" t="str">
            <v>rdamedia/fre</v>
          </cell>
          <cell r="AG163" t="str">
            <v>ressource en ligne</v>
          </cell>
          <cell r="AH163" t="str">
            <v>cr</v>
          </cell>
          <cell r="AI163" t="str">
            <v>rdacarrier/fre</v>
          </cell>
          <cell r="AJ163" t="str">
            <v>m\\\\\o\\d\\\\\\\\</v>
          </cell>
          <cell r="AK163" t="str">
            <v>cr\cn\\\\uuaua</v>
          </cell>
          <cell r="AL163" t="str">
            <v>Accès restreint aux membres</v>
          </cell>
          <cell r="AM163" t="str">
            <v>Source de la note de description : Version imprimée</v>
          </cell>
          <cell r="AN163" t="str">
            <v/>
          </cell>
          <cell r="AO163" t="str">
            <v>%SITE_CLIENT%/?library_guid=2F255A2E-C663-4EEE-9247-2D2273A11B72</v>
          </cell>
          <cell r="AP163" t="str">
            <v>Accès au travers du portail ENI</v>
          </cell>
          <cell r="AQ163" t="str">
            <v xml:space="preserve"> cloud </v>
          </cell>
          <cell r="AR163" t="str">
            <v xml:space="preserve"> cloud computing </v>
          </cell>
          <cell r="AS163" t="str">
            <v xml:space="preserve"> hyper v </v>
          </cell>
          <cell r="AT163" t="str">
            <v xml:space="preserve"> hyperv </v>
          </cell>
          <cell r="AU163" t="str">
            <v xml:space="preserve"> hyperviseur </v>
          </cell>
          <cell r="AV163" t="str">
            <v xml:space="preserve"> iScsi </v>
          </cell>
          <cell r="AW163" t="str">
            <v xml:space="preserve"> LNEI12HYP</v>
          </cell>
          <cell r="AX163" t="str">
            <v xml:space="preserve"> SAN </v>
          </cell>
          <cell r="AY163" t="str">
            <v xml:space="preserve"> SC VMM </v>
          </cell>
          <cell r="AZ163" t="str">
            <v xml:space="preserve"> SCVMM </v>
          </cell>
          <cell r="BA163" t="str">
            <v xml:space="preserve"> system center </v>
          </cell>
          <cell r="BB163" t="str">
            <v xml:space="preserve"> VMM </v>
          </cell>
          <cell r="BC163" t="str">
            <v xml:space="preserve">microsoft </v>
          </cell>
          <cell r="BD163" t="str">
            <v/>
          </cell>
          <cell r="BE163" t="str">
            <v/>
          </cell>
          <cell r="BF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R163" t="str">
            <v/>
          </cell>
          <cell r="BS163" t="str">
            <v/>
          </cell>
          <cell r="BT163" t="str">
            <v/>
          </cell>
          <cell r="BU163" t="str">
            <v/>
          </cell>
          <cell r="BV163" t="str">
            <v/>
          </cell>
          <cell r="BW163" t="str">
            <v/>
          </cell>
          <cell r="BX163" t="str">
            <v/>
          </cell>
        </row>
        <row r="164">
          <cell r="A164" t="str">
            <v>EI12R2HYP</v>
          </cell>
          <cell r="B164" t="str">
            <v>Hyper-V (version 3) et System Center Virtual Machine Manager</v>
          </cell>
          <cell r="C164" t="str">
            <v>Technologie de virtualisation sous Windows Server 2012 R2</v>
          </cell>
          <cell r="D164" t="str">
            <v>Jean-François APRÉA</v>
          </cell>
          <cell r="E164" t="str">
            <v/>
          </cell>
          <cell r="F164" t="str">
            <v>APRÉA, Jean-François</v>
          </cell>
          <cell r="G164" t="str">
            <v/>
          </cell>
          <cell r="H164" t="str">
            <v/>
          </cell>
          <cell r="I164" t="str">
            <v/>
          </cell>
          <cell r="J164" t="str">
            <v/>
          </cell>
          <cell r="K164" t="str">
            <v>Edition du 1 July 2014</v>
          </cell>
          <cell r="L164" t="str">
            <v>938 pages</v>
          </cell>
          <cell r="M164" t="str">
            <v>Editions ENI</v>
          </cell>
          <cell r="N164" t="str">
            <v>fre</v>
          </cell>
          <cell r="O164" t="str">
            <v>fre</v>
          </cell>
          <cell r="P164" t="str">
            <v>fre</v>
          </cell>
          <cell r="Q164" t="str">
            <v>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v>
          </cell>
          <cell r="R164">
            <v>9782746090897</v>
          </cell>
          <cell r="S164" t="str">
            <v>Version Numérique</v>
          </cell>
          <cell r="T164">
            <v>9782746089273</v>
          </cell>
          <cell r="U164" t="str">
            <v>Version Imprimée</v>
          </cell>
          <cell r="V164" t="str">
            <v>St-Herblain</v>
          </cell>
          <cell r="W164" t="str">
            <v>Editions ENI</v>
          </cell>
          <cell r="X164">
            <v>2014</v>
          </cell>
          <cell r="Y164" t="str">
            <v>Bibliothèque Numérique ENI (Service en ligne)</v>
          </cell>
          <cell r="Z164" t="str">
            <v>EXPERT IT</v>
          </cell>
          <cell r="AA164" t="str">
            <v>texte</v>
          </cell>
          <cell r="AB164" t="str">
            <v>txt</v>
          </cell>
          <cell r="AC164" t="str">
            <v>rdacontent/fre</v>
          </cell>
          <cell r="AD164" t="str">
            <v>informatique</v>
          </cell>
          <cell r="AE164" t="str">
            <v>c</v>
          </cell>
          <cell r="AF164" t="str">
            <v>rdamedia/fre</v>
          </cell>
          <cell r="AG164" t="str">
            <v>ressource en ligne</v>
          </cell>
          <cell r="AH164" t="str">
            <v>cr</v>
          </cell>
          <cell r="AI164" t="str">
            <v>rdacarrier/fre</v>
          </cell>
          <cell r="AJ164" t="str">
            <v>m\\\\\o\\d\\\\\\\\</v>
          </cell>
          <cell r="AK164" t="str">
            <v>cr\cn\\\\uuaua</v>
          </cell>
          <cell r="AL164" t="str">
            <v>Accès restreint aux membres</v>
          </cell>
          <cell r="AM164" t="str">
            <v>Source de la note de description : Version imprimée</v>
          </cell>
          <cell r="AN164" t="str">
            <v/>
          </cell>
          <cell r="AO164" t="str">
            <v>%SITE_CLIENT%/?library_guid=90797B94-B07D-4146-95B9-A369CE3A0A43</v>
          </cell>
          <cell r="AP164" t="str">
            <v>Accès au travers du portail ENI</v>
          </cell>
          <cell r="AQ164" t="str">
            <v xml:space="preserve"> cloud </v>
          </cell>
          <cell r="AR164" t="str">
            <v xml:space="preserve"> cloud computing </v>
          </cell>
          <cell r="AS164" t="str">
            <v xml:space="preserve"> HYPER</v>
          </cell>
          <cell r="AT164" t="str">
            <v xml:space="preserve"> Hyper</v>
          </cell>
          <cell r="AU164" t="str">
            <v xml:space="preserve"> hyper v </v>
          </cell>
          <cell r="AV164" t="str">
            <v xml:space="preserve"> hyperv </v>
          </cell>
          <cell r="AW164" t="str">
            <v xml:space="preserve"> hyperviseur </v>
          </cell>
          <cell r="AX164" t="str">
            <v xml:space="preserve"> iScsi </v>
          </cell>
          <cell r="AY164" t="str">
            <v xml:space="preserve"> LNEI12R2HYP</v>
          </cell>
          <cell r="AZ164" t="str">
            <v xml:space="preserve"> SAN </v>
          </cell>
          <cell r="BA164" t="str">
            <v xml:space="preserve"> SC VMM </v>
          </cell>
          <cell r="BB164" t="str">
            <v xml:space="preserve"> SCVMM </v>
          </cell>
          <cell r="BC164" t="str">
            <v xml:space="preserve"> system center </v>
          </cell>
          <cell r="BD164" t="str">
            <v xml:space="preserve"> VMM </v>
          </cell>
          <cell r="BE164" t="str">
            <v xml:space="preserve">microsoft </v>
          </cell>
          <cell r="BF164" t="str">
            <v xml:space="preserve">V3  </v>
          </cell>
          <cell r="BG164" t="str">
            <v xml:space="preserve">V3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row>
        <row r="165">
          <cell r="A165" t="str">
            <v>EI12R2RDS</v>
          </cell>
          <cell r="B165" t="str">
            <v>Services RDS de Windows Server 2012 R2</v>
          </cell>
          <cell r="C165" t="str">
            <v>Remote Desktop Services : Installation et administration</v>
          </cell>
          <cell r="D165" t="str">
            <v>Armelin ASIMANE</v>
          </cell>
          <cell r="E165" t="str">
            <v/>
          </cell>
          <cell r="F165" t="str">
            <v>ASIMANE, Armelin</v>
          </cell>
          <cell r="G165" t="str">
            <v/>
          </cell>
          <cell r="H165" t="str">
            <v/>
          </cell>
          <cell r="I165" t="str">
            <v/>
          </cell>
          <cell r="J165" t="str">
            <v/>
          </cell>
          <cell r="K165" t="str">
            <v>Edition du 1 May 2015</v>
          </cell>
          <cell r="L165" t="str">
            <v>564 pages</v>
          </cell>
          <cell r="M165" t="str">
            <v>Editions ENI</v>
          </cell>
          <cell r="N165" t="str">
            <v>fre</v>
          </cell>
          <cell r="O165" t="str">
            <v>fre</v>
          </cell>
          <cell r="P165" t="str">
            <v>fre</v>
          </cell>
          <cell r="Q165" t="str">
            <v>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v>
          </cell>
          <cell r="R165">
            <v>9782746096301</v>
          </cell>
          <cell r="S165" t="str">
            <v>Version Numérique</v>
          </cell>
          <cell r="T165">
            <v>9782746091542</v>
          </cell>
          <cell r="U165" t="str">
            <v>Version Imprimée</v>
          </cell>
          <cell r="V165" t="str">
            <v>St-Herblain</v>
          </cell>
          <cell r="W165" t="str">
            <v>Editions ENI</v>
          </cell>
          <cell r="X165">
            <v>2015</v>
          </cell>
          <cell r="Y165" t="str">
            <v>Bibliothèque Numérique ENI (Service en ligne)</v>
          </cell>
          <cell r="Z165" t="str">
            <v>EXPERT IT</v>
          </cell>
          <cell r="AA165" t="str">
            <v>texte</v>
          </cell>
          <cell r="AB165" t="str">
            <v>txt</v>
          </cell>
          <cell r="AC165" t="str">
            <v>rdacontent/fre</v>
          </cell>
          <cell r="AD165" t="str">
            <v>informatique</v>
          </cell>
          <cell r="AE165" t="str">
            <v>c</v>
          </cell>
          <cell r="AF165" t="str">
            <v>rdamedia/fre</v>
          </cell>
          <cell r="AG165" t="str">
            <v>ressource en ligne</v>
          </cell>
          <cell r="AH165" t="str">
            <v>cr</v>
          </cell>
          <cell r="AI165" t="str">
            <v>rdacarrier/fre</v>
          </cell>
          <cell r="AJ165" t="str">
            <v>m\\\\\o\\d\\\\\\\\</v>
          </cell>
          <cell r="AK165" t="str">
            <v>cr\cn\\\\uuaua</v>
          </cell>
          <cell r="AL165" t="str">
            <v>Accès restreint aux membres</v>
          </cell>
          <cell r="AM165" t="str">
            <v>Source de la note de description : Version imprimée</v>
          </cell>
          <cell r="AN165" t="str">
            <v/>
          </cell>
          <cell r="AO165" t="str">
            <v>%SITE_CLIENT%/?library_guid=1D0514EC-716F-4EE6-AD0C-79273AA6BA12</v>
          </cell>
          <cell r="AP165" t="str">
            <v>Accès au travers du portail ENI</v>
          </cell>
          <cell r="AQ165" t="str">
            <v xml:space="preserve"> app</v>
          </cell>
          <cell r="AR165" t="str">
            <v xml:space="preserve"> app v </v>
          </cell>
          <cell r="AS165" t="str">
            <v xml:space="preserve"> Bureau à distance </v>
          </cell>
          <cell r="AT165" t="str">
            <v xml:space="preserve"> client léger </v>
          </cell>
          <cell r="AU165" t="str">
            <v xml:space="preserve"> hyper</v>
          </cell>
          <cell r="AV165" t="str">
            <v xml:space="preserve"> hyper v </v>
          </cell>
          <cell r="AW165" t="str">
            <v xml:space="preserve"> LNEI12R2RDS</v>
          </cell>
          <cell r="AX165" t="str">
            <v xml:space="preserve"> virtualisation </v>
          </cell>
          <cell r="AY165" t="str">
            <v xml:space="preserve">livre RDS </v>
          </cell>
          <cell r="AZ165" t="str">
            <v xml:space="preserve">v </v>
          </cell>
          <cell r="BA165" t="str">
            <v xml:space="preserve">v </v>
          </cell>
          <cell r="BB165" t="str">
            <v/>
          </cell>
          <cell r="BC165" t="str">
            <v/>
          </cell>
          <cell r="BD165" t="str">
            <v/>
          </cell>
          <cell r="BE165" t="str">
            <v/>
          </cell>
          <cell r="BF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row>
        <row r="166">
          <cell r="A166" t="str">
            <v>EI12R2WINA</v>
          </cell>
          <cell r="B166" t="str">
            <v>Windows Server 2012 R2</v>
          </cell>
          <cell r="C166" t="str">
            <v>Administration avancée</v>
          </cell>
          <cell r="D166" t="str">
            <v>Thierry DEMAN,Freddy ELMALEH,Sébastien NEILD,Maxence VAN JONES</v>
          </cell>
          <cell r="E166" t="str">
            <v/>
          </cell>
          <cell r="F166" t="str">
            <v>DEMAN, Thierry</v>
          </cell>
          <cell r="G166" t="str">
            <v>ELMALEH, Freddy</v>
          </cell>
          <cell r="H166" t="str">
            <v>NEILD, Sébastien</v>
          </cell>
          <cell r="I166" t="str">
            <v>VAN JONES, Maxence</v>
          </cell>
          <cell r="J166" t="str">
            <v/>
          </cell>
          <cell r="K166" t="str">
            <v>Edition du 1 January 2014</v>
          </cell>
          <cell r="L166" t="str">
            <v>850 pages</v>
          </cell>
          <cell r="M166" t="str">
            <v>Editions ENI</v>
          </cell>
          <cell r="N166" t="str">
            <v>fre</v>
          </cell>
          <cell r="O166" t="str">
            <v>fre</v>
          </cell>
          <cell r="P166" t="str">
            <v>fre</v>
          </cell>
          <cell r="Q166" t="str">
            <v>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v>
          </cell>
          <cell r="R166">
            <v>9782746087286</v>
          </cell>
          <cell r="S166" t="str">
            <v>Version Numérique</v>
          </cell>
          <cell r="T166">
            <v>9782746086098</v>
          </cell>
          <cell r="U166" t="str">
            <v>Version Imprimée</v>
          </cell>
          <cell r="V166" t="str">
            <v>St-Herblain</v>
          </cell>
          <cell r="W166" t="str">
            <v>Editions ENI</v>
          </cell>
          <cell r="X166">
            <v>2014</v>
          </cell>
          <cell r="Y166" t="str">
            <v>Bibliothèque Numérique ENI (Service en ligne)</v>
          </cell>
          <cell r="Z166" t="str">
            <v>EXPERT IT</v>
          </cell>
          <cell r="AA166" t="str">
            <v>texte</v>
          </cell>
          <cell r="AB166" t="str">
            <v>txt</v>
          </cell>
          <cell r="AC166" t="str">
            <v>rdacontent/fre</v>
          </cell>
          <cell r="AD166" t="str">
            <v>informatique</v>
          </cell>
          <cell r="AE166" t="str">
            <v>c</v>
          </cell>
          <cell r="AF166" t="str">
            <v>rdamedia/fre</v>
          </cell>
          <cell r="AG166" t="str">
            <v>ressource en ligne</v>
          </cell>
          <cell r="AH166" t="str">
            <v>cr</v>
          </cell>
          <cell r="AI166" t="str">
            <v>rdacarrier/fre</v>
          </cell>
          <cell r="AJ166" t="str">
            <v>m\\\\\o\\d\\\\\\\\</v>
          </cell>
          <cell r="AK166" t="str">
            <v>cr\cn\\\\uuaua</v>
          </cell>
          <cell r="AL166" t="str">
            <v>Accès restreint aux membres</v>
          </cell>
          <cell r="AM166" t="str">
            <v>Source de la note de description : Version imprimée</v>
          </cell>
          <cell r="AN166" t="str">
            <v/>
          </cell>
          <cell r="AO166" t="str">
            <v>%SITE_CLIENT%/?library_guid=23B61EAA-60F7-4297-AF73-3CAC64175D96</v>
          </cell>
          <cell r="AP166" t="str">
            <v>Accès au travers du portail ENI</v>
          </cell>
          <cell r="AQ166" t="str">
            <v xml:space="preserve"> clustering </v>
          </cell>
          <cell r="AR166" t="str">
            <v xml:space="preserve"> DFS </v>
          </cell>
          <cell r="AS166" t="str">
            <v xml:space="preserve"> DNS </v>
          </cell>
          <cell r="AT166" t="str">
            <v xml:space="preserve"> exchange </v>
          </cell>
          <cell r="AU166" t="str">
            <v xml:space="preserve"> hyper</v>
          </cell>
          <cell r="AV166" t="str">
            <v xml:space="preserve"> hyper v </v>
          </cell>
          <cell r="AW166" t="str">
            <v xml:space="preserve"> hyperv </v>
          </cell>
          <cell r="AX166" t="str">
            <v xml:space="preserve"> LNEI12R2WINA</v>
          </cell>
          <cell r="AY166" t="str">
            <v xml:space="preserve"> powershell </v>
          </cell>
          <cell r="AZ166" t="str">
            <v xml:space="preserve"> remotefx </v>
          </cell>
          <cell r="BA166" t="str">
            <v xml:space="preserve"> TSE </v>
          </cell>
          <cell r="BB166" t="str">
            <v xml:space="preserve"> VPN </v>
          </cell>
          <cell r="BC166" t="str">
            <v xml:space="preserve"> windows serveur </v>
          </cell>
          <cell r="BD166" t="str">
            <v xml:space="preserve">microsoft </v>
          </cell>
          <cell r="BE166" t="str">
            <v xml:space="preserve">v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row>
        <row r="167">
          <cell r="A167" t="str">
            <v>EI12SQL</v>
          </cell>
          <cell r="B167" t="str">
            <v>SQL Server 2012</v>
          </cell>
          <cell r="C167" t="str">
            <v>Implémentation d'une solution de Business Intelligence (Sql Server, Analysis Services...)</v>
          </cell>
          <cell r="D167" t="str">
            <v>Thomas GAUCHET</v>
          </cell>
          <cell r="E167" t="str">
            <v/>
          </cell>
          <cell r="F167" t="str">
            <v>GAUCHET, Thomas</v>
          </cell>
          <cell r="G167" t="str">
            <v/>
          </cell>
          <cell r="H167" t="str">
            <v/>
          </cell>
          <cell r="I167" t="str">
            <v/>
          </cell>
          <cell r="J167" t="str">
            <v/>
          </cell>
          <cell r="K167" t="str">
            <v>Edition du 1 January 2013</v>
          </cell>
          <cell r="L167" t="str">
            <v>720 pages</v>
          </cell>
          <cell r="M167" t="str">
            <v>Editions ENI</v>
          </cell>
          <cell r="N167" t="str">
            <v>fre</v>
          </cell>
          <cell r="O167" t="str">
            <v>fre</v>
          </cell>
          <cell r="P167" t="str">
            <v>fre</v>
          </cell>
          <cell r="Q167" t="str">
            <v>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v>
          </cell>
          <cell r="R167">
            <v>9782746078826</v>
          </cell>
          <cell r="S167" t="str">
            <v>Version Numérique</v>
          </cell>
          <cell r="T167">
            <v>9782746078284</v>
          </cell>
          <cell r="U167" t="str">
            <v>Version Imprimée</v>
          </cell>
          <cell r="V167" t="str">
            <v>St-Herblain</v>
          </cell>
          <cell r="W167" t="str">
            <v>Editions ENI</v>
          </cell>
          <cell r="X167">
            <v>2013</v>
          </cell>
          <cell r="Y167" t="str">
            <v>Bibliothèque Numérique ENI (Service en ligne)</v>
          </cell>
          <cell r="Z167" t="str">
            <v>EXPERT IT</v>
          </cell>
          <cell r="AA167" t="str">
            <v>texte</v>
          </cell>
          <cell r="AB167" t="str">
            <v>txt</v>
          </cell>
          <cell r="AC167" t="str">
            <v>rdacontent/fre</v>
          </cell>
          <cell r="AD167" t="str">
            <v>informatique</v>
          </cell>
          <cell r="AE167" t="str">
            <v>c</v>
          </cell>
          <cell r="AF167" t="str">
            <v>rdamedia/fre</v>
          </cell>
          <cell r="AG167" t="str">
            <v>ressource en ligne</v>
          </cell>
          <cell r="AH167" t="str">
            <v>cr</v>
          </cell>
          <cell r="AI167" t="str">
            <v>rdacarrier/fre</v>
          </cell>
          <cell r="AJ167" t="str">
            <v>m\\\\\o\\d\\\\\\\\</v>
          </cell>
          <cell r="AK167" t="str">
            <v>cr\cn\\\\uuaua</v>
          </cell>
          <cell r="AL167" t="str">
            <v>Accès restreint aux membres</v>
          </cell>
          <cell r="AM167" t="str">
            <v>Source de la note de description : Version imprimée</v>
          </cell>
          <cell r="AN167" t="str">
            <v/>
          </cell>
          <cell r="AO167" t="str">
            <v>%SITE_CLIENT%/?library_guid=45594214-EA00-4522-87E2-87D7E8318144</v>
          </cell>
          <cell r="AP167" t="str">
            <v>Accès au travers du portail ENI</v>
          </cell>
          <cell r="AQ167" t="str">
            <v xml:space="preserve"> Data mart </v>
          </cell>
          <cell r="AR167" t="str">
            <v xml:space="preserve"> dw </v>
          </cell>
          <cell r="AS167" t="str">
            <v xml:space="preserve"> etl </v>
          </cell>
          <cell r="AT167" t="str">
            <v xml:space="preserve"> livre bi </v>
          </cell>
          <cell r="AU167" t="str">
            <v xml:space="preserve"> livre business intelligence </v>
          </cell>
          <cell r="AV167" t="str">
            <v xml:space="preserve"> livre microsoft </v>
          </cell>
          <cell r="AW167" t="str">
            <v xml:space="preserve"> livre sql server </v>
          </cell>
          <cell r="AX167" t="str">
            <v xml:space="preserve"> LNEI12SQL</v>
          </cell>
          <cell r="AY167" t="str">
            <v xml:space="preserve"> olap </v>
          </cell>
          <cell r="AZ167" t="str">
            <v xml:space="preserve"> power pivot </v>
          </cell>
          <cell r="BA167" t="str">
            <v xml:space="preserve"> powerpivot </v>
          </cell>
          <cell r="BB167" t="str">
            <v xml:space="preserve"> Powerview </v>
          </cell>
          <cell r="BC167" t="str">
            <v xml:space="preserve"> sql serveur </v>
          </cell>
          <cell r="BD167" t="str">
            <v xml:space="preserve"> SSIS </v>
          </cell>
          <cell r="BE167" t="str">
            <v xml:space="preserve"> SSRS </v>
          </cell>
          <cell r="BF167" t="str">
            <v xml:space="preserve">livre sql </v>
          </cell>
          <cell r="BG167" t="str">
            <v/>
          </cell>
          <cell r="BH167" t="str">
            <v/>
          </cell>
          <cell r="BI167" t="str">
            <v/>
          </cell>
          <cell r="BJ167" t="str">
            <v/>
          </cell>
          <cell r="BK167" t="str">
            <v/>
          </cell>
          <cell r="BL167" t="str">
            <v/>
          </cell>
          <cell r="BM167" t="str">
            <v/>
          </cell>
          <cell r="BN167" t="str">
            <v/>
          </cell>
          <cell r="BO167" t="str">
            <v/>
          </cell>
          <cell r="BP167" t="str">
            <v/>
          </cell>
          <cell r="BQ167" t="str">
            <v/>
          </cell>
          <cell r="BR167" t="str">
            <v/>
          </cell>
          <cell r="BS167" t="str">
            <v/>
          </cell>
          <cell r="BT167" t="str">
            <v/>
          </cell>
          <cell r="BU167" t="str">
            <v/>
          </cell>
          <cell r="BV167" t="str">
            <v/>
          </cell>
          <cell r="BW167" t="str">
            <v/>
          </cell>
          <cell r="BX167" t="str">
            <v/>
          </cell>
        </row>
        <row r="168">
          <cell r="A168" t="str">
            <v>EI12STR</v>
          </cell>
          <cell r="B168" t="str">
            <v>Les stratégies de groupe (GPO) sous Windows Server 2012</v>
          </cell>
          <cell r="C168" t="str">
            <v>Planification, déploiement, dépannage</v>
          </cell>
          <cell r="D168" t="str">
            <v>Julien BÉNICHOU,Jérôme BEZET-TORRES</v>
          </cell>
          <cell r="E168" t="str">
            <v/>
          </cell>
          <cell r="F168" t="str">
            <v>BÉNICHOU, Julien</v>
          </cell>
          <cell r="G168" t="str">
            <v>BEZET-TORRES, Jérôme</v>
          </cell>
          <cell r="H168" t="str">
            <v/>
          </cell>
          <cell r="I168" t="str">
            <v/>
          </cell>
          <cell r="J168" t="str">
            <v/>
          </cell>
          <cell r="K168" t="str">
            <v>Edition du 1 October 2013</v>
          </cell>
          <cell r="L168" t="str">
            <v>475 pages</v>
          </cell>
          <cell r="M168" t="str">
            <v>Editions ENI</v>
          </cell>
          <cell r="N168" t="str">
            <v>fre</v>
          </cell>
          <cell r="O168" t="str">
            <v>fre</v>
          </cell>
          <cell r="P168" t="str">
            <v>fre</v>
          </cell>
          <cell r="Q168" t="str">
            <v>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v>
          </cell>
          <cell r="R168">
            <v>9782746084780</v>
          </cell>
          <cell r="S168" t="str">
            <v>Version Numérique</v>
          </cell>
          <cell r="T168">
            <v>9782746083639</v>
          </cell>
          <cell r="U168" t="str">
            <v>Version Imprimée</v>
          </cell>
          <cell r="V168" t="str">
            <v>St-Herblain</v>
          </cell>
          <cell r="W168" t="str">
            <v>Editions ENI</v>
          </cell>
          <cell r="X168">
            <v>2013</v>
          </cell>
          <cell r="Y168" t="str">
            <v>Bibliothèque Numérique ENI (Service en ligne)</v>
          </cell>
          <cell r="Z168" t="str">
            <v>EXPERT IT</v>
          </cell>
          <cell r="AA168" t="str">
            <v>texte</v>
          </cell>
          <cell r="AB168" t="str">
            <v>txt</v>
          </cell>
          <cell r="AC168" t="str">
            <v>rdacontent/fre</v>
          </cell>
          <cell r="AD168" t="str">
            <v>informatique</v>
          </cell>
          <cell r="AE168" t="str">
            <v>c</v>
          </cell>
          <cell r="AF168" t="str">
            <v>rdamedia/fre</v>
          </cell>
          <cell r="AG168" t="str">
            <v>ressource en ligne</v>
          </cell>
          <cell r="AH168" t="str">
            <v>cr</v>
          </cell>
          <cell r="AI168" t="str">
            <v>rdacarrier/fre</v>
          </cell>
          <cell r="AJ168" t="str">
            <v>m\\\\\o\\d\\\\\\\\</v>
          </cell>
          <cell r="AK168" t="str">
            <v>cr\cn\\\\uuaua</v>
          </cell>
          <cell r="AL168" t="str">
            <v>Accès restreint aux membres</v>
          </cell>
          <cell r="AM168" t="str">
            <v>Source de la note de description : Version imprimée</v>
          </cell>
          <cell r="AN168" t="str">
            <v/>
          </cell>
          <cell r="AO168" t="str">
            <v>%SITE_CLIENT%/?library_guid=98E8BB13-A5ED-4D31-BEEB-DF2841570C48</v>
          </cell>
          <cell r="AP168" t="str">
            <v>Accès au travers du portail ENI</v>
          </cell>
          <cell r="AQ168" t="str">
            <v xml:space="preserve"> Active Directory </v>
          </cell>
          <cell r="AR168" t="str">
            <v xml:space="preserve"> AD </v>
          </cell>
          <cell r="AS168" t="str">
            <v xml:space="preserve"> LNEI12STR</v>
          </cell>
          <cell r="AT168" t="str">
            <v xml:space="preserve"> reseau </v>
          </cell>
          <cell r="AU168" t="str">
            <v xml:space="preserve"> réseau </v>
          </cell>
          <cell r="AV168" t="str">
            <v xml:space="preserve"> securite </v>
          </cell>
          <cell r="AW168" t="str">
            <v xml:space="preserve"> sécurité </v>
          </cell>
          <cell r="AX168" t="str">
            <v xml:space="preserve"> système </v>
          </cell>
          <cell r="AY168" t="str">
            <v xml:space="preserve"> système </v>
          </cell>
          <cell r="AZ168" t="str">
            <v xml:space="preserve">microsoft </v>
          </cell>
          <cell r="BA168" t="str">
            <v/>
          </cell>
          <cell r="BB168" t="str">
            <v/>
          </cell>
          <cell r="BC168" t="str">
            <v/>
          </cell>
          <cell r="BD168" t="str">
            <v/>
          </cell>
          <cell r="BE168" t="str">
            <v/>
          </cell>
          <cell r="BF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R168" t="str">
            <v/>
          </cell>
          <cell r="BS168" t="str">
            <v/>
          </cell>
          <cell r="BT168" t="str">
            <v/>
          </cell>
          <cell r="BU168" t="str">
            <v/>
          </cell>
          <cell r="BV168" t="str">
            <v/>
          </cell>
          <cell r="BW168" t="str">
            <v/>
          </cell>
          <cell r="BX168" t="str">
            <v/>
          </cell>
        </row>
        <row r="169">
          <cell r="A169" t="str">
            <v>EI12WINA</v>
          </cell>
          <cell r="B169" t="str">
            <v>Windows Server 2012</v>
          </cell>
          <cell r="C169" t="str">
            <v>Administration avancée</v>
          </cell>
          <cell r="D169" t="str">
            <v>Thierry DEMAN,Freddy ELMALEH,Sébastien NEILD,Maxence VAN JONES</v>
          </cell>
          <cell r="E169" t="str">
            <v/>
          </cell>
          <cell r="F169" t="str">
            <v>DEMAN, Thierry</v>
          </cell>
          <cell r="G169" t="str">
            <v>ELMALEH, Freddy</v>
          </cell>
          <cell r="H169" t="str">
            <v>NEILD, Sébastien</v>
          </cell>
          <cell r="I169" t="str">
            <v>VAN JONES, Maxence</v>
          </cell>
          <cell r="J169" t="str">
            <v/>
          </cell>
          <cell r="K169" t="str">
            <v>Edition du 1 April 2013</v>
          </cell>
          <cell r="L169" t="str">
            <v>709 pages</v>
          </cell>
          <cell r="M169" t="str">
            <v>Editions ENI</v>
          </cell>
          <cell r="N169" t="str">
            <v>fre</v>
          </cell>
          <cell r="O169" t="str">
            <v>fre</v>
          </cell>
          <cell r="P169" t="str">
            <v>fre</v>
          </cell>
          <cell r="Q169" t="str">
            <v>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v>
          </cell>
          <cell r="R169">
            <v>9782746080676</v>
          </cell>
          <cell r="S169" t="str">
            <v>Version Numérique</v>
          </cell>
          <cell r="T169">
            <v>9782746079663</v>
          </cell>
          <cell r="U169" t="str">
            <v>Version Imprimée</v>
          </cell>
          <cell r="V169" t="str">
            <v>St-Herblain</v>
          </cell>
          <cell r="W169" t="str">
            <v>Editions ENI</v>
          </cell>
          <cell r="X169">
            <v>2013</v>
          </cell>
          <cell r="Y169" t="str">
            <v>Bibliothèque Numérique ENI (Service en ligne)</v>
          </cell>
          <cell r="Z169" t="str">
            <v>EXPERT IT</v>
          </cell>
          <cell r="AA169" t="str">
            <v>texte</v>
          </cell>
          <cell r="AB169" t="str">
            <v>txt</v>
          </cell>
          <cell r="AC169" t="str">
            <v>rdacontent/fre</v>
          </cell>
          <cell r="AD169" t="str">
            <v>informatique</v>
          </cell>
          <cell r="AE169" t="str">
            <v>c</v>
          </cell>
          <cell r="AF169" t="str">
            <v>rdamedia/fre</v>
          </cell>
          <cell r="AG169" t="str">
            <v>ressource en ligne</v>
          </cell>
          <cell r="AH169" t="str">
            <v>cr</v>
          </cell>
          <cell r="AI169" t="str">
            <v>rdacarrier/fre</v>
          </cell>
          <cell r="AJ169" t="str">
            <v>m\\\\\o\\d\\\\\\\\</v>
          </cell>
          <cell r="AK169" t="str">
            <v>cr\cn\\\\uuaua</v>
          </cell>
          <cell r="AL169" t="str">
            <v>Accès restreint aux membres</v>
          </cell>
          <cell r="AM169" t="str">
            <v>Source de la note de description : Version imprimée</v>
          </cell>
          <cell r="AN169" t="str">
            <v/>
          </cell>
          <cell r="AO169" t="str">
            <v>%SITE_CLIENT%/?library_guid=1569B52B-1433-425D-8307-A5376D0C2F6C</v>
          </cell>
          <cell r="AP169" t="str">
            <v>Accès au travers du portail ENI</v>
          </cell>
          <cell r="AQ169" t="str">
            <v xml:space="preserve"> clustering </v>
          </cell>
          <cell r="AR169" t="str">
            <v xml:space="preserve"> DFS </v>
          </cell>
          <cell r="AS169" t="str">
            <v xml:space="preserve"> DNS </v>
          </cell>
          <cell r="AT169" t="str">
            <v xml:space="preserve"> exchange </v>
          </cell>
          <cell r="AU169" t="str">
            <v xml:space="preserve"> hyper</v>
          </cell>
          <cell r="AV169" t="str">
            <v xml:space="preserve"> hyper v </v>
          </cell>
          <cell r="AW169" t="str">
            <v xml:space="preserve"> hyperv </v>
          </cell>
          <cell r="AX169" t="str">
            <v xml:space="preserve"> LNEI12WINA</v>
          </cell>
          <cell r="AY169" t="str">
            <v xml:space="preserve"> powershell </v>
          </cell>
          <cell r="AZ169" t="str">
            <v xml:space="preserve"> remotefx </v>
          </cell>
          <cell r="BA169" t="str">
            <v xml:space="preserve"> TSE </v>
          </cell>
          <cell r="BB169" t="str">
            <v xml:space="preserve"> VPN </v>
          </cell>
          <cell r="BC169" t="str">
            <v xml:space="preserve"> windows serveur </v>
          </cell>
          <cell r="BD169" t="str">
            <v xml:space="preserve">microsoft </v>
          </cell>
          <cell r="BE169" t="str">
            <v xml:space="preserve">v </v>
          </cell>
          <cell r="BF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R169" t="str">
            <v/>
          </cell>
          <cell r="BS169" t="str">
            <v/>
          </cell>
          <cell r="BT169" t="str">
            <v/>
          </cell>
          <cell r="BU169" t="str">
            <v/>
          </cell>
          <cell r="BV169" t="str">
            <v/>
          </cell>
          <cell r="BW169" t="str">
            <v/>
          </cell>
          <cell r="BX169" t="str">
            <v/>
          </cell>
        </row>
        <row r="170">
          <cell r="A170" t="str">
            <v>EI13CASP</v>
          </cell>
          <cell r="B170" t="str">
            <v>ASP.NET avec C# sous Visual Studio 2013</v>
          </cell>
          <cell r="C170" t="str">
            <v>Conception et développement d'applications Web</v>
          </cell>
          <cell r="D170" t="str">
            <v>Brice-Arnaud GUÉRIN</v>
          </cell>
          <cell r="E170" t="str">
            <v/>
          </cell>
          <cell r="F170" t="str">
            <v>GUÉRIN, Brice-Arnaud</v>
          </cell>
          <cell r="G170" t="str">
            <v/>
          </cell>
          <cell r="H170" t="str">
            <v/>
          </cell>
          <cell r="I170" t="str">
            <v/>
          </cell>
          <cell r="J170" t="str">
            <v/>
          </cell>
          <cell r="K170" t="str">
            <v>Edition du 1 March 2014</v>
          </cell>
          <cell r="L170" t="str">
            <v>577 pages</v>
          </cell>
          <cell r="M170" t="str">
            <v>Editions ENI</v>
          </cell>
          <cell r="N170" t="str">
            <v>fre</v>
          </cell>
          <cell r="O170" t="str">
            <v>fre</v>
          </cell>
          <cell r="P170" t="str">
            <v>fre</v>
          </cell>
          <cell r="Q170" t="str">
            <v>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v>
          </cell>
          <cell r="R170">
            <v>9782746088863</v>
          </cell>
          <cell r="S170" t="str">
            <v>Version Numérique</v>
          </cell>
          <cell r="T170">
            <v>9782746087675</v>
          </cell>
          <cell r="U170" t="str">
            <v>Version Imprimée</v>
          </cell>
          <cell r="V170" t="str">
            <v>St-Herblain</v>
          </cell>
          <cell r="W170" t="str">
            <v>Editions ENI</v>
          </cell>
          <cell r="X170">
            <v>2014</v>
          </cell>
          <cell r="Y170" t="str">
            <v>Bibliothèque Numérique ENI (Service en ligne)</v>
          </cell>
          <cell r="Z170" t="str">
            <v>EXPERT IT</v>
          </cell>
          <cell r="AA170" t="str">
            <v>texte</v>
          </cell>
          <cell r="AB170" t="str">
            <v>txt</v>
          </cell>
          <cell r="AC170" t="str">
            <v>rdacontent/fre</v>
          </cell>
          <cell r="AD170" t="str">
            <v>informatique</v>
          </cell>
          <cell r="AE170" t="str">
            <v>c</v>
          </cell>
          <cell r="AF170" t="str">
            <v>rdamedia/fre</v>
          </cell>
          <cell r="AG170" t="str">
            <v>ressource en ligne</v>
          </cell>
          <cell r="AH170" t="str">
            <v>cr</v>
          </cell>
          <cell r="AI170" t="str">
            <v>rdacarrier/fre</v>
          </cell>
          <cell r="AJ170" t="str">
            <v>m\\\\\o\\d\\\\\\\\</v>
          </cell>
          <cell r="AK170" t="str">
            <v>cr\cn\\\\uuaua</v>
          </cell>
          <cell r="AL170" t="str">
            <v>Accès restreint aux membres</v>
          </cell>
          <cell r="AM170" t="str">
            <v>Source de la note de description : Version imprimée</v>
          </cell>
          <cell r="AN170" t="str">
            <v/>
          </cell>
          <cell r="AO170" t="str">
            <v>%SITE_CLIENT%/?library_guid=2C42B70A-8074-479E-9FB1-284B890980D3</v>
          </cell>
          <cell r="AP170" t="str">
            <v>Accès au travers du portail ENI</v>
          </cell>
          <cell r="AQ170" t="str">
            <v xml:space="preserve"> ado </v>
          </cell>
          <cell r="AR170" t="str">
            <v xml:space="preserve"> ajax </v>
          </cell>
          <cell r="AS170" t="str">
            <v xml:space="preserve"> c # </v>
          </cell>
          <cell r="AT170" t="str">
            <v xml:space="preserve"> framework </v>
          </cell>
          <cell r="AU170" t="str">
            <v xml:space="preserve"> Health monitoring  </v>
          </cell>
          <cell r="AV170" t="str">
            <v xml:space="preserve"> linq </v>
          </cell>
          <cell r="AW170" t="str">
            <v xml:space="preserve"> livre asp </v>
          </cell>
          <cell r="AX170" t="str">
            <v xml:space="preserve"> LNEI13CASP</v>
          </cell>
          <cell r="AY170" t="str">
            <v xml:space="preserve"> mvc </v>
          </cell>
          <cell r="AZ170" t="str">
            <v xml:space="preserve"> vs 2013 </v>
          </cell>
          <cell r="BA170" t="str">
            <v xml:space="preserve"> web forms </v>
          </cell>
          <cell r="BB170" t="str">
            <v xml:space="preserve">jquery </v>
          </cell>
          <cell r="BC170" t="str">
            <v xml:space="preserve">microsoft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row>
        <row r="171">
          <cell r="A171" t="str">
            <v>EI13SHA</v>
          </cell>
          <cell r="B171" t="str">
            <v>SharePoint 2013</v>
          </cell>
          <cell r="C171" t="str">
            <v>Développez en .NET pour personnaliser SharePoint (Apps, REST, CSOM et Azure)</v>
          </cell>
          <cell r="D171" t="str">
            <v>Stéphane Eyskens</v>
          </cell>
          <cell r="E171" t="str">
            <v/>
          </cell>
          <cell r="F171" t="str">
            <v>Eyskens, Stéphane</v>
          </cell>
          <cell r="G171" t="str">
            <v/>
          </cell>
          <cell r="H171" t="str">
            <v/>
          </cell>
          <cell r="I171" t="str">
            <v/>
          </cell>
          <cell r="J171" t="str">
            <v/>
          </cell>
          <cell r="K171" t="str">
            <v>Edition du 1 September 2013</v>
          </cell>
          <cell r="L171" t="str">
            <v>372 pages</v>
          </cell>
          <cell r="M171" t="str">
            <v>Editions ENI</v>
          </cell>
          <cell r="N171" t="str">
            <v>fre</v>
          </cell>
          <cell r="O171" t="str">
            <v>fre</v>
          </cell>
          <cell r="P171" t="str">
            <v>fre</v>
          </cell>
          <cell r="Q171" t="str">
            <v>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v>
          </cell>
          <cell r="R171">
            <v>9782746083523</v>
          </cell>
          <cell r="S171" t="str">
            <v>Version Numérique</v>
          </cell>
          <cell r="T171">
            <v>9782746083011</v>
          </cell>
          <cell r="U171" t="str">
            <v>Version Imprimée</v>
          </cell>
          <cell r="V171" t="str">
            <v>St-Herblain</v>
          </cell>
          <cell r="W171" t="str">
            <v>Editions ENI</v>
          </cell>
          <cell r="X171">
            <v>2013</v>
          </cell>
          <cell r="Y171" t="str">
            <v>Bibliothèque Numérique ENI (Service en ligne)</v>
          </cell>
          <cell r="Z171" t="str">
            <v>EXPERT IT</v>
          </cell>
          <cell r="AA171" t="str">
            <v>texte</v>
          </cell>
          <cell r="AB171" t="str">
            <v>txt</v>
          </cell>
          <cell r="AC171" t="str">
            <v>rdacontent/fre</v>
          </cell>
          <cell r="AD171" t="str">
            <v>informatique</v>
          </cell>
          <cell r="AE171" t="str">
            <v>c</v>
          </cell>
          <cell r="AF171" t="str">
            <v>rdamedia/fre</v>
          </cell>
          <cell r="AG171" t="str">
            <v>ressource en ligne</v>
          </cell>
          <cell r="AH171" t="str">
            <v>cr</v>
          </cell>
          <cell r="AI171" t="str">
            <v>rdacarrier/fre</v>
          </cell>
          <cell r="AJ171" t="str">
            <v>m\\\\\o\\d\\\\\\\\</v>
          </cell>
          <cell r="AK171" t="str">
            <v>cr\cn\\\\uuaua</v>
          </cell>
          <cell r="AL171" t="str">
            <v>Accès restreint aux membres</v>
          </cell>
          <cell r="AM171" t="str">
            <v>Source de la note de description : Version imprimée</v>
          </cell>
          <cell r="AN171" t="str">
            <v/>
          </cell>
          <cell r="AO171" t="str">
            <v>%SITE_CLIENT%/?library_guid=08E446B7-2262-4346-A4F6-915FEE6B4CD8</v>
          </cell>
          <cell r="AP171" t="str">
            <v>Accès au travers du portail ENI</v>
          </cell>
          <cell r="AQ171" t="str">
            <v xml:space="preserve"> .net </v>
          </cell>
          <cell r="AR171" t="str">
            <v xml:space="preserve"> App Model </v>
          </cell>
          <cell r="AS171" t="str">
            <v xml:space="preserve"> Auto</v>
          </cell>
          <cell r="AT171" t="str">
            <v xml:space="preserve"> azure </v>
          </cell>
          <cell r="AU171" t="str">
            <v xml:space="preserve"> CSOM </v>
          </cell>
          <cell r="AV171" t="str">
            <v xml:space="preserve"> dot net </v>
          </cell>
          <cell r="AW171" t="str">
            <v xml:space="preserve"> html5 </v>
          </cell>
          <cell r="AX171" t="str">
            <v xml:space="preserve"> javascript </v>
          </cell>
          <cell r="AY171" t="str">
            <v xml:space="preserve"> LNEI13SHA</v>
          </cell>
          <cell r="AZ171" t="str">
            <v xml:space="preserve"> Microsoft </v>
          </cell>
          <cell r="BA171" t="str">
            <v xml:space="preserve"> net </v>
          </cell>
          <cell r="BB171" t="str">
            <v xml:space="preserve"> office 365 </v>
          </cell>
          <cell r="BC171" t="str">
            <v xml:space="preserve"> office365 </v>
          </cell>
          <cell r="BD171" t="str">
            <v xml:space="preserve"> REST </v>
          </cell>
          <cell r="BE171" t="str">
            <v xml:space="preserve"> sharepoint online </v>
          </cell>
          <cell r="BF171" t="str">
            <v xml:space="preserve"> travail collaboratif </v>
          </cell>
          <cell r="BG171" t="str">
            <v xml:space="preserve"> webpart </v>
          </cell>
          <cell r="BH171" t="str">
            <v xml:space="preserve">Hosted Apps </v>
          </cell>
          <cell r="BI171" t="str">
            <v xml:space="preserve">MOSS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row>
        <row r="172">
          <cell r="A172" t="str">
            <v>EI14SQL</v>
          </cell>
          <cell r="B172" t="str">
            <v>SQL Server 2014</v>
          </cell>
          <cell r="C172" t="str">
            <v>Implémentation d'une solution de Business Intelligence (Sql Server, Analysis Services, Power BI...)</v>
          </cell>
          <cell r="D172" t="str">
            <v>Thomas GAUCHET</v>
          </cell>
          <cell r="E172" t="str">
            <v/>
          </cell>
          <cell r="F172" t="str">
            <v>GAUCHET, Thomas</v>
          </cell>
          <cell r="G172" t="str">
            <v/>
          </cell>
          <cell r="H172" t="str">
            <v/>
          </cell>
          <cell r="I172" t="str">
            <v/>
          </cell>
          <cell r="J172" t="str">
            <v/>
          </cell>
          <cell r="K172" t="str">
            <v>Edition du 1 September 2014</v>
          </cell>
          <cell r="L172" t="str">
            <v>734 pages</v>
          </cell>
          <cell r="M172" t="str">
            <v>Editions ENI</v>
          </cell>
          <cell r="N172" t="str">
            <v>fre</v>
          </cell>
          <cell r="O172" t="str">
            <v>fre</v>
          </cell>
          <cell r="P172" t="str">
            <v>fre</v>
          </cell>
          <cell r="Q172" t="str">
            <v>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v>
          </cell>
          <cell r="R172">
            <v>9782746091900</v>
          </cell>
          <cell r="S172" t="str">
            <v>Version Numérique</v>
          </cell>
          <cell r="T172">
            <v>9782746090736</v>
          </cell>
          <cell r="U172" t="str">
            <v>Version Imprimée</v>
          </cell>
          <cell r="V172" t="str">
            <v>St-Herblain</v>
          </cell>
          <cell r="W172" t="str">
            <v>Editions ENI</v>
          </cell>
          <cell r="X172">
            <v>2014</v>
          </cell>
          <cell r="Y172" t="str">
            <v>Bibliothèque Numérique ENI (Service en ligne)</v>
          </cell>
          <cell r="Z172" t="str">
            <v>EXPERT IT</v>
          </cell>
          <cell r="AA172" t="str">
            <v>texte</v>
          </cell>
          <cell r="AB172" t="str">
            <v>txt</v>
          </cell>
          <cell r="AC172" t="str">
            <v>rdacontent/fre</v>
          </cell>
          <cell r="AD172" t="str">
            <v>informatique</v>
          </cell>
          <cell r="AE172" t="str">
            <v>c</v>
          </cell>
          <cell r="AF172" t="str">
            <v>rdamedia/fre</v>
          </cell>
          <cell r="AG172" t="str">
            <v>ressource en ligne</v>
          </cell>
          <cell r="AH172" t="str">
            <v>cr</v>
          </cell>
          <cell r="AI172" t="str">
            <v>rdacarrier/fre</v>
          </cell>
          <cell r="AJ172" t="str">
            <v>m\\\\\o\\d\\\\\\\\</v>
          </cell>
          <cell r="AK172" t="str">
            <v>cr\cn\\\\uuaua</v>
          </cell>
          <cell r="AL172" t="str">
            <v>Accès restreint aux membres</v>
          </cell>
          <cell r="AM172" t="str">
            <v>Source de la note de description : Version imprimée</v>
          </cell>
          <cell r="AN172" t="str">
            <v/>
          </cell>
          <cell r="AO172" t="str">
            <v>%SITE_CLIENT%/?library_guid=DC432769-BDF0-42D2-8652-5CEEEB1837FE</v>
          </cell>
          <cell r="AP172" t="str">
            <v>Accès au travers du portail ENI</v>
          </cell>
          <cell r="AQ172" t="str">
            <v xml:space="preserve"> dw </v>
          </cell>
          <cell r="AR172" t="str">
            <v xml:space="preserve"> etl </v>
          </cell>
          <cell r="AS172" t="str">
            <v xml:space="preserve"> livre bi </v>
          </cell>
          <cell r="AT172" t="str">
            <v xml:space="preserve"> livre business intelligence </v>
          </cell>
          <cell r="AU172" t="str">
            <v xml:space="preserve"> livre microsoft </v>
          </cell>
          <cell r="AV172" t="str">
            <v xml:space="preserve"> livre sql server </v>
          </cell>
          <cell r="AW172" t="str">
            <v xml:space="preserve"> LNEI14SQL</v>
          </cell>
          <cell r="AX172" t="str">
            <v xml:space="preserve"> olap </v>
          </cell>
          <cell r="AY172" t="str">
            <v xml:space="preserve"> power pivot </v>
          </cell>
          <cell r="AZ172" t="str">
            <v xml:space="preserve"> powerpivot </v>
          </cell>
          <cell r="BA172" t="str">
            <v xml:space="preserve"> reporting services </v>
          </cell>
          <cell r="BB172" t="str">
            <v xml:space="preserve"> sql serveur </v>
          </cell>
          <cell r="BC172" t="str">
            <v xml:space="preserve">livre sql </v>
          </cell>
          <cell r="BD172" t="str">
            <v/>
          </cell>
          <cell r="BE172" t="str">
            <v/>
          </cell>
          <cell r="BF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R172" t="str">
            <v/>
          </cell>
          <cell r="BS172" t="str">
            <v/>
          </cell>
          <cell r="BT172" t="str">
            <v/>
          </cell>
          <cell r="BU172" t="str">
            <v/>
          </cell>
          <cell r="BV172" t="str">
            <v/>
          </cell>
          <cell r="BW172" t="str">
            <v/>
          </cell>
          <cell r="BX172" t="str">
            <v/>
          </cell>
        </row>
        <row r="173">
          <cell r="A173" t="str">
            <v>EI14SQLOP</v>
          </cell>
          <cell r="B173" t="str">
            <v>SQL Server 2014</v>
          </cell>
          <cell r="C173" t="str">
            <v>Optimisez l'exploitation de vos bases de données et tirez parti des dernières nouveautés</v>
          </cell>
          <cell r="D173" t="str">
            <v>Olivier MAITRE</v>
          </cell>
          <cell r="E173" t="str">
            <v/>
          </cell>
          <cell r="F173" t="str">
            <v>MAITRE, Olivier</v>
          </cell>
          <cell r="G173" t="str">
            <v/>
          </cell>
          <cell r="H173" t="str">
            <v/>
          </cell>
          <cell r="I173" t="str">
            <v/>
          </cell>
          <cell r="J173" t="str">
            <v/>
          </cell>
          <cell r="K173" t="str">
            <v>Edition du 1 March 2015</v>
          </cell>
          <cell r="L173" t="str">
            <v>544 pages</v>
          </cell>
          <cell r="M173" t="str">
            <v>Editions ENI</v>
          </cell>
          <cell r="N173" t="str">
            <v>fre</v>
          </cell>
          <cell r="O173" t="str">
            <v>fre</v>
          </cell>
          <cell r="P173" t="str">
            <v>fre</v>
          </cell>
          <cell r="Q173" t="str">
            <v>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v>
          </cell>
          <cell r="R173">
            <v>9782746095366</v>
          </cell>
          <cell r="S173" t="str">
            <v>Version Numérique</v>
          </cell>
          <cell r="T173">
            <v>9782746093324</v>
          </cell>
          <cell r="U173" t="str">
            <v>Version Imprimée</v>
          </cell>
          <cell r="V173" t="str">
            <v>St-Herblain</v>
          </cell>
          <cell r="W173" t="str">
            <v>Editions ENI</v>
          </cell>
          <cell r="X173">
            <v>2015</v>
          </cell>
          <cell r="Y173" t="str">
            <v>Bibliothèque Numérique ENI (Service en ligne)</v>
          </cell>
          <cell r="Z173" t="str">
            <v>EXPERT IT</v>
          </cell>
          <cell r="AA173" t="str">
            <v>texte</v>
          </cell>
          <cell r="AB173" t="str">
            <v>txt</v>
          </cell>
          <cell r="AC173" t="str">
            <v>rdacontent/fre</v>
          </cell>
          <cell r="AD173" t="str">
            <v>informatique</v>
          </cell>
          <cell r="AE173" t="str">
            <v>c</v>
          </cell>
          <cell r="AF173" t="str">
            <v>rdamedia/fre</v>
          </cell>
          <cell r="AG173" t="str">
            <v>ressource en ligne</v>
          </cell>
          <cell r="AH173" t="str">
            <v>cr</v>
          </cell>
          <cell r="AI173" t="str">
            <v>rdacarrier/fre</v>
          </cell>
          <cell r="AJ173" t="str">
            <v>m\\\\\o\\d\\\\\\\\</v>
          </cell>
          <cell r="AK173" t="str">
            <v>cr\cn\\\\uuaua</v>
          </cell>
          <cell r="AL173" t="str">
            <v>Accès restreint aux membres</v>
          </cell>
          <cell r="AM173" t="str">
            <v>Source de la note de description : Version imprimée</v>
          </cell>
          <cell r="AN173" t="str">
            <v/>
          </cell>
          <cell r="AO173" t="str">
            <v>%SITE_CLIENT%/?library_guid=B08E29B2-B40E-439E-89FD-39A5C1F8BC25</v>
          </cell>
          <cell r="AP173" t="str">
            <v>Accès au travers du portail ENI</v>
          </cell>
          <cell r="AQ173" t="str">
            <v xml:space="preserve"> hekaton </v>
          </cell>
          <cell r="AR173" t="str">
            <v xml:space="preserve"> in</v>
          </cell>
          <cell r="AS173" t="str">
            <v xml:space="preserve"> index </v>
          </cell>
          <cell r="AT173" t="str">
            <v xml:space="preserve"> LNEI14SQLOP</v>
          </cell>
          <cell r="AU173" t="str">
            <v xml:space="preserve"> SQL Serveur </v>
          </cell>
          <cell r="AV173" t="str">
            <v xml:space="preserve"> vldb </v>
          </cell>
          <cell r="AW173" t="str">
            <v xml:space="preserve">memory </v>
          </cell>
          <cell r="AX173" t="str">
            <v xml:space="preserve">microsoft </v>
          </cell>
          <cell r="AY173" t="str">
            <v/>
          </cell>
          <cell r="AZ173" t="str">
            <v/>
          </cell>
          <cell r="BA173" t="str">
            <v/>
          </cell>
          <cell r="BB173" t="str">
            <v/>
          </cell>
          <cell r="BC173" t="str">
            <v/>
          </cell>
          <cell r="BD173" t="str">
            <v/>
          </cell>
          <cell r="BE173" t="str">
            <v/>
          </cell>
          <cell r="BF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R173" t="str">
            <v/>
          </cell>
          <cell r="BS173" t="str">
            <v/>
          </cell>
          <cell r="BT173" t="str">
            <v/>
          </cell>
          <cell r="BU173" t="str">
            <v/>
          </cell>
          <cell r="BV173" t="str">
            <v/>
          </cell>
          <cell r="BW173" t="str">
            <v/>
          </cell>
          <cell r="BX173" t="str">
            <v/>
          </cell>
        </row>
        <row r="174">
          <cell r="A174" t="str">
            <v>EI15CASP</v>
          </cell>
          <cell r="B174" t="str">
            <v>ASP.NET avec C# sous Visual Studio 2015</v>
          </cell>
          <cell r="C174" t="str">
            <v>Conception et développement d'applications Web</v>
          </cell>
          <cell r="D174" t="str">
            <v>Brice-Arnaud GUÉRIN</v>
          </cell>
          <cell r="E174" t="str">
            <v/>
          </cell>
          <cell r="F174" t="str">
            <v>GUÉRIN, Brice-Arnaud</v>
          </cell>
          <cell r="G174" t="str">
            <v/>
          </cell>
          <cell r="H174" t="str">
            <v/>
          </cell>
          <cell r="I174" t="str">
            <v/>
          </cell>
          <cell r="J174" t="str">
            <v/>
          </cell>
          <cell r="K174" t="str">
            <v>Edition du 1 February 2016</v>
          </cell>
          <cell r="L174" t="str">
            <v>584 pages</v>
          </cell>
          <cell r="M174" t="str">
            <v>Editions ENI</v>
          </cell>
          <cell r="N174" t="str">
            <v>fre</v>
          </cell>
          <cell r="O174" t="str">
            <v>fre</v>
          </cell>
          <cell r="P174" t="str">
            <v>fre</v>
          </cell>
          <cell r="Q174" t="str">
            <v>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v>
          </cell>
          <cell r="R174">
            <v>9782409000744</v>
          </cell>
          <cell r="S174" t="str">
            <v>Version Numérique</v>
          </cell>
          <cell r="T174">
            <v>9782746098770</v>
          </cell>
          <cell r="U174" t="str">
            <v>Version Imprimée</v>
          </cell>
          <cell r="V174" t="str">
            <v>St-Herblain</v>
          </cell>
          <cell r="W174" t="str">
            <v>Editions ENI</v>
          </cell>
          <cell r="X174">
            <v>2016</v>
          </cell>
          <cell r="Y174" t="str">
            <v>Bibliothèque Numérique ENI (Service en ligne)</v>
          </cell>
          <cell r="Z174" t="str">
            <v>EXPERT IT</v>
          </cell>
          <cell r="AA174" t="str">
            <v>texte</v>
          </cell>
          <cell r="AB174" t="str">
            <v>txt</v>
          </cell>
          <cell r="AC174" t="str">
            <v>rdacontent/fre</v>
          </cell>
          <cell r="AD174" t="str">
            <v>informatique</v>
          </cell>
          <cell r="AE174" t="str">
            <v>c</v>
          </cell>
          <cell r="AF174" t="str">
            <v>rdamedia/fre</v>
          </cell>
          <cell r="AG174" t="str">
            <v>ressource en ligne</v>
          </cell>
          <cell r="AH174" t="str">
            <v>cr</v>
          </cell>
          <cell r="AI174" t="str">
            <v>rdacarrier/fre</v>
          </cell>
          <cell r="AJ174" t="str">
            <v>m\\\\\o\\d\\\\\\\\</v>
          </cell>
          <cell r="AK174" t="str">
            <v>cr\cn\\\\uuaua</v>
          </cell>
          <cell r="AL174" t="str">
            <v>Accès restreint aux membres</v>
          </cell>
          <cell r="AM174" t="str">
            <v>Source de la note de description : Version imprimée</v>
          </cell>
          <cell r="AN174" t="str">
            <v/>
          </cell>
          <cell r="AO174" t="str">
            <v>%SITE_CLIENT%/?library_guid=18D5CC2B-AC4A-41A7-B9F7-C5529A16EDDF</v>
          </cell>
          <cell r="AP174" t="str">
            <v>Accès au travers du portail ENI</v>
          </cell>
          <cell r="AQ174" t="str">
            <v xml:space="preserve"> ado </v>
          </cell>
          <cell r="AR174" t="str">
            <v xml:space="preserve"> ajax </v>
          </cell>
          <cell r="AS174" t="str">
            <v xml:space="preserve"> c # </v>
          </cell>
          <cell r="AT174" t="str">
            <v xml:space="preserve"> framework </v>
          </cell>
          <cell r="AU174" t="str">
            <v xml:space="preserve"> Health monitoring </v>
          </cell>
          <cell r="AV174" t="str">
            <v xml:space="preserve"> linq </v>
          </cell>
          <cell r="AW174" t="str">
            <v xml:space="preserve"> livre asp </v>
          </cell>
          <cell r="AX174" t="str">
            <v xml:space="preserve"> LNEI15CASP</v>
          </cell>
          <cell r="AY174" t="str">
            <v xml:space="preserve"> mvc </v>
          </cell>
          <cell r="AZ174" t="str">
            <v xml:space="preserve"> Visual Studio</v>
          </cell>
          <cell r="BA174" t="str">
            <v xml:space="preserve"> visualstudio </v>
          </cell>
          <cell r="BB174" t="str">
            <v xml:space="preserve"> vs 2015 </v>
          </cell>
          <cell r="BC174" t="str">
            <v xml:space="preserve"> web forms </v>
          </cell>
          <cell r="BD174" t="str">
            <v xml:space="preserve">jquery </v>
          </cell>
          <cell r="BE174" t="str">
            <v xml:space="preserve">microsoft </v>
          </cell>
          <cell r="BF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R174" t="str">
            <v/>
          </cell>
          <cell r="BS174" t="str">
            <v/>
          </cell>
          <cell r="BT174" t="str">
            <v/>
          </cell>
          <cell r="BU174" t="str">
            <v/>
          </cell>
          <cell r="BV174" t="str">
            <v/>
          </cell>
          <cell r="BW174" t="str">
            <v/>
          </cell>
          <cell r="BX174" t="str">
            <v/>
          </cell>
        </row>
        <row r="175">
          <cell r="A175" t="str">
            <v>EI15TFS</v>
          </cell>
          <cell r="B175" t="str">
            <v>Team Foundation Server 2015</v>
          </cell>
          <cell r="C175" t="str">
            <v>Accélérer et perfectionner le développement logiciel</v>
          </cell>
          <cell r="D175" t="str">
            <v>Vivien FABING,Jérémy LANDON</v>
          </cell>
          <cell r="E175" t="str">
            <v/>
          </cell>
          <cell r="F175" t="str">
            <v>FABING, Vivien</v>
          </cell>
          <cell r="G175" t="str">
            <v>LANDON, Jérémy</v>
          </cell>
          <cell r="H175" t="str">
            <v/>
          </cell>
          <cell r="I175" t="str">
            <v/>
          </cell>
          <cell r="J175" t="str">
            <v/>
          </cell>
          <cell r="K175" t="str">
            <v>Edition du 1 November 2016</v>
          </cell>
          <cell r="L175" t="str">
            <v>334 pages</v>
          </cell>
          <cell r="M175" t="str">
            <v>Editions ENI</v>
          </cell>
          <cell r="N175" t="str">
            <v>fre</v>
          </cell>
          <cell r="O175" t="str">
            <v>fre</v>
          </cell>
          <cell r="P175" t="str">
            <v>fre</v>
          </cell>
          <cell r="Q175" t="str">
            <v>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v>
          </cell>
          <cell r="R175">
            <v>9782409005565</v>
          </cell>
          <cell r="S175" t="str">
            <v>Version Numérique</v>
          </cell>
          <cell r="T175">
            <v>9782409003806</v>
          </cell>
          <cell r="U175" t="str">
            <v>Version Imprimée</v>
          </cell>
          <cell r="V175" t="str">
            <v>St-Herblain</v>
          </cell>
          <cell r="W175" t="str">
            <v>Editions ENI</v>
          </cell>
          <cell r="X175">
            <v>2016</v>
          </cell>
          <cell r="Y175" t="str">
            <v>Bibliothèque Numérique ENI (Service en ligne)</v>
          </cell>
          <cell r="Z175" t="str">
            <v>EXPERT IT</v>
          </cell>
          <cell r="AA175" t="str">
            <v>texte</v>
          </cell>
          <cell r="AB175" t="str">
            <v>txt</v>
          </cell>
          <cell r="AC175" t="str">
            <v>rdacontent/fre</v>
          </cell>
          <cell r="AD175" t="str">
            <v>informatique</v>
          </cell>
          <cell r="AE175" t="str">
            <v>c</v>
          </cell>
          <cell r="AF175" t="str">
            <v>rdamedia/fre</v>
          </cell>
          <cell r="AG175" t="str">
            <v>ressource en ligne</v>
          </cell>
          <cell r="AH175" t="str">
            <v>cr</v>
          </cell>
          <cell r="AI175" t="str">
            <v>rdacarrier/fre</v>
          </cell>
          <cell r="AJ175" t="str">
            <v>m\\\\\o\\d\\\\\\\\</v>
          </cell>
          <cell r="AK175" t="str">
            <v>cr\cn\\\\uuaua</v>
          </cell>
          <cell r="AL175" t="str">
            <v>Accès restreint aux membres</v>
          </cell>
          <cell r="AM175" t="str">
            <v>Source de la note de description : Version imprimée</v>
          </cell>
          <cell r="AN175" t="str">
            <v/>
          </cell>
          <cell r="AO175" t="str">
            <v>%SITE_CLIENT%/?library_guid=9580A805-C195-4B1D-86AC-EC5C5CD5582D</v>
          </cell>
          <cell r="AP175" t="str">
            <v>Accès au travers du portail ENI</v>
          </cell>
          <cell r="AQ175" t="str">
            <v xml:space="preserve"> ALM </v>
          </cell>
          <cell r="AR175" t="str">
            <v xml:space="preserve"> développement </v>
          </cell>
          <cell r="AS175" t="str">
            <v xml:space="preserve"> LNEI15TFS</v>
          </cell>
          <cell r="AT175" t="str">
            <v xml:space="preserve"> Microsoft </v>
          </cell>
          <cell r="AU175" t="str">
            <v xml:space="preserve"> TFVC </v>
          </cell>
          <cell r="AV175" t="str">
            <v xml:space="preserve">TFS </v>
          </cell>
          <cell r="AW175" t="str">
            <v/>
          </cell>
          <cell r="AX175" t="str">
            <v/>
          </cell>
          <cell r="AY175" t="str">
            <v/>
          </cell>
          <cell r="AZ175" t="str">
            <v/>
          </cell>
          <cell r="BA175" t="str">
            <v/>
          </cell>
          <cell r="BB175" t="str">
            <v/>
          </cell>
          <cell r="BC175" t="str">
            <v/>
          </cell>
          <cell r="BD175" t="str">
            <v/>
          </cell>
          <cell r="BE175" t="str">
            <v/>
          </cell>
          <cell r="BF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R175" t="str">
            <v/>
          </cell>
          <cell r="BS175" t="str">
            <v/>
          </cell>
          <cell r="BT175" t="str">
            <v/>
          </cell>
          <cell r="BU175" t="str">
            <v/>
          </cell>
          <cell r="BV175" t="str">
            <v/>
          </cell>
          <cell r="BW175" t="str">
            <v/>
          </cell>
          <cell r="BX175" t="str">
            <v/>
          </cell>
        </row>
        <row r="176">
          <cell r="A176" t="str">
            <v>EI16HYP</v>
          </cell>
          <cell r="B176" t="str">
            <v>Hyper-V 2016</v>
          </cell>
          <cell r="C176" t="str">
            <v>Mise en oeuvre opérationnelle (architecture, déploiement, administration)</v>
          </cell>
          <cell r="D176" t="str">
            <v>Seyfallah TAGREROUT</v>
          </cell>
          <cell r="E176" t="str">
            <v/>
          </cell>
          <cell r="F176" t="str">
            <v>TAGREROUT, Seyfallah</v>
          </cell>
          <cell r="G176" t="str">
            <v/>
          </cell>
          <cell r="H176" t="str">
            <v/>
          </cell>
          <cell r="I176" t="str">
            <v/>
          </cell>
          <cell r="J176" t="str">
            <v/>
          </cell>
          <cell r="K176" t="str">
            <v>Edition du 1 March 2017</v>
          </cell>
          <cell r="L176" t="str">
            <v>762 pages</v>
          </cell>
          <cell r="M176" t="str">
            <v>Editions ENI</v>
          </cell>
          <cell r="N176" t="str">
            <v>fre</v>
          </cell>
          <cell r="O176" t="str">
            <v>fre</v>
          </cell>
          <cell r="P176" t="str">
            <v>fre</v>
          </cell>
          <cell r="Q176" t="str">
            <v>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v>
          </cell>
          <cell r="R176">
            <v>9782409007750</v>
          </cell>
          <cell r="S176" t="str">
            <v>Version Numérique</v>
          </cell>
          <cell r="T176">
            <v>9782409006302</v>
          </cell>
          <cell r="U176" t="str">
            <v>Version Imprimée</v>
          </cell>
          <cell r="V176" t="str">
            <v>St-Herblain</v>
          </cell>
          <cell r="W176" t="str">
            <v>Editions ENI</v>
          </cell>
          <cell r="X176">
            <v>2017</v>
          </cell>
          <cell r="Y176" t="str">
            <v>Bibliothèque Numérique ENI (Service en ligne)</v>
          </cell>
          <cell r="Z176" t="str">
            <v>EXPERT IT</v>
          </cell>
          <cell r="AA176" t="str">
            <v>texte</v>
          </cell>
          <cell r="AB176" t="str">
            <v>txt</v>
          </cell>
          <cell r="AC176" t="str">
            <v>rdacontent/fre</v>
          </cell>
          <cell r="AD176" t="str">
            <v>informatique</v>
          </cell>
          <cell r="AE176" t="str">
            <v>c</v>
          </cell>
          <cell r="AF176" t="str">
            <v>rdamedia/fre</v>
          </cell>
          <cell r="AG176" t="str">
            <v>ressource en ligne</v>
          </cell>
          <cell r="AH176" t="str">
            <v>cr</v>
          </cell>
          <cell r="AI176" t="str">
            <v>rdacarrier/fre</v>
          </cell>
          <cell r="AJ176" t="str">
            <v>m\\\\\o\\d\\\\\\\\</v>
          </cell>
          <cell r="AK176" t="str">
            <v>cr\cn\\\\uuaua</v>
          </cell>
          <cell r="AL176" t="str">
            <v>Accès restreint aux membres</v>
          </cell>
          <cell r="AM176" t="str">
            <v>Source de la note de description : Version imprimée</v>
          </cell>
          <cell r="AN176" t="str">
            <v/>
          </cell>
          <cell r="AO176" t="str">
            <v>%SITE_CLIENT%/?library_guid=F8D65DCB-D6D6-4454-9EB3-E5377AE15249</v>
          </cell>
          <cell r="AP176" t="str">
            <v>Accès au travers du portail ENI</v>
          </cell>
          <cell r="AQ176" t="str">
            <v xml:space="preserve"> cloud </v>
          </cell>
          <cell r="AR176" t="str">
            <v xml:space="preserve"> Hyper</v>
          </cell>
          <cell r="AS176" t="str">
            <v xml:space="preserve"> LNEI16HYP</v>
          </cell>
          <cell r="AT176" t="str">
            <v xml:space="preserve"> PCA </v>
          </cell>
          <cell r="AU176" t="str">
            <v xml:space="preserve"> PRA </v>
          </cell>
          <cell r="AV176" t="str">
            <v xml:space="preserve"> virtualisation </v>
          </cell>
          <cell r="AW176" t="str">
            <v xml:space="preserve"> windows server </v>
          </cell>
          <cell r="AX176" t="str">
            <v xml:space="preserve">microsoft </v>
          </cell>
          <cell r="AY176" t="str">
            <v xml:space="preserve">V3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row>
        <row r="177">
          <cell r="A177" t="str">
            <v>EI16RDS</v>
          </cell>
          <cell r="B177" t="str">
            <v>Services RDS de Windows Server 2016</v>
          </cell>
          <cell r="C177" t="str">
            <v>Remote Desktop Services : Installation et administration</v>
          </cell>
          <cell r="D177" t="str">
            <v>Armelin ASIMANE</v>
          </cell>
          <cell r="E177" t="str">
            <v/>
          </cell>
          <cell r="F177" t="str">
            <v>ASIMANE, Armelin</v>
          </cell>
          <cell r="G177" t="str">
            <v/>
          </cell>
          <cell r="H177" t="str">
            <v/>
          </cell>
          <cell r="I177" t="str">
            <v/>
          </cell>
          <cell r="J177" t="str">
            <v/>
          </cell>
          <cell r="K177" t="str">
            <v>Edition du 1 February 2017</v>
          </cell>
          <cell r="L177" t="str">
            <v>540 pages</v>
          </cell>
          <cell r="M177" t="str">
            <v>Editions ENI</v>
          </cell>
          <cell r="N177" t="str">
            <v>fre</v>
          </cell>
          <cell r="O177" t="str">
            <v>fre</v>
          </cell>
          <cell r="P177" t="str">
            <v>fre</v>
          </cell>
          <cell r="Q177" t="str">
            <v>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v>
          </cell>
          <cell r="R177">
            <v>9782409007279</v>
          </cell>
          <cell r="S177" t="str">
            <v>Version Numérique</v>
          </cell>
          <cell r="T177">
            <v>9782409003790</v>
          </cell>
          <cell r="U177" t="str">
            <v>Version Imprimée</v>
          </cell>
          <cell r="V177" t="str">
            <v>St-Herblain</v>
          </cell>
          <cell r="W177" t="str">
            <v>Editions ENI</v>
          </cell>
          <cell r="X177">
            <v>2017</v>
          </cell>
          <cell r="Y177" t="str">
            <v>Bibliothèque Numérique ENI (Service en ligne)</v>
          </cell>
          <cell r="Z177" t="str">
            <v>EXPERT IT</v>
          </cell>
          <cell r="AA177" t="str">
            <v>texte</v>
          </cell>
          <cell r="AB177" t="str">
            <v>txt</v>
          </cell>
          <cell r="AC177" t="str">
            <v>rdacontent/fre</v>
          </cell>
          <cell r="AD177" t="str">
            <v>informatique</v>
          </cell>
          <cell r="AE177" t="str">
            <v>c</v>
          </cell>
          <cell r="AF177" t="str">
            <v>rdamedia/fre</v>
          </cell>
          <cell r="AG177" t="str">
            <v>ressource en ligne</v>
          </cell>
          <cell r="AH177" t="str">
            <v>cr</v>
          </cell>
          <cell r="AI177" t="str">
            <v>rdacarrier/fre</v>
          </cell>
          <cell r="AJ177" t="str">
            <v>m\\\\\o\\d\\\\\\\\</v>
          </cell>
          <cell r="AK177" t="str">
            <v>cr\cn\\\\uuaua</v>
          </cell>
          <cell r="AL177" t="str">
            <v>Accès restreint aux membres</v>
          </cell>
          <cell r="AM177" t="str">
            <v>Source de la note de description : Version imprimée</v>
          </cell>
          <cell r="AN177" t="str">
            <v/>
          </cell>
          <cell r="AO177" t="str">
            <v>%SITE_CLIENT%/?library_guid=CB2AD2FA-B90F-4B44-B357-AE21FE678B98</v>
          </cell>
          <cell r="AP177" t="str">
            <v>Accès au travers du portail ENI</v>
          </cell>
          <cell r="AQ177" t="str">
            <v xml:space="preserve"> app</v>
          </cell>
          <cell r="AR177" t="str">
            <v xml:space="preserve"> app v </v>
          </cell>
          <cell r="AS177" t="str">
            <v xml:space="preserve"> Bureau à distance </v>
          </cell>
          <cell r="AT177" t="str">
            <v xml:space="preserve"> client léger </v>
          </cell>
          <cell r="AU177" t="str">
            <v xml:space="preserve"> hyper</v>
          </cell>
          <cell r="AV177" t="str">
            <v xml:space="preserve"> hyper v </v>
          </cell>
          <cell r="AW177" t="str">
            <v xml:space="preserve"> LNEI16RDS</v>
          </cell>
          <cell r="AX177" t="str">
            <v xml:space="preserve"> virtualisation </v>
          </cell>
          <cell r="AY177" t="str">
            <v xml:space="preserve">livre RDS </v>
          </cell>
          <cell r="AZ177" t="str">
            <v xml:space="preserve">v </v>
          </cell>
          <cell r="BA177" t="str">
            <v xml:space="preserve">v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row>
        <row r="178">
          <cell r="A178" t="str">
            <v>EI16SCHYP</v>
          </cell>
          <cell r="B178" t="str">
            <v>Hyper-V et System Center Virtual Machine Manager</v>
          </cell>
          <cell r="C178" t="str">
            <v>Services de virtualisation de Windows Server 2016</v>
          </cell>
          <cell r="D178" t="str">
            <v>Jean-François APRÉA</v>
          </cell>
          <cell r="E178" t="str">
            <v/>
          </cell>
          <cell r="F178" t="str">
            <v>APRÉA, Jean-François</v>
          </cell>
          <cell r="G178" t="str">
            <v/>
          </cell>
          <cell r="H178" t="str">
            <v/>
          </cell>
          <cell r="I178" t="str">
            <v/>
          </cell>
          <cell r="J178" t="str">
            <v/>
          </cell>
          <cell r="K178" t="str">
            <v>Edition du 1 September 2017</v>
          </cell>
          <cell r="L178" t="str">
            <v>910 pages</v>
          </cell>
          <cell r="M178" t="str">
            <v>Editions ENI</v>
          </cell>
          <cell r="N178" t="str">
            <v>fre</v>
          </cell>
          <cell r="O178" t="str">
            <v>fre</v>
          </cell>
          <cell r="P178" t="str">
            <v>fre</v>
          </cell>
          <cell r="Q178" t="str">
            <v>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v>
          </cell>
          <cell r="R178">
            <v>9782409010156</v>
          </cell>
          <cell r="S178" t="str">
            <v>Version Numérique</v>
          </cell>
          <cell r="T178">
            <v>9782409008962</v>
          </cell>
          <cell r="U178" t="str">
            <v>Version Imprimée</v>
          </cell>
          <cell r="V178" t="str">
            <v>St-Herblain</v>
          </cell>
          <cell r="W178" t="str">
            <v>Editions ENI</v>
          </cell>
          <cell r="X178">
            <v>2017</v>
          </cell>
          <cell r="Y178" t="str">
            <v>Bibliothèque Numérique ENI (Service en ligne)</v>
          </cell>
          <cell r="Z178" t="str">
            <v>EXPERT IT</v>
          </cell>
          <cell r="AA178" t="str">
            <v>texte</v>
          </cell>
          <cell r="AB178" t="str">
            <v>txt</v>
          </cell>
          <cell r="AC178" t="str">
            <v>rdacontent/fre</v>
          </cell>
          <cell r="AD178" t="str">
            <v>informatique</v>
          </cell>
          <cell r="AE178" t="str">
            <v>c</v>
          </cell>
          <cell r="AF178" t="str">
            <v>rdamedia/fre</v>
          </cell>
          <cell r="AG178" t="str">
            <v>ressource en ligne</v>
          </cell>
          <cell r="AH178" t="str">
            <v>cr</v>
          </cell>
          <cell r="AI178" t="str">
            <v>rdacarrier/fre</v>
          </cell>
          <cell r="AJ178" t="str">
            <v>m\\\\\o\\d\\\\\\\\</v>
          </cell>
          <cell r="AK178" t="str">
            <v>cr\cn\\\\uuaua</v>
          </cell>
          <cell r="AL178" t="str">
            <v>Accès restreint aux membres</v>
          </cell>
          <cell r="AM178" t="str">
            <v>Source de la note de description : Version imprimée</v>
          </cell>
          <cell r="AN178" t="str">
            <v/>
          </cell>
          <cell r="AO178" t="str">
            <v>%SITE_CLIENT%/?library_guid=57FD2194-2BA0-481A-A825-19C1BC9BABC0</v>
          </cell>
          <cell r="AP178" t="str">
            <v>Accès au travers du portail ENI</v>
          </cell>
          <cell r="AQ178" t="str">
            <v xml:space="preserve"> cloud </v>
          </cell>
          <cell r="AR178" t="str">
            <v xml:space="preserve"> cloud computing </v>
          </cell>
          <cell r="AS178" t="str">
            <v xml:space="preserve"> hyper v </v>
          </cell>
          <cell r="AT178" t="str">
            <v xml:space="preserve"> hyperv </v>
          </cell>
          <cell r="AU178" t="str">
            <v xml:space="preserve"> hyperviseur </v>
          </cell>
          <cell r="AV178" t="str">
            <v xml:space="preserve"> iScsi </v>
          </cell>
          <cell r="AW178" t="str">
            <v xml:space="preserve"> LNEI16SCHYP</v>
          </cell>
          <cell r="AX178" t="str">
            <v xml:space="preserve"> s2d </v>
          </cell>
          <cell r="AY178" t="str">
            <v xml:space="preserve"> SAN </v>
          </cell>
          <cell r="AZ178" t="str">
            <v xml:space="preserve"> SC VMM </v>
          </cell>
          <cell r="BA178" t="str">
            <v xml:space="preserve"> SCVMM </v>
          </cell>
          <cell r="BB178" t="str">
            <v xml:space="preserve"> system center </v>
          </cell>
          <cell r="BC178" t="str">
            <v xml:space="preserve"> VMM </v>
          </cell>
          <cell r="BD178" t="str">
            <v xml:space="preserve">microsoft </v>
          </cell>
          <cell r="BE178" t="str">
            <v/>
          </cell>
          <cell r="BF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R178" t="str">
            <v/>
          </cell>
          <cell r="BS178" t="str">
            <v/>
          </cell>
          <cell r="BT178" t="str">
            <v/>
          </cell>
          <cell r="BU178" t="str">
            <v/>
          </cell>
          <cell r="BV178" t="str">
            <v/>
          </cell>
          <cell r="BW178" t="str">
            <v/>
          </cell>
          <cell r="BX178" t="str">
            <v/>
          </cell>
        </row>
        <row r="179">
          <cell r="A179" t="str">
            <v>EI16WINA</v>
          </cell>
          <cell r="B179" t="str">
            <v>Windows Server 2016</v>
          </cell>
          <cell r="C179" t="str">
            <v>Administration avancée</v>
          </cell>
          <cell r="D179" t="str">
            <v>Thierry DEMAN,Guillaume DESFARGES,Freddy ELMALEH,Maxence VAN JONES</v>
          </cell>
          <cell r="E179" t="str">
            <v/>
          </cell>
          <cell r="F179" t="str">
            <v>DEMAN, Thierry</v>
          </cell>
          <cell r="G179" t="str">
            <v>DESFARGES, Guillaume</v>
          </cell>
          <cell r="H179" t="str">
            <v>ELMALEH, Freddy</v>
          </cell>
          <cell r="I179" t="str">
            <v>VAN JONES, Maxence</v>
          </cell>
          <cell r="J179" t="str">
            <v/>
          </cell>
          <cell r="K179" t="str">
            <v>Edition du 1 July 2017</v>
          </cell>
          <cell r="L179" t="str">
            <v>894 pages</v>
          </cell>
          <cell r="M179" t="str">
            <v>Editions ENI</v>
          </cell>
          <cell r="N179" t="str">
            <v>fre</v>
          </cell>
          <cell r="O179" t="str">
            <v>fre</v>
          </cell>
          <cell r="P179" t="str">
            <v>fre</v>
          </cell>
          <cell r="Q179" t="str">
            <v>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v>
          </cell>
          <cell r="R179">
            <v>9782409009563</v>
          </cell>
          <cell r="S179" t="str">
            <v>Version Numérique</v>
          </cell>
          <cell r="T179">
            <v>9782409007941</v>
          </cell>
          <cell r="U179" t="str">
            <v>Version Imprimée</v>
          </cell>
          <cell r="V179" t="str">
            <v>St-Herblain</v>
          </cell>
          <cell r="W179" t="str">
            <v>Editions ENI</v>
          </cell>
          <cell r="X179">
            <v>2017</v>
          </cell>
          <cell r="Y179" t="str">
            <v>Bibliothèque Numérique ENI (Service en ligne)</v>
          </cell>
          <cell r="Z179" t="str">
            <v>EXPERT IT</v>
          </cell>
          <cell r="AA179" t="str">
            <v>texte</v>
          </cell>
          <cell r="AB179" t="str">
            <v>txt</v>
          </cell>
          <cell r="AC179" t="str">
            <v>rdacontent/fre</v>
          </cell>
          <cell r="AD179" t="str">
            <v>informatique</v>
          </cell>
          <cell r="AE179" t="str">
            <v>c</v>
          </cell>
          <cell r="AF179" t="str">
            <v>rdamedia/fre</v>
          </cell>
          <cell r="AG179" t="str">
            <v>ressource en ligne</v>
          </cell>
          <cell r="AH179" t="str">
            <v>cr</v>
          </cell>
          <cell r="AI179" t="str">
            <v>rdacarrier/fre</v>
          </cell>
          <cell r="AJ179" t="str">
            <v>m\\\\\o\\d\\\\\\\\</v>
          </cell>
          <cell r="AK179" t="str">
            <v>cr\cn\\\\uuaua</v>
          </cell>
          <cell r="AL179" t="str">
            <v>Accès restreint aux membres</v>
          </cell>
          <cell r="AM179" t="str">
            <v>Source de la note de description : Version imprimée</v>
          </cell>
          <cell r="AN179" t="str">
            <v/>
          </cell>
          <cell r="AO179" t="str">
            <v>%SITE_CLIENT%/?library_guid=E33DE9C2-C0B2-4272-B615-4EE1FF6196F2</v>
          </cell>
          <cell r="AP179" t="str">
            <v>Accès au travers du portail ENI</v>
          </cell>
          <cell r="AQ179" t="str">
            <v xml:space="preserve"> clustering </v>
          </cell>
          <cell r="AR179" t="str">
            <v xml:space="preserve"> DFS </v>
          </cell>
          <cell r="AS179" t="str">
            <v xml:space="preserve"> DNS </v>
          </cell>
          <cell r="AT179" t="str">
            <v xml:space="preserve"> exchange </v>
          </cell>
          <cell r="AU179" t="str">
            <v xml:space="preserve"> hyper</v>
          </cell>
          <cell r="AV179" t="str">
            <v xml:space="preserve"> hyper v </v>
          </cell>
          <cell r="AW179" t="str">
            <v xml:space="preserve"> hyperv </v>
          </cell>
          <cell r="AX179" t="str">
            <v xml:space="preserve"> livre Windows server </v>
          </cell>
          <cell r="AY179" t="str">
            <v xml:space="preserve"> LNEI16WINA</v>
          </cell>
          <cell r="AZ179" t="str">
            <v xml:space="preserve"> powershell </v>
          </cell>
          <cell r="BA179" t="str">
            <v xml:space="preserve"> remotefx </v>
          </cell>
          <cell r="BB179" t="str">
            <v xml:space="preserve"> TSE </v>
          </cell>
          <cell r="BC179" t="str">
            <v xml:space="preserve"> VPN </v>
          </cell>
          <cell r="BD179" t="str">
            <v xml:space="preserve"> windows serveur </v>
          </cell>
          <cell r="BE179" t="str">
            <v xml:space="preserve"> windows serveur </v>
          </cell>
          <cell r="BF179" t="str">
            <v xml:space="preserve">microsoft </v>
          </cell>
          <cell r="BG179" t="str">
            <v xml:space="preserve">v </v>
          </cell>
          <cell r="BH179" t="str">
            <v/>
          </cell>
          <cell r="BI179" t="str">
            <v/>
          </cell>
          <cell r="BJ179" t="str">
            <v/>
          </cell>
          <cell r="BK179" t="str">
            <v/>
          </cell>
          <cell r="BL179" t="str">
            <v/>
          </cell>
          <cell r="BM179" t="str">
            <v/>
          </cell>
          <cell r="BN179" t="str">
            <v/>
          </cell>
          <cell r="BO179" t="str">
            <v/>
          </cell>
          <cell r="BP179" t="str">
            <v/>
          </cell>
          <cell r="BQ179" t="str">
            <v/>
          </cell>
          <cell r="BR179" t="str">
            <v/>
          </cell>
          <cell r="BS179" t="str">
            <v/>
          </cell>
          <cell r="BT179" t="str">
            <v/>
          </cell>
          <cell r="BU179" t="str">
            <v/>
          </cell>
          <cell r="BV179" t="str">
            <v/>
          </cell>
          <cell r="BW179" t="str">
            <v/>
          </cell>
          <cell r="BX179" t="str">
            <v/>
          </cell>
        </row>
        <row r="180">
          <cell r="A180" t="str">
            <v>EI17CASP</v>
          </cell>
          <cell r="B180" t="str">
            <v>ASP.NET avec C# sous Visual Studio 2017</v>
          </cell>
          <cell r="C180" t="str">
            <v>Conception et développement d'applications Web</v>
          </cell>
          <cell r="D180" t="str">
            <v>Brice-Arnaud GUÉRIN</v>
          </cell>
          <cell r="E180" t="str">
            <v/>
          </cell>
          <cell r="F180" t="str">
            <v>GUÉRIN, Brice-Arnaud</v>
          </cell>
          <cell r="G180" t="str">
            <v/>
          </cell>
          <cell r="H180" t="str">
            <v/>
          </cell>
          <cell r="I180" t="str">
            <v/>
          </cell>
          <cell r="J180" t="str">
            <v/>
          </cell>
          <cell r="K180" t="str">
            <v>Edition du 1 October 2017</v>
          </cell>
          <cell r="L180" t="str">
            <v>591 pages</v>
          </cell>
          <cell r="M180" t="str">
            <v>Editions ENI</v>
          </cell>
          <cell r="N180" t="str">
            <v>fre</v>
          </cell>
          <cell r="O180" t="str">
            <v>fre</v>
          </cell>
          <cell r="P180" t="str">
            <v>fre</v>
          </cell>
          <cell r="Q180" t="str">
            <v>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v>
          </cell>
          <cell r="R180">
            <v>9782409010606</v>
          </cell>
          <cell r="S180" t="str">
            <v>Version Numérique</v>
          </cell>
          <cell r="T180">
            <v>9782409010392</v>
          </cell>
          <cell r="U180" t="str">
            <v>Version Imprimée</v>
          </cell>
          <cell r="V180" t="str">
            <v>St-Herblain</v>
          </cell>
          <cell r="W180" t="str">
            <v>Editions ENI</v>
          </cell>
          <cell r="X180">
            <v>2017</v>
          </cell>
          <cell r="Y180" t="str">
            <v>Bibliothèque Numérique ENI (Service en ligne)</v>
          </cell>
          <cell r="Z180" t="str">
            <v>EXPERT IT</v>
          </cell>
          <cell r="AA180" t="str">
            <v>texte</v>
          </cell>
          <cell r="AB180" t="str">
            <v>txt</v>
          </cell>
          <cell r="AC180" t="str">
            <v>rdacontent/fre</v>
          </cell>
          <cell r="AD180" t="str">
            <v>informatique</v>
          </cell>
          <cell r="AE180" t="str">
            <v>c</v>
          </cell>
          <cell r="AF180" t="str">
            <v>rdamedia/fre</v>
          </cell>
          <cell r="AG180" t="str">
            <v>ressource en ligne</v>
          </cell>
          <cell r="AH180" t="str">
            <v>cr</v>
          </cell>
          <cell r="AI180" t="str">
            <v>rdacarrier/fre</v>
          </cell>
          <cell r="AJ180" t="str">
            <v>m\\\\\o\\d\\\\\\\\</v>
          </cell>
          <cell r="AK180" t="str">
            <v>cr\cn\\\\uuaua</v>
          </cell>
          <cell r="AL180" t="str">
            <v>Accès restreint aux membres</v>
          </cell>
          <cell r="AM180" t="str">
            <v>Source de la note de description : Version imprimée</v>
          </cell>
          <cell r="AN180" t="str">
            <v/>
          </cell>
          <cell r="AO180" t="str">
            <v>%SITE_CLIENT%/?library_guid=45379944-8C5E-4656-BAA2-5541BBE937BE</v>
          </cell>
          <cell r="AP180" t="str">
            <v>Accès au travers du portail ENI</v>
          </cell>
          <cell r="AQ180" t="str">
            <v xml:space="preserve"> ado </v>
          </cell>
          <cell r="AR180" t="str">
            <v xml:space="preserve"> ajax </v>
          </cell>
          <cell r="AS180" t="str">
            <v xml:space="preserve"> C# </v>
          </cell>
          <cell r="AT180" t="str">
            <v xml:space="preserve"> framework </v>
          </cell>
          <cell r="AU180" t="str">
            <v xml:space="preserve"> Health monitoring </v>
          </cell>
          <cell r="AV180" t="str">
            <v xml:space="preserve"> linq </v>
          </cell>
          <cell r="AW180" t="str">
            <v xml:space="preserve"> livre asp </v>
          </cell>
          <cell r="AX180" t="str">
            <v xml:space="preserve"> LNEI17CASP</v>
          </cell>
          <cell r="AY180" t="str">
            <v xml:space="preserve"> mvc </v>
          </cell>
          <cell r="AZ180" t="str">
            <v xml:space="preserve"> owin </v>
          </cell>
          <cell r="BA180" t="str">
            <v xml:space="preserve"> Visual Studio </v>
          </cell>
          <cell r="BB180" t="str">
            <v xml:space="preserve"> vs 2017 </v>
          </cell>
          <cell r="BC180" t="str">
            <v xml:space="preserve"> web forms </v>
          </cell>
          <cell r="BD180" t="str">
            <v xml:space="preserve">jquery </v>
          </cell>
          <cell r="BE180" t="str">
            <v xml:space="preserve">microsoft </v>
          </cell>
          <cell r="BF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R180" t="str">
            <v/>
          </cell>
          <cell r="BS180" t="str">
            <v/>
          </cell>
          <cell r="BT180" t="str">
            <v/>
          </cell>
          <cell r="BU180" t="str">
            <v/>
          </cell>
          <cell r="BV180" t="str">
            <v/>
          </cell>
          <cell r="BW180" t="str">
            <v/>
          </cell>
          <cell r="BX180" t="str">
            <v/>
          </cell>
        </row>
        <row r="181">
          <cell r="A181" t="str">
            <v>EI19RDS</v>
          </cell>
          <cell r="B181" t="str">
            <v>Services RDS de Windows Server 2019</v>
          </cell>
          <cell r="C181" t="str">
            <v>Remote Desktop Services : Installation et administration</v>
          </cell>
          <cell r="D181" t="str">
            <v>Armelin ASIMANE</v>
          </cell>
          <cell r="E181" t="str">
            <v/>
          </cell>
          <cell r="F181" t="str">
            <v>ASIMANE, Armelin</v>
          </cell>
          <cell r="G181" t="str">
            <v/>
          </cell>
          <cell r="H181" t="str">
            <v/>
          </cell>
          <cell r="I181" t="str">
            <v/>
          </cell>
          <cell r="J181" t="str">
            <v/>
          </cell>
          <cell r="K181" t="str">
            <v>Edition du 1 March 2020</v>
          </cell>
          <cell r="L181" t="str">
            <v>622 pages</v>
          </cell>
          <cell r="M181" t="str">
            <v>Editions ENI</v>
          </cell>
          <cell r="N181" t="str">
            <v>fre</v>
          </cell>
          <cell r="O181" t="str">
            <v>fre</v>
          </cell>
          <cell r="P181" t="str">
            <v>fre</v>
          </cell>
          <cell r="Q181" t="str">
            <v>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v>
          </cell>
          <cell r="R181">
            <v>9782409024054</v>
          </cell>
          <cell r="S181" t="str">
            <v>Version Numérique</v>
          </cell>
          <cell r="T181">
            <v>9782409024047</v>
          </cell>
          <cell r="U181" t="str">
            <v>Version Imprimée</v>
          </cell>
          <cell r="V181" t="str">
            <v>St-Herblain</v>
          </cell>
          <cell r="W181" t="str">
            <v>Editions ENI</v>
          </cell>
          <cell r="X181">
            <v>2020</v>
          </cell>
          <cell r="Y181" t="str">
            <v>Bibliothèque Numérique ENI (Service en ligne)</v>
          </cell>
          <cell r="Z181" t="str">
            <v>EXPERT IT</v>
          </cell>
          <cell r="AA181" t="str">
            <v>texte</v>
          </cell>
          <cell r="AB181" t="str">
            <v>txt</v>
          </cell>
          <cell r="AC181" t="str">
            <v>rdacontent/fre</v>
          </cell>
          <cell r="AD181" t="str">
            <v>informatique</v>
          </cell>
          <cell r="AE181" t="str">
            <v>c</v>
          </cell>
          <cell r="AF181" t="str">
            <v>rdamedia/fre</v>
          </cell>
          <cell r="AG181" t="str">
            <v>ressource en ligne</v>
          </cell>
          <cell r="AH181" t="str">
            <v>cr</v>
          </cell>
          <cell r="AI181" t="str">
            <v>rdacarrier/fre</v>
          </cell>
          <cell r="AJ181" t="str">
            <v>m\\\\\o\\d\\\\\\\\</v>
          </cell>
          <cell r="AK181" t="str">
            <v>cr\cn\\\\uuaua</v>
          </cell>
          <cell r="AL181" t="str">
            <v>Accès restreint aux membres</v>
          </cell>
          <cell r="AM181" t="str">
            <v>Source de la note de description : Version imprimée</v>
          </cell>
          <cell r="AN181" t="str">
            <v/>
          </cell>
          <cell r="AO181" t="str">
            <v>%SITE_CLIENT%/?library_guid=C5AF4290-8E70-4B38-820B-87F11299C8F1</v>
          </cell>
          <cell r="AP181" t="str">
            <v>Accès au travers du portail ENI</v>
          </cell>
          <cell r="AQ181" t="str">
            <v xml:space="preserve"> app</v>
          </cell>
          <cell r="AR181" t="str">
            <v xml:space="preserve"> app v </v>
          </cell>
          <cell r="AS181" t="str">
            <v xml:space="preserve"> Bureau à distance </v>
          </cell>
          <cell r="AT181" t="str">
            <v xml:space="preserve"> client léger</v>
          </cell>
          <cell r="AU181" t="str">
            <v xml:space="preserve"> hyper</v>
          </cell>
          <cell r="AV181" t="str">
            <v xml:space="preserve"> hyper v </v>
          </cell>
          <cell r="AW181" t="str">
            <v xml:space="preserve"> livre RDS </v>
          </cell>
          <cell r="AX181" t="str">
            <v xml:space="preserve"> virtualisation </v>
          </cell>
          <cell r="AY181" t="str">
            <v xml:space="preserve">LNEI19RDS </v>
          </cell>
          <cell r="AZ181" t="str">
            <v xml:space="preserve">v </v>
          </cell>
          <cell r="BA181" t="str">
            <v xml:space="preserve">v </v>
          </cell>
          <cell r="BB181" t="str">
            <v/>
          </cell>
          <cell r="BC181" t="str">
            <v/>
          </cell>
          <cell r="BD181" t="str">
            <v/>
          </cell>
          <cell r="BE181" t="str">
            <v/>
          </cell>
          <cell r="BF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R181" t="str">
            <v/>
          </cell>
          <cell r="BS181" t="str">
            <v/>
          </cell>
          <cell r="BT181" t="str">
            <v/>
          </cell>
          <cell r="BU181" t="str">
            <v/>
          </cell>
          <cell r="BV181" t="str">
            <v/>
          </cell>
          <cell r="BW181" t="str">
            <v/>
          </cell>
          <cell r="BX181" t="str">
            <v/>
          </cell>
        </row>
        <row r="182">
          <cell r="A182" t="str">
            <v>EI19STR</v>
          </cell>
          <cell r="B182" t="str">
            <v>Les stratégies de groupe (GPO) sous Windows Server 2019</v>
          </cell>
          <cell r="C182" t="str">
            <v>Planification, déploiement, dépannage</v>
          </cell>
          <cell r="D182" t="str">
            <v>Jérôme BEZET-TORRES</v>
          </cell>
          <cell r="E182" t="str">
            <v/>
          </cell>
          <cell r="F182" t="str">
            <v>BEZET-TORRES, Jérôme</v>
          </cell>
          <cell r="G182" t="str">
            <v/>
          </cell>
          <cell r="H182" t="str">
            <v/>
          </cell>
          <cell r="I182" t="str">
            <v/>
          </cell>
          <cell r="J182" t="str">
            <v/>
          </cell>
          <cell r="K182" t="str">
            <v>Edition du 1 March 2019</v>
          </cell>
          <cell r="L182" t="str">
            <v>495 pages</v>
          </cell>
          <cell r="M182" t="str">
            <v>Editions ENI</v>
          </cell>
          <cell r="N182" t="str">
            <v>fre</v>
          </cell>
          <cell r="O182" t="str">
            <v>fre</v>
          </cell>
          <cell r="P182" t="str">
            <v>fre</v>
          </cell>
          <cell r="Q182" t="str">
            <v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v>
          </cell>
          <cell r="R182">
            <v>9782409018251</v>
          </cell>
          <cell r="S182" t="str">
            <v>Version Numérique</v>
          </cell>
          <cell r="T182">
            <v>9782409017889</v>
          </cell>
          <cell r="U182" t="str">
            <v>Version Imprimée</v>
          </cell>
          <cell r="V182" t="str">
            <v>St-Herblain</v>
          </cell>
          <cell r="W182" t="str">
            <v>Editions ENI</v>
          </cell>
          <cell r="X182">
            <v>2019</v>
          </cell>
          <cell r="Y182" t="str">
            <v>Bibliothèque Numérique ENI (Service en ligne)</v>
          </cell>
          <cell r="Z182" t="str">
            <v>EXPERT IT</v>
          </cell>
          <cell r="AA182" t="str">
            <v>texte</v>
          </cell>
          <cell r="AB182" t="str">
            <v>txt</v>
          </cell>
          <cell r="AC182" t="str">
            <v>rdacontent/fre</v>
          </cell>
          <cell r="AD182" t="str">
            <v>informatique</v>
          </cell>
          <cell r="AE182" t="str">
            <v>c</v>
          </cell>
          <cell r="AF182" t="str">
            <v>rdamedia/fre</v>
          </cell>
          <cell r="AG182" t="str">
            <v>ressource en ligne</v>
          </cell>
          <cell r="AH182" t="str">
            <v>cr</v>
          </cell>
          <cell r="AI182" t="str">
            <v>rdacarrier/fre</v>
          </cell>
          <cell r="AJ182" t="str">
            <v>m\\\\\o\\d\\\\\\\\</v>
          </cell>
          <cell r="AK182" t="str">
            <v>cr\cn\\\\uuaua</v>
          </cell>
          <cell r="AL182" t="str">
            <v>Accès restreint aux membres</v>
          </cell>
          <cell r="AM182" t="str">
            <v>Source de la note de description : Version imprimée</v>
          </cell>
          <cell r="AN182" t="str">
            <v/>
          </cell>
          <cell r="AO182" t="str">
            <v>%SITE_CLIENT%/?library_guid=AA9956F9-4048-4159-8213-94B65777BAED</v>
          </cell>
          <cell r="AP182" t="str">
            <v>Accès au travers du portail ENI</v>
          </cell>
          <cell r="AQ182" t="str">
            <v xml:space="preserve"> Active Directory </v>
          </cell>
          <cell r="AR182" t="str">
            <v xml:space="preserve"> AD </v>
          </cell>
          <cell r="AS182" t="str">
            <v xml:space="preserve"> LNEI19STR</v>
          </cell>
          <cell r="AT182" t="str">
            <v xml:space="preserve"> reseau </v>
          </cell>
          <cell r="AU182" t="str">
            <v xml:space="preserve"> réseau </v>
          </cell>
          <cell r="AV182" t="str">
            <v xml:space="preserve"> securite </v>
          </cell>
          <cell r="AW182" t="str">
            <v xml:space="preserve"> sécurité </v>
          </cell>
          <cell r="AX182" t="str">
            <v xml:space="preserve"> système </v>
          </cell>
          <cell r="AY182" t="str">
            <v xml:space="preserve"> système </v>
          </cell>
          <cell r="AZ182" t="str">
            <v xml:space="preserve"> windows server 2019 </v>
          </cell>
          <cell r="BA182" t="str">
            <v xml:space="preserve">microsoft </v>
          </cell>
          <cell r="BB182" t="str">
            <v/>
          </cell>
          <cell r="BC182" t="str">
            <v/>
          </cell>
          <cell r="BD182" t="str">
            <v/>
          </cell>
          <cell r="BE182" t="str">
            <v/>
          </cell>
          <cell r="BF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R182" t="str">
            <v/>
          </cell>
          <cell r="BS182" t="str">
            <v/>
          </cell>
          <cell r="BT182" t="str">
            <v/>
          </cell>
          <cell r="BU182" t="str">
            <v/>
          </cell>
          <cell r="BV182" t="str">
            <v/>
          </cell>
          <cell r="BW182" t="str">
            <v/>
          </cell>
          <cell r="BX182" t="str">
            <v/>
          </cell>
        </row>
        <row r="183">
          <cell r="A183" t="str">
            <v>EI208R2HYP</v>
          </cell>
          <cell r="B183" t="str">
            <v>Hyper-V et SC Virtual Machine Manager</v>
          </cell>
          <cell r="C183" t="str">
            <v>Technologie de virtualisation sous Windows Server 2008 R2 [2ième édition]</v>
          </cell>
          <cell r="D183" t="str">
            <v>Jean-François APRÉA</v>
          </cell>
          <cell r="E183" t="str">
            <v/>
          </cell>
          <cell r="F183" t="str">
            <v>APRÉA, Jean-François</v>
          </cell>
          <cell r="G183" t="str">
            <v/>
          </cell>
          <cell r="H183" t="str">
            <v/>
          </cell>
          <cell r="I183" t="str">
            <v/>
          </cell>
          <cell r="J183" t="str">
            <v/>
          </cell>
          <cell r="K183" t="str">
            <v>Edition du 1 January 2012</v>
          </cell>
          <cell r="L183" t="str">
            <v>573 pages</v>
          </cell>
          <cell r="M183" t="str">
            <v>Editions ENI</v>
          </cell>
          <cell r="N183" t="str">
            <v>fre</v>
          </cell>
          <cell r="O183" t="str">
            <v>fre</v>
          </cell>
          <cell r="P183" t="str">
            <v>fre</v>
          </cell>
          <cell r="Q183" t="str">
            <v>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v>
          </cell>
          <cell r="R183">
            <v>9782746072282</v>
          </cell>
          <cell r="S183" t="str">
            <v>Version Numérique</v>
          </cell>
          <cell r="T183">
            <v>9782746070943</v>
          </cell>
          <cell r="U183" t="str">
            <v>Version Imprimée</v>
          </cell>
          <cell r="V183" t="str">
            <v>St-Herblain</v>
          </cell>
          <cell r="W183" t="str">
            <v>Editions ENI</v>
          </cell>
          <cell r="X183">
            <v>2012</v>
          </cell>
          <cell r="Y183" t="str">
            <v>Bibliothèque Numérique ENI (Service en ligne)</v>
          </cell>
          <cell r="Z183" t="str">
            <v>EXPERT IT</v>
          </cell>
          <cell r="AA183" t="str">
            <v>texte</v>
          </cell>
          <cell r="AB183" t="str">
            <v>txt</v>
          </cell>
          <cell r="AC183" t="str">
            <v>rdacontent/fre</v>
          </cell>
          <cell r="AD183" t="str">
            <v>informatique</v>
          </cell>
          <cell r="AE183" t="str">
            <v>c</v>
          </cell>
          <cell r="AF183" t="str">
            <v>rdamedia/fre</v>
          </cell>
          <cell r="AG183" t="str">
            <v>ressource en ligne</v>
          </cell>
          <cell r="AH183" t="str">
            <v>cr</v>
          </cell>
          <cell r="AI183" t="str">
            <v>rdacarrier/fre</v>
          </cell>
          <cell r="AJ183" t="str">
            <v>m\\\\\o\\d\\\\\\\\</v>
          </cell>
          <cell r="AK183" t="str">
            <v>cr\cn\\\\uuaua</v>
          </cell>
          <cell r="AL183" t="str">
            <v>Accès restreint aux membres</v>
          </cell>
          <cell r="AM183" t="str">
            <v>Source de la note de description : Version imprimée</v>
          </cell>
          <cell r="AN183" t="str">
            <v/>
          </cell>
          <cell r="AO183" t="str">
            <v>%SITE_CLIENT%/?library_guid=F6E78174-66E4-41E4-8905-0CAC124E825C</v>
          </cell>
          <cell r="AP183" t="str">
            <v>Accès au travers du portail ENI</v>
          </cell>
          <cell r="AQ183" t="str">
            <v xml:space="preserve"> hyper v </v>
          </cell>
          <cell r="AR183" t="str">
            <v xml:space="preserve"> hyperv </v>
          </cell>
          <cell r="AS183" t="str">
            <v xml:space="preserve"> hyperviseur </v>
          </cell>
          <cell r="AT183" t="str">
            <v xml:space="preserve"> iScsi </v>
          </cell>
          <cell r="AU183" t="str">
            <v xml:space="preserve"> LNEI208R2HYP</v>
          </cell>
          <cell r="AV183" t="str">
            <v xml:space="preserve"> MVP </v>
          </cell>
          <cell r="AW183" t="str">
            <v xml:space="preserve"> R2 </v>
          </cell>
          <cell r="AX183" t="str">
            <v xml:space="preserve"> SAN </v>
          </cell>
          <cell r="AY183" t="str">
            <v xml:space="preserve"> SC VMM </v>
          </cell>
          <cell r="AZ183" t="str">
            <v xml:space="preserve"> SCVMM </v>
          </cell>
          <cell r="BA183" t="str">
            <v xml:space="preserve"> system center </v>
          </cell>
          <cell r="BB183" t="str">
            <v xml:space="preserve"> virtualisation </v>
          </cell>
          <cell r="BC183" t="str">
            <v xml:space="preserve"> VMM </v>
          </cell>
          <cell r="BD183" t="str">
            <v xml:space="preserve"> windows serveur </v>
          </cell>
          <cell r="BE183" t="str">
            <v xml:space="preserve">Microsoft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t="str">
            <v/>
          </cell>
          <cell r="BU183" t="str">
            <v/>
          </cell>
          <cell r="BV183" t="str">
            <v/>
          </cell>
          <cell r="BW183" t="str">
            <v/>
          </cell>
          <cell r="BX183" t="str">
            <v/>
          </cell>
        </row>
        <row r="184">
          <cell r="A184" t="str">
            <v>EI208R2RDS</v>
          </cell>
          <cell r="B184" t="str">
            <v>Services RDS de Windows Server 2008 R2</v>
          </cell>
          <cell r="C184" t="str">
            <v>Clients légers : architecture et implémentation [2ième édition]</v>
          </cell>
          <cell r="D184" t="str">
            <v>Cédric Ortega</v>
          </cell>
          <cell r="E184" t="str">
            <v/>
          </cell>
          <cell r="F184" t="str">
            <v>Ortega, Cédric</v>
          </cell>
          <cell r="G184" t="str">
            <v/>
          </cell>
          <cell r="H184" t="str">
            <v/>
          </cell>
          <cell r="I184" t="str">
            <v/>
          </cell>
          <cell r="J184" t="str">
            <v/>
          </cell>
          <cell r="K184" t="str">
            <v>Edition du 1 December 2011</v>
          </cell>
          <cell r="L184" t="str">
            <v>505 pages</v>
          </cell>
          <cell r="M184" t="str">
            <v>Editions ENI</v>
          </cell>
          <cell r="N184" t="str">
            <v>fre</v>
          </cell>
          <cell r="O184" t="str">
            <v>fre</v>
          </cell>
          <cell r="P184" t="str">
            <v>fre</v>
          </cell>
          <cell r="Q184" t="str">
            <v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v>
          </cell>
          <cell r="R184">
            <v>9782746071506</v>
          </cell>
          <cell r="S184" t="str">
            <v>Version Numérique</v>
          </cell>
          <cell r="T184">
            <v>9782746070493</v>
          </cell>
          <cell r="U184" t="str">
            <v>Version Imprimée</v>
          </cell>
          <cell r="V184" t="str">
            <v>St-Herblain</v>
          </cell>
          <cell r="W184" t="str">
            <v>Editions ENI</v>
          </cell>
          <cell r="X184">
            <v>2011</v>
          </cell>
          <cell r="Y184" t="str">
            <v>Bibliothèque Numérique ENI (Service en ligne)</v>
          </cell>
          <cell r="Z184" t="str">
            <v>EXPERT IT</v>
          </cell>
          <cell r="AA184" t="str">
            <v>texte</v>
          </cell>
          <cell r="AB184" t="str">
            <v>txt</v>
          </cell>
          <cell r="AC184" t="str">
            <v>rdacontent/fre</v>
          </cell>
          <cell r="AD184" t="str">
            <v>informatique</v>
          </cell>
          <cell r="AE184" t="str">
            <v>c</v>
          </cell>
          <cell r="AF184" t="str">
            <v>rdamedia/fre</v>
          </cell>
          <cell r="AG184" t="str">
            <v>ressource en ligne</v>
          </cell>
          <cell r="AH184" t="str">
            <v>cr</v>
          </cell>
          <cell r="AI184" t="str">
            <v>rdacarrier/fre</v>
          </cell>
          <cell r="AJ184" t="str">
            <v>m\\\\\o\\d\\\\\\\\</v>
          </cell>
          <cell r="AK184" t="str">
            <v>cr\cn\\\\uuaua</v>
          </cell>
          <cell r="AL184" t="str">
            <v>Accès restreint aux membres</v>
          </cell>
          <cell r="AM184" t="str">
            <v>Source de la note de description : Version imprimée</v>
          </cell>
          <cell r="AN184" t="str">
            <v/>
          </cell>
          <cell r="AO184" t="str">
            <v>%SITE_CLIENT%/?library_guid=6AC88183-97AC-49BE-9294-69C4130F32C4</v>
          </cell>
          <cell r="AP184" t="str">
            <v>Accès au travers du portail ENI</v>
          </cell>
          <cell r="AQ184" t="str">
            <v xml:space="preserve"> citrix </v>
          </cell>
          <cell r="AR184" t="str">
            <v xml:space="preserve"> client léger </v>
          </cell>
          <cell r="AS184" t="str">
            <v xml:space="preserve"> LNEI208R2RDS</v>
          </cell>
          <cell r="AT184" t="str">
            <v xml:space="preserve"> microsoft </v>
          </cell>
          <cell r="AU184" t="str">
            <v xml:space="preserve"> R2 </v>
          </cell>
          <cell r="AV184" t="str">
            <v xml:space="preserve"> RDP </v>
          </cell>
          <cell r="AW184" t="str">
            <v xml:space="preserve"> terminal server </v>
          </cell>
          <cell r="AX184" t="str">
            <v xml:space="preserve"> terminal services </v>
          </cell>
          <cell r="AY184" t="str">
            <v xml:space="preserve"> windows </v>
          </cell>
          <cell r="AZ184" t="str">
            <v xml:space="preserve"> windows serveur </v>
          </cell>
          <cell r="BA184" t="str">
            <v xml:space="preserve">TSE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R184" t="str">
            <v/>
          </cell>
          <cell r="BS184" t="str">
            <v/>
          </cell>
          <cell r="BT184" t="str">
            <v/>
          </cell>
          <cell r="BU184" t="str">
            <v/>
          </cell>
          <cell r="BV184" t="str">
            <v/>
          </cell>
          <cell r="BW184" t="str">
            <v/>
          </cell>
          <cell r="BX184" t="str">
            <v/>
          </cell>
        </row>
        <row r="185">
          <cell r="A185" t="str">
            <v>EI208R2WINS</v>
          </cell>
          <cell r="B185" t="str">
            <v>Windows Server 2008 R2</v>
          </cell>
          <cell r="C185" t="str">
            <v>Administration avancée [2ième édition]</v>
          </cell>
          <cell r="D185" t="str">
            <v>Mathieu CHATEAU,Thierry DEMAN,Freddy ELMALEH,Sébastien NEILD</v>
          </cell>
          <cell r="E185" t="str">
            <v/>
          </cell>
          <cell r="F185" t="str">
            <v>CHATEAU, Mathieu</v>
          </cell>
          <cell r="G185" t="str">
            <v>DEMAN, Thierry</v>
          </cell>
          <cell r="H185" t="str">
            <v>ELMALEH, Freddy</v>
          </cell>
          <cell r="I185" t="str">
            <v>NEILD, Sébastien</v>
          </cell>
          <cell r="J185" t="str">
            <v/>
          </cell>
          <cell r="K185" t="str">
            <v>Edition du 1 August 2011</v>
          </cell>
          <cell r="L185" t="str">
            <v>545 pages</v>
          </cell>
          <cell r="M185" t="str">
            <v>Editions ENI</v>
          </cell>
          <cell r="N185" t="str">
            <v>fre</v>
          </cell>
          <cell r="O185" t="str">
            <v>fre</v>
          </cell>
          <cell r="P185" t="str">
            <v>fre</v>
          </cell>
          <cell r="Q185" t="str">
            <v>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v>
          </cell>
          <cell r="R185">
            <v>9782746067974</v>
          </cell>
          <cell r="S185" t="str">
            <v>Version Numérique</v>
          </cell>
          <cell r="T185">
            <v>9782746067202</v>
          </cell>
          <cell r="U185" t="str">
            <v>Version Imprimée</v>
          </cell>
          <cell r="V185" t="str">
            <v>St-Herblain</v>
          </cell>
          <cell r="W185" t="str">
            <v>Editions ENI</v>
          </cell>
          <cell r="X185">
            <v>2011</v>
          </cell>
          <cell r="Y185" t="str">
            <v>Bibliothèque Numérique ENI (Service en ligne)</v>
          </cell>
          <cell r="Z185" t="str">
            <v>EXPERT IT</v>
          </cell>
          <cell r="AA185" t="str">
            <v>texte</v>
          </cell>
          <cell r="AB185" t="str">
            <v>txt</v>
          </cell>
          <cell r="AC185" t="str">
            <v>rdacontent/fre</v>
          </cell>
          <cell r="AD185" t="str">
            <v>informatique</v>
          </cell>
          <cell r="AE185" t="str">
            <v>c</v>
          </cell>
          <cell r="AF185" t="str">
            <v>rdamedia/fre</v>
          </cell>
          <cell r="AG185" t="str">
            <v>ressource en ligne</v>
          </cell>
          <cell r="AH185" t="str">
            <v>cr</v>
          </cell>
          <cell r="AI185" t="str">
            <v>rdacarrier/fre</v>
          </cell>
          <cell r="AJ185" t="str">
            <v>m\\\\\o\\d\\\\\\\\</v>
          </cell>
          <cell r="AK185" t="str">
            <v>cr\cn\\\\uuaua</v>
          </cell>
          <cell r="AL185" t="str">
            <v>Accès restreint aux membres</v>
          </cell>
          <cell r="AM185" t="str">
            <v>Source de la note de description : Version imprimée</v>
          </cell>
          <cell r="AN185" t="str">
            <v/>
          </cell>
          <cell r="AO185" t="str">
            <v>%SITE_CLIENT%/?library_guid=03829A7E-0079-4178-B4D3-A53EFE7B0CB3</v>
          </cell>
          <cell r="AP185" t="str">
            <v>Accès au travers du portail ENI</v>
          </cell>
          <cell r="AQ185" t="str">
            <v xml:space="preserve"> clustering </v>
          </cell>
          <cell r="AR185" t="str">
            <v xml:space="preserve"> DFS </v>
          </cell>
          <cell r="AS185" t="str">
            <v xml:space="preserve"> DNS </v>
          </cell>
          <cell r="AT185" t="str">
            <v xml:space="preserve"> exchange </v>
          </cell>
          <cell r="AU185" t="str">
            <v xml:space="preserve"> hyper</v>
          </cell>
          <cell r="AV185" t="str">
            <v xml:space="preserve"> hyper v </v>
          </cell>
          <cell r="AW185" t="str">
            <v xml:space="preserve"> hyperv </v>
          </cell>
          <cell r="AX185" t="str">
            <v xml:space="preserve"> LNEI208R2WINS</v>
          </cell>
          <cell r="AY185" t="str">
            <v xml:space="preserve"> powershell </v>
          </cell>
          <cell r="AZ185" t="str">
            <v xml:space="preserve"> R2 </v>
          </cell>
          <cell r="BA185" t="str">
            <v xml:space="preserve"> remotefx </v>
          </cell>
          <cell r="BB185" t="str">
            <v xml:space="preserve"> SP1 </v>
          </cell>
          <cell r="BC185" t="str">
            <v xml:space="preserve"> TSE </v>
          </cell>
          <cell r="BD185" t="str">
            <v xml:space="preserve"> VPN </v>
          </cell>
          <cell r="BE185" t="str">
            <v xml:space="preserve"> windows serveur </v>
          </cell>
          <cell r="BF185" t="str">
            <v xml:space="preserve">microsoft </v>
          </cell>
          <cell r="BG185" t="str">
            <v xml:space="preserve">v </v>
          </cell>
          <cell r="BH185" t="str">
            <v/>
          </cell>
          <cell r="BI185" t="str">
            <v/>
          </cell>
          <cell r="BJ185" t="str">
            <v/>
          </cell>
          <cell r="BK185" t="str">
            <v/>
          </cell>
          <cell r="BL185" t="str">
            <v/>
          </cell>
          <cell r="BM185" t="str">
            <v/>
          </cell>
          <cell r="BN185" t="str">
            <v/>
          </cell>
          <cell r="BO185" t="str">
            <v/>
          </cell>
          <cell r="BP185" t="str">
            <v/>
          </cell>
          <cell r="BQ185" t="str">
            <v/>
          </cell>
          <cell r="BR185" t="str">
            <v/>
          </cell>
          <cell r="BS185" t="str">
            <v/>
          </cell>
          <cell r="BT185" t="str">
            <v/>
          </cell>
          <cell r="BU185" t="str">
            <v/>
          </cell>
          <cell r="BV185" t="str">
            <v/>
          </cell>
          <cell r="BW185" t="str">
            <v/>
          </cell>
          <cell r="BX185" t="str">
            <v/>
          </cell>
        </row>
        <row r="186">
          <cell r="A186" t="str">
            <v>EI208STR</v>
          </cell>
          <cell r="B186" t="str">
            <v>Les stratégies de groupe (GPO) sous Windows Server 2008 et 2008 R2</v>
          </cell>
          <cell r="C186" t="str">
            <v>Implémentation, fonctionnalités, dépannage [2ième édition]</v>
          </cell>
          <cell r="D186" t="str">
            <v>Julien BÉNICHOU</v>
          </cell>
          <cell r="E186" t="str">
            <v/>
          </cell>
          <cell r="F186" t="str">
            <v>BÉNICHOU, Julien</v>
          </cell>
          <cell r="G186" t="str">
            <v/>
          </cell>
          <cell r="H186" t="str">
            <v/>
          </cell>
          <cell r="I186" t="str">
            <v/>
          </cell>
          <cell r="J186" t="str">
            <v/>
          </cell>
          <cell r="K186" t="str">
            <v>Edition du 1 March 2012</v>
          </cell>
          <cell r="L186" t="str">
            <v>414 pages</v>
          </cell>
          <cell r="M186" t="str">
            <v>Editions ENI</v>
          </cell>
          <cell r="N186" t="str">
            <v>fre</v>
          </cell>
          <cell r="O186" t="str">
            <v>fre</v>
          </cell>
          <cell r="P186" t="str">
            <v>fre</v>
          </cell>
          <cell r="Q186" t="str">
            <v>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v>
          </cell>
          <cell r="R186">
            <v>9782746073265</v>
          </cell>
          <cell r="S186" t="str">
            <v>Version Numérique</v>
          </cell>
          <cell r="T186">
            <v>9782746072367</v>
          </cell>
          <cell r="U186" t="str">
            <v>Version Imprimée</v>
          </cell>
          <cell r="V186" t="str">
            <v>St-Herblain</v>
          </cell>
          <cell r="W186" t="str">
            <v>Editions ENI</v>
          </cell>
          <cell r="X186">
            <v>2012</v>
          </cell>
          <cell r="Y186" t="str">
            <v>Bibliothèque Numérique ENI (Service en ligne)</v>
          </cell>
          <cell r="Z186" t="str">
            <v>EXPERT IT</v>
          </cell>
          <cell r="AA186" t="str">
            <v>texte</v>
          </cell>
          <cell r="AB186" t="str">
            <v>txt</v>
          </cell>
          <cell r="AC186" t="str">
            <v>rdacontent/fre</v>
          </cell>
          <cell r="AD186" t="str">
            <v>informatique</v>
          </cell>
          <cell r="AE186" t="str">
            <v>c</v>
          </cell>
          <cell r="AF186" t="str">
            <v>rdamedia/fre</v>
          </cell>
          <cell r="AG186" t="str">
            <v>ressource en ligne</v>
          </cell>
          <cell r="AH186" t="str">
            <v>cr</v>
          </cell>
          <cell r="AI186" t="str">
            <v>rdacarrier/fre</v>
          </cell>
          <cell r="AJ186" t="str">
            <v>m\\\\\o\\d\\\\\\\\</v>
          </cell>
          <cell r="AK186" t="str">
            <v>cr\cn\\\\uuaua</v>
          </cell>
          <cell r="AL186" t="str">
            <v>Accès restreint aux membres</v>
          </cell>
          <cell r="AM186" t="str">
            <v>Source de la note de description : Version imprimée</v>
          </cell>
          <cell r="AN186" t="str">
            <v/>
          </cell>
          <cell r="AO186" t="str">
            <v>%SITE_CLIENT%/?library_guid=405FC73C-0C1B-4E9A-A576-B0E8391BAAB0</v>
          </cell>
          <cell r="AP186" t="str">
            <v>Accès au travers du portail ENI</v>
          </cell>
          <cell r="AQ186" t="str">
            <v xml:space="preserve"> Active Directory </v>
          </cell>
          <cell r="AR186" t="str">
            <v xml:space="preserve"> AD </v>
          </cell>
          <cell r="AS186" t="str">
            <v xml:space="preserve"> LNEI208STR</v>
          </cell>
          <cell r="AT186" t="str">
            <v xml:space="preserve"> reseau </v>
          </cell>
          <cell r="AU186" t="str">
            <v xml:space="preserve"> réseau </v>
          </cell>
          <cell r="AV186" t="str">
            <v xml:space="preserve"> securite </v>
          </cell>
          <cell r="AW186" t="str">
            <v xml:space="preserve"> sécurité </v>
          </cell>
          <cell r="AX186" t="str">
            <v xml:space="preserve"> système </v>
          </cell>
          <cell r="AY186" t="str">
            <v xml:space="preserve"> système </v>
          </cell>
          <cell r="AZ186" t="str">
            <v xml:space="preserve">microsoft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row>
        <row r="187">
          <cell r="A187" t="str">
            <v>EI22CASP</v>
          </cell>
          <cell r="B187" t="str">
            <v>ASP.NET avec C# sous Visual Studio 2022</v>
          </cell>
          <cell r="C187" t="str">
            <v>Conception et développement d'applications web</v>
          </cell>
          <cell r="D187" t="str">
            <v>Brice-Arnaud GUÉRIN</v>
          </cell>
          <cell r="E187" t="str">
            <v/>
          </cell>
          <cell r="F187" t="str">
            <v>GUÉRIN, Brice-Arnaud</v>
          </cell>
          <cell r="G187" t="str">
            <v/>
          </cell>
          <cell r="H187" t="str">
            <v/>
          </cell>
          <cell r="I187" t="str">
            <v/>
          </cell>
          <cell r="J187" t="str">
            <v/>
          </cell>
          <cell r="K187" t="str">
            <v>Edition du 1 June 2023</v>
          </cell>
          <cell r="L187" t="str">
            <v>552 pages</v>
          </cell>
          <cell r="M187" t="str">
            <v>Editions ENI</v>
          </cell>
          <cell r="N187" t="str">
            <v>fre</v>
          </cell>
          <cell r="O187" t="str">
            <v>fre</v>
          </cell>
          <cell r="P187" t="str">
            <v>fre</v>
          </cell>
          <cell r="Q187"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v>
          </cell>
          <cell r="R187">
            <v>9782409040412</v>
          </cell>
          <cell r="S187" t="str">
            <v>Version Numérique</v>
          </cell>
          <cell r="T187">
            <v>9782409040405</v>
          </cell>
          <cell r="U187" t="str">
            <v>Version Imprimée</v>
          </cell>
          <cell r="V187" t="str">
            <v>St-Herblain</v>
          </cell>
          <cell r="W187" t="str">
            <v>Editions ENI</v>
          </cell>
          <cell r="X187">
            <v>2023</v>
          </cell>
          <cell r="Y187" t="str">
            <v>Bibliothèque Numérique ENI (Service en ligne)</v>
          </cell>
          <cell r="Z187" t="str">
            <v>EXPERT IT</v>
          </cell>
          <cell r="AA187" t="str">
            <v>texte</v>
          </cell>
          <cell r="AB187" t="str">
            <v>txt</v>
          </cell>
          <cell r="AC187" t="str">
            <v>rdacontent/fre</v>
          </cell>
          <cell r="AD187" t="str">
            <v>informatique</v>
          </cell>
          <cell r="AE187" t="str">
            <v>c</v>
          </cell>
          <cell r="AF187" t="str">
            <v>rdamedia/fre</v>
          </cell>
          <cell r="AG187" t="str">
            <v>ressource en ligne</v>
          </cell>
          <cell r="AH187" t="str">
            <v>cr</v>
          </cell>
          <cell r="AI187" t="str">
            <v>rdacarrier/fre</v>
          </cell>
          <cell r="AJ187" t="str">
            <v>m\\\\\o\\d\\\\\\\\</v>
          </cell>
          <cell r="AK187" t="str">
            <v>cr\cn\\\\uuaua</v>
          </cell>
          <cell r="AL187" t="str">
            <v>Accès restreint aux membres</v>
          </cell>
          <cell r="AM187" t="str">
            <v>Source de la note de description : Version imprimée</v>
          </cell>
          <cell r="AN187" t="str">
            <v/>
          </cell>
          <cell r="AO187" t="str">
            <v>%SITE_CLIENT%/?library_guid=1C094497-4288-4984-8E12-E65F27AC6CEC</v>
          </cell>
          <cell r="AP187" t="str">
            <v>Accès au travers du portail ENI</v>
          </cell>
          <cell r="AQ187" t="str">
            <v xml:space="preserve"> ado </v>
          </cell>
          <cell r="AR187" t="str">
            <v xml:space="preserve"> ajax </v>
          </cell>
          <cell r="AS187" t="str">
            <v xml:space="preserve"> c # </v>
          </cell>
          <cell r="AT187" t="str">
            <v xml:space="preserve"> framework </v>
          </cell>
          <cell r="AU187" t="str">
            <v xml:space="preserve"> Health monitoring </v>
          </cell>
          <cell r="AV187" t="str">
            <v xml:space="preserve"> linq </v>
          </cell>
          <cell r="AW187" t="str">
            <v xml:space="preserve"> mvc </v>
          </cell>
          <cell r="AX187" t="str">
            <v xml:space="preserve"> owin</v>
          </cell>
          <cell r="AY187" t="str">
            <v xml:space="preserve"> vs 2022 </v>
          </cell>
          <cell r="AZ187" t="str">
            <v xml:space="preserve"> web forms </v>
          </cell>
          <cell r="BA187" t="str">
            <v xml:space="preserve">jquery </v>
          </cell>
          <cell r="BB187" t="str">
            <v xml:space="preserve">microsoft </v>
          </cell>
          <cell r="BC187" t="str">
            <v/>
          </cell>
          <cell r="BD187" t="str">
            <v/>
          </cell>
          <cell r="BE187" t="str">
            <v/>
          </cell>
          <cell r="BF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row>
        <row r="188">
          <cell r="A188" t="str">
            <v>EI22RDS</v>
          </cell>
          <cell r="B188" t="str">
            <v>Services RDS de Windows Server 2022</v>
          </cell>
          <cell r="C188" t="str">
            <v>Remote Desktop Services : Installation et administration</v>
          </cell>
          <cell r="D188" t="str">
            <v>Armelin ASIMANE</v>
          </cell>
          <cell r="E188" t="str">
            <v/>
          </cell>
          <cell r="F188" t="str">
            <v>ASIMANE, Armelin</v>
          </cell>
          <cell r="G188" t="str">
            <v/>
          </cell>
          <cell r="H188" t="str">
            <v/>
          </cell>
          <cell r="I188" t="str">
            <v/>
          </cell>
          <cell r="J188" t="str">
            <v/>
          </cell>
          <cell r="K188" t="str">
            <v>Edition du 1 October 2022</v>
          </cell>
          <cell r="L188" t="str">
            <v>599 pages</v>
          </cell>
          <cell r="M188" t="str">
            <v>Editions ENI</v>
          </cell>
          <cell r="N188" t="str">
            <v>fre</v>
          </cell>
          <cell r="O188" t="str">
            <v>fre</v>
          </cell>
          <cell r="P188" t="str">
            <v>fre</v>
          </cell>
          <cell r="Q188" t="str">
            <v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v>
          </cell>
          <cell r="R188">
            <v>9782409037191</v>
          </cell>
          <cell r="S188" t="str">
            <v>Version Numérique</v>
          </cell>
          <cell r="T188">
            <v>9782409037184</v>
          </cell>
          <cell r="U188" t="str">
            <v>Version Imprimée</v>
          </cell>
          <cell r="V188" t="str">
            <v>St-Herblain</v>
          </cell>
          <cell r="W188" t="str">
            <v>Editions ENI</v>
          </cell>
          <cell r="X188">
            <v>2022</v>
          </cell>
          <cell r="Y188" t="str">
            <v>Bibliothèque Numérique ENI (Service en ligne)</v>
          </cell>
          <cell r="Z188" t="str">
            <v>EXPERT IT</v>
          </cell>
          <cell r="AA188" t="str">
            <v>texte</v>
          </cell>
          <cell r="AB188" t="str">
            <v>txt</v>
          </cell>
          <cell r="AC188" t="str">
            <v>rdacontent/fre</v>
          </cell>
          <cell r="AD188" t="str">
            <v>informatique</v>
          </cell>
          <cell r="AE188" t="str">
            <v>c</v>
          </cell>
          <cell r="AF188" t="str">
            <v>rdamedia/fre</v>
          </cell>
          <cell r="AG188" t="str">
            <v>ressource en ligne</v>
          </cell>
          <cell r="AH188" t="str">
            <v>cr</v>
          </cell>
          <cell r="AI188" t="str">
            <v>rdacarrier/fre</v>
          </cell>
          <cell r="AJ188" t="str">
            <v>m\\\\\o\\d\\\\\\\\</v>
          </cell>
          <cell r="AK188" t="str">
            <v>cr\cn\\\\uuaua</v>
          </cell>
          <cell r="AL188" t="str">
            <v>Accès restreint aux membres</v>
          </cell>
          <cell r="AM188" t="str">
            <v>Source de la note de description : Version imprimée</v>
          </cell>
          <cell r="AN188" t="str">
            <v/>
          </cell>
          <cell r="AO188" t="str">
            <v>%SITE_CLIENT%/?library_guid=5F9B49D4-FD7F-4D0F-BE06-FD396A309BA2</v>
          </cell>
          <cell r="AP188" t="str">
            <v>Accès au travers du portail ENI</v>
          </cell>
          <cell r="AQ188" t="str">
            <v xml:space="preserve"> app</v>
          </cell>
          <cell r="AR188" t="str">
            <v xml:space="preserve"> app v </v>
          </cell>
          <cell r="AS188" t="str">
            <v xml:space="preserve"> Bureau à distance </v>
          </cell>
          <cell r="AT188" t="str">
            <v xml:space="preserve"> client léger</v>
          </cell>
          <cell r="AU188" t="str">
            <v xml:space="preserve"> hyper</v>
          </cell>
          <cell r="AV188" t="str">
            <v xml:space="preserve"> hyper v </v>
          </cell>
          <cell r="AW188" t="str">
            <v xml:space="preserve"> virtualisation </v>
          </cell>
          <cell r="AX188" t="str">
            <v xml:space="preserve">RDS </v>
          </cell>
          <cell r="AY188" t="str">
            <v xml:space="preserve">v </v>
          </cell>
          <cell r="AZ188" t="str">
            <v xml:space="preserve">v </v>
          </cell>
          <cell r="BA188" t="str">
            <v/>
          </cell>
          <cell r="BB188" t="str">
            <v/>
          </cell>
          <cell r="BC188" t="str">
            <v/>
          </cell>
          <cell r="BD188" t="str">
            <v/>
          </cell>
          <cell r="BE188" t="str">
            <v/>
          </cell>
          <cell r="BF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row>
        <row r="189">
          <cell r="A189" t="str">
            <v>EI25VMVS</v>
          </cell>
          <cell r="B189" t="str">
            <v>VMware vSphere 5 au sein du Datacenter (2ième édition)</v>
          </cell>
          <cell r="C189" t="str">
            <v/>
          </cell>
          <cell r="D189" t="str">
            <v>Eric MAILLÉ</v>
          </cell>
          <cell r="E189" t="str">
            <v/>
          </cell>
          <cell r="F189" t="str">
            <v>MAILLÉ, Eric</v>
          </cell>
          <cell r="G189" t="str">
            <v/>
          </cell>
          <cell r="H189" t="str">
            <v/>
          </cell>
          <cell r="I189" t="str">
            <v/>
          </cell>
          <cell r="J189" t="str">
            <v/>
          </cell>
          <cell r="K189" t="str">
            <v>Edition du 1 July 2012</v>
          </cell>
          <cell r="L189" t="str">
            <v>388 pages</v>
          </cell>
          <cell r="M189" t="str">
            <v>Editions ENI</v>
          </cell>
          <cell r="N189" t="str">
            <v>fre</v>
          </cell>
          <cell r="O189" t="str">
            <v>fre</v>
          </cell>
          <cell r="P189" t="str">
            <v>fre</v>
          </cell>
          <cell r="Q189" t="str">
            <v>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v>
          </cell>
          <cell r="R189">
            <v>9782746074859</v>
          </cell>
          <cell r="S189" t="str">
            <v>Version Numérique</v>
          </cell>
          <cell r="T189">
            <v>9782746074491</v>
          </cell>
          <cell r="U189" t="str">
            <v>Version Imprimée</v>
          </cell>
          <cell r="V189" t="str">
            <v>St-Herblain</v>
          </cell>
          <cell r="W189" t="str">
            <v>Editions ENI</v>
          </cell>
          <cell r="X189">
            <v>2012</v>
          </cell>
          <cell r="Y189" t="str">
            <v>Bibliothèque Numérique ENI (Service en ligne)</v>
          </cell>
          <cell r="Z189" t="str">
            <v>EXPERT IT</v>
          </cell>
          <cell r="AA189" t="str">
            <v>texte</v>
          </cell>
          <cell r="AB189" t="str">
            <v>txt</v>
          </cell>
          <cell r="AC189" t="str">
            <v>rdacontent/fre</v>
          </cell>
          <cell r="AD189" t="str">
            <v>informatique</v>
          </cell>
          <cell r="AE189" t="str">
            <v>c</v>
          </cell>
          <cell r="AF189" t="str">
            <v>rdamedia/fre</v>
          </cell>
          <cell r="AG189" t="str">
            <v>ressource en ligne</v>
          </cell>
          <cell r="AH189" t="str">
            <v>cr</v>
          </cell>
          <cell r="AI189" t="str">
            <v>rdacarrier/fre</v>
          </cell>
          <cell r="AJ189" t="str">
            <v>m\\\\\o\\d\\\\\\\\</v>
          </cell>
          <cell r="AK189" t="str">
            <v>cr\cn\\\\uuaua</v>
          </cell>
          <cell r="AL189" t="str">
            <v>Accès restreint aux membres</v>
          </cell>
          <cell r="AM189" t="str">
            <v>Source de la note de description : Version imprimée</v>
          </cell>
          <cell r="AN189" t="str">
            <v/>
          </cell>
          <cell r="AO189" t="str">
            <v>%SITE_CLIENT%/?library_guid=C8CEAB8D-4F43-4D6B-A097-645F4DF3FCBC</v>
          </cell>
          <cell r="AP189" t="str">
            <v>Accès au travers du portail ENI</v>
          </cell>
          <cell r="AQ189" t="str">
            <v xml:space="preserve"> cloud </v>
          </cell>
          <cell r="AR189" t="str">
            <v xml:space="preserve"> cloud computing </v>
          </cell>
          <cell r="AS189" t="str">
            <v xml:space="preserve"> cloud interne </v>
          </cell>
          <cell r="AT189" t="str">
            <v xml:space="preserve"> esx </v>
          </cell>
          <cell r="AU189" t="str">
            <v xml:space="preserve"> esxi </v>
          </cell>
          <cell r="AV189" t="str">
            <v xml:space="preserve"> LNEI25VMVS</v>
          </cell>
          <cell r="AW189" t="str">
            <v xml:space="preserve"> vsphere </v>
          </cell>
          <cell r="AX189" t="str">
            <v xml:space="preserve">virtualisation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row>
        <row r="190">
          <cell r="A190" t="str">
            <v>EI2ANGNOD</v>
          </cell>
          <cell r="B190" t="str">
            <v>Angular et Node.js</v>
          </cell>
          <cell r="C190" t="str">
            <v>Optimisez le développement de vos applications web avec une architecture MEAN (2e édition)</v>
          </cell>
          <cell r="D190" t="str">
            <v>Pierre  POMPIDOR</v>
          </cell>
          <cell r="E190" t="str">
            <v/>
          </cell>
          <cell r="F190" t="str">
            <v xml:space="preserve">POMPIDOR, Pierre </v>
          </cell>
          <cell r="G190" t="str">
            <v/>
          </cell>
          <cell r="H190" t="str">
            <v/>
          </cell>
          <cell r="I190" t="str">
            <v/>
          </cell>
          <cell r="J190" t="str">
            <v/>
          </cell>
          <cell r="K190" t="str">
            <v>Edition du 1 July 2019</v>
          </cell>
          <cell r="L190" t="str">
            <v>378 pages</v>
          </cell>
          <cell r="M190" t="str">
            <v>Editions ENI</v>
          </cell>
          <cell r="N190" t="str">
            <v>fre</v>
          </cell>
          <cell r="O190" t="str">
            <v>fre</v>
          </cell>
          <cell r="P190" t="str">
            <v>fre</v>
          </cell>
          <cell r="Q190" t="str">
            <v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v>
          </cell>
          <cell r="R190">
            <v>9782409019654</v>
          </cell>
          <cell r="S190" t="str">
            <v>Version Numérique</v>
          </cell>
          <cell r="T190">
            <v>9782409019616</v>
          </cell>
          <cell r="U190" t="str">
            <v>Version Imprimée</v>
          </cell>
          <cell r="V190" t="str">
            <v>St-Herblain</v>
          </cell>
          <cell r="W190" t="str">
            <v>Editions ENI</v>
          </cell>
          <cell r="X190">
            <v>2019</v>
          </cell>
          <cell r="Y190" t="str">
            <v>Bibliothèque Numérique ENI (Service en ligne)</v>
          </cell>
          <cell r="Z190" t="str">
            <v>EXPERT IT</v>
          </cell>
          <cell r="AA190" t="str">
            <v>texte</v>
          </cell>
          <cell r="AB190" t="str">
            <v>txt</v>
          </cell>
          <cell r="AC190" t="str">
            <v>rdacontent/fre</v>
          </cell>
          <cell r="AD190" t="str">
            <v>informatique</v>
          </cell>
          <cell r="AE190" t="str">
            <v>c</v>
          </cell>
          <cell r="AF190" t="str">
            <v>rdamedia/fre</v>
          </cell>
          <cell r="AG190" t="str">
            <v>ressource en ligne</v>
          </cell>
          <cell r="AH190" t="str">
            <v>cr</v>
          </cell>
          <cell r="AI190" t="str">
            <v>rdacarrier/fre</v>
          </cell>
          <cell r="AJ190" t="str">
            <v>m\\\\\o\\d\\\\\\\\</v>
          </cell>
          <cell r="AK190" t="str">
            <v>cr\cn\\\\uuaua</v>
          </cell>
          <cell r="AL190" t="str">
            <v>Accès restreint aux membres</v>
          </cell>
          <cell r="AM190" t="str">
            <v>Source de la note de description : Version imprimée</v>
          </cell>
          <cell r="AN190" t="str">
            <v/>
          </cell>
          <cell r="AO190" t="str">
            <v>%SITE_CLIENT%/?library_guid=E4E73B33-CA1A-4729-9834-48A7A08DA8B1</v>
          </cell>
          <cell r="AP190" t="str">
            <v>Accès au travers du portail ENI</v>
          </cell>
          <cell r="AQ190" t="str">
            <v xml:space="preserve"> framework </v>
          </cell>
          <cell r="AR190" t="str">
            <v xml:space="preserve"> LNEI2ANGNOD</v>
          </cell>
          <cell r="AS190" t="str">
            <v xml:space="preserve"> mean </v>
          </cell>
          <cell r="AT190" t="str">
            <v xml:space="preserve"> mongo db </v>
          </cell>
          <cell r="AU190" t="str">
            <v xml:space="preserve"> mongodb </v>
          </cell>
          <cell r="AV190" t="str">
            <v xml:space="preserve"> ngx</v>
          </cell>
          <cell r="AW190" t="str">
            <v xml:space="preserve"> no sql </v>
          </cell>
          <cell r="AX190" t="str">
            <v xml:space="preserve"> nosql </v>
          </cell>
          <cell r="AY190" t="str">
            <v xml:space="preserve"> primeng * material </v>
          </cell>
          <cell r="AZ190" t="str">
            <v xml:space="preserve">bootstrap </v>
          </cell>
          <cell r="BA190" t="str">
            <v xml:space="preserve">livre développement </v>
          </cell>
          <cell r="BB190" t="str">
            <v/>
          </cell>
          <cell r="BC190" t="str">
            <v/>
          </cell>
          <cell r="BD190" t="str">
            <v/>
          </cell>
          <cell r="BE190" t="str">
            <v/>
          </cell>
          <cell r="BF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R190" t="str">
            <v/>
          </cell>
          <cell r="BS190" t="str">
            <v/>
          </cell>
          <cell r="BT190" t="str">
            <v/>
          </cell>
          <cell r="BU190" t="str">
            <v/>
          </cell>
          <cell r="BV190" t="str">
            <v/>
          </cell>
          <cell r="BW190" t="str">
            <v/>
          </cell>
          <cell r="BX190" t="str">
            <v/>
          </cell>
        </row>
        <row r="191">
          <cell r="A191" t="str">
            <v>EI2ASAND</v>
          </cell>
          <cell r="B191" t="str">
            <v>Développez une application Android</v>
          </cell>
          <cell r="C191" t="str">
            <v>Programmation en Java sous Android Studio (2e édition)</v>
          </cell>
          <cell r="D191" t="str">
            <v>Sylvain HEBUTERNE</v>
          </cell>
          <cell r="E191" t="str">
            <v/>
          </cell>
          <cell r="F191" t="str">
            <v>HEBUTERNE, Sylvain</v>
          </cell>
          <cell r="G191" t="str">
            <v/>
          </cell>
          <cell r="H191" t="str">
            <v/>
          </cell>
          <cell r="I191" t="str">
            <v/>
          </cell>
          <cell r="J191" t="str">
            <v/>
          </cell>
          <cell r="K191" t="str">
            <v>Edition du 1 October 2017</v>
          </cell>
          <cell r="L191" t="str">
            <v>506 pages</v>
          </cell>
          <cell r="M191" t="str">
            <v>Editions ENI</v>
          </cell>
          <cell r="N191" t="str">
            <v>fre</v>
          </cell>
          <cell r="O191" t="str">
            <v>fre</v>
          </cell>
          <cell r="P191" t="str">
            <v>fre</v>
          </cell>
          <cell r="Q191" t="str">
            <v>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v>
          </cell>
          <cell r="R191">
            <v>9782409010620</v>
          </cell>
          <cell r="S191" t="str">
            <v>Version Numérique</v>
          </cell>
          <cell r="T191">
            <v>9782409010439</v>
          </cell>
          <cell r="U191" t="str">
            <v>Version Imprimée</v>
          </cell>
          <cell r="V191" t="str">
            <v>St-Herblain</v>
          </cell>
          <cell r="W191" t="str">
            <v>Editions ENI</v>
          </cell>
          <cell r="X191">
            <v>2017</v>
          </cell>
          <cell r="Y191" t="str">
            <v>Bibliothèque Numérique ENI (Service en ligne)</v>
          </cell>
          <cell r="Z191" t="str">
            <v>EXPERT IT</v>
          </cell>
          <cell r="AA191" t="str">
            <v>texte</v>
          </cell>
          <cell r="AB191" t="str">
            <v>txt</v>
          </cell>
          <cell r="AC191" t="str">
            <v>rdacontent/fre</v>
          </cell>
          <cell r="AD191" t="str">
            <v>informatique</v>
          </cell>
          <cell r="AE191" t="str">
            <v>c</v>
          </cell>
          <cell r="AF191" t="str">
            <v>rdamedia/fre</v>
          </cell>
          <cell r="AG191" t="str">
            <v>ressource en ligne</v>
          </cell>
          <cell r="AH191" t="str">
            <v>cr</v>
          </cell>
          <cell r="AI191" t="str">
            <v>rdacarrier/fre</v>
          </cell>
          <cell r="AJ191" t="str">
            <v>m\\\\\o\\d\\\\\\\\</v>
          </cell>
          <cell r="AK191" t="str">
            <v>cr\cn\\\\uuaua</v>
          </cell>
          <cell r="AL191" t="str">
            <v>Accès restreint aux membres</v>
          </cell>
          <cell r="AM191" t="str">
            <v>Source de la note de description : Version imprimée</v>
          </cell>
          <cell r="AN191" t="str">
            <v/>
          </cell>
          <cell r="AO191" t="str">
            <v>%SITE_CLIENT%/?library_guid=E77335C5-63AD-4E0F-A7FA-1E59E099DC40</v>
          </cell>
          <cell r="AP191" t="str">
            <v>Accès au travers du portail ENI</v>
          </cell>
          <cell r="AQ191" t="str">
            <v xml:space="preserve"> asyncTask </v>
          </cell>
          <cell r="AR191" t="str">
            <v xml:space="preserve"> bluetooth low energy </v>
          </cell>
          <cell r="AS191" t="str">
            <v xml:space="preserve"> json </v>
          </cell>
          <cell r="AT191" t="str">
            <v xml:space="preserve"> livre android </v>
          </cell>
          <cell r="AU191" t="str">
            <v xml:space="preserve"> LNEI2ASAND</v>
          </cell>
          <cell r="AV191" t="str">
            <v xml:space="preserve"> Marshmallow </v>
          </cell>
          <cell r="AW191" t="str">
            <v xml:space="preserve"> sqlite </v>
          </cell>
          <cell r="AX191" t="str">
            <v xml:space="preserve"> volley </v>
          </cell>
          <cell r="AY191" t="str">
            <v xml:space="preserve">livre java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R191" t="str">
            <v/>
          </cell>
          <cell r="BS191" t="str">
            <v/>
          </cell>
          <cell r="BT191" t="str">
            <v/>
          </cell>
          <cell r="BU191" t="str">
            <v/>
          </cell>
          <cell r="BV191" t="str">
            <v/>
          </cell>
          <cell r="BW191" t="str">
            <v/>
          </cell>
          <cell r="BX191" t="str">
            <v/>
          </cell>
        </row>
        <row r="192">
          <cell r="A192" t="str">
            <v>EI2CASPMV</v>
          </cell>
          <cell r="B192" t="str">
            <v>ASP.NET Core MVC</v>
          </cell>
          <cell r="C192" t="str">
            <v>Maîtrisez ce framework web puissant, ouvert et multiplateforme (Nouvelle édition)</v>
          </cell>
          <cell r="D192" t="str">
            <v>Christophe GIGAX</v>
          </cell>
          <cell r="E192" t="str">
            <v/>
          </cell>
          <cell r="F192" t="str">
            <v>GIGAX, Christophe</v>
          </cell>
          <cell r="G192" t="str">
            <v/>
          </cell>
          <cell r="H192" t="str">
            <v/>
          </cell>
          <cell r="I192" t="str">
            <v/>
          </cell>
          <cell r="J192" t="str">
            <v/>
          </cell>
          <cell r="K192" t="str">
            <v>Edition du 1 April 2019</v>
          </cell>
          <cell r="L192" t="str">
            <v>368 pages</v>
          </cell>
          <cell r="M192" t="str">
            <v>Editions ENI</v>
          </cell>
          <cell r="N192" t="str">
            <v>fre</v>
          </cell>
          <cell r="O192" t="str">
            <v>fre</v>
          </cell>
          <cell r="P192" t="str">
            <v>fre</v>
          </cell>
          <cell r="Q192" t="str">
            <v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v>
          </cell>
          <cell r="R192">
            <v>9782409018794</v>
          </cell>
          <cell r="S192" t="str">
            <v>Version Numérique</v>
          </cell>
          <cell r="T192">
            <v>9782409018657</v>
          </cell>
          <cell r="U192" t="str">
            <v>Version Imprimée</v>
          </cell>
          <cell r="V192" t="str">
            <v>St-Herblain</v>
          </cell>
          <cell r="W192" t="str">
            <v>Editions ENI</v>
          </cell>
          <cell r="X192">
            <v>2019</v>
          </cell>
          <cell r="Y192" t="str">
            <v>Bibliothèque Numérique ENI (Service en ligne)</v>
          </cell>
          <cell r="Z192" t="str">
            <v>EXPERT IT</v>
          </cell>
          <cell r="AA192" t="str">
            <v>texte</v>
          </cell>
          <cell r="AB192" t="str">
            <v>txt</v>
          </cell>
          <cell r="AC192" t="str">
            <v>rdacontent/fre</v>
          </cell>
          <cell r="AD192" t="str">
            <v>informatique</v>
          </cell>
          <cell r="AE192" t="str">
            <v>c</v>
          </cell>
          <cell r="AF192" t="str">
            <v>rdamedia/fre</v>
          </cell>
          <cell r="AG192" t="str">
            <v>ressource en ligne</v>
          </cell>
          <cell r="AH192" t="str">
            <v>cr</v>
          </cell>
          <cell r="AI192" t="str">
            <v>rdacarrier/fre</v>
          </cell>
          <cell r="AJ192" t="str">
            <v>m\\\\\o\\d\\\\\\\\</v>
          </cell>
          <cell r="AK192" t="str">
            <v>cr\cn\\\\uuaua</v>
          </cell>
          <cell r="AL192" t="str">
            <v>Accès restreint aux membres</v>
          </cell>
          <cell r="AM192" t="str">
            <v>Source de la note de description : Version imprimée</v>
          </cell>
          <cell r="AN192" t="str">
            <v/>
          </cell>
          <cell r="AO192" t="str">
            <v>%SITE_CLIENT%/?library_guid=417874D8-1BEF-43E4-9AFC-0BCF631F842C</v>
          </cell>
          <cell r="AP192" t="str">
            <v>Accès au travers du portail ENI</v>
          </cell>
          <cell r="AQ192" t="str">
            <v xml:space="preserve"> développement </v>
          </cell>
          <cell r="AR192" t="str">
            <v xml:space="preserve"> entity framework core  </v>
          </cell>
          <cell r="AS192" t="str">
            <v xml:space="preserve"> LNEI2CASPMV</v>
          </cell>
          <cell r="AT192" t="str">
            <v xml:space="preserve"> microsoft </v>
          </cell>
          <cell r="AU192" t="str">
            <v xml:space="preserve"> NET </v>
          </cell>
          <cell r="AV192" t="str">
            <v xml:space="preserve"> VS </v>
          </cell>
          <cell r="AW192" t="str">
            <v xml:space="preserve">visual studio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R192" t="str">
            <v/>
          </cell>
          <cell r="BS192" t="str">
            <v/>
          </cell>
          <cell r="BT192" t="str">
            <v/>
          </cell>
          <cell r="BU192" t="str">
            <v/>
          </cell>
          <cell r="BV192" t="str">
            <v/>
          </cell>
          <cell r="BW192" t="str">
            <v/>
          </cell>
          <cell r="BX192" t="str">
            <v/>
          </cell>
        </row>
        <row r="193">
          <cell r="A193" t="str">
            <v>EI2CPOWFOL</v>
          </cell>
          <cell r="B193" t="str">
            <v>PowerShell Core et Windows PowerShell</v>
          </cell>
          <cell r="C193" t="str">
            <v>Les fondamentaux du langage (2e édition)</v>
          </cell>
          <cell r="D193" t="str">
            <v>Robin LEMESLE,Arnaud PETITJEAN</v>
          </cell>
          <cell r="E193" t="str">
            <v/>
          </cell>
          <cell r="F193" t="str">
            <v>LEMESLE, Robin</v>
          </cell>
          <cell r="G193" t="str">
            <v>PETITJEAN, Arnaud</v>
          </cell>
          <cell r="H193" t="str">
            <v/>
          </cell>
          <cell r="I193" t="str">
            <v/>
          </cell>
          <cell r="J193" t="str">
            <v/>
          </cell>
          <cell r="K193" t="str">
            <v>Edition du 1 April 2018</v>
          </cell>
          <cell r="L193" t="str">
            <v>666 pages</v>
          </cell>
          <cell r="M193" t="str">
            <v>Editions ENI</v>
          </cell>
          <cell r="N193" t="str">
            <v>fre</v>
          </cell>
          <cell r="O193" t="str">
            <v>fre</v>
          </cell>
          <cell r="P193" t="str">
            <v>fre</v>
          </cell>
          <cell r="Q193" t="str">
            <v>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v>
          </cell>
          <cell r="R193">
            <v>9782409013348</v>
          </cell>
          <cell r="S193" t="str">
            <v>Version Numérique</v>
          </cell>
          <cell r="T193">
            <v>9782409013287</v>
          </cell>
          <cell r="U193" t="str">
            <v>Version Imprimée</v>
          </cell>
          <cell r="V193" t="str">
            <v>St-Herblain</v>
          </cell>
          <cell r="W193" t="str">
            <v>Editions ENI</v>
          </cell>
          <cell r="X193">
            <v>2018</v>
          </cell>
          <cell r="Y193" t="str">
            <v>Bibliothèque Numérique ENI (Service en ligne)</v>
          </cell>
          <cell r="Z193" t="str">
            <v>EXPERT IT</v>
          </cell>
          <cell r="AA193" t="str">
            <v>texte</v>
          </cell>
          <cell r="AB193" t="str">
            <v>txt</v>
          </cell>
          <cell r="AC193" t="str">
            <v>rdacontent/fre</v>
          </cell>
          <cell r="AD193" t="str">
            <v>informatique</v>
          </cell>
          <cell r="AE193" t="str">
            <v>c</v>
          </cell>
          <cell r="AF193" t="str">
            <v>rdamedia/fre</v>
          </cell>
          <cell r="AG193" t="str">
            <v>ressource en ligne</v>
          </cell>
          <cell r="AH193" t="str">
            <v>cr</v>
          </cell>
          <cell r="AI193" t="str">
            <v>rdacarrier/fre</v>
          </cell>
          <cell r="AJ193" t="str">
            <v>m\\\\\o\\d\\\\\\\\</v>
          </cell>
          <cell r="AK193" t="str">
            <v>cr\cn\\\\uuaua</v>
          </cell>
          <cell r="AL193" t="str">
            <v>Accès restreint aux membres</v>
          </cell>
          <cell r="AM193" t="str">
            <v>Source de la note de description : Version imprimée</v>
          </cell>
          <cell r="AN193" t="str">
            <v/>
          </cell>
          <cell r="AO193" t="str">
            <v>%SITE_CLIENT%/?library_guid=246DD8A4-55A3-41CD-80AA-175675B73476</v>
          </cell>
          <cell r="AP193" t="str">
            <v>Accès au travers du portail ENI</v>
          </cell>
          <cell r="AQ193" t="str">
            <v xml:space="preserve"> batch </v>
          </cell>
          <cell r="AR193" t="str">
            <v xml:space="preserve"> LNEI2CPOWFOL</v>
          </cell>
          <cell r="AS193" t="str">
            <v xml:space="preserve"> Microsoft </v>
          </cell>
          <cell r="AT193" t="str">
            <v xml:space="preserve"> monad </v>
          </cell>
          <cell r="AU193" t="str">
            <v xml:space="preserve"> powershel </v>
          </cell>
          <cell r="AV193" t="str">
            <v xml:space="preserve"> powershell Core </v>
          </cell>
          <cell r="AW193" t="str">
            <v xml:space="preserve"> remoting </v>
          </cell>
          <cell r="AX193" t="str">
            <v xml:space="preserve"> script </v>
          </cell>
          <cell r="AY193" t="str">
            <v xml:space="preserve"> scripting </v>
          </cell>
          <cell r="AZ193" t="str">
            <v xml:space="preserve">livre PowerShell </v>
          </cell>
          <cell r="BA193" t="str">
            <v/>
          </cell>
          <cell r="BB193" t="str">
            <v/>
          </cell>
          <cell r="BC193" t="str">
            <v/>
          </cell>
          <cell r="BD193" t="str">
            <v/>
          </cell>
          <cell r="BE193" t="str">
            <v/>
          </cell>
          <cell r="BF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R193" t="str">
            <v/>
          </cell>
          <cell r="BS193" t="str">
            <v/>
          </cell>
          <cell r="BT193" t="str">
            <v/>
          </cell>
          <cell r="BU193" t="str">
            <v/>
          </cell>
          <cell r="BV193" t="str">
            <v/>
          </cell>
          <cell r="BW193" t="str">
            <v/>
          </cell>
          <cell r="BX193" t="str">
            <v/>
          </cell>
        </row>
        <row r="194">
          <cell r="A194" t="str">
            <v>EI2CSS</v>
          </cell>
          <cell r="B194" t="str">
            <v>Des CSS au DHTML</v>
          </cell>
          <cell r="C194" t="str">
            <v>JavaScript appliqué aux feuilles de style</v>
          </cell>
          <cell r="D194" t="str">
            <v>Luc VAN LANCKER</v>
          </cell>
          <cell r="E194" t="str">
            <v/>
          </cell>
          <cell r="F194" t="str">
            <v>VAN LANCKER, Luc</v>
          </cell>
          <cell r="G194" t="str">
            <v/>
          </cell>
          <cell r="H194" t="str">
            <v/>
          </cell>
          <cell r="I194" t="str">
            <v/>
          </cell>
          <cell r="J194" t="str">
            <v/>
          </cell>
          <cell r="K194" t="str">
            <v>Edition du 1 September 2008</v>
          </cell>
          <cell r="L194" t="str">
            <v>511 pages</v>
          </cell>
          <cell r="M194" t="str">
            <v>Editions ENI</v>
          </cell>
          <cell r="N194" t="str">
            <v>fre</v>
          </cell>
          <cell r="O194" t="str">
            <v>fre</v>
          </cell>
          <cell r="P194" t="str">
            <v>fre</v>
          </cell>
          <cell r="Q194" t="str">
            <v>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v>
          </cell>
          <cell r="R194">
            <v>9782746046023</v>
          </cell>
          <cell r="S194" t="str">
            <v>Version Numérique</v>
          </cell>
          <cell r="T194">
            <v>9782746043503</v>
          </cell>
          <cell r="U194" t="str">
            <v>Version Imprimée</v>
          </cell>
          <cell r="V194" t="str">
            <v>St-Herblain</v>
          </cell>
          <cell r="W194" t="str">
            <v>Editions ENI</v>
          </cell>
          <cell r="X194">
            <v>2008</v>
          </cell>
          <cell r="Y194" t="str">
            <v>Bibliothèque Numérique ENI (Service en ligne)</v>
          </cell>
          <cell r="Z194" t="str">
            <v>EXPERT IT</v>
          </cell>
          <cell r="AA194" t="str">
            <v>texte</v>
          </cell>
          <cell r="AB194" t="str">
            <v>txt</v>
          </cell>
          <cell r="AC194" t="str">
            <v>rdacontent/fre</v>
          </cell>
          <cell r="AD194" t="str">
            <v>informatique</v>
          </cell>
          <cell r="AE194" t="str">
            <v>c</v>
          </cell>
          <cell r="AF194" t="str">
            <v>rdamedia/fre</v>
          </cell>
          <cell r="AG194" t="str">
            <v>ressource en ligne</v>
          </cell>
          <cell r="AH194" t="str">
            <v>cr</v>
          </cell>
          <cell r="AI194" t="str">
            <v>rdacarrier/fre</v>
          </cell>
          <cell r="AJ194" t="str">
            <v>m\\\\\o\\d\\\\\\\\</v>
          </cell>
          <cell r="AK194" t="str">
            <v>cr\cn\\\\uuaua</v>
          </cell>
          <cell r="AL194" t="str">
            <v>Accès restreint aux membres</v>
          </cell>
          <cell r="AM194" t="str">
            <v>Source de la note de description : Version imprimée</v>
          </cell>
          <cell r="AN194" t="str">
            <v/>
          </cell>
          <cell r="AO194" t="str">
            <v>%SITE_CLIENT%/?library_guid=FBB83D50-22A7-4B00-8C19-13E16800DF39</v>
          </cell>
          <cell r="AP194" t="str">
            <v>Accès au travers du portail ENI</v>
          </cell>
          <cell r="AQ194" t="str">
            <v xml:space="preserve"> html </v>
          </cell>
          <cell r="AR194" t="str">
            <v xml:space="preserve"> livre DHTML </v>
          </cell>
          <cell r="AS194" t="str">
            <v xml:space="preserve"> livre Javascript </v>
          </cell>
          <cell r="AT194" t="str">
            <v xml:space="preserve"> LNEI2CSS</v>
          </cell>
          <cell r="AU194" t="str">
            <v xml:space="preserve"> web </v>
          </cell>
          <cell r="AV194" t="str">
            <v xml:space="preserve">livre CSS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row>
        <row r="195">
          <cell r="A195" t="str">
            <v>EI2DOC</v>
          </cell>
          <cell r="B195" t="str">
            <v>Docker</v>
          </cell>
          <cell r="C195" t="str">
            <v>Concepts fondamentaux et déploiement d'applications conçues en services (2e édition)</v>
          </cell>
          <cell r="D195" t="str">
            <v>Jean-Philippe GOUIGOUX</v>
          </cell>
          <cell r="E195" t="str">
            <v/>
          </cell>
          <cell r="F195" t="str">
            <v>GOUIGOUX, Jean-Philippe</v>
          </cell>
          <cell r="G195" t="str">
            <v/>
          </cell>
          <cell r="H195" t="str">
            <v/>
          </cell>
          <cell r="I195" t="str">
            <v/>
          </cell>
          <cell r="J195" t="str">
            <v/>
          </cell>
          <cell r="K195" t="str">
            <v>Edition du 1 December 2022</v>
          </cell>
          <cell r="L195" t="str">
            <v>835 pages</v>
          </cell>
          <cell r="M195" t="str">
            <v>Editions ENI</v>
          </cell>
          <cell r="N195" t="str">
            <v>fre</v>
          </cell>
          <cell r="O195" t="str">
            <v>fre</v>
          </cell>
          <cell r="P195" t="str">
            <v>fre</v>
          </cell>
          <cell r="Q195" t="str">
            <v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v>
          </cell>
          <cell r="R195">
            <v>9782409038075</v>
          </cell>
          <cell r="S195" t="str">
            <v>Version Numérique</v>
          </cell>
          <cell r="T195">
            <v>9782409038068</v>
          </cell>
          <cell r="U195" t="str">
            <v>Version Imprimée</v>
          </cell>
          <cell r="V195" t="str">
            <v>St-Herblain</v>
          </cell>
          <cell r="W195" t="str">
            <v>Editions ENI</v>
          </cell>
          <cell r="X195">
            <v>2022</v>
          </cell>
          <cell r="Y195" t="str">
            <v>Bibliothèque Numérique ENI (Service en ligne)</v>
          </cell>
          <cell r="Z195" t="str">
            <v>EXPERT IT</v>
          </cell>
          <cell r="AA195" t="str">
            <v>texte</v>
          </cell>
          <cell r="AB195" t="str">
            <v>txt</v>
          </cell>
          <cell r="AC195" t="str">
            <v>rdacontent/fre</v>
          </cell>
          <cell r="AD195" t="str">
            <v>informatique</v>
          </cell>
          <cell r="AE195" t="str">
            <v>c</v>
          </cell>
          <cell r="AF195" t="str">
            <v>rdamedia/fre</v>
          </cell>
          <cell r="AG195" t="str">
            <v>ressource en ligne</v>
          </cell>
          <cell r="AH195" t="str">
            <v>cr</v>
          </cell>
          <cell r="AI195" t="str">
            <v>rdacarrier/fre</v>
          </cell>
          <cell r="AJ195" t="str">
            <v>m\\\\\o\\d\\\\\\\\</v>
          </cell>
          <cell r="AK195" t="str">
            <v>cr\cn\\\\uuaua</v>
          </cell>
          <cell r="AL195" t="str">
            <v>Accès restreint aux membres</v>
          </cell>
          <cell r="AM195" t="str">
            <v>Source de la note de description : Version imprimée</v>
          </cell>
          <cell r="AN195" t="str">
            <v/>
          </cell>
          <cell r="AO195" t="str">
            <v>%SITE_CLIENT%/?library_guid=47FEC340-81CE-4580-A0EA-13825225F11A</v>
          </cell>
          <cell r="AP195" t="str">
            <v>Accès au travers du portail ENI</v>
          </cell>
          <cell r="AQ195" t="str">
            <v xml:space="preserve"> Compose </v>
          </cell>
          <cell r="AR195" t="str">
            <v xml:space="preserve"> container </v>
          </cell>
          <cell r="AS195" t="str">
            <v xml:space="preserve"> conteneur </v>
          </cell>
          <cell r="AT195" t="str">
            <v xml:space="preserve"> Kubernetes </v>
          </cell>
          <cell r="AU195" t="str">
            <v xml:space="preserve"> microservice </v>
          </cell>
          <cell r="AV195" t="str">
            <v xml:space="preserve"> orchestrateur </v>
          </cell>
          <cell r="AW195" t="str">
            <v xml:space="preserve"> orchestration</v>
          </cell>
          <cell r="AX195" t="str">
            <v xml:space="preserve"> Swarm </v>
          </cell>
          <cell r="AY195" t="str">
            <v xml:space="preserve">virtualisation </v>
          </cell>
          <cell r="AZ195" t="str">
            <v/>
          </cell>
          <cell r="BA195" t="str">
            <v/>
          </cell>
          <cell r="BB195" t="str">
            <v/>
          </cell>
          <cell r="BC195" t="str">
            <v/>
          </cell>
          <cell r="BD195" t="str">
            <v/>
          </cell>
          <cell r="BE195" t="str">
            <v/>
          </cell>
          <cell r="BF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R195" t="str">
            <v/>
          </cell>
          <cell r="BS195" t="str">
            <v/>
          </cell>
          <cell r="BT195" t="str">
            <v/>
          </cell>
          <cell r="BU195" t="str">
            <v/>
          </cell>
          <cell r="BV195" t="str">
            <v/>
          </cell>
          <cell r="BW195" t="str">
            <v/>
          </cell>
          <cell r="BX195" t="str">
            <v/>
          </cell>
        </row>
        <row r="196">
          <cell r="A196" t="str">
            <v>EI2DRU</v>
          </cell>
          <cell r="B196" t="str">
            <v>DRUPAL</v>
          </cell>
          <cell r="C196" t="str">
            <v>Réalisez des développements professionnels avec PHP (2ième édition)</v>
          </cell>
          <cell r="D196" t="str">
            <v>David OLMETA</v>
          </cell>
          <cell r="E196" t="str">
            <v/>
          </cell>
          <cell r="F196" t="str">
            <v>OLMETA, David</v>
          </cell>
          <cell r="G196" t="str">
            <v/>
          </cell>
          <cell r="H196" t="str">
            <v/>
          </cell>
          <cell r="I196" t="str">
            <v/>
          </cell>
          <cell r="J196" t="str">
            <v/>
          </cell>
          <cell r="K196" t="str">
            <v>Edition du 1 May 2012</v>
          </cell>
          <cell r="L196" t="str">
            <v>480 pages</v>
          </cell>
          <cell r="M196" t="str">
            <v>Editions ENI</v>
          </cell>
          <cell r="N196" t="str">
            <v>fre</v>
          </cell>
          <cell r="O196" t="str">
            <v>fre</v>
          </cell>
          <cell r="P196" t="str">
            <v>fre</v>
          </cell>
          <cell r="Q196" t="str">
            <v>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v>
          </cell>
          <cell r="R196">
            <v>9782746074316</v>
          </cell>
          <cell r="S196" t="str">
            <v>Version Numérique</v>
          </cell>
          <cell r="T196">
            <v>9782746073562</v>
          </cell>
          <cell r="U196" t="str">
            <v>Version Imprimée</v>
          </cell>
          <cell r="V196" t="str">
            <v>St-Herblain</v>
          </cell>
          <cell r="W196" t="str">
            <v>Editions ENI</v>
          </cell>
          <cell r="X196">
            <v>2012</v>
          </cell>
          <cell r="Y196" t="str">
            <v>Bibliothèque Numérique ENI (Service en ligne)</v>
          </cell>
          <cell r="Z196" t="str">
            <v>EXPERT IT</v>
          </cell>
          <cell r="AA196" t="str">
            <v>texte</v>
          </cell>
          <cell r="AB196" t="str">
            <v>txt</v>
          </cell>
          <cell r="AC196" t="str">
            <v>rdacontent/fre</v>
          </cell>
          <cell r="AD196" t="str">
            <v>informatique</v>
          </cell>
          <cell r="AE196" t="str">
            <v>c</v>
          </cell>
          <cell r="AF196" t="str">
            <v>rdamedia/fre</v>
          </cell>
          <cell r="AG196" t="str">
            <v>ressource en ligne</v>
          </cell>
          <cell r="AH196" t="str">
            <v>cr</v>
          </cell>
          <cell r="AI196" t="str">
            <v>rdacarrier/fre</v>
          </cell>
          <cell r="AJ196" t="str">
            <v>m\\\\\o\\d\\\\\\\\</v>
          </cell>
          <cell r="AK196" t="str">
            <v>cr\cn\\\\uuaua</v>
          </cell>
          <cell r="AL196" t="str">
            <v>Accès restreint aux membres</v>
          </cell>
          <cell r="AM196" t="str">
            <v>Source de la note de description : Version imprimée</v>
          </cell>
          <cell r="AN196" t="str">
            <v/>
          </cell>
          <cell r="AO196" t="str">
            <v>%SITE_CLIENT%/?library_guid=A0B4DE4D-D7B8-43B9-8B59-090382884EDE</v>
          </cell>
          <cell r="AP196" t="str">
            <v>Accès au travers du portail ENI</v>
          </cell>
          <cell r="AQ196" t="str">
            <v xml:space="preserve"> acquia </v>
          </cell>
          <cell r="AR196" t="str">
            <v xml:space="preserve"> cck </v>
          </cell>
          <cell r="AS196" t="str">
            <v xml:space="preserve"> cms </v>
          </cell>
          <cell r="AT196" t="str">
            <v xml:space="preserve"> developpement </v>
          </cell>
          <cell r="AU196" t="str">
            <v xml:space="preserve"> développement  </v>
          </cell>
          <cell r="AV196" t="str">
            <v xml:space="preserve"> hooks </v>
          </cell>
          <cell r="AW196" t="str">
            <v xml:space="preserve"> ImageCache </v>
          </cell>
          <cell r="AX196" t="str">
            <v xml:space="preserve"> LNEI2DRU</v>
          </cell>
          <cell r="AY196" t="str">
            <v xml:space="preserve"> netbeans </v>
          </cell>
          <cell r="AZ196" t="str">
            <v xml:space="preserve"> php5 </v>
          </cell>
          <cell r="BA196" t="str">
            <v xml:space="preserve"> Views </v>
          </cell>
          <cell r="BB196" t="str">
            <v xml:space="preserve"> wamp </v>
          </cell>
          <cell r="BC196" t="str">
            <v xml:space="preserve">livre drupal </v>
          </cell>
          <cell r="BD196" t="str">
            <v/>
          </cell>
          <cell r="BE196" t="str">
            <v/>
          </cell>
          <cell r="BF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R196" t="str">
            <v/>
          </cell>
          <cell r="BS196" t="str">
            <v/>
          </cell>
          <cell r="BT196" t="str">
            <v/>
          </cell>
          <cell r="BU196" t="str">
            <v/>
          </cell>
          <cell r="BV196" t="str">
            <v/>
          </cell>
          <cell r="BW196" t="str">
            <v/>
          </cell>
          <cell r="BX196" t="str">
            <v/>
          </cell>
        </row>
        <row r="197">
          <cell r="A197" t="str">
            <v>EI2ECR</v>
          </cell>
          <cell r="B197" t="str">
            <v>Ecrire du code .NET performant</v>
          </cell>
          <cell r="C197" t="str">
            <v>Profilage, benchmarking et bonnes pratiques (2e édition)</v>
          </cell>
          <cell r="D197" t="str">
            <v>Jean-Philippe GOUIGOUX,Christophe MOMMER</v>
          </cell>
          <cell r="E197" t="str">
            <v/>
          </cell>
          <cell r="F197" t="str">
            <v>GOUIGOUX, Jean-Philippe</v>
          </cell>
          <cell r="G197" t="str">
            <v>MOMMER, Christophe</v>
          </cell>
          <cell r="H197" t="str">
            <v/>
          </cell>
          <cell r="I197" t="str">
            <v/>
          </cell>
          <cell r="J197" t="str">
            <v/>
          </cell>
          <cell r="K197" t="str">
            <v>Edition du 1 June 2022</v>
          </cell>
          <cell r="L197" t="str">
            <v>326 pages</v>
          </cell>
          <cell r="M197" t="str">
            <v>Editions ENI</v>
          </cell>
          <cell r="N197" t="str">
            <v>fre</v>
          </cell>
          <cell r="O197" t="str">
            <v>fre</v>
          </cell>
          <cell r="P197" t="str">
            <v>fre</v>
          </cell>
          <cell r="Q197" t="str">
            <v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v>
          </cell>
          <cell r="R197">
            <v>9782409036149</v>
          </cell>
          <cell r="S197" t="str">
            <v>Version Numérique</v>
          </cell>
          <cell r="T197">
            <v>9782409036132</v>
          </cell>
          <cell r="U197" t="str">
            <v>Version Imprimée</v>
          </cell>
          <cell r="V197" t="str">
            <v>St-Herblain</v>
          </cell>
          <cell r="W197" t="str">
            <v>Editions ENI</v>
          </cell>
          <cell r="X197">
            <v>2022</v>
          </cell>
          <cell r="Y197" t="str">
            <v>Bibliothèque Numérique ENI (Service en ligne)</v>
          </cell>
          <cell r="Z197" t="str">
            <v>EXPERT IT</v>
          </cell>
          <cell r="AA197" t="str">
            <v>texte</v>
          </cell>
          <cell r="AB197" t="str">
            <v>txt</v>
          </cell>
          <cell r="AC197" t="str">
            <v>rdacontent/fre</v>
          </cell>
          <cell r="AD197" t="str">
            <v>informatique</v>
          </cell>
          <cell r="AE197" t="str">
            <v>c</v>
          </cell>
          <cell r="AF197" t="str">
            <v>rdamedia/fre</v>
          </cell>
          <cell r="AG197" t="str">
            <v>ressource en ligne</v>
          </cell>
          <cell r="AH197" t="str">
            <v>cr</v>
          </cell>
          <cell r="AI197" t="str">
            <v>rdacarrier/fre</v>
          </cell>
          <cell r="AJ197" t="str">
            <v>m\\\\\o\\d\\\\\\\\</v>
          </cell>
          <cell r="AK197" t="str">
            <v>cr\cn\\\\uuaua</v>
          </cell>
          <cell r="AL197" t="str">
            <v>Accès restreint aux membres</v>
          </cell>
          <cell r="AM197" t="str">
            <v>Source de la note de description : Version imprimée</v>
          </cell>
          <cell r="AN197" t="str">
            <v/>
          </cell>
          <cell r="AO197" t="str">
            <v>%SITE_CLIENT%/?library_guid=184BAD56-BAD0-4E5C-9551-6B9B3F60E657</v>
          </cell>
          <cell r="AP197" t="str">
            <v>Accès au travers du portail ENI</v>
          </cell>
          <cell r="AQ197" t="str">
            <v xml:space="preserve"> csharp</v>
          </cell>
          <cell r="AR197" t="str">
            <v xml:space="preserve"> Ecriture de code </v>
          </cell>
          <cell r="AS197" t="str">
            <v xml:space="preserve"> Visual Studio </v>
          </cell>
          <cell r="AT197" t="str">
            <v xml:space="preserve">.NET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R197" t="str">
            <v/>
          </cell>
          <cell r="BS197" t="str">
            <v/>
          </cell>
          <cell r="BT197" t="str">
            <v/>
          </cell>
          <cell r="BU197" t="str">
            <v/>
          </cell>
          <cell r="BV197" t="str">
            <v/>
          </cell>
          <cell r="BW197" t="str">
            <v/>
          </cell>
          <cell r="BX197" t="str">
            <v/>
          </cell>
        </row>
        <row r="198">
          <cell r="A198" t="str">
            <v>EI2GWT</v>
          </cell>
          <cell r="B198" t="str">
            <v>GWT (Google Web Toolkit)</v>
          </cell>
          <cell r="C198" t="str">
            <v>Développez des Applications Internet Riches (RIA) en Java</v>
          </cell>
          <cell r="D198" t="str">
            <v>Damien  PICARD</v>
          </cell>
          <cell r="E198" t="str">
            <v/>
          </cell>
          <cell r="F198" t="str">
            <v xml:space="preserve">PICARD, Damien </v>
          </cell>
          <cell r="G198" t="str">
            <v/>
          </cell>
          <cell r="H198" t="str">
            <v/>
          </cell>
          <cell r="I198" t="str">
            <v/>
          </cell>
          <cell r="J198" t="str">
            <v/>
          </cell>
          <cell r="K198" t="str">
            <v>Edition du 1 October 2010</v>
          </cell>
          <cell r="L198" t="str">
            <v>316 pages</v>
          </cell>
          <cell r="M198" t="str">
            <v>Editions ENI</v>
          </cell>
          <cell r="N198" t="str">
            <v>fre</v>
          </cell>
          <cell r="O198" t="str">
            <v>fre</v>
          </cell>
          <cell r="P198" t="str">
            <v>fre</v>
          </cell>
          <cell r="Q198" t="str">
            <v>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v>
          </cell>
          <cell r="R198">
            <v>9782746059825</v>
          </cell>
          <cell r="S198" t="str">
            <v>Version Numérique</v>
          </cell>
          <cell r="T198">
            <v>9782746058309</v>
          </cell>
          <cell r="U198" t="str">
            <v>Version Imprimée</v>
          </cell>
          <cell r="V198" t="str">
            <v>St-Herblain</v>
          </cell>
          <cell r="W198" t="str">
            <v>Editions ENI</v>
          </cell>
          <cell r="X198">
            <v>2010</v>
          </cell>
          <cell r="Y198" t="str">
            <v>Bibliothèque Numérique ENI (Service en ligne)</v>
          </cell>
          <cell r="Z198" t="str">
            <v>EXPERT IT</v>
          </cell>
          <cell r="AA198" t="str">
            <v>texte</v>
          </cell>
          <cell r="AB198" t="str">
            <v>txt</v>
          </cell>
          <cell r="AC198" t="str">
            <v>rdacontent/fre</v>
          </cell>
          <cell r="AD198" t="str">
            <v>informatique</v>
          </cell>
          <cell r="AE198" t="str">
            <v>c</v>
          </cell>
          <cell r="AF198" t="str">
            <v>rdamedia/fre</v>
          </cell>
          <cell r="AG198" t="str">
            <v>ressource en ligne</v>
          </cell>
          <cell r="AH198" t="str">
            <v>cr</v>
          </cell>
          <cell r="AI198" t="str">
            <v>rdacarrier/fre</v>
          </cell>
          <cell r="AJ198" t="str">
            <v>m\\\\\o\\d\\\\\\\\</v>
          </cell>
          <cell r="AK198" t="str">
            <v>cr\cn\\\\uuaua</v>
          </cell>
          <cell r="AL198" t="str">
            <v>Accès restreint aux membres</v>
          </cell>
          <cell r="AM198" t="str">
            <v>Source de la note de description : Version imprimée</v>
          </cell>
          <cell r="AN198" t="str">
            <v/>
          </cell>
          <cell r="AO198" t="str">
            <v>%SITE_CLIENT%/?library_guid=A29E596D-CEE1-4142-9DEA-AA344DBCAF75</v>
          </cell>
          <cell r="AP198" t="str">
            <v>Accès au travers du portail ENI</v>
          </cell>
          <cell r="AQ198" t="str">
            <v xml:space="preserve"> css </v>
          </cell>
          <cell r="AR198" t="str">
            <v xml:space="preserve"> java </v>
          </cell>
          <cell r="AS198" t="str">
            <v xml:space="preserve"> javascript </v>
          </cell>
          <cell r="AT198" t="str">
            <v xml:space="preserve"> LNEI2GWT</v>
          </cell>
          <cell r="AU198" t="str">
            <v xml:space="preserve"> mvc </v>
          </cell>
          <cell r="AV198" t="str">
            <v xml:space="preserve"> ria </v>
          </cell>
          <cell r="AW198" t="str">
            <v xml:space="preserve"> xhtml </v>
          </cell>
          <cell r="AX198" t="str">
            <v xml:space="preserve">livre gwt </v>
          </cell>
          <cell r="AY198" t="str">
            <v/>
          </cell>
          <cell r="AZ198" t="str">
            <v/>
          </cell>
          <cell r="BA198" t="str">
            <v/>
          </cell>
          <cell r="BB198" t="str">
            <v/>
          </cell>
          <cell r="BC198" t="str">
            <v/>
          </cell>
          <cell r="BD198" t="str">
            <v/>
          </cell>
          <cell r="BE198" t="str">
            <v/>
          </cell>
          <cell r="BF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R198" t="str">
            <v/>
          </cell>
          <cell r="BS198" t="str">
            <v/>
          </cell>
          <cell r="BT198" t="str">
            <v/>
          </cell>
          <cell r="BU198" t="str">
            <v/>
          </cell>
          <cell r="BV198" t="str">
            <v/>
          </cell>
          <cell r="BW198" t="str">
            <v/>
          </cell>
          <cell r="BX198" t="str">
            <v/>
          </cell>
        </row>
        <row r="199">
          <cell r="A199" t="str">
            <v>EI2JSF</v>
          </cell>
          <cell r="B199" t="str">
            <v>JSF 2 avec Eclipse</v>
          </cell>
          <cell r="C199" t="str">
            <v>Développement d'applications web avec Java Server Faces (2ième édition)</v>
          </cell>
          <cell r="D199" t="str">
            <v>François-Xavier Sennesal</v>
          </cell>
          <cell r="E199" t="str">
            <v/>
          </cell>
          <cell r="F199" t="str">
            <v>Sennesal, François-Xavier</v>
          </cell>
          <cell r="G199" t="str">
            <v/>
          </cell>
          <cell r="H199" t="str">
            <v/>
          </cell>
          <cell r="I199" t="str">
            <v/>
          </cell>
          <cell r="J199" t="str">
            <v/>
          </cell>
          <cell r="K199" t="str">
            <v>Edition du 1 October 2014</v>
          </cell>
          <cell r="L199" t="str">
            <v>341 pages</v>
          </cell>
          <cell r="M199" t="str">
            <v>Editions ENI</v>
          </cell>
          <cell r="N199" t="str">
            <v>fre</v>
          </cell>
          <cell r="O199" t="str">
            <v>fre</v>
          </cell>
          <cell r="P199" t="str">
            <v>fre</v>
          </cell>
          <cell r="Q199" t="str">
            <v>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v>
          </cell>
          <cell r="R199">
            <v>9782746092440</v>
          </cell>
          <cell r="S199" t="str">
            <v>Version Numérique</v>
          </cell>
          <cell r="T199">
            <v>9782746091146</v>
          </cell>
          <cell r="U199" t="str">
            <v>Version Imprimée</v>
          </cell>
          <cell r="V199" t="str">
            <v>St-Herblain</v>
          </cell>
          <cell r="W199" t="str">
            <v>Editions ENI</v>
          </cell>
          <cell r="X199">
            <v>2014</v>
          </cell>
          <cell r="Y199" t="str">
            <v>Bibliothèque Numérique ENI (Service en ligne)</v>
          </cell>
          <cell r="Z199" t="str">
            <v>EXPERT IT</v>
          </cell>
          <cell r="AA199" t="str">
            <v>texte</v>
          </cell>
          <cell r="AB199" t="str">
            <v>txt</v>
          </cell>
          <cell r="AC199" t="str">
            <v>rdacontent/fre</v>
          </cell>
          <cell r="AD199" t="str">
            <v>informatique</v>
          </cell>
          <cell r="AE199" t="str">
            <v>c</v>
          </cell>
          <cell r="AF199" t="str">
            <v>rdamedia/fre</v>
          </cell>
          <cell r="AG199" t="str">
            <v>ressource en ligne</v>
          </cell>
          <cell r="AH199" t="str">
            <v>cr</v>
          </cell>
          <cell r="AI199" t="str">
            <v>rdacarrier/fre</v>
          </cell>
          <cell r="AJ199" t="str">
            <v>m\\\\\o\\d\\\\\\\\</v>
          </cell>
          <cell r="AK199" t="str">
            <v>cr\cn\\\\uuaua</v>
          </cell>
          <cell r="AL199" t="str">
            <v>Accès restreint aux membres</v>
          </cell>
          <cell r="AM199" t="str">
            <v>Source de la note de description : Version imprimée</v>
          </cell>
          <cell r="AN199" t="str">
            <v/>
          </cell>
          <cell r="AO199" t="str">
            <v>%SITE_CLIENT%/?library_guid=72BB41FF-D6B3-4EF6-82B2-9832FE99505C</v>
          </cell>
          <cell r="AP199" t="str">
            <v>Accès au travers du portail ENI</v>
          </cell>
          <cell r="AQ199" t="str">
            <v xml:space="preserve"> composant </v>
          </cell>
          <cell r="AR199" t="str">
            <v xml:space="preserve"> facelets </v>
          </cell>
          <cell r="AS199" t="str">
            <v xml:space="preserve"> framework </v>
          </cell>
          <cell r="AT199" t="str">
            <v xml:space="preserve"> JEE </v>
          </cell>
          <cell r="AU199" t="str">
            <v xml:space="preserve"> jsp </v>
          </cell>
          <cell r="AV199" t="str">
            <v xml:space="preserve"> livre eclipse </v>
          </cell>
          <cell r="AW199" t="str">
            <v xml:space="preserve"> livre java </v>
          </cell>
          <cell r="AX199" t="str">
            <v xml:space="preserve"> LNEI2JSF</v>
          </cell>
          <cell r="AY199" t="str">
            <v xml:space="preserve"> mvc </v>
          </cell>
          <cell r="AZ199" t="str">
            <v xml:space="preserve">livre jsf </v>
          </cell>
          <cell r="BA199" t="str">
            <v/>
          </cell>
          <cell r="BB199" t="str">
            <v/>
          </cell>
          <cell r="BC199" t="str">
            <v/>
          </cell>
          <cell r="BD199" t="str">
            <v/>
          </cell>
          <cell r="BE199" t="str">
            <v/>
          </cell>
          <cell r="BF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R199" t="str">
            <v/>
          </cell>
          <cell r="BS199" t="str">
            <v/>
          </cell>
          <cell r="BT199" t="str">
            <v/>
          </cell>
          <cell r="BU199" t="str">
            <v/>
          </cell>
          <cell r="BV199" t="str">
            <v/>
          </cell>
          <cell r="BW199" t="str">
            <v/>
          </cell>
          <cell r="BX199" t="str">
            <v/>
          </cell>
        </row>
        <row r="200">
          <cell r="A200" t="str">
            <v>EI2KUB</v>
          </cell>
          <cell r="B200" t="str">
            <v>Kubernetes</v>
          </cell>
          <cell r="C200" t="str">
            <v>Gérez la plateforme de déploiement de vos applications conteneurisées (2e édition)</v>
          </cell>
          <cell r="D200" t="str">
            <v>Yannig PERRÉ</v>
          </cell>
          <cell r="E200" t="str">
            <v/>
          </cell>
          <cell r="F200" t="str">
            <v>PERRÉ, Yannig</v>
          </cell>
          <cell r="G200" t="str">
            <v/>
          </cell>
          <cell r="H200" t="str">
            <v/>
          </cell>
          <cell r="I200" t="str">
            <v/>
          </cell>
          <cell r="J200" t="str">
            <v/>
          </cell>
          <cell r="K200" t="str">
            <v>Edition du 1 May 2022</v>
          </cell>
          <cell r="L200" t="str">
            <v>864 pages</v>
          </cell>
          <cell r="M200" t="str">
            <v>Editions ENI</v>
          </cell>
          <cell r="N200" t="str">
            <v>fre</v>
          </cell>
          <cell r="O200" t="str">
            <v>fre</v>
          </cell>
          <cell r="P200" t="str">
            <v>fre</v>
          </cell>
          <cell r="Q200" t="str">
            <v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v>
          </cell>
          <cell r="R200">
            <v>9782409035616</v>
          </cell>
          <cell r="S200" t="str">
            <v>Version Numérique</v>
          </cell>
          <cell r="T200">
            <v>9782409035609</v>
          </cell>
          <cell r="U200" t="str">
            <v>Version Imprimée</v>
          </cell>
          <cell r="V200" t="str">
            <v>St-Herblain</v>
          </cell>
          <cell r="W200" t="str">
            <v>Editions ENI</v>
          </cell>
          <cell r="X200">
            <v>2022</v>
          </cell>
          <cell r="Y200" t="str">
            <v>Bibliothèque Numérique ENI (Service en ligne)</v>
          </cell>
          <cell r="Z200" t="str">
            <v>EXPERT IT</v>
          </cell>
          <cell r="AA200" t="str">
            <v>texte</v>
          </cell>
          <cell r="AB200" t="str">
            <v>txt</v>
          </cell>
          <cell r="AC200" t="str">
            <v>rdacontent/fre</v>
          </cell>
          <cell r="AD200" t="str">
            <v>informatique</v>
          </cell>
          <cell r="AE200" t="str">
            <v>c</v>
          </cell>
          <cell r="AF200" t="str">
            <v>rdamedia/fre</v>
          </cell>
          <cell r="AG200" t="str">
            <v>ressource en ligne</v>
          </cell>
          <cell r="AH200" t="str">
            <v>cr</v>
          </cell>
          <cell r="AI200" t="str">
            <v>rdacarrier/fre</v>
          </cell>
          <cell r="AJ200" t="str">
            <v>m\\\\\o\\d\\\\\\\\</v>
          </cell>
          <cell r="AK200" t="str">
            <v>cr\cn\\\\uuaua</v>
          </cell>
          <cell r="AL200" t="str">
            <v>Accès restreint aux membres</v>
          </cell>
          <cell r="AM200" t="str">
            <v>Source de la note de description : Version imprimée</v>
          </cell>
          <cell r="AN200" t="str">
            <v/>
          </cell>
          <cell r="AO200" t="str">
            <v>%SITE_CLIENT%/?library_guid=1C463442-34F2-435C-89B9-714092C94C2A</v>
          </cell>
          <cell r="AP200" t="str">
            <v>Accès au travers du portail ENI</v>
          </cell>
          <cell r="AQ200" t="str">
            <v xml:space="preserve"> container </v>
          </cell>
          <cell r="AR200" t="str">
            <v xml:space="preserve"> orchestrateur</v>
          </cell>
          <cell r="AS200" t="str">
            <v xml:space="preserve">Docker </v>
          </cell>
          <cell r="AT200" t="str">
            <v/>
          </cell>
          <cell r="AU200" t="str">
            <v/>
          </cell>
          <cell r="AV200" t="str">
            <v/>
          </cell>
          <cell r="AW200" t="str">
            <v/>
          </cell>
          <cell r="AX200" t="str">
            <v/>
          </cell>
          <cell r="AY200" t="str">
            <v/>
          </cell>
          <cell r="AZ200" t="str">
            <v/>
          </cell>
          <cell r="BA200" t="str">
            <v/>
          </cell>
          <cell r="BB200" t="str">
            <v/>
          </cell>
          <cell r="BC200" t="str">
            <v/>
          </cell>
          <cell r="BD200" t="str">
            <v/>
          </cell>
          <cell r="BE200" t="str">
            <v/>
          </cell>
          <cell r="BF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R200" t="str">
            <v/>
          </cell>
          <cell r="BS200" t="str">
            <v/>
          </cell>
          <cell r="BT200" t="str">
            <v/>
          </cell>
          <cell r="BU200" t="str">
            <v/>
          </cell>
          <cell r="BV200" t="str">
            <v/>
          </cell>
          <cell r="BW200" t="str">
            <v/>
          </cell>
          <cell r="BX200" t="str">
            <v/>
          </cell>
        </row>
        <row r="201">
          <cell r="A201" t="str">
            <v>EI2PHDES</v>
          </cell>
          <cell r="B201" t="str">
            <v>Design Patterns en PHP</v>
          </cell>
          <cell r="C201" t="str">
            <v>Les 23 modèles de conception : descriptions et solutions illustrées en UML2 et PHP (2e édition)</v>
          </cell>
          <cell r="D201" t="str">
            <v>Laurent DEBRAUWER,Yannick EVAIN,Sébastien FERRANDEZ</v>
          </cell>
          <cell r="E201" t="str">
            <v/>
          </cell>
          <cell r="F201" t="str">
            <v>DEBRAUWER, Laurent</v>
          </cell>
          <cell r="G201" t="str">
            <v>EVAIN, Yannick</v>
          </cell>
          <cell r="H201" t="str">
            <v>FERRANDEZ, Sébastien</v>
          </cell>
          <cell r="I201" t="str">
            <v/>
          </cell>
          <cell r="J201" t="str">
            <v/>
          </cell>
          <cell r="K201" t="str">
            <v>Edition du 1 June 2021</v>
          </cell>
          <cell r="L201" t="str">
            <v>396 pages</v>
          </cell>
          <cell r="M201" t="str">
            <v>Editions ENI</v>
          </cell>
          <cell r="N201" t="str">
            <v>fre</v>
          </cell>
          <cell r="O201" t="str">
            <v>fre</v>
          </cell>
          <cell r="P201" t="str">
            <v>fre</v>
          </cell>
          <cell r="Q201" t="str">
            <v>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v>
          </cell>
          <cell r="R201">
            <v>9782409030680</v>
          </cell>
          <cell r="S201" t="str">
            <v>Version Numérique</v>
          </cell>
          <cell r="T201">
            <v>9782409030673</v>
          </cell>
          <cell r="U201" t="str">
            <v>Version Imprimée</v>
          </cell>
          <cell r="V201" t="str">
            <v>St-Herblain</v>
          </cell>
          <cell r="W201" t="str">
            <v>Editions ENI</v>
          </cell>
          <cell r="X201">
            <v>2021</v>
          </cell>
          <cell r="Y201" t="str">
            <v>Bibliothèque Numérique ENI (Service en ligne)</v>
          </cell>
          <cell r="Z201" t="str">
            <v>EXPERT IT</v>
          </cell>
          <cell r="AA201" t="str">
            <v>texte</v>
          </cell>
          <cell r="AB201" t="str">
            <v>txt</v>
          </cell>
          <cell r="AC201" t="str">
            <v>rdacontent/fre</v>
          </cell>
          <cell r="AD201" t="str">
            <v>informatique</v>
          </cell>
          <cell r="AE201" t="str">
            <v>c</v>
          </cell>
          <cell r="AF201" t="str">
            <v>rdamedia/fre</v>
          </cell>
          <cell r="AG201" t="str">
            <v>ressource en ligne</v>
          </cell>
          <cell r="AH201" t="str">
            <v>cr</v>
          </cell>
          <cell r="AI201" t="str">
            <v>rdacarrier/fre</v>
          </cell>
          <cell r="AJ201" t="str">
            <v>m\\\\\o\\d\\\\\\\\</v>
          </cell>
          <cell r="AK201" t="str">
            <v>cr\cn\\\\uuaua</v>
          </cell>
          <cell r="AL201" t="str">
            <v>Accès restreint aux membres</v>
          </cell>
          <cell r="AM201" t="str">
            <v>Source de la note de description : Version imprimée</v>
          </cell>
          <cell r="AN201" t="str">
            <v/>
          </cell>
          <cell r="AO201" t="str">
            <v>%SITE_CLIENT%/?library_guid=07F7CACA-230E-4F14-9CE7-040E312EB4F0</v>
          </cell>
          <cell r="AP201" t="str">
            <v>Accès au travers du portail ENI</v>
          </cell>
          <cell r="AQ201" t="str">
            <v xml:space="preserve"> Abstract Factory </v>
          </cell>
          <cell r="AR201" t="str">
            <v xml:space="preserve"> Adapter </v>
          </cell>
          <cell r="AS201" t="str">
            <v xml:space="preserve"> Bridge </v>
          </cell>
          <cell r="AT201" t="str">
            <v xml:space="preserve"> Builder </v>
          </cell>
          <cell r="AU201" t="str">
            <v xml:space="preserve"> Chain of Responsibility </v>
          </cell>
          <cell r="AV201" t="str">
            <v xml:space="preserve"> Command </v>
          </cell>
          <cell r="AW201" t="str">
            <v xml:space="preserve"> Composite </v>
          </cell>
          <cell r="AX201" t="str">
            <v xml:space="preserve"> Decorator </v>
          </cell>
          <cell r="AY201" t="str">
            <v xml:space="preserve"> design pattern </v>
          </cell>
          <cell r="AZ201" t="str">
            <v xml:space="preserve"> Façade </v>
          </cell>
          <cell r="BA201" t="str">
            <v xml:space="preserve"> Factory Method </v>
          </cell>
          <cell r="BB201" t="str">
            <v xml:space="preserve"> Flyweight </v>
          </cell>
          <cell r="BC201" t="str">
            <v xml:space="preserve"> GoF </v>
          </cell>
          <cell r="BD201" t="str">
            <v xml:space="preserve"> Interpreter </v>
          </cell>
          <cell r="BE201" t="str">
            <v xml:space="preserve"> Iterator </v>
          </cell>
          <cell r="BF201" t="str">
            <v xml:space="preserve"> livre design patterns </v>
          </cell>
          <cell r="BG201" t="str">
            <v xml:space="preserve"> Mediator </v>
          </cell>
          <cell r="BH201" t="str">
            <v xml:space="preserve"> Memento </v>
          </cell>
          <cell r="BI201" t="str">
            <v xml:space="preserve"> motif de conception </v>
          </cell>
          <cell r="BJ201" t="str">
            <v xml:space="preserve"> MVC </v>
          </cell>
          <cell r="BK201" t="str">
            <v xml:space="preserve"> Observer </v>
          </cell>
          <cell r="BL201" t="str">
            <v xml:space="preserve"> patron de conception </v>
          </cell>
          <cell r="BM201" t="str">
            <v xml:space="preserve"> POO </v>
          </cell>
          <cell r="BN201" t="str">
            <v xml:space="preserve"> Prototype </v>
          </cell>
          <cell r="BO201" t="str">
            <v xml:space="preserve"> Proxy </v>
          </cell>
          <cell r="BP201" t="str">
            <v xml:space="preserve"> Singleton </v>
          </cell>
          <cell r="BQ201" t="str">
            <v xml:space="preserve"> State </v>
          </cell>
          <cell r="BR201" t="str">
            <v xml:space="preserve"> Strategy </v>
          </cell>
          <cell r="BS201" t="str">
            <v xml:space="preserve"> Template Method </v>
          </cell>
          <cell r="BT201" t="str">
            <v xml:space="preserve"> uml </v>
          </cell>
          <cell r="BU201" t="str">
            <v xml:space="preserve"> uml 2 </v>
          </cell>
          <cell r="BV201" t="str">
            <v xml:space="preserve"> Visitor</v>
          </cell>
          <cell r="BW201" t="str">
            <v xml:space="preserve">livre php </v>
          </cell>
          <cell r="BX201" t="str">
            <v/>
          </cell>
        </row>
        <row r="202">
          <cell r="A202" t="str">
            <v>EI2POW</v>
          </cell>
          <cell r="B202" t="str">
            <v>Windows PowerShell (versions 1 et 2)</v>
          </cell>
          <cell r="C202" t="str">
            <v>Guide de référence pour l'administration système</v>
          </cell>
          <cell r="D202" t="str">
            <v>Robin LEMESLE,Arnaud PETITJEAN</v>
          </cell>
          <cell r="E202" t="str">
            <v/>
          </cell>
          <cell r="F202" t="str">
            <v>LEMESLE, Robin</v>
          </cell>
          <cell r="G202" t="str">
            <v>PETITJEAN, Arnaud</v>
          </cell>
          <cell r="H202" t="str">
            <v/>
          </cell>
          <cell r="I202" t="str">
            <v/>
          </cell>
          <cell r="J202" t="str">
            <v/>
          </cell>
          <cell r="K202" t="str">
            <v>Edition du 1 February 2010</v>
          </cell>
          <cell r="L202" t="str">
            <v>673 pages</v>
          </cell>
          <cell r="M202" t="str">
            <v>Editions ENI</v>
          </cell>
          <cell r="N202" t="str">
            <v>fre</v>
          </cell>
          <cell r="O202" t="str">
            <v>fre</v>
          </cell>
          <cell r="P202" t="str">
            <v>fre</v>
          </cell>
          <cell r="Q202" t="str">
            <v>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v>
          </cell>
          <cell r="R202">
            <v>9782746054073</v>
          </cell>
          <cell r="S202" t="str">
            <v>Version Numérique</v>
          </cell>
          <cell r="T202">
            <v>9782746053427</v>
          </cell>
          <cell r="U202" t="str">
            <v>Version Imprimée</v>
          </cell>
          <cell r="V202" t="str">
            <v>St-Herblain</v>
          </cell>
          <cell r="W202" t="str">
            <v>Editions ENI</v>
          </cell>
          <cell r="X202">
            <v>2010</v>
          </cell>
          <cell r="Y202" t="str">
            <v>Bibliothèque Numérique ENI (Service en ligne)</v>
          </cell>
          <cell r="Z202" t="str">
            <v>EXPERT IT</v>
          </cell>
          <cell r="AA202" t="str">
            <v>texte</v>
          </cell>
          <cell r="AB202" t="str">
            <v>txt</v>
          </cell>
          <cell r="AC202" t="str">
            <v>rdacontent/fre</v>
          </cell>
          <cell r="AD202" t="str">
            <v>informatique</v>
          </cell>
          <cell r="AE202" t="str">
            <v>c</v>
          </cell>
          <cell r="AF202" t="str">
            <v>rdamedia/fre</v>
          </cell>
          <cell r="AG202" t="str">
            <v>ressource en ligne</v>
          </cell>
          <cell r="AH202" t="str">
            <v>cr</v>
          </cell>
          <cell r="AI202" t="str">
            <v>rdacarrier/fre</v>
          </cell>
          <cell r="AJ202" t="str">
            <v>m\\\\\o\\d\\\\\\\\</v>
          </cell>
          <cell r="AK202" t="str">
            <v>cr\cn\\\\uuaua</v>
          </cell>
          <cell r="AL202" t="str">
            <v>Accès restreint aux membres</v>
          </cell>
          <cell r="AM202" t="str">
            <v>Source de la note de description : Version imprimée</v>
          </cell>
          <cell r="AN202" t="str">
            <v/>
          </cell>
          <cell r="AO202" t="str">
            <v>%SITE_CLIENT%/?library_guid=FAD724FD-62D1-423E-9BB7-6CE99C1B8F68</v>
          </cell>
          <cell r="AP202" t="str">
            <v>Accès au travers du portail ENI</v>
          </cell>
          <cell r="AQ202" t="str">
            <v xml:space="preserve"> batch </v>
          </cell>
          <cell r="AR202" t="str">
            <v xml:space="preserve"> livre script </v>
          </cell>
          <cell r="AS202" t="str">
            <v xml:space="preserve"> livre Windows Powershell </v>
          </cell>
          <cell r="AT202" t="str">
            <v xml:space="preserve"> LNEI2POW</v>
          </cell>
          <cell r="AU202" t="str">
            <v xml:space="preserve"> Microsoft </v>
          </cell>
          <cell r="AV202" t="str">
            <v xml:space="preserve"> monad </v>
          </cell>
          <cell r="AW202" t="str">
            <v xml:space="preserve"> powershel </v>
          </cell>
          <cell r="AX202" t="str">
            <v xml:space="preserve"> R2 </v>
          </cell>
          <cell r="AY202" t="str">
            <v xml:space="preserve"> scripting </v>
          </cell>
          <cell r="AZ202" t="str">
            <v xml:space="preserve">livre PowerShell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row>
        <row r="203">
          <cell r="A203" t="str">
            <v>EI2RESAS</v>
          </cell>
          <cell r="B203" t="str">
            <v>Les réseaux informatiques</v>
          </cell>
          <cell r="C203" t="str">
            <v>Guide pratique pour l'administration, la sécurité et la supervision (2e édition)</v>
          </cell>
          <cell r="D203" t="str">
            <v xml:space="preserve">Pierre  CABANTOUS </v>
          </cell>
          <cell r="E203" t="str">
            <v/>
          </cell>
          <cell r="F203" t="str">
            <v xml:space="preserve">CABANTOUS , Pierre </v>
          </cell>
          <cell r="G203" t="str">
            <v/>
          </cell>
          <cell r="H203" t="str">
            <v/>
          </cell>
          <cell r="I203" t="str">
            <v/>
          </cell>
          <cell r="J203" t="str">
            <v/>
          </cell>
          <cell r="K203" t="str">
            <v>Edition du 1 January 2023</v>
          </cell>
          <cell r="L203" t="str">
            <v>492 pages</v>
          </cell>
          <cell r="M203" t="str">
            <v>Editions ENI</v>
          </cell>
          <cell r="N203" t="str">
            <v>fre</v>
          </cell>
          <cell r="O203" t="str">
            <v>fre</v>
          </cell>
          <cell r="P203" t="str">
            <v>fre</v>
          </cell>
          <cell r="Q203" t="str">
            <v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v>
          </cell>
          <cell r="R203">
            <v>9782409038396</v>
          </cell>
          <cell r="S203" t="str">
            <v>Version Numérique</v>
          </cell>
          <cell r="T203">
            <v>9782409038389</v>
          </cell>
          <cell r="U203" t="str">
            <v>Version Imprimée</v>
          </cell>
          <cell r="V203" t="str">
            <v>St-Herblain</v>
          </cell>
          <cell r="W203" t="str">
            <v>Editions ENI</v>
          </cell>
          <cell r="X203">
            <v>2023</v>
          </cell>
          <cell r="Y203" t="str">
            <v>Bibliothèque Numérique ENI (Service en ligne)</v>
          </cell>
          <cell r="Z203" t="str">
            <v>EXPERT IT</v>
          </cell>
          <cell r="AA203" t="str">
            <v>texte</v>
          </cell>
          <cell r="AB203" t="str">
            <v>txt</v>
          </cell>
          <cell r="AC203" t="str">
            <v>rdacontent/fre</v>
          </cell>
          <cell r="AD203" t="str">
            <v>informatique</v>
          </cell>
          <cell r="AE203" t="str">
            <v>c</v>
          </cell>
          <cell r="AF203" t="str">
            <v>rdamedia/fre</v>
          </cell>
          <cell r="AG203" t="str">
            <v>ressource en ligne</v>
          </cell>
          <cell r="AH203" t="str">
            <v>cr</v>
          </cell>
          <cell r="AI203" t="str">
            <v>rdacarrier/fre</v>
          </cell>
          <cell r="AJ203" t="str">
            <v>m\\\\\o\\d\\\\\\\\</v>
          </cell>
          <cell r="AK203" t="str">
            <v>cr\cn\\\\uuaua</v>
          </cell>
          <cell r="AL203" t="str">
            <v>Accès restreint aux membres</v>
          </cell>
          <cell r="AM203" t="str">
            <v>Source de la note de description : Version imprimée</v>
          </cell>
          <cell r="AN203" t="str">
            <v/>
          </cell>
          <cell r="AO203" t="str">
            <v>%SITE_CLIENT%/?library_guid=3A77E7F8-9030-4E13-A0E1-0543CDF416B4</v>
          </cell>
          <cell r="AP203" t="str">
            <v>Accès au travers du portail ENI</v>
          </cell>
          <cell r="AQ203" t="str">
            <v xml:space="preserve"> hyperviseur </v>
          </cell>
          <cell r="AR203" t="str">
            <v xml:space="preserve"> IEEE </v>
          </cell>
          <cell r="AS203" t="str">
            <v xml:space="preserve"> IETF </v>
          </cell>
          <cell r="AT203" t="str">
            <v xml:space="preserve"> NFV</v>
          </cell>
          <cell r="AU203" t="str">
            <v xml:space="preserve"> RFC </v>
          </cell>
          <cell r="AV203" t="str">
            <v xml:space="preserve"> SDN </v>
          </cell>
          <cell r="AW203" t="str">
            <v xml:space="preserve"> SI </v>
          </cell>
          <cell r="AX203" t="str">
            <v xml:space="preserve"> système d'information </v>
          </cell>
          <cell r="AY203" t="str">
            <v xml:space="preserve"> Systems </v>
          </cell>
          <cell r="AZ203" t="str">
            <v xml:space="preserve"> TCP </v>
          </cell>
          <cell r="BA203" t="str">
            <v xml:space="preserve"> TCP/IP </v>
          </cell>
          <cell r="BB203" t="str">
            <v xml:space="preserve"> téléphonie sur IP </v>
          </cell>
          <cell r="BC203" t="str">
            <v xml:space="preserve"> vlan </v>
          </cell>
          <cell r="BD203" t="str">
            <v xml:space="preserve">réseaux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row>
        <row r="204">
          <cell r="A204" t="str">
            <v>EI2STRU</v>
          </cell>
          <cell r="B204" t="str">
            <v>Struts 2</v>
          </cell>
          <cell r="C204" t="str">
            <v>Le framework de développement d'applications Java EE</v>
          </cell>
          <cell r="D204" t="str">
            <v>Jérôme LAFOSSE</v>
          </cell>
          <cell r="E204" t="str">
            <v/>
          </cell>
          <cell r="F204" t="str">
            <v>LAFOSSE, Jérôme</v>
          </cell>
          <cell r="G204" t="str">
            <v/>
          </cell>
          <cell r="H204" t="str">
            <v/>
          </cell>
          <cell r="I204" t="str">
            <v/>
          </cell>
          <cell r="J204" t="str">
            <v/>
          </cell>
          <cell r="K204" t="str">
            <v>Edition du 1 September 2009</v>
          </cell>
          <cell r="L204" t="str">
            <v>480 pages</v>
          </cell>
          <cell r="M204" t="str">
            <v>Editions ENI</v>
          </cell>
          <cell r="N204" t="str">
            <v>fre</v>
          </cell>
          <cell r="O204" t="str">
            <v>fre</v>
          </cell>
          <cell r="P204" t="str">
            <v>fre</v>
          </cell>
          <cell r="Q204" t="str">
            <v>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v>
          </cell>
          <cell r="R204">
            <v>9782746052062</v>
          </cell>
          <cell r="S204" t="str">
            <v>Version Numérique</v>
          </cell>
          <cell r="T204">
            <v>9782746050549</v>
          </cell>
          <cell r="U204" t="str">
            <v>Version Imprimée</v>
          </cell>
          <cell r="V204" t="str">
            <v>St-Herblain</v>
          </cell>
          <cell r="W204" t="str">
            <v>Editions ENI</v>
          </cell>
          <cell r="X204">
            <v>2009</v>
          </cell>
          <cell r="Y204" t="str">
            <v>Bibliothèque Numérique ENI (Service en ligne)</v>
          </cell>
          <cell r="Z204" t="str">
            <v>EXPERT IT</v>
          </cell>
          <cell r="AA204" t="str">
            <v>texte</v>
          </cell>
          <cell r="AB204" t="str">
            <v>txt</v>
          </cell>
          <cell r="AC204" t="str">
            <v>rdacontent/fre</v>
          </cell>
          <cell r="AD204" t="str">
            <v>informatique</v>
          </cell>
          <cell r="AE204" t="str">
            <v>c</v>
          </cell>
          <cell r="AF204" t="str">
            <v>rdamedia/fre</v>
          </cell>
          <cell r="AG204" t="str">
            <v>ressource en ligne</v>
          </cell>
          <cell r="AH204" t="str">
            <v>cr</v>
          </cell>
          <cell r="AI204" t="str">
            <v>rdacarrier/fre</v>
          </cell>
          <cell r="AJ204" t="str">
            <v>m\\\\\o\\d\\\\\\\\</v>
          </cell>
          <cell r="AK204" t="str">
            <v>cr\cn\\\\uuaua</v>
          </cell>
          <cell r="AL204" t="str">
            <v>Accès restreint aux membres</v>
          </cell>
          <cell r="AM204" t="str">
            <v>Source de la note de description : Version imprimée</v>
          </cell>
          <cell r="AN204" t="str">
            <v/>
          </cell>
          <cell r="AO204" t="str">
            <v>%SITE_CLIENT%/?library_guid=D0739374-7D73-46F2-8B8B-ED5575761698</v>
          </cell>
          <cell r="AP204" t="str">
            <v>Accès au travers du portail ENI</v>
          </cell>
          <cell r="AQ204" t="str">
            <v xml:space="preserve"> framework </v>
          </cell>
          <cell r="AR204" t="str">
            <v xml:space="preserve"> J2E </v>
          </cell>
          <cell r="AS204" t="str">
            <v xml:space="preserve"> JEE </v>
          </cell>
          <cell r="AT204" t="str">
            <v xml:space="preserve"> livre java </v>
          </cell>
          <cell r="AU204" t="str">
            <v xml:space="preserve"> LNEI2STRU</v>
          </cell>
          <cell r="AV204" t="str">
            <v xml:space="preserve"> MVC </v>
          </cell>
          <cell r="AW204" t="str">
            <v xml:space="preserve"> ognl </v>
          </cell>
          <cell r="AX204" t="str">
            <v xml:space="preserve"> struts2 </v>
          </cell>
          <cell r="AY204" t="str">
            <v xml:space="preserve"> sturts </v>
          </cell>
          <cell r="AZ204" t="str">
            <v xml:space="preserve"> stuts </v>
          </cell>
          <cell r="BA204" t="str">
            <v xml:space="preserve"> xslt </v>
          </cell>
          <cell r="BB204" t="str">
            <v xml:space="preserve">livre struts </v>
          </cell>
          <cell r="BC204" t="str">
            <v/>
          </cell>
          <cell r="BD204" t="str">
            <v/>
          </cell>
          <cell r="BE204" t="str">
            <v/>
          </cell>
          <cell r="BF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R204" t="str">
            <v/>
          </cell>
          <cell r="BS204" t="str">
            <v/>
          </cell>
          <cell r="BT204" t="str">
            <v/>
          </cell>
          <cell r="BU204" t="str">
            <v/>
          </cell>
          <cell r="BV204" t="str">
            <v/>
          </cell>
          <cell r="BW204" t="str">
            <v/>
          </cell>
          <cell r="BX204" t="str">
            <v/>
          </cell>
        </row>
        <row r="205">
          <cell r="A205" t="str">
            <v>EI2SYM</v>
          </cell>
          <cell r="B205" t="str">
            <v>Symfony2</v>
          </cell>
          <cell r="C205" t="str">
            <v>Développez des sites web PHP structurés et performants</v>
          </cell>
          <cell r="D205" t="str">
            <v>Bilal  AMARNI</v>
          </cell>
          <cell r="E205" t="str">
            <v/>
          </cell>
          <cell r="F205" t="str">
            <v xml:space="preserve">AMARNI, Bilal </v>
          </cell>
          <cell r="G205" t="str">
            <v/>
          </cell>
          <cell r="H205" t="str">
            <v/>
          </cell>
          <cell r="I205" t="str">
            <v/>
          </cell>
          <cell r="J205" t="str">
            <v/>
          </cell>
          <cell r="K205" t="str">
            <v>Edition du 1 February 2014</v>
          </cell>
          <cell r="L205" t="str">
            <v>514 pages</v>
          </cell>
          <cell r="M205" t="str">
            <v>Editions ENI</v>
          </cell>
          <cell r="N205" t="str">
            <v>fre</v>
          </cell>
          <cell r="O205" t="str">
            <v>fre</v>
          </cell>
          <cell r="P205" t="str">
            <v>fre</v>
          </cell>
          <cell r="Q205" t="str">
            <v>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v>
          </cell>
          <cell r="R205">
            <v>9782746088399</v>
          </cell>
          <cell r="S205" t="str">
            <v>Version Numérique</v>
          </cell>
          <cell r="T205">
            <v>9782746086906</v>
          </cell>
          <cell r="U205" t="str">
            <v>Version Imprimée</v>
          </cell>
          <cell r="V205" t="str">
            <v>St-Herblain</v>
          </cell>
          <cell r="W205" t="str">
            <v>Editions ENI</v>
          </cell>
          <cell r="X205">
            <v>2014</v>
          </cell>
          <cell r="Y205" t="str">
            <v>Bibliothèque Numérique ENI (Service en ligne)</v>
          </cell>
          <cell r="Z205" t="str">
            <v>EXPERT IT</v>
          </cell>
          <cell r="AA205" t="str">
            <v>texte</v>
          </cell>
          <cell r="AB205" t="str">
            <v>txt</v>
          </cell>
          <cell r="AC205" t="str">
            <v>rdacontent/fre</v>
          </cell>
          <cell r="AD205" t="str">
            <v>informatique</v>
          </cell>
          <cell r="AE205" t="str">
            <v>c</v>
          </cell>
          <cell r="AF205" t="str">
            <v>rdamedia/fre</v>
          </cell>
          <cell r="AG205" t="str">
            <v>ressource en ligne</v>
          </cell>
          <cell r="AH205" t="str">
            <v>cr</v>
          </cell>
          <cell r="AI205" t="str">
            <v>rdacarrier/fre</v>
          </cell>
          <cell r="AJ205" t="str">
            <v>m\\\\\o\\d\\\\\\\\</v>
          </cell>
          <cell r="AK205" t="str">
            <v>cr\cn\\\\uuaua</v>
          </cell>
          <cell r="AL205" t="str">
            <v>Accès restreint aux membres</v>
          </cell>
          <cell r="AM205" t="str">
            <v>Source de la note de description : Version imprimée</v>
          </cell>
          <cell r="AN205" t="str">
            <v/>
          </cell>
          <cell r="AO205" t="str">
            <v>%SITE_CLIENT%/?library_guid=2D9D6682-8CAB-43B4-8634-9DDCE917DEAA</v>
          </cell>
          <cell r="AP205" t="str">
            <v>Accès au travers du portail ENI</v>
          </cell>
          <cell r="AQ205" t="str">
            <v xml:space="preserve"> doctrine </v>
          </cell>
          <cell r="AR205" t="str">
            <v xml:space="preserve"> doctrine2 </v>
          </cell>
          <cell r="AS205" t="str">
            <v xml:space="preserve"> LNEI2SYM</v>
          </cell>
          <cell r="AT205" t="str">
            <v xml:space="preserve"> symfony 2 </v>
          </cell>
          <cell r="AU205" t="str">
            <v xml:space="preserve"> twig </v>
          </cell>
          <cell r="AV205" t="str">
            <v xml:space="preserve"> web </v>
          </cell>
          <cell r="AW205" t="str">
            <v xml:space="preserve">framework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row>
        <row r="206">
          <cell r="A206" t="str">
            <v>EI2VOIP</v>
          </cell>
          <cell r="B206" t="str">
            <v>VoIP et ToIP - Asterisk</v>
          </cell>
          <cell r="C206" t="str">
            <v>La téléphonie IP d'entreprise [2ième édition]</v>
          </cell>
          <cell r="D206" t="str">
            <v>Sébastien Déon</v>
          </cell>
          <cell r="E206" t="str">
            <v/>
          </cell>
          <cell r="F206" t="str">
            <v>Déon, Sébastien</v>
          </cell>
          <cell r="G206" t="str">
            <v/>
          </cell>
          <cell r="H206" t="str">
            <v/>
          </cell>
          <cell r="I206" t="str">
            <v/>
          </cell>
          <cell r="J206" t="str">
            <v/>
          </cell>
          <cell r="K206" t="str">
            <v>Edition du 1 October 2010</v>
          </cell>
          <cell r="L206" t="str">
            <v>421 pages</v>
          </cell>
          <cell r="M206" t="str">
            <v>Editions ENI</v>
          </cell>
          <cell r="N206" t="str">
            <v>fre</v>
          </cell>
          <cell r="O206" t="str">
            <v>fre</v>
          </cell>
          <cell r="P206" t="str">
            <v>fre</v>
          </cell>
          <cell r="Q206" t="str">
            <v>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v>
          </cell>
          <cell r="R206">
            <v>9782746059696</v>
          </cell>
          <cell r="S206" t="str">
            <v>Version Numérique</v>
          </cell>
          <cell r="T206">
            <v>9782746058064</v>
          </cell>
          <cell r="U206" t="str">
            <v>Version Imprimée</v>
          </cell>
          <cell r="V206" t="str">
            <v>St-Herblain</v>
          </cell>
          <cell r="W206" t="str">
            <v>Editions ENI</v>
          </cell>
          <cell r="X206">
            <v>2010</v>
          </cell>
          <cell r="Y206" t="str">
            <v>Bibliothèque Numérique ENI (Service en ligne)</v>
          </cell>
          <cell r="Z206" t="str">
            <v>EXPERT IT</v>
          </cell>
          <cell r="AA206" t="str">
            <v>texte</v>
          </cell>
          <cell r="AB206" t="str">
            <v>txt</v>
          </cell>
          <cell r="AC206" t="str">
            <v>rdacontent/fre</v>
          </cell>
          <cell r="AD206" t="str">
            <v>informatique</v>
          </cell>
          <cell r="AE206" t="str">
            <v>c</v>
          </cell>
          <cell r="AF206" t="str">
            <v>rdamedia/fre</v>
          </cell>
          <cell r="AG206" t="str">
            <v>ressource en ligne</v>
          </cell>
          <cell r="AH206" t="str">
            <v>cr</v>
          </cell>
          <cell r="AI206" t="str">
            <v>rdacarrier/fre</v>
          </cell>
          <cell r="AJ206" t="str">
            <v>m\\\\\o\\d\\\\\\\\</v>
          </cell>
          <cell r="AK206" t="str">
            <v>cr\cn\\\\uuaua</v>
          </cell>
          <cell r="AL206" t="str">
            <v>Accès restreint aux membres</v>
          </cell>
          <cell r="AM206" t="str">
            <v>Source de la note de description : Version imprimée</v>
          </cell>
          <cell r="AN206" t="str">
            <v/>
          </cell>
          <cell r="AO206" t="str">
            <v>%SITE_CLIENT%/?library_guid=014D2AFF-A5D5-4D6A-8401-A0775D1F72BC</v>
          </cell>
          <cell r="AP206" t="str">
            <v>Accès au travers du portail ENI</v>
          </cell>
          <cell r="AQ206" t="str">
            <v xml:space="preserve"> autocom </v>
          </cell>
          <cell r="AR206" t="str">
            <v xml:space="preserve"> livre toip </v>
          </cell>
          <cell r="AS206" t="str">
            <v xml:space="preserve"> livre voip </v>
          </cell>
          <cell r="AT206" t="str">
            <v xml:space="preserve"> LNEI2VOIP</v>
          </cell>
          <cell r="AU206" t="str">
            <v xml:space="preserve"> PABX </v>
          </cell>
          <cell r="AV206" t="str">
            <v xml:space="preserve"> Téléphonie sur IP </v>
          </cell>
          <cell r="AW206" t="str">
            <v xml:space="preserve"> Voix sur IP </v>
          </cell>
          <cell r="AX206" t="str">
            <v xml:space="preserve">livre asterisk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row>
        <row r="207">
          <cell r="A207" t="str">
            <v>EI2VPN</v>
          </cell>
          <cell r="B207" t="str">
            <v>Les VPN</v>
          </cell>
          <cell r="C207" t="str">
            <v>Fonctionnement, mise en oeuvre et maintenance des Réseaux Privés Virtuels [2ième édition]</v>
          </cell>
          <cell r="D207" t="str">
            <v>Jean-Paul ARCHIER</v>
          </cell>
          <cell r="E207" t="str">
            <v/>
          </cell>
          <cell r="F207" t="str">
            <v>ARCHIER, Jean-Paul</v>
          </cell>
          <cell r="G207" t="str">
            <v/>
          </cell>
          <cell r="H207" t="str">
            <v/>
          </cell>
          <cell r="I207" t="str">
            <v/>
          </cell>
          <cell r="J207" t="str">
            <v/>
          </cell>
          <cell r="K207" t="str">
            <v>Edition du 1 December 2013</v>
          </cell>
          <cell r="L207" t="str">
            <v>684 pages</v>
          </cell>
          <cell r="M207" t="str">
            <v>Editions ENI</v>
          </cell>
          <cell r="N207" t="str">
            <v>fre</v>
          </cell>
          <cell r="O207" t="str">
            <v>fre</v>
          </cell>
          <cell r="P207" t="str">
            <v>fre</v>
          </cell>
          <cell r="Q207" t="str">
            <v>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v>
          </cell>
          <cell r="R207">
            <v>9782746086517</v>
          </cell>
          <cell r="S207" t="str">
            <v>Version Numérique</v>
          </cell>
          <cell r="T207">
            <v>9782746085398</v>
          </cell>
          <cell r="U207" t="str">
            <v>Version Imprimée</v>
          </cell>
          <cell r="V207" t="str">
            <v>St-Herblain</v>
          </cell>
          <cell r="W207" t="str">
            <v>Editions ENI</v>
          </cell>
          <cell r="X207">
            <v>2013</v>
          </cell>
          <cell r="Y207" t="str">
            <v>Bibliothèque Numérique ENI (Service en ligne)</v>
          </cell>
          <cell r="Z207" t="str">
            <v>EXPERT IT</v>
          </cell>
          <cell r="AA207" t="str">
            <v>texte</v>
          </cell>
          <cell r="AB207" t="str">
            <v>txt</v>
          </cell>
          <cell r="AC207" t="str">
            <v>rdacontent/fre</v>
          </cell>
          <cell r="AD207" t="str">
            <v>informatique</v>
          </cell>
          <cell r="AE207" t="str">
            <v>c</v>
          </cell>
          <cell r="AF207" t="str">
            <v>rdamedia/fre</v>
          </cell>
          <cell r="AG207" t="str">
            <v>ressource en ligne</v>
          </cell>
          <cell r="AH207" t="str">
            <v>cr</v>
          </cell>
          <cell r="AI207" t="str">
            <v>rdacarrier/fre</v>
          </cell>
          <cell r="AJ207" t="str">
            <v>m\\\\\o\\d\\\\\\\\</v>
          </cell>
          <cell r="AK207" t="str">
            <v>cr\cn\\\\uuaua</v>
          </cell>
          <cell r="AL207" t="str">
            <v>Accès restreint aux membres</v>
          </cell>
          <cell r="AM207" t="str">
            <v>Source de la note de description : Version imprimée</v>
          </cell>
          <cell r="AN207" t="str">
            <v/>
          </cell>
          <cell r="AO207" t="str">
            <v>%SITE_CLIENT%/?library_guid=E11C116D-5B1D-472D-8E7F-3077E77D2BB9</v>
          </cell>
          <cell r="AP207" t="str">
            <v>Accès au travers du portail ENI</v>
          </cell>
          <cell r="AQ207" t="str">
            <v xml:space="preserve"> cisco </v>
          </cell>
          <cell r="AR207" t="str">
            <v xml:space="preserve"> internet </v>
          </cell>
          <cell r="AS207" t="str">
            <v xml:space="preserve"> ipsec </v>
          </cell>
          <cell r="AT207" t="str">
            <v xml:space="preserve"> l2tp </v>
          </cell>
          <cell r="AU207" t="str">
            <v xml:space="preserve"> LNEI2VPN</v>
          </cell>
          <cell r="AV207" t="str">
            <v xml:space="preserve"> pptp </v>
          </cell>
          <cell r="AW207" t="str">
            <v xml:space="preserve"> sécurité </v>
          </cell>
          <cell r="AX207" t="str">
            <v xml:space="preserve"> ssl </v>
          </cell>
          <cell r="AY207" t="str">
            <v xml:space="preserve"> vlan </v>
          </cell>
          <cell r="AZ207" t="str">
            <v xml:space="preserve"> vpn ipsec </v>
          </cell>
          <cell r="BA207" t="str">
            <v xml:space="preserve">livre vpn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row>
        <row r="208">
          <cell r="A208" t="str">
            <v>EI2ZEN</v>
          </cell>
          <cell r="B208" t="str">
            <v>Zend Framework 2</v>
          </cell>
          <cell r="C208" t="str">
            <v>Industrialisez vos développements PHP</v>
          </cell>
          <cell r="D208" t="str">
            <v>Sébastien CHAZALLET</v>
          </cell>
          <cell r="E208" t="str">
            <v/>
          </cell>
          <cell r="F208" t="str">
            <v>CHAZALLET, Sébastien</v>
          </cell>
          <cell r="G208" t="str">
            <v/>
          </cell>
          <cell r="H208" t="str">
            <v/>
          </cell>
          <cell r="I208" t="str">
            <v/>
          </cell>
          <cell r="J208" t="str">
            <v/>
          </cell>
          <cell r="K208" t="str">
            <v>Edition du 1 March 2013</v>
          </cell>
          <cell r="L208" t="str">
            <v>431 pages</v>
          </cell>
          <cell r="M208" t="str">
            <v>Editions ENI</v>
          </cell>
          <cell r="N208" t="str">
            <v>fre</v>
          </cell>
          <cell r="O208" t="str">
            <v>fre</v>
          </cell>
          <cell r="P208" t="str">
            <v>fre</v>
          </cell>
          <cell r="Q208" t="str">
            <v>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v>
          </cell>
          <cell r="R208">
            <v>9782746080089</v>
          </cell>
          <cell r="S208" t="str">
            <v>Version Numérique</v>
          </cell>
          <cell r="T208">
            <v>9782746079168</v>
          </cell>
          <cell r="U208" t="str">
            <v>Version Imprimée</v>
          </cell>
          <cell r="V208" t="str">
            <v>St-Herblain</v>
          </cell>
          <cell r="W208" t="str">
            <v>Editions ENI</v>
          </cell>
          <cell r="X208">
            <v>2013</v>
          </cell>
          <cell r="Y208" t="str">
            <v>Bibliothèque Numérique ENI (Service en ligne)</v>
          </cell>
          <cell r="Z208" t="str">
            <v>EXPERT IT</v>
          </cell>
          <cell r="AA208" t="str">
            <v>texte</v>
          </cell>
          <cell r="AB208" t="str">
            <v>txt</v>
          </cell>
          <cell r="AC208" t="str">
            <v>rdacontent/fre</v>
          </cell>
          <cell r="AD208" t="str">
            <v>informatique</v>
          </cell>
          <cell r="AE208" t="str">
            <v>c</v>
          </cell>
          <cell r="AF208" t="str">
            <v>rdamedia/fre</v>
          </cell>
          <cell r="AG208" t="str">
            <v>ressource en ligne</v>
          </cell>
          <cell r="AH208" t="str">
            <v>cr</v>
          </cell>
          <cell r="AI208" t="str">
            <v>rdacarrier/fre</v>
          </cell>
          <cell r="AJ208" t="str">
            <v>m\\\\\o\\d\\\\\\\\</v>
          </cell>
          <cell r="AK208" t="str">
            <v>cr\cn\\\\uuaua</v>
          </cell>
          <cell r="AL208" t="str">
            <v>Accès restreint aux membres</v>
          </cell>
          <cell r="AM208" t="str">
            <v>Source de la note de description : Version imprimée</v>
          </cell>
          <cell r="AN208" t="str">
            <v/>
          </cell>
          <cell r="AO208" t="str">
            <v>%SITE_CLIENT%/?library_guid=DDE9B777-8E90-4B72-9531-52E0BC19CEF1</v>
          </cell>
          <cell r="AP208" t="str">
            <v>Accès au travers du portail ENI</v>
          </cell>
          <cell r="AQ208" t="str">
            <v xml:space="preserve"> baazar </v>
          </cell>
          <cell r="AR208" t="str">
            <v xml:space="preserve"> Doctrine </v>
          </cell>
          <cell r="AS208" t="str">
            <v xml:space="preserve"> LNEI2ZEN</v>
          </cell>
          <cell r="AT208" t="str">
            <v xml:space="preserve"> mercurial </v>
          </cell>
          <cell r="AU208" t="str">
            <v xml:space="preserve"> Pear </v>
          </cell>
          <cell r="AV208" t="str">
            <v xml:space="preserve"> ZF </v>
          </cell>
          <cell r="AW208" t="str">
            <v xml:space="preserve"> zf2 </v>
          </cell>
          <cell r="AX208" t="str">
            <v xml:space="preserve"> ZF2 </v>
          </cell>
          <cell r="AY208" t="str">
            <v xml:space="preserve">Git </v>
          </cell>
          <cell r="AZ208" t="str">
            <v/>
          </cell>
          <cell r="BA208" t="str">
            <v/>
          </cell>
          <cell r="BB208" t="str">
            <v/>
          </cell>
          <cell r="BC208" t="str">
            <v/>
          </cell>
          <cell r="BD208" t="str">
            <v/>
          </cell>
          <cell r="BE208" t="str">
            <v/>
          </cell>
          <cell r="BF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R208" t="str">
            <v/>
          </cell>
          <cell r="BS208" t="str">
            <v/>
          </cell>
          <cell r="BT208" t="str">
            <v/>
          </cell>
          <cell r="BU208" t="str">
            <v/>
          </cell>
          <cell r="BV208" t="str">
            <v/>
          </cell>
          <cell r="BW208" t="str">
            <v/>
          </cell>
          <cell r="BX208" t="str">
            <v/>
          </cell>
        </row>
        <row r="209">
          <cell r="A209" t="str">
            <v>EI3.2JOO</v>
          </cell>
          <cell r="B209" t="str">
            <v>Maîtriser Joomla!</v>
          </cell>
          <cell r="C209" t="str">
            <v>Guide professionnel du développement d'applications (2ième édition)</v>
          </cell>
          <cell r="D209" t="str">
            <v>Christophe DEMKO,Vincent PERDEREAU</v>
          </cell>
          <cell r="E209" t="str">
            <v/>
          </cell>
          <cell r="F209" t="str">
            <v>DEMKO, Christophe</v>
          </cell>
          <cell r="G209" t="str">
            <v>PERDEREAU, Vincent</v>
          </cell>
          <cell r="H209" t="str">
            <v/>
          </cell>
          <cell r="I209" t="str">
            <v/>
          </cell>
          <cell r="J209" t="str">
            <v/>
          </cell>
          <cell r="K209" t="str">
            <v>Edition du 1 February 2014</v>
          </cell>
          <cell r="L209" t="str">
            <v>382 pages</v>
          </cell>
          <cell r="M209" t="str">
            <v>Editions ENI</v>
          </cell>
          <cell r="N209" t="str">
            <v>fre</v>
          </cell>
          <cell r="O209" t="str">
            <v>fre</v>
          </cell>
          <cell r="P209" t="str">
            <v>fre</v>
          </cell>
          <cell r="Q209" t="str">
            <v>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v>
          </cell>
          <cell r="R209">
            <v>9782746088375</v>
          </cell>
          <cell r="S209" t="str">
            <v>Version Numérique</v>
          </cell>
          <cell r="T209">
            <v>9782746086944</v>
          </cell>
          <cell r="U209" t="str">
            <v>Version Imprimée</v>
          </cell>
          <cell r="V209" t="str">
            <v>St-Herblain</v>
          </cell>
          <cell r="W209" t="str">
            <v>Editions ENI</v>
          </cell>
          <cell r="X209">
            <v>2014</v>
          </cell>
          <cell r="Y209" t="str">
            <v>Bibliothèque Numérique ENI (Service en ligne)</v>
          </cell>
          <cell r="Z209" t="str">
            <v>EXPERT IT</v>
          </cell>
          <cell r="AA209" t="str">
            <v>texte</v>
          </cell>
          <cell r="AB209" t="str">
            <v>txt</v>
          </cell>
          <cell r="AC209" t="str">
            <v>rdacontent/fre</v>
          </cell>
          <cell r="AD209" t="str">
            <v>informatique</v>
          </cell>
          <cell r="AE209" t="str">
            <v>c</v>
          </cell>
          <cell r="AF209" t="str">
            <v>rdamedia/fre</v>
          </cell>
          <cell r="AG209" t="str">
            <v>ressource en ligne</v>
          </cell>
          <cell r="AH209" t="str">
            <v>cr</v>
          </cell>
          <cell r="AI209" t="str">
            <v>rdacarrier/fre</v>
          </cell>
          <cell r="AJ209" t="str">
            <v>m\\\\\o\\d\\\\\\\\</v>
          </cell>
          <cell r="AK209" t="str">
            <v>cr\cn\\\\uuaua</v>
          </cell>
          <cell r="AL209" t="str">
            <v>Accès restreint aux membres</v>
          </cell>
          <cell r="AM209" t="str">
            <v>Source de la note de description : Version imprimée</v>
          </cell>
          <cell r="AN209" t="str">
            <v/>
          </cell>
          <cell r="AO209" t="str">
            <v>%SITE_CLIENT%/?library_guid=75ABBA27-63F1-4C68-A27B-398C1949813B</v>
          </cell>
          <cell r="AP209" t="str">
            <v>Accès au travers du portail ENI</v>
          </cell>
          <cell r="AQ209" t="str">
            <v xml:space="preserve"> joomla </v>
          </cell>
          <cell r="AR209" t="str">
            <v xml:space="preserve"> joomla ! </v>
          </cell>
          <cell r="AS209" t="str">
            <v xml:space="preserve"> LNEI3.2JOO</v>
          </cell>
          <cell r="AT209" t="str">
            <v xml:space="preserve">php </v>
          </cell>
          <cell r="AU209" t="str">
            <v/>
          </cell>
          <cell r="AV209" t="str">
            <v/>
          </cell>
          <cell r="AW209" t="str">
            <v/>
          </cell>
          <cell r="AX209" t="str">
            <v/>
          </cell>
          <cell r="AY209" t="str">
            <v/>
          </cell>
          <cell r="AZ209" t="str">
            <v/>
          </cell>
          <cell r="BA209" t="str">
            <v/>
          </cell>
          <cell r="BB209" t="str">
            <v/>
          </cell>
          <cell r="BC209" t="str">
            <v/>
          </cell>
          <cell r="BD209" t="str">
            <v/>
          </cell>
          <cell r="BE209" t="str">
            <v/>
          </cell>
          <cell r="BF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R209" t="str">
            <v/>
          </cell>
          <cell r="BS209" t="str">
            <v/>
          </cell>
          <cell r="BT209" t="str">
            <v/>
          </cell>
          <cell r="BU209" t="str">
            <v/>
          </cell>
          <cell r="BV209" t="str">
            <v/>
          </cell>
          <cell r="BW209" t="str">
            <v/>
          </cell>
          <cell r="BX209" t="str">
            <v/>
          </cell>
        </row>
        <row r="210">
          <cell r="A210" t="str">
            <v>EI3.5ADOL</v>
          </cell>
          <cell r="B210" t="str">
            <v>ADO.NET 3.5 et LINQ</v>
          </cell>
          <cell r="C210" t="str">
            <v>Accès aux données avec Visual Studio 2008</v>
          </cell>
          <cell r="D210" t="str">
            <v>Brice-Arnaud GUÉRIN</v>
          </cell>
          <cell r="E210" t="str">
            <v/>
          </cell>
          <cell r="F210" t="str">
            <v>GUÉRIN, Brice-Arnaud</v>
          </cell>
          <cell r="G210" t="str">
            <v/>
          </cell>
          <cell r="H210" t="str">
            <v/>
          </cell>
          <cell r="I210" t="str">
            <v/>
          </cell>
          <cell r="J210" t="str">
            <v/>
          </cell>
          <cell r="K210" t="str">
            <v>Edition du 1 July 2008</v>
          </cell>
          <cell r="L210" t="str">
            <v>258 pages</v>
          </cell>
          <cell r="M210" t="str">
            <v>Editions ENI</v>
          </cell>
          <cell r="N210" t="str">
            <v>fre</v>
          </cell>
          <cell r="O210" t="str">
            <v>fre</v>
          </cell>
          <cell r="P210" t="str">
            <v>fre</v>
          </cell>
          <cell r="Q210" t="str">
            <v>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v>
          </cell>
          <cell r="R210">
            <v>9782746044401</v>
          </cell>
          <cell r="S210" t="str">
            <v>Version Numérique</v>
          </cell>
          <cell r="T210">
            <v>9782746042711</v>
          </cell>
          <cell r="U210" t="str">
            <v>Version Imprimée</v>
          </cell>
          <cell r="V210" t="str">
            <v>St-Herblain</v>
          </cell>
          <cell r="W210" t="str">
            <v>Editions ENI</v>
          </cell>
          <cell r="X210">
            <v>2008</v>
          </cell>
          <cell r="Y210" t="str">
            <v>Bibliothèque Numérique ENI (Service en ligne)</v>
          </cell>
          <cell r="Z210" t="str">
            <v>EXPERT IT</v>
          </cell>
          <cell r="AA210" t="str">
            <v>texte</v>
          </cell>
          <cell r="AB210" t="str">
            <v>txt</v>
          </cell>
          <cell r="AC210" t="str">
            <v>rdacontent/fre</v>
          </cell>
          <cell r="AD210" t="str">
            <v>informatique</v>
          </cell>
          <cell r="AE210" t="str">
            <v>c</v>
          </cell>
          <cell r="AF210" t="str">
            <v>rdamedia/fre</v>
          </cell>
          <cell r="AG210" t="str">
            <v>ressource en ligne</v>
          </cell>
          <cell r="AH210" t="str">
            <v>cr</v>
          </cell>
          <cell r="AI210" t="str">
            <v>rdacarrier/fre</v>
          </cell>
          <cell r="AJ210" t="str">
            <v>m\\\\\o\\d\\\\\\\\</v>
          </cell>
          <cell r="AK210" t="str">
            <v>cr\cn\\\\uuaua</v>
          </cell>
          <cell r="AL210" t="str">
            <v>Accès restreint aux membres</v>
          </cell>
          <cell r="AM210" t="str">
            <v>Source de la note de description : Version imprimée</v>
          </cell>
          <cell r="AN210" t="str">
            <v/>
          </cell>
          <cell r="AO210" t="str">
            <v>%SITE_CLIENT%/?library_guid=C9A7BBE6-28AD-440D-9277-9EBAF98B4DBB</v>
          </cell>
          <cell r="AP210" t="str">
            <v>Accès au travers du portail ENI</v>
          </cell>
          <cell r="AQ210" t="str">
            <v xml:space="preserve"> .net </v>
          </cell>
          <cell r="AR210" t="str">
            <v xml:space="preserve"> accès aux données </v>
          </cell>
          <cell r="AS210" t="str">
            <v xml:space="preserve"> développement </v>
          </cell>
          <cell r="AT210" t="str">
            <v xml:space="preserve"> e</v>
          </cell>
          <cell r="AU210" t="str">
            <v xml:space="preserve"> ebook </v>
          </cell>
          <cell r="AV210" t="str">
            <v xml:space="preserve"> langage </v>
          </cell>
          <cell r="AW210" t="str">
            <v xml:space="preserve"> link </v>
          </cell>
          <cell r="AX210" t="str">
            <v xml:space="preserve"> livre ADO.NET </v>
          </cell>
          <cell r="AY210" t="str">
            <v xml:space="preserve"> livre électronique </v>
          </cell>
          <cell r="AZ210" t="str">
            <v xml:space="preserve"> livre link </v>
          </cell>
          <cell r="BA210" t="str">
            <v xml:space="preserve"> livre linq </v>
          </cell>
          <cell r="BB210" t="str">
            <v xml:space="preserve"> livre numérique </v>
          </cell>
          <cell r="BC210" t="str">
            <v xml:space="preserve"> livres électroniques </v>
          </cell>
          <cell r="BD210" t="str">
            <v xml:space="preserve"> livres numériques </v>
          </cell>
          <cell r="BE210" t="str">
            <v xml:space="preserve"> LNEI3.5ADOL</v>
          </cell>
          <cell r="BF210" t="str">
            <v xml:space="preserve"> net </v>
          </cell>
          <cell r="BG210" t="str">
            <v xml:space="preserve"> visual studio </v>
          </cell>
          <cell r="BH210" t="str">
            <v xml:space="preserve"> xml </v>
          </cell>
          <cell r="BI210" t="str">
            <v xml:space="preserve">book </v>
          </cell>
          <cell r="BJ210" t="str">
            <v xml:space="preserve">livre ADO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row>
        <row r="211">
          <cell r="A211" t="str">
            <v>EI35.1POWAW</v>
          </cell>
          <cell r="B211" t="str">
            <v>Windows PowerShell</v>
          </cell>
          <cell r="C211" t="str">
            <v>Administration de postes clients Windows (3e édition)</v>
          </cell>
          <cell r="D211" t="str">
            <v>Julien MUSY</v>
          </cell>
          <cell r="E211" t="str">
            <v/>
          </cell>
          <cell r="F211" t="str">
            <v>MUSY, Julien</v>
          </cell>
          <cell r="G211" t="str">
            <v/>
          </cell>
          <cell r="H211" t="str">
            <v/>
          </cell>
          <cell r="I211" t="str">
            <v/>
          </cell>
          <cell r="J211" t="str">
            <v/>
          </cell>
          <cell r="K211" t="str">
            <v>Edition du 1 May 2020</v>
          </cell>
          <cell r="L211" t="str">
            <v>608 pages</v>
          </cell>
          <cell r="M211" t="str">
            <v>Editions ENI</v>
          </cell>
          <cell r="N211" t="str">
            <v>fre</v>
          </cell>
          <cell r="O211" t="str">
            <v>fre</v>
          </cell>
          <cell r="P211" t="str">
            <v>fre</v>
          </cell>
          <cell r="Q211" t="str">
            <v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v>
          </cell>
          <cell r="R211">
            <v>9782409025037</v>
          </cell>
          <cell r="S211" t="str">
            <v>Version Numérique</v>
          </cell>
          <cell r="T211">
            <v>9782409025020</v>
          </cell>
          <cell r="U211" t="str">
            <v>Version Imprimée</v>
          </cell>
          <cell r="V211" t="str">
            <v>St-Herblain</v>
          </cell>
          <cell r="W211" t="str">
            <v>Editions ENI</v>
          </cell>
          <cell r="X211">
            <v>2020</v>
          </cell>
          <cell r="Y211" t="str">
            <v>Bibliothèque Numérique ENI (Service en ligne)</v>
          </cell>
          <cell r="Z211" t="str">
            <v>EXPERT IT</v>
          </cell>
          <cell r="AA211" t="str">
            <v>texte</v>
          </cell>
          <cell r="AB211" t="str">
            <v>txt</v>
          </cell>
          <cell r="AC211" t="str">
            <v>rdacontent/fre</v>
          </cell>
          <cell r="AD211" t="str">
            <v>informatique</v>
          </cell>
          <cell r="AE211" t="str">
            <v>c</v>
          </cell>
          <cell r="AF211" t="str">
            <v>rdamedia/fre</v>
          </cell>
          <cell r="AG211" t="str">
            <v>ressource en ligne</v>
          </cell>
          <cell r="AH211" t="str">
            <v>cr</v>
          </cell>
          <cell r="AI211" t="str">
            <v>rdacarrier/fre</v>
          </cell>
          <cell r="AJ211" t="str">
            <v>m\\\\\o\\d\\\\\\\\</v>
          </cell>
          <cell r="AK211" t="str">
            <v>cr\cn\\\\uuaua</v>
          </cell>
          <cell r="AL211" t="str">
            <v>Accès restreint aux membres</v>
          </cell>
          <cell r="AM211" t="str">
            <v>Source de la note de description : Version imprimée</v>
          </cell>
          <cell r="AN211" t="str">
            <v/>
          </cell>
          <cell r="AO211" t="str">
            <v>%SITE_CLIENT%/?library_guid=59DCDDB8-A491-4156-9345-700618A01306</v>
          </cell>
          <cell r="AP211" t="str">
            <v>Accès au travers du portail ENI</v>
          </cell>
          <cell r="AQ211" t="str">
            <v xml:space="preserve"> ISE </v>
          </cell>
          <cell r="AR211" t="str">
            <v xml:space="preserve"> LNEI35.1POWAW</v>
          </cell>
          <cell r="AS211" t="str">
            <v xml:space="preserve"> microsoft </v>
          </cell>
          <cell r="AT211" t="str">
            <v xml:space="preserve"> OneGet </v>
          </cell>
          <cell r="AU211" t="str">
            <v xml:space="preserve"> PowerShell ISE </v>
          </cell>
          <cell r="AV211" t="str">
            <v xml:space="preserve"> PowerShell Remoting </v>
          </cell>
          <cell r="AW211" t="str">
            <v xml:space="preserve"> script </v>
          </cell>
          <cell r="AX211" t="str">
            <v xml:space="preserve">livre PowerShell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t="str">
            <v/>
          </cell>
        </row>
        <row r="212">
          <cell r="A212" t="str">
            <v>EI3ANGOO</v>
          </cell>
          <cell r="B212" t="str">
            <v>Angular</v>
          </cell>
          <cell r="C212" t="str">
            <v>Développez vos applications web avec le framework JavaScript de Google (3e édition)</v>
          </cell>
          <cell r="D212" t="str">
            <v>Daniel DJORDJEVIC,William KLEIN,Sébastien OLLIVIER</v>
          </cell>
          <cell r="E212" t="str">
            <v/>
          </cell>
          <cell r="F212" t="str">
            <v>DJORDJEVIC, Daniel</v>
          </cell>
          <cell r="G212" t="str">
            <v>KLEIN, William</v>
          </cell>
          <cell r="H212" t="str">
            <v>OLLIVIER, Sébastien</v>
          </cell>
          <cell r="I212" t="str">
            <v/>
          </cell>
          <cell r="J212" t="str">
            <v/>
          </cell>
          <cell r="K212" t="str">
            <v>Edition du 1 February 2022</v>
          </cell>
          <cell r="L212" t="str">
            <v>356 pages</v>
          </cell>
          <cell r="M212" t="str">
            <v>Editions ENI</v>
          </cell>
          <cell r="N212" t="str">
            <v>fre</v>
          </cell>
          <cell r="O212" t="str">
            <v>fre</v>
          </cell>
          <cell r="P212" t="str">
            <v>fre</v>
          </cell>
          <cell r="Q212" t="str">
            <v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v>
          </cell>
          <cell r="R212">
            <v>9782409034091</v>
          </cell>
          <cell r="S212" t="str">
            <v>Version Numérique</v>
          </cell>
          <cell r="T212">
            <v>9782409034084</v>
          </cell>
          <cell r="U212" t="str">
            <v>Version Imprimée</v>
          </cell>
          <cell r="V212" t="str">
            <v>St-Herblain</v>
          </cell>
          <cell r="W212" t="str">
            <v>Editions ENI</v>
          </cell>
          <cell r="X212">
            <v>2022</v>
          </cell>
          <cell r="Y212" t="str">
            <v>Bibliothèque Numérique ENI (Service en ligne)</v>
          </cell>
          <cell r="Z212" t="str">
            <v>EXPERT IT</v>
          </cell>
          <cell r="AA212" t="str">
            <v>texte</v>
          </cell>
          <cell r="AB212" t="str">
            <v>txt</v>
          </cell>
          <cell r="AC212" t="str">
            <v>rdacontent/fre</v>
          </cell>
          <cell r="AD212" t="str">
            <v>informatique</v>
          </cell>
          <cell r="AE212" t="str">
            <v>c</v>
          </cell>
          <cell r="AF212" t="str">
            <v>rdamedia/fre</v>
          </cell>
          <cell r="AG212" t="str">
            <v>ressource en ligne</v>
          </cell>
          <cell r="AH212" t="str">
            <v>cr</v>
          </cell>
          <cell r="AI212" t="str">
            <v>rdacarrier/fre</v>
          </cell>
          <cell r="AJ212" t="str">
            <v>m\\\\\o\\d\\\\\\\\</v>
          </cell>
          <cell r="AK212" t="str">
            <v>cr\cn\\\\uuaua</v>
          </cell>
          <cell r="AL212" t="str">
            <v>Accès restreint aux membres</v>
          </cell>
          <cell r="AM212" t="str">
            <v>Source de la note de description : Version imprimée</v>
          </cell>
          <cell r="AN212" t="str">
            <v/>
          </cell>
          <cell r="AO212" t="str">
            <v>%SITE_CLIENT%/?library_guid=6F9E8A02-5367-4FF5-BE74-A4F6CEA0E454</v>
          </cell>
          <cell r="AP212" t="str">
            <v>Accès au travers du portail ENI</v>
          </cell>
          <cell r="AQ212" t="str">
            <v xml:space="preserve"> framework</v>
          </cell>
          <cell r="AR212" t="str">
            <v xml:space="preserve"> JavaScript </v>
          </cell>
          <cell r="AS212" t="str">
            <v xml:space="preserve"> JS </v>
          </cell>
          <cell r="AT212" t="str">
            <v xml:space="preserve">livre développement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row>
        <row r="213">
          <cell r="A213" t="str">
            <v>EI3BOO</v>
          </cell>
          <cell r="B213" t="str">
            <v>Bootstrap 3</v>
          </cell>
          <cell r="C213" t="str">
            <v>Le framework CSS du Web 2.0</v>
          </cell>
          <cell r="D213" t="str">
            <v>Matthieu BESOZZI</v>
          </cell>
          <cell r="E213" t="str">
            <v/>
          </cell>
          <cell r="F213" t="str">
            <v>BESOZZI, Matthieu</v>
          </cell>
          <cell r="G213" t="str">
            <v/>
          </cell>
          <cell r="H213" t="str">
            <v/>
          </cell>
          <cell r="I213" t="str">
            <v/>
          </cell>
          <cell r="J213" t="str">
            <v/>
          </cell>
          <cell r="K213" t="str">
            <v>Edition du 1 April 2014</v>
          </cell>
          <cell r="L213" t="str">
            <v>292 pages</v>
          </cell>
          <cell r="M213" t="str">
            <v>Editions ENI</v>
          </cell>
          <cell r="N213" t="str">
            <v>fre</v>
          </cell>
          <cell r="O213" t="str">
            <v>fre</v>
          </cell>
          <cell r="P213" t="str">
            <v>fre</v>
          </cell>
          <cell r="Q213" t="str">
            <v>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v>
          </cell>
          <cell r="R213">
            <v>9782746089563</v>
          </cell>
          <cell r="S213" t="str">
            <v>Version Numérique</v>
          </cell>
          <cell r="T213">
            <v>9782746088610</v>
          </cell>
          <cell r="U213" t="str">
            <v>Version Imprimée</v>
          </cell>
          <cell r="V213" t="str">
            <v>St-Herblain</v>
          </cell>
          <cell r="W213" t="str">
            <v>Editions ENI</v>
          </cell>
          <cell r="X213">
            <v>2014</v>
          </cell>
          <cell r="Y213" t="str">
            <v>Bibliothèque Numérique ENI (Service en ligne)</v>
          </cell>
          <cell r="Z213" t="str">
            <v>EXPERT IT</v>
          </cell>
          <cell r="AA213" t="str">
            <v>texte</v>
          </cell>
          <cell r="AB213" t="str">
            <v>txt</v>
          </cell>
          <cell r="AC213" t="str">
            <v>rdacontent/fre</v>
          </cell>
          <cell r="AD213" t="str">
            <v>informatique</v>
          </cell>
          <cell r="AE213" t="str">
            <v>c</v>
          </cell>
          <cell r="AF213" t="str">
            <v>rdamedia/fre</v>
          </cell>
          <cell r="AG213" t="str">
            <v>ressource en ligne</v>
          </cell>
          <cell r="AH213" t="str">
            <v>cr</v>
          </cell>
          <cell r="AI213" t="str">
            <v>rdacarrier/fre</v>
          </cell>
          <cell r="AJ213" t="str">
            <v>m\\\\\o\\d\\\\\\\\</v>
          </cell>
          <cell r="AK213" t="str">
            <v>cr\cn\\\\uuaua</v>
          </cell>
          <cell r="AL213" t="str">
            <v>Accès restreint aux membres</v>
          </cell>
          <cell r="AM213" t="str">
            <v>Source de la note de description : Version imprimée</v>
          </cell>
          <cell r="AN213" t="str">
            <v/>
          </cell>
          <cell r="AO213" t="str">
            <v>%SITE_CLIENT%/?library_guid=A272E86B-F2AD-4BF1-8D31-A435B7BF450E</v>
          </cell>
          <cell r="AP213" t="str">
            <v>Accès au travers du portail ENI</v>
          </cell>
          <cell r="AQ213" t="str">
            <v xml:space="preserve"> Boostrap </v>
          </cell>
          <cell r="AR213" t="str">
            <v xml:space="preserve"> Bootstrap3 </v>
          </cell>
          <cell r="AS213" t="str">
            <v xml:space="preserve"> css3 </v>
          </cell>
          <cell r="AT213" t="str">
            <v xml:space="preserve"> développement </v>
          </cell>
          <cell r="AU213" t="str">
            <v xml:space="preserve"> html </v>
          </cell>
          <cell r="AV213" t="str">
            <v xml:space="preserve"> html5 </v>
          </cell>
          <cell r="AW213" t="str">
            <v xml:space="preserve"> javascript </v>
          </cell>
          <cell r="AX213" t="str">
            <v xml:space="preserve"> jquery </v>
          </cell>
          <cell r="AY213" t="str">
            <v xml:space="preserve"> LNEI3BOO</v>
          </cell>
          <cell r="AZ213" t="str">
            <v xml:space="preserve"> Responsive </v>
          </cell>
          <cell r="BA213" t="str">
            <v xml:space="preserve"> Responsive web </v>
          </cell>
          <cell r="BB213" t="str">
            <v xml:space="preserve"> Responsive web design </v>
          </cell>
          <cell r="BC213" t="str">
            <v xml:space="preserve"> twitter </v>
          </cell>
          <cell r="BD213" t="str">
            <v xml:space="preserve"> web </v>
          </cell>
          <cell r="BE213" t="str">
            <v xml:space="preserve">css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t="str">
            <v/>
          </cell>
        </row>
        <row r="214">
          <cell r="A214" t="str">
            <v>EI3CACT</v>
          </cell>
          <cell r="B214" t="str">
            <v>C en action (3ième édition)</v>
          </cell>
          <cell r="C214" t="str">
            <v/>
          </cell>
          <cell r="D214" t="str">
            <v>Yves Mettier</v>
          </cell>
          <cell r="E214" t="str">
            <v/>
          </cell>
          <cell r="F214" t="str">
            <v>Mettier, Yves</v>
          </cell>
          <cell r="G214" t="str">
            <v/>
          </cell>
          <cell r="H214" t="str">
            <v/>
          </cell>
          <cell r="I214" t="str">
            <v/>
          </cell>
          <cell r="J214" t="str">
            <v/>
          </cell>
          <cell r="K214" t="str">
            <v>Edition du 1 December 2014</v>
          </cell>
          <cell r="L214" t="str">
            <v>796 pages</v>
          </cell>
          <cell r="M214" t="str">
            <v>Editions ENI</v>
          </cell>
          <cell r="N214" t="str">
            <v>fre</v>
          </cell>
          <cell r="O214" t="str">
            <v>fre</v>
          </cell>
          <cell r="P214" t="str">
            <v>fre</v>
          </cell>
          <cell r="Q214" t="str">
            <v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v>
          </cell>
          <cell r="R214">
            <v>9782746093577</v>
          </cell>
          <cell r="S214" t="str">
            <v>Version Numérique</v>
          </cell>
          <cell r="T214">
            <v>9782746092181</v>
          </cell>
          <cell r="U214" t="str">
            <v>Version Imprimée</v>
          </cell>
          <cell r="V214" t="str">
            <v>St-Herblain</v>
          </cell>
          <cell r="W214" t="str">
            <v>Editions ENI</v>
          </cell>
          <cell r="X214">
            <v>2014</v>
          </cell>
          <cell r="Y214" t="str">
            <v>Bibliothèque Numérique ENI (Service en ligne)</v>
          </cell>
          <cell r="Z214" t="str">
            <v>EXPERT IT</v>
          </cell>
          <cell r="AA214" t="str">
            <v>texte</v>
          </cell>
          <cell r="AB214" t="str">
            <v>txt</v>
          </cell>
          <cell r="AC214" t="str">
            <v>rdacontent/fre</v>
          </cell>
          <cell r="AD214" t="str">
            <v>informatique</v>
          </cell>
          <cell r="AE214" t="str">
            <v>c</v>
          </cell>
          <cell r="AF214" t="str">
            <v>rdamedia/fre</v>
          </cell>
          <cell r="AG214" t="str">
            <v>ressource en ligne</v>
          </cell>
          <cell r="AH214" t="str">
            <v>cr</v>
          </cell>
          <cell r="AI214" t="str">
            <v>rdacarrier/fre</v>
          </cell>
          <cell r="AJ214" t="str">
            <v>m\\\\\o\\d\\\\\\\\</v>
          </cell>
          <cell r="AK214" t="str">
            <v>cr\cn\\\\uuaua</v>
          </cell>
          <cell r="AL214" t="str">
            <v>Accès restreint aux membres</v>
          </cell>
          <cell r="AM214" t="str">
            <v>Source de la note de description : Version imprimée</v>
          </cell>
          <cell r="AN214" t="str">
            <v/>
          </cell>
          <cell r="AO214" t="str">
            <v>%SITE_CLIENT%/?library_guid=B9E2E20F-EEAA-4A26-91AC-76B21585B9AD</v>
          </cell>
          <cell r="AP214" t="str">
            <v>Accès au travers du portail ENI</v>
          </cell>
          <cell r="AQ214" t="str">
            <v xml:space="preserve"> autoconf </v>
          </cell>
          <cell r="AR214" t="str">
            <v xml:space="preserve"> automake
 </v>
          </cell>
          <cell r="AS214" t="str">
            <v xml:space="preserve"> C11 </v>
          </cell>
          <cell r="AT214" t="str">
            <v xml:space="preserve"> gettext </v>
          </cell>
          <cell r="AU214" t="str">
            <v xml:space="preserve"> greffon  </v>
          </cell>
          <cell r="AV214" t="str">
            <v xml:space="preserve"> libxml2 </v>
          </cell>
          <cell r="AW214" t="str">
            <v xml:space="preserve"> LNEI3CACT</v>
          </cell>
          <cell r="AX214" t="str">
            <v xml:space="preserve"> make </v>
          </cell>
          <cell r="AY214" t="str">
            <v xml:space="preserve"> MySQL </v>
          </cell>
          <cell r="AZ214" t="str">
            <v xml:space="preserve"> norme C11 </v>
          </cell>
          <cell r="BA214" t="str">
            <v xml:space="preserve"> Perl </v>
          </cell>
          <cell r="BB214" t="str">
            <v xml:space="preserve"> PostgreSQL </v>
          </cell>
          <cell r="BC214" t="str">
            <v xml:space="preserve"> printf </v>
          </cell>
          <cell r="BD214" t="str">
            <v xml:space="preserve"> processus </v>
          </cell>
          <cell r="BE214" t="str">
            <v xml:space="preserve"> SAX </v>
          </cell>
          <cell r="BF214" t="str">
            <v xml:space="preserve"> script </v>
          </cell>
          <cell r="BG214" t="str">
            <v xml:space="preserve"> SQL </v>
          </cell>
          <cell r="BH214" t="str">
            <v xml:space="preserve"> SQLite </v>
          </cell>
          <cell r="BI214" t="str">
            <v xml:space="preserve"> struct tm </v>
          </cell>
          <cell r="BJ214" t="str">
            <v xml:space="preserve"> syslog </v>
          </cell>
          <cell r="BK214" t="str">
            <v xml:space="preserve">langage C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row>
        <row r="215">
          <cell r="A215" t="str">
            <v>EI3CDES</v>
          </cell>
          <cell r="B215" t="str">
            <v>Design Patterns en C#</v>
          </cell>
          <cell r="C215" t="str">
            <v>Les 23 modèles de conception : descriptions et solutions illustrées en UML 2 et C# [3e édition]</v>
          </cell>
          <cell r="D215" t="str">
            <v>Laurent DEBRAUWER</v>
          </cell>
          <cell r="E215" t="str">
            <v/>
          </cell>
          <cell r="F215" t="str">
            <v>DEBRAUWER, Laurent</v>
          </cell>
          <cell r="G215" t="str">
            <v/>
          </cell>
          <cell r="H215" t="str">
            <v/>
          </cell>
          <cell r="I215" t="str">
            <v/>
          </cell>
          <cell r="J215" t="str">
            <v/>
          </cell>
          <cell r="K215" t="str">
            <v>Edition du 1 April 2022</v>
          </cell>
          <cell r="L215" t="str">
            <v>366 pages</v>
          </cell>
          <cell r="M215" t="str">
            <v>Editions ENI</v>
          </cell>
          <cell r="N215" t="str">
            <v>fre</v>
          </cell>
          <cell r="O215" t="str">
            <v>fre</v>
          </cell>
          <cell r="P215" t="str">
            <v>fre</v>
          </cell>
          <cell r="Q215" t="str">
            <v>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v>
          </cell>
          <cell r="R215">
            <v>9782409035104</v>
          </cell>
          <cell r="S215" t="str">
            <v>Version Numérique</v>
          </cell>
          <cell r="T215">
            <v>9782409035098</v>
          </cell>
          <cell r="U215" t="str">
            <v>Version Imprimée</v>
          </cell>
          <cell r="V215" t="str">
            <v>St-Herblain</v>
          </cell>
          <cell r="W215" t="str">
            <v>Editions ENI</v>
          </cell>
          <cell r="X215">
            <v>2022</v>
          </cell>
          <cell r="Y215" t="str">
            <v>Bibliothèque Numérique ENI (Service en ligne)</v>
          </cell>
          <cell r="Z215" t="str">
            <v>EXPERT IT</v>
          </cell>
          <cell r="AA215" t="str">
            <v>texte</v>
          </cell>
          <cell r="AB215" t="str">
            <v>txt</v>
          </cell>
          <cell r="AC215" t="str">
            <v>rdacontent/fre</v>
          </cell>
          <cell r="AD215" t="str">
            <v>informatique</v>
          </cell>
          <cell r="AE215" t="str">
            <v>c</v>
          </cell>
          <cell r="AF215" t="str">
            <v>rdamedia/fre</v>
          </cell>
          <cell r="AG215" t="str">
            <v>ressource en ligne</v>
          </cell>
          <cell r="AH215" t="str">
            <v>cr</v>
          </cell>
          <cell r="AI215" t="str">
            <v>rdacarrier/fre</v>
          </cell>
          <cell r="AJ215" t="str">
            <v>m\\\\\o\\d\\\\\\\\</v>
          </cell>
          <cell r="AK215" t="str">
            <v>cr\cn\\\\uuaua</v>
          </cell>
          <cell r="AL215" t="str">
            <v>Accès restreint aux membres</v>
          </cell>
          <cell r="AM215" t="str">
            <v>Source de la note de description : Version imprimée</v>
          </cell>
          <cell r="AN215" t="str">
            <v/>
          </cell>
          <cell r="AO215" t="str">
            <v>%SITE_CLIENT%/?library_guid=BDCB8E5A-9235-4425-8612-9F2DB965964C</v>
          </cell>
          <cell r="AP215" t="str">
            <v>Accès au travers du portail ENI</v>
          </cell>
          <cell r="AQ215" t="str">
            <v xml:space="preserve"> Abstract Factory </v>
          </cell>
          <cell r="AR215" t="str">
            <v xml:space="preserve"> Adapter </v>
          </cell>
          <cell r="AS215" t="str">
            <v xml:space="preserve"> Bridge </v>
          </cell>
          <cell r="AT215" t="str">
            <v xml:space="preserve"> Builder </v>
          </cell>
          <cell r="AU215" t="str">
            <v xml:space="preserve"> C sharp </v>
          </cell>
          <cell r="AV215" t="str">
            <v xml:space="preserve"> Chain of Responsibility </v>
          </cell>
          <cell r="AW215" t="str">
            <v xml:space="preserve"> Command </v>
          </cell>
          <cell r="AX215" t="str">
            <v xml:space="preserve"> Composite </v>
          </cell>
          <cell r="AY215" t="str">
            <v xml:space="preserve"> Decorator </v>
          </cell>
          <cell r="AZ215" t="str">
            <v xml:space="preserve"> design pattern</v>
          </cell>
          <cell r="BA215" t="str">
            <v xml:space="preserve"> Façade </v>
          </cell>
          <cell r="BB215" t="str">
            <v xml:space="preserve"> Factory Method </v>
          </cell>
          <cell r="BC215" t="str">
            <v xml:space="preserve"> Flyweight </v>
          </cell>
          <cell r="BD215" t="str">
            <v xml:space="preserve"> GoF </v>
          </cell>
          <cell r="BE215" t="str">
            <v xml:space="preserve"> Interpreter </v>
          </cell>
          <cell r="BF215" t="str">
            <v xml:space="preserve"> Iterator </v>
          </cell>
          <cell r="BG215" t="str">
            <v xml:space="preserve"> Mediator </v>
          </cell>
          <cell r="BH215" t="str">
            <v xml:space="preserve"> Memento </v>
          </cell>
          <cell r="BI215" t="str">
            <v xml:space="preserve"> motif de conception </v>
          </cell>
          <cell r="BJ215" t="str">
            <v xml:space="preserve"> Observer </v>
          </cell>
          <cell r="BK215" t="str">
            <v xml:space="preserve"> patron de conception </v>
          </cell>
          <cell r="BL215" t="str">
            <v xml:space="preserve"> POO </v>
          </cell>
          <cell r="BM215" t="str">
            <v xml:space="preserve"> Prototype </v>
          </cell>
          <cell r="BN215" t="str">
            <v xml:space="preserve"> Proxy </v>
          </cell>
          <cell r="BO215" t="str">
            <v xml:space="preserve"> Singleton </v>
          </cell>
          <cell r="BP215" t="str">
            <v xml:space="preserve"> State </v>
          </cell>
          <cell r="BQ215" t="str">
            <v xml:space="preserve"> Strategy </v>
          </cell>
          <cell r="BR215" t="str">
            <v xml:space="preserve"> Template Method </v>
          </cell>
          <cell r="BS215" t="str">
            <v xml:space="preserve"> uml2 </v>
          </cell>
          <cell r="BT215" t="str">
            <v xml:space="preserve"> Visitor </v>
          </cell>
          <cell r="BU215" t="str">
            <v xml:space="preserve">UML </v>
          </cell>
          <cell r="BV215" t="str">
            <v/>
          </cell>
          <cell r="BW215" t="str">
            <v/>
          </cell>
          <cell r="BX215" t="str">
            <v/>
          </cell>
        </row>
        <row r="216">
          <cell r="A216" t="str">
            <v>EI3LINAA</v>
          </cell>
          <cell r="B216" t="str">
            <v>Linux</v>
          </cell>
          <cell r="C216" t="str">
            <v>Administration avancée - Maintenance et exploitation de vos serveurs (3e édition)</v>
          </cell>
          <cell r="D216" t="str">
            <v>Philippe PINCHON</v>
          </cell>
          <cell r="E216" t="str">
            <v/>
          </cell>
          <cell r="F216" t="str">
            <v>PINCHON, Philippe</v>
          </cell>
          <cell r="G216" t="str">
            <v/>
          </cell>
          <cell r="H216" t="str">
            <v/>
          </cell>
          <cell r="I216" t="str">
            <v/>
          </cell>
          <cell r="J216" t="str">
            <v/>
          </cell>
          <cell r="K216" t="str">
            <v>Edition du 1 March 2019</v>
          </cell>
          <cell r="L216" t="str">
            <v>0 pages</v>
          </cell>
          <cell r="M216" t="str">
            <v>Editions ENI</v>
          </cell>
          <cell r="N216" t="str">
            <v>fre</v>
          </cell>
          <cell r="O216" t="str">
            <v>fre</v>
          </cell>
          <cell r="P216" t="str">
            <v>fre</v>
          </cell>
          <cell r="Q216" t="str">
            <v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v>
          </cell>
          <cell r="R216">
            <v>9782409018275</v>
          </cell>
          <cell r="S216" t="str">
            <v>Version Numérique</v>
          </cell>
          <cell r="T216">
            <v>9782409017896</v>
          </cell>
          <cell r="U216" t="str">
            <v>Version Imprimée</v>
          </cell>
          <cell r="V216" t="str">
            <v>St-Herblain</v>
          </cell>
          <cell r="W216" t="str">
            <v>Editions ENI</v>
          </cell>
          <cell r="X216">
            <v>2019</v>
          </cell>
          <cell r="Y216" t="str">
            <v>Bibliothèque Numérique ENI (Service en ligne)</v>
          </cell>
          <cell r="Z216" t="str">
            <v>EXPERT IT</v>
          </cell>
          <cell r="AA216" t="str">
            <v>texte</v>
          </cell>
          <cell r="AB216" t="str">
            <v>txt</v>
          </cell>
          <cell r="AC216" t="str">
            <v>rdacontent/fre</v>
          </cell>
          <cell r="AD216" t="str">
            <v>informatique</v>
          </cell>
          <cell r="AE216" t="str">
            <v>c</v>
          </cell>
          <cell r="AF216" t="str">
            <v>rdamedia/fre</v>
          </cell>
          <cell r="AG216" t="str">
            <v>ressource en ligne</v>
          </cell>
          <cell r="AH216" t="str">
            <v>cr</v>
          </cell>
          <cell r="AI216" t="str">
            <v>rdacarrier/fre</v>
          </cell>
          <cell r="AJ216" t="str">
            <v>m\\\\\o\\d\\\\\\\\</v>
          </cell>
          <cell r="AK216" t="str">
            <v>cr\cn\\\\uuaua</v>
          </cell>
          <cell r="AL216" t="str">
            <v>Accès restreint aux membres</v>
          </cell>
          <cell r="AM216" t="str">
            <v>Source de la note de description : Version imprimée</v>
          </cell>
          <cell r="AN216" t="str">
            <v/>
          </cell>
          <cell r="AO216" t="str">
            <v>%SITE_CLIENT%/?library_guid=B1C8EB86-6B7F-4266-846B-9547FE8810A3</v>
          </cell>
          <cell r="AP216" t="str">
            <v>Accès au travers du portail ENI</v>
          </cell>
          <cell r="AQ216" t="str">
            <v xml:space="preserve"> centos </v>
          </cell>
          <cell r="AR216" t="str">
            <v xml:space="preserve"> debian </v>
          </cell>
          <cell r="AS216" t="str">
            <v xml:space="preserve"> LNEI3LINAA</v>
          </cell>
          <cell r="AT216" t="str">
            <v xml:space="preserve"> noyau </v>
          </cell>
          <cell r="AU216" t="str">
            <v xml:space="preserve"> procfs </v>
          </cell>
          <cell r="AV216" t="str">
            <v xml:space="preserve"> redhat </v>
          </cell>
          <cell r="AW216" t="str">
            <v xml:space="preserve"> sysfs  </v>
          </cell>
          <cell r="AX216" t="str">
            <v xml:space="preserve"> ubuntu </v>
          </cell>
          <cell r="AY216" t="str">
            <v xml:space="preserve">gnu/linux </v>
          </cell>
          <cell r="AZ216" t="str">
            <v/>
          </cell>
          <cell r="BA216" t="str">
            <v/>
          </cell>
          <cell r="BB216" t="str">
            <v/>
          </cell>
          <cell r="BC216" t="str">
            <v/>
          </cell>
          <cell r="BD216" t="str">
            <v/>
          </cell>
          <cell r="BE216" t="str">
            <v/>
          </cell>
          <cell r="BF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R216" t="str">
            <v/>
          </cell>
          <cell r="BS216" t="str">
            <v/>
          </cell>
          <cell r="BT216" t="str">
            <v/>
          </cell>
          <cell r="BU216" t="str">
            <v/>
          </cell>
          <cell r="BV216" t="str">
            <v/>
          </cell>
          <cell r="BW216" t="str">
            <v/>
          </cell>
          <cell r="BX216" t="str">
            <v/>
          </cell>
        </row>
        <row r="217">
          <cell r="A217" t="str">
            <v>EI3POW</v>
          </cell>
          <cell r="B217" t="str">
            <v>Windows PowerShell (version 3)</v>
          </cell>
          <cell r="C217" t="str">
            <v>Guide de référence pour l'administration système</v>
          </cell>
          <cell r="D217" t="str">
            <v>Robin LEMESLE,Arnaud PETITJEAN</v>
          </cell>
          <cell r="E217" t="str">
            <v/>
          </cell>
          <cell r="F217" t="str">
            <v>LEMESLE, Robin</v>
          </cell>
          <cell r="G217" t="str">
            <v>PETITJEAN, Arnaud</v>
          </cell>
          <cell r="H217" t="str">
            <v/>
          </cell>
          <cell r="I217" t="str">
            <v/>
          </cell>
          <cell r="J217" t="str">
            <v/>
          </cell>
          <cell r="K217" t="str">
            <v>Edition du 1 June 2013</v>
          </cell>
          <cell r="L217" t="str">
            <v>914 pages</v>
          </cell>
          <cell r="M217" t="str">
            <v>Editions ENI</v>
          </cell>
          <cell r="N217" t="str">
            <v>fre</v>
          </cell>
          <cell r="O217" t="str">
            <v>fre</v>
          </cell>
          <cell r="P217" t="str">
            <v>fre</v>
          </cell>
          <cell r="Q217" t="str">
            <v>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v>
          </cell>
          <cell r="R217">
            <v>9782746082274</v>
          </cell>
          <cell r="S217" t="str">
            <v>Version Numérique</v>
          </cell>
          <cell r="T217">
            <v>9782746081123</v>
          </cell>
          <cell r="U217" t="str">
            <v>Version Imprimée</v>
          </cell>
          <cell r="V217" t="str">
            <v>St-Herblain</v>
          </cell>
          <cell r="W217" t="str">
            <v>Editions ENI</v>
          </cell>
          <cell r="X217">
            <v>2013</v>
          </cell>
          <cell r="Y217" t="str">
            <v>Bibliothèque Numérique ENI (Service en ligne)</v>
          </cell>
          <cell r="Z217" t="str">
            <v>EXPERT IT</v>
          </cell>
          <cell r="AA217" t="str">
            <v>texte</v>
          </cell>
          <cell r="AB217" t="str">
            <v>txt</v>
          </cell>
          <cell r="AC217" t="str">
            <v>rdacontent/fre</v>
          </cell>
          <cell r="AD217" t="str">
            <v>informatique</v>
          </cell>
          <cell r="AE217" t="str">
            <v>c</v>
          </cell>
          <cell r="AF217" t="str">
            <v>rdamedia/fre</v>
          </cell>
          <cell r="AG217" t="str">
            <v>ressource en ligne</v>
          </cell>
          <cell r="AH217" t="str">
            <v>cr</v>
          </cell>
          <cell r="AI217" t="str">
            <v>rdacarrier/fre</v>
          </cell>
          <cell r="AJ217" t="str">
            <v>m\\\\\o\\d\\\\\\\\</v>
          </cell>
          <cell r="AK217" t="str">
            <v>cr\cn\\\\uuaua</v>
          </cell>
          <cell r="AL217" t="str">
            <v>Accès restreint aux membres</v>
          </cell>
          <cell r="AM217" t="str">
            <v>Source de la note de description : Version imprimée</v>
          </cell>
          <cell r="AN217" t="str">
            <v/>
          </cell>
          <cell r="AO217" t="str">
            <v>%SITE_CLIENT%/?library_guid=5C10B5B8-8962-40B1-9336-63F16E90B6E0</v>
          </cell>
          <cell r="AP217" t="str">
            <v>Accès au travers du portail ENI</v>
          </cell>
          <cell r="AQ217" t="str">
            <v xml:space="preserve"> batch </v>
          </cell>
          <cell r="AR217" t="str">
            <v xml:space="preserve"> LNEI3POW</v>
          </cell>
          <cell r="AS217" t="str">
            <v xml:space="preserve"> Microsoft </v>
          </cell>
          <cell r="AT217" t="str">
            <v xml:space="preserve"> monad </v>
          </cell>
          <cell r="AU217" t="str">
            <v xml:space="preserve"> powershel </v>
          </cell>
          <cell r="AV217" t="str">
            <v xml:space="preserve"> remoting </v>
          </cell>
          <cell r="AW217" t="str">
            <v xml:space="preserve"> script </v>
          </cell>
          <cell r="AX217" t="str">
            <v xml:space="preserve"> scripting </v>
          </cell>
          <cell r="AY217" t="str">
            <v xml:space="preserve">livre PowerShell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row>
        <row r="218">
          <cell r="A218" t="str">
            <v>EI3PYT</v>
          </cell>
          <cell r="B218" t="str">
            <v>Python 3</v>
          </cell>
          <cell r="C218" t="str">
            <v>Traitement de données et techniques de programmation</v>
          </cell>
          <cell r="D218" t="str">
            <v>Sébastien CHAZALLET</v>
          </cell>
          <cell r="E218" t="str">
            <v/>
          </cell>
          <cell r="F218" t="str">
            <v>CHAZALLET, Sébastien</v>
          </cell>
          <cell r="G218" t="str">
            <v/>
          </cell>
          <cell r="H218" t="str">
            <v/>
          </cell>
          <cell r="I218" t="str">
            <v/>
          </cell>
          <cell r="J218" t="str">
            <v/>
          </cell>
          <cell r="K218" t="str">
            <v>Edition du 1 January 2020</v>
          </cell>
          <cell r="L218" t="str">
            <v>448 pages</v>
          </cell>
          <cell r="M218" t="str">
            <v>Editions ENI</v>
          </cell>
          <cell r="N218" t="str">
            <v>fre</v>
          </cell>
          <cell r="O218" t="str">
            <v>fre</v>
          </cell>
          <cell r="P218" t="str">
            <v>fre</v>
          </cell>
          <cell r="Q218" t="str">
            <v>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v>
          </cell>
          <cell r="R218">
            <v>9782409022937</v>
          </cell>
          <cell r="S218" t="str">
            <v>Version Numérique</v>
          </cell>
          <cell r="T218">
            <v>9782409022920</v>
          </cell>
          <cell r="U218" t="str">
            <v>Version Imprimée</v>
          </cell>
          <cell r="V218" t="str">
            <v>St-Herblain</v>
          </cell>
          <cell r="W218" t="str">
            <v>Editions ENI</v>
          </cell>
          <cell r="X218">
            <v>2020</v>
          </cell>
          <cell r="Y218" t="str">
            <v>Bibliothèque Numérique ENI (Service en ligne)</v>
          </cell>
          <cell r="Z218" t="str">
            <v>EXPERT IT</v>
          </cell>
          <cell r="AA218" t="str">
            <v>texte</v>
          </cell>
          <cell r="AB218" t="str">
            <v>txt</v>
          </cell>
          <cell r="AC218" t="str">
            <v>rdacontent/fre</v>
          </cell>
          <cell r="AD218" t="str">
            <v>informatique</v>
          </cell>
          <cell r="AE218" t="str">
            <v>c</v>
          </cell>
          <cell r="AF218" t="str">
            <v>rdamedia/fre</v>
          </cell>
          <cell r="AG218" t="str">
            <v>ressource en ligne</v>
          </cell>
          <cell r="AH218" t="str">
            <v>cr</v>
          </cell>
          <cell r="AI218" t="str">
            <v>rdacarrier/fre</v>
          </cell>
          <cell r="AJ218" t="str">
            <v>m\\\\\o\\d\\\\\\\\</v>
          </cell>
          <cell r="AK218" t="str">
            <v>cr\cn\\\\uuaua</v>
          </cell>
          <cell r="AL218" t="str">
            <v>Accès restreint aux membres</v>
          </cell>
          <cell r="AM218" t="str">
            <v>Source de la note de description : Version imprimée</v>
          </cell>
          <cell r="AN218" t="str">
            <v/>
          </cell>
          <cell r="AO218" t="str">
            <v>%SITE_CLIENT%/?library_guid=0E48C2CC-2992-4A65-AE84-9190DFE398EC</v>
          </cell>
          <cell r="AP218" t="str">
            <v>Accès au travers du portail ENI</v>
          </cell>
          <cell r="AQ218" t="str">
            <v xml:space="preserve"> LNEI3PYT</v>
          </cell>
          <cell r="AR218" t="str">
            <v xml:space="preserve"> programmation concurrente </v>
          </cell>
          <cell r="AS218" t="str">
            <v xml:space="preserve"> programmation réseau </v>
          </cell>
          <cell r="AT218" t="str">
            <v xml:space="preserve"> programmation scientifique </v>
          </cell>
          <cell r="AU218" t="str">
            <v xml:space="preserve"> programmation système </v>
          </cell>
          <cell r="AV218" t="str">
            <v xml:space="preserve"> python3 </v>
          </cell>
          <cell r="AW218" t="str">
            <v xml:space="preserve">python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t="str">
            <v/>
          </cell>
        </row>
        <row r="219">
          <cell r="A219" t="str">
            <v>EI3SWI</v>
          </cell>
          <cell r="B219" t="str">
            <v>Swift 3 pour iPhone</v>
          </cell>
          <cell r="C219" t="str">
            <v>Développez vos premières applications mobiles</v>
          </cell>
          <cell r="D219" t="str">
            <v>Pascal BATTY</v>
          </cell>
          <cell r="E219" t="str">
            <v/>
          </cell>
          <cell r="F219" t="str">
            <v>BATTY, Pascal</v>
          </cell>
          <cell r="G219" t="str">
            <v/>
          </cell>
          <cell r="H219" t="str">
            <v/>
          </cell>
          <cell r="I219" t="str">
            <v/>
          </cell>
          <cell r="J219" t="str">
            <v/>
          </cell>
          <cell r="K219" t="str">
            <v>Edition du 1 June 2017</v>
          </cell>
          <cell r="L219" t="str">
            <v>424 pages</v>
          </cell>
          <cell r="M219" t="str">
            <v>Editions ENI</v>
          </cell>
          <cell r="N219" t="str">
            <v>fre</v>
          </cell>
          <cell r="O219" t="str">
            <v>fre</v>
          </cell>
          <cell r="P219" t="str">
            <v>fre</v>
          </cell>
          <cell r="Q219" t="str">
            <v>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v>
          </cell>
          <cell r="R219">
            <v>9782409009143</v>
          </cell>
          <cell r="S219" t="str">
            <v>Version Numérique</v>
          </cell>
          <cell r="T219">
            <v>9782409006319</v>
          </cell>
          <cell r="U219" t="str">
            <v>Version Imprimée</v>
          </cell>
          <cell r="V219" t="str">
            <v>St-Herblain</v>
          </cell>
          <cell r="W219" t="str">
            <v>Editions ENI</v>
          </cell>
          <cell r="X219">
            <v>2017</v>
          </cell>
          <cell r="Y219" t="str">
            <v>Bibliothèque Numérique ENI (Service en ligne)</v>
          </cell>
          <cell r="Z219" t="str">
            <v>EXPERT IT</v>
          </cell>
          <cell r="AA219" t="str">
            <v>texte</v>
          </cell>
          <cell r="AB219" t="str">
            <v>txt</v>
          </cell>
          <cell r="AC219" t="str">
            <v>rdacontent/fre</v>
          </cell>
          <cell r="AD219" t="str">
            <v>informatique</v>
          </cell>
          <cell r="AE219" t="str">
            <v>c</v>
          </cell>
          <cell r="AF219" t="str">
            <v>rdamedia/fre</v>
          </cell>
          <cell r="AG219" t="str">
            <v>ressource en ligne</v>
          </cell>
          <cell r="AH219" t="str">
            <v>cr</v>
          </cell>
          <cell r="AI219" t="str">
            <v>rdacarrier/fre</v>
          </cell>
          <cell r="AJ219" t="str">
            <v>m\\\\\o\\d\\\\\\\\</v>
          </cell>
          <cell r="AK219" t="str">
            <v>cr\cn\\\\uuaua</v>
          </cell>
          <cell r="AL219" t="str">
            <v>Accès restreint aux membres</v>
          </cell>
          <cell r="AM219" t="str">
            <v>Source de la note de description : Version imprimée</v>
          </cell>
          <cell r="AN219" t="str">
            <v/>
          </cell>
          <cell r="AO219" t="str">
            <v>%SITE_CLIENT%/?library_guid=3C26702E-9ED6-467D-818F-A8F940A81108</v>
          </cell>
          <cell r="AP219" t="str">
            <v>Accès au travers du portail ENI</v>
          </cell>
          <cell r="AQ219" t="str">
            <v xml:space="preserve"> App Store </v>
          </cell>
          <cell r="AR219" t="str">
            <v xml:space="preserve"> framework </v>
          </cell>
          <cell r="AS219" t="str">
            <v xml:space="preserve"> geolocalisation </v>
          </cell>
          <cell r="AT219" t="str">
            <v xml:space="preserve"> géolocalisation </v>
          </cell>
          <cell r="AU219" t="str">
            <v xml:space="preserve"> iOS  </v>
          </cell>
          <cell r="AV219" t="str">
            <v xml:space="preserve"> LNEI3SWI</v>
          </cell>
          <cell r="AW219" t="str">
            <v xml:space="preserve"> poo </v>
          </cell>
          <cell r="AX219" t="str">
            <v xml:space="preserve"> programmation orientée objet </v>
          </cell>
          <cell r="AY219" t="str">
            <v xml:space="preserve"> services web </v>
          </cell>
          <cell r="AZ219" t="str">
            <v xml:space="preserve">livre développement mobile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t="str">
            <v/>
          </cell>
        </row>
        <row r="220">
          <cell r="A220" t="str">
            <v>EI3SYM</v>
          </cell>
          <cell r="B220" t="str">
            <v>Symfony 3</v>
          </cell>
          <cell r="C220" t="str">
            <v>Développez des sites web PHP structurés et performants</v>
          </cell>
          <cell r="D220" t="str">
            <v>Bilal  AMARNI</v>
          </cell>
          <cell r="E220" t="str">
            <v/>
          </cell>
          <cell r="F220" t="str">
            <v xml:space="preserve">AMARNI, Bilal </v>
          </cell>
          <cell r="G220" t="str">
            <v/>
          </cell>
          <cell r="H220" t="str">
            <v/>
          </cell>
          <cell r="I220" t="str">
            <v/>
          </cell>
          <cell r="J220" t="str">
            <v/>
          </cell>
          <cell r="K220" t="str">
            <v>Edition du 1 January 2018</v>
          </cell>
          <cell r="L220" t="str">
            <v>514 pages</v>
          </cell>
          <cell r="M220" t="str">
            <v>Editions ENI</v>
          </cell>
          <cell r="N220" t="str">
            <v>fre</v>
          </cell>
          <cell r="O220" t="str">
            <v>fre</v>
          </cell>
          <cell r="P220" t="str">
            <v>fre</v>
          </cell>
          <cell r="Q220" t="str">
            <v>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v>
          </cell>
          <cell r="R220">
            <v>9782409011740</v>
          </cell>
          <cell r="S220" t="str">
            <v>Version Numérique</v>
          </cell>
          <cell r="T220">
            <v>9782409011726</v>
          </cell>
          <cell r="U220" t="str">
            <v>Version Imprimée</v>
          </cell>
          <cell r="V220" t="str">
            <v>St-Herblain</v>
          </cell>
          <cell r="W220" t="str">
            <v>Editions ENI</v>
          </cell>
          <cell r="X220">
            <v>2018</v>
          </cell>
          <cell r="Y220" t="str">
            <v>Bibliothèque Numérique ENI (Service en ligne)</v>
          </cell>
          <cell r="Z220" t="str">
            <v>EXPERT IT</v>
          </cell>
          <cell r="AA220" t="str">
            <v>texte</v>
          </cell>
          <cell r="AB220" t="str">
            <v>txt</v>
          </cell>
          <cell r="AC220" t="str">
            <v>rdacontent/fre</v>
          </cell>
          <cell r="AD220" t="str">
            <v>informatique</v>
          </cell>
          <cell r="AE220" t="str">
            <v>c</v>
          </cell>
          <cell r="AF220" t="str">
            <v>rdamedia/fre</v>
          </cell>
          <cell r="AG220" t="str">
            <v>ressource en ligne</v>
          </cell>
          <cell r="AH220" t="str">
            <v>cr</v>
          </cell>
          <cell r="AI220" t="str">
            <v>rdacarrier/fre</v>
          </cell>
          <cell r="AJ220" t="str">
            <v>m\\\\\o\\d\\\\\\\\</v>
          </cell>
          <cell r="AK220" t="str">
            <v>cr\cn\\\\uuaua</v>
          </cell>
          <cell r="AL220" t="str">
            <v>Accès restreint aux membres</v>
          </cell>
          <cell r="AM220" t="str">
            <v>Source de la note de description : Version imprimée</v>
          </cell>
          <cell r="AN220" t="str">
            <v/>
          </cell>
          <cell r="AO220" t="str">
            <v>%SITE_CLIENT%/?library_guid=7D2BBFB0-593F-433C-A657-43BDCB327ECD</v>
          </cell>
          <cell r="AP220" t="str">
            <v>Accès au travers du portail ENI</v>
          </cell>
          <cell r="AQ220" t="str">
            <v xml:space="preserve"> framework </v>
          </cell>
          <cell r="AR220" t="str">
            <v xml:space="preserve"> LNEI3SYM</v>
          </cell>
          <cell r="AS220" t="str">
            <v xml:space="preserve"> symfony 3 </v>
          </cell>
          <cell r="AT220" t="str">
            <v xml:space="preserve"> web </v>
          </cell>
          <cell r="AU220" t="str">
            <v xml:space="preserve">livre développement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row>
        <row r="221">
          <cell r="A221" t="str">
            <v>EI3WPF</v>
          </cell>
          <cell r="B221" t="str">
            <v>WPF</v>
          </cell>
          <cell r="C221" t="str">
            <v>Développez des applications structurées (MVVM, XAML...) (Nouvelle édition)</v>
          </cell>
          <cell r="D221" t="str">
            <v>Benoît PRIEUR</v>
          </cell>
          <cell r="E221" t="str">
            <v/>
          </cell>
          <cell r="F221" t="str">
            <v>PRIEUR, Benoît</v>
          </cell>
          <cell r="G221" t="str">
            <v/>
          </cell>
          <cell r="H221" t="str">
            <v/>
          </cell>
          <cell r="I221" t="str">
            <v/>
          </cell>
          <cell r="J221" t="str">
            <v/>
          </cell>
          <cell r="K221" t="str">
            <v>Edition du 1 July 2017</v>
          </cell>
          <cell r="L221" t="str">
            <v>342 pages</v>
          </cell>
          <cell r="M221" t="str">
            <v>Editions ENI</v>
          </cell>
          <cell r="N221" t="str">
            <v>fre</v>
          </cell>
          <cell r="O221" t="str">
            <v>fre</v>
          </cell>
          <cell r="P221" t="str">
            <v>fre</v>
          </cell>
          <cell r="Q221" t="str">
            <v>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v>
          </cell>
          <cell r="R221">
            <v>9782409009587</v>
          </cell>
          <cell r="S221" t="str">
            <v>Version Numérique</v>
          </cell>
          <cell r="T221">
            <v>9782409008535</v>
          </cell>
          <cell r="U221" t="str">
            <v>Version Imprimée</v>
          </cell>
          <cell r="V221" t="str">
            <v>St-Herblain</v>
          </cell>
          <cell r="W221" t="str">
            <v>Editions ENI</v>
          </cell>
          <cell r="X221">
            <v>2017</v>
          </cell>
          <cell r="Y221" t="str">
            <v>Bibliothèque Numérique ENI (Service en ligne)</v>
          </cell>
          <cell r="Z221" t="str">
            <v>EXPERT IT</v>
          </cell>
          <cell r="AA221" t="str">
            <v>texte</v>
          </cell>
          <cell r="AB221" t="str">
            <v>txt</v>
          </cell>
          <cell r="AC221" t="str">
            <v>rdacontent/fre</v>
          </cell>
          <cell r="AD221" t="str">
            <v>informatique</v>
          </cell>
          <cell r="AE221" t="str">
            <v>c</v>
          </cell>
          <cell r="AF221" t="str">
            <v>rdamedia/fre</v>
          </cell>
          <cell r="AG221" t="str">
            <v>ressource en ligne</v>
          </cell>
          <cell r="AH221" t="str">
            <v>cr</v>
          </cell>
          <cell r="AI221" t="str">
            <v>rdacarrier/fre</v>
          </cell>
          <cell r="AJ221" t="str">
            <v>m\\\\\o\\d\\\\\\\\</v>
          </cell>
          <cell r="AK221" t="str">
            <v>cr\cn\\\\uuaua</v>
          </cell>
          <cell r="AL221" t="str">
            <v>Accès restreint aux membres</v>
          </cell>
          <cell r="AM221" t="str">
            <v>Source de la note de description : Version imprimée</v>
          </cell>
          <cell r="AN221" t="str">
            <v/>
          </cell>
          <cell r="AO221" t="str">
            <v>%SITE_CLIENT%/?library_guid=A1C91D25-E32A-4537-AA72-9ADDB2CE68C3</v>
          </cell>
          <cell r="AP221" t="str">
            <v>Accès au travers du portail ENI</v>
          </cell>
          <cell r="AQ221" t="str">
            <v xml:space="preserve"> binding </v>
          </cell>
          <cell r="AR221" t="str">
            <v xml:space="preserve"> LNEI3WPF</v>
          </cell>
          <cell r="AS221" t="str">
            <v xml:space="preserve"> MVVM </v>
          </cell>
          <cell r="AT221" t="str">
            <v xml:space="preserve"> XAML </v>
          </cell>
          <cell r="AU221" t="str">
            <v xml:space="preserve">livre WPF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row>
        <row r="222">
          <cell r="A222" t="str">
            <v>EI3XISAPB</v>
          </cell>
          <cell r="B222" t="str">
            <v>SAP BusinessObjects Enterprise XI 3.x</v>
          </cell>
          <cell r="C222" t="str">
            <v>Installation et administration</v>
          </cell>
          <cell r="D222" t="str">
            <v>Jim DI CAMILLO,Maël LANOE,Bernard TIMBAL DUCLAUX de MARTIN</v>
          </cell>
          <cell r="E222" t="str">
            <v/>
          </cell>
          <cell r="F222" t="str">
            <v>DI CAMILLO, Jim</v>
          </cell>
          <cell r="G222" t="str">
            <v>LANOE, Maël</v>
          </cell>
          <cell r="H222" t="str">
            <v>TIMBAL DUCLAUX de MARTIN, Bernard</v>
          </cell>
          <cell r="I222" t="str">
            <v/>
          </cell>
          <cell r="J222" t="str">
            <v/>
          </cell>
          <cell r="K222" t="str">
            <v>Edition du 1 August 2010</v>
          </cell>
          <cell r="L222" t="str">
            <v>619 pages</v>
          </cell>
          <cell r="M222" t="str">
            <v>Editions ENI</v>
          </cell>
          <cell r="N222" t="str">
            <v>fre</v>
          </cell>
          <cell r="O222" t="str">
            <v>fre</v>
          </cell>
          <cell r="P222" t="str">
            <v>fre</v>
          </cell>
          <cell r="Q222" t="str">
            <v>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v>
          </cell>
          <cell r="R222">
            <v>9782746057074</v>
          </cell>
          <cell r="S222" t="str">
            <v>Version Numérique</v>
          </cell>
          <cell r="T222">
            <v>9782746056114</v>
          </cell>
          <cell r="U222" t="str">
            <v>Version Imprimée</v>
          </cell>
          <cell r="V222" t="str">
            <v>St-Herblain</v>
          </cell>
          <cell r="W222" t="str">
            <v>Editions ENI</v>
          </cell>
          <cell r="X222">
            <v>2010</v>
          </cell>
          <cell r="Y222" t="str">
            <v>Bibliothèque Numérique ENI (Service en ligne)</v>
          </cell>
          <cell r="Z222" t="str">
            <v>EXPERT IT</v>
          </cell>
          <cell r="AA222" t="str">
            <v>texte</v>
          </cell>
          <cell r="AB222" t="str">
            <v>txt</v>
          </cell>
          <cell r="AC222" t="str">
            <v>rdacontent/fre</v>
          </cell>
          <cell r="AD222" t="str">
            <v>informatique</v>
          </cell>
          <cell r="AE222" t="str">
            <v>c</v>
          </cell>
          <cell r="AF222" t="str">
            <v>rdamedia/fre</v>
          </cell>
          <cell r="AG222" t="str">
            <v>ressource en ligne</v>
          </cell>
          <cell r="AH222" t="str">
            <v>cr</v>
          </cell>
          <cell r="AI222" t="str">
            <v>rdacarrier/fre</v>
          </cell>
          <cell r="AJ222" t="str">
            <v>m\\\\\o\\d\\\\\\\\</v>
          </cell>
          <cell r="AK222" t="str">
            <v>cr\cn\\\\uuaua</v>
          </cell>
          <cell r="AL222" t="str">
            <v>Accès restreint aux membres</v>
          </cell>
          <cell r="AM222" t="str">
            <v>Source de la note de description : Version imprimée</v>
          </cell>
          <cell r="AN222" t="str">
            <v/>
          </cell>
          <cell r="AO222" t="str">
            <v>%SITE_CLIENT%/?library_guid=E2273F9C-355C-4901-A0D2-49B1FE744766</v>
          </cell>
          <cell r="AP222" t="str">
            <v>Accès au travers du portail ENI</v>
          </cell>
          <cell r="AQ222" t="str">
            <v xml:space="preserve"> bi </v>
          </cell>
          <cell r="AR222" t="str">
            <v xml:space="preserve"> bo </v>
          </cell>
          <cell r="AS222" t="str">
            <v xml:space="preserve"> livre business objects </v>
          </cell>
          <cell r="AT222" t="str">
            <v xml:space="preserve"> livre businessobjects </v>
          </cell>
          <cell r="AU222" t="str">
            <v xml:space="preserve"> LNEI3XISAPB</v>
          </cell>
          <cell r="AV222" t="str">
            <v xml:space="preserve"> webi </v>
          </cell>
          <cell r="AW222" t="str">
            <v xml:space="preserve"> XI 3 </v>
          </cell>
          <cell r="AX222" t="str">
            <v xml:space="preserve">livre SAP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row>
        <row r="223">
          <cell r="A223" t="str">
            <v>EI4AND</v>
          </cell>
          <cell r="B223" t="str">
            <v>Android</v>
          </cell>
          <cell r="C223" t="str">
            <v>Guide de développement d'applications Java pour Smartphones et Tablettes (4e édition)</v>
          </cell>
          <cell r="D223" t="str">
            <v>,Sylvain HEBUTERNE</v>
          </cell>
          <cell r="E223" t="str">
            <v/>
          </cell>
          <cell r="F223" t="str">
            <v/>
          </cell>
          <cell r="G223" t="str">
            <v>HEBUTERNE, Sylvain</v>
          </cell>
          <cell r="H223" t="str">
            <v/>
          </cell>
          <cell r="I223" t="str">
            <v/>
          </cell>
          <cell r="J223" t="str">
            <v/>
          </cell>
          <cell r="K223" t="str">
            <v>Edition du 1 September 2018</v>
          </cell>
          <cell r="L223" t="str">
            <v>638 pages</v>
          </cell>
          <cell r="M223" t="str">
            <v>Editions ENI</v>
          </cell>
          <cell r="N223" t="str">
            <v>fre</v>
          </cell>
          <cell r="O223" t="str">
            <v>fre</v>
          </cell>
          <cell r="P223" t="str">
            <v>fre</v>
          </cell>
          <cell r="Q223" t="str">
            <v>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v>
          </cell>
          <cell r="R223">
            <v>9782409015281</v>
          </cell>
          <cell r="S223" t="str">
            <v>Version Numérique</v>
          </cell>
          <cell r="T223">
            <v>9782409015267</v>
          </cell>
          <cell r="U223" t="str">
            <v>Version Imprimée</v>
          </cell>
          <cell r="V223" t="str">
            <v>St-Herblain</v>
          </cell>
          <cell r="W223" t="str">
            <v>Editions ENI</v>
          </cell>
          <cell r="X223">
            <v>2018</v>
          </cell>
          <cell r="Y223" t="str">
            <v>Bibliothèque Numérique ENI (Service en ligne)</v>
          </cell>
          <cell r="Z223" t="str">
            <v>EXPERT IT</v>
          </cell>
          <cell r="AA223" t="str">
            <v>texte</v>
          </cell>
          <cell r="AB223" t="str">
            <v>txt</v>
          </cell>
          <cell r="AC223" t="str">
            <v>rdacontent/fre</v>
          </cell>
          <cell r="AD223" t="str">
            <v>informatique</v>
          </cell>
          <cell r="AE223" t="str">
            <v>c</v>
          </cell>
          <cell r="AF223" t="str">
            <v>rdamedia/fre</v>
          </cell>
          <cell r="AG223" t="str">
            <v>ressource en ligne</v>
          </cell>
          <cell r="AH223" t="str">
            <v>cr</v>
          </cell>
          <cell r="AI223" t="str">
            <v>rdacarrier/fre</v>
          </cell>
          <cell r="AJ223" t="str">
            <v>m\\\\\o\\d\\\\\\\\</v>
          </cell>
          <cell r="AK223" t="str">
            <v>cr\cn\\\\uuaua</v>
          </cell>
          <cell r="AL223" t="str">
            <v>Accès restreint aux membres</v>
          </cell>
          <cell r="AM223" t="str">
            <v>Source de la note de description : Version imprimée</v>
          </cell>
          <cell r="AN223" t="str">
            <v/>
          </cell>
          <cell r="AO223" t="str">
            <v>%SITE_CLIENT%/?library_guid=A562A80B-7FC1-4F95-B3C5-9C585CA9B120</v>
          </cell>
          <cell r="AP223" t="str">
            <v>Accès au travers du portail ENI</v>
          </cell>
          <cell r="AQ223" t="str">
            <v xml:space="preserve"> android studio </v>
          </cell>
          <cell r="AR223" t="str">
            <v xml:space="preserve"> appwidget </v>
          </cell>
          <cell r="AS223" t="str">
            <v xml:space="preserve"> appwidget </v>
          </cell>
          <cell r="AT223" t="str">
            <v xml:space="preserve"> eclipse </v>
          </cell>
          <cell r="AU223" t="str">
            <v xml:space="preserve"> eclipse </v>
          </cell>
          <cell r="AV223" t="str">
            <v xml:space="preserve"> fragment </v>
          </cell>
          <cell r="AW223" t="str">
            <v xml:space="preserve"> fragment </v>
          </cell>
          <cell r="AX223" t="str">
            <v xml:space="preserve"> google </v>
          </cell>
          <cell r="AY223" t="str">
            <v xml:space="preserve"> i</v>
          </cell>
          <cell r="AZ223" t="str">
            <v xml:space="preserve"> i pad </v>
          </cell>
          <cell r="BA223" t="str">
            <v xml:space="preserve"> in</v>
          </cell>
          <cell r="BB223" t="str">
            <v xml:space="preserve"> ipad </v>
          </cell>
          <cell r="BC223" t="str">
            <v xml:space="preserve"> java </v>
          </cell>
          <cell r="BD223" t="str">
            <v xml:space="preserve"> java </v>
          </cell>
          <cell r="BE223" t="str">
            <v xml:space="preserve"> kitkat </v>
          </cell>
          <cell r="BF223" t="str">
            <v xml:space="preserve"> LNEI4AND</v>
          </cell>
          <cell r="BG223" t="str">
            <v xml:space="preserve"> lvl </v>
          </cell>
          <cell r="BH223" t="str">
            <v xml:space="preserve"> mobilité </v>
          </cell>
          <cell r="BI223" t="str">
            <v xml:space="preserve"> mobilité</v>
          </cell>
          <cell r="BJ223" t="str">
            <v xml:space="preserve"> nfc </v>
          </cell>
          <cell r="BK223" t="str">
            <v xml:space="preserve"> volley </v>
          </cell>
          <cell r="BL223" t="str">
            <v xml:space="preserve"> widget </v>
          </cell>
          <cell r="BM223" t="str">
            <v xml:space="preserve"> widget </v>
          </cell>
          <cell r="BN223" t="str">
            <v xml:space="preserve">androïd </v>
          </cell>
          <cell r="BO223" t="str">
            <v xml:space="preserve">androïd </v>
          </cell>
          <cell r="BP223" t="str">
            <v xml:space="preserve">app </v>
          </cell>
          <cell r="BQ223" t="str">
            <v xml:space="preserve">pad </v>
          </cell>
          <cell r="BR223" t="str">
            <v/>
          </cell>
          <cell r="BS223" t="str">
            <v/>
          </cell>
          <cell r="BT223" t="str">
            <v/>
          </cell>
          <cell r="BU223" t="str">
            <v/>
          </cell>
          <cell r="BV223" t="str">
            <v/>
          </cell>
          <cell r="BW223" t="str">
            <v/>
          </cell>
          <cell r="BX223" t="str">
            <v/>
          </cell>
        </row>
        <row r="224">
          <cell r="A224" t="str">
            <v>EI4ASPMV</v>
          </cell>
          <cell r="B224" t="str">
            <v>ASP.NET MVC 4</v>
          </cell>
          <cell r="C224" t="str">
            <v>Développement d'applications Web en C# - Concepts et bonnes pratiques</v>
          </cell>
          <cell r="D224" t="str">
            <v>Léonard LABAT,Anna YAFI</v>
          </cell>
          <cell r="E224" t="str">
            <v/>
          </cell>
          <cell r="F224" t="str">
            <v>LABAT, Léonard</v>
          </cell>
          <cell r="G224" t="str">
            <v>YAFI, Anna</v>
          </cell>
          <cell r="H224" t="str">
            <v/>
          </cell>
          <cell r="I224" t="str">
            <v/>
          </cell>
          <cell r="J224" t="str">
            <v/>
          </cell>
          <cell r="K224" t="str">
            <v>Edition du 1 December 2013</v>
          </cell>
          <cell r="L224" t="str">
            <v>485 pages</v>
          </cell>
          <cell r="M224" t="str">
            <v>Editions ENI</v>
          </cell>
          <cell r="N224" t="str">
            <v>fre</v>
          </cell>
          <cell r="O224" t="str">
            <v>fre</v>
          </cell>
          <cell r="P224" t="str">
            <v>fre</v>
          </cell>
          <cell r="Q224" t="str">
            <v>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v>
          </cell>
          <cell r="R224">
            <v>9782746086494</v>
          </cell>
          <cell r="S224" t="str">
            <v>Version Numérique</v>
          </cell>
          <cell r="T224">
            <v>9782746085411</v>
          </cell>
          <cell r="U224" t="str">
            <v>Version Imprimée</v>
          </cell>
          <cell r="V224" t="str">
            <v>St-Herblain</v>
          </cell>
          <cell r="W224" t="str">
            <v>Editions ENI</v>
          </cell>
          <cell r="X224">
            <v>2013</v>
          </cell>
          <cell r="Y224" t="str">
            <v>Bibliothèque Numérique ENI (Service en ligne)</v>
          </cell>
          <cell r="Z224" t="str">
            <v>EXPERT IT</v>
          </cell>
          <cell r="AA224" t="str">
            <v>texte</v>
          </cell>
          <cell r="AB224" t="str">
            <v>txt</v>
          </cell>
          <cell r="AC224" t="str">
            <v>rdacontent/fre</v>
          </cell>
          <cell r="AD224" t="str">
            <v>informatique</v>
          </cell>
          <cell r="AE224" t="str">
            <v>c</v>
          </cell>
          <cell r="AF224" t="str">
            <v>rdamedia/fre</v>
          </cell>
          <cell r="AG224" t="str">
            <v>ressource en ligne</v>
          </cell>
          <cell r="AH224" t="str">
            <v>cr</v>
          </cell>
          <cell r="AI224" t="str">
            <v>rdacarrier/fre</v>
          </cell>
          <cell r="AJ224" t="str">
            <v>m\\\\\o\\d\\\\\\\\</v>
          </cell>
          <cell r="AK224" t="str">
            <v>cr\cn\\\\uuaua</v>
          </cell>
          <cell r="AL224" t="str">
            <v>Accès restreint aux membres</v>
          </cell>
          <cell r="AM224" t="str">
            <v>Source de la note de description : Version imprimée</v>
          </cell>
          <cell r="AN224" t="str">
            <v/>
          </cell>
          <cell r="AO224" t="str">
            <v>%SITE_CLIENT%/?library_guid=59430CC0-0354-4DF1-9B63-449216775B29</v>
          </cell>
          <cell r="AP224" t="str">
            <v>Accès au travers du portail ENI</v>
          </cell>
          <cell r="AQ224" t="str">
            <v xml:space="preserve"> dot net </v>
          </cell>
          <cell r="AR224" t="str">
            <v xml:space="preserve"> LNEI4ASPMV</v>
          </cell>
          <cell r="AS224" t="str">
            <v xml:space="preserve"> mvc4 </v>
          </cell>
          <cell r="AT224" t="str">
            <v xml:space="preserve">microsoft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row>
        <row r="225">
          <cell r="A225" t="str">
            <v>EI4GIT</v>
          </cell>
          <cell r="B225" t="str">
            <v>Git</v>
          </cell>
          <cell r="C225" t="str">
            <v>Maîtrisez la gestion de vos versions (concepts, utilisation et cas pratiques) (4e édition)</v>
          </cell>
          <cell r="D225" t="str">
            <v>Samuel DAUZON</v>
          </cell>
          <cell r="E225" t="str">
            <v/>
          </cell>
          <cell r="F225" t="str">
            <v>DAUZON, Samuel</v>
          </cell>
          <cell r="G225" t="str">
            <v/>
          </cell>
          <cell r="H225" t="str">
            <v/>
          </cell>
          <cell r="I225" t="str">
            <v/>
          </cell>
          <cell r="J225" t="str">
            <v/>
          </cell>
          <cell r="K225" t="str">
            <v>Edition du 1 April 2023</v>
          </cell>
          <cell r="L225" t="str">
            <v>413 pages</v>
          </cell>
          <cell r="M225" t="str">
            <v>Editions ENI</v>
          </cell>
          <cell r="N225" t="str">
            <v>fre</v>
          </cell>
          <cell r="O225" t="str">
            <v>fre</v>
          </cell>
          <cell r="P225" t="str">
            <v>fre</v>
          </cell>
          <cell r="Q225" t="str">
            <v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v>
          </cell>
          <cell r="R225">
            <v>9782409039638</v>
          </cell>
          <cell r="S225" t="str">
            <v>Version Numérique</v>
          </cell>
          <cell r="T225">
            <v>9782409039621</v>
          </cell>
          <cell r="U225" t="str">
            <v>Version Imprimée</v>
          </cell>
          <cell r="V225" t="str">
            <v>St-Herblain</v>
          </cell>
          <cell r="W225" t="str">
            <v>Editions ENI</v>
          </cell>
          <cell r="X225">
            <v>2023</v>
          </cell>
          <cell r="Y225" t="str">
            <v>Bibliothèque Numérique ENI (Service en ligne)</v>
          </cell>
          <cell r="Z225" t="str">
            <v>EXPERT IT</v>
          </cell>
          <cell r="AA225" t="str">
            <v>texte</v>
          </cell>
          <cell r="AB225" t="str">
            <v>txt</v>
          </cell>
          <cell r="AC225" t="str">
            <v>rdacontent/fre</v>
          </cell>
          <cell r="AD225" t="str">
            <v>informatique</v>
          </cell>
          <cell r="AE225" t="str">
            <v>c</v>
          </cell>
          <cell r="AF225" t="str">
            <v>rdamedia/fre</v>
          </cell>
          <cell r="AG225" t="str">
            <v>ressource en ligne</v>
          </cell>
          <cell r="AH225" t="str">
            <v>cr</v>
          </cell>
          <cell r="AI225" t="str">
            <v>rdacarrier/fre</v>
          </cell>
          <cell r="AJ225" t="str">
            <v>m\\\\\o\\d\\\\\\\\</v>
          </cell>
          <cell r="AK225" t="str">
            <v>cr\cn\\\\uuaua</v>
          </cell>
          <cell r="AL225" t="str">
            <v>Accès restreint aux membres</v>
          </cell>
          <cell r="AM225" t="str">
            <v>Source de la note de description : Version imprimée</v>
          </cell>
          <cell r="AN225" t="str">
            <v/>
          </cell>
          <cell r="AO225" t="str">
            <v>%SITE_CLIENT%/?library_guid=CDE41674-CE33-44A1-AC23-3B675151BA43</v>
          </cell>
          <cell r="AP225" t="str">
            <v>Accès au travers du portail ENI</v>
          </cell>
          <cell r="AQ225" t="str">
            <v xml:space="preserve"> bitkeeper </v>
          </cell>
          <cell r="AR225" t="str">
            <v xml:space="preserve"> django</v>
          </cell>
          <cell r="AS225" t="str">
            <v xml:space="preserve"> git</v>
          </cell>
          <cell r="AT225" t="str">
            <v xml:space="preserve"> github </v>
          </cell>
          <cell r="AU225" t="str">
            <v xml:space="preserve"> versioning </v>
          </cell>
          <cell r="AV225" t="str">
            <v xml:space="preserve">flow </v>
          </cell>
          <cell r="AW225" t="str">
            <v xml:space="preserve">gitlab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row>
        <row r="226">
          <cell r="A226" t="str">
            <v>EI4JAV</v>
          </cell>
          <cell r="B226" t="str">
            <v>JavaScript</v>
          </cell>
          <cell r="C226" t="str">
            <v>Développez efficacement (4e édition)</v>
          </cell>
          <cell r="D226" t="str">
            <v>Alexandre BRILLANT</v>
          </cell>
          <cell r="E226" t="str">
            <v/>
          </cell>
          <cell r="F226" t="str">
            <v>BRILLANT, Alexandre</v>
          </cell>
          <cell r="G226" t="str">
            <v/>
          </cell>
          <cell r="H226" t="str">
            <v/>
          </cell>
          <cell r="I226" t="str">
            <v/>
          </cell>
          <cell r="J226" t="str">
            <v/>
          </cell>
          <cell r="K226" t="str">
            <v>Edition du 1 January 2023</v>
          </cell>
          <cell r="L226" t="str">
            <v>445 pages</v>
          </cell>
          <cell r="M226" t="str">
            <v>Editions ENI</v>
          </cell>
          <cell r="N226" t="str">
            <v>fre</v>
          </cell>
          <cell r="O226" t="str">
            <v>fre</v>
          </cell>
          <cell r="P226" t="str">
            <v>fre</v>
          </cell>
          <cell r="Q226" t="str">
            <v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v>
          </cell>
          <cell r="R226">
            <v>9782409038358</v>
          </cell>
          <cell r="S226" t="str">
            <v>Version Numérique</v>
          </cell>
          <cell r="T226">
            <v>9782409038341</v>
          </cell>
          <cell r="U226" t="str">
            <v>Version Imprimée</v>
          </cell>
          <cell r="V226" t="str">
            <v>St-Herblain</v>
          </cell>
          <cell r="W226" t="str">
            <v>Editions ENI</v>
          </cell>
          <cell r="X226">
            <v>2023</v>
          </cell>
          <cell r="Y226" t="str">
            <v>Bibliothèque Numérique ENI (Service en ligne)</v>
          </cell>
          <cell r="Z226" t="str">
            <v>EXPERT IT</v>
          </cell>
          <cell r="AA226" t="str">
            <v>texte</v>
          </cell>
          <cell r="AB226" t="str">
            <v>txt</v>
          </cell>
          <cell r="AC226" t="str">
            <v>rdacontent/fre</v>
          </cell>
          <cell r="AD226" t="str">
            <v>informatique</v>
          </cell>
          <cell r="AE226" t="str">
            <v>c</v>
          </cell>
          <cell r="AF226" t="str">
            <v>rdamedia/fre</v>
          </cell>
          <cell r="AG226" t="str">
            <v>ressource en ligne</v>
          </cell>
          <cell r="AH226" t="str">
            <v>cr</v>
          </cell>
          <cell r="AI226" t="str">
            <v>rdacarrier/fre</v>
          </cell>
          <cell r="AJ226" t="str">
            <v>m\\\\\o\\d\\\\\\\\</v>
          </cell>
          <cell r="AK226" t="str">
            <v>cr\cn\\\\uuaua</v>
          </cell>
          <cell r="AL226" t="str">
            <v>Accès restreint aux membres</v>
          </cell>
          <cell r="AM226" t="str">
            <v>Source de la note de description : Version imprimée</v>
          </cell>
          <cell r="AN226" t="str">
            <v/>
          </cell>
          <cell r="AO226" t="str">
            <v>%SITE_CLIENT%/?library_guid=B66A0D78-C177-4DBB-AA4A-E3578EC50CF9</v>
          </cell>
          <cell r="AP226" t="str">
            <v>Accès au travers du portail ENI</v>
          </cell>
          <cell r="AQ226" t="str">
            <v xml:space="preserve"> dojo </v>
          </cell>
          <cell r="AR226" t="str">
            <v xml:space="preserve"> js </v>
          </cell>
          <cell r="AS226" t="str">
            <v xml:space="preserve"> script </v>
          </cell>
          <cell r="AT226" t="str">
            <v xml:space="preserve"> TypeScript</v>
          </cell>
          <cell r="AU226" t="str">
            <v xml:space="preserve">Jquery </v>
          </cell>
          <cell r="AV226" t="str">
            <v/>
          </cell>
          <cell r="AW226" t="str">
            <v/>
          </cell>
          <cell r="AX226" t="str">
            <v/>
          </cell>
          <cell r="AY226" t="str">
            <v/>
          </cell>
          <cell r="AZ226" t="str">
            <v/>
          </cell>
          <cell r="BA226" t="str">
            <v/>
          </cell>
          <cell r="BB226" t="str">
            <v/>
          </cell>
          <cell r="BC226" t="str">
            <v/>
          </cell>
          <cell r="BD226" t="str">
            <v/>
          </cell>
          <cell r="BE226" t="str">
            <v/>
          </cell>
          <cell r="BF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R226" t="str">
            <v/>
          </cell>
          <cell r="BS226" t="str">
            <v/>
          </cell>
          <cell r="BT226" t="str">
            <v/>
          </cell>
          <cell r="BU226" t="str">
            <v/>
          </cell>
          <cell r="BV226" t="str">
            <v/>
          </cell>
          <cell r="BW226" t="str">
            <v/>
          </cell>
          <cell r="BX226" t="str">
            <v/>
          </cell>
        </row>
        <row r="227">
          <cell r="A227" t="str">
            <v>EI4JBOS</v>
          </cell>
          <cell r="B227" t="str">
            <v>JBoss</v>
          </cell>
          <cell r="C227" t="str">
            <v>Développement, déploiement et sécurisation d'applications JEE</v>
          </cell>
          <cell r="D227" t="str">
            <v>Franck SIMON</v>
          </cell>
          <cell r="E227" t="str">
            <v/>
          </cell>
          <cell r="F227" t="str">
            <v>SIMON, Franck</v>
          </cell>
          <cell r="G227" t="str">
            <v/>
          </cell>
          <cell r="H227" t="str">
            <v/>
          </cell>
          <cell r="I227" t="str">
            <v/>
          </cell>
          <cell r="J227" t="str">
            <v/>
          </cell>
          <cell r="K227" t="str">
            <v>Edition du 1 December 2008</v>
          </cell>
          <cell r="L227" t="str">
            <v>399 pages</v>
          </cell>
          <cell r="M227" t="str">
            <v>Editions ENI</v>
          </cell>
          <cell r="N227" t="str">
            <v>fre</v>
          </cell>
          <cell r="O227" t="str">
            <v>fre</v>
          </cell>
          <cell r="P227" t="str">
            <v>fre</v>
          </cell>
          <cell r="Q227" t="str">
            <v>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v>
          </cell>
          <cell r="R227">
            <v>9782746047310</v>
          </cell>
          <cell r="S227" t="str">
            <v>Version Numérique</v>
          </cell>
          <cell r="T227">
            <v>9782746046597</v>
          </cell>
          <cell r="U227" t="str">
            <v>Version Imprimée</v>
          </cell>
          <cell r="V227" t="str">
            <v>St-Herblain</v>
          </cell>
          <cell r="W227" t="str">
            <v>Editions ENI</v>
          </cell>
          <cell r="X227">
            <v>2008</v>
          </cell>
          <cell r="Y227" t="str">
            <v>Bibliothèque Numérique ENI (Service en ligne)</v>
          </cell>
          <cell r="Z227" t="str">
            <v>EXPERT IT</v>
          </cell>
          <cell r="AA227" t="str">
            <v>texte</v>
          </cell>
          <cell r="AB227" t="str">
            <v>txt</v>
          </cell>
          <cell r="AC227" t="str">
            <v>rdacontent/fre</v>
          </cell>
          <cell r="AD227" t="str">
            <v>informatique</v>
          </cell>
          <cell r="AE227" t="str">
            <v>c</v>
          </cell>
          <cell r="AF227" t="str">
            <v>rdamedia/fre</v>
          </cell>
          <cell r="AG227" t="str">
            <v>ressource en ligne</v>
          </cell>
          <cell r="AH227" t="str">
            <v>cr</v>
          </cell>
          <cell r="AI227" t="str">
            <v>rdacarrier/fre</v>
          </cell>
          <cell r="AJ227" t="str">
            <v>m\\\\\o\\d\\\\\\\\</v>
          </cell>
          <cell r="AK227" t="str">
            <v>cr\cn\\\\uuaua</v>
          </cell>
          <cell r="AL227" t="str">
            <v>Accès restreint aux membres</v>
          </cell>
          <cell r="AM227" t="str">
            <v>Source de la note de description : Version imprimée</v>
          </cell>
          <cell r="AN227" t="str">
            <v/>
          </cell>
          <cell r="AO227" t="str">
            <v>%SITE_CLIENT%/?library_guid=87038E18-7EFB-43C7-82F3-1D6AE7B098C1</v>
          </cell>
          <cell r="AP227" t="str">
            <v>Accès au travers du portail ENI</v>
          </cell>
          <cell r="AQ227" t="str">
            <v xml:space="preserve"> deploiement </v>
          </cell>
          <cell r="AR227" t="str">
            <v xml:space="preserve"> Eclipse </v>
          </cell>
          <cell r="AS227" t="str">
            <v xml:space="preserve"> EJB </v>
          </cell>
          <cell r="AT227" t="str">
            <v xml:space="preserve"> EJB2 </v>
          </cell>
          <cell r="AU227" t="str">
            <v xml:space="preserve"> EJB3 </v>
          </cell>
          <cell r="AV227" t="str">
            <v xml:space="preserve"> J2EE </v>
          </cell>
          <cell r="AW227" t="str">
            <v xml:space="preserve"> JAAS </v>
          </cell>
          <cell r="AX227" t="str">
            <v xml:space="preserve"> JCA </v>
          </cell>
          <cell r="AY227" t="str">
            <v xml:space="preserve"> JMS </v>
          </cell>
          <cell r="AZ227" t="str">
            <v xml:space="preserve"> JMX </v>
          </cell>
          <cell r="BA227" t="str">
            <v xml:space="preserve"> JNDI </v>
          </cell>
          <cell r="BB227" t="str">
            <v xml:space="preserve"> JSP </v>
          </cell>
          <cell r="BC227" t="str">
            <v xml:space="preserve"> JTA </v>
          </cell>
          <cell r="BD227" t="str">
            <v xml:space="preserve"> livre Java </v>
          </cell>
          <cell r="BE227" t="str">
            <v xml:space="preserve"> LNEI4JBOS</v>
          </cell>
          <cell r="BF227" t="str">
            <v xml:space="preserve"> Servlet </v>
          </cell>
          <cell r="BG227" t="str">
            <v xml:space="preserve"> Sun </v>
          </cell>
          <cell r="BH227" t="str">
            <v xml:space="preserve">livre JBoss </v>
          </cell>
          <cell r="BI227" t="str">
            <v/>
          </cell>
          <cell r="BJ227" t="str">
            <v/>
          </cell>
          <cell r="BK227" t="str">
            <v/>
          </cell>
          <cell r="BL227" t="str">
            <v/>
          </cell>
          <cell r="BM227" t="str">
            <v/>
          </cell>
          <cell r="BN227" t="str">
            <v/>
          </cell>
          <cell r="BO227" t="str">
            <v/>
          </cell>
          <cell r="BP227" t="str">
            <v/>
          </cell>
          <cell r="BQ227" t="str">
            <v/>
          </cell>
          <cell r="BR227" t="str">
            <v/>
          </cell>
          <cell r="BS227" t="str">
            <v/>
          </cell>
          <cell r="BT227" t="str">
            <v/>
          </cell>
          <cell r="BU227" t="str">
            <v/>
          </cell>
          <cell r="BV227" t="str">
            <v/>
          </cell>
          <cell r="BW227" t="str">
            <v/>
          </cell>
          <cell r="BX227" t="str">
            <v/>
          </cell>
        </row>
        <row r="228">
          <cell r="A228" t="str">
            <v>EI4JQU</v>
          </cell>
          <cell r="B228" t="str">
            <v>jQuery</v>
          </cell>
          <cell r="C228" t="str">
            <v>Le framework JavaScript pour des sites dynamiques et interactifs (4e édition)</v>
          </cell>
          <cell r="D228" t="str">
            <v>,Christophe AUBRY,Luc VAN LANCKER</v>
          </cell>
          <cell r="E228" t="str">
            <v/>
          </cell>
          <cell r="F228" t="str">
            <v/>
          </cell>
          <cell r="G228" t="str">
            <v>AUBRY, Christophe</v>
          </cell>
          <cell r="H228" t="str">
            <v>VAN LANCKER, Luc</v>
          </cell>
          <cell r="I228" t="str">
            <v/>
          </cell>
          <cell r="J228" t="str">
            <v/>
          </cell>
          <cell r="K228" t="str">
            <v>Edition du 1 November 2016</v>
          </cell>
          <cell r="L228" t="str">
            <v>489 pages</v>
          </cell>
          <cell r="M228" t="str">
            <v>Editions ENI</v>
          </cell>
          <cell r="N228" t="str">
            <v>fre</v>
          </cell>
          <cell r="O228" t="str">
            <v>fre</v>
          </cell>
          <cell r="P228" t="str">
            <v>fre</v>
          </cell>
          <cell r="Q228" t="str">
            <v>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v>
          </cell>
          <cell r="R228">
            <v>9782409005541</v>
          </cell>
          <cell r="S228" t="str">
            <v>Version Numérique</v>
          </cell>
          <cell r="T228">
            <v>9782409004643</v>
          </cell>
          <cell r="U228" t="str">
            <v>Version Imprimée</v>
          </cell>
          <cell r="V228" t="str">
            <v>St-Herblain</v>
          </cell>
          <cell r="W228" t="str">
            <v>Editions ENI</v>
          </cell>
          <cell r="X228">
            <v>2016</v>
          </cell>
          <cell r="Y228" t="str">
            <v>Bibliothèque Numérique ENI (Service en ligne)</v>
          </cell>
          <cell r="Z228" t="str">
            <v>EXPERT IT</v>
          </cell>
          <cell r="AA228" t="str">
            <v>texte</v>
          </cell>
          <cell r="AB228" t="str">
            <v>txt</v>
          </cell>
          <cell r="AC228" t="str">
            <v>rdacontent/fre</v>
          </cell>
          <cell r="AD228" t="str">
            <v>informatique</v>
          </cell>
          <cell r="AE228" t="str">
            <v>c</v>
          </cell>
          <cell r="AF228" t="str">
            <v>rdamedia/fre</v>
          </cell>
          <cell r="AG228" t="str">
            <v>ressource en ligne</v>
          </cell>
          <cell r="AH228" t="str">
            <v>cr</v>
          </cell>
          <cell r="AI228" t="str">
            <v>rdacarrier/fre</v>
          </cell>
          <cell r="AJ228" t="str">
            <v>m\\\\\o\\d\\\\\\\\</v>
          </cell>
          <cell r="AK228" t="str">
            <v>cr\cn\\\\uuaua</v>
          </cell>
          <cell r="AL228" t="str">
            <v>Accès restreint aux membres</v>
          </cell>
          <cell r="AM228" t="str">
            <v>Source de la note de description : Version imprimée</v>
          </cell>
          <cell r="AN228" t="str">
            <v/>
          </cell>
          <cell r="AO228" t="str">
            <v>%SITE_CLIENT%/?library_guid=5F49E597-D1D5-4A25-A6D2-E32DFCA344FE</v>
          </cell>
          <cell r="AP228" t="str">
            <v>Accès au travers du portail ENI</v>
          </cell>
          <cell r="AQ228" t="str">
            <v xml:space="preserve"> AJAX </v>
          </cell>
          <cell r="AR228" t="str">
            <v xml:space="preserve"> AJAX </v>
          </cell>
          <cell r="AS228" t="str">
            <v xml:space="preserve"> CSS </v>
          </cell>
          <cell r="AT228" t="str">
            <v xml:space="preserve"> CSS </v>
          </cell>
          <cell r="AU228" t="str">
            <v xml:space="preserve"> DOM </v>
          </cell>
          <cell r="AV228" t="str">
            <v xml:space="preserve"> DOM </v>
          </cell>
          <cell r="AW228" t="str">
            <v xml:space="preserve"> focusin </v>
          </cell>
          <cell r="AX228" t="str">
            <v xml:space="preserve"> focusout </v>
          </cell>
          <cell r="AY228" t="str">
            <v xml:space="preserve"> livre javascript </v>
          </cell>
          <cell r="AZ228" t="str">
            <v xml:space="preserve"> LNEI4JQU</v>
          </cell>
          <cell r="BA228" t="str">
            <v xml:space="preserve"> plugin </v>
          </cell>
          <cell r="BB228" t="str">
            <v xml:space="preserve"> plugin</v>
          </cell>
          <cell r="BC228" t="str">
            <v xml:space="preserve">livre jquery </v>
          </cell>
          <cell r="BD228" t="str">
            <v xml:space="preserve">livre jquery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row>
        <row r="229">
          <cell r="A229" t="str">
            <v>EI4SIL</v>
          </cell>
          <cell r="B229" t="str">
            <v>Silverlight</v>
          </cell>
          <cell r="C229" t="str">
            <v>Développez des applications riches universelles [2ième édition]</v>
          </cell>
          <cell r="D229" t="str">
            <v>Olivier Dewit</v>
          </cell>
          <cell r="E229" t="str">
            <v/>
          </cell>
          <cell r="F229" t="str">
            <v>Dewit, Olivier</v>
          </cell>
          <cell r="G229" t="str">
            <v/>
          </cell>
          <cell r="H229" t="str">
            <v/>
          </cell>
          <cell r="I229" t="str">
            <v/>
          </cell>
          <cell r="J229" t="str">
            <v/>
          </cell>
          <cell r="K229" t="str">
            <v>Edition du 1 February 2011</v>
          </cell>
          <cell r="L229" t="str">
            <v>506 pages</v>
          </cell>
          <cell r="M229" t="str">
            <v>Editions ENI</v>
          </cell>
          <cell r="N229" t="str">
            <v>fre</v>
          </cell>
          <cell r="O229" t="str">
            <v>fre</v>
          </cell>
          <cell r="P229" t="str">
            <v>fre</v>
          </cell>
          <cell r="Q229" t="str">
            <v>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v>
          </cell>
          <cell r="R229">
            <v>9782746063037</v>
          </cell>
          <cell r="S229" t="str">
            <v>Version Numérique</v>
          </cell>
          <cell r="T229">
            <v>9782746061378</v>
          </cell>
          <cell r="U229" t="str">
            <v>Version Imprimée</v>
          </cell>
          <cell r="V229" t="str">
            <v>St-Herblain</v>
          </cell>
          <cell r="W229" t="str">
            <v>Editions ENI</v>
          </cell>
          <cell r="X229">
            <v>2011</v>
          </cell>
          <cell r="Y229" t="str">
            <v>Bibliothèque Numérique ENI (Service en ligne)</v>
          </cell>
          <cell r="Z229" t="str">
            <v>EXPERT IT</v>
          </cell>
          <cell r="AA229" t="str">
            <v>texte</v>
          </cell>
          <cell r="AB229" t="str">
            <v>txt</v>
          </cell>
          <cell r="AC229" t="str">
            <v>rdacontent/fre</v>
          </cell>
          <cell r="AD229" t="str">
            <v>informatique</v>
          </cell>
          <cell r="AE229" t="str">
            <v>c</v>
          </cell>
          <cell r="AF229" t="str">
            <v>rdamedia/fre</v>
          </cell>
          <cell r="AG229" t="str">
            <v>ressource en ligne</v>
          </cell>
          <cell r="AH229" t="str">
            <v>cr</v>
          </cell>
          <cell r="AI229" t="str">
            <v>rdacarrier/fre</v>
          </cell>
          <cell r="AJ229" t="str">
            <v>m\\\\\o\\d\\\\\\\\</v>
          </cell>
          <cell r="AK229" t="str">
            <v>cr\cn\\\\uuaua</v>
          </cell>
          <cell r="AL229" t="str">
            <v>Accès restreint aux membres</v>
          </cell>
          <cell r="AM229" t="str">
            <v>Source de la note de description : Version imprimée</v>
          </cell>
          <cell r="AN229" t="str">
            <v/>
          </cell>
          <cell r="AO229" t="str">
            <v>%SITE_CLIENT%/?library_guid=F42B0D70-9B1B-4CC8-AA6B-CB9D32B78385</v>
          </cell>
          <cell r="AP229" t="str">
            <v>Accès au travers du portail ENI</v>
          </cell>
          <cell r="AQ229" t="str">
            <v xml:space="preserve"> ASPX </v>
          </cell>
          <cell r="AR229" t="str">
            <v xml:space="preserve"> blend </v>
          </cell>
          <cell r="AS229" t="str">
            <v xml:space="preserve"> databinding </v>
          </cell>
          <cell r="AT229" t="str">
            <v xml:space="preserve"> expression blend </v>
          </cell>
          <cell r="AU229" t="str">
            <v xml:space="preserve"> livre RIA </v>
          </cell>
          <cell r="AV229" t="str">
            <v xml:space="preserve"> livre XAML </v>
          </cell>
          <cell r="AW229" t="str">
            <v xml:space="preserve"> LNEI4SIL</v>
          </cell>
          <cell r="AX229" t="str">
            <v xml:space="preserve"> microsoft </v>
          </cell>
          <cell r="AY229" t="str">
            <v xml:space="preserve"> multitouch </v>
          </cell>
          <cell r="AZ229" t="str">
            <v xml:space="preserve"> MVVM </v>
          </cell>
          <cell r="BA229" t="str">
            <v xml:space="preserve"> visual studio </v>
          </cell>
          <cell r="BB229" t="str">
            <v xml:space="preserve"> VS 2010 </v>
          </cell>
          <cell r="BC229" t="str">
            <v xml:space="preserve"> WPF </v>
          </cell>
          <cell r="BD229" t="str">
            <v xml:space="preserve">livre silverlight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row>
        <row r="230">
          <cell r="A230" t="str">
            <v>EI4SYM</v>
          </cell>
          <cell r="B230" t="str">
            <v>Symfony 4 (LTS)</v>
          </cell>
          <cell r="C230" t="str">
            <v>Développez des sites web PHP structurés et performants</v>
          </cell>
          <cell r="D230" t="str">
            <v>,Bilal  AMARNI,Etienne Langlet</v>
          </cell>
          <cell r="E230" t="str">
            <v/>
          </cell>
          <cell r="F230" t="str">
            <v/>
          </cell>
          <cell r="G230" t="str">
            <v xml:space="preserve">AMARNI, Bilal </v>
          </cell>
          <cell r="H230" t="str">
            <v>Langlet, Etienne</v>
          </cell>
          <cell r="I230" t="str">
            <v/>
          </cell>
          <cell r="J230" t="str">
            <v/>
          </cell>
          <cell r="K230" t="str">
            <v>Edition du 1 September 2021</v>
          </cell>
          <cell r="L230" t="str">
            <v>533 pages</v>
          </cell>
          <cell r="M230" t="str">
            <v>Editions ENI</v>
          </cell>
          <cell r="N230" t="str">
            <v>fre</v>
          </cell>
          <cell r="O230" t="str">
            <v>fre</v>
          </cell>
          <cell r="P230" t="str">
            <v>fre</v>
          </cell>
          <cell r="Q230" t="str">
            <v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v>
          </cell>
          <cell r="R230">
            <v>9782409031595</v>
          </cell>
          <cell r="S230" t="str">
            <v>Version Numérique</v>
          </cell>
          <cell r="T230">
            <v>9782409031588</v>
          </cell>
          <cell r="U230" t="str">
            <v>Version Imprimée</v>
          </cell>
          <cell r="V230" t="str">
            <v>St-Herblain</v>
          </cell>
          <cell r="W230" t="str">
            <v>Editions ENI</v>
          </cell>
          <cell r="X230">
            <v>2021</v>
          </cell>
          <cell r="Y230" t="str">
            <v>Bibliothèque Numérique ENI (Service en ligne)</v>
          </cell>
          <cell r="Z230" t="str">
            <v>EXPERT IT</v>
          </cell>
          <cell r="AA230" t="str">
            <v>texte</v>
          </cell>
          <cell r="AB230" t="str">
            <v>txt</v>
          </cell>
          <cell r="AC230" t="str">
            <v>rdacontent/fre</v>
          </cell>
          <cell r="AD230" t="str">
            <v>informatique</v>
          </cell>
          <cell r="AE230" t="str">
            <v>c</v>
          </cell>
          <cell r="AF230" t="str">
            <v>rdamedia/fre</v>
          </cell>
          <cell r="AG230" t="str">
            <v>ressource en ligne</v>
          </cell>
          <cell r="AH230" t="str">
            <v>cr</v>
          </cell>
          <cell r="AI230" t="str">
            <v>rdacarrier/fre</v>
          </cell>
          <cell r="AJ230" t="str">
            <v>m\\\\\o\\d\\\\\\\\</v>
          </cell>
          <cell r="AK230" t="str">
            <v>cr\cn\\\\uuaua</v>
          </cell>
          <cell r="AL230" t="str">
            <v>Accès restreint aux membres</v>
          </cell>
          <cell r="AM230" t="str">
            <v>Source de la note de description : Version imprimée</v>
          </cell>
          <cell r="AN230" t="str">
            <v/>
          </cell>
          <cell r="AO230" t="str">
            <v>%SITE_CLIENT%/?library_guid=3250AD9C-B05C-4EBE-8FCB-9350C1AFC586</v>
          </cell>
          <cell r="AP230" t="str">
            <v>Accès au travers du portail ENI</v>
          </cell>
          <cell r="AQ230" t="str">
            <v xml:space="preserve"> crum </v>
          </cell>
          <cell r="AR230" t="str">
            <v xml:space="preserve"> développement </v>
          </cell>
          <cell r="AS230" t="str">
            <v xml:space="preserve"> doctrine </v>
          </cell>
          <cell r="AT230" t="str">
            <v xml:space="preserve"> framework </v>
          </cell>
          <cell r="AU230" t="str">
            <v xml:space="preserve"> mvc</v>
          </cell>
          <cell r="AV230" t="str">
            <v xml:space="preserve"> orm </v>
          </cell>
          <cell r="AW230" t="str">
            <v xml:space="preserve"> support codelgniter </v>
          </cell>
          <cell r="AX230" t="str">
            <v xml:space="preserve"> support php </v>
          </cell>
          <cell r="AY230" t="str">
            <v xml:space="preserve"> symfony 3 </v>
          </cell>
          <cell r="AZ230" t="str">
            <v xml:space="preserve"> symfony 5</v>
          </cell>
          <cell r="BA230" t="str">
            <v xml:space="preserve"> web </v>
          </cell>
          <cell r="BB230" t="str">
            <v xml:space="preserve">framework </v>
          </cell>
          <cell r="BC230" t="str">
            <v xml:space="preserve">support symfony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row>
        <row r="231">
          <cell r="A231" t="str">
            <v>EI4VMVS</v>
          </cell>
          <cell r="B231" t="str">
            <v>VMware vSphere 4</v>
          </cell>
          <cell r="C231" t="str">
            <v>Mise en place d'une infrastructure virtuelle</v>
          </cell>
          <cell r="D231" t="str">
            <v>Eric MAILLÉ</v>
          </cell>
          <cell r="E231" t="str">
            <v/>
          </cell>
          <cell r="F231" t="str">
            <v>MAILLÉ, Eric</v>
          </cell>
          <cell r="G231" t="str">
            <v/>
          </cell>
          <cell r="H231" t="str">
            <v/>
          </cell>
          <cell r="I231" t="str">
            <v/>
          </cell>
          <cell r="J231" t="str">
            <v/>
          </cell>
          <cell r="K231" t="str">
            <v>Edition du 1 January 2010</v>
          </cell>
          <cell r="L231" t="str">
            <v>419 pages</v>
          </cell>
          <cell r="M231" t="str">
            <v>Editions ENI</v>
          </cell>
          <cell r="N231" t="str">
            <v>fre</v>
          </cell>
          <cell r="O231" t="str">
            <v>fre</v>
          </cell>
          <cell r="P231" t="str">
            <v>fre</v>
          </cell>
          <cell r="Q231" t="str">
            <v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v>
          </cell>
          <cell r="R231">
            <v>9782746053694</v>
          </cell>
          <cell r="S231" t="str">
            <v>Version Numérique</v>
          </cell>
          <cell r="T231">
            <v>9782746052871</v>
          </cell>
          <cell r="U231" t="str">
            <v>Version Imprimée</v>
          </cell>
          <cell r="V231" t="str">
            <v>St-Herblain</v>
          </cell>
          <cell r="W231" t="str">
            <v>Editions ENI</v>
          </cell>
          <cell r="X231">
            <v>2010</v>
          </cell>
          <cell r="Y231" t="str">
            <v>Bibliothèque Numérique ENI (Service en ligne)</v>
          </cell>
          <cell r="Z231" t="str">
            <v>EXPERT IT</v>
          </cell>
          <cell r="AA231" t="str">
            <v>texte</v>
          </cell>
          <cell r="AB231" t="str">
            <v>txt</v>
          </cell>
          <cell r="AC231" t="str">
            <v>rdacontent/fre</v>
          </cell>
          <cell r="AD231" t="str">
            <v>informatique</v>
          </cell>
          <cell r="AE231" t="str">
            <v>c</v>
          </cell>
          <cell r="AF231" t="str">
            <v>rdamedia/fre</v>
          </cell>
          <cell r="AG231" t="str">
            <v>ressource en ligne</v>
          </cell>
          <cell r="AH231" t="str">
            <v>cr</v>
          </cell>
          <cell r="AI231" t="str">
            <v>rdacarrier/fre</v>
          </cell>
          <cell r="AJ231" t="str">
            <v>m\\\\\o\\d\\\\\\\\</v>
          </cell>
          <cell r="AK231" t="str">
            <v>cr\cn\\\\uuaua</v>
          </cell>
          <cell r="AL231" t="str">
            <v>Accès restreint aux membres</v>
          </cell>
          <cell r="AM231" t="str">
            <v>Source de la note de description : Version imprimée</v>
          </cell>
          <cell r="AN231" t="str">
            <v/>
          </cell>
          <cell r="AO231" t="str">
            <v>%SITE_CLIENT%/?library_guid=5AFAC3DF-C925-45E7-A18D-ADD98FC16D6E</v>
          </cell>
          <cell r="AP231" t="str">
            <v>Accès au travers du portail ENI</v>
          </cell>
          <cell r="AQ231" t="str">
            <v xml:space="preserve"> cloud computing </v>
          </cell>
          <cell r="AR231" t="str">
            <v xml:space="preserve"> cloud interne </v>
          </cell>
          <cell r="AS231" t="str">
            <v xml:space="preserve"> esxi </v>
          </cell>
          <cell r="AT231" t="str">
            <v xml:space="preserve"> livre esx </v>
          </cell>
          <cell r="AU231" t="str">
            <v xml:space="preserve"> livre virtualisation </v>
          </cell>
          <cell r="AV231" t="str">
            <v xml:space="preserve"> livre vsphere </v>
          </cell>
          <cell r="AW231" t="str">
            <v xml:space="preserve"> LNEI4VMVS</v>
          </cell>
          <cell r="AX231" t="str">
            <v xml:space="preserve"> vsphere4 </v>
          </cell>
          <cell r="AY231" t="str">
            <v xml:space="preserve">livre vmware </v>
          </cell>
          <cell r="AZ231" t="str">
            <v/>
          </cell>
          <cell r="BA231" t="str">
            <v/>
          </cell>
          <cell r="BB231" t="str">
            <v/>
          </cell>
          <cell r="BC231" t="str">
            <v/>
          </cell>
          <cell r="BD231" t="str">
            <v/>
          </cell>
          <cell r="BE231" t="str">
            <v/>
          </cell>
          <cell r="BF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R231" t="str">
            <v/>
          </cell>
          <cell r="BS231" t="str">
            <v/>
          </cell>
          <cell r="BT231" t="str">
            <v/>
          </cell>
          <cell r="BU231" t="str">
            <v/>
          </cell>
          <cell r="BV231" t="str">
            <v/>
          </cell>
          <cell r="BW231" t="str">
            <v/>
          </cell>
          <cell r="BX231" t="str">
            <v/>
          </cell>
        </row>
        <row r="232">
          <cell r="A232" t="str">
            <v>EI4XDCIT</v>
          </cell>
          <cell r="B232" t="str">
            <v>Citrix XenDesktop v 4</v>
          </cell>
          <cell r="C232" t="str">
            <v>Mise en oeuvre d'une solution de virtualisation du poste de travail</v>
          </cell>
          <cell r="D232" t="str">
            <v>Sylvain GAUMÉ,Sylvain GAUMÉ</v>
          </cell>
          <cell r="E232" t="str">
            <v/>
          </cell>
          <cell r="F232" t="str">
            <v>GAUMÉ, Sylvain</v>
          </cell>
          <cell r="G232" t="str">
            <v>GAUMÉ, Sylvain</v>
          </cell>
          <cell r="H232" t="str">
            <v/>
          </cell>
          <cell r="I232" t="str">
            <v/>
          </cell>
          <cell r="J232" t="str">
            <v/>
          </cell>
          <cell r="K232" t="str">
            <v>Edition du 1 October 2010</v>
          </cell>
          <cell r="L232" t="str">
            <v>347 pages</v>
          </cell>
          <cell r="M232" t="str">
            <v>Editions ENI</v>
          </cell>
          <cell r="N232" t="str">
            <v>fre</v>
          </cell>
          <cell r="O232" t="str">
            <v>fre</v>
          </cell>
          <cell r="P232" t="str">
            <v>fre</v>
          </cell>
          <cell r="Q232" t="str">
            <v>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v>
          </cell>
          <cell r="R232">
            <v>9782746059689</v>
          </cell>
          <cell r="S232" t="str">
            <v>Version Numérique</v>
          </cell>
          <cell r="T232">
            <v>9782746058187</v>
          </cell>
          <cell r="U232" t="str">
            <v>Version Imprimée</v>
          </cell>
          <cell r="V232" t="str">
            <v>St-Herblain</v>
          </cell>
          <cell r="W232" t="str">
            <v>Editions ENI</v>
          </cell>
          <cell r="X232">
            <v>2010</v>
          </cell>
          <cell r="Y232" t="str">
            <v>Bibliothèque Numérique ENI (Service en ligne)</v>
          </cell>
          <cell r="Z232" t="str">
            <v>EXPERT IT</v>
          </cell>
          <cell r="AA232" t="str">
            <v>texte</v>
          </cell>
          <cell r="AB232" t="str">
            <v>txt</v>
          </cell>
          <cell r="AC232" t="str">
            <v>rdacontent/fre</v>
          </cell>
          <cell r="AD232" t="str">
            <v>informatique</v>
          </cell>
          <cell r="AE232" t="str">
            <v>c</v>
          </cell>
          <cell r="AF232" t="str">
            <v>rdamedia/fre</v>
          </cell>
          <cell r="AG232" t="str">
            <v>ressource en ligne</v>
          </cell>
          <cell r="AH232" t="str">
            <v>cr</v>
          </cell>
          <cell r="AI232" t="str">
            <v>rdacarrier/fre</v>
          </cell>
          <cell r="AJ232" t="str">
            <v>m\\\\\o\\d\\\\\\\\</v>
          </cell>
          <cell r="AK232" t="str">
            <v>cr\cn\\\\uuaua</v>
          </cell>
          <cell r="AL232" t="str">
            <v>Accès restreint aux membres</v>
          </cell>
          <cell r="AM232" t="str">
            <v>Source de la note de description : Version imprimée</v>
          </cell>
          <cell r="AN232" t="str">
            <v/>
          </cell>
          <cell r="AO232" t="str">
            <v>%SITE_CLIENT%/?library_guid=E6FB1499-3B80-4DFE-A77B-32D4EC4283A5</v>
          </cell>
          <cell r="AP232" t="str">
            <v>Accès au travers du portail ENI</v>
          </cell>
          <cell r="AQ232" t="str">
            <v xml:space="preserve"> flexcast </v>
          </cell>
          <cell r="AR232" t="str">
            <v xml:space="preserve"> livre citrix </v>
          </cell>
          <cell r="AS232" t="str">
            <v xml:space="preserve"> LNEI4XDCIT</v>
          </cell>
          <cell r="AT232" t="str">
            <v xml:space="preserve"> vdi </v>
          </cell>
          <cell r="AU232" t="str">
            <v xml:space="preserve"> windows 7 </v>
          </cell>
          <cell r="AV232" t="str">
            <v xml:space="preserve">livre virtualisation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row>
        <row r="233">
          <cell r="A233" t="str">
            <v>EI5.1POWFA</v>
          </cell>
          <cell r="B233" t="str">
            <v>PowerShell</v>
          </cell>
          <cell r="C233" t="str">
            <v>Fonctionnalités avancées (Nouvelle édition)</v>
          </cell>
          <cell r="D233" t="str">
            <v>Nicolas BAUDIN</v>
          </cell>
          <cell r="E233" t="str">
            <v/>
          </cell>
          <cell r="F233" t="str">
            <v>BAUDIN, Nicolas</v>
          </cell>
          <cell r="G233" t="str">
            <v/>
          </cell>
          <cell r="H233" t="str">
            <v/>
          </cell>
          <cell r="I233" t="str">
            <v/>
          </cell>
          <cell r="J233" t="str">
            <v/>
          </cell>
          <cell r="K233" t="str">
            <v>Edition du 1 September 2018</v>
          </cell>
          <cell r="L233" t="str">
            <v>600 pages</v>
          </cell>
          <cell r="M233" t="str">
            <v>Editions ENI</v>
          </cell>
          <cell r="N233" t="str">
            <v>fre</v>
          </cell>
          <cell r="O233" t="str">
            <v>fre</v>
          </cell>
          <cell r="P233" t="str">
            <v>fre</v>
          </cell>
          <cell r="Q233" t="str">
            <v>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v>
          </cell>
          <cell r="R233">
            <v>9782409015014</v>
          </cell>
          <cell r="S233" t="str">
            <v>Version Numérique</v>
          </cell>
          <cell r="T233">
            <v>9782409014994</v>
          </cell>
          <cell r="U233" t="str">
            <v>Version Imprimée</v>
          </cell>
          <cell r="V233" t="str">
            <v>St-Herblain</v>
          </cell>
          <cell r="W233" t="str">
            <v>Editions ENI</v>
          </cell>
          <cell r="X233">
            <v>2018</v>
          </cell>
          <cell r="Y233" t="str">
            <v>Bibliothèque Numérique ENI (Service en ligne)</v>
          </cell>
          <cell r="Z233" t="str">
            <v>EXPERT IT</v>
          </cell>
          <cell r="AA233" t="str">
            <v>texte</v>
          </cell>
          <cell r="AB233" t="str">
            <v>txt</v>
          </cell>
          <cell r="AC233" t="str">
            <v>rdacontent/fre</v>
          </cell>
          <cell r="AD233" t="str">
            <v>informatique</v>
          </cell>
          <cell r="AE233" t="str">
            <v>c</v>
          </cell>
          <cell r="AF233" t="str">
            <v>rdamedia/fre</v>
          </cell>
          <cell r="AG233" t="str">
            <v>ressource en ligne</v>
          </cell>
          <cell r="AH233" t="str">
            <v>cr</v>
          </cell>
          <cell r="AI233" t="str">
            <v>rdacarrier/fre</v>
          </cell>
          <cell r="AJ233" t="str">
            <v>m\\\\\o\\d\\\\\\\\</v>
          </cell>
          <cell r="AK233" t="str">
            <v>cr\cn\\\\uuaua</v>
          </cell>
          <cell r="AL233" t="str">
            <v>Accès restreint aux membres</v>
          </cell>
          <cell r="AM233" t="str">
            <v>Source de la note de description : Version imprimée</v>
          </cell>
          <cell r="AN233" t="str">
            <v/>
          </cell>
          <cell r="AO233" t="str">
            <v>%SITE_CLIENT%/?library_guid=779631C2-EC90-4546-A911-7C166E6F4B2B</v>
          </cell>
          <cell r="AP233" t="str">
            <v>Accès au travers du portail ENI</v>
          </cell>
          <cell r="AQ233" t="str">
            <v xml:space="preserve"> DSC </v>
          </cell>
          <cell r="AR233" t="str">
            <v xml:space="preserve"> Just Enough Administration </v>
          </cell>
          <cell r="AS233" t="str">
            <v xml:space="preserve"> LNEI5.1POWFA</v>
          </cell>
          <cell r="AT233" t="str">
            <v xml:space="preserve"> NuGet </v>
          </cell>
          <cell r="AU233" t="str">
            <v xml:space="preserve"> powershell </v>
          </cell>
          <cell r="AV233" t="str">
            <v xml:space="preserve"> PowerShell Web Acces </v>
          </cell>
          <cell r="AW233" t="str">
            <v xml:space="preserve"> scripting </v>
          </cell>
          <cell r="AX233" t="str">
            <v xml:space="preserve">script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row>
        <row r="234">
          <cell r="A234" t="str">
            <v>EI56MYS</v>
          </cell>
          <cell r="B234" t="str">
            <v>MySQL 5.6</v>
          </cell>
          <cell r="C234" t="str">
            <v>Performances et Tuning</v>
          </cell>
          <cell r="D234" t="str">
            <v>Vincent TAHON</v>
          </cell>
          <cell r="E234" t="str">
            <v/>
          </cell>
          <cell r="F234" t="str">
            <v>TAHON, Vincent</v>
          </cell>
          <cell r="G234" t="str">
            <v/>
          </cell>
          <cell r="H234" t="str">
            <v/>
          </cell>
          <cell r="I234" t="str">
            <v/>
          </cell>
          <cell r="J234" t="str">
            <v/>
          </cell>
          <cell r="K234" t="str">
            <v>Edition du 1 August 2014</v>
          </cell>
          <cell r="L234" t="str">
            <v>494 pages</v>
          </cell>
          <cell r="M234" t="str">
            <v>Editions ENI</v>
          </cell>
          <cell r="N234" t="str">
            <v>fre</v>
          </cell>
          <cell r="O234" t="str">
            <v>fre</v>
          </cell>
          <cell r="P234" t="str">
            <v>fre</v>
          </cell>
          <cell r="Q234" t="str">
            <v>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v>
          </cell>
          <cell r="R234">
            <v>9782746091344</v>
          </cell>
          <cell r="S234" t="str">
            <v>Version Numérique</v>
          </cell>
          <cell r="T234">
            <v>9782746090187</v>
          </cell>
          <cell r="U234" t="str">
            <v>Version Imprimée</v>
          </cell>
          <cell r="V234" t="str">
            <v>St-Herblain</v>
          </cell>
          <cell r="W234" t="str">
            <v>Editions ENI</v>
          </cell>
          <cell r="X234">
            <v>2014</v>
          </cell>
          <cell r="Y234" t="str">
            <v>Bibliothèque Numérique ENI (Service en ligne)</v>
          </cell>
          <cell r="Z234" t="str">
            <v>EXPERT IT</v>
          </cell>
          <cell r="AA234" t="str">
            <v>texte</v>
          </cell>
          <cell r="AB234" t="str">
            <v>txt</v>
          </cell>
          <cell r="AC234" t="str">
            <v>rdacontent/fre</v>
          </cell>
          <cell r="AD234" t="str">
            <v>informatique</v>
          </cell>
          <cell r="AE234" t="str">
            <v>c</v>
          </cell>
          <cell r="AF234" t="str">
            <v>rdamedia/fre</v>
          </cell>
          <cell r="AG234" t="str">
            <v>ressource en ligne</v>
          </cell>
          <cell r="AH234" t="str">
            <v>cr</v>
          </cell>
          <cell r="AI234" t="str">
            <v>rdacarrier/fre</v>
          </cell>
          <cell r="AJ234" t="str">
            <v>m\\\\\o\\d\\\\\\\\</v>
          </cell>
          <cell r="AK234" t="str">
            <v>cr\cn\\\\uuaua</v>
          </cell>
          <cell r="AL234" t="str">
            <v>Accès restreint aux membres</v>
          </cell>
          <cell r="AM234" t="str">
            <v>Source de la note de description : Version imprimée</v>
          </cell>
          <cell r="AN234" t="str">
            <v/>
          </cell>
          <cell r="AO234" t="str">
            <v>%SITE_CLIENT%/?library_guid=7331593B-8D87-4A40-8F84-11E57AC88CB8</v>
          </cell>
          <cell r="AP234" t="str">
            <v>Accès au travers du portail ENI</v>
          </cell>
          <cell r="AQ234" t="str">
            <v xml:space="preserve"> BDD </v>
          </cell>
          <cell r="AR234" t="str">
            <v xml:space="preserve"> cluster </v>
          </cell>
          <cell r="AS234" t="str">
            <v xml:space="preserve"> LNEI56MYS</v>
          </cell>
          <cell r="AT234" t="str">
            <v xml:space="preserve"> mariadb </v>
          </cell>
          <cell r="AU234" t="str">
            <v xml:space="preserve"> requêtes </v>
          </cell>
          <cell r="AV234" t="str">
            <v xml:space="preserve"> SGBDR </v>
          </cell>
          <cell r="AW234" t="str">
            <v xml:space="preserve"> SGBDR </v>
          </cell>
          <cell r="AX234" t="str">
            <v xml:space="preserve">innoDB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row>
        <row r="235">
          <cell r="A235" t="str">
            <v>EI56WOR</v>
          </cell>
          <cell r="B235" t="str">
            <v>WordPress</v>
          </cell>
          <cell r="C235" t="str">
            <v>Développez des thèmes avancés avec PHP (théorie, TP, ressources) (5e édition)</v>
          </cell>
          <cell r="D235" t="str">
            <v>Laurent DUMOULIN</v>
          </cell>
          <cell r="E235" t="str">
            <v/>
          </cell>
          <cell r="F235" t="str">
            <v>DUMOULIN, Laurent</v>
          </cell>
          <cell r="G235" t="str">
            <v/>
          </cell>
          <cell r="H235" t="str">
            <v/>
          </cell>
          <cell r="I235" t="str">
            <v/>
          </cell>
          <cell r="J235" t="str">
            <v/>
          </cell>
          <cell r="K235" t="str">
            <v>Edition du 1 May 2023</v>
          </cell>
          <cell r="L235" t="str">
            <v>694 pages</v>
          </cell>
          <cell r="M235" t="str">
            <v>Editions ENI</v>
          </cell>
          <cell r="N235" t="str">
            <v>fre</v>
          </cell>
          <cell r="O235" t="str">
            <v>fre</v>
          </cell>
          <cell r="P235" t="str">
            <v>fre</v>
          </cell>
          <cell r="Q235" t="str">
            <v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v>
          </cell>
          <cell r="R235">
            <v>9782409039690</v>
          </cell>
          <cell r="S235" t="str">
            <v>Version Numérique</v>
          </cell>
          <cell r="T235">
            <v>9782409039683</v>
          </cell>
          <cell r="U235" t="str">
            <v>Version Imprimée</v>
          </cell>
          <cell r="V235" t="str">
            <v>St-Herblain</v>
          </cell>
          <cell r="W235" t="str">
            <v>Editions ENI</v>
          </cell>
          <cell r="X235">
            <v>2023</v>
          </cell>
          <cell r="Y235" t="str">
            <v>Bibliothèque Numérique ENI (Service en ligne)</v>
          </cell>
          <cell r="Z235" t="str">
            <v>EXPERT IT</v>
          </cell>
          <cell r="AA235" t="str">
            <v>texte</v>
          </cell>
          <cell r="AB235" t="str">
            <v>txt</v>
          </cell>
          <cell r="AC235" t="str">
            <v>rdacontent/fre</v>
          </cell>
          <cell r="AD235" t="str">
            <v>informatique</v>
          </cell>
          <cell r="AE235" t="str">
            <v>c</v>
          </cell>
          <cell r="AF235" t="str">
            <v>rdamedia/fre</v>
          </cell>
          <cell r="AG235" t="str">
            <v>ressource en ligne</v>
          </cell>
          <cell r="AH235" t="str">
            <v>cr</v>
          </cell>
          <cell r="AI235" t="str">
            <v>rdacarrier/fre</v>
          </cell>
          <cell r="AJ235" t="str">
            <v>m\\\\\o\\d\\\\\\\\</v>
          </cell>
          <cell r="AK235" t="str">
            <v>cr\cn\\\\uuaua</v>
          </cell>
          <cell r="AL235" t="str">
            <v>Accès restreint aux membres</v>
          </cell>
          <cell r="AM235" t="str">
            <v>Source de la note de description : Version imprimée</v>
          </cell>
          <cell r="AN235" t="str">
            <v/>
          </cell>
          <cell r="AO235" t="str">
            <v>%SITE_CLIENT%/?library_guid=30B94261-9400-40A1-AD5F-EDBD21E069F2</v>
          </cell>
          <cell r="AP235" t="str">
            <v>Accès au travers du portail ENI</v>
          </cell>
          <cell r="AQ235" t="str">
            <v xml:space="preserve"> CMS </v>
          </cell>
          <cell r="AR235" t="str">
            <v xml:space="preserve"> PHP </v>
          </cell>
          <cell r="AS235" t="str">
            <v xml:space="preserve"> Twenty Twenty</v>
          </cell>
          <cell r="AT235" t="str">
            <v xml:space="preserve"> WordPress 6 </v>
          </cell>
          <cell r="AU235" t="str">
            <v>Three</v>
          </cell>
          <cell r="AV235" t="str">
            <v xml:space="preserve">wordpress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row>
        <row r="236">
          <cell r="A236" t="str">
            <v>EI5ALL</v>
          </cell>
          <cell r="B236" t="str">
            <v>Allegro 5</v>
          </cell>
          <cell r="C236" t="str">
            <v>Programmation de jeux en C ou C++</v>
          </cell>
          <cell r="D236" t="str">
            <v>Frédéric DROUILLON</v>
          </cell>
          <cell r="E236" t="str">
            <v/>
          </cell>
          <cell r="F236" t="str">
            <v>DROUILLON, Frédéric</v>
          </cell>
          <cell r="G236" t="str">
            <v/>
          </cell>
          <cell r="H236" t="str">
            <v/>
          </cell>
          <cell r="I236" t="str">
            <v/>
          </cell>
          <cell r="J236" t="str">
            <v/>
          </cell>
          <cell r="K236" t="str">
            <v>Edition du 1 March 2015</v>
          </cell>
          <cell r="L236" t="str">
            <v>556 pages</v>
          </cell>
          <cell r="M236" t="str">
            <v>Editions ENI</v>
          </cell>
          <cell r="N236" t="str">
            <v>fre</v>
          </cell>
          <cell r="O236" t="str">
            <v>fre</v>
          </cell>
          <cell r="P236" t="str">
            <v>fre</v>
          </cell>
          <cell r="Q236" t="str">
            <v>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v>
          </cell>
          <cell r="R236">
            <v>9782746095342</v>
          </cell>
          <cell r="S236" t="str">
            <v>Version Numérique</v>
          </cell>
          <cell r="T236">
            <v>9782746093867</v>
          </cell>
          <cell r="U236" t="str">
            <v>Version Imprimée</v>
          </cell>
          <cell r="V236" t="str">
            <v>St-Herblain</v>
          </cell>
          <cell r="W236" t="str">
            <v>Editions ENI</v>
          </cell>
          <cell r="X236">
            <v>2015</v>
          </cell>
          <cell r="Y236" t="str">
            <v>Bibliothèque Numérique ENI (Service en ligne)</v>
          </cell>
          <cell r="Z236" t="str">
            <v>EXPERT IT</v>
          </cell>
          <cell r="AA236" t="str">
            <v>texte</v>
          </cell>
          <cell r="AB236" t="str">
            <v>txt</v>
          </cell>
          <cell r="AC236" t="str">
            <v>rdacontent/fre</v>
          </cell>
          <cell r="AD236" t="str">
            <v>informatique</v>
          </cell>
          <cell r="AE236" t="str">
            <v>c</v>
          </cell>
          <cell r="AF236" t="str">
            <v>rdamedia/fre</v>
          </cell>
          <cell r="AG236" t="str">
            <v>ressource en ligne</v>
          </cell>
          <cell r="AH236" t="str">
            <v>cr</v>
          </cell>
          <cell r="AI236" t="str">
            <v>rdacarrier/fre</v>
          </cell>
          <cell r="AJ236" t="str">
            <v>m\\\\\o\\d\\\\\\\\</v>
          </cell>
          <cell r="AK236" t="str">
            <v>cr\cn\\\\uuaua</v>
          </cell>
          <cell r="AL236" t="str">
            <v>Accès restreint aux membres</v>
          </cell>
          <cell r="AM236" t="str">
            <v>Source de la note de description : Version imprimée</v>
          </cell>
          <cell r="AN236" t="str">
            <v/>
          </cell>
          <cell r="AO236" t="str">
            <v>%SITE_CLIENT%/?library_guid=C9557853-7B1D-46EB-9C2C-B3278C680BA3</v>
          </cell>
          <cell r="AP236" t="str">
            <v>Accès au travers du portail ENI</v>
          </cell>
          <cell r="AQ236" t="str">
            <v xml:space="preserve"> langage C </v>
          </cell>
          <cell r="AR236" t="str">
            <v xml:space="preserve"> langage C++ </v>
          </cell>
          <cell r="AS236" t="str">
            <v xml:space="preserve"> LNEI5ALL</v>
          </cell>
          <cell r="AT236" t="str">
            <v xml:space="preserve">jeu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row>
        <row r="237">
          <cell r="A237" t="str">
            <v>EI5APHT</v>
          </cell>
          <cell r="B237" t="str">
            <v>Les API JavaScript du HTML5</v>
          </cell>
          <cell r="C237" t="str">
            <v>Intégrez la puissance du HTML5 dans vos applications Web</v>
          </cell>
          <cell r="D237" t="str">
            <v>Luc VAN LANCKER</v>
          </cell>
          <cell r="E237" t="str">
            <v/>
          </cell>
          <cell r="F237" t="str">
            <v>VAN LANCKER, Luc</v>
          </cell>
          <cell r="G237" t="str">
            <v/>
          </cell>
          <cell r="H237" t="str">
            <v/>
          </cell>
          <cell r="I237" t="str">
            <v/>
          </cell>
          <cell r="J237" t="str">
            <v/>
          </cell>
          <cell r="K237" t="str">
            <v>Edition du 1 June 2012</v>
          </cell>
          <cell r="L237" t="str">
            <v>509 pages</v>
          </cell>
          <cell r="M237" t="str">
            <v>Editions ENI</v>
          </cell>
          <cell r="N237" t="str">
            <v>fre</v>
          </cell>
          <cell r="O237" t="str">
            <v>fre</v>
          </cell>
          <cell r="P237" t="str">
            <v>fre</v>
          </cell>
          <cell r="Q237" t="str">
            <v>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v>
          </cell>
          <cell r="R237">
            <v>9782746074767</v>
          </cell>
          <cell r="S237" t="str">
            <v>Version Numérique</v>
          </cell>
          <cell r="T237">
            <v>9782746074101</v>
          </cell>
          <cell r="U237" t="str">
            <v>Version Imprimée</v>
          </cell>
          <cell r="V237" t="str">
            <v>St-Herblain</v>
          </cell>
          <cell r="W237" t="str">
            <v>Editions ENI</v>
          </cell>
          <cell r="X237">
            <v>2012</v>
          </cell>
          <cell r="Y237" t="str">
            <v>Bibliothèque Numérique ENI (Service en ligne)</v>
          </cell>
          <cell r="Z237" t="str">
            <v>EXPERT IT</v>
          </cell>
          <cell r="AA237" t="str">
            <v>texte</v>
          </cell>
          <cell r="AB237" t="str">
            <v>txt</v>
          </cell>
          <cell r="AC237" t="str">
            <v>rdacontent/fre</v>
          </cell>
          <cell r="AD237" t="str">
            <v>informatique</v>
          </cell>
          <cell r="AE237" t="str">
            <v>c</v>
          </cell>
          <cell r="AF237" t="str">
            <v>rdamedia/fre</v>
          </cell>
          <cell r="AG237" t="str">
            <v>ressource en ligne</v>
          </cell>
          <cell r="AH237" t="str">
            <v>cr</v>
          </cell>
          <cell r="AI237" t="str">
            <v>rdacarrier/fre</v>
          </cell>
          <cell r="AJ237" t="str">
            <v>m\\\\\o\\d\\\\\\\\</v>
          </cell>
          <cell r="AK237" t="str">
            <v>cr\cn\\\\uuaua</v>
          </cell>
          <cell r="AL237" t="str">
            <v>Accès restreint aux membres</v>
          </cell>
          <cell r="AM237" t="str">
            <v>Source de la note de description : Version imprimée</v>
          </cell>
          <cell r="AN237" t="str">
            <v/>
          </cell>
          <cell r="AO237" t="str">
            <v>%SITE_CLIENT%/?library_guid=A5F31774-1444-4B3A-B730-99EE1084E1FF</v>
          </cell>
          <cell r="AP237" t="str">
            <v>Accès au travers du portail ENI</v>
          </cell>
          <cell r="AQ237" t="str">
            <v xml:space="preserve"> canvas </v>
          </cell>
          <cell r="AR237" t="str">
            <v xml:space="preserve"> CSS 3 </v>
          </cell>
          <cell r="AS237" t="str">
            <v xml:space="preserve"> géolocalisation </v>
          </cell>
          <cell r="AT237" t="str">
            <v xml:space="preserve"> history </v>
          </cell>
          <cell r="AU237" t="str">
            <v xml:space="preserve"> HTML 5 </v>
          </cell>
          <cell r="AV237" t="str">
            <v xml:space="preserve"> html 5 </v>
          </cell>
          <cell r="AW237" t="str">
            <v xml:space="preserve"> LNEI5APHT</v>
          </cell>
          <cell r="AX237" t="str">
            <v xml:space="preserve"> selectors </v>
          </cell>
          <cell r="AY237" t="str">
            <v xml:space="preserve"> storage </v>
          </cell>
          <cell r="AZ237" t="str">
            <v xml:space="preserve"> websocket </v>
          </cell>
          <cell r="BA237" t="str">
            <v xml:space="preserve">livre html5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row>
        <row r="238">
          <cell r="A238" t="str">
            <v>EI5DES</v>
          </cell>
          <cell r="B238" t="str">
            <v>Design Patterns en Java</v>
          </cell>
          <cell r="C238" t="str">
            <v>Descriptions et solutions illustrées en UML 2 et Java (5e édition) - Les 23 modèles de conception</v>
          </cell>
          <cell r="D238" t="str">
            <v>Laurent DEBRAUWER</v>
          </cell>
          <cell r="E238" t="str">
            <v/>
          </cell>
          <cell r="F238" t="str">
            <v>DEBRAUWER, Laurent</v>
          </cell>
          <cell r="G238" t="str">
            <v/>
          </cell>
          <cell r="H238" t="str">
            <v/>
          </cell>
          <cell r="I238" t="str">
            <v/>
          </cell>
          <cell r="J238" t="str">
            <v/>
          </cell>
          <cell r="K238" t="str">
            <v>Edition du 1 November 2022</v>
          </cell>
          <cell r="L238" t="str">
            <v>468 pages</v>
          </cell>
          <cell r="M238" t="str">
            <v>Editions ENI</v>
          </cell>
          <cell r="N238" t="str">
            <v>fre</v>
          </cell>
          <cell r="O238" t="str">
            <v>fre</v>
          </cell>
          <cell r="P238" t="str">
            <v>fre</v>
          </cell>
          <cell r="Q238" t="str">
            <v>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v>
          </cell>
          <cell r="R238">
            <v>9782409037610</v>
          </cell>
          <cell r="S238" t="str">
            <v>Version Numérique</v>
          </cell>
          <cell r="T238">
            <v>9782409037603</v>
          </cell>
          <cell r="U238" t="str">
            <v>Version Imprimée</v>
          </cell>
          <cell r="V238" t="str">
            <v>St-Herblain</v>
          </cell>
          <cell r="W238" t="str">
            <v>Editions ENI</v>
          </cell>
          <cell r="X238">
            <v>2022</v>
          </cell>
          <cell r="Y238" t="str">
            <v>Bibliothèque Numérique ENI (Service en ligne)</v>
          </cell>
          <cell r="Z238" t="str">
            <v>EXPERT IT</v>
          </cell>
          <cell r="AA238" t="str">
            <v>texte</v>
          </cell>
          <cell r="AB238" t="str">
            <v>txt</v>
          </cell>
          <cell r="AC238" t="str">
            <v>rdacontent/fre</v>
          </cell>
          <cell r="AD238" t="str">
            <v>informatique</v>
          </cell>
          <cell r="AE238" t="str">
            <v>c</v>
          </cell>
          <cell r="AF238" t="str">
            <v>rdamedia/fre</v>
          </cell>
          <cell r="AG238" t="str">
            <v>ressource en ligne</v>
          </cell>
          <cell r="AH238" t="str">
            <v>cr</v>
          </cell>
          <cell r="AI238" t="str">
            <v>rdacarrier/fre</v>
          </cell>
          <cell r="AJ238" t="str">
            <v>m\\\\\o\\d\\\\\\\\</v>
          </cell>
          <cell r="AK238" t="str">
            <v>cr\cn\\\\uuaua</v>
          </cell>
          <cell r="AL238" t="str">
            <v>Accès restreint aux membres</v>
          </cell>
          <cell r="AM238" t="str">
            <v>Source de la note de description : Version imprimée</v>
          </cell>
          <cell r="AN238" t="str">
            <v/>
          </cell>
          <cell r="AO238" t="str">
            <v>%SITE_CLIENT%/?library_guid=503DC5CB-09A5-4075-BD7C-AD4BE6B4D31F</v>
          </cell>
          <cell r="AP238" t="str">
            <v>Accès au travers du portail ENI</v>
          </cell>
          <cell r="AQ238" t="str">
            <v xml:space="preserve"> Abstract Factory </v>
          </cell>
          <cell r="AR238" t="str">
            <v xml:space="preserve"> Adapter </v>
          </cell>
          <cell r="AS238" t="str">
            <v xml:space="preserve"> Bridge </v>
          </cell>
          <cell r="AT238" t="str">
            <v xml:space="preserve"> Builder </v>
          </cell>
          <cell r="AU238" t="str">
            <v xml:space="preserve"> Chain of Responsibility </v>
          </cell>
          <cell r="AV238" t="str">
            <v xml:space="preserve"> Command </v>
          </cell>
          <cell r="AW238" t="str">
            <v xml:space="preserve"> Composite </v>
          </cell>
          <cell r="AX238" t="str">
            <v xml:space="preserve"> Decorator </v>
          </cell>
          <cell r="AY238" t="str">
            <v xml:space="preserve"> design patterns </v>
          </cell>
          <cell r="AZ238" t="str">
            <v xml:space="preserve"> Façade </v>
          </cell>
          <cell r="BA238" t="str">
            <v xml:space="preserve"> Factory Method </v>
          </cell>
          <cell r="BB238" t="str">
            <v xml:space="preserve"> Flyweight </v>
          </cell>
          <cell r="BC238" t="str">
            <v xml:space="preserve"> GoF </v>
          </cell>
          <cell r="BD238" t="str">
            <v xml:space="preserve"> Interpreter </v>
          </cell>
          <cell r="BE238" t="str">
            <v xml:space="preserve"> Iterator </v>
          </cell>
          <cell r="BF238" t="str">
            <v xml:space="preserve"> Mediator </v>
          </cell>
          <cell r="BG238" t="str">
            <v xml:space="preserve"> Memento </v>
          </cell>
          <cell r="BH238" t="str">
            <v xml:space="preserve"> motif de conception </v>
          </cell>
          <cell r="BI238" t="str">
            <v xml:space="preserve"> MVC </v>
          </cell>
          <cell r="BJ238" t="str">
            <v xml:space="preserve"> Observer </v>
          </cell>
          <cell r="BK238" t="str">
            <v xml:space="preserve"> patron de conception </v>
          </cell>
          <cell r="BL238" t="str">
            <v xml:space="preserve"> POO </v>
          </cell>
          <cell r="BM238" t="str">
            <v xml:space="preserve"> Prototype </v>
          </cell>
          <cell r="BN238" t="str">
            <v xml:space="preserve"> Proxy </v>
          </cell>
          <cell r="BO238" t="str">
            <v xml:space="preserve"> Singleton </v>
          </cell>
          <cell r="BP238" t="str">
            <v xml:space="preserve"> State </v>
          </cell>
          <cell r="BQ238" t="str">
            <v xml:space="preserve"> Strategy </v>
          </cell>
          <cell r="BR238" t="str">
            <v xml:space="preserve"> Template Method </v>
          </cell>
          <cell r="BS238" t="str">
            <v xml:space="preserve"> uml </v>
          </cell>
          <cell r="BT238" t="str">
            <v xml:space="preserve"> uml 2 </v>
          </cell>
          <cell r="BU238" t="str">
            <v xml:space="preserve"> uml2 </v>
          </cell>
          <cell r="BV238" t="str">
            <v xml:space="preserve"> Visitor</v>
          </cell>
          <cell r="BW238" t="str">
            <v xml:space="preserve">java </v>
          </cell>
          <cell r="BX238" t="str">
            <v/>
          </cell>
        </row>
        <row r="239">
          <cell r="A239" t="str">
            <v>EI5HCJ</v>
          </cell>
          <cell r="B239" t="str">
            <v>HTML5, CSS3 et JavaScript</v>
          </cell>
          <cell r="C239" t="str">
            <v>Développez vos sites pour les terminaux mobiles</v>
          </cell>
          <cell r="D239" t="str">
            <v>Olivier HENNEBELLE</v>
          </cell>
          <cell r="E239" t="str">
            <v/>
          </cell>
          <cell r="F239" t="str">
            <v>HENNEBELLE, Olivier</v>
          </cell>
          <cell r="G239" t="str">
            <v/>
          </cell>
          <cell r="H239" t="str">
            <v/>
          </cell>
          <cell r="I239" t="str">
            <v/>
          </cell>
          <cell r="J239" t="str">
            <v/>
          </cell>
          <cell r="K239" t="str">
            <v>Edition du 1 October 2012</v>
          </cell>
          <cell r="L239" t="str">
            <v>416 pages</v>
          </cell>
          <cell r="M239" t="str">
            <v>Editions ENI</v>
          </cell>
          <cell r="N239" t="str">
            <v>fre</v>
          </cell>
          <cell r="O239" t="str">
            <v>fre</v>
          </cell>
          <cell r="P239" t="str">
            <v>fre</v>
          </cell>
          <cell r="Q239" t="str">
            <v>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v>
          </cell>
          <cell r="R239">
            <v>9782746076761</v>
          </cell>
          <cell r="S239" t="str">
            <v>Version Numérique</v>
          </cell>
          <cell r="T239">
            <v>9782746076495</v>
          </cell>
          <cell r="U239" t="str">
            <v>Version Imprimée</v>
          </cell>
          <cell r="V239" t="str">
            <v>St-Herblain</v>
          </cell>
          <cell r="W239" t="str">
            <v>Editions ENI</v>
          </cell>
          <cell r="X239">
            <v>2012</v>
          </cell>
          <cell r="Y239" t="str">
            <v>Bibliothèque Numérique ENI (Service en ligne)</v>
          </cell>
          <cell r="Z239" t="str">
            <v>EXPERT IT</v>
          </cell>
          <cell r="AA239" t="str">
            <v>texte</v>
          </cell>
          <cell r="AB239" t="str">
            <v>txt</v>
          </cell>
          <cell r="AC239" t="str">
            <v>rdacontent/fre</v>
          </cell>
          <cell r="AD239" t="str">
            <v>informatique</v>
          </cell>
          <cell r="AE239" t="str">
            <v>c</v>
          </cell>
          <cell r="AF239" t="str">
            <v>rdamedia/fre</v>
          </cell>
          <cell r="AG239" t="str">
            <v>ressource en ligne</v>
          </cell>
          <cell r="AH239" t="str">
            <v>cr</v>
          </cell>
          <cell r="AI239" t="str">
            <v>rdacarrier/fre</v>
          </cell>
          <cell r="AJ239" t="str">
            <v>m\\\\\o\\d\\\\\\\\</v>
          </cell>
          <cell r="AK239" t="str">
            <v>cr\cn\\\\uuaua</v>
          </cell>
          <cell r="AL239" t="str">
            <v>Accès restreint aux membres</v>
          </cell>
          <cell r="AM239" t="str">
            <v>Source de la note de description : Version imprimée</v>
          </cell>
          <cell r="AN239" t="str">
            <v/>
          </cell>
          <cell r="AO239" t="str">
            <v>%SITE_CLIENT%/?library_guid=C5685432-2D29-47B8-B20A-99FB8AD53090</v>
          </cell>
          <cell r="AP239" t="str">
            <v>Accès au travers du portail ENI</v>
          </cell>
          <cell r="AQ239" t="str">
            <v xml:space="preserve"> css 3 </v>
          </cell>
          <cell r="AR239" t="str">
            <v xml:space="preserve"> js </v>
          </cell>
          <cell r="AS239" t="str">
            <v xml:space="preserve"> LNEI5HCJ</v>
          </cell>
          <cell r="AT239" t="str">
            <v xml:space="preserve"> mobilite </v>
          </cell>
          <cell r="AU239" t="str">
            <v xml:space="preserve"> mobilité </v>
          </cell>
          <cell r="AV239" t="str">
            <v xml:space="preserve"> web </v>
          </cell>
          <cell r="AW239" t="str">
            <v xml:space="preserve">html 5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row>
        <row r="240">
          <cell r="A240" t="str">
            <v>EI5HT5PH</v>
          </cell>
          <cell r="B240" t="str">
            <v>HTML5 et PHP 5 - Développez des applications web performantes</v>
          </cell>
          <cell r="C240" t="str">
            <v>Exploitez les dernières nouveautés des langages</v>
          </cell>
          <cell r="D240" t="str">
            <v>Yves GAUTHERON</v>
          </cell>
          <cell r="E240" t="str">
            <v/>
          </cell>
          <cell r="F240" t="str">
            <v>GAUTHERON, Yves</v>
          </cell>
          <cell r="G240" t="str">
            <v/>
          </cell>
          <cell r="H240" t="str">
            <v/>
          </cell>
          <cell r="I240" t="str">
            <v/>
          </cell>
          <cell r="J240" t="str">
            <v/>
          </cell>
          <cell r="K240" t="str">
            <v>Edition du 1 October 2014</v>
          </cell>
          <cell r="L240" t="str">
            <v>400 pages</v>
          </cell>
          <cell r="M240" t="str">
            <v>Editions ENI</v>
          </cell>
          <cell r="N240" t="str">
            <v>fre</v>
          </cell>
          <cell r="O240" t="str">
            <v>fre</v>
          </cell>
          <cell r="P240" t="str">
            <v>fre</v>
          </cell>
          <cell r="Q240" t="str">
            <v>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v>
          </cell>
          <cell r="R240">
            <v>9782746092433</v>
          </cell>
          <cell r="S240" t="str">
            <v>Version Numérique</v>
          </cell>
          <cell r="T240">
            <v>9782746091191</v>
          </cell>
          <cell r="U240" t="str">
            <v>Version Imprimée</v>
          </cell>
          <cell r="V240" t="str">
            <v>St-Herblain</v>
          </cell>
          <cell r="W240" t="str">
            <v>Editions ENI</v>
          </cell>
          <cell r="X240">
            <v>2014</v>
          </cell>
          <cell r="Y240" t="str">
            <v>Bibliothèque Numérique ENI (Service en ligne)</v>
          </cell>
          <cell r="Z240" t="str">
            <v>EXPERT IT</v>
          </cell>
          <cell r="AA240" t="str">
            <v>texte</v>
          </cell>
          <cell r="AB240" t="str">
            <v>txt</v>
          </cell>
          <cell r="AC240" t="str">
            <v>rdacontent/fre</v>
          </cell>
          <cell r="AD240" t="str">
            <v>informatique</v>
          </cell>
          <cell r="AE240" t="str">
            <v>c</v>
          </cell>
          <cell r="AF240" t="str">
            <v>rdamedia/fre</v>
          </cell>
          <cell r="AG240" t="str">
            <v>ressource en ligne</v>
          </cell>
          <cell r="AH240" t="str">
            <v>cr</v>
          </cell>
          <cell r="AI240" t="str">
            <v>rdacarrier/fre</v>
          </cell>
          <cell r="AJ240" t="str">
            <v>m\\\\\o\\d\\\\\\\\</v>
          </cell>
          <cell r="AK240" t="str">
            <v>cr\cn\\\\uuaua</v>
          </cell>
          <cell r="AL240" t="str">
            <v>Accès restreint aux membres</v>
          </cell>
          <cell r="AM240" t="str">
            <v>Source de la note de description : Version imprimée</v>
          </cell>
          <cell r="AN240" t="str">
            <v/>
          </cell>
          <cell r="AO240" t="str">
            <v>%SITE_CLIENT%/?library_guid=3DEDD3E3-D3FF-4D49-9151-8E748F0F13F0</v>
          </cell>
          <cell r="AP240" t="str">
            <v>Accès au travers du portail ENI</v>
          </cell>
          <cell r="AQ240" t="str">
            <v xml:space="preserve"> AJAX </v>
          </cell>
          <cell r="AR240" t="str">
            <v xml:space="preserve"> CSS 3 </v>
          </cell>
          <cell r="AS240" t="str">
            <v xml:space="preserve"> events </v>
          </cell>
          <cell r="AT240" t="str">
            <v xml:space="preserve"> friendly </v>
          </cell>
          <cell r="AU240" t="str">
            <v xml:space="preserve"> html 5 </v>
          </cell>
          <cell r="AV240" t="str">
            <v xml:space="preserve"> HTML 5 </v>
          </cell>
          <cell r="AW240" t="str">
            <v xml:space="preserve"> javascript </v>
          </cell>
          <cell r="AX240" t="str">
            <v xml:space="preserve"> LNEI5HT5PH</v>
          </cell>
          <cell r="AY240" t="str">
            <v xml:space="preserve"> Server</v>
          </cell>
          <cell r="AZ240" t="str">
            <v xml:space="preserve"> WebSockets </v>
          </cell>
          <cell r="BA240" t="str">
            <v xml:space="preserve">Sent Events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row>
        <row r="241">
          <cell r="A241" t="str">
            <v>EI5LINA</v>
          </cell>
          <cell r="B241" t="str">
            <v>Linux</v>
          </cell>
          <cell r="C241" t="str">
            <v>Administration système et exploitation des services réseau (5e édition)</v>
          </cell>
          <cell r="D241" t="str">
            <v>Philippe BANQUET</v>
          </cell>
          <cell r="E241" t="str">
            <v/>
          </cell>
          <cell r="F241" t="str">
            <v>BANQUET, Philippe</v>
          </cell>
          <cell r="G241" t="str">
            <v/>
          </cell>
          <cell r="H241" t="str">
            <v/>
          </cell>
          <cell r="I241" t="str">
            <v/>
          </cell>
          <cell r="J241" t="str">
            <v/>
          </cell>
          <cell r="K241" t="str">
            <v>Edition du 1 February 2023</v>
          </cell>
          <cell r="L241" t="str">
            <v>771 pages</v>
          </cell>
          <cell r="M241" t="str">
            <v>Editions ENI</v>
          </cell>
          <cell r="N241" t="str">
            <v>fre</v>
          </cell>
          <cell r="O241" t="str">
            <v>fre</v>
          </cell>
          <cell r="P241" t="str">
            <v>fre</v>
          </cell>
          <cell r="Q241" t="str">
            <v>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v>
          </cell>
          <cell r="R241">
            <v>9782409038662</v>
          </cell>
          <cell r="S241" t="str">
            <v>Version Numérique</v>
          </cell>
          <cell r="T241">
            <v>9782409038648</v>
          </cell>
          <cell r="U241" t="str">
            <v>Version Imprimée</v>
          </cell>
          <cell r="V241" t="str">
            <v>St-Herblain</v>
          </cell>
          <cell r="W241" t="str">
            <v>Editions ENI</v>
          </cell>
          <cell r="X241">
            <v>2023</v>
          </cell>
          <cell r="Y241" t="str">
            <v>Bibliothèque Numérique ENI (Service en ligne)</v>
          </cell>
          <cell r="Z241" t="str">
            <v>EXPERT IT</v>
          </cell>
          <cell r="AA241" t="str">
            <v>texte</v>
          </cell>
          <cell r="AB241" t="str">
            <v>txt</v>
          </cell>
          <cell r="AC241" t="str">
            <v>rdacontent/fre</v>
          </cell>
          <cell r="AD241" t="str">
            <v>informatique</v>
          </cell>
          <cell r="AE241" t="str">
            <v>c</v>
          </cell>
          <cell r="AF241" t="str">
            <v>rdamedia/fre</v>
          </cell>
          <cell r="AG241" t="str">
            <v>ressource en ligne</v>
          </cell>
          <cell r="AH241" t="str">
            <v>cr</v>
          </cell>
          <cell r="AI241" t="str">
            <v>rdacarrier/fre</v>
          </cell>
          <cell r="AJ241" t="str">
            <v>m\\\\\o\\d\\\\\\\\</v>
          </cell>
          <cell r="AK241" t="str">
            <v>cr\cn\\\\uuaua</v>
          </cell>
          <cell r="AL241" t="str">
            <v>Accès restreint aux membres</v>
          </cell>
          <cell r="AM241" t="str">
            <v>Source de la note de description : Version imprimée</v>
          </cell>
          <cell r="AN241" t="str">
            <v/>
          </cell>
          <cell r="AO241" t="str">
            <v>%SITE_CLIENT%/?library_guid=A435CEB0-F0B0-4FAB-8CCF-CC2861AA26EB</v>
          </cell>
          <cell r="AP241" t="str">
            <v>Accès au travers du portail ENI</v>
          </cell>
          <cell r="AQ241" t="str">
            <v xml:space="preserve"> dhcp </v>
          </cell>
          <cell r="AR241" t="str">
            <v xml:space="preserve"> dns </v>
          </cell>
          <cell r="AS241" t="str">
            <v xml:space="preserve"> securite</v>
          </cell>
          <cell r="AT241" t="str">
            <v xml:space="preserve"> sécurité </v>
          </cell>
          <cell r="AU241" t="str">
            <v xml:space="preserve">système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row>
        <row r="242">
          <cell r="A242" t="str">
            <v>EI5SYM</v>
          </cell>
          <cell r="B242" t="str">
            <v>Symfony 5</v>
          </cell>
          <cell r="C242" t="str">
            <v>Développez des sites web PHP structurés et performants</v>
          </cell>
          <cell r="D242" t="str">
            <v>Etienne Langlet</v>
          </cell>
          <cell r="E242" t="str">
            <v/>
          </cell>
          <cell r="F242" t="str">
            <v>Langlet, Etienne</v>
          </cell>
          <cell r="G242" t="str">
            <v/>
          </cell>
          <cell r="H242" t="str">
            <v/>
          </cell>
          <cell r="I242" t="str">
            <v/>
          </cell>
          <cell r="J242" t="str">
            <v/>
          </cell>
          <cell r="K242" t="str">
            <v>Edition du 1 October 2022</v>
          </cell>
          <cell r="L242" t="str">
            <v>545 pages</v>
          </cell>
          <cell r="M242" t="str">
            <v>Editions ENI</v>
          </cell>
          <cell r="N242" t="str">
            <v>fre</v>
          </cell>
          <cell r="O242" t="str">
            <v>fre</v>
          </cell>
          <cell r="P242" t="str">
            <v>fre</v>
          </cell>
          <cell r="Q242" t="str">
            <v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v>
          </cell>
          <cell r="R242">
            <v>9782409037238</v>
          </cell>
          <cell r="S242" t="str">
            <v>Version Numérique</v>
          </cell>
          <cell r="T242">
            <v>9782409037221</v>
          </cell>
          <cell r="U242" t="str">
            <v>Version Imprimée</v>
          </cell>
          <cell r="V242" t="str">
            <v>St-Herblain</v>
          </cell>
          <cell r="W242" t="str">
            <v>Editions ENI</v>
          </cell>
          <cell r="X242">
            <v>2022</v>
          </cell>
          <cell r="Y242" t="str">
            <v>Bibliothèque Numérique ENI (Service en ligne)</v>
          </cell>
          <cell r="Z242" t="str">
            <v>EXPERT IT</v>
          </cell>
          <cell r="AA242" t="str">
            <v>texte</v>
          </cell>
          <cell r="AB242" t="str">
            <v>txt</v>
          </cell>
          <cell r="AC242" t="str">
            <v>rdacontent/fre</v>
          </cell>
          <cell r="AD242" t="str">
            <v>informatique</v>
          </cell>
          <cell r="AE242" t="str">
            <v>c</v>
          </cell>
          <cell r="AF242" t="str">
            <v>rdamedia/fre</v>
          </cell>
          <cell r="AG242" t="str">
            <v>ressource en ligne</v>
          </cell>
          <cell r="AH242" t="str">
            <v>cr</v>
          </cell>
          <cell r="AI242" t="str">
            <v>rdacarrier/fre</v>
          </cell>
          <cell r="AJ242" t="str">
            <v>m\\\\\o\\d\\\\\\\\</v>
          </cell>
          <cell r="AK242" t="str">
            <v>cr\cn\\\\uuaua</v>
          </cell>
          <cell r="AL242" t="str">
            <v>Accès restreint aux membres</v>
          </cell>
          <cell r="AM242" t="str">
            <v>Source de la note de description : Version imprimée</v>
          </cell>
          <cell r="AN242" t="str">
            <v/>
          </cell>
          <cell r="AO242" t="str">
            <v>%SITE_CLIENT%/?library_guid=4E225031-ADE6-4A88-8D29-8AC279D4820E</v>
          </cell>
          <cell r="AP242" t="str">
            <v>Accès au travers du portail ENI</v>
          </cell>
          <cell r="AQ242" t="str">
            <v xml:space="preserve"> symfony 3 </v>
          </cell>
          <cell r="AR242" t="str">
            <v xml:space="preserve"> symfony 5</v>
          </cell>
          <cell r="AS242" t="str">
            <v xml:space="preserve"> web </v>
          </cell>
          <cell r="AT242" t="str">
            <v xml:space="preserve">framework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row>
        <row r="243">
          <cell r="A243" t="str">
            <v>EI5VMVI</v>
          </cell>
          <cell r="B243" t="str">
            <v>VMware View</v>
          </cell>
          <cell r="C243" t="str">
            <v>Virtualisation des postes de travail (architecture, déploiement, bonnes pratiques...)</v>
          </cell>
          <cell r="D243" t="str">
            <v>Damien BRULEY</v>
          </cell>
          <cell r="E243" t="str">
            <v/>
          </cell>
          <cell r="F243" t="str">
            <v>BRULEY, Damien</v>
          </cell>
          <cell r="G243" t="str">
            <v/>
          </cell>
          <cell r="H243" t="str">
            <v/>
          </cell>
          <cell r="I243" t="str">
            <v/>
          </cell>
          <cell r="J243" t="str">
            <v/>
          </cell>
          <cell r="K243" t="str">
            <v>Edition du 1 February 2012</v>
          </cell>
          <cell r="L243" t="str">
            <v>443 pages</v>
          </cell>
          <cell r="M243" t="str">
            <v>Editions ENI</v>
          </cell>
          <cell r="N243" t="str">
            <v>fre</v>
          </cell>
          <cell r="O243" t="str">
            <v>fre</v>
          </cell>
          <cell r="P243" t="str">
            <v>fre</v>
          </cell>
          <cell r="Q243" t="str">
            <v>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v>
          </cell>
          <cell r="R243">
            <v>9782746072909</v>
          </cell>
          <cell r="S243" t="str">
            <v>Version Numérique</v>
          </cell>
          <cell r="T243">
            <v>9782746071759</v>
          </cell>
          <cell r="U243" t="str">
            <v>Version Imprimée</v>
          </cell>
          <cell r="V243" t="str">
            <v>St-Herblain</v>
          </cell>
          <cell r="W243" t="str">
            <v>Editions ENI</v>
          </cell>
          <cell r="X243">
            <v>2012</v>
          </cell>
          <cell r="Y243" t="str">
            <v>Bibliothèque Numérique ENI (Service en ligne)</v>
          </cell>
          <cell r="Z243" t="str">
            <v>EXPERT IT</v>
          </cell>
          <cell r="AA243" t="str">
            <v>texte</v>
          </cell>
          <cell r="AB243" t="str">
            <v>txt</v>
          </cell>
          <cell r="AC243" t="str">
            <v>rdacontent/fre</v>
          </cell>
          <cell r="AD243" t="str">
            <v>informatique</v>
          </cell>
          <cell r="AE243" t="str">
            <v>c</v>
          </cell>
          <cell r="AF243" t="str">
            <v>rdamedia/fre</v>
          </cell>
          <cell r="AG243" t="str">
            <v>ressource en ligne</v>
          </cell>
          <cell r="AH243" t="str">
            <v>cr</v>
          </cell>
          <cell r="AI243" t="str">
            <v>rdacarrier/fre</v>
          </cell>
          <cell r="AJ243" t="str">
            <v>m\\\\\o\\d\\\\\\\\</v>
          </cell>
          <cell r="AK243" t="str">
            <v>cr\cn\\\\uuaua</v>
          </cell>
          <cell r="AL243" t="str">
            <v>Accès restreint aux membres</v>
          </cell>
          <cell r="AM243" t="str">
            <v>Source de la note de description : Version imprimée</v>
          </cell>
          <cell r="AN243" t="str">
            <v/>
          </cell>
          <cell r="AO243" t="str">
            <v>%SITE_CLIENT%/?library_guid=62F1C25B-0663-494C-ADA0-89072D3774E3</v>
          </cell>
          <cell r="AP243" t="str">
            <v>Accès au travers du portail ENI</v>
          </cell>
          <cell r="AQ243" t="str">
            <v xml:space="preserve"> citrix </v>
          </cell>
          <cell r="AR243" t="str">
            <v xml:space="preserve"> LNEI5VMVI</v>
          </cell>
          <cell r="AS243" t="str">
            <v xml:space="preserve"> rds </v>
          </cell>
          <cell r="AT243" t="str">
            <v xml:space="preserve"> tse </v>
          </cell>
          <cell r="AU243" t="str">
            <v xml:space="preserve"> vsphère </v>
          </cell>
          <cell r="AV243" t="str">
            <v xml:space="preserve">vsphere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row>
        <row r="244">
          <cell r="A244" t="str">
            <v>EI5VMVSME</v>
          </cell>
          <cell r="B244" t="str">
            <v>VMware vSphere 5</v>
          </cell>
          <cell r="C244" t="str">
            <v>Maîtrisez l'exploitation de votre infrastructure virtuelle</v>
          </cell>
          <cell r="D244" t="str">
            <v>Eric FOURN,Philippe Gillet</v>
          </cell>
          <cell r="E244" t="str">
            <v/>
          </cell>
          <cell r="F244" t="str">
            <v>FOURN, Eric</v>
          </cell>
          <cell r="G244" t="str">
            <v>Gillet, Philippe</v>
          </cell>
          <cell r="H244" t="str">
            <v/>
          </cell>
          <cell r="I244" t="str">
            <v/>
          </cell>
          <cell r="J244" t="str">
            <v/>
          </cell>
          <cell r="K244" t="str">
            <v>Edition du 1 October 2012</v>
          </cell>
          <cell r="L244" t="str">
            <v>424 pages</v>
          </cell>
          <cell r="M244" t="str">
            <v>Editions ENI</v>
          </cell>
          <cell r="N244" t="str">
            <v>fre</v>
          </cell>
          <cell r="O244" t="str">
            <v>fre</v>
          </cell>
          <cell r="P244" t="str">
            <v>fre</v>
          </cell>
          <cell r="Q244" t="str">
            <v>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v>
          </cell>
          <cell r="R244">
            <v>9782746076822</v>
          </cell>
          <cell r="S244" t="str">
            <v>Version Numérique</v>
          </cell>
          <cell r="T244">
            <v>9782746076457</v>
          </cell>
          <cell r="U244" t="str">
            <v>Version Imprimée</v>
          </cell>
          <cell r="V244" t="str">
            <v>St-Herblain</v>
          </cell>
          <cell r="W244" t="str">
            <v>Editions ENI</v>
          </cell>
          <cell r="X244">
            <v>2012</v>
          </cell>
          <cell r="Y244" t="str">
            <v>Bibliothèque Numérique ENI (Service en ligne)</v>
          </cell>
          <cell r="Z244" t="str">
            <v>EXPERT IT</v>
          </cell>
          <cell r="AA244" t="str">
            <v>texte</v>
          </cell>
          <cell r="AB244" t="str">
            <v>txt</v>
          </cell>
          <cell r="AC244" t="str">
            <v>rdacontent/fre</v>
          </cell>
          <cell r="AD244" t="str">
            <v>informatique</v>
          </cell>
          <cell r="AE244" t="str">
            <v>c</v>
          </cell>
          <cell r="AF244" t="str">
            <v>rdamedia/fre</v>
          </cell>
          <cell r="AG244" t="str">
            <v>ressource en ligne</v>
          </cell>
          <cell r="AH244" t="str">
            <v>cr</v>
          </cell>
          <cell r="AI244" t="str">
            <v>rdacarrier/fre</v>
          </cell>
          <cell r="AJ244" t="str">
            <v>m\\\\\o\\d\\\\\\\\</v>
          </cell>
          <cell r="AK244" t="str">
            <v>cr\cn\\\\uuaua</v>
          </cell>
          <cell r="AL244" t="str">
            <v>Accès restreint aux membres</v>
          </cell>
          <cell r="AM244" t="str">
            <v>Source de la note de description : Version imprimée</v>
          </cell>
          <cell r="AN244" t="str">
            <v/>
          </cell>
          <cell r="AO244" t="str">
            <v>%SITE_CLIENT%/?library_guid=E9EB9200-3E67-4D00-B2F1-4ABF0024E916</v>
          </cell>
          <cell r="AP244" t="str">
            <v>Accès au travers du portail ENI</v>
          </cell>
          <cell r="AQ244" t="str">
            <v xml:space="preserve"> esx </v>
          </cell>
          <cell r="AR244" t="str">
            <v xml:space="preserve"> esxi </v>
          </cell>
          <cell r="AS244" t="str">
            <v xml:space="preserve"> HA </v>
          </cell>
          <cell r="AT244" t="str">
            <v xml:space="preserve"> hyperviseur </v>
          </cell>
          <cell r="AU244" t="str">
            <v xml:space="preserve"> infra </v>
          </cell>
          <cell r="AV244" t="str">
            <v xml:space="preserve"> LNEI5VMVSME</v>
          </cell>
          <cell r="AW244" t="str">
            <v xml:space="preserve"> stockage </v>
          </cell>
          <cell r="AX244" t="str">
            <v xml:space="preserve">virtualisation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row>
        <row r="245">
          <cell r="A245" t="str">
            <v>EI5WSHT</v>
          </cell>
          <cell r="B245" t="str">
            <v>HTML5 et JavaScript</v>
          </cell>
          <cell r="C245" t="str">
            <v>Développez des applications pour le Windows Store</v>
          </cell>
          <cell r="D245" t="str">
            <v>Guillaume BROUT</v>
          </cell>
          <cell r="E245" t="str">
            <v/>
          </cell>
          <cell r="F245" t="str">
            <v>BROUT, Guillaume</v>
          </cell>
          <cell r="G245" t="str">
            <v/>
          </cell>
          <cell r="H245" t="str">
            <v/>
          </cell>
          <cell r="I245" t="str">
            <v/>
          </cell>
          <cell r="J245" t="str">
            <v/>
          </cell>
          <cell r="K245" t="str">
            <v>Edition du 1 November 2013</v>
          </cell>
          <cell r="L245" t="str">
            <v>546 pages</v>
          </cell>
          <cell r="M245" t="str">
            <v>Editions ENI</v>
          </cell>
          <cell r="N245" t="str">
            <v>fre</v>
          </cell>
          <cell r="O245" t="str">
            <v>fre</v>
          </cell>
          <cell r="P245" t="str">
            <v>fre</v>
          </cell>
          <cell r="Q245" t="str">
            <v>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v>
          </cell>
          <cell r="R245">
            <v>9782746085657</v>
          </cell>
          <cell r="S245" t="str">
            <v>Version Numérique</v>
          </cell>
          <cell r="T245">
            <v>9782746084490</v>
          </cell>
          <cell r="U245" t="str">
            <v>Version Imprimée</v>
          </cell>
          <cell r="V245" t="str">
            <v>St-Herblain</v>
          </cell>
          <cell r="W245" t="str">
            <v>Editions ENI</v>
          </cell>
          <cell r="X245">
            <v>2013</v>
          </cell>
          <cell r="Y245" t="str">
            <v>Bibliothèque Numérique ENI (Service en ligne)</v>
          </cell>
          <cell r="Z245" t="str">
            <v>EXPERT IT</v>
          </cell>
          <cell r="AA245" t="str">
            <v>texte</v>
          </cell>
          <cell r="AB245" t="str">
            <v>txt</v>
          </cell>
          <cell r="AC245" t="str">
            <v>rdacontent/fre</v>
          </cell>
          <cell r="AD245" t="str">
            <v>informatique</v>
          </cell>
          <cell r="AE245" t="str">
            <v>c</v>
          </cell>
          <cell r="AF245" t="str">
            <v>rdamedia/fre</v>
          </cell>
          <cell r="AG245" t="str">
            <v>ressource en ligne</v>
          </cell>
          <cell r="AH245" t="str">
            <v>cr</v>
          </cell>
          <cell r="AI245" t="str">
            <v>rdacarrier/fre</v>
          </cell>
          <cell r="AJ245" t="str">
            <v>m\\\\\o\\d\\\\\\\\</v>
          </cell>
          <cell r="AK245" t="str">
            <v>cr\cn\\\\uuaua</v>
          </cell>
          <cell r="AL245" t="str">
            <v>Accès restreint aux membres</v>
          </cell>
          <cell r="AM245" t="str">
            <v>Source de la note de description : Version imprimée</v>
          </cell>
          <cell r="AN245" t="str">
            <v/>
          </cell>
          <cell r="AO245" t="str">
            <v>%SITE_CLIENT%/?library_guid=2A26D6B6-A8B9-4B6E-8577-E984A1F4B773</v>
          </cell>
          <cell r="AP245" t="str">
            <v>Accès au travers du portail ENI</v>
          </cell>
          <cell r="AQ245" t="str">
            <v xml:space="preserve"> B2B </v>
          </cell>
          <cell r="AR245" t="str">
            <v xml:space="preserve"> B2C </v>
          </cell>
          <cell r="AS245" t="str">
            <v xml:space="preserve"> CSS 3 </v>
          </cell>
          <cell r="AT245" t="str">
            <v xml:space="preserve"> HTML 5 </v>
          </cell>
          <cell r="AU245" t="str">
            <v xml:space="preserve"> LNEI5WSHT</v>
          </cell>
          <cell r="AV245" t="str">
            <v xml:space="preserve"> store </v>
          </cell>
          <cell r="AW245" t="str">
            <v xml:space="preserve"> Windows 8 </v>
          </cell>
          <cell r="AX245" t="str">
            <v xml:space="preserve"> Windows 8.1 </v>
          </cell>
          <cell r="AY245" t="str">
            <v xml:space="preserve"> winjs </v>
          </cell>
          <cell r="AZ245" t="str">
            <v xml:space="preserve">apps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t="str">
            <v/>
          </cell>
          <cell r="BW245" t="str">
            <v/>
          </cell>
          <cell r="BX245" t="str">
            <v/>
          </cell>
        </row>
        <row r="246">
          <cell r="A246" t="str">
            <v>EI5XACIT</v>
          </cell>
          <cell r="B246" t="str">
            <v>Citrix XenApp 5</v>
          </cell>
          <cell r="C246" t="str">
            <v>Concepts et mise en &amp;oelig;uvre de la virtualisation d'applications</v>
          </cell>
          <cell r="D246" t="str">
            <v>Sylvain GAUMÉ,Sylvain GAUMÉ</v>
          </cell>
          <cell r="E246" t="str">
            <v/>
          </cell>
          <cell r="F246" t="str">
            <v>GAUMÉ, Sylvain</v>
          </cell>
          <cell r="G246" t="str">
            <v>GAUMÉ, Sylvain</v>
          </cell>
          <cell r="H246" t="str">
            <v/>
          </cell>
          <cell r="I246" t="str">
            <v/>
          </cell>
          <cell r="J246" t="str">
            <v/>
          </cell>
          <cell r="K246" t="str">
            <v>Edition du 1 January 2009</v>
          </cell>
          <cell r="L246" t="str">
            <v>302 pages</v>
          </cell>
          <cell r="M246" t="str">
            <v>Editions ENI</v>
          </cell>
          <cell r="N246" t="str">
            <v>fre</v>
          </cell>
          <cell r="O246" t="str">
            <v>fre</v>
          </cell>
          <cell r="P246" t="str">
            <v>fre</v>
          </cell>
          <cell r="Q246" t="str">
            <v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v>
          </cell>
          <cell r="R246">
            <v>9782746047914</v>
          </cell>
          <cell r="S246" t="str">
            <v>Version Numérique</v>
          </cell>
          <cell r="T246">
            <v>9782746046757</v>
          </cell>
          <cell r="U246" t="str">
            <v>Version Imprimée</v>
          </cell>
          <cell r="V246" t="str">
            <v>St-Herblain</v>
          </cell>
          <cell r="W246" t="str">
            <v>Editions ENI</v>
          </cell>
          <cell r="X246">
            <v>2009</v>
          </cell>
          <cell r="Y246" t="str">
            <v>Bibliothèque Numérique ENI (Service en ligne)</v>
          </cell>
          <cell r="Z246" t="str">
            <v>EXPERT IT</v>
          </cell>
          <cell r="AA246" t="str">
            <v>texte</v>
          </cell>
          <cell r="AB246" t="str">
            <v>txt</v>
          </cell>
          <cell r="AC246" t="str">
            <v>rdacontent/fre</v>
          </cell>
          <cell r="AD246" t="str">
            <v>informatique</v>
          </cell>
          <cell r="AE246" t="str">
            <v>c</v>
          </cell>
          <cell r="AF246" t="str">
            <v>rdamedia/fre</v>
          </cell>
          <cell r="AG246" t="str">
            <v>ressource en ligne</v>
          </cell>
          <cell r="AH246" t="str">
            <v>cr</v>
          </cell>
          <cell r="AI246" t="str">
            <v>rdacarrier/fre</v>
          </cell>
          <cell r="AJ246" t="str">
            <v>m\\\\\o\\d\\\\\\\\</v>
          </cell>
          <cell r="AK246" t="str">
            <v>cr\cn\\\\uuaua</v>
          </cell>
          <cell r="AL246" t="str">
            <v>Accès restreint aux membres</v>
          </cell>
          <cell r="AM246" t="str">
            <v>Source de la note de description : Version imprimée</v>
          </cell>
          <cell r="AN246" t="str">
            <v/>
          </cell>
          <cell r="AO246" t="str">
            <v>%SITE_CLIENT%/?library_guid=E8D2BDC8-7A8F-4252-89C0-4BAC05DEA396</v>
          </cell>
          <cell r="AP246" t="str">
            <v>Accès au travers du portail ENI</v>
          </cell>
          <cell r="AQ246" t="str">
            <v xml:space="preserve">  virtualisation d'applications </v>
          </cell>
          <cell r="AR246" t="str">
            <v xml:space="preserve"> citrix metaframe </v>
          </cell>
          <cell r="AS246" t="str">
            <v xml:space="preserve"> livre xenapp </v>
          </cell>
          <cell r="AT246" t="str">
            <v xml:space="preserve"> LNEI5XACIT</v>
          </cell>
          <cell r="AU246" t="str">
            <v xml:space="preserve"> metaframe </v>
          </cell>
          <cell r="AV246" t="str">
            <v xml:space="preserve"> presentation server </v>
          </cell>
          <cell r="AW246" t="str">
            <v xml:space="preserve"> virtualisation d'application </v>
          </cell>
          <cell r="AX246" t="str">
            <v xml:space="preserve"> Xen </v>
          </cell>
          <cell r="AY246" t="str">
            <v xml:space="preserve"> xenserver </v>
          </cell>
          <cell r="AZ246" t="str">
            <v xml:space="preserve">livre citrix </v>
          </cell>
          <cell r="BA246" t="str">
            <v/>
          </cell>
          <cell r="BB246" t="str">
            <v/>
          </cell>
          <cell r="BC246" t="str">
            <v/>
          </cell>
          <cell r="BD246" t="str">
            <v/>
          </cell>
          <cell r="BE246" t="str">
            <v/>
          </cell>
          <cell r="BF246" t="str">
            <v/>
          </cell>
          <cell r="BG246" t="str">
            <v/>
          </cell>
          <cell r="BH246" t="str">
            <v/>
          </cell>
          <cell r="BI246" t="str">
            <v/>
          </cell>
          <cell r="BJ246" t="str">
            <v/>
          </cell>
          <cell r="BK246" t="str">
            <v/>
          </cell>
          <cell r="BL246" t="str">
            <v/>
          </cell>
          <cell r="BM246" t="str">
            <v/>
          </cell>
          <cell r="BN246" t="str">
            <v/>
          </cell>
          <cell r="BO246" t="str">
            <v/>
          </cell>
          <cell r="BP246" t="str">
            <v/>
          </cell>
          <cell r="BQ246" t="str">
            <v/>
          </cell>
          <cell r="BR246" t="str">
            <v/>
          </cell>
          <cell r="BS246" t="str">
            <v/>
          </cell>
          <cell r="BT246" t="str">
            <v/>
          </cell>
          <cell r="BU246" t="str">
            <v/>
          </cell>
          <cell r="BV246" t="str">
            <v/>
          </cell>
          <cell r="BW246" t="str">
            <v/>
          </cell>
          <cell r="BX246" t="str">
            <v/>
          </cell>
        </row>
        <row r="247">
          <cell r="A247" t="str">
            <v>EI6.5XACIT</v>
          </cell>
          <cell r="B247" t="str">
            <v>Citrix XenApp 6.5</v>
          </cell>
          <cell r="C247" t="str">
            <v>Concepts et mise en oeuvre de la virtualisation d'applications</v>
          </cell>
          <cell r="D247" t="str">
            <v>Sylvain GAUMÉ,Sylvain GAUMÉ</v>
          </cell>
          <cell r="E247" t="str">
            <v/>
          </cell>
          <cell r="F247" t="str">
            <v>GAUMÉ, Sylvain</v>
          </cell>
          <cell r="G247" t="str">
            <v>GAUMÉ, Sylvain</v>
          </cell>
          <cell r="H247" t="str">
            <v/>
          </cell>
          <cell r="I247" t="str">
            <v/>
          </cell>
          <cell r="J247" t="str">
            <v/>
          </cell>
          <cell r="K247" t="str">
            <v>Edition du 1 June 2012</v>
          </cell>
          <cell r="L247" t="str">
            <v>328 pages</v>
          </cell>
          <cell r="M247" t="str">
            <v>Editions ENI</v>
          </cell>
          <cell r="N247" t="str">
            <v>fre</v>
          </cell>
          <cell r="O247" t="str">
            <v>fre</v>
          </cell>
          <cell r="P247" t="str">
            <v>fre</v>
          </cell>
          <cell r="Q247" t="str">
            <v>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v>
          </cell>
          <cell r="R247">
            <v>9782746074729</v>
          </cell>
          <cell r="S247" t="str">
            <v>Version Numérique</v>
          </cell>
          <cell r="T247">
            <v>9782746074033</v>
          </cell>
          <cell r="U247" t="str">
            <v>Version Imprimée</v>
          </cell>
          <cell r="V247" t="str">
            <v>St-Herblain</v>
          </cell>
          <cell r="W247" t="str">
            <v>Editions ENI</v>
          </cell>
          <cell r="X247">
            <v>2012</v>
          </cell>
          <cell r="Y247" t="str">
            <v>Bibliothèque Numérique ENI (Service en ligne)</v>
          </cell>
          <cell r="Z247" t="str">
            <v>EXPERT IT</v>
          </cell>
          <cell r="AA247" t="str">
            <v>texte</v>
          </cell>
          <cell r="AB247" t="str">
            <v>txt</v>
          </cell>
          <cell r="AC247" t="str">
            <v>rdacontent/fre</v>
          </cell>
          <cell r="AD247" t="str">
            <v>informatique</v>
          </cell>
          <cell r="AE247" t="str">
            <v>c</v>
          </cell>
          <cell r="AF247" t="str">
            <v>rdamedia/fre</v>
          </cell>
          <cell r="AG247" t="str">
            <v>ressource en ligne</v>
          </cell>
          <cell r="AH247" t="str">
            <v>cr</v>
          </cell>
          <cell r="AI247" t="str">
            <v>rdacarrier/fre</v>
          </cell>
          <cell r="AJ247" t="str">
            <v>m\\\\\o\\d\\\\\\\\</v>
          </cell>
          <cell r="AK247" t="str">
            <v>cr\cn\\\\uuaua</v>
          </cell>
          <cell r="AL247" t="str">
            <v>Accès restreint aux membres</v>
          </cell>
          <cell r="AM247" t="str">
            <v>Source de la note de description : Version imprimée</v>
          </cell>
          <cell r="AN247" t="str">
            <v/>
          </cell>
          <cell r="AO247" t="str">
            <v>%SITE_CLIENT%/?library_guid=57C077CF-AF65-424C-BBF5-3C74416E3756</v>
          </cell>
          <cell r="AP247" t="str">
            <v>Accès au travers du portail ENI</v>
          </cell>
          <cell r="AQ247" t="str">
            <v xml:space="preserve"> équilibrage </v>
          </cell>
          <cell r="AR247" t="str">
            <v xml:space="preserve"> LNEI6.5XACIT</v>
          </cell>
          <cell r="AS247" t="str">
            <v xml:space="preserve"> performance  </v>
          </cell>
          <cell r="AT247" t="str">
            <v xml:space="preserve"> Service Monitoring </v>
          </cell>
          <cell r="AU247" t="str">
            <v xml:space="preserve"> SmartAuditor </v>
          </cell>
          <cell r="AV247" t="str">
            <v xml:space="preserve">xen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row>
        <row r="248">
          <cell r="A248" t="str">
            <v>EI6C15VIS</v>
          </cell>
          <cell r="B248" t="str">
            <v>C# 6</v>
          </cell>
          <cell r="C248" t="str">
            <v>Développez des applications Windows avec Visual Studio 2015</v>
          </cell>
          <cell r="D248" t="str">
            <v>Jérôme HUGON</v>
          </cell>
          <cell r="E248" t="str">
            <v/>
          </cell>
          <cell r="F248" t="str">
            <v>HUGON, Jérôme</v>
          </cell>
          <cell r="G248" t="str">
            <v/>
          </cell>
          <cell r="H248" t="str">
            <v/>
          </cell>
          <cell r="I248" t="str">
            <v/>
          </cell>
          <cell r="J248" t="str">
            <v/>
          </cell>
          <cell r="K248" t="str">
            <v>Edition du 1 August 2015</v>
          </cell>
          <cell r="L248" t="str">
            <v>520 pages</v>
          </cell>
          <cell r="M248" t="str">
            <v>Editions ENI</v>
          </cell>
          <cell r="N248" t="str">
            <v>fre</v>
          </cell>
          <cell r="O248" t="str">
            <v>fre</v>
          </cell>
          <cell r="P248" t="str">
            <v>fre</v>
          </cell>
          <cell r="Q248" t="str">
            <v>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v>
          </cell>
          <cell r="R248">
            <v>9782746097605</v>
          </cell>
          <cell r="S248" t="str">
            <v>Version Numérique</v>
          </cell>
          <cell r="T248">
            <v>9782746097001</v>
          </cell>
          <cell r="U248" t="str">
            <v>Version Imprimée</v>
          </cell>
          <cell r="V248" t="str">
            <v>St-Herblain</v>
          </cell>
          <cell r="W248" t="str">
            <v>Editions ENI</v>
          </cell>
          <cell r="X248">
            <v>2015</v>
          </cell>
          <cell r="Y248" t="str">
            <v>Bibliothèque Numérique ENI (Service en ligne)</v>
          </cell>
          <cell r="Z248" t="str">
            <v>EXPERT IT</v>
          </cell>
          <cell r="AA248" t="str">
            <v>texte</v>
          </cell>
          <cell r="AB248" t="str">
            <v>txt</v>
          </cell>
          <cell r="AC248" t="str">
            <v>rdacontent/fre</v>
          </cell>
          <cell r="AD248" t="str">
            <v>informatique</v>
          </cell>
          <cell r="AE248" t="str">
            <v>c</v>
          </cell>
          <cell r="AF248" t="str">
            <v>rdamedia/fre</v>
          </cell>
          <cell r="AG248" t="str">
            <v>ressource en ligne</v>
          </cell>
          <cell r="AH248" t="str">
            <v>cr</v>
          </cell>
          <cell r="AI248" t="str">
            <v>rdacarrier/fre</v>
          </cell>
          <cell r="AJ248" t="str">
            <v>m\\\\\o\\d\\\\\\\\</v>
          </cell>
          <cell r="AK248" t="str">
            <v>cr\cn\\\\uuaua</v>
          </cell>
          <cell r="AL248" t="str">
            <v>Accès restreint aux membres</v>
          </cell>
          <cell r="AM248" t="str">
            <v>Source de la note de description : Version imprimée</v>
          </cell>
          <cell r="AN248" t="str">
            <v/>
          </cell>
          <cell r="AO248" t="str">
            <v>%SITE_CLIENT%/?library_guid=0FAC149F-CE90-4A8A-8FD8-33BED7EF66C4</v>
          </cell>
          <cell r="AP248" t="str">
            <v>Accès au travers du portail ENI</v>
          </cell>
          <cell r="AQ248" t="str">
            <v xml:space="preserve"> .net </v>
          </cell>
          <cell r="AR248" t="str">
            <v xml:space="preserve"> c </v>
          </cell>
          <cell r="AS248" t="str">
            <v xml:space="preserve"> c sharp </v>
          </cell>
          <cell r="AT248" t="str">
            <v xml:space="preserve"> csharp </v>
          </cell>
          <cell r="AU248" t="str">
            <v xml:space="preserve"> développement </v>
          </cell>
          <cell r="AV248" t="str">
            <v xml:space="preserve"> dot net </v>
          </cell>
          <cell r="AW248" t="str">
            <v xml:space="preserve"> entity framework </v>
          </cell>
          <cell r="AX248" t="str">
            <v xml:space="preserve"> framework </v>
          </cell>
          <cell r="AY248" t="str">
            <v xml:space="preserve"> gdi </v>
          </cell>
          <cell r="AZ248" t="str">
            <v xml:space="preserve"> gdi+ </v>
          </cell>
          <cell r="BA248" t="str">
            <v xml:space="preserve"> langage </v>
          </cell>
          <cell r="BB248" t="str">
            <v xml:space="preserve"> linq </v>
          </cell>
          <cell r="BC248" t="str">
            <v xml:space="preserve"> LNEI6C15VIS</v>
          </cell>
          <cell r="BD248" t="str">
            <v xml:space="preserve"> net </v>
          </cell>
          <cell r="BE248" t="str">
            <v xml:space="preserve"> Visual Studio </v>
          </cell>
          <cell r="BF248" t="str">
            <v xml:space="preserve"> visualstudio </v>
          </cell>
          <cell r="BG248" t="str">
            <v xml:space="preserve"> vs </v>
          </cell>
          <cell r="BH248" t="str">
            <v xml:space="preserve"> vs 2013 </v>
          </cell>
          <cell r="BI248" t="str">
            <v xml:space="preserve"> wpf </v>
          </cell>
          <cell r="BJ248" t="str">
            <v xml:space="preserve">microsoft </v>
          </cell>
          <cell r="BK248" t="str">
            <v/>
          </cell>
          <cell r="BL248" t="str">
            <v/>
          </cell>
          <cell r="BM248" t="str">
            <v/>
          </cell>
          <cell r="BN248" t="str">
            <v/>
          </cell>
          <cell r="BO248" t="str">
            <v/>
          </cell>
          <cell r="BP248" t="str">
            <v/>
          </cell>
          <cell r="BQ248" t="str">
            <v/>
          </cell>
          <cell r="BR248" t="str">
            <v/>
          </cell>
          <cell r="BS248" t="str">
            <v/>
          </cell>
          <cell r="BT248" t="str">
            <v/>
          </cell>
          <cell r="BU248" t="str">
            <v/>
          </cell>
          <cell r="BV248" t="str">
            <v/>
          </cell>
          <cell r="BW248" t="str">
            <v/>
          </cell>
          <cell r="BX248" t="str">
            <v/>
          </cell>
        </row>
        <row r="249">
          <cell r="A249" t="str">
            <v>EI6VMVSIV</v>
          </cell>
          <cell r="B249" t="str">
            <v>VMware vSphere 6</v>
          </cell>
          <cell r="C249" t="str">
            <v>Concevez votre infrastructure de virtualisation</v>
          </cell>
          <cell r="D249" t="str">
            <v>Julien BERTON,Eric FOURN,Manuel HEURTIN</v>
          </cell>
          <cell r="E249" t="str">
            <v/>
          </cell>
          <cell r="F249" t="str">
            <v>BERTON, Julien</v>
          </cell>
          <cell r="G249" t="str">
            <v>FOURN, Eric</v>
          </cell>
          <cell r="H249" t="str">
            <v>HEURTIN, Manuel</v>
          </cell>
          <cell r="I249" t="str">
            <v/>
          </cell>
          <cell r="J249" t="str">
            <v/>
          </cell>
          <cell r="K249" t="str">
            <v>Edition du 1 June 2017</v>
          </cell>
          <cell r="L249" t="str">
            <v>834 pages</v>
          </cell>
          <cell r="M249" t="str">
            <v>Editions ENI</v>
          </cell>
          <cell r="N249" t="str">
            <v>fre</v>
          </cell>
          <cell r="O249" t="str">
            <v>fre</v>
          </cell>
          <cell r="P249" t="str">
            <v>fre</v>
          </cell>
          <cell r="Q249" t="str">
            <v>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v>
          </cell>
          <cell r="R249">
            <v>9782409009167</v>
          </cell>
          <cell r="S249" t="str">
            <v>Version Numérique</v>
          </cell>
          <cell r="T249">
            <v>9782409000317</v>
          </cell>
          <cell r="U249" t="str">
            <v>Version Imprimée</v>
          </cell>
          <cell r="V249" t="str">
            <v>St-Herblain</v>
          </cell>
          <cell r="W249" t="str">
            <v>Editions ENI</v>
          </cell>
          <cell r="X249">
            <v>2017</v>
          </cell>
          <cell r="Y249" t="str">
            <v>Bibliothèque Numérique ENI (Service en ligne)</v>
          </cell>
          <cell r="Z249" t="str">
            <v>EXPERT IT</v>
          </cell>
          <cell r="AA249" t="str">
            <v>texte</v>
          </cell>
          <cell r="AB249" t="str">
            <v>txt</v>
          </cell>
          <cell r="AC249" t="str">
            <v>rdacontent/fre</v>
          </cell>
          <cell r="AD249" t="str">
            <v>informatique</v>
          </cell>
          <cell r="AE249" t="str">
            <v>c</v>
          </cell>
          <cell r="AF249" t="str">
            <v>rdamedia/fre</v>
          </cell>
          <cell r="AG249" t="str">
            <v>ressource en ligne</v>
          </cell>
          <cell r="AH249" t="str">
            <v>cr</v>
          </cell>
          <cell r="AI249" t="str">
            <v>rdacarrier/fre</v>
          </cell>
          <cell r="AJ249" t="str">
            <v>m\\\\\o\\d\\\\\\\\</v>
          </cell>
          <cell r="AK249" t="str">
            <v>cr\cn\\\\uuaua</v>
          </cell>
          <cell r="AL249" t="str">
            <v>Accès restreint aux membres</v>
          </cell>
          <cell r="AM249" t="str">
            <v>Source de la note de description : Version imprimée</v>
          </cell>
          <cell r="AN249" t="str">
            <v/>
          </cell>
          <cell r="AO249" t="str">
            <v>%SITE_CLIENT%/?library_guid=10110B3F-733A-450A-A120-B8266B7ABEF9</v>
          </cell>
          <cell r="AP249" t="str">
            <v>Accès au travers du portail ENI</v>
          </cell>
          <cell r="AQ249" t="str">
            <v xml:space="preserve"> cloud </v>
          </cell>
          <cell r="AR249" t="str">
            <v xml:space="preserve"> cluster </v>
          </cell>
          <cell r="AS249" t="str">
            <v xml:space="preserve"> livre réseau </v>
          </cell>
          <cell r="AT249" t="str">
            <v xml:space="preserve"> livre vmware </v>
          </cell>
          <cell r="AU249" t="str">
            <v xml:space="preserve"> livre vsphere </v>
          </cell>
          <cell r="AV249" t="str">
            <v xml:space="preserve"> LNEI6VMVSIV</v>
          </cell>
          <cell r="AW249" t="str">
            <v xml:space="preserve"> virtualisation </v>
          </cell>
          <cell r="AX249" t="str">
            <v xml:space="preserve">livre système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row>
        <row r="250">
          <cell r="A250" t="str">
            <v>EI7.15XACIT</v>
          </cell>
          <cell r="B250" t="str">
            <v>Citrix XenApp 7.15</v>
          </cell>
          <cell r="C250" t="str">
            <v>Concepts et mise en oeuvre de la virtualisation d'applications</v>
          </cell>
          <cell r="D250" t="str">
            <v>Sylvain GAUMÉ,Gérard MOULLEC</v>
          </cell>
          <cell r="E250" t="str">
            <v/>
          </cell>
          <cell r="F250" t="str">
            <v>GAUMÉ, Sylvain</v>
          </cell>
          <cell r="G250" t="str">
            <v>MOULLEC, Gérard</v>
          </cell>
          <cell r="H250" t="str">
            <v/>
          </cell>
          <cell r="I250" t="str">
            <v/>
          </cell>
          <cell r="J250" t="str">
            <v/>
          </cell>
          <cell r="K250" t="str">
            <v>Edition du 1 February 2020</v>
          </cell>
          <cell r="L250" t="str">
            <v>409 pages</v>
          </cell>
          <cell r="M250" t="str">
            <v>Editions ENI</v>
          </cell>
          <cell r="N250" t="str">
            <v>fre</v>
          </cell>
          <cell r="O250" t="str">
            <v>fre</v>
          </cell>
          <cell r="P250" t="str">
            <v>fre</v>
          </cell>
          <cell r="Q250" t="str">
            <v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v>
          </cell>
          <cell r="R250">
            <v>9782409023262</v>
          </cell>
          <cell r="S250" t="str">
            <v>Version Numérique</v>
          </cell>
          <cell r="T250">
            <v>9782409023255</v>
          </cell>
          <cell r="U250" t="str">
            <v>Version Imprimée</v>
          </cell>
          <cell r="V250" t="str">
            <v>St-Herblain</v>
          </cell>
          <cell r="W250" t="str">
            <v>Editions ENI</v>
          </cell>
          <cell r="X250">
            <v>2020</v>
          </cell>
          <cell r="Y250" t="str">
            <v>Bibliothèque Numérique ENI (Service en ligne)</v>
          </cell>
          <cell r="Z250" t="str">
            <v>EXPERT IT</v>
          </cell>
          <cell r="AA250" t="str">
            <v>texte</v>
          </cell>
          <cell r="AB250" t="str">
            <v>txt</v>
          </cell>
          <cell r="AC250" t="str">
            <v>rdacontent/fre</v>
          </cell>
          <cell r="AD250" t="str">
            <v>informatique</v>
          </cell>
          <cell r="AE250" t="str">
            <v>c</v>
          </cell>
          <cell r="AF250" t="str">
            <v>rdamedia/fre</v>
          </cell>
          <cell r="AG250" t="str">
            <v>ressource en ligne</v>
          </cell>
          <cell r="AH250" t="str">
            <v>cr</v>
          </cell>
          <cell r="AI250" t="str">
            <v>rdacarrier/fre</v>
          </cell>
          <cell r="AJ250" t="str">
            <v>m\\\\\o\\d\\\\\\\\</v>
          </cell>
          <cell r="AK250" t="str">
            <v>cr\cn\\\\uuaua</v>
          </cell>
          <cell r="AL250" t="str">
            <v>Accès restreint aux membres</v>
          </cell>
          <cell r="AM250" t="str">
            <v>Source de la note de description : Version imprimée</v>
          </cell>
          <cell r="AN250" t="str">
            <v/>
          </cell>
          <cell r="AO250" t="str">
            <v>%SITE_CLIENT%/?library_guid=2740983F-6955-4E1E-8076-7B26A85F0DC1</v>
          </cell>
          <cell r="AP250" t="str">
            <v>Accès au travers du portail ENI</v>
          </cell>
          <cell r="AQ250" t="str">
            <v xml:space="preserve"> citrix metaframe </v>
          </cell>
          <cell r="AR250" t="str">
            <v xml:space="preserve"> équilibrage </v>
          </cell>
          <cell r="AS250" t="str">
            <v xml:space="preserve"> livre citrix </v>
          </cell>
          <cell r="AT250" t="str">
            <v xml:space="preserve"> LNEI7.15XACIT</v>
          </cell>
          <cell r="AU250" t="str">
            <v xml:space="preserve"> Service Monitoring </v>
          </cell>
          <cell r="AV250" t="str">
            <v xml:space="preserve"> SmartAuditor </v>
          </cell>
          <cell r="AW250" t="str">
            <v xml:space="preserve"> xen </v>
          </cell>
          <cell r="AX250" t="str">
            <v xml:space="preserve">livre virtualisation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row>
        <row r="251">
          <cell r="A251" t="str">
            <v>EI7.5XACIT</v>
          </cell>
          <cell r="B251" t="str">
            <v>Citrix XenApp 7.5</v>
          </cell>
          <cell r="C251" t="str">
            <v>Concepts et mise en oeuvre de la virtualisation d'applications</v>
          </cell>
          <cell r="D251" t="str">
            <v>Sylvain GAUMÉ</v>
          </cell>
          <cell r="E251" t="str">
            <v/>
          </cell>
          <cell r="F251" t="str">
            <v>GAUMÉ, Sylvain</v>
          </cell>
          <cell r="G251" t="str">
            <v/>
          </cell>
          <cell r="H251" t="str">
            <v/>
          </cell>
          <cell r="I251" t="str">
            <v/>
          </cell>
          <cell r="J251" t="str">
            <v/>
          </cell>
          <cell r="K251" t="str">
            <v>Edition du 1 November 2014</v>
          </cell>
          <cell r="L251" t="str">
            <v>358 pages</v>
          </cell>
          <cell r="M251" t="str">
            <v>Editions ENI</v>
          </cell>
          <cell r="N251" t="str">
            <v>fre</v>
          </cell>
          <cell r="O251" t="str">
            <v>fre</v>
          </cell>
          <cell r="P251" t="str">
            <v>fre</v>
          </cell>
          <cell r="Q251" t="str">
            <v>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v>
          </cell>
          <cell r="R251">
            <v>9782746092976</v>
          </cell>
          <cell r="S251" t="str">
            <v>Version Numérique</v>
          </cell>
          <cell r="T251">
            <v>9782746091535</v>
          </cell>
          <cell r="U251" t="str">
            <v>Version Imprimée</v>
          </cell>
          <cell r="V251" t="str">
            <v>St-Herblain</v>
          </cell>
          <cell r="W251" t="str">
            <v>Editions ENI</v>
          </cell>
          <cell r="X251">
            <v>2014</v>
          </cell>
          <cell r="Y251" t="str">
            <v>Bibliothèque Numérique ENI (Service en ligne)</v>
          </cell>
          <cell r="Z251" t="str">
            <v>EXPERT IT</v>
          </cell>
          <cell r="AA251" t="str">
            <v>texte</v>
          </cell>
          <cell r="AB251" t="str">
            <v>txt</v>
          </cell>
          <cell r="AC251" t="str">
            <v>rdacontent/fre</v>
          </cell>
          <cell r="AD251" t="str">
            <v>informatique</v>
          </cell>
          <cell r="AE251" t="str">
            <v>c</v>
          </cell>
          <cell r="AF251" t="str">
            <v>rdamedia/fre</v>
          </cell>
          <cell r="AG251" t="str">
            <v>ressource en ligne</v>
          </cell>
          <cell r="AH251" t="str">
            <v>cr</v>
          </cell>
          <cell r="AI251" t="str">
            <v>rdacarrier/fre</v>
          </cell>
          <cell r="AJ251" t="str">
            <v>m\\\\\o\\d\\\\\\\\</v>
          </cell>
          <cell r="AK251" t="str">
            <v>cr\cn\\\\uuaua</v>
          </cell>
          <cell r="AL251" t="str">
            <v>Accès restreint aux membres</v>
          </cell>
          <cell r="AM251" t="str">
            <v>Source de la note de description : Version imprimée</v>
          </cell>
          <cell r="AN251" t="str">
            <v/>
          </cell>
          <cell r="AO251" t="str">
            <v>%SITE_CLIENT%/?library_guid=925109DC-1676-470A-A76C-A72357D2FD65</v>
          </cell>
          <cell r="AP251" t="str">
            <v>Accès au travers du portail ENI</v>
          </cell>
          <cell r="AQ251" t="str">
            <v xml:space="preserve"> citrix metaframe </v>
          </cell>
          <cell r="AR251" t="str">
            <v xml:space="preserve"> équilibrage </v>
          </cell>
          <cell r="AS251" t="str">
            <v xml:space="preserve"> livre citrix </v>
          </cell>
          <cell r="AT251" t="str">
            <v xml:space="preserve"> LNEI7.5XACIT</v>
          </cell>
          <cell r="AU251" t="str">
            <v xml:space="preserve"> Service Monitoring </v>
          </cell>
          <cell r="AV251" t="str">
            <v xml:space="preserve"> SmartAuditor </v>
          </cell>
          <cell r="AW251" t="str">
            <v xml:space="preserve"> xen </v>
          </cell>
          <cell r="AX251" t="str">
            <v xml:space="preserve">livre virtualisation </v>
          </cell>
          <cell r="AY251" t="str">
            <v/>
          </cell>
          <cell r="AZ251" t="str">
            <v/>
          </cell>
          <cell r="BA251" t="str">
            <v/>
          </cell>
          <cell r="BB251" t="str">
            <v/>
          </cell>
          <cell r="BC251" t="str">
            <v/>
          </cell>
          <cell r="BD251" t="str">
            <v/>
          </cell>
          <cell r="BE251" t="str">
            <v/>
          </cell>
          <cell r="BF251" t="str">
            <v/>
          </cell>
          <cell r="BG251" t="str">
            <v/>
          </cell>
          <cell r="BH251" t="str">
            <v/>
          </cell>
          <cell r="BI251" t="str">
            <v/>
          </cell>
          <cell r="BJ251" t="str">
            <v/>
          </cell>
          <cell r="BK251" t="str">
            <v/>
          </cell>
          <cell r="BL251" t="str">
            <v/>
          </cell>
          <cell r="BM251" t="str">
            <v/>
          </cell>
          <cell r="BN251" t="str">
            <v/>
          </cell>
          <cell r="BO251" t="str">
            <v/>
          </cell>
          <cell r="BP251" t="str">
            <v/>
          </cell>
          <cell r="BQ251" t="str">
            <v/>
          </cell>
          <cell r="BR251" t="str">
            <v/>
          </cell>
          <cell r="BS251" t="str">
            <v/>
          </cell>
          <cell r="BT251" t="str">
            <v/>
          </cell>
          <cell r="BU251" t="str">
            <v/>
          </cell>
          <cell r="BV251" t="str">
            <v/>
          </cell>
          <cell r="BW251" t="str">
            <v/>
          </cell>
          <cell r="BX251" t="str">
            <v/>
          </cell>
        </row>
        <row r="252">
          <cell r="A252" t="str">
            <v>EI7C17VIS</v>
          </cell>
          <cell r="B252" t="str">
            <v>C# 7</v>
          </cell>
          <cell r="C252" t="str">
            <v>Développez des applications Windows avec Visual Studio 2017</v>
          </cell>
          <cell r="D252" t="str">
            <v>Jérôme HUGON</v>
          </cell>
          <cell r="E252" t="str">
            <v/>
          </cell>
          <cell r="F252" t="str">
            <v>HUGON, Jérôme</v>
          </cell>
          <cell r="G252" t="str">
            <v/>
          </cell>
          <cell r="H252" t="str">
            <v/>
          </cell>
          <cell r="I252" t="str">
            <v/>
          </cell>
          <cell r="J252" t="str">
            <v/>
          </cell>
          <cell r="K252" t="str">
            <v>Edition du 1 August 2017</v>
          </cell>
          <cell r="L252" t="str">
            <v>516 pages</v>
          </cell>
          <cell r="M252" t="str">
            <v>Editions ENI</v>
          </cell>
          <cell r="N252" t="str">
            <v>fre</v>
          </cell>
          <cell r="O252" t="str">
            <v>fre</v>
          </cell>
          <cell r="P252" t="str">
            <v>fre</v>
          </cell>
          <cell r="Q252" t="str">
            <v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v>
          </cell>
          <cell r="R252">
            <v>9782409009907</v>
          </cell>
          <cell r="S252" t="str">
            <v>Version Numérique</v>
          </cell>
          <cell r="T252">
            <v>9782409009280</v>
          </cell>
          <cell r="U252" t="str">
            <v>Version Imprimée</v>
          </cell>
          <cell r="V252" t="str">
            <v>St-Herblain</v>
          </cell>
          <cell r="W252" t="str">
            <v>Editions ENI</v>
          </cell>
          <cell r="X252">
            <v>2017</v>
          </cell>
          <cell r="Y252" t="str">
            <v>Bibliothèque Numérique ENI (Service en ligne)</v>
          </cell>
          <cell r="Z252" t="str">
            <v>EXPERT IT</v>
          </cell>
          <cell r="AA252" t="str">
            <v>texte</v>
          </cell>
          <cell r="AB252" t="str">
            <v>txt</v>
          </cell>
          <cell r="AC252" t="str">
            <v>rdacontent/fre</v>
          </cell>
          <cell r="AD252" t="str">
            <v>informatique</v>
          </cell>
          <cell r="AE252" t="str">
            <v>c</v>
          </cell>
          <cell r="AF252" t="str">
            <v>rdamedia/fre</v>
          </cell>
          <cell r="AG252" t="str">
            <v>ressource en ligne</v>
          </cell>
          <cell r="AH252" t="str">
            <v>cr</v>
          </cell>
          <cell r="AI252" t="str">
            <v>rdacarrier/fre</v>
          </cell>
          <cell r="AJ252" t="str">
            <v>m\\\\\o\\d\\\\\\\\</v>
          </cell>
          <cell r="AK252" t="str">
            <v>cr\cn\\\\uuaua</v>
          </cell>
          <cell r="AL252" t="str">
            <v>Accès restreint aux membres</v>
          </cell>
          <cell r="AM252" t="str">
            <v>Source de la note de description : Version imprimée</v>
          </cell>
          <cell r="AN252" t="str">
            <v/>
          </cell>
          <cell r="AO252" t="str">
            <v>%SITE_CLIENT%/?library_guid=BC6CE9B6-1613-401B-B864-5C59A55E88D3</v>
          </cell>
          <cell r="AP252" t="str">
            <v>Accès au travers du portail ENI</v>
          </cell>
          <cell r="AQ252" t="str">
            <v xml:space="preserve"> .net </v>
          </cell>
          <cell r="AR252" t="str">
            <v xml:space="preserve"> c </v>
          </cell>
          <cell r="AS252" t="str">
            <v xml:space="preserve"> c sharp </v>
          </cell>
          <cell r="AT252" t="str">
            <v xml:space="preserve"> csharp </v>
          </cell>
          <cell r="AU252" t="str">
            <v xml:space="preserve"> développement </v>
          </cell>
          <cell r="AV252" t="str">
            <v xml:space="preserve"> dot net </v>
          </cell>
          <cell r="AW252" t="str">
            <v xml:space="preserve"> entity framework </v>
          </cell>
          <cell r="AX252" t="str">
            <v xml:space="preserve"> framework </v>
          </cell>
          <cell r="AY252" t="str">
            <v xml:space="preserve"> gdi </v>
          </cell>
          <cell r="AZ252" t="str">
            <v xml:space="preserve"> gdi+ </v>
          </cell>
          <cell r="BA252" t="str">
            <v xml:space="preserve"> langage </v>
          </cell>
          <cell r="BB252" t="str">
            <v xml:space="preserve"> linq </v>
          </cell>
          <cell r="BC252" t="str">
            <v xml:space="preserve"> LNEI7C17VIS</v>
          </cell>
          <cell r="BD252" t="str">
            <v xml:space="preserve"> net </v>
          </cell>
          <cell r="BE252" t="str">
            <v xml:space="preserve"> Visual Studio </v>
          </cell>
          <cell r="BF252" t="str">
            <v xml:space="preserve"> Visual Studio 2017 </v>
          </cell>
          <cell r="BG252" t="str">
            <v xml:space="preserve"> vs </v>
          </cell>
          <cell r="BH252" t="str">
            <v xml:space="preserve"> wpf </v>
          </cell>
          <cell r="BI252" t="str">
            <v xml:space="preserve">microsoft </v>
          </cell>
          <cell r="BJ252" t="str">
            <v/>
          </cell>
          <cell r="BK252" t="str">
            <v/>
          </cell>
          <cell r="BL252" t="str">
            <v/>
          </cell>
          <cell r="BM252" t="str">
            <v/>
          </cell>
          <cell r="BN252" t="str">
            <v/>
          </cell>
          <cell r="BO252" t="str">
            <v/>
          </cell>
          <cell r="BP252" t="str">
            <v/>
          </cell>
          <cell r="BQ252" t="str">
            <v/>
          </cell>
          <cell r="BR252" t="str">
            <v/>
          </cell>
          <cell r="BS252" t="str">
            <v/>
          </cell>
          <cell r="BT252" t="str">
            <v/>
          </cell>
          <cell r="BU252" t="str">
            <v/>
          </cell>
          <cell r="BV252" t="str">
            <v/>
          </cell>
          <cell r="BW252" t="str">
            <v/>
          </cell>
          <cell r="BX252" t="str">
            <v/>
          </cell>
        </row>
        <row r="253">
          <cell r="A253" t="str">
            <v>EI7PRO</v>
          </cell>
          <cell r="B253" t="str">
            <v>Programmation shell sous Unix/Linux</v>
          </cell>
          <cell r="C253" t="str">
            <v>ksh, bash, norme POSIX (avec exercices corrigés) (7e édition)</v>
          </cell>
          <cell r="D253" t="str">
            <v>Christine DEFFAIX RÉMY</v>
          </cell>
          <cell r="E253" t="str">
            <v/>
          </cell>
          <cell r="F253" t="str">
            <v>DEFFAIX RÉMY, Christine</v>
          </cell>
          <cell r="G253" t="str">
            <v/>
          </cell>
          <cell r="H253" t="str">
            <v/>
          </cell>
          <cell r="I253" t="str">
            <v/>
          </cell>
          <cell r="J253" t="str">
            <v/>
          </cell>
          <cell r="K253" t="str">
            <v>Edition du 1 December 2022</v>
          </cell>
          <cell r="L253" t="str">
            <v>540 pages</v>
          </cell>
          <cell r="M253" t="str">
            <v>Editions ENI</v>
          </cell>
          <cell r="N253" t="str">
            <v>fre</v>
          </cell>
          <cell r="O253" t="str">
            <v>fre</v>
          </cell>
          <cell r="P253" t="str">
            <v>fre</v>
          </cell>
          <cell r="Q253" t="str">
            <v>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v>
          </cell>
          <cell r="R253">
            <v>9782409038037</v>
          </cell>
          <cell r="S253" t="str">
            <v>Version Numérique</v>
          </cell>
          <cell r="T253">
            <v>9782409038020</v>
          </cell>
          <cell r="U253" t="str">
            <v>Version Imprimée</v>
          </cell>
          <cell r="V253" t="str">
            <v>St-Herblain</v>
          </cell>
          <cell r="W253" t="str">
            <v>Editions ENI</v>
          </cell>
          <cell r="X253">
            <v>2022</v>
          </cell>
          <cell r="Y253" t="str">
            <v>Bibliothèque Numérique ENI (Service en ligne)</v>
          </cell>
          <cell r="Z253" t="str">
            <v>EXPERT IT</v>
          </cell>
          <cell r="AA253" t="str">
            <v>texte</v>
          </cell>
          <cell r="AB253" t="str">
            <v>txt</v>
          </cell>
          <cell r="AC253" t="str">
            <v>rdacontent/fre</v>
          </cell>
          <cell r="AD253" t="str">
            <v>informatique</v>
          </cell>
          <cell r="AE253" t="str">
            <v>c</v>
          </cell>
          <cell r="AF253" t="str">
            <v>rdamedia/fre</v>
          </cell>
          <cell r="AG253" t="str">
            <v>ressource en ligne</v>
          </cell>
          <cell r="AH253" t="str">
            <v>cr</v>
          </cell>
          <cell r="AI253" t="str">
            <v>rdacarrier/fre</v>
          </cell>
          <cell r="AJ253" t="str">
            <v>m\\\\\o\\d\\\\\\\\</v>
          </cell>
          <cell r="AK253" t="str">
            <v>cr\cn\\\\uuaua</v>
          </cell>
          <cell r="AL253" t="str">
            <v>Accès restreint aux membres</v>
          </cell>
          <cell r="AM253" t="str">
            <v>Source de la note de description : Version imprimée</v>
          </cell>
          <cell r="AN253" t="str">
            <v/>
          </cell>
          <cell r="AO253" t="str">
            <v>%SITE_CLIENT%/?library_guid=3BAB66D5-98E3-46F1-982E-D174EEF34A54</v>
          </cell>
          <cell r="AP253" t="str">
            <v>Accès au travers du portail ENI</v>
          </cell>
          <cell r="AQ253" t="str">
            <v xml:space="preserve"> awk </v>
          </cell>
          <cell r="AR253" t="str">
            <v xml:space="preserve"> Korn </v>
          </cell>
          <cell r="AS253" t="str">
            <v xml:space="preserve"> Ksh </v>
          </cell>
          <cell r="AT253" t="str">
            <v xml:space="preserve"> open source</v>
          </cell>
          <cell r="AU253" t="str">
            <v xml:space="preserve"> script </v>
          </cell>
          <cell r="AV253" t="str">
            <v xml:space="preserve"> sed </v>
          </cell>
          <cell r="AW253" t="str">
            <v xml:space="preserve">bourne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row>
        <row r="254">
          <cell r="A254" t="str">
            <v>EI7PWIN</v>
          </cell>
          <cell r="B254" t="str">
            <v>Windows Phone 7</v>
          </cell>
          <cell r="C254" t="str">
            <v>Développez avec Visual Studio, Silverlight et XNA</v>
          </cell>
          <cell r="D254" t="str">
            <v>Julien CORIOLAND,Léonard LABAT,Florent Santin</v>
          </cell>
          <cell r="E254" t="str">
            <v/>
          </cell>
          <cell r="F254" t="str">
            <v>CORIOLAND, Julien</v>
          </cell>
          <cell r="G254" t="str">
            <v>LABAT, Léonard</v>
          </cell>
          <cell r="H254" t="str">
            <v>Santin, Florent</v>
          </cell>
          <cell r="I254" t="str">
            <v/>
          </cell>
          <cell r="J254" t="str">
            <v/>
          </cell>
          <cell r="K254" t="str">
            <v>Edition du 1 February 2011</v>
          </cell>
          <cell r="L254" t="str">
            <v>467 pages</v>
          </cell>
          <cell r="M254" t="str">
            <v>Editions ENI</v>
          </cell>
          <cell r="N254" t="str">
            <v>fre</v>
          </cell>
          <cell r="O254" t="str">
            <v>fre</v>
          </cell>
          <cell r="P254" t="str">
            <v>fre</v>
          </cell>
          <cell r="Q254" t="str">
            <v>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v>
          </cell>
          <cell r="R254">
            <v>9782746063051</v>
          </cell>
          <cell r="S254" t="str">
            <v>Version Numérique</v>
          </cell>
          <cell r="T254">
            <v>9782746061316</v>
          </cell>
          <cell r="U254" t="str">
            <v>Version Imprimée</v>
          </cell>
          <cell r="V254" t="str">
            <v>St-Herblain</v>
          </cell>
          <cell r="W254" t="str">
            <v>Editions ENI</v>
          </cell>
          <cell r="X254">
            <v>2011</v>
          </cell>
          <cell r="Y254" t="str">
            <v>Bibliothèque Numérique ENI (Service en ligne)</v>
          </cell>
          <cell r="Z254" t="str">
            <v>EXPERT IT</v>
          </cell>
          <cell r="AA254" t="str">
            <v>texte</v>
          </cell>
          <cell r="AB254" t="str">
            <v>txt</v>
          </cell>
          <cell r="AC254" t="str">
            <v>rdacontent/fre</v>
          </cell>
          <cell r="AD254" t="str">
            <v>informatique</v>
          </cell>
          <cell r="AE254" t="str">
            <v>c</v>
          </cell>
          <cell r="AF254" t="str">
            <v>rdamedia/fre</v>
          </cell>
          <cell r="AG254" t="str">
            <v>ressource en ligne</v>
          </cell>
          <cell r="AH254" t="str">
            <v>cr</v>
          </cell>
          <cell r="AI254" t="str">
            <v>rdacarrier/fre</v>
          </cell>
          <cell r="AJ254" t="str">
            <v>m\\\\\o\\d\\\\\\\\</v>
          </cell>
          <cell r="AK254" t="str">
            <v>cr\cn\\\\uuaua</v>
          </cell>
          <cell r="AL254" t="str">
            <v>Accès restreint aux membres</v>
          </cell>
          <cell r="AM254" t="str">
            <v>Source de la note de description : Version imprimée</v>
          </cell>
          <cell r="AN254" t="str">
            <v/>
          </cell>
          <cell r="AO254" t="str">
            <v>%SITE_CLIENT%/?library_guid=2E0DF36F-D553-4E21-821C-B9719CB77629</v>
          </cell>
          <cell r="AP254" t="str">
            <v>Accès au travers du portail ENI</v>
          </cell>
          <cell r="AQ254" t="str">
            <v xml:space="preserve"> livre windows </v>
          </cell>
          <cell r="AR254" t="str">
            <v xml:space="preserve"> LNEI7PWIN</v>
          </cell>
          <cell r="AS254" t="str">
            <v xml:space="preserve"> silverlight </v>
          </cell>
          <cell r="AT254" t="str">
            <v xml:space="preserve"> VS </v>
          </cell>
          <cell r="AU254" t="str">
            <v xml:space="preserve"> VS 2010 </v>
          </cell>
          <cell r="AV254" t="str">
            <v xml:space="preserve"> windows 7 </v>
          </cell>
          <cell r="AW254" t="str">
            <v xml:space="preserve"> WP </v>
          </cell>
          <cell r="AX254" t="str">
            <v xml:space="preserve"> WP 7 </v>
          </cell>
          <cell r="AY254" t="str">
            <v xml:space="preserve"> XNA </v>
          </cell>
          <cell r="AZ254" t="str">
            <v xml:space="preserve">livre microsoft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row>
        <row r="255">
          <cell r="A255" t="str">
            <v>EI7WINS</v>
          </cell>
          <cell r="B255" t="str">
            <v>La sécurité sous Windows 7</v>
          </cell>
          <cell r="C255" t="str">
            <v/>
          </cell>
          <cell r="D255" t="str">
            <v>Emmanuel Dreux,Freddy ELMALEH</v>
          </cell>
          <cell r="E255" t="str">
            <v/>
          </cell>
          <cell r="F255" t="str">
            <v>Dreux, Emmanuel</v>
          </cell>
          <cell r="G255" t="str">
            <v>ELMALEH, Freddy</v>
          </cell>
          <cell r="H255" t="str">
            <v/>
          </cell>
          <cell r="I255" t="str">
            <v/>
          </cell>
          <cell r="J255" t="str">
            <v/>
          </cell>
          <cell r="K255" t="str">
            <v>Edition du 1 February 2011</v>
          </cell>
          <cell r="L255" t="str">
            <v>430 pages</v>
          </cell>
          <cell r="M255" t="str">
            <v>Editions ENI</v>
          </cell>
          <cell r="N255" t="str">
            <v>fre</v>
          </cell>
          <cell r="O255" t="str">
            <v>fre</v>
          </cell>
          <cell r="P255" t="str">
            <v>fre</v>
          </cell>
          <cell r="Q255" t="str">
            <v>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v>
          </cell>
          <cell r="R255">
            <v>9782746063013</v>
          </cell>
          <cell r="S255" t="str">
            <v>Version Numérique</v>
          </cell>
          <cell r="T255">
            <v>9782746061408</v>
          </cell>
          <cell r="U255" t="str">
            <v>Version Imprimée</v>
          </cell>
          <cell r="V255" t="str">
            <v>St-Herblain</v>
          </cell>
          <cell r="W255" t="str">
            <v>Editions ENI</v>
          </cell>
          <cell r="X255">
            <v>2011</v>
          </cell>
          <cell r="Y255" t="str">
            <v>Bibliothèque Numérique ENI (Service en ligne)</v>
          </cell>
          <cell r="Z255" t="str">
            <v>EXPERT IT</v>
          </cell>
          <cell r="AA255" t="str">
            <v>texte</v>
          </cell>
          <cell r="AB255" t="str">
            <v>txt</v>
          </cell>
          <cell r="AC255" t="str">
            <v>rdacontent/fre</v>
          </cell>
          <cell r="AD255" t="str">
            <v>informatique</v>
          </cell>
          <cell r="AE255" t="str">
            <v>c</v>
          </cell>
          <cell r="AF255" t="str">
            <v>rdamedia/fre</v>
          </cell>
          <cell r="AG255" t="str">
            <v>ressource en ligne</v>
          </cell>
          <cell r="AH255" t="str">
            <v>cr</v>
          </cell>
          <cell r="AI255" t="str">
            <v>rdacarrier/fre</v>
          </cell>
          <cell r="AJ255" t="str">
            <v>m\\\\\o\\d\\\\\\\\</v>
          </cell>
          <cell r="AK255" t="str">
            <v>cr\cn\\\\uuaua</v>
          </cell>
          <cell r="AL255" t="str">
            <v>Accès restreint aux membres</v>
          </cell>
          <cell r="AM255" t="str">
            <v>Source de la note de description : Version imprimée</v>
          </cell>
          <cell r="AN255" t="str">
            <v/>
          </cell>
          <cell r="AO255" t="str">
            <v>%SITE_CLIENT%/?library_guid=035C4A7B-1BFF-4FD3-AE85-7C3835860D06</v>
          </cell>
          <cell r="AP255" t="str">
            <v>Accès au travers du portail ENI</v>
          </cell>
          <cell r="AQ255" t="str">
            <v xml:space="preserve"> livre sécurité </v>
          </cell>
          <cell r="AR255" t="str">
            <v xml:space="preserve"> LNEI7WINS</v>
          </cell>
          <cell r="AS255" t="str">
            <v xml:space="preserve"> securite </v>
          </cell>
          <cell r="AT255" t="str">
            <v xml:space="preserve">livre microsoft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row>
        <row r="256">
          <cell r="A256" t="str">
            <v>EI8.1WCSHA</v>
          </cell>
          <cell r="B256" t="str">
            <v>C# et XAML sous Windows 8.1</v>
          </cell>
          <cell r="C256" t="str">
            <v>Développez des applications Windows Store</v>
          </cell>
          <cell r="D256" t="str">
            <v>Nathanaël MARCHAND,Loïc REBOURS</v>
          </cell>
          <cell r="E256" t="str">
            <v/>
          </cell>
          <cell r="F256" t="str">
            <v>MARCHAND, Nathanaël</v>
          </cell>
          <cell r="G256" t="str">
            <v>REBOURS, Loïc</v>
          </cell>
          <cell r="H256" t="str">
            <v/>
          </cell>
          <cell r="I256" t="str">
            <v/>
          </cell>
          <cell r="J256" t="str">
            <v/>
          </cell>
          <cell r="K256" t="str">
            <v>Edition du 1 February 2014</v>
          </cell>
          <cell r="L256" t="str">
            <v>454 pages</v>
          </cell>
          <cell r="M256" t="str">
            <v>Editions ENI</v>
          </cell>
          <cell r="N256" t="str">
            <v>fre</v>
          </cell>
          <cell r="O256" t="str">
            <v>fre</v>
          </cell>
          <cell r="P256" t="str">
            <v>fre</v>
          </cell>
          <cell r="Q256" t="str">
            <v>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v>
          </cell>
          <cell r="R256">
            <v>9782746088283</v>
          </cell>
          <cell r="S256" t="str">
            <v>Version Numérique</v>
          </cell>
          <cell r="T256">
            <v>9782746087002</v>
          </cell>
          <cell r="U256" t="str">
            <v>Version Imprimée</v>
          </cell>
          <cell r="V256" t="str">
            <v>St-Herblain</v>
          </cell>
          <cell r="W256" t="str">
            <v>Editions ENI</v>
          </cell>
          <cell r="X256">
            <v>2014</v>
          </cell>
          <cell r="Y256" t="str">
            <v>Bibliothèque Numérique ENI (Service en ligne)</v>
          </cell>
          <cell r="Z256" t="str">
            <v>EXPERT IT</v>
          </cell>
          <cell r="AA256" t="str">
            <v>texte</v>
          </cell>
          <cell r="AB256" t="str">
            <v>txt</v>
          </cell>
          <cell r="AC256" t="str">
            <v>rdacontent/fre</v>
          </cell>
          <cell r="AD256" t="str">
            <v>informatique</v>
          </cell>
          <cell r="AE256" t="str">
            <v>c</v>
          </cell>
          <cell r="AF256" t="str">
            <v>rdamedia/fre</v>
          </cell>
          <cell r="AG256" t="str">
            <v>ressource en ligne</v>
          </cell>
          <cell r="AH256" t="str">
            <v>cr</v>
          </cell>
          <cell r="AI256" t="str">
            <v>rdacarrier/fre</v>
          </cell>
          <cell r="AJ256" t="str">
            <v>m\\\\\o\\d\\\\\\\\</v>
          </cell>
          <cell r="AK256" t="str">
            <v>cr\cn\\\\uuaua</v>
          </cell>
          <cell r="AL256" t="str">
            <v>Accès restreint aux membres</v>
          </cell>
          <cell r="AM256" t="str">
            <v>Source de la note de description : Version imprimée</v>
          </cell>
          <cell r="AN256" t="str">
            <v/>
          </cell>
          <cell r="AO256" t="str">
            <v>%SITE_CLIENT%/?library_guid=B5759339-405F-4879-B065-F149F864DCC4</v>
          </cell>
          <cell r="AP256" t="str">
            <v>Accès au travers du portail ENI</v>
          </cell>
          <cell r="AQ256" t="str">
            <v xml:space="preserve"> .NET </v>
          </cell>
          <cell r="AR256" t="str">
            <v xml:space="preserve"> api </v>
          </cell>
          <cell r="AS256" t="str">
            <v xml:space="preserve"> développement </v>
          </cell>
          <cell r="AT256" t="str">
            <v xml:space="preserve"> dot net </v>
          </cell>
          <cell r="AU256" t="str">
            <v xml:space="preserve"> LNEI8.1WCSHA</v>
          </cell>
          <cell r="AV256" t="str">
            <v xml:space="preserve"> microsoft </v>
          </cell>
          <cell r="AW256" t="str">
            <v xml:space="preserve">winrt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row>
        <row r="257">
          <cell r="A257" t="str">
            <v>EI8C19VIS</v>
          </cell>
          <cell r="B257" t="str">
            <v>C# 8</v>
          </cell>
          <cell r="C257" t="str">
            <v>Développez des applications Windows avec Visual Studio 2019</v>
          </cell>
          <cell r="D257" t="str">
            <v>Jérôme HUGON</v>
          </cell>
          <cell r="E257" t="str">
            <v/>
          </cell>
          <cell r="F257" t="str">
            <v>HUGON, Jérôme</v>
          </cell>
          <cell r="G257" t="str">
            <v/>
          </cell>
          <cell r="H257" t="str">
            <v/>
          </cell>
          <cell r="I257" t="str">
            <v/>
          </cell>
          <cell r="J257" t="str">
            <v/>
          </cell>
          <cell r="K257" t="str">
            <v>Edition du 1 July 2019</v>
          </cell>
          <cell r="L257" t="str">
            <v>518 pages</v>
          </cell>
          <cell r="M257" t="str">
            <v>Editions ENI</v>
          </cell>
          <cell r="N257" t="str">
            <v>fre</v>
          </cell>
          <cell r="O257" t="str">
            <v>fre</v>
          </cell>
          <cell r="P257" t="str">
            <v>fre</v>
          </cell>
          <cell r="Q257" t="str">
            <v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257">
            <v>9782409020063</v>
          </cell>
          <cell r="S257" t="str">
            <v>Version Numérique</v>
          </cell>
          <cell r="T257">
            <v>9782409020049</v>
          </cell>
          <cell r="U257" t="str">
            <v>Version Imprimée</v>
          </cell>
          <cell r="V257" t="str">
            <v>St-Herblain</v>
          </cell>
          <cell r="W257" t="str">
            <v>Editions ENI</v>
          </cell>
          <cell r="X257">
            <v>2019</v>
          </cell>
          <cell r="Y257" t="str">
            <v>Bibliothèque Numérique ENI (Service en ligne)</v>
          </cell>
          <cell r="Z257" t="str">
            <v>EXPERT IT</v>
          </cell>
          <cell r="AA257" t="str">
            <v>texte</v>
          </cell>
          <cell r="AB257" t="str">
            <v>txt</v>
          </cell>
          <cell r="AC257" t="str">
            <v>rdacontent/fre</v>
          </cell>
          <cell r="AD257" t="str">
            <v>informatique</v>
          </cell>
          <cell r="AE257" t="str">
            <v>c</v>
          </cell>
          <cell r="AF257" t="str">
            <v>rdamedia/fre</v>
          </cell>
          <cell r="AG257" t="str">
            <v>ressource en ligne</v>
          </cell>
          <cell r="AH257" t="str">
            <v>cr</v>
          </cell>
          <cell r="AI257" t="str">
            <v>rdacarrier/fre</v>
          </cell>
          <cell r="AJ257" t="str">
            <v>m\\\\\o\\d\\\\\\\\</v>
          </cell>
          <cell r="AK257" t="str">
            <v>cr\cn\\\\uuaua</v>
          </cell>
          <cell r="AL257" t="str">
            <v>Accès restreint aux membres</v>
          </cell>
          <cell r="AM257" t="str">
            <v>Source de la note de description : Version imprimée</v>
          </cell>
          <cell r="AN257" t="str">
            <v/>
          </cell>
          <cell r="AO257" t="str">
            <v>%SITE_CLIENT%/?library_guid=5BECCC60-04A4-4B75-AC95-CBAF5752EC43</v>
          </cell>
          <cell r="AP257" t="str">
            <v>Accès au travers du portail ENI</v>
          </cell>
          <cell r="AQ257" t="str">
            <v xml:space="preserve"> .net </v>
          </cell>
          <cell r="AR257" t="str">
            <v xml:space="preserve"> c sharp </v>
          </cell>
          <cell r="AS257" t="str">
            <v xml:space="preserve"> c# </v>
          </cell>
          <cell r="AT257" t="str">
            <v xml:space="preserve"> csharp </v>
          </cell>
          <cell r="AU257" t="str">
            <v xml:space="preserve"> développement </v>
          </cell>
          <cell r="AV257" t="str">
            <v xml:space="preserve"> dot net </v>
          </cell>
          <cell r="AW257" t="str">
            <v xml:space="preserve"> entity framework </v>
          </cell>
          <cell r="AX257" t="str">
            <v xml:space="preserve"> framework </v>
          </cell>
          <cell r="AY257" t="str">
            <v xml:space="preserve"> gdi </v>
          </cell>
          <cell r="AZ257" t="str">
            <v xml:space="preserve"> gdi+ </v>
          </cell>
          <cell r="BA257" t="str">
            <v xml:space="preserve"> langage </v>
          </cell>
          <cell r="BB257" t="str">
            <v xml:space="preserve"> linq </v>
          </cell>
          <cell r="BC257" t="str">
            <v xml:space="preserve"> LNEI8C19VIS</v>
          </cell>
          <cell r="BD257" t="str">
            <v xml:space="preserve"> net </v>
          </cell>
          <cell r="BE257" t="str">
            <v xml:space="preserve"> vs </v>
          </cell>
          <cell r="BF257" t="str">
            <v xml:space="preserve"> wpf </v>
          </cell>
          <cell r="BG257" t="str">
            <v xml:space="preserve">microsoft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row>
        <row r="258">
          <cell r="A258" t="str">
            <v>EI8TOM</v>
          </cell>
          <cell r="B258" t="str">
            <v>Apache Tomcat 8</v>
          </cell>
          <cell r="C258" t="str">
            <v>Guide d'administration du serveur Java EE 7 sous Windows et Linux</v>
          </cell>
          <cell r="D258" t="str">
            <v>Etienne Langlet</v>
          </cell>
          <cell r="E258" t="str">
            <v/>
          </cell>
          <cell r="F258" t="str">
            <v>Langlet, Etienne</v>
          </cell>
          <cell r="G258" t="str">
            <v/>
          </cell>
          <cell r="H258" t="str">
            <v/>
          </cell>
          <cell r="I258" t="str">
            <v/>
          </cell>
          <cell r="J258" t="str">
            <v/>
          </cell>
          <cell r="K258" t="str">
            <v>Edition du 1 June 2014</v>
          </cell>
          <cell r="L258" t="str">
            <v>402 pages</v>
          </cell>
          <cell r="M258" t="str">
            <v>Editions ENI</v>
          </cell>
          <cell r="N258" t="str">
            <v>fre</v>
          </cell>
          <cell r="O258" t="str">
            <v>fre</v>
          </cell>
          <cell r="P258" t="str">
            <v>fre</v>
          </cell>
          <cell r="Q258" t="str">
            <v>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v>
          </cell>
          <cell r="R258">
            <v>9782746090477</v>
          </cell>
          <cell r="S258" t="str">
            <v>Version Numérique</v>
          </cell>
          <cell r="T258">
            <v>9782746086333</v>
          </cell>
          <cell r="U258" t="str">
            <v>Version Imprimée</v>
          </cell>
          <cell r="V258" t="str">
            <v>St-Herblain</v>
          </cell>
          <cell r="W258" t="str">
            <v>Editions ENI</v>
          </cell>
          <cell r="X258">
            <v>2014</v>
          </cell>
          <cell r="Y258" t="str">
            <v>Bibliothèque Numérique ENI (Service en ligne)</v>
          </cell>
          <cell r="Z258" t="str">
            <v>EXPERT IT</v>
          </cell>
          <cell r="AA258" t="str">
            <v>texte</v>
          </cell>
          <cell r="AB258" t="str">
            <v>txt</v>
          </cell>
          <cell r="AC258" t="str">
            <v>rdacontent/fre</v>
          </cell>
          <cell r="AD258" t="str">
            <v>informatique</v>
          </cell>
          <cell r="AE258" t="str">
            <v>c</v>
          </cell>
          <cell r="AF258" t="str">
            <v>rdamedia/fre</v>
          </cell>
          <cell r="AG258" t="str">
            <v>ressource en ligne</v>
          </cell>
          <cell r="AH258" t="str">
            <v>cr</v>
          </cell>
          <cell r="AI258" t="str">
            <v>rdacarrier/fre</v>
          </cell>
          <cell r="AJ258" t="str">
            <v>m\\\\\o\\d\\\\\\\\</v>
          </cell>
          <cell r="AK258" t="str">
            <v>cr\cn\\\\uuaua</v>
          </cell>
          <cell r="AL258" t="str">
            <v>Accès restreint aux membres</v>
          </cell>
          <cell r="AM258" t="str">
            <v>Source de la note de description : Version imprimée</v>
          </cell>
          <cell r="AN258" t="str">
            <v/>
          </cell>
          <cell r="AO258" t="str">
            <v>%SITE_CLIENT%/?library_guid=688209EB-A44D-425D-974F-939953CDBFC5</v>
          </cell>
          <cell r="AP258" t="str">
            <v>Accès au travers du portail ENI</v>
          </cell>
          <cell r="AQ258" t="str">
            <v xml:space="preserve"> jee </v>
          </cell>
          <cell r="AR258" t="str">
            <v xml:space="preserve"> jee6 </v>
          </cell>
          <cell r="AS258" t="str">
            <v xml:space="preserve"> JSP </v>
          </cell>
          <cell r="AT258" t="str">
            <v xml:space="preserve"> LNEI8TOM</v>
          </cell>
          <cell r="AU258" t="str">
            <v xml:space="preserve"> servlets </v>
          </cell>
          <cell r="AV258" t="str">
            <v xml:space="preserve">livre tomcat </v>
          </cell>
          <cell r="AW258" t="str">
            <v/>
          </cell>
          <cell r="AX258" t="str">
            <v/>
          </cell>
          <cell r="AY258" t="str">
            <v/>
          </cell>
          <cell r="AZ258" t="str">
            <v/>
          </cell>
          <cell r="BA258" t="str">
            <v/>
          </cell>
          <cell r="BB258" t="str">
            <v/>
          </cell>
          <cell r="BC258" t="str">
            <v/>
          </cell>
          <cell r="BD258" t="str">
            <v/>
          </cell>
          <cell r="BE258" t="str">
            <v/>
          </cell>
          <cell r="BF258" t="str">
            <v/>
          </cell>
          <cell r="BG258" t="str">
            <v/>
          </cell>
          <cell r="BH258" t="str">
            <v/>
          </cell>
          <cell r="BI258" t="str">
            <v/>
          </cell>
          <cell r="BJ258" t="str">
            <v/>
          </cell>
          <cell r="BK258" t="str">
            <v/>
          </cell>
          <cell r="BL258" t="str">
            <v/>
          </cell>
          <cell r="BM258" t="str">
            <v/>
          </cell>
          <cell r="BN258" t="str">
            <v/>
          </cell>
          <cell r="BO258" t="str">
            <v/>
          </cell>
          <cell r="BP258" t="str">
            <v/>
          </cell>
          <cell r="BQ258" t="str">
            <v/>
          </cell>
          <cell r="BR258" t="str">
            <v/>
          </cell>
          <cell r="BS258" t="str">
            <v/>
          </cell>
          <cell r="BT258" t="str">
            <v/>
          </cell>
          <cell r="BU258" t="str">
            <v/>
          </cell>
          <cell r="BV258" t="str">
            <v/>
          </cell>
          <cell r="BW258" t="str">
            <v/>
          </cell>
          <cell r="BX258" t="str">
            <v/>
          </cell>
        </row>
        <row r="259">
          <cell r="A259" t="str">
            <v>EI9C19VIS</v>
          </cell>
          <cell r="B259" t="str">
            <v>C# 9</v>
          </cell>
          <cell r="C259" t="str">
            <v>Développez des applications Windows avec Visual Studio 2019</v>
          </cell>
          <cell r="D259" t="str">
            <v>Jérôme HUGON</v>
          </cell>
          <cell r="E259" t="str">
            <v/>
          </cell>
          <cell r="F259" t="str">
            <v>HUGON, Jérôme</v>
          </cell>
          <cell r="G259" t="str">
            <v/>
          </cell>
          <cell r="H259" t="str">
            <v/>
          </cell>
          <cell r="I259" t="str">
            <v/>
          </cell>
          <cell r="J259" t="str">
            <v/>
          </cell>
          <cell r="K259" t="str">
            <v>Edition du 1 May 2021</v>
          </cell>
          <cell r="L259" t="str">
            <v>526 pages</v>
          </cell>
          <cell r="M259" t="str">
            <v>Editions ENI</v>
          </cell>
          <cell r="N259" t="str">
            <v>fre</v>
          </cell>
          <cell r="O259" t="str">
            <v>fre</v>
          </cell>
          <cell r="P259" t="str">
            <v>fre</v>
          </cell>
          <cell r="Q259" t="str">
            <v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259">
            <v>9782409030178</v>
          </cell>
          <cell r="S259" t="str">
            <v>Version Numérique</v>
          </cell>
          <cell r="T259">
            <v>9782409030161</v>
          </cell>
          <cell r="U259" t="str">
            <v>Version Imprimée</v>
          </cell>
          <cell r="V259" t="str">
            <v>St-Herblain</v>
          </cell>
          <cell r="W259" t="str">
            <v>Editions ENI</v>
          </cell>
          <cell r="X259">
            <v>2021</v>
          </cell>
          <cell r="Y259" t="str">
            <v>Bibliothèque Numérique ENI (Service en ligne)</v>
          </cell>
          <cell r="Z259" t="str">
            <v>EXPERT IT</v>
          </cell>
          <cell r="AA259" t="str">
            <v>texte</v>
          </cell>
          <cell r="AB259" t="str">
            <v>txt</v>
          </cell>
          <cell r="AC259" t="str">
            <v>rdacontent/fre</v>
          </cell>
          <cell r="AD259" t="str">
            <v>informatique</v>
          </cell>
          <cell r="AE259" t="str">
            <v>c</v>
          </cell>
          <cell r="AF259" t="str">
            <v>rdamedia/fre</v>
          </cell>
          <cell r="AG259" t="str">
            <v>ressource en ligne</v>
          </cell>
          <cell r="AH259" t="str">
            <v>cr</v>
          </cell>
          <cell r="AI259" t="str">
            <v>rdacarrier/fre</v>
          </cell>
          <cell r="AJ259" t="str">
            <v>m\\\\\o\\d\\\\\\\\</v>
          </cell>
          <cell r="AK259" t="str">
            <v>cr\cn\\\\uuaua</v>
          </cell>
          <cell r="AL259" t="str">
            <v>Accès restreint aux membres</v>
          </cell>
          <cell r="AM259" t="str">
            <v>Source de la note de description : Version imprimée</v>
          </cell>
          <cell r="AN259" t="str">
            <v/>
          </cell>
          <cell r="AO259" t="str">
            <v>%SITE_CLIENT%/?library_guid=727EB4CE-AAD0-4463-A86C-BE855EA2C3A2</v>
          </cell>
          <cell r="AP259" t="str">
            <v>Accès au travers du portail ENI</v>
          </cell>
          <cell r="AQ259" t="str">
            <v xml:space="preserve"> .net </v>
          </cell>
          <cell r="AR259" t="str">
            <v xml:space="preserve"> c </v>
          </cell>
          <cell r="AS259" t="str">
            <v xml:space="preserve"> c sharp </v>
          </cell>
          <cell r="AT259" t="str">
            <v xml:space="preserve"> csharp </v>
          </cell>
          <cell r="AU259" t="str">
            <v xml:space="preserve"> développement </v>
          </cell>
          <cell r="AV259" t="str">
            <v xml:space="preserve"> dot net </v>
          </cell>
          <cell r="AW259" t="str">
            <v xml:space="preserve"> entity framework </v>
          </cell>
          <cell r="AX259" t="str">
            <v xml:space="preserve"> framework </v>
          </cell>
          <cell r="AY259" t="str">
            <v xml:space="preserve"> gdi </v>
          </cell>
          <cell r="AZ259" t="str">
            <v xml:space="preserve"> gdi+</v>
          </cell>
          <cell r="BA259" t="str">
            <v xml:space="preserve"> langage </v>
          </cell>
          <cell r="BB259" t="str">
            <v xml:space="preserve"> linq </v>
          </cell>
          <cell r="BC259" t="str">
            <v xml:space="preserve"> net </v>
          </cell>
          <cell r="BD259" t="str">
            <v xml:space="preserve"> vs </v>
          </cell>
          <cell r="BE259" t="str">
            <v xml:space="preserve"> wpf </v>
          </cell>
          <cell r="BF259" t="str">
            <v xml:space="preserve">microsoft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row>
        <row r="260">
          <cell r="A260" t="str">
            <v>EI9DLINSR</v>
          </cell>
          <cell r="B260" t="str">
            <v>Debian GNU/Linux - Services réseau</v>
          </cell>
          <cell r="C260" t="str">
            <v>(DHCP, DNS, Apache, CUPS, NFS, Samba, Puppet, Nagios...) (Nouvelle édition)</v>
          </cell>
          <cell r="D260" t="str">
            <v>Michel DUTREIX,Pierre  FAUQUEMBERGUE</v>
          </cell>
          <cell r="E260" t="str">
            <v/>
          </cell>
          <cell r="F260" t="str">
            <v>DUTREIX, Michel</v>
          </cell>
          <cell r="G260" t="str">
            <v xml:space="preserve">FAUQUEMBERGUE, Pierre </v>
          </cell>
          <cell r="H260" t="str">
            <v/>
          </cell>
          <cell r="I260" t="str">
            <v/>
          </cell>
          <cell r="J260" t="str">
            <v/>
          </cell>
          <cell r="K260" t="str">
            <v>Edition du 1 January 2018</v>
          </cell>
          <cell r="L260" t="str">
            <v>360 pages</v>
          </cell>
          <cell r="M260" t="str">
            <v>Editions ENI</v>
          </cell>
          <cell r="N260" t="str">
            <v>fre</v>
          </cell>
          <cell r="O260" t="str">
            <v>fre</v>
          </cell>
          <cell r="P260" t="str">
            <v>fre</v>
          </cell>
          <cell r="Q260" t="str">
            <v>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v>
          </cell>
          <cell r="R260">
            <v>9782409012082</v>
          </cell>
          <cell r="S260" t="str">
            <v>Version Numérique</v>
          </cell>
          <cell r="T260">
            <v>9782409012068</v>
          </cell>
          <cell r="U260" t="str">
            <v>Version Imprimée</v>
          </cell>
          <cell r="V260" t="str">
            <v>St-Herblain</v>
          </cell>
          <cell r="W260" t="str">
            <v>Editions ENI</v>
          </cell>
          <cell r="X260">
            <v>2018</v>
          </cell>
          <cell r="Y260" t="str">
            <v>Bibliothèque Numérique ENI (Service en ligne)</v>
          </cell>
          <cell r="Z260" t="str">
            <v>EXPERT IT</v>
          </cell>
          <cell r="AA260" t="str">
            <v>texte</v>
          </cell>
          <cell r="AB260" t="str">
            <v>txt</v>
          </cell>
          <cell r="AC260" t="str">
            <v>rdacontent/fre</v>
          </cell>
          <cell r="AD260" t="str">
            <v>informatique</v>
          </cell>
          <cell r="AE260" t="str">
            <v>c</v>
          </cell>
          <cell r="AF260" t="str">
            <v>rdamedia/fre</v>
          </cell>
          <cell r="AG260" t="str">
            <v>ressource en ligne</v>
          </cell>
          <cell r="AH260" t="str">
            <v>cr</v>
          </cell>
          <cell r="AI260" t="str">
            <v>rdacarrier/fre</v>
          </cell>
          <cell r="AJ260" t="str">
            <v>m\\\\\o\\d\\\\\\\\</v>
          </cell>
          <cell r="AK260" t="str">
            <v>cr\cn\\\\uuaua</v>
          </cell>
          <cell r="AL260" t="str">
            <v>Accès restreint aux membres</v>
          </cell>
          <cell r="AM260" t="str">
            <v>Source de la note de description : Version imprimée</v>
          </cell>
          <cell r="AN260" t="str">
            <v/>
          </cell>
          <cell r="AO260" t="str">
            <v>%SITE_CLIENT%/?library_guid=8EB75087-717B-4BB0-88D5-4BD5973696A0</v>
          </cell>
          <cell r="AP260" t="str">
            <v>Accès au travers du portail ENI</v>
          </cell>
          <cell r="AQ260" t="str">
            <v xml:space="preserve"> Apache http Server </v>
          </cell>
          <cell r="AR260" t="str">
            <v xml:space="preserve"> Apache Tomcat </v>
          </cell>
          <cell r="AS260" t="str">
            <v xml:space="preserve"> Cacti </v>
          </cell>
          <cell r="AT260" t="str">
            <v xml:space="preserve"> CUPS </v>
          </cell>
          <cell r="AU260" t="str">
            <v xml:space="preserve"> DNS </v>
          </cell>
          <cell r="AV260" t="str">
            <v xml:space="preserve"> FTP </v>
          </cell>
          <cell r="AW260" t="str">
            <v xml:space="preserve"> GNU </v>
          </cell>
          <cell r="AX260" t="str">
            <v xml:space="preserve"> IMAP </v>
          </cell>
          <cell r="AY260" t="str">
            <v xml:space="preserve"> Linux </v>
          </cell>
          <cell r="AZ260" t="str">
            <v xml:space="preserve"> LNEI9DLINSR</v>
          </cell>
          <cell r="BA260" t="str">
            <v xml:space="preserve"> Nagios </v>
          </cell>
          <cell r="BB260" t="str">
            <v xml:space="preserve"> NFS </v>
          </cell>
          <cell r="BC260" t="str">
            <v xml:space="preserve"> Nginx </v>
          </cell>
          <cell r="BD260" t="str">
            <v xml:space="preserve"> Nmap </v>
          </cell>
          <cell r="BE260" t="str">
            <v xml:space="preserve"> POP </v>
          </cell>
          <cell r="BF260" t="str">
            <v xml:space="preserve"> Puppet </v>
          </cell>
          <cell r="BG260" t="str">
            <v xml:space="preserve"> PXE </v>
          </cell>
          <cell r="BH260" t="str">
            <v xml:space="preserve"> SMTP </v>
          </cell>
          <cell r="BI260" t="str">
            <v xml:space="preserve"> Snort </v>
          </cell>
          <cell r="BJ260" t="str">
            <v xml:space="preserve"> TFTP </v>
          </cell>
          <cell r="BK260" t="str">
            <v xml:space="preserve">Debian 9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row>
        <row r="261">
          <cell r="A261" t="str">
            <v>EI9JAV</v>
          </cell>
          <cell r="B261" t="str">
            <v>Java et Eclipse</v>
          </cell>
          <cell r="C261" t="str">
            <v>Développez une application avec Java et Eclipse (2e édition)</v>
          </cell>
          <cell r="D261" t="str">
            <v>Frédéric DÉLÉCHAMP</v>
          </cell>
          <cell r="E261" t="str">
            <v/>
          </cell>
          <cell r="F261" t="str">
            <v>DÉLÉCHAMP, Frédéric</v>
          </cell>
          <cell r="G261" t="str">
            <v/>
          </cell>
          <cell r="H261" t="str">
            <v/>
          </cell>
          <cell r="I261" t="str">
            <v/>
          </cell>
          <cell r="J261" t="str">
            <v/>
          </cell>
          <cell r="K261" t="str">
            <v>Edition du 1 March 2018</v>
          </cell>
          <cell r="L261" t="str">
            <v>548 pages</v>
          </cell>
          <cell r="M261" t="str">
            <v>Editions ENI</v>
          </cell>
          <cell r="N261" t="str">
            <v>fre</v>
          </cell>
          <cell r="O261" t="str">
            <v>fre</v>
          </cell>
          <cell r="P261" t="str">
            <v>fre</v>
          </cell>
          <cell r="Q261" t="str">
            <v>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v>
          </cell>
          <cell r="R261">
            <v>9782409013096</v>
          </cell>
          <cell r="S261" t="str">
            <v>Version Numérique</v>
          </cell>
          <cell r="T261">
            <v>9782409012839</v>
          </cell>
          <cell r="U261" t="str">
            <v>Version Imprimée</v>
          </cell>
          <cell r="V261" t="str">
            <v>St-Herblain</v>
          </cell>
          <cell r="W261" t="str">
            <v>Editions ENI</v>
          </cell>
          <cell r="X261">
            <v>2018</v>
          </cell>
          <cell r="Y261" t="str">
            <v>Bibliothèque Numérique ENI (Service en ligne)</v>
          </cell>
          <cell r="Z261" t="str">
            <v>EXPERT IT</v>
          </cell>
          <cell r="AA261" t="str">
            <v>texte</v>
          </cell>
          <cell r="AB261" t="str">
            <v>txt</v>
          </cell>
          <cell r="AC261" t="str">
            <v>rdacontent/fre</v>
          </cell>
          <cell r="AD261" t="str">
            <v>informatique</v>
          </cell>
          <cell r="AE261" t="str">
            <v>c</v>
          </cell>
          <cell r="AF261" t="str">
            <v>rdamedia/fre</v>
          </cell>
          <cell r="AG261" t="str">
            <v>ressource en ligne</v>
          </cell>
          <cell r="AH261" t="str">
            <v>cr</v>
          </cell>
          <cell r="AI261" t="str">
            <v>rdacarrier/fre</v>
          </cell>
          <cell r="AJ261" t="str">
            <v>m\\\\\o\\d\\\\\\\\</v>
          </cell>
          <cell r="AK261" t="str">
            <v>cr\cn\\\\uuaua</v>
          </cell>
          <cell r="AL261" t="str">
            <v>Accès restreint aux membres</v>
          </cell>
          <cell r="AM261" t="str">
            <v>Source de la note de description : Version imprimée</v>
          </cell>
          <cell r="AN261" t="str">
            <v/>
          </cell>
          <cell r="AO261" t="str">
            <v>%SITE_CLIENT%/?library_guid=4FB1B9FA-B570-4216-886C-090201860337</v>
          </cell>
          <cell r="AP261" t="str">
            <v>Accès au travers du portail ENI</v>
          </cell>
          <cell r="AQ261" t="str">
            <v xml:space="preserve"> JasperReports </v>
          </cell>
          <cell r="AR261" t="str">
            <v xml:space="preserve"> jpa </v>
          </cell>
          <cell r="AS261" t="str">
            <v xml:space="preserve"> LNEI9JAV</v>
          </cell>
          <cell r="AT261" t="str">
            <v xml:space="preserve"> luna </v>
          </cell>
          <cell r="AU261" t="str">
            <v xml:space="preserve"> mvc </v>
          </cell>
          <cell r="AV261" t="str">
            <v xml:space="preserve"> mysql </v>
          </cell>
          <cell r="AW261" t="str">
            <v xml:space="preserve"> uml </v>
          </cell>
          <cell r="AX261" t="str">
            <v xml:space="preserve"> WindowBuilder </v>
          </cell>
          <cell r="AY261" t="str">
            <v xml:space="preserve"> Xampp </v>
          </cell>
          <cell r="AZ261" t="str">
            <v xml:space="preserve">poo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row>
        <row r="262">
          <cell r="A262" t="str">
            <v>EIADLDS</v>
          </cell>
          <cell r="B262" t="str">
            <v>Les services AD LDS</v>
          </cell>
          <cell r="C262" t="str">
            <v>Mise en oeuvre d'un annuaire LDAP sur Windows Server 2019</v>
          </cell>
          <cell r="D262" t="str">
            <v>Marouane MAAMRI</v>
          </cell>
          <cell r="E262" t="str">
            <v/>
          </cell>
          <cell r="F262" t="str">
            <v>MAAMRI, Marouane</v>
          </cell>
          <cell r="G262" t="str">
            <v/>
          </cell>
          <cell r="H262" t="str">
            <v/>
          </cell>
          <cell r="I262" t="str">
            <v/>
          </cell>
          <cell r="J262" t="str">
            <v/>
          </cell>
          <cell r="K262" t="str">
            <v>Edition du 1 October 2021</v>
          </cell>
          <cell r="L262" t="str">
            <v>366 pages</v>
          </cell>
          <cell r="M262" t="str">
            <v>Editions ENI</v>
          </cell>
          <cell r="N262" t="str">
            <v>fre</v>
          </cell>
          <cell r="O262" t="str">
            <v>fre</v>
          </cell>
          <cell r="P262" t="str">
            <v>fre</v>
          </cell>
          <cell r="Q262" t="str">
            <v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v>
          </cell>
          <cell r="R262">
            <v>9782409032387</v>
          </cell>
          <cell r="S262" t="str">
            <v>Version Numérique</v>
          </cell>
          <cell r="T262">
            <v>9782409032370</v>
          </cell>
          <cell r="U262" t="str">
            <v>Version Imprimée</v>
          </cell>
          <cell r="V262" t="str">
            <v>St-Herblain</v>
          </cell>
          <cell r="W262" t="str">
            <v>Editions ENI</v>
          </cell>
          <cell r="X262">
            <v>2021</v>
          </cell>
          <cell r="Y262" t="str">
            <v>Bibliothèque Numérique ENI (Service en ligne)</v>
          </cell>
          <cell r="Z262" t="str">
            <v>EXPERT IT</v>
          </cell>
          <cell r="AA262" t="str">
            <v>texte</v>
          </cell>
          <cell r="AB262" t="str">
            <v>txt</v>
          </cell>
          <cell r="AC262" t="str">
            <v>rdacontent/fre</v>
          </cell>
          <cell r="AD262" t="str">
            <v>informatique</v>
          </cell>
          <cell r="AE262" t="str">
            <v>c</v>
          </cell>
          <cell r="AF262" t="str">
            <v>rdamedia/fre</v>
          </cell>
          <cell r="AG262" t="str">
            <v>ressource en ligne</v>
          </cell>
          <cell r="AH262" t="str">
            <v>cr</v>
          </cell>
          <cell r="AI262" t="str">
            <v>rdacarrier/fre</v>
          </cell>
          <cell r="AJ262" t="str">
            <v>m\\\\\o\\d\\\\\\\\</v>
          </cell>
          <cell r="AK262" t="str">
            <v>cr\cn\\\\uuaua</v>
          </cell>
          <cell r="AL262" t="str">
            <v>Accès restreint aux membres</v>
          </cell>
          <cell r="AM262" t="str">
            <v>Source de la note de description : Version imprimée</v>
          </cell>
          <cell r="AN262" t="str">
            <v/>
          </cell>
          <cell r="AO262" t="str">
            <v>%SITE_CLIENT%/?library_guid=F1155641-01D8-4DDF-938B-8C812163605C</v>
          </cell>
          <cell r="AP262" t="str">
            <v>Accès au travers du portail ENI</v>
          </cell>
          <cell r="AQ262" t="str">
            <v xml:space="preserve"> Active Directory Lightweight Directory Services </v>
          </cell>
          <cell r="AR262" t="str">
            <v xml:space="preserve"> annuaire</v>
          </cell>
          <cell r="AS262" t="str">
            <v xml:space="preserve"> LDAP </v>
          </cell>
          <cell r="AT262" t="str">
            <v xml:space="preserve"> Windows Server </v>
          </cell>
          <cell r="AU262" t="str">
            <v xml:space="preserve">Active Directory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row>
        <row r="263">
          <cell r="A263" t="str">
            <v>EIADPOW</v>
          </cell>
          <cell r="B263" t="str">
            <v>Active Directory et Windows PowerShell en action</v>
          </cell>
          <cell r="C263" t="str">
            <v/>
          </cell>
          <cell r="D263" t="str">
            <v>Kaïs AYARI</v>
          </cell>
          <cell r="E263" t="str">
            <v/>
          </cell>
          <cell r="F263" t="str">
            <v>AYARI, Kaïs</v>
          </cell>
          <cell r="G263" t="str">
            <v/>
          </cell>
          <cell r="H263" t="str">
            <v/>
          </cell>
          <cell r="I263" t="str">
            <v/>
          </cell>
          <cell r="J263" t="str">
            <v/>
          </cell>
          <cell r="K263" t="str">
            <v>Edition du 1 June 2015</v>
          </cell>
          <cell r="L263" t="str">
            <v>518 pages</v>
          </cell>
          <cell r="M263" t="str">
            <v>Editions ENI</v>
          </cell>
          <cell r="N263" t="str">
            <v>fre</v>
          </cell>
          <cell r="O263" t="str">
            <v>fre</v>
          </cell>
          <cell r="P263" t="str">
            <v>fre</v>
          </cell>
          <cell r="Q263" t="str">
            <v>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v>
          </cell>
          <cell r="R263">
            <v>9782746096790</v>
          </cell>
          <cell r="S263" t="str">
            <v>Version Numérique</v>
          </cell>
          <cell r="T263">
            <v>9782746095700</v>
          </cell>
          <cell r="U263" t="str">
            <v>Version Imprimée</v>
          </cell>
          <cell r="V263" t="str">
            <v>St-Herblain</v>
          </cell>
          <cell r="W263" t="str">
            <v>Editions ENI</v>
          </cell>
          <cell r="X263">
            <v>2015</v>
          </cell>
          <cell r="Y263" t="str">
            <v>Bibliothèque Numérique ENI (Service en ligne)</v>
          </cell>
          <cell r="Z263" t="str">
            <v>EXPERT IT</v>
          </cell>
          <cell r="AA263" t="str">
            <v>texte</v>
          </cell>
          <cell r="AB263" t="str">
            <v>txt</v>
          </cell>
          <cell r="AC263" t="str">
            <v>rdacontent/fre</v>
          </cell>
          <cell r="AD263" t="str">
            <v>informatique</v>
          </cell>
          <cell r="AE263" t="str">
            <v>c</v>
          </cell>
          <cell r="AF263" t="str">
            <v>rdamedia/fre</v>
          </cell>
          <cell r="AG263" t="str">
            <v>ressource en ligne</v>
          </cell>
          <cell r="AH263" t="str">
            <v>cr</v>
          </cell>
          <cell r="AI263" t="str">
            <v>rdacarrier/fre</v>
          </cell>
          <cell r="AJ263" t="str">
            <v>m\\\\\o\\d\\\\\\\\</v>
          </cell>
          <cell r="AK263" t="str">
            <v>cr\cn\\\\uuaua</v>
          </cell>
          <cell r="AL263" t="str">
            <v>Accès restreint aux membres</v>
          </cell>
          <cell r="AM263" t="str">
            <v>Source de la note de description : Version imprimée</v>
          </cell>
          <cell r="AN263" t="str">
            <v/>
          </cell>
          <cell r="AO263" t="str">
            <v>%SITE_CLIENT%/?library_guid=022DEE87-DEA9-47B9-A75D-F584775346C3</v>
          </cell>
          <cell r="AP263" t="str">
            <v>Accès au travers du portail ENI</v>
          </cell>
          <cell r="AQ263" t="str">
            <v xml:space="preserve"> domaine </v>
          </cell>
          <cell r="AR263" t="str">
            <v xml:space="preserve"> forêt </v>
          </cell>
          <cell r="AS263" t="str">
            <v xml:space="preserve"> GPO </v>
          </cell>
          <cell r="AT263" t="str">
            <v xml:space="preserve"> livre active directory </v>
          </cell>
          <cell r="AU263" t="str">
            <v xml:space="preserve"> livre AD </v>
          </cell>
          <cell r="AV263" t="str">
            <v xml:space="preserve"> LNEIADPOW</v>
          </cell>
          <cell r="AW263" t="str">
            <v xml:space="preserve"> OU </v>
          </cell>
          <cell r="AX263" t="str">
            <v xml:space="preserve"> powershel </v>
          </cell>
          <cell r="AY263" t="str">
            <v xml:space="preserve"> réplication </v>
          </cell>
          <cell r="AZ263" t="str">
            <v xml:space="preserve"> UO </v>
          </cell>
          <cell r="BA263" t="str">
            <v xml:space="preserve"> windows PowerShell </v>
          </cell>
          <cell r="BB263" t="str">
            <v xml:space="preserve">livre powershell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row>
        <row r="264">
          <cell r="A264" t="str">
            <v>EIANG</v>
          </cell>
          <cell r="B264" t="str">
            <v>AngularJS</v>
          </cell>
          <cell r="C264" t="str">
            <v>Développez aujourd'hui les applications web de demain</v>
          </cell>
          <cell r="D264" t="str">
            <v>Pierre-Alexandre GURY,Sébastien OLLIVIER</v>
          </cell>
          <cell r="E264" t="str">
            <v/>
          </cell>
          <cell r="F264" t="str">
            <v>GURY, Pierre-Alexandre</v>
          </cell>
          <cell r="G264" t="str">
            <v>OLLIVIER, Sébastien</v>
          </cell>
          <cell r="H264" t="str">
            <v/>
          </cell>
          <cell r="I264" t="str">
            <v/>
          </cell>
          <cell r="J264" t="str">
            <v/>
          </cell>
          <cell r="K264" t="str">
            <v>Edition du 1 February 2015</v>
          </cell>
          <cell r="L264" t="str">
            <v>366 pages</v>
          </cell>
          <cell r="M264" t="str">
            <v>Editions ENI</v>
          </cell>
          <cell r="N264" t="str">
            <v>fre</v>
          </cell>
          <cell r="O264" t="str">
            <v>fre</v>
          </cell>
          <cell r="P264" t="str">
            <v>fre</v>
          </cell>
          <cell r="Q264" t="str">
            <v>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v>
          </cell>
          <cell r="R264">
            <v>9782746094611</v>
          </cell>
          <cell r="S264" t="str">
            <v>Version Numérique</v>
          </cell>
          <cell r="T264">
            <v>9782746093348</v>
          </cell>
          <cell r="U264" t="str">
            <v>Version Imprimée</v>
          </cell>
          <cell r="V264" t="str">
            <v>St-Herblain</v>
          </cell>
          <cell r="W264" t="str">
            <v>Editions ENI</v>
          </cell>
          <cell r="X264">
            <v>2015</v>
          </cell>
          <cell r="Y264" t="str">
            <v>Bibliothèque Numérique ENI (Service en ligne)</v>
          </cell>
          <cell r="Z264" t="str">
            <v>EXPERT IT</v>
          </cell>
          <cell r="AA264" t="str">
            <v>texte</v>
          </cell>
          <cell r="AB264" t="str">
            <v>txt</v>
          </cell>
          <cell r="AC264" t="str">
            <v>rdacontent/fre</v>
          </cell>
          <cell r="AD264" t="str">
            <v>informatique</v>
          </cell>
          <cell r="AE264" t="str">
            <v>c</v>
          </cell>
          <cell r="AF264" t="str">
            <v>rdamedia/fre</v>
          </cell>
          <cell r="AG264" t="str">
            <v>ressource en ligne</v>
          </cell>
          <cell r="AH264" t="str">
            <v>cr</v>
          </cell>
          <cell r="AI264" t="str">
            <v>rdacarrier/fre</v>
          </cell>
          <cell r="AJ264" t="str">
            <v>m\\\\\o\\d\\\\\\\\</v>
          </cell>
          <cell r="AK264" t="str">
            <v>cr\cn\\\\uuaua</v>
          </cell>
          <cell r="AL264" t="str">
            <v>Accès restreint aux membres</v>
          </cell>
          <cell r="AM264" t="str">
            <v>Source de la note de description : Version imprimée</v>
          </cell>
          <cell r="AN264" t="str">
            <v/>
          </cell>
          <cell r="AO264" t="str">
            <v>%SITE_CLIENT%/?library_guid=685ED448-31D1-40DF-9FBC-7D61C839461A</v>
          </cell>
          <cell r="AP264" t="str">
            <v>Accès au travers du portail ENI</v>
          </cell>
          <cell r="AQ264" t="str">
            <v xml:space="preserve"> Angular.js </v>
          </cell>
          <cell r="AR264" t="str">
            <v xml:space="preserve"> angularjs </v>
          </cell>
          <cell r="AS264" t="str">
            <v xml:space="preserve"> binding </v>
          </cell>
          <cell r="AT264" t="str">
            <v xml:space="preserve"> cordova </v>
          </cell>
          <cell r="AU264" t="str">
            <v xml:space="preserve"> dojo </v>
          </cell>
          <cell r="AV264" t="str">
            <v xml:space="preserve"> framework </v>
          </cell>
          <cell r="AW264" t="str">
            <v xml:space="preserve"> google </v>
          </cell>
          <cell r="AX264" t="str">
            <v xml:space="preserve"> html </v>
          </cell>
          <cell r="AY264" t="str">
            <v xml:space="preserve"> javascript </v>
          </cell>
          <cell r="AZ264" t="str">
            <v xml:space="preserve"> jquery </v>
          </cell>
          <cell r="BA264" t="str">
            <v xml:space="preserve"> LNEIANG</v>
          </cell>
          <cell r="BB264" t="str">
            <v xml:space="preserve"> typeScript </v>
          </cell>
          <cell r="BC264" t="str">
            <v xml:space="preserve">angular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row>
        <row r="265">
          <cell r="A265" t="str">
            <v>EIAWS</v>
          </cell>
          <cell r="B265" t="str">
            <v>AWS</v>
          </cell>
          <cell r="C265" t="str">
            <v>Gérez votre infrastructure sur la plateforme cloud d'Amazon</v>
          </cell>
          <cell r="D265" t="str">
            <v>Nicolas DUMINIL</v>
          </cell>
          <cell r="E265" t="str">
            <v/>
          </cell>
          <cell r="F265" t="str">
            <v>DUMINIL, Nicolas</v>
          </cell>
          <cell r="G265" t="str">
            <v/>
          </cell>
          <cell r="H265" t="str">
            <v/>
          </cell>
          <cell r="I265" t="str">
            <v/>
          </cell>
          <cell r="J265" t="str">
            <v/>
          </cell>
          <cell r="K265" t="str">
            <v>Edition du 1 December 2019</v>
          </cell>
          <cell r="L265" t="str">
            <v>280 pages</v>
          </cell>
          <cell r="M265" t="str">
            <v>Editions ENI</v>
          </cell>
          <cell r="N265" t="str">
            <v>fre</v>
          </cell>
          <cell r="O265" t="str">
            <v>fre</v>
          </cell>
          <cell r="P265" t="str">
            <v>fre</v>
          </cell>
          <cell r="Q265" t="str">
            <v>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v>
          </cell>
          <cell r="R265">
            <v>9782409022197</v>
          </cell>
          <cell r="S265" t="str">
            <v>Version Numérique</v>
          </cell>
          <cell r="T265">
            <v>9782409022180</v>
          </cell>
          <cell r="U265" t="str">
            <v>Version Imprimée</v>
          </cell>
          <cell r="V265" t="str">
            <v>St-Herblain</v>
          </cell>
          <cell r="W265" t="str">
            <v>Editions ENI</v>
          </cell>
          <cell r="X265">
            <v>2019</v>
          </cell>
          <cell r="Y265" t="str">
            <v>Bibliothèque Numérique ENI (Service en ligne)</v>
          </cell>
          <cell r="Z265" t="str">
            <v>EXPERT IT</v>
          </cell>
          <cell r="AA265" t="str">
            <v>texte</v>
          </cell>
          <cell r="AB265" t="str">
            <v>txt</v>
          </cell>
          <cell r="AC265" t="str">
            <v>rdacontent/fre</v>
          </cell>
          <cell r="AD265" t="str">
            <v>informatique</v>
          </cell>
          <cell r="AE265" t="str">
            <v>c</v>
          </cell>
          <cell r="AF265" t="str">
            <v>rdamedia/fre</v>
          </cell>
          <cell r="AG265" t="str">
            <v>ressource en ligne</v>
          </cell>
          <cell r="AH265" t="str">
            <v>cr</v>
          </cell>
          <cell r="AI265" t="str">
            <v>rdacarrier/fre</v>
          </cell>
          <cell r="AJ265" t="str">
            <v>m\\\\\o\\d\\\\\\\\</v>
          </cell>
          <cell r="AK265" t="str">
            <v>cr\cn\\\\uuaua</v>
          </cell>
          <cell r="AL265" t="str">
            <v>Accès restreint aux membres</v>
          </cell>
          <cell r="AM265" t="str">
            <v>Source de la note de description : Version imprimée</v>
          </cell>
          <cell r="AN265" t="str">
            <v/>
          </cell>
          <cell r="AO265" t="str">
            <v>%SITE_CLIENT%/?library_guid=A77988F7-69DA-4B19-86A7-6F6AA0BD86E2</v>
          </cell>
          <cell r="AP265" t="str">
            <v>Accès au travers du portail ENI</v>
          </cell>
          <cell r="AQ265" t="str">
            <v xml:space="preserve"> Amazon S3 </v>
          </cell>
          <cell r="AR265" t="str">
            <v xml:space="preserve"> Amazon Web Services </v>
          </cell>
          <cell r="AS265" t="str">
            <v xml:space="preserve"> AWS CLI </v>
          </cell>
          <cell r="AT265" t="str">
            <v xml:space="preserve"> AWS CLI </v>
          </cell>
          <cell r="AU265" t="str">
            <v xml:space="preserve"> CloudWatch </v>
          </cell>
          <cell r="AV265" t="str">
            <v xml:space="preserve"> CloudWatch </v>
          </cell>
          <cell r="AW265" t="str">
            <v xml:space="preserve"> EBS </v>
          </cell>
          <cell r="AX265" t="str">
            <v xml:space="preserve"> EC2 </v>
          </cell>
          <cell r="AY265" t="str">
            <v xml:space="preserve"> IAM </v>
          </cell>
          <cell r="AZ265" t="str">
            <v xml:space="preserve"> IAM </v>
          </cell>
          <cell r="BA265" t="str">
            <v xml:space="preserve"> LNEIAWS</v>
          </cell>
          <cell r="BB265" t="str">
            <v xml:space="preserve"> RDS </v>
          </cell>
          <cell r="BC265" t="str">
            <v xml:space="preserve"> Route53 </v>
          </cell>
          <cell r="BD265" t="str">
            <v xml:space="preserve"> S3 </v>
          </cell>
          <cell r="BE265" t="str">
            <v xml:space="preserve"> Terraform </v>
          </cell>
          <cell r="BF265" t="str">
            <v xml:space="preserve"> Terraform </v>
          </cell>
          <cell r="BG265" t="str">
            <v xml:space="preserve"> VPC </v>
          </cell>
          <cell r="BH265" t="str">
            <v xml:space="preserve">Cloud Computing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row>
        <row r="266">
          <cell r="A266" t="str">
            <v>EIAWSL</v>
          </cell>
          <cell r="B266" t="str">
            <v>AWS Lambda</v>
          </cell>
          <cell r="C266" t="str">
            <v>Développez des micro-services en Java sur la plateforme serverless d'Amazon</v>
          </cell>
          <cell r="D266" t="str">
            <v>Nicolas DUMINIL</v>
          </cell>
          <cell r="E266" t="str">
            <v/>
          </cell>
          <cell r="F266" t="str">
            <v>DUMINIL, Nicolas</v>
          </cell>
          <cell r="G266" t="str">
            <v/>
          </cell>
          <cell r="H266" t="str">
            <v/>
          </cell>
          <cell r="I266" t="str">
            <v/>
          </cell>
          <cell r="J266" t="str">
            <v/>
          </cell>
          <cell r="K266" t="str">
            <v>Edition du 1 December 2020</v>
          </cell>
          <cell r="L266" t="str">
            <v>358 pages</v>
          </cell>
          <cell r="M266" t="str">
            <v>Editions ENI</v>
          </cell>
          <cell r="N266" t="str">
            <v>fre</v>
          </cell>
          <cell r="O266" t="str">
            <v>fre</v>
          </cell>
          <cell r="P266" t="str">
            <v>fre</v>
          </cell>
          <cell r="Q266" t="str">
            <v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v>
          </cell>
          <cell r="R266">
            <v>9782409028366</v>
          </cell>
          <cell r="S266" t="str">
            <v>Version Numérique</v>
          </cell>
          <cell r="T266">
            <v>9782409028359</v>
          </cell>
          <cell r="U266" t="str">
            <v>Version Imprimée</v>
          </cell>
          <cell r="V266" t="str">
            <v>St-Herblain</v>
          </cell>
          <cell r="W266" t="str">
            <v>Editions ENI</v>
          </cell>
          <cell r="X266">
            <v>2020</v>
          </cell>
          <cell r="Y266" t="str">
            <v>Bibliothèque Numérique ENI (Service en ligne)</v>
          </cell>
          <cell r="Z266" t="str">
            <v>EXPERT IT</v>
          </cell>
          <cell r="AA266" t="str">
            <v>texte</v>
          </cell>
          <cell r="AB266" t="str">
            <v>txt</v>
          </cell>
          <cell r="AC266" t="str">
            <v>rdacontent/fre</v>
          </cell>
          <cell r="AD266" t="str">
            <v>informatique</v>
          </cell>
          <cell r="AE266" t="str">
            <v>c</v>
          </cell>
          <cell r="AF266" t="str">
            <v>rdamedia/fre</v>
          </cell>
          <cell r="AG266" t="str">
            <v>ressource en ligne</v>
          </cell>
          <cell r="AH266" t="str">
            <v>cr</v>
          </cell>
          <cell r="AI266" t="str">
            <v>rdacarrier/fre</v>
          </cell>
          <cell r="AJ266" t="str">
            <v>m\\\\\o\\d\\\\\\\\</v>
          </cell>
          <cell r="AK266" t="str">
            <v>cr\cn\\\\uuaua</v>
          </cell>
          <cell r="AL266" t="str">
            <v>Accès restreint aux membres</v>
          </cell>
          <cell r="AM266" t="str">
            <v>Source de la note de description : Version imprimée</v>
          </cell>
          <cell r="AN266" t="str">
            <v/>
          </cell>
          <cell r="AO266" t="str">
            <v>%SITE_CLIENT%/?library_guid=101A1388-B342-42AB-961E-0E5866D0C0DA</v>
          </cell>
          <cell r="AP266" t="str">
            <v>Accès au travers du portail ENI</v>
          </cell>
          <cell r="AQ266" t="str">
            <v xml:space="preserve"> Amazon Web Services </v>
          </cell>
          <cell r="AR266" t="str">
            <v xml:space="preserve"> API Gateway </v>
          </cell>
          <cell r="AS266" t="str">
            <v xml:space="preserve"> DynamoDB </v>
          </cell>
          <cell r="AT266" t="str">
            <v xml:space="preserve"> Eclipse Microprofile </v>
          </cell>
          <cell r="AU266" t="str">
            <v xml:space="preserve"> Java </v>
          </cell>
          <cell r="AV266" t="str">
            <v xml:space="preserve"> microservice </v>
          </cell>
          <cell r="AW266" t="str">
            <v xml:space="preserve"> Quarkus</v>
          </cell>
          <cell r="AX266" t="str">
            <v xml:space="preserve"> serverless </v>
          </cell>
          <cell r="AY266" t="str">
            <v xml:space="preserve"> Simple Queue Services </v>
          </cell>
          <cell r="AZ266" t="str">
            <v xml:space="preserve"> SQS </v>
          </cell>
          <cell r="BA266" t="str">
            <v xml:space="preserve">AWS Lambda </v>
          </cell>
          <cell r="BB266" t="str">
            <v/>
          </cell>
          <cell r="BC266" t="str">
            <v/>
          </cell>
          <cell r="BD266" t="str">
            <v/>
          </cell>
          <cell r="BE266" t="str">
            <v/>
          </cell>
          <cell r="BF266" t="str">
            <v/>
          </cell>
          <cell r="BG266" t="str">
            <v/>
          </cell>
          <cell r="BH266" t="str">
            <v/>
          </cell>
          <cell r="BI266" t="str">
            <v/>
          </cell>
          <cell r="BJ266" t="str">
            <v/>
          </cell>
          <cell r="BK266" t="str">
            <v/>
          </cell>
          <cell r="BL266" t="str">
            <v/>
          </cell>
          <cell r="BM266" t="str">
            <v/>
          </cell>
          <cell r="BN266" t="str">
            <v/>
          </cell>
          <cell r="BO266" t="str">
            <v/>
          </cell>
          <cell r="BP266" t="str">
            <v/>
          </cell>
          <cell r="BQ266" t="str">
            <v/>
          </cell>
          <cell r="BR266" t="str">
            <v/>
          </cell>
          <cell r="BS266" t="str">
            <v/>
          </cell>
          <cell r="BT266" t="str">
            <v/>
          </cell>
          <cell r="BU266" t="str">
            <v/>
          </cell>
          <cell r="BV266" t="str">
            <v/>
          </cell>
          <cell r="BW266" t="str">
            <v/>
          </cell>
          <cell r="BX266" t="str">
            <v/>
          </cell>
        </row>
        <row r="267">
          <cell r="A267" t="str">
            <v>EIAZBOTF</v>
          </cell>
          <cell r="B267" t="str">
            <v>Microsoft Bot Framework</v>
          </cell>
          <cell r="C267" t="str">
            <v>Maîtrisez le développement de chatbots avec les services cognitifs d'Azure</v>
          </cell>
          <cell r="D267" t="str">
            <v xml:space="preserve">Madjid  KHICHANE </v>
          </cell>
          <cell r="E267" t="str">
            <v/>
          </cell>
          <cell r="F267" t="str">
            <v xml:space="preserve">KHICHANE , Madjid </v>
          </cell>
          <cell r="G267" t="str">
            <v/>
          </cell>
          <cell r="H267" t="str">
            <v/>
          </cell>
          <cell r="I267" t="str">
            <v/>
          </cell>
          <cell r="J267" t="str">
            <v/>
          </cell>
          <cell r="K267" t="str">
            <v>Edition du 1 July 2019</v>
          </cell>
          <cell r="L267" t="str">
            <v>0 pages</v>
          </cell>
          <cell r="M267" t="str">
            <v>Editions ENI</v>
          </cell>
          <cell r="N267" t="str">
            <v>fre</v>
          </cell>
          <cell r="O267" t="str">
            <v>fre</v>
          </cell>
          <cell r="P267" t="str">
            <v>fre</v>
          </cell>
          <cell r="Q267" t="str">
            <v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v>
          </cell>
          <cell r="R267">
            <v>9782409019883</v>
          </cell>
          <cell r="S267" t="str">
            <v>Version Numérique</v>
          </cell>
          <cell r="T267">
            <v>9782409019869</v>
          </cell>
          <cell r="U267" t="str">
            <v>Version Imprimée</v>
          </cell>
          <cell r="V267" t="str">
            <v>St-Herblain</v>
          </cell>
          <cell r="W267" t="str">
            <v>Editions ENI</v>
          </cell>
          <cell r="X267">
            <v>2019</v>
          </cell>
          <cell r="Y267" t="str">
            <v>Bibliothèque Numérique ENI (Service en ligne)</v>
          </cell>
          <cell r="Z267" t="str">
            <v>EXPERT IT</v>
          </cell>
          <cell r="AA267" t="str">
            <v>texte</v>
          </cell>
          <cell r="AB267" t="str">
            <v>txt</v>
          </cell>
          <cell r="AC267" t="str">
            <v>rdacontent/fre</v>
          </cell>
          <cell r="AD267" t="str">
            <v>informatique</v>
          </cell>
          <cell r="AE267" t="str">
            <v>c</v>
          </cell>
          <cell r="AF267" t="str">
            <v>rdamedia/fre</v>
          </cell>
          <cell r="AG267" t="str">
            <v>ressource en ligne</v>
          </cell>
          <cell r="AH267" t="str">
            <v>cr</v>
          </cell>
          <cell r="AI267" t="str">
            <v>rdacarrier/fre</v>
          </cell>
          <cell r="AJ267" t="str">
            <v>m\\\\\o\\d\\\\\\\\</v>
          </cell>
          <cell r="AK267" t="str">
            <v>cr\cn\\\\uuaua</v>
          </cell>
          <cell r="AL267" t="str">
            <v>Accès restreint aux membres</v>
          </cell>
          <cell r="AM267" t="str">
            <v>Source de la note de description : Version imprimée</v>
          </cell>
          <cell r="AN267" t="str">
            <v/>
          </cell>
          <cell r="AO267" t="str">
            <v>%SITE_CLIENT%/?library_guid=2C9C7CA8-8208-4B8B-9C42-969E60038185</v>
          </cell>
          <cell r="AP267" t="str">
            <v>Accès au travers du portail ENI</v>
          </cell>
          <cell r="AQ267" t="str">
            <v xml:space="preserve"> .NET </v>
          </cell>
          <cell r="AR267" t="str">
            <v xml:space="preserve"> bot framework </v>
          </cell>
          <cell r="AS267" t="str">
            <v xml:space="preserve"> bots </v>
          </cell>
          <cell r="AT267" t="str">
            <v xml:space="preserve"> C# </v>
          </cell>
          <cell r="AU267" t="str">
            <v xml:space="preserve"> cognitive services </v>
          </cell>
          <cell r="AV267" t="str">
            <v xml:space="preserve"> computer vision </v>
          </cell>
          <cell r="AW267" t="str">
            <v xml:space="preserve"> Dispatch </v>
          </cell>
          <cell r="AX267" t="str">
            <v xml:space="preserve"> IA </v>
          </cell>
          <cell r="AY267" t="str">
            <v xml:space="preserve"> langage naturel </v>
          </cell>
          <cell r="AZ267" t="str">
            <v xml:space="preserve"> LNEIAZBOTF</v>
          </cell>
          <cell r="BA267" t="str">
            <v xml:space="preserve"> LUIS </v>
          </cell>
          <cell r="BB267" t="str">
            <v xml:space="preserve"> QnA maker </v>
          </cell>
          <cell r="BC267" t="str">
            <v xml:space="preserve">tchatbot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row>
        <row r="268">
          <cell r="A268" t="str">
            <v>EIBI14SQL</v>
          </cell>
          <cell r="B268" t="str">
            <v>Business Intelligence avec SQL Server 2014</v>
          </cell>
          <cell r="C268" t="str">
            <v>Maîtrisez les concepts et réalisez un système décisionnel</v>
          </cell>
          <cell r="D268" t="str">
            <v>Sébastien FANTINI,Franck GAVAND</v>
          </cell>
          <cell r="E268" t="str">
            <v/>
          </cell>
          <cell r="F268" t="str">
            <v>FANTINI, Sébastien</v>
          </cell>
          <cell r="G268" t="str">
            <v>GAVAND, Franck</v>
          </cell>
          <cell r="H268" t="str">
            <v/>
          </cell>
          <cell r="I268" t="str">
            <v/>
          </cell>
          <cell r="J268" t="str">
            <v/>
          </cell>
          <cell r="K268" t="str">
            <v>Edition du 1 February 2015</v>
          </cell>
          <cell r="L268" t="str">
            <v>666 pages</v>
          </cell>
          <cell r="M268" t="str">
            <v>Editions ENI</v>
          </cell>
          <cell r="N268" t="str">
            <v>fre</v>
          </cell>
          <cell r="O268" t="str">
            <v>fre</v>
          </cell>
          <cell r="P268" t="str">
            <v>fre</v>
          </cell>
          <cell r="Q268" t="str">
            <v>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v>
          </cell>
          <cell r="R268">
            <v>9782746094628</v>
          </cell>
          <cell r="S268" t="str">
            <v>Version Numérique</v>
          </cell>
          <cell r="T268">
            <v>9782746093317</v>
          </cell>
          <cell r="U268" t="str">
            <v>Version Imprimée</v>
          </cell>
          <cell r="V268" t="str">
            <v>St-Herblain</v>
          </cell>
          <cell r="W268" t="str">
            <v>Editions ENI</v>
          </cell>
          <cell r="X268">
            <v>2015</v>
          </cell>
          <cell r="Y268" t="str">
            <v>Bibliothèque Numérique ENI (Service en ligne)</v>
          </cell>
          <cell r="Z268" t="str">
            <v>EXPERT IT</v>
          </cell>
          <cell r="AA268" t="str">
            <v>texte</v>
          </cell>
          <cell r="AB268" t="str">
            <v>txt</v>
          </cell>
          <cell r="AC268" t="str">
            <v>rdacontent/fre</v>
          </cell>
          <cell r="AD268" t="str">
            <v>informatique</v>
          </cell>
          <cell r="AE268" t="str">
            <v>c</v>
          </cell>
          <cell r="AF268" t="str">
            <v>rdamedia/fre</v>
          </cell>
          <cell r="AG268" t="str">
            <v>ressource en ligne</v>
          </cell>
          <cell r="AH268" t="str">
            <v>cr</v>
          </cell>
          <cell r="AI268" t="str">
            <v>rdacarrier/fre</v>
          </cell>
          <cell r="AJ268" t="str">
            <v>m\\\\\o\\d\\\\\\\\</v>
          </cell>
          <cell r="AK268" t="str">
            <v>cr\cn\\\\uuaua</v>
          </cell>
          <cell r="AL268" t="str">
            <v>Accès restreint aux membres</v>
          </cell>
          <cell r="AM268" t="str">
            <v>Source de la note de description : Version imprimée</v>
          </cell>
          <cell r="AN268" t="str">
            <v/>
          </cell>
          <cell r="AO268" t="str">
            <v>%SITE_CLIENT%/?library_guid=15B4CCC4-8E30-4D48-88A0-A7879E9E0BA9</v>
          </cell>
          <cell r="AP268" t="str">
            <v>Accès au travers du portail ENI</v>
          </cell>
          <cell r="AQ268" t="str">
            <v xml:space="preserve"> analysis services </v>
          </cell>
          <cell r="AR268" t="str">
            <v xml:space="preserve"> BI </v>
          </cell>
          <cell r="AS268" t="str">
            <v xml:space="preserve"> cube </v>
          </cell>
          <cell r="AT268" t="str">
            <v xml:space="preserve"> datawarehouse </v>
          </cell>
          <cell r="AU268" t="str">
            <v xml:space="preserve"> entrepôt de données </v>
          </cell>
          <cell r="AV268" t="str">
            <v xml:space="preserve"> ETL </v>
          </cell>
          <cell r="AW268" t="str">
            <v xml:space="preserve"> Integration Services </v>
          </cell>
          <cell r="AX268" t="str">
            <v xml:space="preserve"> LNEIBI14SQL</v>
          </cell>
          <cell r="AY268" t="str">
            <v xml:space="preserve"> PowerPivot </v>
          </cell>
          <cell r="AZ268" t="str">
            <v xml:space="preserve"> Reporting Services </v>
          </cell>
          <cell r="BA268" t="str">
            <v xml:space="preserve"> sql serveur </v>
          </cell>
          <cell r="BB268" t="str">
            <v xml:space="preserve">Microsoft </v>
          </cell>
          <cell r="BC268" t="str">
            <v/>
          </cell>
          <cell r="BD268" t="str">
            <v/>
          </cell>
          <cell r="BE268" t="str">
            <v/>
          </cell>
          <cell r="BF268" t="str">
            <v/>
          </cell>
          <cell r="BG268" t="str">
            <v/>
          </cell>
          <cell r="BH268" t="str">
            <v/>
          </cell>
          <cell r="BI268" t="str">
            <v/>
          </cell>
          <cell r="BJ268" t="str">
            <v/>
          </cell>
          <cell r="BK268" t="str">
            <v/>
          </cell>
          <cell r="BL268" t="str">
            <v/>
          </cell>
          <cell r="BM268" t="str">
            <v/>
          </cell>
          <cell r="BN268" t="str">
            <v/>
          </cell>
          <cell r="BO268" t="str">
            <v/>
          </cell>
          <cell r="BP268" t="str">
            <v/>
          </cell>
          <cell r="BQ268" t="str">
            <v/>
          </cell>
          <cell r="BR268" t="str">
            <v/>
          </cell>
          <cell r="BS268" t="str">
            <v/>
          </cell>
          <cell r="BT268" t="str">
            <v/>
          </cell>
          <cell r="BU268" t="str">
            <v/>
          </cell>
          <cell r="BV268" t="str">
            <v/>
          </cell>
          <cell r="BW268" t="str">
            <v/>
          </cell>
          <cell r="BX268" t="str">
            <v/>
          </cell>
        </row>
        <row r="269">
          <cell r="A269" t="str">
            <v>EIBI19SQL</v>
          </cell>
          <cell r="B269" t="str">
            <v>Business Intelligence avec SQL Server 2019 et Power BI</v>
          </cell>
          <cell r="C269" t="str">
            <v>Maîtrisez les concepts et réalisez un système décisionnel</v>
          </cell>
          <cell r="D269" t="str">
            <v>Sébastien FANTINI</v>
          </cell>
          <cell r="E269" t="str">
            <v/>
          </cell>
          <cell r="F269" t="str">
            <v>FANTINI, Sébastien</v>
          </cell>
          <cell r="G269" t="str">
            <v/>
          </cell>
          <cell r="H269" t="str">
            <v/>
          </cell>
          <cell r="I269" t="str">
            <v/>
          </cell>
          <cell r="J269" t="str">
            <v/>
          </cell>
          <cell r="K269" t="str">
            <v>Edition du 1 February 2020</v>
          </cell>
          <cell r="L269" t="str">
            <v>630 pages</v>
          </cell>
          <cell r="M269" t="str">
            <v>Editions ENI</v>
          </cell>
          <cell r="N269" t="str">
            <v>fre</v>
          </cell>
          <cell r="O269" t="str">
            <v>fre</v>
          </cell>
          <cell r="P269" t="str">
            <v>fre</v>
          </cell>
          <cell r="Q269" t="str">
            <v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v>
          </cell>
          <cell r="R269">
            <v>9782409023309</v>
          </cell>
          <cell r="S269" t="str">
            <v>Version Numérique</v>
          </cell>
          <cell r="T269">
            <v>9782409023293</v>
          </cell>
          <cell r="U269" t="str">
            <v>Version Imprimée</v>
          </cell>
          <cell r="V269" t="str">
            <v>St-Herblain</v>
          </cell>
          <cell r="W269" t="str">
            <v>Editions ENI</v>
          </cell>
          <cell r="X269">
            <v>2020</v>
          </cell>
          <cell r="Y269" t="str">
            <v>Bibliothèque Numérique ENI (Service en ligne)</v>
          </cell>
          <cell r="Z269" t="str">
            <v>EXPERT IT</v>
          </cell>
          <cell r="AA269" t="str">
            <v>texte</v>
          </cell>
          <cell r="AB269" t="str">
            <v>txt</v>
          </cell>
          <cell r="AC269" t="str">
            <v>rdacontent/fre</v>
          </cell>
          <cell r="AD269" t="str">
            <v>informatique</v>
          </cell>
          <cell r="AE269" t="str">
            <v>c</v>
          </cell>
          <cell r="AF269" t="str">
            <v>rdamedia/fre</v>
          </cell>
          <cell r="AG269" t="str">
            <v>ressource en ligne</v>
          </cell>
          <cell r="AH269" t="str">
            <v>cr</v>
          </cell>
          <cell r="AI269" t="str">
            <v>rdacarrier/fre</v>
          </cell>
          <cell r="AJ269" t="str">
            <v>m\\\\\o\\d\\\\\\\\</v>
          </cell>
          <cell r="AK269" t="str">
            <v>cr\cn\\\\uuaua</v>
          </cell>
          <cell r="AL269" t="str">
            <v>Accès restreint aux membres</v>
          </cell>
          <cell r="AM269" t="str">
            <v>Source de la note de description : Version imprimée</v>
          </cell>
          <cell r="AN269" t="str">
            <v/>
          </cell>
          <cell r="AO269" t="str">
            <v>%SITE_CLIENT%/?library_guid=AF1AC7D2-63C5-4D2D-A3FE-01D489B598FE</v>
          </cell>
          <cell r="AP269" t="str">
            <v>Accès au travers du portail ENI</v>
          </cell>
          <cell r="AQ269" t="str">
            <v xml:space="preserve"> analysis services </v>
          </cell>
          <cell r="AR269" t="str">
            <v xml:space="preserve"> BI </v>
          </cell>
          <cell r="AS269" t="str">
            <v xml:space="preserve"> cube </v>
          </cell>
          <cell r="AT269" t="str">
            <v xml:space="preserve"> datawarehouse</v>
          </cell>
          <cell r="AU269" t="str">
            <v xml:space="preserve"> entrepôt de données </v>
          </cell>
          <cell r="AV269" t="str">
            <v xml:space="preserve"> ETL </v>
          </cell>
          <cell r="AW269" t="str">
            <v xml:space="preserve"> Integration Services </v>
          </cell>
          <cell r="AX269" t="str">
            <v xml:space="preserve"> PowerPivot </v>
          </cell>
          <cell r="AY269" t="str">
            <v xml:space="preserve"> Reporting Services </v>
          </cell>
          <cell r="AZ269" t="str">
            <v xml:space="preserve"> sql serveur </v>
          </cell>
          <cell r="BA269" t="str">
            <v xml:space="preserve">Microsoft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row>
        <row r="270">
          <cell r="A270" t="str">
            <v>EIBLAZ</v>
          </cell>
          <cell r="B270" t="str">
            <v>Blazor</v>
          </cell>
          <cell r="C270" t="str">
            <v>Développement Front End d'applications web dynamiques en C#</v>
          </cell>
          <cell r="D270" t="str">
            <v>Christophe MOMMER</v>
          </cell>
          <cell r="E270" t="str">
            <v/>
          </cell>
          <cell r="F270" t="str">
            <v>MOMMER, Christophe</v>
          </cell>
          <cell r="G270" t="str">
            <v/>
          </cell>
          <cell r="H270" t="str">
            <v/>
          </cell>
          <cell r="I270" t="str">
            <v/>
          </cell>
          <cell r="J270" t="str">
            <v/>
          </cell>
          <cell r="K270" t="str">
            <v>Edition du 1 May 2021</v>
          </cell>
          <cell r="L270" t="str">
            <v>285 pages</v>
          </cell>
          <cell r="M270" t="str">
            <v>Editions ENI</v>
          </cell>
          <cell r="N270" t="str">
            <v>fre</v>
          </cell>
          <cell r="O270" t="str">
            <v>fre</v>
          </cell>
          <cell r="P270" t="str">
            <v>fre</v>
          </cell>
          <cell r="Q270" t="str">
            <v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v>
          </cell>
          <cell r="R270">
            <v>9782409030277</v>
          </cell>
          <cell r="S270" t="str">
            <v>Version Numérique</v>
          </cell>
          <cell r="T270">
            <v>9782409030260</v>
          </cell>
          <cell r="U270" t="str">
            <v>Version Imprimée</v>
          </cell>
          <cell r="V270" t="str">
            <v>St-Herblain</v>
          </cell>
          <cell r="W270" t="str">
            <v>Editions ENI</v>
          </cell>
          <cell r="X270">
            <v>2021</v>
          </cell>
          <cell r="Y270" t="str">
            <v>Bibliothèque Numérique ENI (Service en ligne)</v>
          </cell>
          <cell r="Z270" t="str">
            <v>EXPERT IT</v>
          </cell>
          <cell r="AA270" t="str">
            <v>texte</v>
          </cell>
          <cell r="AB270" t="str">
            <v>txt</v>
          </cell>
          <cell r="AC270" t="str">
            <v>rdacontent/fre</v>
          </cell>
          <cell r="AD270" t="str">
            <v>informatique</v>
          </cell>
          <cell r="AE270" t="str">
            <v>c</v>
          </cell>
          <cell r="AF270" t="str">
            <v>rdamedia/fre</v>
          </cell>
          <cell r="AG270" t="str">
            <v>ressource en ligne</v>
          </cell>
          <cell r="AH270" t="str">
            <v>cr</v>
          </cell>
          <cell r="AI270" t="str">
            <v>rdacarrier/fre</v>
          </cell>
          <cell r="AJ270" t="str">
            <v>m\\\\\o\\d\\\\\\\\</v>
          </cell>
          <cell r="AK270" t="str">
            <v>cr\cn\\\\uuaua</v>
          </cell>
          <cell r="AL270" t="str">
            <v>Accès restreint aux membres</v>
          </cell>
          <cell r="AM270" t="str">
            <v>Source de la note de description : Version imprimée</v>
          </cell>
          <cell r="AN270" t="str">
            <v/>
          </cell>
          <cell r="AO270" t="str">
            <v>%SITE_CLIENT%/?library_guid=2D550172-8BEA-4D59-B76C-3334951BD7C8</v>
          </cell>
          <cell r="AP270" t="str">
            <v>Accès au travers du portail ENI</v>
          </cell>
          <cell r="AQ270" t="str">
            <v xml:space="preserve"> ASP.NET </v>
          </cell>
          <cell r="AR270" t="str">
            <v xml:space="preserve"> C# </v>
          </cell>
          <cell r="AS270" t="str">
            <v xml:space="preserve"> Front End </v>
          </cell>
          <cell r="AT270" t="str">
            <v xml:space="preserve"> frontend</v>
          </cell>
          <cell r="AU270" t="str">
            <v xml:space="preserve">Blazor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row>
        <row r="271">
          <cell r="A271" t="str">
            <v>EIBLOAWS</v>
          </cell>
          <cell r="B271" t="str">
            <v>Blockchain avec AWS</v>
          </cell>
          <cell r="C271" t="str">
            <v>Développez votre chaîne de blocs avec les services web d'Amazon</v>
          </cell>
          <cell r="D271" t="str">
            <v>Marc  ISRAEL</v>
          </cell>
          <cell r="E271" t="str">
            <v/>
          </cell>
          <cell r="F271" t="str">
            <v xml:space="preserve">ISRAEL, Marc </v>
          </cell>
          <cell r="G271" t="str">
            <v/>
          </cell>
          <cell r="H271" t="str">
            <v/>
          </cell>
          <cell r="I271" t="str">
            <v/>
          </cell>
          <cell r="J271" t="str">
            <v/>
          </cell>
          <cell r="K271" t="str">
            <v>Edition du 1 April 2021</v>
          </cell>
          <cell r="L271" t="str">
            <v>307 pages</v>
          </cell>
          <cell r="M271" t="str">
            <v>Editions ENI</v>
          </cell>
          <cell r="N271" t="str">
            <v>fre</v>
          </cell>
          <cell r="O271" t="str">
            <v>fre</v>
          </cell>
          <cell r="P271" t="str">
            <v>fre</v>
          </cell>
          <cell r="Q271" t="str">
            <v>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v>
          </cell>
          <cell r="R271">
            <v>9782409027659</v>
          </cell>
          <cell r="S271" t="str">
            <v>Version Numérique</v>
          </cell>
          <cell r="T271">
            <v>9782409027642</v>
          </cell>
          <cell r="U271" t="str">
            <v>Version Imprimée</v>
          </cell>
          <cell r="V271" t="str">
            <v>St-Herblain</v>
          </cell>
          <cell r="W271" t="str">
            <v>Editions ENI</v>
          </cell>
          <cell r="X271">
            <v>2021</v>
          </cell>
          <cell r="Y271" t="str">
            <v>Bibliothèque Numérique ENI (Service en ligne)</v>
          </cell>
          <cell r="Z271" t="str">
            <v>EXPERT IT</v>
          </cell>
          <cell r="AA271" t="str">
            <v>texte</v>
          </cell>
          <cell r="AB271" t="str">
            <v>txt</v>
          </cell>
          <cell r="AC271" t="str">
            <v>rdacontent/fre</v>
          </cell>
          <cell r="AD271" t="str">
            <v>informatique</v>
          </cell>
          <cell r="AE271" t="str">
            <v>c</v>
          </cell>
          <cell r="AF271" t="str">
            <v>rdamedia/fre</v>
          </cell>
          <cell r="AG271" t="str">
            <v>ressource en ligne</v>
          </cell>
          <cell r="AH271" t="str">
            <v>cr</v>
          </cell>
          <cell r="AI271" t="str">
            <v>rdacarrier/fre</v>
          </cell>
          <cell r="AJ271" t="str">
            <v>m\\\\\o\\d\\\\\\\\</v>
          </cell>
          <cell r="AK271" t="str">
            <v>cr\cn\\\\uuaua</v>
          </cell>
          <cell r="AL271" t="str">
            <v>Accès restreint aux membres</v>
          </cell>
          <cell r="AM271" t="str">
            <v>Source de la note de description : Version imprimée</v>
          </cell>
          <cell r="AN271" t="str">
            <v/>
          </cell>
          <cell r="AO271" t="str">
            <v>%SITE_CLIENT%/?library_guid=B8C7FED0-3630-421F-ADC8-64718E559CB6</v>
          </cell>
          <cell r="AP271" t="str">
            <v>Accès au travers du portail ENI</v>
          </cell>
          <cell r="AQ271" t="str">
            <v xml:space="preserve"> Amazon web services </v>
          </cell>
          <cell r="AR271" t="str">
            <v xml:space="preserve"> AWS </v>
          </cell>
          <cell r="AS271" t="str">
            <v xml:space="preserve"> chaîne de blocs </v>
          </cell>
          <cell r="AT271" t="str">
            <v xml:space="preserve"> Hyper Ledger Fabric</v>
          </cell>
          <cell r="AU271" t="str">
            <v xml:space="preserve"> Managed Blockchain Service </v>
          </cell>
          <cell r="AV271" t="str">
            <v xml:space="preserve"> Quantum Ledger Database </v>
          </cell>
          <cell r="AW271" t="str">
            <v xml:space="preserve">chaine de blocs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row>
        <row r="272">
          <cell r="A272" t="str">
            <v>EICISCRW</v>
          </cell>
          <cell r="B272" t="str">
            <v>CISCO</v>
          </cell>
          <cell r="C272" t="str">
            <v>Commutation, routage et réseau sans-fil</v>
          </cell>
          <cell r="D272" t="str">
            <v xml:space="preserve">Laurent  SCHALKWIJK </v>
          </cell>
          <cell r="E272" t="str">
            <v/>
          </cell>
          <cell r="F272" t="str">
            <v xml:space="preserve">SCHALKWIJK , Laurent </v>
          </cell>
          <cell r="G272" t="str">
            <v/>
          </cell>
          <cell r="H272" t="str">
            <v/>
          </cell>
          <cell r="I272" t="str">
            <v/>
          </cell>
          <cell r="J272" t="str">
            <v/>
          </cell>
          <cell r="K272" t="str">
            <v>Edition du 1 September 2021</v>
          </cell>
          <cell r="L272" t="str">
            <v>546 pages</v>
          </cell>
          <cell r="M272" t="str">
            <v>Editions ENI</v>
          </cell>
          <cell r="N272" t="str">
            <v>fre</v>
          </cell>
          <cell r="O272" t="str">
            <v>fre</v>
          </cell>
          <cell r="P272" t="str">
            <v>fre</v>
          </cell>
          <cell r="Q272" t="str">
            <v>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v>
          </cell>
          <cell r="R272">
            <v>9782409032028</v>
          </cell>
          <cell r="S272" t="str">
            <v>Version Numérique</v>
          </cell>
          <cell r="T272">
            <v>9782409032011</v>
          </cell>
          <cell r="U272" t="str">
            <v>Version Imprimée</v>
          </cell>
          <cell r="V272" t="str">
            <v>St-Herblain</v>
          </cell>
          <cell r="W272" t="str">
            <v>Editions ENI</v>
          </cell>
          <cell r="X272">
            <v>2021</v>
          </cell>
          <cell r="Y272" t="str">
            <v>Bibliothèque Numérique ENI (Service en ligne)</v>
          </cell>
          <cell r="Z272" t="str">
            <v>EXPERT IT</v>
          </cell>
          <cell r="AA272" t="str">
            <v>texte</v>
          </cell>
          <cell r="AB272" t="str">
            <v>txt</v>
          </cell>
          <cell r="AC272" t="str">
            <v>rdacontent/fre</v>
          </cell>
          <cell r="AD272" t="str">
            <v>informatique</v>
          </cell>
          <cell r="AE272" t="str">
            <v>c</v>
          </cell>
          <cell r="AF272" t="str">
            <v>rdamedia/fre</v>
          </cell>
          <cell r="AG272" t="str">
            <v>ressource en ligne</v>
          </cell>
          <cell r="AH272" t="str">
            <v>cr</v>
          </cell>
          <cell r="AI272" t="str">
            <v>rdacarrier/fre</v>
          </cell>
          <cell r="AJ272" t="str">
            <v>m\\\\\o\\d\\\\\\\\</v>
          </cell>
          <cell r="AK272" t="str">
            <v>cr\cn\\\\uuaua</v>
          </cell>
          <cell r="AL272" t="str">
            <v>Accès restreint aux membres</v>
          </cell>
          <cell r="AM272" t="str">
            <v>Source de la note de description : Version imprimée</v>
          </cell>
          <cell r="AN272" t="str">
            <v/>
          </cell>
          <cell r="AO272" t="str">
            <v>%SITE_CLIENT%/?library_guid=E79A9B6A-1FD2-4B77-83BC-50E1E311E941</v>
          </cell>
          <cell r="AP272" t="str">
            <v>Accès au travers du portail ENI</v>
          </cell>
          <cell r="AQ272" t="str">
            <v xml:space="preserve"> ACL </v>
          </cell>
          <cell r="AR272" t="str">
            <v xml:space="preserve"> commutation </v>
          </cell>
          <cell r="AS272" t="str">
            <v xml:space="preserve"> DHCP </v>
          </cell>
          <cell r="AT272" t="str">
            <v xml:space="preserve"> IP NAT </v>
          </cell>
          <cell r="AU272" t="str">
            <v xml:space="preserve"> routage </v>
          </cell>
          <cell r="AV272" t="str">
            <v xml:space="preserve"> routeur </v>
          </cell>
          <cell r="AW272" t="str">
            <v xml:space="preserve"> VLAN </v>
          </cell>
          <cell r="AX272" t="str">
            <v xml:space="preserve"> Wi</v>
          </cell>
          <cell r="AY272" t="str">
            <v xml:space="preserve"> Wifi </v>
          </cell>
          <cell r="AZ272" t="str">
            <v xml:space="preserve"> WLAN</v>
          </cell>
          <cell r="BA272" t="str">
            <v xml:space="preserve">Cisco </v>
          </cell>
          <cell r="BB272" t="str">
            <v xml:space="preserve">Fi </v>
          </cell>
          <cell r="BC272" t="str">
            <v/>
          </cell>
          <cell r="BD272" t="str">
            <v/>
          </cell>
          <cell r="BE272" t="str">
            <v/>
          </cell>
          <cell r="BF272" t="str">
            <v/>
          </cell>
          <cell r="BG272" t="str">
            <v/>
          </cell>
          <cell r="BH272" t="str">
            <v/>
          </cell>
          <cell r="BI272" t="str">
            <v/>
          </cell>
          <cell r="BJ272" t="str">
            <v/>
          </cell>
          <cell r="BK272" t="str">
            <v/>
          </cell>
          <cell r="BL272" t="str">
            <v/>
          </cell>
          <cell r="BM272" t="str">
            <v/>
          </cell>
          <cell r="BN272" t="str">
            <v/>
          </cell>
          <cell r="BO272" t="str">
            <v/>
          </cell>
          <cell r="BP272" t="str">
            <v/>
          </cell>
          <cell r="BQ272" t="str">
            <v/>
          </cell>
          <cell r="BR272" t="str">
            <v/>
          </cell>
          <cell r="BS272" t="str">
            <v/>
          </cell>
          <cell r="BT272" t="str">
            <v/>
          </cell>
          <cell r="BU272" t="str">
            <v/>
          </cell>
          <cell r="BV272" t="str">
            <v/>
          </cell>
          <cell r="BW272" t="str">
            <v/>
          </cell>
          <cell r="BX272" t="str">
            <v/>
          </cell>
        </row>
        <row r="273">
          <cell r="A273" t="str">
            <v>EIDIRA</v>
          </cell>
          <cell r="B273" t="str">
            <v>DirectAccess</v>
          </cell>
          <cell r="C273" t="str">
            <v>Mobilité et nomadisme, mise en oeuvre de la solution Microsoft</v>
          </cell>
          <cell r="D273" t="str">
            <v>Lionel LEPERLIER,Benoît SAUTIERE</v>
          </cell>
          <cell r="E273" t="str">
            <v/>
          </cell>
          <cell r="F273" t="str">
            <v>LEPERLIER, Lionel</v>
          </cell>
          <cell r="G273" t="str">
            <v>SAUTIERE, Benoît</v>
          </cell>
          <cell r="H273" t="str">
            <v/>
          </cell>
          <cell r="I273" t="str">
            <v/>
          </cell>
          <cell r="J273" t="str">
            <v/>
          </cell>
          <cell r="K273" t="str">
            <v>Edition du 1 January 2012</v>
          </cell>
          <cell r="L273" t="str">
            <v>536 pages</v>
          </cell>
          <cell r="M273" t="str">
            <v>Editions ENI</v>
          </cell>
          <cell r="N273" t="str">
            <v>fre</v>
          </cell>
          <cell r="O273" t="str">
            <v>fre</v>
          </cell>
          <cell r="P273" t="str">
            <v>fre</v>
          </cell>
          <cell r="Q273" t="str">
            <v>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v>
          </cell>
          <cell r="R273">
            <v>9782746072121</v>
          </cell>
          <cell r="S273" t="str">
            <v>Version Numérique</v>
          </cell>
          <cell r="T273">
            <v>9782746071124</v>
          </cell>
          <cell r="U273" t="str">
            <v>Version Imprimée</v>
          </cell>
          <cell r="V273" t="str">
            <v>St-Herblain</v>
          </cell>
          <cell r="W273" t="str">
            <v>Editions ENI</v>
          </cell>
          <cell r="X273">
            <v>2012</v>
          </cell>
          <cell r="Y273" t="str">
            <v>Bibliothèque Numérique ENI (Service en ligne)</v>
          </cell>
          <cell r="Z273" t="str">
            <v>EXPERT IT</v>
          </cell>
          <cell r="AA273" t="str">
            <v>texte</v>
          </cell>
          <cell r="AB273" t="str">
            <v>txt</v>
          </cell>
          <cell r="AC273" t="str">
            <v>rdacontent/fre</v>
          </cell>
          <cell r="AD273" t="str">
            <v>informatique</v>
          </cell>
          <cell r="AE273" t="str">
            <v>c</v>
          </cell>
          <cell r="AF273" t="str">
            <v>rdamedia/fre</v>
          </cell>
          <cell r="AG273" t="str">
            <v>ressource en ligne</v>
          </cell>
          <cell r="AH273" t="str">
            <v>cr</v>
          </cell>
          <cell r="AI273" t="str">
            <v>rdacarrier/fre</v>
          </cell>
          <cell r="AJ273" t="str">
            <v>m\\\\\o\\d\\\\\\\\</v>
          </cell>
          <cell r="AK273" t="str">
            <v>cr\cn\\\\uuaua</v>
          </cell>
          <cell r="AL273" t="str">
            <v>Accès restreint aux membres</v>
          </cell>
          <cell r="AM273" t="str">
            <v>Source de la note de description : Version imprimée</v>
          </cell>
          <cell r="AN273" t="str">
            <v/>
          </cell>
          <cell r="AO273" t="str">
            <v>%SITE_CLIENT%/?library_guid=3E3458E1-1966-46AC-9086-A65B44040B72</v>
          </cell>
          <cell r="AP273" t="str">
            <v>Accès au travers du portail ENI</v>
          </cell>
          <cell r="AQ273" t="str">
            <v xml:space="preserve"> forefront </v>
          </cell>
          <cell r="AR273" t="str">
            <v xml:space="preserve"> ip v4 </v>
          </cell>
          <cell r="AS273" t="str">
            <v xml:space="preserve"> ip v6 </v>
          </cell>
          <cell r="AT273" t="str">
            <v xml:space="preserve"> ipv4 </v>
          </cell>
          <cell r="AU273" t="str">
            <v xml:space="preserve"> ipv6 </v>
          </cell>
          <cell r="AV273" t="str">
            <v xml:space="preserve"> LNEIDIRA</v>
          </cell>
          <cell r="AW273" t="str">
            <v xml:space="preserve"> securite </v>
          </cell>
          <cell r="AX273" t="str">
            <v xml:space="preserve"> securité </v>
          </cell>
          <cell r="AY273" t="str">
            <v xml:space="preserve"> sécurite </v>
          </cell>
          <cell r="AZ273" t="str">
            <v xml:space="preserve"> vpn </v>
          </cell>
          <cell r="BA273" t="str">
            <v xml:space="preserve">windows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row>
        <row r="274">
          <cell r="A274" t="str">
            <v>EIDJA</v>
          </cell>
          <cell r="B274" t="str">
            <v>Django</v>
          </cell>
          <cell r="C274" t="str">
            <v>Industrialisez vos développements Python</v>
          </cell>
          <cell r="D274" t="str">
            <v>Franck FOURNIER</v>
          </cell>
          <cell r="E274" t="str">
            <v/>
          </cell>
          <cell r="F274" t="str">
            <v>FOURNIER, Franck</v>
          </cell>
          <cell r="G274" t="str">
            <v/>
          </cell>
          <cell r="H274" t="str">
            <v/>
          </cell>
          <cell r="I274" t="str">
            <v/>
          </cell>
          <cell r="J274" t="str">
            <v/>
          </cell>
          <cell r="K274" t="str">
            <v>Edition du 1 March 2015</v>
          </cell>
          <cell r="L274" t="str">
            <v>754 pages</v>
          </cell>
          <cell r="M274" t="str">
            <v>Editions ENI</v>
          </cell>
          <cell r="N274" t="str">
            <v>fre</v>
          </cell>
          <cell r="O274" t="str">
            <v>fre</v>
          </cell>
          <cell r="P274" t="str">
            <v>fre</v>
          </cell>
          <cell r="Q274" t="str">
            <v>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v>
          </cell>
          <cell r="R274">
            <v>9782746095359</v>
          </cell>
          <cell r="S274" t="str">
            <v>Version Numérique</v>
          </cell>
          <cell r="T274">
            <v>9782746092709</v>
          </cell>
          <cell r="U274" t="str">
            <v>Version Imprimée</v>
          </cell>
          <cell r="V274" t="str">
            <v>St-Herblain</v>
          </cell>
          <cell r="W274" t="str">
            <v>Editions ENI</v>
          </cell>
          <cell r="X274">
            <v>2015</v>
          </cell>
          <cell r="Y274" t="str">
            <v>Bibliothèque Numérique ENI (Service en ligne)</v>
          </cell>
          <cell r="Z274" t="str">
            <v>EXPERT IT</v>
          </cell>
          <cell r="AA274" t="str">
            <v>texte</v>
          </cell>
          <cell r="AB274" t="str">
            <v>txt</v>
          </cell>
          <cell r="AC274" t="str">
            <v>rdacontent/fre</v>
          </cell>
          <cell r="AD274" t="str">
            <v>informatique</v>
          </cell>
          <cell r="AE274" t="str">
            <v>c</v>
          </cell>
          <cell r="AF274" t="str">
            <v>rdamedia/fre</v>
          </cell>
          <cell r="AG274" t="str">
            <v>ressource en ligne</v>
          </cell>
          <cell r="AH274" t="str">
            <v>cr</v>
          </cell>
          <cell r="AI274" t="str">
            <v>rdacarrier/fre</v>
          </cell>
          <cell r="AJ274" t="str">
            <v>m\\\\\o\\d\\\\\\\\</v>
          </cell>
          <cell r="AK274" t="str">
            <v>cr\cn\\\\uuaua</v>
          </cell>
          <cell r="AL274" t="str">
            <v>Accès restreint aux membres</v>
          </cell>
          <cell r="AM274" t="str">
            <v>Source de la note de description : Version imprimée</v>
          </cell>
          <cell r="AN274" t="str">
            <v/>
          </cell>
          <cell r="AO274" t="str">
            <v>%SITE_CLIENT%/?library_guid=F3723AF4-5E31-48AF-B0AC-E4331ED8C031</v>
          </cell>
          <cell r="AP274" t="str">
            <v>Accès au travers du portail ENI</v>
          </cell>
          <cell r="AQ274" t="str">
            <v xml:space="preserve"> layer </v>
          </cell>
          <cell r="AR274" t="str">
            <v xml:space="preserve"> livre python </v>
          </cell>
          <cell r="AS274" t="str">
            <v xml:space="preserve"> LNEIDJA</v>
          </cell>
          <cell r="AT274" t="str">
            <v xml:space="preserve"> ORM </v>
          </cell>
          <cell r="AU274" t="str">
            <v xml:space="preserve"> queryset </v>
          </cell>
          <cell r="AV274" t="str">
            <v xml:space="preserve"> template </v>
          </cell>
          <cell r="AW274" t="str">
            <v xml:space="preserve">livre django </v>
          </cell>
          <cell r="AX274" t="str">
            <v/>
          </cell>
          <cell r="AY274" t="str">
            <v/>
          </cell>
          <cell r="AZ274" t="str">
            <v/>
          </cell>
          <cell r="BA274" t="str">
            <v/>
          </cell>
          <cell r="BB274" t="str">
            <v/>
          </cell>
          <cell r="BC274" t="str">
            <v/>
          </cell>
          <cell r="BD274" t="str">
            <v/>
          </cell>
          <cell r="BE274" t="str">
            <v/>
          </cell>
          <cell r="BF274" t="str">
            <v/>
          </cell>
          <cell r="BG274" t="str">
            <v/>
          </cell>
          <cell r="BH274" t="str">
            <v/>
          </cell>
          <cell r="BI274" t="str">
            <v/>
          </cell>
          <cell r="BJ274" t="str">
            <v/>
          </cell>
          <cell r="BK274" t="str">
            <v/>
          </cell>
          <cell r="BL274" t="str">
            <v/>
          </cell>
          <cell r="BM274" t="str">
            <v/>
          </cell>
          <cell r="BN274" t="str">
            <v/>
          </cell>
          <cell r="BO274" t="str">
            <v/>
          </cell>
          <cell r="BP274" t="str">
            <v/>
          </cell>
          <cell r="BQ274" t="str">
            <v/>
          </cell>
          <cell r="BR274" t="str">
            <v/>
          </cell>
          <cell r="BS274" t="str">
            <v/>
          </cell>
          <cell r="BT274" t="str">
            <v/>
          </cell>
          <cell r="BU274" t="str">
            <v/>
          </cell>
          <cell r="BV274" t="str">
            <v/>
          </cell>
          <cell r="BW274" t="str">
            <v/>
          </cell>
          <cell r="BX274" t="str">
            <v/>
          </cell>
        </row>
        <row r="275">
          <cell r="A275" t="str">
            <v>EIDJAN</v>
          </cell>
          <cell r="B275" t="str">
            <v>Django</v>
          </cell>
          <cell r="C275" t="str">
            <v>Développez vos applications web en Python (fonctionnalités essentielles et bonnes pratiques)</v>
          </cell>
          <cell r="D275" t="str">
            <v>Patrick SAMSON</v>
          </cell>
          <cell r="E275" t="str">
            <v/>
          </cell>
          <cell r="F275" t="str">
            <v>SAMSON, Patrick</v>
          </cell>
          <cell r="G275" t="str">
            <v/>
          </cell>
          <cell r="H275" t="str">
            <v/>
          </cell>
          <cell r="I275" t="str">
            <v/>
          </cell>
          <cell r="J275" t="str">
            <v/>
          </cell>
          <cell r="K275" t="str">
            <v>Edition du 1 March 2020</v>
          </cell>
          <cell r="L275" t="str">
            <v>388 pages</v>
          </cell>
          <cell r="M275" t="str">
            <v>Editions ENI</v>
          </cell>
          <cell r="N275" t="str">
            <v>fre</v>
          </cell>
          <cell r="O275" t="str">
            <v>fre</v>
          </cell>
          <cell r="P275" t="str">
            <v>fre</v>
          </cell>
          <cell r="Q275" t="str">
            <v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v>
          </cell>
          <cell r="R275">
            <v>9782409024184</v>
          </cell>
          <cell r="S275" t="str">
            <v>Version Numérique</v>
          </cell>
          <cell r="T275">
            <v>9782409024177</v>
          </cell>
          <cell r="U275" t="str">
            <v>Version Imprimée</v>
          </cell>
          <cell r="V275" t="str">
            <v>St-Herblain</v>
          </cell>
          <cell r="W275" t="str">
            <v>Editions ENI</v>
          </cell>
          <cell r="X275">
            <v>2020</v>
          </cell>
          <cell r="Y275" t="str">
            <v>Bibliothèque Numérique ENI (Service en ligne)</v>
          </cell>
          <cell r="Z275" t="str">
            <v>EXPERT IT</v>
          </cell>
          <cell r="AA275" t="str">
            <v>texte</v>
          </cell>
          <cell r="AB275" t="str">
            <v>txt</v>
          </cell>
          <cell r="AC275" t="str">
            <v>rdacontent/fre</v>
          </cell>
          <cell r="AD275" t="str">
            <v>informatique</v>
          </cell>
          <cell r="AE275" t="str">
            <v>c</v>
          </cell>
          <cell r="AF275" t="str">
            <v>rdamedia/fre</v>
          </cell>
          <cell r="AG275" t="str">
            <v>ressource en ligne</v>
          </cell>
          <cell r="AH275" t="str">
            <v>cr</v>
          </cell>
          <cell r="AI275" t="str">
            <v>rdacarrier/fre</v>
          </cell>
          <cell r="AJ275" t="str">
            <v>m\\\\\o\\d\\\\\\\\</v>
          </cell>
          <cell r="AK275" t="str">
            <v>cr\cn\\\\uuaua</v>
          </cell>
          <cell r="AL275" t="str">
            <v>Accès restreint aux membres</v>
          </cell>
          <cell r="AM275" t="str">
            <v>Source de la note de description : Version imprimée</v>
          </cell>
          <cell r="AN275" t="str">
            <v/>
          </cell>
          <cell r="AO275" t="str">
            <v>%SITE_CLIENT%/?library_guid=0ABE6681-0A68-4464-AFA4-F6A96ABB1D47</v>
          </cell>
          <cell r="AP275" t="str">
            <v>Accès au travers du portail ENI</v>
          </cell>
          <cell r="AQ275" t="str">
            <v xml:space="preserve"> application web </v>
          </cell>
          <cell r="AR275" t="str">
            <v xml:space="preserve"> framework </v>
          </cell>
          <cell r="AS275" t="str">
            <v xml:space="preserve"> LNEIDJAN</v>
          </cell>
          <cell r="AT275" t="str">
            <v xml:space="preserve"> Python </v>
          </cell>
          <cell r="AU275" t="str">
            <v xml:space="preserve">Django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row>
        <row r="276">
          <cell r="A276" t="str">
            <v>EIDOCDNET</v>
          </cell>
          <cell r="B276" t="str">
            <v>Docker pour les développeurs .NET</v>
          </cell>
          <cell r="C276" t="str">
            <v/>
          </cell>
          <cell r="D276" t="str">
            <v>Christophe MOMMER</v>
          </cell>
          <cell r="E276" t="str">
            <v/>
          </cell>
          <cell r="F276" t="str">
            <v>MOMMER, Christophe</v>
          </cell>
          <cell r="G276" t="str">
            <v/>
          </cell>
          <cell r="H276" t="str">
            <v/>
          </cell>
          <cell r="I276" t="str">
            <v/>
          </cell>
          <cell r="J276" t="str">
            <v/>
          </cell>
          <cell r="K276" t="str">
            <v>Edition du 1 July 2020</v>
          </cell>
          <cell r="L276" t="str">
            <v>271 pages</v>
          </cell>
          <cell r="M276" t="str">
            <v>Editions ENI</v>
          </cell>
          <cell r="N276" t="str">
            <v>fre</v>
          </cell>
          <cell r="O276" t="str">
            <v>fre</v>
          </cell>
          <cell r="P276" t="str">
            <v>fre</v>
          </cell>
          <cell r="Q276" t="str">
            <v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v>
          </cell>
          <cell r="R276">
            <v>9782409025990</v>
          </cell>
          <cell r="S276" t="str">
            <v>Version Numérique</v>
          </cell>
          <cell r="T276">
            <v>9782409025983</v>
          </cell>
          <cell r="U276" t="str">
            <v>Version Imprimée</v>
          </cell>
          <cell r="V276" t="str">
            <v>St-Herblain</v>
          </cell>
          <cell r="W276" t="str">
            <v>Editions ENI</v>
          </cell>
          <cell r="X276">
            <v>2020</v>
          </cell>
          <cell r="Y276" t="str">
            <v>Bibliothèque Numérique ENI (Service en ligne)</v>
          </cell>
          <cell r="Z276" t="str">
            <v>EXPERT IT</v>
          </cell>
          <cell r="AA276" t="str">
            <v>texte</v>
          </cell>
          <cell r="AB276" t="str">
            <v>txt</v>
          </cell>
          <cell r="AC276" t="str">
            <v>rdacontent/fre</v>
          </cell>
          <cell r="AD276" t="str">
            <v>informatique</v>
          </cell>
          <cell r="AE276" t="str">
            <v>c</v>
          </cell>
          <cell r="AF276" t="str">
            <v>rdamedia/fre</v>
          </cell>
          <cell r="AG276" t="str">
            <v>ressource en ligne</v>
          </cell>
          <cell r="AH276" t="str">
            <v>cr</v>
          </cell>
          <cell r="AI276" t="str">
            <v>rdacarrier/fre</v>
          </cell>
          <cell r="AJ276" t="str">
            <v>m\\\\\o\\d\\\\\\\\</v>
          </cell>
          <cell r="AK276" t="str">
            <v>cr\cn\\\\uuaua</v>
          </cell>
          <cell r="AL276" t="str">
            <v>Accès restreint aux membres</v>
          </cell>
          <cell r="AM276" t="str">
            <v>Source de la note de description : Version imprimée</v>
          </cell>
          <cell r="AN276" t="str">
            <v/>
          </cell>
          <cell r="AO276" t="str">
            <v>%SITE_CLIENT%/?library_guid=99D03C1C-2114-49A6-83F1-A1E23D39D59F</v>
          </cell>
          <cell r="AP276" t="str">
            <v>Accès au travers du portail ENI</v>
          </cell>
          <cell r="AQ276" t="str">
            <v xml:space="preserve"> .NET </v>
          </cell>
          <cell r="AR276" t="str">
            <v xml:space="preserve"> container </v>
          </cell>
          <cell r="AS276" t="str">
            <v xml:space="preserve"> conteneur </v>
          </cell>
          <cell r="AT276" t="str">
            <v xml:space="preserve"> dotnet </v>
          </cell>
          <cell r="AU276" t="str">
            <v xml:space="preserve">Docker </v>
          </cell>
          <cell r="AV276" t="str">
            <v/>
          </cell>
          <cell r="AW276" t="str">
            <v/>
          </cell>
          <cell r="AX276" t="str">
            <v/>
          </cell>
          <cell r="AY276" t="str">
            <v/>
          </cell>
          <cell r="AZ276" t="str">
            <v/>
          </cell>
          <cell r="BA276" t="str">
            <v/>
          </cell>
          <cell r="BB276" t="str">
            <v/>
          </cell>
          <cell r="BC276" t="str">
            <v/>
          </cell>
          <cell r="BD276" t="str">
            <v/>
          </cell>
          <cell r="BE276" t="str">
            <v/>
          </cell>
          <cell r="BF276" t="str">
            <v/>
          </cell>
          <cell r="BG276" t="str">
            <v/>
          </cell>
          <cell r="BH276" t="str">
            <v/>
          </cell>
          <cell r="BI276" t="str">
            <v/>
          </cell>
          <cell r="BJ276" t="str">
            <v/>
          </cell>
          <cell r="BK276" t="str">
            <v/>
          </cell>
          <cell r="BL276" t="str">
            <v/>
          </cell>
          <cell r="BM276" t="str">
            <v/>
          </cell>
          <cell r="BN276" t="str">
            <v/>
          </cell>
          <cell r="BO276" t="str">
            <v/>
          </cell>
          <cell r="BP276" t="str">
            <v/>
          </cell>
          <cell r="BQ276" t="str">
            <v/>
          </cell>
          <cell r="BR276" t="str">
            <v/>
          </cell>
          <cell r="BS276" t="str">
            <v/>
          </cell>
          <cell r="BT276" t="str">
            <v/>
          </cell>
          <cell r="BU276" t="str">
            <v/>
          </cell>
          <cell r="BV276" t="str">
            <v/>
          </cell>
          <cell r="BW276" t="str">
            <v/>
          </cell>
          <cell r="BX276" t="str">
            <v/>
          </cell>
        </row>
        <row r="277">
          <cell r="A277" t="str">
            <v>EIDOJ</v>
          </cell>
          <cell r="B277" t="str">
            <v>Dojo</v>
          </cell>
          <cell r="C277" t="str">
            <v>Le framework JavaScript pour le développement rapide d'applications Web</v>
          </cell>
          <cell r="D277" t="str">
            <v>Luc VAN LANCKER</v>
          </cell>
          <cell r="E277" t="str">
            <v/>
          </cell>
          <cell r="F277" t="str">
            <v>VAN LANCKER, Luc</v>
          </cell>
          <cell r="G277" t="str">
            <v/>
          </cell>
          <cell r="H277" t="str">
            <v/>
          </cell>
          <cell r="I277" t="str">
            <v/>
          </cell>
          <cell r="J277" t="str">
            <v/>
          </cell>
          <cell r="K277" t="str">
            <v>Edition du 1 July 2011</v>
          </cell>
          <cell r="L277" t="str">
            <v>484 pages</v>
          </cell>
          <cell r="M277" t="str">
            <v>Editions ENI</v>
          </cell>
          <cell r="N277" t="str">
            <v>fre</v>
          </cell>
          <cell r="O277" t="str">
            <v>fre</v>
          </cell>
          <cell r="P277" t="str">
            <v>fre</v>
          </cell>
          <cell r="Q277" t="str">
            <v>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v>
          </cell>
          <cell r="R277">
            <v>9782746067363</v>
          </cell>
          <cell r="S277" t="str">
            <v>Version Numérique</v>
          </cell>
          <cell r="T277">
            <v>9782746066496</v>
          </cell>
          <cell r="U277" t="str">
            <v>Version Imprimée</v>
          </cell>
          <cell r="V277" t="str">
            <v>St-Herblain</v>
          </cell>
          <cell r="W277" t="str">
            <v>Editions ENI</v>
          </cell>
          <cell r="X277">
            <v>2011</v>
          </cell>
          <cell r="Y277" t="str">
            <v>Bibliothèque Numérique ENI (Service en ligne)</v>
          </cell>
          <cell r="Z277" t="str">
            <v>EXPERT IT</v>
          </cell>
          <cell r="AA277" t="str">
            <v>texte</v>
          </cell>
          <cell r="AB277" t="str">
            <v>txt</v>
          </cell>
          <cell r="AC277" t="str">
            <v>rdacontent/fre</v>
          </cell>
          <cell r="AD277" t="str">
            <v>informatique</v>
          </cell>
          <cell r="AE277" t="str">
            <v>c</v>
          </cell>
          <cell r="AF277" t="str">
            <v>rdamedia/fre</v>
          </cell>
          <cell r="AG277" t="str">
            <v>ressource en ligne</v>
          </cell>
          <cell r="AH277" t="str">
            <v>cr</v>
          </cell>
          <cell r="AI277" t="str">
            <v>rdacarrier/fre</v>
          </cell>
          <cell r="AJ277" t="str">
            <v>m\\\\\o\\d\\\\\\\\</v>
          </cell>
          <cell r="AK277" t="str">
            <v>cr\cn\\\\uuaua</v>
          </cell>
          <cell r="AL277" t="str">
            <v>Accès restreint aux membres</v>
          </cell>
          <cell r="AM277" t="str">
            <v>Source de la note de description : Version imprimée</v>
          </cell>
          <cell r="AN277" t="str">
            <v/>
          </cell>
          <cell r="AO277" t="str">
            <v>%SITE_CLIENT%/?library_guid=BBC75BA9-B463-4EB5-8AB8-449EFFD516DA</v>
          </cell>
          <cell r="AP277" t="str">
            <v>Accès au travers du portail ENI</v>
          </cell>
          <cell r="AQ277" t="str">
            <v xml:space="preserve"> dijit </v>
          </cell>
          <cell r="AR277" t="str">
            <v xml:space="preserve"> dojox </v>
          </cell>
          <cell r="AS277" t="str">
            <v xml:space="preserve"> html 5 </v>
          </cell>
          <cell r="AT277" t="str">
            <v xml:space="preserve"> Html5 </v>
          </cell>
          <cell r="AU277" t="str">
            <v xml:space="preserve"> java script </v>
          </cell>
          <cell r="AV277" t="str">
            <v xml:space="preserve"> JavaScript </v>
          </cell>
          <cell r="AW277" t="str">
            <v xml:space="preserve"> LNEIDOJ</v>
          </cell>
          <cell r="AX277" t="str">
            <v xml:space="preserve"> widget </v>
          </cell>
          <cell r="AY277" t="str">
            <v xml:space="preserve"> widgets </v>
          </cell>
          <cell r="AZ277" t="str">
            <v xml:space="preserve">ShrinkSafe </v>
          </cell>
          <cell r="BA277" t="str">
            <v/>
          </cell>
          <cell r="BB277" t="str">
            <v/>
          </cell>
          <cell r="BC277" t="str">
            <v/>
          </cell>
          <cell r="BD277" t="str">
            <v/>
          </cell>
          <cell r="BE277" t="str">
            <v/>
          </cell>
          <cell r="BF277" t="str">
            <v/>
          </cell>
          <cell r="BG277" t="str">
            <v/>
          </cell>
          <cell r="BH277" t="str">
            <v/>
          </cell>
          <cell r="BI277" t="str">
            <v/>
          </cell>
          <cell r="BJ277" t="str">
            <v/>
          </cell>
          <cell r="BK277" t="str">
            <v/>
          </cell>
          <cell r="BL277" t="str">
            <v/>
          </cell>
          <cell r="BM277" t="str">
            <v/>
          </cell>
          <cell r="BN277" t="str">
            <v/>
          </cell>
          <cell r="BO277" t="str">
            <v/>
          </cell>
          <cell r="BP277" t="str">
            <v/>
          </cell>
          <cell r="BQ277" t="str">
            <v/>
          </cell>
          <cell r="BR277" t="str">
            <v/>
          </cell>
          <cell r="BS277" t="str">
            <v/>
          </cell>
          <cell r="BT277" t="str">
            <v/>
          </cell>
          <cell r="BU277" t="str">
            <v/>
          </cell>
          <cell r="BV277" t="str">
            <v/>
          </cell>
          <cell r="BW277" t="str">
            <v/>
          </cell>
          <cell r="BX277" t="str">
            <v/>
          </cell>
        </row>
        <row r="278">
          <cell r="A278" t="str">
            <v>EIENT</v>
          </cell>
          <cell r="B278" t="str">
            <v>Entity Framework Core</v>
          </cell>
          <cell r="C278" t="str">
            <v>Maîtrisez la solution de Mappage Objet-Relationnel de Microsoft</v>
          </cell>
          <cell r="D278" t="str">
            <v>Sébastien PUTIER</v>
          </cell>
          <cell r="E278" t="str">
            <v/>
          </cell>
          <cell r="F278" t="str">
            <v>PUTIER, Sébastien</v>
          </cell>
          <cell r="G278" t="str">
            <v/>
          </cell>
          <cell r="H278" t="str">
            <v/>
          </cell>
          <cell r="I278" t="str">
            <v/>
          </cell>
          <cell r="J278" t="str">
            <v/>
          </cell>
          <cell r="K278" t="str">
            <v>Edition du 1 March 2017</v>
          </cell>
          <cell r="L278" t="str">
            <v>422 pages</v>
          </cell>
          <cell r="M278" t="str">
            <v>Editions ENI</v>
          </cell>
          <cell r="N278" t="str">
            <v>fre</v>
          </cell>
          <cell r="O278" t="str">
            <v>fre</v>
          </cell>
          <cell r="P278" t="str">
            <v>fre</v>
          </cell>
          <cell r="Q278" t="str">
            <v>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v>
          </cell>
          <cell r="R278">
            <v>9782409007774</v>
          </cell>
          <cell r="S278" t="str">
            <v>Version Numérique</v>
          </cell>
          <cell r="T278">
            <v>9782409006296</v>
          </cell>
          <cell r="U278" t="str">
            <v>Version Imprimée</v>
          </cell>
          <cell r="V278" t="str">
            <v>St-Herblain</v>
          </cell>
          <cell r="W278" t="str">
            <v>Editions ENI</v>
          </cell>
          <cell r="X278">
            <v>2017</v>
          </cell>
          <cell r="Y278" t="str">
            <v>Bibliothèque Numérique ENI (Service en ligne)</v>
          </cell>
          <cell r="Z278" t="str">
            <v>EXPERT IT</v>
          </cell>
          <cell r="AA278" t="str">
            <v>texte</v>
          </cell>
          <cell r="AB278" t="str">
            <v>txt</v>
          </cell>
          <cell r="AC278" t="str">
            <v>rdacontent/fre</v>
          </cell>
          <cell r="AD278" t="str">
            <v>informatique</v>
          </cell>
          <cell r="AE278" t="str">
            <v>c</v>
          </cell>
          <cell r="AF278" t="str">
            <v>rdamedia/fre</v>
          </cell>
          <cell r="AG278" t="str">
            <v>ressource en ligne</v>
          </cell>
          <cell r="AH278" t="str">
            <v>cr</v>
          </cell>
          <cell r="AI278" t="str">
            <v>rdacarrier/fre</v>
          </cell>
          <cell r="AJ278" t="str">
            <v>m\\\\\o\\d\\\\\\\\</v>
          </cell>
          <cell r="AK278" t="str">
            <v>cr\cn\\\\uuaua</v>
          </cell>
          <cell r="AL278" t="str">
            <v>Accès restreint aux membres</v>
          </cell>
          <cell r="AM278" t="str">
            <v>Source de la note de description : Version imprimée</v>
          </cell>
          <cell r="AN278" t="str">
            <v/>
          </cell>
          <cell r="AO278" t="str">
            <v>%SITE_CLIENT%/?library_guid=A1EE6979-8C45-4529-8E8B-B792A4E12C64</v>
          </cell>
          <cell r="AP278" t="str">
            <v>Accès au travers du portail ENI</v>
          </cell>
          <cell r="AQ278" t="str">
            <v xml:space="preserve"> données </v>
          </cell>
          <cell r="AR278" t="str">
            <v xml:space="preserve"> linq </v>
          </cell>
          <cell r="AS278" t="str">
            <v xml:space="preserve"> LNEIENT</v>
          </cell>
          <cell r="AT278" t="str">
            <v xml:space="preserve"> ORM </v>
          </cell>
          <cell r="AU278" t="str">
            <v xml:space="preserve"> requête </v>
          </cell>
          <cell r="AV278" t="str">
            <v xml:space="preserve">Microsoft </v>
          </cell>
          <cell r="AW278" t="str">
            <v/>
          </cell>
          <cell r="AX278" t="str">
            <v/>
          </cell>
          <cell r="AY278" t="str">
            <v/>
          </cell>
          <cell r="AZ278" t="str">
            <v/>
          </cell>
          <cell r="BA278" t="str">
            <v/>
          </cell>
          <cell r="BB278" t="str">
            <v/>
          </cell>
          <cell r="BC278" t="str">
            <v/>
          </cell>
          <cell r="BD278" t="str">
            <v/>
          </cell>
          <cell r="BE278" t="str">
            <v/>
          </cell>
          <cell r="BF278" t="str">
            <v/>
          </cell>
          <cell r="BG278" t="str">
            <v/>
          </cell>
          <cell r="BH278" t="str">
            <v/>
          </cell>
          <cell r="BI278" t="str">
            <v/>
          </cell>
          <cell r="BJ278" t="str">
            <v/>
          </cell>
          <cell r="BK278" t="str">
            <v/>
          </cell>
          <cell r="BL278" t="str">
            <v/>
          </cell>
          <cell r="BM278" t="str">
            <v/>
          </cell>
          <cell r="BN278" t="str">
            <v/>
          </cell>
          <cell r="BO278" t="str">
            <v/>
          </cell>
          <cell r="BP278" t="str">
            <v/>
          </cell>
          <cell r="BQ278" t="str">
            <v/>
          </cell>
          <cell r="BR278" t="str">
            <v/>
          </cell>
          <cell r="BS278" t="str">
            <v/>
          </cell>
          <cell r="BT278" t="str">
            <v/>
          </cell>
          <cell r="BU278" t="str">
            <v/>
          </cell>
          <cell r="BV278" t="str">
            <v/>
          </cell>
          <cell r="BW278" t="str">
            <v/>
          </cell>
          <cell r="BX278" t="str">
            <v/>
          </cell>
        </row>
        <row r="279">
          <cell r="A279" t="str">
            <v>EIFLE</v>
          </cell>
          <cell r="B279" t="str">
            <v>Flex</v>
          </cell>
          <cell r="C279" t="str">
            <v>Conception, développement et mise en &amp;oelig;uvre d'applications professionnelles</v>
          </cell>
          <cell r="D279" t="str">
            <v>Olivier Choquet</v>
          </cell>
          <cell r="E279" t="str">
            <v/>
          </cell>
          <cell r="F279" t="str">
            <v>Choquet, Olivier</v>
          </cell>
          <cell r="G279" t="str">
            <v/>
          </cell>
          <cell r="H279" t="str">
            <v/>
          </cell>
          <cell r="I279" t="str">
            <v/>
          </cell>
          <cell r="J279" t="str">
            <v/>
          </cell>
          <cell r="K279" t="str">
            <v>Edition du 1 June 2009</v>
          </cell>
          <cell r="L279" t="str">
            <v>444 pages</v>
          </cell>
          <cell r="M279" t="str">
            <v>Editions ENI</v>
          </cell>
          <cell r="N279" t="str">
            <v>fre</v>
          </cell>
          <cell r="O279" t="str">
            <v>fre</v>
          </cell>
          <cell r="P279" t="str">
            <v>fre</v>
          </cell>
          <cell r="Q279" t="str">
            <v>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v>
          </cell>
          <cell r="R279">
            <v>9782746050273</v>
          </cell>
          <cell r="S279" t="str">
            <v>Version Numérique</v>
          </cell>
          <cell r="T279">
            <v>9782746049253</v>
          </cell>
          <cell r="U279" t="str">
            <v>Version Imprimée</v>
          </cell>
          <cell r="V279" t="str">
            <v>St-Herblain</v>
          </cell>
          <cell r="W279" t="str">
            <v>Editions ENI</v>
          </cell>
          <cell r="X279">
            <v>2009</v>
          </cell>
          <cell r="Y279" t="str">
            <v>Bibliothèque Numérique ENI (Service en ligne)</v>
          </cell>
          <cell r="Z279" t="str">
            <v>EXPERT IT</v>
          </cell>
          <cell r="AA279" t="str">
            <v>texte</v>
          </cell>
          <cell r="AB279" t="str">
            <v>txt</v>
          </cell>
          <cell r="AC279" t="str">
            <v>rdacontent/fre</v>
          </cell>
          <cell r="AD279" t="str">
            <v>informatique</v>
          </cell>
          <cell r="AE279" t="str">
            <v>c</v>
          </cell>
          <cell r="AF279" t="str">
            <v>rdamedia/fre</v>
          </cell>
          <cell r="AG279" t="str">
            <v>ressource en ligne</v>
          </cell>
          <cell r="AH279" t="str">
            <v>cr</v>
          </cell>
          <cell r="AI279" t="str">
            <v>rdacarrier/fre</v>
          </cell>
          <cell r="AJ279" t="str">
            <v>m\\\\\o\\d\\\\\\\\</v>
          </cell>
          <cell r="AK279" t="str">
            <v>cr\cn\\\\uuaua</v>
          </cell>
          <cell r="AL279" t="str">
            <v>Accès restreint aux membres</v>
          </cell>
          <cell r="AM279" t="str">
            <v>Source de la note de description : Version imprimée</v>
          </cell>
          <cell r="AN279" t="str">
            <v/>
          </cell>
          <cell r="AO279" t="str">
            <v>%SITE_CLIENT%/?library_guid=20647C13-A63D-434E-9C6F-376BAA302303</v>
          </cell>
          <cell r="AP279" t="str">
            <v>Accès au travers du portail ENI</v>
          </cell>
          <cell r="AQ279" t="str">
            <v xml:space="preserve"> action script </v>
          </cell>
          <cell r="AR279" t="str">
            <v xml:space="preserve"> AMFPHP </v>
          </cell>
          <cell r="AS279" t="str">
            <v xml:space="preserve"> Class Mapping </v>
          </cell>
          <cell r="AT279" t="str">
            <v xml:space="preserve"> e</v>
          </cell>
          <cell r="AU279" t="str">
            <v xml:space="preserve"> ebook </v>
          </cell>
          <cell r="AV279" t="str">
            <v xml:space="preserve"> flash </v>
          </cell>
          <cell r="AW279" t="str">
            <v xml:space="preserve"> flex </v>
          </cell>
          <cell r="AX279" t="str">
            <v xml:space="preserve"> flex 3 livre </v>
          </cell>
          <cell r="AY279" t="str">
            <v xml:space="preserve"> Flex Builder </v>
          </cell>
          <cell r="AZ279" t="str">
            <v xml:space="preserve"> flex livre </v>
          </cell>
          <cell r="BA279" t="str">
            <v xml:space="preserve"> flex manuel </v>
          </cell>
          <cell r="BB279" t="str">
            <v xml:space="preserve"> livre action Script livre RIA </v>
          </cell>
          <cell r="BC279" t="str">
            <v xml:space="preserve"> livre électronique </v>
          </cell>
          <cell r="BD279" t="str">
            <v xml:space="preserve"> livre flex </v>
          </cell>
          <cell r="BE279" t="str">
            <v xml:space="preserve"> livre numérique </v>
          </cell>
          <cell r="BF279" t="str">
            <v xml:space="preserve"> livres électroniques </v>
          </cell>
          <cell r="BG279" t="str">
            <v xml:space="preserve"> livres flex </v>
          </cell>
          <cell r="BH279" t="str">
            <v xml:space="preserve"> livres numériques </v>
          </cell>
          <cell r="BI279" t="str">
            <v xml:space="preserve"> LNEIFLE</v>
          </cell>
          <cell r="BJ279" t="str">
            <v xml:space="preserve"> manuel flex </v>
          </cell>
          <cell r="BK279" t="str">
            <v xml:space="preserve"> MVC Cairngorm </v>
          </cell>
          <cell r="BL279" t="str">
            <v xml:space="preserve"> MXML </v>
          </cell>
          <cell r="BM279" t="str">
            <v xml:space="preserve">book </v>
          </cell>
          <cell r="BN279" t="str">
            <v xml:space="preserve">livre flex </v>
          </cell>
          <cell r="BO279" t="str">
            <v/>
          </cell>
          <cell r="BP279" t="str">
            <v/>
          </cell>
          <cell r="BQ279" t="str">
            <v/>
          </cell>
          <cell r="BR279" t="str">
            <v/>
          </cell>
          <cell r="BS279" t="str">
            <v/>
          </cell>
          <cell r="BT279" t="str">
            <v/>
          </cell>
          <cell r="BU279" t="str">
            <v/>
          </cell>
          <cell r="BV279" t="str">
            <v/>
          </cell>
          <cell r="BW279" t="str">
            <v/>
          </cell>
          <cell r="BX279" t="str">
            <v/>
          </cell>
        </row>
        <row r="280">
          <cell r="A280" t="str">
            <v>EIFLUT</v>
          </cell>
          <cell r="B280" t="str">
            <v>Flutter</v>
          </cell>
          <cell r="C280" t="str">
            <v>Développez vos applications mobiles multiplateformes avec Dart</v>
          </cell>
          <cell r="D280" t="str">
            <v>Julien TRILLARD</v>
          </cell>
          <cell r="E280" t="str">
            <v/>
          </cell>
          <cell r="F280" t="str">
            <v>TRILLARD, Julien</v>
          </cell>
          <cell r="G280" t="str">
            <v/>
          </cell>
          <cell r="H280" t="str">
            <v/>
          </cell>
          <cell r="I280" t="str">
            <v/>
          </cell>
          <cell r="J280" t="str">
            <v/>
          </cell>
          <cell r="K280" t="str">
            <v>Edition du 1 June 2020</v>
          </cell>
          <cell r="L280" t="str">
            <v>470 pages</v>
          </cell>
          <cell r="M280" t="str">
            <v>Editions ENI</v>
          </cell>
          <cell r="N280" t="str">
            <v>fre</v>
          </cell>
          <cell r="O280" t="str">
            <v>fre</v>
          </cell>
          <cell r="P280" t="str">
            <v>fre</v>
          </cell>
          <cell r="Q280" t="str">
            <v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v>
          </cell>
          <cell r="R280">
            <v>9782409025280</v>
          </cell>
          <cell r="S280" t="str">
            <v>Version Numérique</v>
          </cell>
          <cell r="T280">
            <v>9782409025273</v>
          </cell>
          <cell r="U280" t="str">
            <v>Version Imprimée</v>
          </cell>
          <cell r="V280" t="str">
            <v>St-Herblain</v>
          </cell>
          <cell r="W280" t="str">
            <v>Editions ENI</v>
          </cell>
          <cell r="X280">
            <v>2020</v>
          </cell>
          <cell r="Y280" t="str">
            <v>Bibliothèque Numérique ENI (Service en ligne)</v>
          </cell>
          <cell r="Z280" t="str">
            <v>EXPERT IT</v>
          </cell>
          <cell r="AA280" t="str">
            <v>texte</v>
          </cell>
          <cell r="AB280" t="str">
            <v>txt</v>
          </cell>
          <cell r="AC280" t="str">
            <v>rdacontent/fre</v>
          </cell>
          <cell r="AD280" t="str">
            <v>informatique</v>
          </cell>
          <cell r="AE280" t="str">
            <v>c</v>
          </cell>
          <cell r="AF280" t="str">
            <v>rdamedia/fre</v>
          </cell>
          <cell r="AG280" t="str">
            <v>ressource en ligne</v>
          </cell>
          <cell r="AH280" t="str">
            <v>cr</v>
          </cell>
          <cell r="AI280" t="str">
            <v>rdacarrier/fre</v>
          </cell>
          <cell r="AJ280" t="str">
            <v>m\\\\\o\\d\\\\\\\\</v>
          </cell>
          <cell r="AK280" t="str">
            <v>cr\cn\\\\uuaua</v>
          </cell>
          <cell r="AL280" t="str">
            <v>Accès restreint aux membres</v>
          </cell>
          <cell r="AM280" t="str">
            <v>Source de la note de description : Version imprimée</v>
          </cell>
          <cell r="AN280" t="str">
            <v/>
          </cell>
          <cell r="AO280" t="str">
            <v>%SITE_CLIENT%/?library_guid=58AE1015-B722-4949-9D2D-1924AF49FC06</v>
          </cell>
          <cell r="AP280" t="str">
            <v>Accès au travers du portail ENI</v>
          </cell>
          <cell r="AQ280" t="str">
            <v xml:space="preserve"> crossplatform </v>
          </cell>
          <cell r="AR280" t="str">
            <v xml:space="preserve"> dart </v>
          </cell>
          <cell r="AS280" t="str">
            <v xml:space="preserve"> google </v>
          </cell>
          <cell r="AT280" t="str">
            <v xml:space="preserve">framework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t="str">
            <v/>
          </cell>
          <cell r="BU280" t="str">
            <v/>
          </cell>
          <cell r="BV280" t="str">
            <v/>
          </cell>
          <cell r="BW280" t="str">
            <v/>
          </cell>
          <cell r="BX280" t="str">
            <v/>
          </cell>
        </row>
        <row r="281">
          <cell r="A281" t="str">
            <v>EIHAD</v>
          </cell>
          <cell r="B281" t="str">
            <v>Hadoop</v>
          </cell>
          <cell r="C281" t="str">
            <v>Devenez opérationnel dans le monde du Big Data</v>
          </cell>
          <cell r="D281" t="str">
            <v>Juvénal CHOKOGOUE</v>
          </cell>
          <cell r="E281" t="str">
            <v/>
          </cell>
          <cell r="F281" t="str">
            <v>CHOKOGOUE, Juvénal</v>
          </cell>
          <cell r="G281" t="str">
            <v/>
          </cell>
          <cell r="H281" t="str">
            <v/>
          </cell>
          <cell r="I281" t="str">
            <v/>
          </cell>
          <cell r="J281" t="str">
            <v/>
          </cell>
          <cell r="K281" t="str">
            <v>Edition du 1 April 2017</v>
          </cell>
          <cell r="L281" t="str">
            <v>373 pages</v>
          </cell>
          <cell r="M281" t="str">
            <v>Editions ENI</v>
          </cell>
          <cell r="N281" t="str">
            <v>fre</v>
          </cell>
          <cell r="O281" t="str">
            <v>fre</v>
          </cell>
          <cell r="P281" t="str">
            <v>fre</v>
          </cell>
          <cell r="Q281" t="str">
            <v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v>
          </cell>
          <cell r="R281">
            <v>9782409008160</v>
          </cell>
          <cell r="S281" t="str">
            <v>Version Numérique</v>
          </cell>
          <cell r="T281">
            <v>9782409007613</v>
          </cell>
          <cell r="U281" t="str">
            <v>Version Imprimée</v>
          </cell>
          <cell r="V281" t="str">
            <v>St-Herblain</v>
          </cell>
          <cell r="W281" t="str">
            <v>Editions ENI</v>
          </cell>
          <cell r="X281">
            <v>2017</v>
          </cell>
          <cell r="Y281" t="str">
            <v>Bibliothèque Numérique ENI (Service en ligne)</v>
          </cell>
          <cell r="Z281" t="str">
            <v>EXPERT IT</v>
          </cell>
          <cell r="AA281" t="str">
            <v>texte</v>
          </cell>
          <cell r="AB281" t="str">
            <v>txt</v>
          </cell>
          <cell r="AC281" t="str">
            <v>rdacontent/fre</v>
          </cell>
          <cell r="AD281" t="str">
            <v>informatique</v>
          </cell>
          <cell r="AE281" t="str">
            <v>c</v>
          </cell>
          <cell r="AF281" t="str">
            <v>rdamedia/fre</v>
          </cell>
          <cell r="AG281" t="str">
            <v>ressource en ligne</v>
          </cell>
          <cell r="AH281" t="str">
            <v>cr</v>
          </cell>
          <cell r="AI281" t="str">
            <v>rdacarrier/fre</v>
          </cell>
          <cell r="AJ281" t="str">
            <v>m\\\\\o\\d\\\\\\\\</v>
          </cell>
          <cell r="AK281" t="str">
            <v>cr\cn\\\\uuaua</v>
          </cell>
          <cell r="AL281" t="str">
            <v>Accès restreint aux membres</v>
          </cell>
          <cell r="AM281" t="str">
            <v>Source de la note de description : Version imprimée</v>
          </cell>
          <cell r="AN281" t="str">
            <v/>
          </cell>
          <cell r="AO281" t="str">
            <v>%SITE_CLIENT%/?library_guid=56C2280B-A594-4B01-9CB9-6B509AC70F0D</v>
          </cell>
          <cell r="AP281" t="str">
            <v>Accès au travers du portail ENI</v>
          </cell>
          <cell r="AQ281" t="str">
            <v xml:space="preserve"> LNEIHAD</v>
          </cell>
          <cell r="AR281" t="str">
            <v xml:space="preserve"> mapreduce </v>
          </cell>
          <cell r="AS281" t="str">
            <v xml:space="preserve"> storm </v>
          </cell>
          <cell r="AT281" t="str">
            <v xml:space="preserve"> yarn </v>
          </cell>
          <cell r="AU281" t="str">
            <v xml:space="preserve">nosql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t="str">
            <v/>
          </cell>
          <cell r="BU281" t="str">
            <v/>
          </cell>
          <cell r="BV281" t="str">
            <v/>
          </cell>
          <cell r="BW281" t="str">
            <v/>
          </cell>
          <cell r="BX281" t="str">
            <v/>
          </cell>
        </row>
        <row r="282">
          <cell r="A282" t="str">
            <v>EIHYPOW</v>
          </cell>
          <cell r="B282" t="str">
            <v>PowerShell, Hyper-V et SCVMM</v>
          </cell>
          <cell r="C282" t="str">
            <v>Administrez et orchestrez votre infrastructure virtuelle avec PowerShell</v>
          </cell>
          <cell r="D282" t="str">
            <v>Sébastien  KAIFFER</v>
          </cell>
          <cell r="E282" t="str">
            <v/>
          </cell>
          <cell r="F282" t="str">
            <v xml:space="preserve">KAIFFER, Sébastien </v>
          </cell>
          <cell r="G282" t="str">
            <v/>
          </cell>
          <cell r="H282" t="str">
            <v/>
          </cell>
          <cell r="I282" t="str">
            <v/>
          </cell>
          <cell r="J282" t="str">
            <v/>
          </cell>
          <cell r="K282" t="str">
            <v>Edition du 1 February 2017</v>
          </cell>
          <cell r="L282" t="str">
            <v>570 pages</v>
          </cell>
          <cell r="M282" t="str">
            <v>Editions ENI</v>
          </cell>
          <cell r="N282" t="str">
            <v>fre</v>
          </cell>
          <cell r="O282" t="str">
            <v>fre</v>
          </cell>
          <cell r="P282" t="str">
            <v>fre</v>
          </cell>
          <cell r="Q282" t="str">
            <v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v>
          </cell>
          <cell r="R282">
            <v>9782409007309</v>
          </cell>
          <cell r="S282" t="str">
            <v>Version Numérique</v>
          </cell>
          <cell r="T282">
            <v>9782409003783</v>
          </cell>
          <cell r="U282" t="str">
            <v>Version Imprimée</v>
          </cell>
          <cell r="V282" t="str">
            <v>St-Herblain</v>
          </cell>
          <cell r="W282" t="str">
            <v>Editions ENI</v>
          </cell>
          <cell r="X282">
            <v>2017</v>
          </cell>
          <cell r="Y282" t="str">
            <v>Bibliothèque Numérique ENI (Service en ligne)</v>
          </cell>
          <cell r="Z282" t="str">
            <v>EXPERT IT</v>
          </cell>
          <cell r="AA282" t="str">
            <v>texte</v>
          </cell>
          <cell r="AB282" t="str">
            <v>txt</v>
          </cell>
          <cell r="AC282" t="str">
            <v>rdacontent/fre</v>
          </cell>
          <cell r="AD282" t="str">
            <v>informatique</v>
          </cell>
          <cell r="AE282" t="str">
            <v>c</v>
          </cell>
          <cell r="AF282" t="str">
            <v>rdamedia/fre</v>
          </cell>
          <cell r="AG282" t="str">
            <v>ressource en ligne</v>
          </cell>
          <cell r="AH282" t="str">
            <v>cr</v>
          </cell>
          <cell r="AI282" t="str">
            <v>rdacarrier/fre</v>
          </cell>
          <cell r="AJ282" t="str">
            <v>m\\\\\o\\d\\\\\\\\</v>
          </cell>
          <cell r="AK282" t="str">
            <v>cr\cn\\\\uuaua</v>
          </cell>
          <cell r="AL282" t="str">
            <v>Accès restreint aux membres</v>
          </cell>
          <cell r="AM282" t="str">
            <v>Source de la note de description : Version imprimée</v>
          </cell>
          <cell r="AN282" t="str">
            <v/>
          </cell>
          <cell r="AO282" t="str">
            <v>%SITE_CLIENT%/?library_guid=50649998-9DBD-445E-A882-E2DEC09A7895</v>
          </cell>
          <cell r="AP282" t="str">
            <v>Accès au travers du portail ENI</v>
          </cell>
          <cell r="AQ282" t="str">
            <v xml:space="preserve"> hôtes </v>
          </cell>
          <cell r="AR282" t="str">
            <v xml:space="preserve"> LNEIHYPOW</v>
          </cell>
          <cell r="AS282" t="str">
            <v xml:space="preserve"> script </v>
          </cell>
          <cell r="AT282" t="str">
            <v xml:space="preserve"> scripting </v>
          </cell>
          <cell r="AU282" t="str">
            <v xml:space="preserve"> virtualisation </v>
          </cell>
          <cell r="AV282" t="str">
            <v xml:space="preserve">Microsoft </v>
          </cell>
          <cell r="AW282" t="str">
            <v/>
          </cell>
          <cell r="AX282" t="str">
            <v/>
          </cell>
          <cell r="AY282" t="str">
            <v/>
          </cell>
          <cell r="AZ282" t="str">
            <v/>
          </cell>
          <cell r="BA282" t="str">
            <v/>
          </cell>
          <cell r="BB282" t="str">
            <v/>
          </cell>
          <cell r="BC282" t="str">
            <v/>
          </cell>
          <cell r="BD282" t="str">
            <v/>
          </cell>
          <cell r="BE282" t="str">
            <v/>
          </cell>
          <cell r="BF282" t="str">
            <v/>
          </cell>
          <cell r="BG282" t="str">
            <v/>
          </cell>
          <cell r="BH282" t="str">
            <v/>
          </cell>
          <cell r="BI282" t="str">
            <v/>
          </cell>
          <cell r="BJ282" t="str">
            <v/>
          </cell>
          <cell r="BK282" t="str">
            <v/>
          </cell>
          <cell r="BL282" t="str">
            <v/>
          </cell>
          <cell r="BM282" t="str">
            <v/>
          </cell>
          <cell r="BN282" t="str">
            <v/>
          </cell>
          <cell r="BO282" t="str">
            <v/>
          </cell>
          <cell r="BP282" t="str">
            <v/>
          </cell>
          <cell r="BQ282" t="str">
            <v/>
          </cell>
          <cell r="BR282" t="str">
            <v/>
          </cell>
          <cell r="BS282" t="str">
            <v/>
          </cell>
          <cell r="BT282" t="str">
            <v/>
          </cell>
          <cell r="BU282" t="str">
            <v/>
          </cell>
          <cell r="BV282" t="str">
            <v/>
          </cell>
          <cell r="BW282" t="str">
            <v/>
          </cell>
          <cell r="BX282" t="str">
            <v/>
          </cell>
        </row>
        <row r="283">
          <cell r="A283" t="str">
            <v>EIIAAWS</v>
          </cell>
          <cell r="B283" t="str">
            <v>Intelligence artificielle avec AWS</v>
          </cell>
          <cell r="C283" t="str">
            <v>Exploitez les services cognitifs d'Amazon</v>
          </cell>
          <cell r="D283" t="str">
            <v>Marc  ISRAEL</v>
          </cell>
          <cell r="E283" t="str">
            <v/>
          </cell>
          <cell r="F283" t="str">
            <v xml:space="preserve">ISRAEL, Marc </v>
          </cell>
          <cell r="G283" t="str">
            <v/>
          </cell>
          <cell r="H283" t="str">
            <v/>
          </cell>
          <cell r="I283" t="str">
            <v/>
          </cell>
          <cell r="J283" t="str">
            <v/>
          </cell>
          <cell r="K283" t="str">
            <v>Edition du 1 June 2019</v>
          </cell>
          <cell r="L283" t="str">
            <v>424 pages</v>
          </cell>
          <cell r="M283" t="str">
            <v>Editions ENI</v>
          </cell>
          <cell r="N283" t="str">
            <v>fre</v>
          </cell>
          <cell r="O283" t="str">
            <v>fre</v>
          </cell>
          <cell r="P283" t="str">
            <v>fre</v>
          </cell>
          <cell r="Q283" t="str">
            <v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v>
          </cell>
          <cell r="R283">
            <v>9782409019470</v>
          </cell>
          <cell r="S283" t="str">
            <v>Version Numérique</v>
          </cell>
          <cell r="T283">
            <v>9782409019456</v>
          </cell>
          <cell r="U283" t="str">
            <v>Version Imprimée</v>
          </cell>
          <cell r="V283" t="str">
            <v>St-Herblain</v>
          </cell>
          <cell r="W283" t="str">
            <v>Editions ENI</v>
          </cell>
          <cell r="X283">
            <v>2019</v>
          </cell>
          <cell r="Y283" t="str">
            <v>Bibliothèque Numérique ENI (Service en ligne)</v>
          </cell>
          <cell r="Z283" t="str">
            <v>EXPERT IT</v>
          </cell>
          <cell r="AA283" t="str">
            <v>texte</v>
          </cell>
          <cell r="AB283" t="str">
            <v>txt</v>
          </cell>
          <cell r="AC283" t="str">
            <v>rdacontent/fre</v>
          </cell>
          <cell r="AD283" t="str">
            <v>informatique</v>
          </cell>
          <cell r="AE283" t="str">
            <v>c</v>
          </cell>
          <cell r="AF283" t="str">
            <v>rdamedia/fre</v>
          </cell>
          <cell r="AG283" t="str">
            <v>ressource en ligne</v>
          </cell>
          <cell r="AH283" t="str">
            <v>cr</v>
          </cell>
          <cell r="AI283" t="str">
            <v>rdacarrier/fre</v>
          </cell>
          <cell r="AJ283" t="str">
            <v>m\\\\\o\\d\\\\\\\\</v>
          </cell>
          <cell r="AK283" t="str">
            <v>cr\cn\\\\uuaua</v>
          </cell>
          <cell r="AL283" t="str">
            <v>Accès restreint aux membres</v>
          </cell>
          <cell r="AM283" t="str">
            <v>Source de la note de description : Version imprimée</v>
          </cell>
          <cell r="AN283" t="str">
            <v/>
          </cell>
          <cell r="AO283" t="str">
            <v>%SITE_CLIENT%/?library_guid=9B07EEC3-3167-466A-AE2A-2F05935617AD</v>
          </cell>
          <cell r="AP283" t="str">
            <v>Accès au travers du portail ENI</v>
          </cell>
          <cell r="AQ283" t="str">
            <v xml:space="preserve"> Amazon Web services </v>
          </cell>
          <cell r="AR283" t="str">
            <v xml:space="preserve"> AWS </v>
          </cell>
          <cell r="AS283" t="str">
            <v xml:space="preserve"> Cognitive services </v>
          </cell>
          <cell r="AT283" t="str">
            <v xml:space="preserve"> comprehend </v>
          </cell>
          <cell r="AU283" t="str">
            <v xml:space="preserve"> deap learning </v>
          </cell>
          <cell r="AV283" t="str">
            <v xml:space="preserve"> intelligence artificielle </v>
          </cell>
          <cell r="AW283" t="str">
            <v xml:space="preserve"> Lex </v>
          </cell>
          <cell r="AX283" t="str">
            <v xml:space="preserve"> LNEIIAAWS</v>
          </cell>
          <cell r="AY283" t="str">
            <v xml:space="preserve"> machine learning </v>
          </cell>
          <cell r="AZ283" t="str">
            <v xml:space="preserve"> Polly </v>
          </cell>
          <cell r="BA283" t="str">
            <v xml:space="preserve"> Rekognition </v>
          </cell>
          <cell r="BB283" t="str">
            <v xml:space="preserve"> SageMaker </v>
          </cell>
          <cell r="BC283" t="str">
            <v xml:space="preserve"> Services cognitifs </v>
          </cell>
          <cell r="BD283" t="str">
            <v xml:space="preserve"> Transcribe </v>
          </cell>
          <cell r="BE283" t="str">
            <v xml:space="preserve"> Translate </v>
          </cell>
          <cell r="BF283" t="str">
            <v xml:space="preserve">IA </v>
          </cell>
          <cell r="BG283" t="str">
            <v/>
          </cell>
          <cell r="BH283" t="str">
            <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row>
        <row r="284">
          <cell r="A284" t="str">
            <v>EIIPHOBJ</v>
          </cell>
          <cell r="B284" t="str">
            <v>iPhone et iPad</v>
          </cell>
          <cell r="C284" t="str">
            <v>Développement d'applications en Objective-C</v>
          </cell>
          <cell r="D284" t="str">
            <v>Christian VIGOUROUX</v>
          </cell>
          <cell r="E284" t="str">
            <v/>
          </cell>
          <cell r="F284" t="str">
            <v>VIGOUROUX, Christian</v>
          </cell>
          <cell r="G284" t="str">
            <v/>
          </cell>
          <cell r="H284" t="str">
            <v/>
          </cell>
          <cell r="I284" t="str">
            <v/>
          </cell>
          <cell r="J284" t="str">
            <v/>
          </cell>
          <cell r="K284" t="str">
            <v>Edition du 1 June 2012</v>
          </cell>
          <cell r="L284" t="str">
            <v>582 pages</v>
          </cell>
          <cell r="M284" t="str">
            <v>Editions ENI</v>
          </cell>
          <cell r="N284" t="str">
            <v>fre</v>
          </cell>
          <cell r="O284" t="str">
            <v>fre</v>
          </cell>
          <cell r="P284" t="str">
            <v>fre</v>
          </cell>
          <cell r="Q284" t="str">
            <v>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v>
          </cell>
          <cell r="R284">
            <v>9782746074781</v>
          </cell>
          <cell r="S284" t="str">
            <v>Version Numérique</v>
          </cell>
          <cell r="T284">
            <v>9782746074187</v>
          </cell>
          <cell r="U284" t="str">
            <v>Version Imprimée</v>
          </cell>
          <cell r="V284" t="str">
            <v>St-Herblain</v>
          </cell>
          <cell r="W284" t="str">
            <v>Editions ENI</v>
          </cell>
          <cell r="X284">
            <v>2012</v>
          </cell>
          <cell r="Y284" t="str">
            <v>Bibliothèque Numérique ENI (Service en ligne)</v>
          </cell>
          <cell r="Z284" t="str">
            <v>EXPERT IT</v>
          </cell>
          <cell r="AA284" t="str">
            <v>texte</v>
          </cell>
          <cell r="AB284" t="str">
            <v>txt</v>
          </cell>
          <cell r="AC284" t="str">
            <v>rdacontent/fre</v>
          </cell>
          <cell r="AD284" t="str">
            <v>informatique</v>
          </cell>
          <cell r="AE284" t="str">
            <v>c</v>
          </cell>
          <cell r="AF284" t="str">
            <v>rdamedia/fre</v>
          </cell>
          <cell r="AG284" t="str">
            <v>ressource en ligne</v>
          </cell>
          <cell r="AH284" t="str">
            <v>cr</v>
          </cell>
          <cell r="AI284" t="str">
            <v>rdacarrier/fre</v>
          </cell>
          <cell r="AJ284" t="str">
            <v>m\\\\\o\\d\\\\\\\\</v>
          </cell>
          <cell r="AK284" t="str">
            <v>cr\cn\\\\uuaua</v>
          </cell>
          <cell r="AL284" t="str">
            <v>Accès restreint aux membres</v>
          </cell>
          <cell r="AM284" t="str">
            <v>Source de la note de description : Version imprimée</v>
          </cell>
          <cell r="AN284" t="str">
            <v/>
          </cell>
          <cell r="AO284" t="str">
            <v>%SITE_CLIENT%/?library_guid=159969EF-4975-4842-9E42-ADE5DE667C5B</v>
          </cell>
          <cell r="AP284" t="str">
            <v>Accès au travers du portail ENI</v>
          </cell>
          <cell r="AQ284" t="str">
            <v xml:space="preserve"> Apple </v>
          </cell>
          <cell r="AR284" t="str">
            <v xml:space="preserve"> interface builder  </v>
          </cell>
          <cell r="AS284" t="str">
            <v xml:space="preserve"> LNEIIPHOBJ</v>
          </cell>
          <cell r="AT284" t="str">
            <v xml:space="preserve"> mobilité </v>
          </cell>
          <cell r="AU284" t="str">
            <v xml:space="preserve"> Xcode </v>
          </cell>
          <cell r="AV284" t="str">
            <v xml:space="preserve">Objective C </v>
          </cell>
          <cell r="AW284" t="str">
            <v/>
          </cell>
          <cell r="AX284" t="str">
            <v/>
          </cell>
          <cell r="AY284" t="str">
            <v/>
          </cell>
          <cell r="AZ284" t="str">
            <v/>
          </cell>
          <cell r="BA284" t="str">
            <v/>
          </cell>
          <cell r="BB284" t="str">
            <v/>
          </cell>
          <cell r="BC284" t="str">
            <v/>
          </cell>
          <cell r="BD284" t="str">
            <v/>
          </cell>
          <cell r="BE284" t="str">
            <v/>
          </cell>
          <cell r="BF284" t="str">
            <v/>
          </cell>
          <cell r="BG284" t="str">
            <v/>
          </cell>
          <cell r="BH284" t="str">
            <v/>
          </cell>
          <cell r="BI284" t="str">
            <v/>
          </cell>
          <cell r="BJ284" t="str">
            <v/>
          </cell>
          <cell r="BK284" t="str">
            <v/>
          </cell>
          <cell r="BL284" t="str">
            <v/>
          </cell>
          <cell r="BM284" t="str">
            <v/>
          </cell>
          <cell r="BN284" t="str">
            <v/>
          </cell>
          <cell r="BO284" t="str">
            <v/>
          </cell>
          <cell r="BP284" t="str">
            <v/>
          </cell>
          <cell r="BQ284" t="str">
            <v/>
          </cell>
          <cell r="BR284" t="str">
            <v/>
          </cell>
          <cell r="BS284" t="str">
            <v/>
          </cell>
          <cell r="BT284" t="str">
            <v/>
          </cell>
          <cell r="BU284" t="str">
            <v/>
          </cell>
          <cell r="BV284" t="str">
            <v/>
          </cell>
          <cell r="BW284" t="str">
            <v/>
          </cell>
          <cell r="BX284" t="str">
            <v/>
          </cell>
        </row>
        <row r="285">
          <cell r="A285" t="str">
            <v>EIJAJQ</v>
          </cell>
          <cell r="B285" t="str">
            <v>Java et jQuery</v>
          </cell>
          <cell r="C285" t="str">
            <v>Intégrer un framework JavaScript dans l'écosystème JEE</v>
          </cell>
          <cell r="D285" t="str">
            <v>Kévin VALETTE</v>
          </cell>
          <cell r="E285" t="str">
            <v/>
          </cell>
          <cell r="F285" t="str">
            <v>VALETTE, Kévin</v>
          </cell>
          <cell r="G285" t="str">
            <v/>
          </cell>
          <cell r="H285" t="str">
            <v/>
          </cell>
          <cell r="I285" t="str">
            <v/>
          </cell>
          <cell r="J285" t="str">
            <v/>
          </cell>
          <cell r="K285" t="str">
            <v>Edition du 1 August 2015</v>
          </cell>
          <cell r="L285" t="str">
            <v>392 pages</v>
          </cell>
          <cell r="M285" t="str">
            <v>Editions ENI</v>
          </cell>
          <cell r="N285" t="str">
            <v>fre</v>
          </cell>
          <cell r="O285" t="str">
            <v>fre</v>
          </cell>
          <cell r="P285" t="str">
            <v>fre</v>
          </cell>
          <cell r="Q285" t="str">
            <v>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v>
          </cell>
          <cell r="R285">
            <v>9782746097612</v>
          </cell>
          <cell r="S285" t="str">
            <v>Version Numérique</v>
          </cell>
          <cell r="T285">
            <v>9782746096486</v>
          </cell>
          <cell r="U285" t="str">
            <v>Version Imprimée</v>
          </cell>
          <cell r="V285" t="str">
            <v>St-Herblain</v>
          </cell>
          <cell r="W285" t="str">
            <v>Editions ENI</v>
          </cell>
          <cell r="X285">
            <v>2015</v>
          </cell>
          <cell r="Y285" t="str">
            <v>Bibliothèque Numérique ENI (Service en ligne)</v>
          </cell>
          <cell r="Z285" t="str">
            <v>EXPERT IT</v>
          </cell>
          <cell r="AA285" t="str">
            <v>texte</v>
          </cell>
          <cell r="AB285" t="str">
            <v>txt</v>
          </cell>
          <cell r="AC285" t="str">
            <v>rdacontent/fre</v>
          </cell>
          <cell r="AD285" t="str">
            <v>informatique</v>
          </cell>
          <cell r="AE285" t="str">
            <v>c</v>
          </cell>
          <cell r="AF285" t="str">
            <v>rdamedia/fre</v>
          </cell>
          <cell r="AG285" t="str">
            <v>ressource en ligne</v>
          </cell>
          <cell r="AH285" t="str">
            <v>cr</v>
          </cell>
          <cell r="AI285" t="str">
            <v>rdacarrier/fre</v>
          </cell>
          <cell r="AJ285" t="str">
            <v>m\\\\\o\\d\\\\\\\\</v>
          </cell>
          <cell r="AK285" t="str">
            <v>cr\cn\\\\uuaua</v>
          </cell>
          <cell r="AL285" t="str">
            <v>Accès restreint aux membres</v>
          </cell>
          <cell r="AM285" t="str">
            <v>Source de la note de description : Version imprimée</v>
          </cell>
          <cell r="AN285" t="str">
            <v/>
          </cell>
          <cell r="AO285" t="str">
            <v>%SITE_CLIENT%/?library_guid=033612A6-7DE9-46C5-8C9B-DDCDC3F2C062</v>
          </cell>
          <cell r="AP285" t="str">
            <v>Accès au travers du portail ENI</v>
          </cell>
          <cell r="AQ285" t="str">
            <v xml:space="preserve"> ajax  </v>
          </cell>
          <cell r="AR285" t="str">
            <v xml:space="preserve"> Atom.io </v>
          </cell>
          <cell r="AS285" t="str">
            <v xml:space="preserve"> Brackets.io </v>
          </cell>
          <cell r="AT285" t="str">
            <v xml:space="preserve"> jqueryui </v>
          </cell>
          <cell r="AU285" t="str">
            <v xml:space="preserve"> jse </v>
          </cell>
          <cell r="AV285" t="str">
            <v xml:space="preserve"> jsp </v>
          </cell>
          <cell r="AW285" t="str">
            <v xml:space="preserve"> LNEIJAJQ</v>
          </cell>
          <cell r="AX285" t="str">
            <v xml:space="preserve"> rest </v>
          </cell>
          <cell r="AY285" t="str">
            <v xml:space="preserve">livre java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row>
        <row r="286">
          <cell r="A286" t="str">
            <v>EIJAVNETB</v>
          </cell>
          <cell r="B286" t="str">
            <v>Apache NetBeans</v>
          </cell>
          <cell r="C286" t="str">
            <v>Développez vos applications en Java</v>
          </cell>
          <cell r="D286" t="str">
            <v>Thomas  BROUSSARD,Romain LEMOUNEAU</v>
          </cell>
          <cell r="E286" t="str">
            <v/>
          </cell>
          <cell r="F286" t="str">
            <v xml:space="preserve">BROUSSARD, Thomas </v>
          </cell>
          <cell r="G286" t="str">
            <v>LEMOUNEAU, Romain</v>
          </cell>
          <cell r="H286" t="str">
            <v/>
          </cell>
          <cell r="I286" t="str">
            <v/>
          </cell>
          <cell r="J286" t="str">
            <v/>
          </cell>
          <cell r="K286" t="str">
            <v>Edition du 1 January 2021</v>
          </cell>
          <cell r="L286" t="str">
            <v>438 pages</v>
          </cell>
          <cell r="M286" t="str">
            <v>Editions ENI</v>
          </cell>
          <cell r="N286" t="str">
            <v>fre</v>
          </cell>
          <cell r="O286" t="str">
            <v>fre</v>
          </cell>
          <cell r="P286" t="str">
            <v>fre</v>
          </cell>
          <cell r="Q286" t="str">
            <v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v>
          </cell>
          <cell r="R286">
            <v>9782409028519</v>
          </cell>
          <cell r="S286" t="str">
            <v>Version Numérique</v>
          </cell>
          <cell r="T286">
            <v>9782409028502</v>
          </cell>
          <cell r="U286" t="str">
            <v>Version Imprimée</v>
          </cell>
          <cell r="V286" t="str">
            <v>St-Herblain</v>
          </cell>
          <cell r="W286" t="str">
            <v>Editions ENI</v>
          </cell>
          <cell r="X286">
            <v>2021</v>
          </cell>
          <cell r="Y286" t="str">
            <v>Bibliothèque Numérique ENI (Service en ligne)</v>
          </cell>
          <cell r="Z286" t="str">
            <v>EXPERT IT</v>
          </cell>
          <cell r="AA286" t="str">
            <v>texte</v>
          </cell>
          <cell r="AB286" t="str">
            <v>txt</v>
          </cell>
          <cell r="AC286" t="str">
            <v>rdacontent/fre</v>
          </cell>
          <cell r="AD286" t="str">
            <v>informatique</v>
          </cell>
          <cell r="AE286" t="str">
            <v>c</v>
          </cell>
          <cell r="AF286" t="str">
            <v>rdamedia/fre</v>
          </cell>
          <cell r="AG286" t="str">
            <v>ressource en ligne</v>
          </cell>
          <cell r="AH286" t="str">
            <v>cr</v>
          </cell>
          <cell r="AI286" t="str">
            <v>rdacarrier/fre</v>
          </cell>
          <cell r="AJ286" t="str">
            <v>m\\\\\o\\d\\\\\\\\</v>
          </cell>
          <cell r="AK286" t="str">
            <v>cr\cn\\\\uuaua</v>
          </cell>
          <cell r="AL286" t="str">
            <v>Accès restreint aux membres</v>
          </cell>
          <cell r="AM286" t="str">
            <v>Source de la note de description : Version imprimée</v>
          </cell>
          <cell r="AN286" t="str">
            <v/>
          </cell>
          <cell r="AO286" t="str">
            <v>%SITE_CLIENT%/?library_guid=48C12AFC-3F30-4280-A62F-47FCFE8C6CA0</v>
          </cell>
          <cell r="AP286" t="str">
            <v>Accès au travers du portail ENI</v>
          </cell>
          <cell r="AQ286" t="str">
            <v xml:space="preserve"> NetBeans</v>
          </cell>
          <cell r="AR286" t="str">
            <v xml:space="preserve">Java </v>
          </cell>
          <cell r="AS286" t="str">
            <v/>
          </cell>
          <cell r="AT286" t="str">
            <v/>
          </cell>
          <cell r="AU286" t="str">
            <v/>
          </cell>
          <cell r="AV286" t="str">
            <v/>
          </cell>
          <cell r="AW286" t="str">
            <v/>
          </cell>
          <cell r="AX286" t="str">
            <v/>
          </cell>
          <cell r="AY286" t="str">
            <v/>
          </cell>
          <cell r="AZ286" t="str">
            <v/>
          </cell>
          <cell r="BA286" t="str">
            <v/>
          </cell>
          <cell r="BB286" t="str">
            <v/>
          </cell>
          <cell r="BC286" t="str">
            <v/>
          </cell>
          <cell r="BD286" t="str">
            <v/>
          </cell>
          <cell r="BE286" t="str">
            <v/>
          </cell>
          <cell r="BF286" t="str">
            <v/>
          </cell>
          <cell r="BG286" t="str">
            <v/>
          </cell>
          <cell r="BH286" t="str">
            <v/>
          </cell>
          <cell r="BI286" t="str">
            <v/>
          </cell>
          <cell r="BJ286" t="str">
            <v/>
          </cell>
          <cell r="BK286" t="str">
            <v/>
          </cell>
          <cell r="BL286" t="str">
            <v/>
          </cell>
          <cell r="BM286" t="str">
            <v/>
          </cell>
          <cell r="BN286" t="str">
            <v/>
          </cell>
          <cell r="BO286" t="str">
            <v/>
          </cell>
          <cell r="BP286" t="str">
            <v/>
          </cell>
          <cell r="BQ286" t="str">
            <v/>
          </cell>
          <cell r="BR286" t="str">
            <v/>
          </cell>
          <cell r="BS286" t="str">
            <v/>
          </cell>
          <cell r="BT286" t="str">
            <v/>
          </cell>
          <cell r="BU286" t="str">
            <v/>
          </cell>
          <cell r="BV286" t="str">
            <v/>
          </cell>
          <cell r="BW286" t="str">
            <v/>
          </cell>
          <cell r="BX286" t="str">
            <v/>
          </cell>
        </row>
        <row r="287">
          <cell r="A287" t="str">
            <v>EIJAVRWD</v>
          </cell>
          <cell r="B287" t="str">
            <v>Java EE</v>
          </cell>
          <cell r="C287" t="str">
            <v>Concevez et développez une application web responsive</v>
          </cell>
          <cell r="D287" t="str">
            <v>Christelle  DAVEZAC</v>
          </cell>
          <cell r="E287" t="str">
            <v/>
          </cell>
          <cell r="F287" t="str">
            <v xml:space="preserve">DAVEZAC, Christelle </v>
          </cell>
          <cell r="G287" t="str">
            <v/>
          </cell>
          <cell r="H287" t="str">
            <v/>
          </cell>
          <cell r="I287" t="str">
            <v/>
          </cell>
          <cell r="J287" t="str">
            <v/>
          </cell>
          <cell r="K287" t="str">
            <v>Edition du 1 November 2017</v>
          </cell>
          <cell r="L287" t="str">
            <v>482 pages</v>
          </cell>
          <cell r="M287" t="str">
            <v>Editions ENI</v>
          </cell>
          <cell r="N287" t="str">
            <v>fre</v>
          </cell>
          <cell r="O287" t="str">
            <v>fre</v>
          </cell>
          <cell r="P287" t="str">
            <v>fre</v>
          </cell>
          <cell r="Q287" t="str">
            <v>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v>
          </cell>
          <cell r="R287">
            <v>9782409011153</v>
          </cell>
          <cell r="S287" t="str">
            <v>Version Numérique</v>
          </cell>
          <cell r="T287">
            <v>9782409010965</v>
          </cell>
          <cell r="U287" t="str">
            <v>Version Imprimée</v>
          </cell>
          <cell r="V287" t="str">
            <v>St-Herblain</v>
          </cell>
          <cell r="W287" t="str">
            <v>Editions ENI</v>
          </cell>
          <cell r="X287">
            <v>2017</v>
          </cell>
          <cell r="Y287" t="str">
            <v>Bibliothèque Numérique ENI (Service en ligne)</v>
          </cell>
          <cell r="Z287" t="str">
            <v>EXPERT IT</v>
          </cell>
          <cell r="AA287" t="str">
            <v>texte</v>
          </cell>
          <cell r="AB287" t="str">
            <v>txt</v>
          </cell>
          <cell r="AC287" t="str">
            <v>rdacontent/fre</v>
          </cell>
          <cell r="AD287" t="str">
            <v>informatique</v>
          </cell>
          <cell r="AE287" t="str">
            <v>c</v>
          </cell>
          <cell r="AF287" t="str">
            <v>rdamedia/fre</v>
          </cell>
          <cell r="AG287" t="str">
            <v>ressource en ligne</v>
          </cell>
          <cell r="AH287" t="str">
            <v>cr</v>
          </cell>
          <cell r="AI287" t="str">
            <v>rdacarrier/fre</v>
          </cell>
          <cell r="AJ287" t="str">
            <v>m\\\\\o\\d\\\\\\\\</v>
          </cell>
          <cell r="AK287" t="str">
            <v>cr\cn\\\\uuaua</v>
          </cell>
          <cell r="AL287" t="str">
            <v>Accès restreint aux membres</v>
          </cell>
          <cell r="AM287" t="str">
            <v>Source de la note de description : Version imprimée</v>
          </cell>
          <cell r="AN287" t="str">
            <v/>
          </cell>
          <cell r="AO287" t="str">
            <v>%SITE_CLIENT%/?library_guid=7D3D47DF-0A40-4254-ADB7-853BAF189895</v>
          </cell>
          <cell r="AP287" t="str">
            <v>Accès au travers du portail ENI</v>
          </cell>
          <cell r="AQ287" t="str">
            <v xml:space="preserve"> css </v>
          </cell>
          <cell r="AR287" t="str">
            <v xml:space="preserve"> html </v>
          </cell>
          <cell r="AS287" t="str">
            <v xml:space="preserve"> java </v>
          </cell>
          <cell r="AT287" t="str">
            <v xml:space="preserve"> java ee </v>
          </cell>
          <cell r="AU287" t="str">
            <v xml:space="preserve"> javabean </v>
          </cell>
          <cell r="AV287" t="str">
            <v xml:space="preserve"> javascript </v>
          </cell>
          <cell r="AW287" t="str">
            <v xml:space="preserve"> jee </v>
          </cell>
          <cell r="AX287" t="str">
            <v xml:space="preserve"> js</v>
          </cell>
          <cell r="AY287" t="str">
            <v xml:space="preserve"> jsp </v>
          </cell>
          <cell r="AZ287" t="str">
            <v xml:space="preserve"> livre java </v>
          </cell>
          <cell r="BA287" t="str">
            <v xml:space="preserve"> LNEIJAVRWD</v>
          </cell>
          <cell r="BB287" t="str">
            <v xml:space="preserve"> media queries </v>
          </cell>
          <cell r="BC287" t="str">
            <v xml:space="preserve"> RWD </v>
          </cell>
          <cell r="BD287" t="str">
            <v xml:space="preserve">livre développement </v>
          </cell>
          <cell r="BE287" t="str">
            <v/>
          </cell>
          <cell r="BF287" t="str">
            <v/>
          </cell>
          <cell r="BG287" t="str">
            <v/>
          </cell>
          <cell r="BH287" t="str">
            <v/>
          </cell>
          <cell r="BI287" t="str">
            <v/>
          </cell>
          <cell r="BJ287" t="str">
            <v/>
          </cell>
          <cell r="BK287" t="str">
            <v/>
          </cell>
          <cell r="BL287" t="str">
            <v/>
          </cell>
          <cell r="BM287" t="str">
            <v/>
          </cell>
          <cell r="BN287" t="str">
            <v/>
          </cell>
          <cell r="BO287" t="str">
            <v/>
          </cell>
          <cell r="BP287" t="str">
            <v/>
          </cell>
          <cell r="BQ287" t="str">
            <v/>
          </cell>
          <cell r="BR287" t="str">
            <v/>
          </cell>
          <cell r="BS287" t="str">
            <v/>
          </cell>
          <cell r="BT287" t="str">
            <v/>
          </cell>
          <cell r="BU287" t="str">
            <v/>
          </cell>
          <cell r="BV287" t="str">
            <v/>
          </cell>
          <cell r="BW287" t="str">
            <v/>
          </cell>
          <cell r="BX287" t="str">
            <v/>
          </cell>
        </row>
        <row r="288">
          <cell r="A288" t="str">
            <v>EIJETPCO</v>
          </cell>
          <cell r="B288" t="str">
            <v>Jetpack Compose</v>
          </cell>
          <cell r="C288" t="str">
            <v>Développez des interfaces accessibles et modernes pour Android</v>
          </cell>
          <cell r="D288" t="str">
            <v>Fanny DEMEY</v>
          </cell>
          <cell r="E288" t="str">
            <v/>
          </cell>
          <cell r="F288" t="str">
            <v>DEMEY, Fanny</v>
          </cell>
          <cell r="G288" t="str">
            <v/>
          </cell>
          <cell r="H288" t="str">
            <v/>
          </cell>
          <cell r="I288" t="str">
            <v/>
          </cell>
          <cell r="J288" t="str">
            <v/>
          </cell>
          <cell r="K288" t="str">
            <v>Edition du 1 April 2023</v>
          </cell>
          <cell r="L288" t="str">
            <v>488 pages</v>
          </cell>
          <cell r="M288" t="str">
            <v>Editions ENI</v>
          </cell>
          <cell r="N288" t="str">
            <v>fre</v>
          </cell>
          <cell r="O288" t="str">
            <v>fre</v>
          </cell>
          <cell r="P288" t="str">
            <v>fre</v>
          </cell>
          <cell r="Q288" t="str">
            <v>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v>
          </cell>
          <cell r="R288">
            <v>9782409039676</v>
          </cell>
          <cell r="S288" t="str">
            <v>Version Numérique</v>
          </cell>
          <cell r="T288">
            <v>9782409039669</v>
          </cell>
          <cell r="U288" t="str">
            <v>Version Imprimée</v>
          </cell>
          <cell r="V288" t="str">
            <v>St-Herblain</v>
          </cell>
          <cell r="W288" t="str">
            <v>Editions ENI</v>
          </cell>
          <cell r="X288">
            <v>2023</v>
          </cell>
          <cell r="Y288" t="str">
            <v>Bibliothèque Numérique ENI (Service en ligne)</v>
          </cell>
          <cell r="Z288" t="str">
            <v>EXPERT IT</v>
          </cell>
          <cell r="AA288" t="str">
            <v>texte</v>
          </cell>
          <cell r="AB288" t="str">
            <v>txt</v>
          </cell>
          <cell r="AC288" t="str">
            <v>rdacontent/fre</v>
          </cell>
          <cell r="AD288" t="str">
            <v>informatique</v>
          </cell>
          <cell r="AE288" t="str">
            <v>c</v>
          </cell>
          <cell r="AF288" t="str">
            <v>rdamedia/fre</v>
          </cell>
          <cell r="AG288" t="str">
            <v>ressource en ligne</v>
          </cell>
          <cell r="AH288" t="str">
            <v>cr</v>
          </cell>
          <cell r="AI288" t="str">
            <v>rdacarrier/fre</v>
          </cell>
          <cell r="AJ288" t="str">
            <v>m\\\\\o\\d\\\\\\\\</v>
          </cell>
          <cell r="AK288" t="str">
            <v>cr\cn\\\\uuaua</v>
          </cell>
          <cell r="AL288" t="str">
            <v>Accès restreint aux membres</v>
          </cell>
          <cell r="AM288" t="str">
            <v>Source de la note de description : Version imprimée</v>
          </cell>
          <cell r="AN288" t="str">
            <v/>
          </cell>
          <cell r="AO288" t="str">
            <v>%SITE_CLIENT%/?library_guid=670E29CF-CC18-4C12-AE4E-3537B695DBA0</v>
          </cell>
          <cell r="AP288" t="str">
            <v>Accès au travers du portail ENI</v>
          </cell>
          <cell r="AQ288" t="str">
            <v xml:space="preserve"> Android </v>
          </cell>
          <cell r="AR288" t="str">
            <v xml:space="preserve"> Google </v>
          </cell>
          <cell r="AS288" t="str">
            <v xml:space="preserve"> Kolin</v>
          </cell>
          <cell r="AT288" t="str">
            <v xml:space="preserve"> UI Toolkit </v>
          </cell>
          <cell r="AU288" t="str">
            <v xml:space="preserve">Jetpack Compose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t="str">
            <v/>
          </cell>
          <cell r="BW288" t="str">
            <v/>
          </cell>
          <cell r="BX288" t="str">
            <v/>
          </cell>
        </row>
        <row r="289">
          <cell r="A289" t="str">
            <v>EIJHJPA</v>
          </cell>
          <cell r="B289" t="str">
            <v>JPA et Java Hibernate</v>
          </cell>
          <cell r="C289" t="str">
            <v>Apprenez le mapping objet-relationnel (ORM) avec Java</v>
          </cell>
          <cell r="D289" t="str">
            <v>Martial BANON</v>
          </cell>
          <cell r="E289" t="str">
            <v/>
          </cell>
          <cell r="F289" t="str">
            <v>BANON, Martial</v>
          </cell>
          <cell r="G289" t="str">
            <v/>
          </cell>
          <cell r="H289" t="str">
            <v/>
          </cell>
          <cell r="I289" t="str">
            <v/>
          </cell>
          <cell r="J289" t="str">
            <v/>
          </cell>
          <cell r="K289" t="str">
            <v>Edition du 1 February 2017</v>
          </cell>
          <cell r="L289" t="str">
            <v>392 pages</v>
          </cell>
          <cell r="M289" t="str">
            <v>Editions ENI</v>
          </cell>
          <cell r="N289" t="str">
            <v>fre</v>
          </cell>
          <cell r="O289" t="str">
            <v>fre</v>
          </cell>
          <cell r="P289" t="str">
            <v>fre</v>
          </cell>
          <cell r="Q289" t="str">
            <v>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v>
          </cell>
          <cell r="R289">
            <v>9782409007255</v>
          </cell>
          <cell r="S289" t="str">
            <v>Version Numérique</v>
          </cell>
          <cell r="T289">
            <v>9782409005824</v>
          </cell>
          <cell r="U289" t="str">
            <v>Version Imprimée</v>
          </cell>
          <cell r="V289" t="str">
            <v>St-Herblain</v>
          </cell>
          <cell r="W289" t="str">
            <v>Editions ENI</v>
          </cell>
          <cell r="X289">
            <v>2017</v>
          </cell>
          <cell r="Y289" t="str">
            <v>Bibliothèque Numérique ENI (Service en ligne)</v>
          </cell>
          <cell r="Z289" t="str">
            <v>EXPERT IT</v>
          </cell>
          <cell r="AA289" t="str">
            <v>texte</v>
          </cell>
          <cell r="AB289" t="str">
            <v>txt</v>
          </cell>
          <cell r="AC289" t="str">
            <v>rdacontent/fre</v>
          </cell>
          <cell r="AD289" t="str">
            <v>informatique</v>
          </cell>
          <cell r="AE289" t="str">
            <v>c</v>
          </cell>
          <cell r="AF289" t="str">
            <v>rdamedia/fre</v>
          </cell>
          <cell r="AG289" t="str">
            <v>ressource en ligne</v>
          </cell>
          <cell r="AH289" t="str">
            <v>cr</v>
          </cell>
          <cell r="AI289" t="str">
            <v>rdacarrier/fre</v>
          </cell>
          <cell r="AJ289" t="str">
            <v>m\\\\\o\\d\\\\\\\\</v>
          </cell>
          <cell r="AK289" t="str">
            <v>cr\cn\\\\uuaua</v>
          </cell>
          <cell r="AL289" t="str">
            <v>Accès restreint aux membres</v>
          </cell>
          <cell r="AM289" t="str">
            <v>Source de la note de description : Version imprimée</v>
          </cell>
          <cell r="AN289" t="str">
            <v/>
          </cell>
          <cell r="AO289" t="str">
            <v>%SITE_CLIENT%/?library_guid=3FDA781D-A92A-40C8-B8EF-88F25C241283</v>
          </cell>
          <cell r="AP289" t="str">
            <v>Accès au travers du portail ENI</v>
          </cell>
          <cell r="AQ289" t="str">
            <v xml:space="preserve">  </v>
          </cell>
          <cell r="AR289" t="str">
            <v xml:space="preserve"> eclipse </v>
          </cell>
          <cell r="AS289" t="str">
            <v xml:space="preserve"> java hibernate </v>
          </cell>
          <cell r="AT289" t="str">
            <v xml:space="preserve"> LNEIJHJPA</v>
          </cell>
          <cell r="AU289" t="str">
            <v xml:space="preserve"> netbeans </v>
          </cell>
          <cell r="AV289" t="str">
            <v xml:space="preserve">livre java </v>
          </cell>
          <cell r="AW289" t="str">
            <v/>
          </cell>
          <cell r="AX289" t="str">
            <v/>
          </cell>
          <cell r="AY289" t="str">
            <v/>
          </cell>
          <cell r="AZ289" t="str">
            <v/>
          </cell>
          <cell r="BA289" t="str">
            <v/>
          </cell>
          <cell r="BB289" t="str">
            <v/>
          </cell>
          <cell r="BC289" t="str">
            <v/>
          </cell>
          <cell r="BD289" t="str">
            <v/>
          </cell>
          <cell r="BE289" t="str">
            <v/>
          </cell>
          <cell r="BF289" t="str">
            <v/>
          </cell>
          <cell r="BG289" t="str">
            <v/>
          </cell>
          <cell r="BH289" t="str">
            <v/>
          </cell>
          <cell r="BI289" t="str">
            <v/>
          </cell>
          <cell r="BJ289" t="str">
            <v/>
          </cell>
          <cell r="BK289" t="str">
            <v/>
          </cell>
          <cell r="BL289" t="str">
            <v/>
          </cell>
          <cell r="BM289" t="str">
            <v/>
          </cell>
          <cell r="BN289" t="str">
            <v/>
          </cell>
          <cell r="BO289" t="str">
            <v/>
          </cell>
          <cell r="BP289" t="str">
            <v/>
          </cell>
          <cell r="BQ289" t="str">
            <v/>
          </cell>
          <cell r="BR289" t="str">
            <v/>
          </cell>
          <cell r="BS289" t="str">
            <v/>
          </cell>
          <cell r="BT289" t="str">
            <v/>
          </cell>
          <cell r="BU289" t="str">
            <v/>
          </cell>
          <cell r="BV289" t="str">
            <v/>
          </cell>
          <cell r="BW289" t="str">
            <v/>
          </cell>
          <cell r="BX289" t="str">
            <v/>
          </cell>
        </row>
        <row r="290">
          <cell r="A290" t="str">
            <v>EIJSF</v>
          </cell>
          <cell r="B290" t="str">
            <v>Java Server Faces (JSF) avec Eclipse</v>
          </cell>
          <cell r="C290" t="str">
            <v>Conception d'applications web exploitant des composants JSF</v>
          </cell>
          <cell r="D290" t="str">
            <v>François-Xavier Sennesal</v>
          </cell>
          <cell r="E290" t="str">
            <v/>
          </cell>
          <cell r="F290" t="str">
            <v>Sennesal, François-Xavier</v>
          </cell>
          <cell r="G290" t="str">
            <v/>
          </cell>
          <cell r="H290" t="str">
            <v/>
          </cell>
          <cell r="I290" t="str">
            <v/>
          </cell>
          <cell r="J290" t="str">
            <v/>
          </cell>
          <cell r="K290" t="str">
            <v>Edition du 1 April 2009</v>
          </cell>
          <cell r="L290" t="str">
            <v>299 pages</v>
          </cell>
          <cell r="M290" t="str">
            <v>Editions ENI</v>
          </cell>
          <cell r="N290" t="str">
            <v>fre</v>
          </cell>
          <cell r="O290" t="str">
            <v>fre</v>
          </cell>
          <cell r="P290" t="str">
            <v>fre</v>
          </cell>
          <cell r="Q290" t="str">
            <v>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v>
          </cell>
          <cell r="R290">
            <v>9782746049390</v>
          </cell>
          <cell r="S290" t="str">
            <v>Version Numérique</v>
          </cell>
          <cell r="T290">
            <v>9782746048126</v>
          </cell>
          <cell r="U290" t="str">
            <v>Version Imprimée</v>
          </cell>
          <cell r="V290" t="str">
            <v>St-Herblain</v>
          </cell>
          <cell r="W290" t="str">
            <v>Editions ENI</v>
          </cell>
          <cell r="X290">
            <v>2009</v>
          </cell>
          <cell r="Y290" t="str">
            <v>Bibliothèque Numérique ENI (Service en ligne)</v>
          </cell>
          <cell r="Z290" t="str">
            <v>EXPERT IT</v>
          </cell>
          <cell r="AA290" t="str">
            <v>texte</v>
          </cell>
          <cell r="AB290" t="str">
            <v>txt</v>
          </cell>
          <cell r="AC290" t="str">
            <v>rdacontent/fre</v>
          </cell>
          <cell r="AD290" t="str">
            <v>informatique</v>
          </cell>
          <cell r="AE290" t="str">
            <v>c</v>
          </cell>
          <cell r="AF290" t="str">
            <v>rdamedia/fre</v>
          </cell>
          <cell r="AG290" t="str">
            <v>ressource en ligne</v>
          </cell>
          <cell r="AH290" t="str">
            <v>cr</v>
          </cell>
          <cell r="AI290" t="str">
            <v>rdacarrier/fre</v>
          </cell>
          <cell r="AJ290" t="str">
            <v>m\\\\\o\\d\\\\\\\\</v>
          </cell>
          <cell r="AK290" t="str">
            <v>cr\cn\\\\uuaua</v>
          </cell>
          <cell r="AL290" t="str">
            <v>Accès restreint aux membres</v>
          </cell>
          <cell r="AM290" t="str">
            <v>Source de la note de description : Version imprimée</v>
          </cell>
          <cell r="AN290" t="str">
            <v/>
          </cell>
          <cell r="AO290" t="str">
            <v>%SITE_CLIENT%/?library_guid=7480734D-FF55-4102-8302-673AE4C38254</v>
          </cell>
          <cell r="AP290" t="str">
            <v>Accès au travers du portail ENI</v>
          </cell>
          <cell r="AQ290" t="str">
            <v xml:space="preserve"> composant </v>
          </cell>
          <cell r="AR290" t="str">
            <v xml:space="preserve"> framework </v>
          </cell>
          <cell r="AS290" t="str">
            <v xml:space="preserve"> JEE </v>
          </cell>
          <cell r="AT290" t="str">
            <v xml:space="preserve"> livre eclipse </v>
          </cell>
          <cell r="AU290" t="str">
            <v xml:space="preserve"> livre java </v>
          </cell>
          <cell r="AV290" t="str">
            <v xml:space="preserve"> LNEIJSF</v>
          </cell>
          <cell r="AW290" t="str">
            <v xml:space="preserve">livre jsf </v>
          </cell>
          <cell r="AX290" t="str">
            <v/>
          </cell>
          <cell r="AY290" t="str">
            <v/>
          </cell>
          <cell r="AZ290" t="str">
            <v/>
          </cell>
          <cell r="BA290" t="str">
            <v/>
          </cell>
          <cell r="BB290" t="str">
            <v/>
          </cell>
          <cell r="BC290" t="str">
            <v/>
          </cell>
          <cell r="BD290" t="str">
            <v/>
          </cell>
          <cell r="BE290" t="str">
            <v/>
          </cell>
          <cell r="BF290" t="str">
            <v/>
          </cell>
          <cell r="BG290" t="str">
            <v/>
          </cell>
          <cell r="BH290" t="str">
            <v/>
          </cell>
          <cell r="BI290" t="str">
            <v/>
          </cell>
          <cell r="BJ290" t="str">
            <v/>
          </cell>
          <cell r="BK290" t="str">
            <v/>
          </cell>
          <cell r="BL290" t="str">
            <v/>
          </cell>
          <cell r="BM290" t="str">
            <v/>
          </cell>
          <cell r="BN290" t="str">
            <v/>
          </cell>
          <cell r="BO290" t="str">
            <v/>
          </cell>
          <cell r="BP290" t="str">
            <v/>
          </cell>
          <cell r="BQ290" t="str">
            <v/>
          </cell>
          <cell r="BR290" t="str">
            <v/>
          </cell>
          <cell r="BS290" t="str">
            <v/>
          </cell>
          <cell r="BT290" t="str">
            <v/>
          </cell>
          <cell r="BU290" t="str">
            <v/>
          </cell>
          <cell r="BV290" t="str">
            <v/>
          </cell>
          <cell r="BW290" t="str">
            <v/>
          </cell>
          <cell r="BX290" t="str">
            <v/>
          </cell>
        </row>
        <row r="291">
          <cell r="A291" t="str">
            <v>EIJUN</v>
          </cell>
          <cell r="B291" t="str">
            <v>JUnit</v>
          </cell>
          <cell r="C291" t="str">
            <v>Mise en oeuvre pour automatiser les tests en Java</v>
          </cell>
          <cell r="D291" t="str">
            <v>Benoit GANTAUME</v>
          </cell>
          <cell r="E291" t="str">
            <v/>
          </cell>
          <cell r="F291" t="str">
            <v>GANTAUME, Benoit</v>
          </cell>
          <cell r="G291" t="str">
            <v/>
          </cell>
          <cell r="H291" t="str">
            <v/>
          </cell>
          <cell r="I291" t="str">
            <v/>
          </cell>
          <cell r="J291" t="str">
            <v/>
          </cell>
          <cell r="K291" t="str">
            <v>Edition du 1 January 2011</v>
          </cell>
          <cell r="L291" t="str">
            <v>288 pages</v>
          </cell>
          <cell r="M291" t="str">
            <v>Editions ENI</v>
          </cell>
          <cell r="N291" t="str">
            <v>fre</v>
          </cell>
          <cell r="O291" t="str">
            <v>fre</v>
          </cell>
          <cell r="P291" t="str">
            <v>fre</v>
          </cell>
          <cell r="Q291" t="str">
            <v>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v>
          </cell>
          <cell r="R291">
            <v>9782746062016</v>
          </cell>
          <cell r="S291" t="str">
            <v>Version Numérique</v>
          </cell>
          <cell r="T291">
            <v>9782746060616</v>
          </cell>
          <cell r="U291" t="str">
            <v>Version Imprimée</v>
          </cell>
          <cell r="V291" t="str">
            <v>St-Herblain</v>
          </cell>
          <cell r="W291" t="str">
            <v>Editions ENI</v>
          </cell>
          <cell r="X291">
            <v>2011</v>
          </cell>
          <cell r="Y291" t="str">
            <v>Bibliothèque Numérique ENI (Service en ligne)</v>
          </cell>
          <cell r="Z291" t="str">
            <v>EXPERT IT</v>
          </cell>
          <cell r="AA291" t="str">
            <v>texte</v>
          </cell>
          <cell r="AB291" t="str">
            <v>txt</v>
          </cell>
          <cell r="AC291" t="str">
            <v>rdacontent/fre</v>
          </cell>
          <cell r="AD291" t="str">
            <v>informatique</v>
          </cell>
          <cell r="AE291" t="str">
            <v>c</v>
          </cell>
          <cell r="AF291" t="str">
            <v>rdamedia/fre</v>
          </cell>
          <cell r="AG291" t="str">
            <v>ressource en ligne</v>
          </cell>
          <cell r="AH291" t="str">
            <v>cr</v>
          </cell>
          <cell r="AI291" t="str">
            <v>rdacarrier/fre</v>
          </cell>
          <cell r="AJ291" t="str">
            <v>m\\\\\o\\d\\\\\\\\</v>
          </cell>
          <cell r="AK291" t="str">
            <v>cr\cn\\\\uuaua</v>
          </cell>
          <cell r="AL291" t="str">
            <v>Accès restreint aux membres</v>
          </cell>
          <cell r="AM291" t="str">
            <v>Source de la note de description : Version imprimée</v>
          </cell>
          <cell r="AN291" t="str">
            <v/>
          </cell>
          <cell r="AO291" t="str">
            <v>%SITE_CLIENT%/?library_guid=2C66D994-BCD4-4C3B-B4A2-677D02039EE2</v>
          </cell>
          <cell r="AP291" t="str">
            <v>Accès au travers du portail ENI</v>
          </cell>
          <cell r="AQ291" t="str">
            <v xml:space="preserve"> java ee </v>
          </cell>
          <cell r="AR291" t="str">
            <v xml:space="preserve"> jee </v>
          </cell>
          <cell r="AS291" t="str">
            <v xml:space="preserve"> livre java </v>
          </cell>
          <cell r="AT291" t="str">
            <v xml:space="preserve"> livre JUnit </v>
          </cell>
          <cell r="AU291" t="str">
            <v xml:space="preserve"> LNEIJUN</v>
          </cell>
          <cell r="AV291" t="str">
            <v xml:space="preserve"> test unitaire </v>
          </cell>
          <cell r="AW291" t="str">
            <v xml:space="preserve"> tests unitaires </v>
          </cell>
          <cell r="AX291" t="str">
            <v xml:space="preserve">livre tests </v>
          </cell>
          <cell r="AY291" t="str">
            <v/>
          </cell>
          <cell r="AZ291" t="str">
            <v/>
          </cell>
          <cell r="BA291" t="str">
            <v/>
          </cell>
          <cell r="BB291" t="str">
            <v/>
          </cell>
          <cell r="BC291" t="str">
            <v/>
          </cell>
          <cell r="BD291" t="str">
            <v/>
          </cell>
          <cell r="BE291" t="str">
            <v/>
          </cell>
          <cell r="BF291" t="str">
            <v/>
          </cell>
          <cell r="BG291" t="str">
            <v/>
          </cell>
          <cell r="BH291" t="str">
            <v/>
          </cell>
          <cell r="BI291" t="str">
            <v/>
          </cell>
          <cell r="BJ291" t="str">
            <v/>
          </cell>
          <cell r="BK291" t="str">
            <v/>
          </cell>
          <cell r="BL291" t="str">
            <v/>
          </cell>
          <cell r="BM291" t="str">
            <v/>
          </cell>
          <cell r="BN291" t="str">
            <v/>
          </cell>
          <cell r="BO291" t="str">
            <v/>
          </cell>
          <cell r="BP291" t="str">
            <v/>
          </cell>
          <cell r="BQ291" t="str">
            <v/>
          </cell>
          <cell r="BR291" t="str">
            <v/>
          </cell>
          <cell r="BS291" t="str">
            <v/>
          </cell>
          <cell r="BT291" t="str">
            <v/>
          </cell>
          <cell r="BU291" t="str">
            <v/>
          </cell>
          <cell r="BV291" t="str">
            <v/>
          </cell>
          <cell r="BW291" t="str">
            <v/>
          </cell>
          <cell r="BX291" t="str">
            <v/>
          </cell>
        </row>
        <row r="292">
          <cell r="A292" t="str">
            <v>EILAR</v>
          </cell>
          <cell r="B292" t="str">
            <v>Laravel</v>
          </cell>
          <cell r="C292" t="str">
            <v>Un framework efficace pour développer vos applications PHP</v>
          </cell>
          <cell r="D292" t="str">
            <v>Raphaël HUCHET</v>
          </cell>
          <cell r="E292" t="str">
            <v/>
          </cell>
          <cell r="F292" t="str">
            <v>HUCHET, Raphaël</v>
          </cell>
          <cell r="G292" t="str">
            <v/>
          </cell>
          <cell r="H292" t="str">
            <v/>
          </cell>
          <cell r="I292" t="str">
            <v/>
          </cell>
          <cell r="J292" t="str">
            <v/>
          </cell>
          <cell r="K292" t="str">
            <v>Edition du 1 May 2018</v>
          </cell>
          <cell r="L292" t="str">
            <v>391 pages</v>
          </cell>
          <cell r="M292" t="str">
            <v>Editions ENI</v>
          </cell>
          <cell r="N292" t="str">
            <v>fre</v>
          </cell>
          <cell r="O292" t="str">
            <v>fre</v>
          </cell>
          <cell r="P292" t="str">
            <v>fre</v>
          </cell>
          <cell r="Q292" t="str">
            <v>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v>
          </cell>
          <cell r="R292">
            <v>9782409013805</v>
          </cell>
          <cell r="S292" t="str">
            <v>Version Numérique</v>
          </cell>
          <cell r="T292">
            <v>9782409013782</v>
          </cell>
          <cell r="U292" t="str">
            <v>Version Imprimée</v>
          </cell>
          <cell r="V292" t="str">
            <v>St-Herblain</v>
          </cell>
          <cell r="W292" t="str">
            <v>Editions ENI</v>
          </cell>
          <cell r="X292">
            <v>2018</v>
          </cell>
          <cell r="Y292" t="str">
            <v>Bibliothèque Numérique ENI (Service en ligne)</v>
          </cell>
          <cell r="Z292" t="str">
            <v>EXPERT IT</v>
          </cell>
          <cell r="AA292" t="str">
            <v>texte</v>
          </cell>
          <cell r="AB292" t="str">
            <v>txt</v>
          </cell>
          <cell r="AC292" t="str">
            <v>rdacontent/fre</v>
          </cell>
          <cell r="AD292" t="str">
            <v>informatique</v>
          </cell>
          <cell r="AE292" t="str">
            <v>c</v>
          </cell>
          <cell r="AF292" t="str">
            <v>rdamedia/fre</v>
          </cell>
          <cell r="AG292" t="str">
            <v>ressource en ligne</v>
          </cell>
          <cell r="AH292" t="str">
            <v>cr</v>
          </cell>
          <cell r="AI292" t="str">
            <v>rdacarrier/fre</v>
          </cell>
          <cell r="AJ292" t="str">
            <v>m\\\\\o\\d\\\\\\\\</v>
          </cell>
          <cell r="AK292" t="str">
            <v>cr\cn\\\\uuaua</v>
          </cell>
          <cell r="AL292" t="str">
            <v>Accès restreint aux membres</v>
          </cell>
          <cell r="AM292" t="str">
            <v>Source de la note de description : Version imprimée</v>
          </cell>
          <cell r="AN292" t="str">
            <v/>
          </cell>
          <cell r="AO292" t="str">
            <v>%SITE_CLIENT%/?library_guid=4D5EB471-EE90-42DF-82F6-DECC12385592</v>
          </cell>
          <cell r="AP292" t="str">
            <v>Accès au travers du portail ENI</v>
          </cell>
          <cell r="AQ292" t="str">
            <v xml:space="preserve"> contrôleur </v>
          </cell>
          <cell r="AR292" t="str">
            <v xml:space="preserve"> Eloquent </v>
          </cell>
          <cell r="AS292" t="str">
            <v xml:space="preserve"> framework </v>
          </cell>
          <cell r="AT292" t="str">
            <v xml:space="preserve"> helpers </v>
          </cell>
          <cell r="AU292" t="str">
            <v xml:space="preserve"> Laravel 5.5 </v>
          </cell>
          <cell r="AV292" t="str">
            <v xml:space="preserve"> LNEILAR</v>
          </cell>
          <cell r="AW292" t="str">
            <v xml:space="preserve"> mapping objet relationnel </v>
          </cell>
          <cell r="AX292" t="str">
            <v xml:space="preserve"> middleware </v>
          </cell>
          <cell r="AY292" t="str">
            <v xml:space="preserve"> ORM </v>
          </cell>
          <cell r="AZ292" t="str">
            <v xml:space="preserve"> PHP </v>
          </cell>
          <cell r="BA292" t="str">
            <v xml:space="preserve"> PHP </v>
          </cell>
          <cell r="BB292" t="str">
            <v xml:space="preserve"> routes </v>
          </cell>
          <cell r="BC292" t="str">
            <v xml:space="preserve"> sessions </v>
          </cell>
          <cell r="BD292" t="str">
            <v xml:space="preserve"> vue </v>
          </cell>
          <cell r="BE292" t="str">
            <v xml:space="preserve">livre développement </v>
          </cell>
          <cell r="BF292" t="str">
            <v/>
          </cell>
          <cell r="BG292" t="str">
            <v/>
          </cell>
          <cell r="BH292" t="str">
            <v/>
          </cell>
          <cell r="BI292" t="str">
            <v/>
          </cell>
          <cell r="BJ292" t="str">
            <v/>
          </cell>
          <cell r="BK292" t="str">
            <v/>
          </cell>
          <cell r="BL292" t="str">
            <v/>
          </cell>
          <cell r="BM292" t="str">
            <v/>
          </cell>
          <cell r="BN292" t="str">
            <v/>
          </cell>
          <cell r="BO292" t="str">
            <v/>
          </cell>
          <cell r="BP292" t="str">
            <v/>
          </cell>
          <cell r="BQ292" t="str">
            <v/>
          </cell>
          <cell r="BR292" t="str">
            <v/>
          </cell>
          <cell r="BS292" t="str">
            <v/>
          </cell>
          <cell r="BT292" t="str">
            <v/>
          </cell>
          <cell r="BU292" t="str">
            <v/>
          </cell>
          <cell r="BV292" t="str">
            <v/>
          </cell>
          <cell r="BW292" t="str">
            <v/>
          </cell>
          <cell r="BX292" t="str">
            <v/>
          </cell>
        </row>
        <row r="293">
          <cell r="A293" t="str">
            <v>EILDAP</v>
          </cell>
          <cell r="B293" t="str">
            <v>LDAP</v>
          </cell>
          <cell r="C293" t="str">
            <v>Planification et mise en oeuvre d'un annuaire OpenLDAP</v>
          </cell>
          <cell r="D293" t="str">
            <v>Stéphane ROPARS</v>
          </cell>
          <cell r="E293" t="str">
            <v/>
          </cell>
          <cell r="F293" t="str">
            <v>ROPARS, Stéphane</v>
          </cell>
          <cell r="G293" t="str">
            <v/>
          </cell>
          <cell r="H293" t="str">
            <v/>
          </cell>
          <cell r="I293" t="str">
            <v/>
          </cell>
          <cell r="J293" t="str">
            <v/>
          </cell>
          <cell r="K293" t="str">
            <v>Edition du 1 November 2017</v>
          </cell>
          <cell r="L293" t="str">
            <v>394 pages</v>
          </cell>
          <cell r="M293" t="str">
            <v>Editions ENI</v>
          </cell>
          <cell r="N293" t="str">
            <v>fre</v>
          </cell>
          <cell r="O293" t="str">
            <v>fre</v>
          </cell>
          <cell r="P293" t="str">
            <v>fre</v>
          </cell>
          <cell r="Q293" t="str">
            <v>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v>
          </cell>
          <cell r="R293">
            <v>9782409011177</v>
          </cell>
          <cell r="S293" t="str">
            <v>Version Numérique</v>
          </cell>
          <cell r="T293">
            <v>9782409011009</v>
          </cell>
          <cell r="U293" t="str">
            <v>Version Imprimée</v>
          </cell>
          <cell r="V293" t="str">
            <v>St-Herblain</v>
          </cell>
          <cell r="W293" t="str">
            <v>Editions ENI</v>
          </cell>
          <cell r="X293">
            <v>2017</v>
          </cell>
          <cell r="Y293" t="str">
            <v>Bibliothèque Numérique ENI (Service en ligne)</v>
          </cell>
          <cell r="Z293" t="str">
            <v>EXPERT IT</v>
          </cell>
          <cell r="AA293" t="str">
            <v>texte</v>
          </cell>
          <cell r="AB293" t="str">
            <v>txt</v>
          </cell>
          <cell r="AC293" t="str">
            <v>rdacontent/fre</v>
          </cell>
          <cell r="AD293" t="str">
            <v>informatique</v>
          </cell>
          <cell r="AE293" t="str">
            <v>c</v>
          </cell>
          <cell r="AF293" t="str">
            <v>rdamedia/fre</v>
          </cell>
          <cell r="AG293" t="str">
            <v>ressource en ligne</v>
          </cell>
          <cell r="AH293" t="str">
            <v>cr</v>
          </cell>
          <cell r="AI293" t="str">
            <v>rdacarrier/fre</v>
          </cell>
          <cell r="AJ293" t="str">
            <v>m\\\\\o\\d\\\\\\\\</v>
          </cell>
          <cell r="AK293" t="str">
            <v>cr\cn\\\\uuaua</v>
          </cell>
          <cell r="AL293" t="str">
            <v>Accès restreint aux membres</v>
          </cell>
          <cell r="AM293" t="str">
            <v>Source de la note de description : Version imprimée</v>
          </cell>
          <cell r="AN293" t="str">
            <v/>
          </cell>
          <cell r="AO293" t="str">
            <v>%SITE_CLIENT%/?library_guid=B67C8F5D-3F90-470F-8F48-30EDC297D5C4</v>
          </cell>
          <cell r="AP293" t="str">
            <v>Accès au travers du portail ENI</v>
          </cell>
          <cell r="AQ293" t="str">
            <v xml:space="preserve"> data center </v>
          </cell>
          <cell r="AR293" t="str">
            <v xml:space="preserve"> datacenter </v>
          </cell>
          <cell r="AS293" t="str">
            <v xml:space="preserve"> LNEILDAP</v>
          </cell>
          <cell r="AT293" t="str">
            <v xml:space="preserve"> openldap </v>
          </cell>
          <cell r="AU293" t="str">
            <v xml:space="preserve"> serveur </v>
          </cell>
          <cell r="AV293" t="str">
            <v xml:space="preserve">livre système </v>
          </cell>
          <cell r="AW293" t="str">
            <v/>
          </cell>
          <cell r="AX293" t="str">
            <v/>
          </cell>
          <cell r="AY293" t="str">
            <v/>
          </cell>
          <cell r="AZ293" t="str">
            <v/>
          </cell>
          <cell r="BA293" t="str">
            <v/>
          </cell>
          <cell r="BB293" t="str">
            <v/>
          </cell>
          <cell r="BC293" t="str">
            <v/>
          </cell>
          <cell r="BD293" t="str">
            <v/>
          </cell>
          <cell r="BE293" t="str">
            <v/>
          </cell>
          <cell r="BF293" t="str">
            <v/>
          </cell>
          <cell r="BG293" t="str">
            <v/>
          </cell>
          <cell r="BH293" t="str">
            <v/>
          </cell>
          <cell r="BI293" t="str">
            <v/>
          </cell>
          <cell r="BJ293" t="str">
            <v/>
          </cell>
          <cell r="BK293" t="str">
            <v/>
          </cell>
          <cell r="BL293" t="str">
            <v/>
          </cell>
          <cell r="BM293" t="str">
            <v/>
          </cell>
          <cell r="BN293" t="str">
            <v/>
          </cell>
          <cell r="BO293" t="str">
            <v/>
          </cell>
          <cell r="BP293" t="str">
            <v/>
          </cell>
          <cell r="BQ293" t="str">
            <v/>
          </cell>
          <cell r="BR293" t="str">
            <v/>
          </cell>
          <cell r="BS293" t="str">
            <v/>
          </cell>
          <cell r="BT293" t="str">
            <v/>
          </cell>
          <cell r="BU293" t="str">
            <v/>
          </cell>
          <cell r="BV293" t="str">
            <v/>
          </cell>
          <cell r="BW293" t="str">
            <v/>
          </cell>
          <cell r="BX293" t="str">
            <v/>
          </cell>
        </row>
        <row r="294">
          <cell r="A294" t="str">
            <v>EIMAG</v>
          </cell>
          <cell r="B294" t="str">
            <v>Magento</v>
          </cell>
          <cell r="C294" t="str">
            <v>Réalisez des développements professionnels avec PHP</v>
          </cell>
          <cell r="D294" t="str">
            <v>Haingosoaniony RATSIATANDRA</v>
          </cell>
          <cell r="E294" t="str">
            <v/>
          </cell>
          <cell r="F294" t="str">
            <v>RATSIATANDRA, Haingosoaniony</v>
          </cell>
          <cell r="G294" t="str">
            <v/>
          </cell>
          <cell r="H294" t="str">
            <v/>
          </cell>
          <cell r="I294" t="str">
            <v/>
          </cell>
          <cell r="J294" t="str">
            <v/>
          </cell>
          <cell r="K294" t="str">
            <v>Edition du 1 March 2012</v>
          </cell>
          <cell r="L294" t="str">
            <v>327 pages</v>
          </cell>
          <cell r="M294" t="str">
            <v>Editions ENI</v>
          </cell>
          <cell r="N294" t="str">
            <v>fre</v>
          </cell>
          <cell r="O294" t="str">
            <v>fre</v>
          </cell>
          <cell r="P294" t="str">
            <v>fre</v>
          </cell>
          <cell r="Q294" t="str">
            <v>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v>
          </cell>
          <cell r="R294">
            <v>9782746073289</v>
          </cell>
          <cell r="S294" t="str">
            <v>Version Numérique</v>
          </cell>
          <cell r="T294">
            <v>9782746072381</v>
          </cell>
          <cell r="U294" t="str">
            <v>Version Imprimée</v>
          </cell>
          <cell r="V294" t="str">
            <v>St-Herblain</v>
          </cell>
          <cell r="W294" t="str">
            <v>Editions ENI</v>
          </cell>
          <cell r="X294">
            <v>2012</v>
          </cell>
          <cell r="Y294" t="str">
            <v>Bibliothèque Numérique ENI (Service en ligne)</v>
          </cell>
          <cell r="Z294" t="str">
            <v>EXPERT IT</v>
          </cell>
          <cell r="AA294" t="str">
            <v>texte</v>
          </cell>
          <cell r="AB294" t="str">
            <v>txt</v>
          </cell>
          <cell r="AC294" t="str">
            <v>rdacontent/fre</v>
          </cell>
          <cell r="AD294" t="str">
            <v>informatique</v>
          </cell>
          <cell r="AE294" t="str">
            <v>c</v>
          </cell>
          <cell r="AF294" t="str">
            <v>rdamedia/fre</v>
          </cell>
          <cell r="AG294" t="str">
            <v>ressource en ligne</v>
          </cell>
          <cell r="AH294" t="str">
            <v>cr</v>
          </cell>
          <cell r="AI294" t="str">
            <v>rdacarrier/fre</v>
          </cell>
          <cell r="AJ294" t="str">
            <v>m\\\\\o\\d\\\\\\\\</v>
          </cell>
          <cell r="AK294" t="str">
            <v>cr\cn\\\\uuaua</v>
          </cell>
          <cell r="AL294" t="str">
            <v>Accès restreint aux membres</v>
          </cell>
          <cell r="AM294" t="str">
            <v>Source de la note de description : Version imprimée</v>
          </cell>
          <cell r="AN294" t="str">
            <v/>
          </cell>
          <cell r="AO294" t="str">
            <v>%SITE_CLIENT%/?library_guid=150E6A97-3072-41B0-B10C-663C7D8335EF</v>
          </cell>
          <cell r="AP294" t="str">
            <v>Accès au travers du portail ENI</v>
          </cell>
          <cell r="AQ294" t="str">
            <v xml:space="preserve"> e</v>
          </cell>
          <cell r="AR294" t="str">
            <v xml:space="preserve"> ecommerce </v>
          </cell>
          <cell r="AS294" t="str">
            <v xml:space="preserve"> javascript </v>
          </cell>
          <cell r="AT294" t="str">
            <v xml:space="preserve"> LNEIMAG</v>
          </cell>
          <cell r="AU294" t="str">
            <v xml:space="preserve"> php5 </v>
          </cell>
          <cell r="AV294" t="str">
            <v xml:space="preserve">ajax </v>
          </cell>
          <cell r="AW294" t="str">
            <v xml:space="preserve">commerce </v>
          </cell>
          <cell r="AX294" t="str">
            <v/>
          </cell>
          <cell r="AY294" t="str">
            <v/>
          </cell>
          <cell r="AZ294" t="str">
            <v/>
          </cell>
          <cell r="BA294" t="str">
            <v/>
          </cell>
          <cell r="BB294" t="str">
            <v/>
          </cell>
          <cell r="BC294" t="str">
            <v/>
          </cell>
          <cell r="BD294" t="str">
            <v/>
          </cell>
          <cell r="BE294" t="str">
            <v/>
          </cell>
          <cell r="BF294" t="str">
            <v/>
          </cell>
          <cell r="BG294" t="str">
            <v/>
          </cell>
          <cell r="BH294" t="str">
            <v/>
          </cell>
          <cell r="BI294" t="str">
            <v/>
          </cell>
          <cell r="BJ294" t="str">
            <v/>
          </cell>
          <cell r="BK294" t="str">
            <v/>
          </cell>
          <cell r="BL294" t="str">
            <v/>
          </cell>
          <cell r="BM294" t="str">
            <v/>
          </cell>
          <cell r="BN294" t="str">
            <v/>
          </cell>
          <cell r="BO294" t="str">
            <v/>
          </cell>
          <cell r="BP294" t="str">
            <v/>
          </cell>
          <cell r="BQ294" t="str">
            <v/>
          </cell>
          <cell r="BR294" t="str">
            <v/>
          </cell>
          <cell r="BS294" t="str">
            <v/>
          </cell>
          <cell r="BT294" t="str">
            <v/>
          </cell>
          <cell r="BU294" t="str">
            <v/>
          </cell>
          <cell r="BV294" t="str">
            <v/>
          </cell>
          <cell r="BW294" t="str">
            <v/>
          </cell>
          <cell r="BX294" t="str">
            <v/>
          </cell>
        </row>
        <row r="295">
          <cell r="A295" t="str">
            <v>EIMJQU</v>
          </cell>
          <cell r="B295" t="str">
            <v>jQuery</v>
          </cell>
          <cell r="C295" t="str">
            <v>Le framework JavaScript du Web 2.0</v>
          </cell>
          <cell r="D295" t="str">
            <v>Luc VAN LANCKER,Luc VAN LANCKER</v>
          </cell>
          <cell r="E295" t="str">
            <v/>
          </cell>
          <cell r="F295" t="str">
            <v>VAN LANCKER, Luc</v>
          </cell>
          <cell r="G295" t="str">
            <v>VAN LANCKER, Luc</v>
          </cell>
          <cell r="H295" t="str">
            <v/>
          </cell>
          <cell r="I295" t="str">
            <v/>
          </cell>
          <cell r="J295" t="str">
            <v/>
          </cell>
          <cell r="K295" t="str">
            <v>Edition du 10 December 2009</v>
          </cell>
          <cell r="L295" t="str">
            <v>372 pages</v>
          </cell>
          <cell r="M295" t="str">
            <v>Editions ENI</v>
          </cell>
          <cell r="N295" t="str">
            <v>fre</v>
          </cell>
          <cell r="O295" t="str">
            <v>fre</v>
          </cell>
          <cell r="P295" t="str">
            <v>fre</v>
          </cell>
          <cell r="Q295" t="str">
            <v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v>
          </cell>
          <cell r="R295">
            <v>9782746057777</v>
          </cell>
          <cell r="S295" t="str">
            <v>Version Numérique</v>
          </cell>
          <cell r="T295">
            <v>9782746052420</v>
          </cell>
          <cell r="U295" t="str">
            <v>Version Imprimée</v>
          </cell>
          <cell r="V295" t="str">
            <v>St-Herblain</v>
          </cell>
          <cell r="W295" t="str">
            <v>Editions ENI</v>
          </cell>
          <cell r="X295">
            <v>2009</v>
          </cell>
          <cell r="Y295" t="str">
            <v>Bibliothèque Numérique ENI (Service en ligne)</v>
          </cell>
          <cell r="Z295" t="str">
            <v>EXPERT IT MEDIAN</v>
          </cell>
          <cell r="AA295" t="str">
            <v>texte</v>
          </cell>
          <cell r="AB295" t="str">
            <v>txt</v>
          </cell>
          <cell r="AC295" t="str">
            <v>rdacontent/fre</v>
          </cell>
          <cell r="AD295" t="str">
            <v>informatique</v>
          </cell>
          <cell r="AE295" t="str">
            <v>c</v>
          </cell>
          <cell r="AF295" t="str">
            <v>rdamedia/fre</v>
          </cell>
          <cell r="AG295" t="str">
            <v>ressource en ligne</v>
          </cell>
          <cell r="AH295" t="str">
            <v>cr</v>
          </cell>
          <cell r="AI295" t="str">
            <v>rdacarrier/fre</v>
          </cell>
          <cell r="AJ295" t="str">
            <v>m\\\\\o\\d\\\\\\\\</v>
          </cell>
          <cell r="AK295" t="str">
            <v>cr\cn\\\\uuaua</v>
          </cell>
          <cell r="AL295" t="str">
            <v>Accès restreint aux membres</v>
          </cell>
          <cell r="AM295" t="str">
            <v>Source de la note de description : Version imprimée</v>
          </cell>
          <cell r="AN295" t="str">
            <v/>
          </cell>
          <cell r="AO295" t="str">
            <v>%SITE_CLIENT%/?library_guid=15CA8F0B-FE7E-4895-90E0-B6916D438A95</v>
          </cell>
          <cell r="AP295" t="str">
            <v>Accès au travers du portail ENI</v>
          </cell>
          <cell r="AQ295" t="str">
            <v xml:space="preserve"> AJAX </v>
          </cell>
          <cell r="AR295" t="str">
            <v xml:space="preserve"> AJAX </v>
          </cell>
          <cell r="AS295" t="str">
            <v xml:space="preserve"> api javascript </v>
          </cell>
          <cell r="AT295" t="str">
            <v xml:space="preserve"> CSS </v>
          </cell>
          <cell r="AU295" t="str">
            <v xml:space="preserve"> DOM </v>
          </cell>
          <cell r="AV295" t="str">
            <v xml:space="preserve"> DOM </v>
          </cell>
          <cell r="AW295" t="str">
            <v xml:space="preserve"> livre javascript </v>
          </cell>
          <cell r="AX295" t="str">
            <v xml:space="preserve"> LNEIMJQU</v>
          </cell>
          <cell r="AY295" t="str">
            <v xml:space="preserve"> LNEIMJQU2</v>
          </cell>
          <cell r="AZ295" t="str">
            <v xml:space="preserve"> mobilité </v>
          </cell>
          <cell r="BA295" t="str">
            <v xml:space="preserve"> plugin </v>
          </cell>
          <cell r="BB295" t="str">
            <v xml:space="preserve"> plugin </v>
          </cell>
          <cell r="BC295" t="str">
            <v xml:space="preserve">CSS </v>
          </cell>
          <cell r="BD295" t="str">
            <v xml:space="preserve">livre jquery </v>
          </cell>
          <cell r="BE295" t="str">
            <v/>
          </cell>
          <cell r="BF295" t="str">
            <v/>
          </cell>
          <cell r="BG295" t="str">
            <v/>
          </cell>
          <cell r="BH295" t="str">
            <v/>
          </cell>
          <cell r="BI295" t="str">
            <v/>
          </cell>
          <cell r="BJ295" t="str">
            <v/>
          </cell>
          <cell r="BK295" t="str">
            <v/>
          </cell>
          <cell r="BL295" t="str">
            <v/>
          </cell>
          <cell r="BM295" t="str">
            <v/>
          </cell>
          <cell r="BN295" t="str">
            <v/>
          </cell>
          <cell r="BO295" t="str">
            <v/>
          </cell>
          <cell r="BP295" t="str">
            <v/>
          </cell>
          <cell r="BQ295" t="str">
            <v/>
          </cell>
          <cell r="BR295" t="str">
            <v/>
          </cell>
          <cell r="BS295" t="str">
            <v/>
          </cell>
          <cell r="BT295" t="str">
            <v/>
          </cell>
          <cell r="BU295" t="str">
            <v/>
          </cell>
          <cell r="BV295" t="str">
            <v/>
          </cell>
          <cell r="BW295" t="str">
            <v/>
          </cell>
          <cell r="BX295" t="str">
            <v/>
          </cell>
        </row>
        <row r="296">
          <cell r="A296" t="str">
            <v>EIMLPYT</v>
          </cell>
          <cell r="B296" t="str">
            <v>Le Machine Learning avec Python</v>
          </cell>
          <cell r="C296" t="str">
            <v>De la théorie à la pratique</v>
          </cell>
          <cell r="D296" t="str">
            <v xml:space="preserve">Madjid  KHICHANE </v>
          </cell>
          <cell r="E296" t="str">
            <v/>
          </cell>
          <cell r="F296" t="str">
            <v xml:space="preserve">KHICHANE , Madjid </v>
          </cell>
          <cell r="G296" t="str">
            <v/>
          </cell>
          <cell r="H296" t="str">
            <v/>
          </cell>
          <cell r="I296" t="str">
            <v/>
          </cell>
          <cell r="J296" t="str">
            <v/>
          </cell>
          <cell r="K296" t="str">
            <v>Edition du 1 September 2021</v>
          </cell>
          <cell r="L296" t="str">
            <v>770 pages</v>
          </cell>
          <cell r="M296" t="str">
            <v>Editions ENI</v>
          </cell>
          <cell r="N296" t="str">
            <v>fre</v>
          </cell>
          <cell r="O296" t="str">
            <v>fre</v>
          </cell>
          <cell r="P296" t="str">
            <v>fre</v>
          </cell>
          <cell r="Q296" t="str">
            <v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v>
          </cell>
          <cell r="R296">
            <v>9782409031823</v>
          </cell>
          <cell r="S296" t="str">
            <v>Version Numérique</v>
          </cell>
          <cell r="T296">
            <v>9782409031816</v>
          </cell>
          <cell r="U296" t="str">
            <v>Version Imprimée</v>
          </cell>
          <cell r="V296" t="str">
            <v>St-Herblain</v>
          </cell>
          <cell r="W296" t="str">
            <v>Editions ENI</v>
          </cell>
          <cell r="X296">
            <v>2021</v>
          </cell>
          <cell r="Y296" t="str">
            <v>Bibliothèque Numérique ENI (Service en ligne)</v>
          </cell>
          <cell r="Z296" t="str">
            <v>EXPERT IT</v>
          </cell>
          <cell r="AA296" t="str">
            <v>texte</v>
          </cell>
          <cell r="AB296" t="str">
            <v>txt</v>
          </cell>
          <cell r="AC296" t="str">
            <v>rdacontent/fre</v>
          </cell>
          <cell r="AD296" t="str">
            <v>informatique</v>
          </cell>
          <cell r="AE296" t="str">
            <v>c</v>
          </cell>
          <cell r="AF296" t="str">
            <v>rdamedia/fre</v>
          </cell>
          <cell r="AG296" t="str">
            <v>ressource en ligne</v>
          </cell>
          <cell r="AH296" t="str">
            <v>cr</v>
          </cell>
          <cell r="AI296" t="str">
            <v>rdacarrier/fre</v>
          </cell>
          <cell r="AJ296" t="str">
            <v>m\\\\\o\\d\\\\\\\\</v>
          </cell>
          <cell r="AK296" t="str">
            <v>cr\cn\\\\uuaua</v>
          </cell>
          <cell r="AL296" t="str">
            <v>Accès restreint aux membres</v>
          </cell>
          <cell r="AM296" t="str">
            <v>Source de la note de description : Version imprimée</v>
          </cell>
          <cell r="AN296" t="str">
            <v/>
          </cell>
          <cell r="AO296" t="str">
            <v>%SITE_CLIENT%/?library_guid=282AFC6D-31F0-4211-A3A1-546AE2F7880E</v>
          </cell>
          <cell r="AP296" t="str">
            <v>Accès au travers du portail ENI</v>
          </cell>
          <cell r="AQ296" t="str">
            <v xml:space="preserve"> arbres de décision </v>
          </cell>
          <cell r="AR296" t="str">
            <v xml:space="preserve"> Data Science </v>
          </cell>
          <cell r="AS296" t="str">
            <v xml:space="preserve"> Deep Learning </v>
          </cell>
          <cell r="AT296" t="str">
            <v xml:space="preserve"> DL </v>
          </cell>
          <cell r="AU296" t="str">
            <v xml:space="preserve"> IA </v>
          </cell>
          <cell r="AV296" t="str">
            <v xml:space="preserve"> Intelligence artificielle </v>
          </cell>
          <cell r="AW296" t="str">
            <v xml:space="preserve"> Jupyter </v>
          </cell>
          <cell r="AX296" t="str">
            <v xml:space="preserve"> K</v>
          </cell>
          <cell r="AY296" t="str">
            <v xml:space="preserve"> Numpy </v>
          </cell>
          <cell r="AZ296" t="str">
            <v xml:space="preserve"> Pandas </v>
          </cell>
          <cell r="BA296" t="str">
            <v xml:space="preserve"> Random Forest </v>
          </cell>
          <cell r="BB296" t="str">
            <v xml:space="preserve"> Support Vector Machine</v>
          </cell>
          <cell r="BC296" t="str">
            <v xml:space="preserve">means </v>
          </cell>
          <cell r="BD296" t="str">
            <v xml:space="preserve">ML </v>
          </cell>
          <cell r="BE296" t="str">
            <v/>
          </cell>
          <cell r="BF296" t="str">
            <v/>
          </cell>
          <cell r="BG296" t="str">
            <v/>
          </cell>
          <cell r="BH296" t="str">
            <v/>
          </cell>
          <cell r="BI296" t="str">
            <v/>
          </cell>
          <cell r="BJ296" t="str">
            <v/>
          </cell>
          <cell r="BK296" t="str">
            <v/>
          </cell>
          <cell r="BL296" t="str">
            <v/>
          </cell>
          <cell r="BM296" t="str">
            <v/>
          </cell>
          <cell r="BN296" t="str">
            <v/>
          </cell>
          <cell r="BO296" t="str">
            <v/>
          </cell>
          <cell r="BP296" t="str">
            <v/>
          </cell>
          <cell r="BQ296" t="str">
            <v/>
          </cell>
          <cell r="BR296" t="str">
            <v/>
          </cell>
          <cell r="BS296" t="str">
            <v/>
          </cell>
          <cell r="BT296" t="str">
            <v/>
          </cell>
          <cell r="BU296" t="str">
            <v/>
          </cell>
          <cell r="BV296" t="str">
            <v/>
          </cell>
          <cell r="BW296" t="str">
            <v/>
          </cell>
          <cell r="BX296" t="str">
            <v/>
          </cell>
        </row>
        <row r="297">
          <cell r="A297" t="str">
            <v>EIMLPYTSL</v>
          </cell>
          <cell r="B297" t="str">
            <v>Machine Learning</v>
          </cell>
          <cell r="C297" t="str">
            <v>Implémentation en Python avec Scikit-learn</v>
          </cell>
          <cell r="D297" t="str">
            <v>Virginie  MATHIVET</v>
          </cell>
          <cell r="E297" t="str">
            <v/>
          </cell>
          <cell r="F297" t="str">
            <v xml:space="preserve">MATHIVET, Virginie </v>
          </cell>
          <cell r="G297" t="str">
            <v/>
          </cell>
          <cell r="H297" t="str">
            <v/>
          </cell>
          <cell r="I297" t="str">
            <v/>
          </cell>
          <cell r="J297" t="str">
            <v/>
          </cell>
          <cell r="K297" t="str">
            <v>Edition du 1 October 2021</v>
          </cell>
          <cell r="L297" t="str">
            <v>325 pages</v>
          </cell>
          <cell r="M297" t="str">
            <v>Editions ENI</v>
          </cell>
          <cell r="N297" t="str">
            <v>fre</v>
          </cell>
          <cell r="O297" t="str">
            <v>fre</v>
          </cell>
          <cell r="P297" t="str">
            <v>fre</v>
          </cell>
          <cell r="Q297" t="str">
            <v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v>
          </cell>
          <cell r="R297">
            <v>9782409032523</v>
          </cell>
          <cell r="S297" t="str">
            <v>Version Numérique</v>
          </cell>
          <cell r="T297">
            <v>9782409032516</v>
          </cell>
          <cell r="U297" t="str">
            <v>Version Imprimée</v>
          </cell>
          <cell r="V297" t="str">
            <v>St-Herblain</v>
          </cell>
          <cell r="W297" t="str">
            <v>Editions ENI</v>
          </cell>
          <cell r="X297">
            <v>2021</v>
          </cell>
          <cell r="Y297" t="str">
            <v>Bibliothèque Numérique ENI (Service en ligne)</v>
          </cell>
          <cell r="Z297" t="str">
            <v>EXPERT IT</v>
          </cell>
          <cell r="AA297" t="str">
            <v>texte</v>
          </cell>
          <cell r="AB297" t="str">
            <v>txt</v>
          </cell>
          <cell r="AC297" t="str">
            <v>rdacontent/fre</v>
          </cell>
          <cell r="AD297" t="str">
            <v>informatique</v>
          </cell>
          <cell r="AE297" t="str">
            <v>c</v>
          </cell>
          <cell r="AF297" t="str">
            <v>rdamedia/fre</v>
          </cell>
          <cell r="AG297" t="str">
            <v>ressource en ligne</v>
          </cell>
          <cell r="AH297" t="str">
            <v>cr</v>
          </cell>
          <cell r="AI297" t="str">
            <v>rdacarrier/fre</v>
          </cell>
          <cell r="AJ297" t="str">
            <v>m\\\\\o\\d\\\\\\\\</v>
          </cell>
          <cell r="AK297" t="str">
            <v>cr\cn\\\\uuaua</v>
          </cell>
          <cell r="AL297" t="str">
            <v>Accès restreint aux membres</v>
          </cell>
          <cell r="AM297" t="str">
            <v>Source de la note de description : Version imprimée</v>
          </cell>
          <cell r="AN297" t="str">
            <v/>
          </cell>
          <cell r="AO297" t="str">
            <v>%SITE_CLIENT%/?library_guid=C5F67838-7F20-4E36-A4B3-F4800A9DD9D2</v>
          </cell>
          <cell r="AP297" t="str">
            <v>Accès au travers du portail ENI</v>
          </cell>
          <cell r="AQ297" t="str">
            <v xml:space="preserve"> CRISP </v>
          </cell>
          <cell r="AR297" t="str">
            <v xml:space="preserve"> dataset </v>
          </cell>
          <cell r="AS297" t="str">
            <v xml:space="preserve"> ML </v>
          </cell>
          <cell r="AT297" t="str">
            <v xml:space="preserve"> Python </v>
          </cell>
          <cell r="AU297" t="str">
            <v xml:space="preserve"> Scikit</v>
          </cell>
          <cell r="AV297" t="str">
            <v xml:space="preserve"> Scikit learn </v>
          </cell>
          <cell r="AW297" t="str">
            <v xml:space="preserve">learn </v>
          </cell>
          <cell r="AX297" t="str">
            <v xml:space="preserve">Machine Learning </v>
          </cell>
          <cell r="AY297" t="str">
            <v/>
          </cell>
          <cell r="AZ297" t="str">
            <v/>
          </cell>
          <cell r="BA297" t="str">
            <v/>
          </cell>
          <cell r="BB297" t="str">
            <v/>
          </cell>
          <cell r="BC297" t="str">
            <v/>
          </cell>
          <cell r="BD297" t="str">
            <v/>
          </cell>
          <cell r="BE297" t="str">
            <v/>
          </cell>
          <cell r="BF297" t="str">
            <v/>
          </cell>
          <cell r="BG297" t="str">
            <v/>
          </cell>
          <cell r="BH297" t="str">
            <v/>
          </cell>
          <cell r="BI297" t="str">
            <v/>
          </cell>
          <cell r="BJ297" t="str">
            <v/>
          </cell>
          <cell r="BK297" t="str">
            <v/>
          </cell>
          <cell r="BL297" t="str">
            <v/>
          </cell>
          <cell r="BM297" t="str">
            <v/>
          </cell>
          <cell r="BN297" t="str">
            <v/>
          </cell>
          <cell r="BO297" t="str">
            <v/>
          </cell>
          <cell r="BP297" t="str">
            <v/>
          </cell>
          <cell r="BQ297" t="str">
            <v/>
          </cell>
          <cell r="BR297" t="str">
            <v/>
          </cell>
          <cell r="BS297" t="str">
            <v/>
          </cell>
          <cell r="BT297" t="str">
            <v/>
          </cell>
          <cell r="BU297" t="str">
            <v/>
          </cell>
          <cell r="BV297" t="str">
            <v/>
          </cell>
          <cell r="BW297" t="str">
            <v/>
          </cell>
          <cell r="BX297" t="str">
            <v/>
          </cell>
        </row>
        <row r="298">
          <cell r="A298" t="str">
            <v>EIMYSE</v>
          </cell>
          <cell r="B298" t="str">
            <v>MySQL 5.7</v>
          </cell>
          <cell r="C298" t="str">
            <v>Optimisez l'exploitation de vos bases de données</v>
          </cell>
          <cell r="D298" t="str">
            <v>Christophe  REBOUL</v>
          </cell>
          <cell r="E298" t="str">
            <v/>
          </cell>
          <cell r="F298" t="str">
            <v xml:space="preserve">REBOUL, Christophe </v>
          </cell>
          <cell r="G298" t="str">
            <v/>
          </cell>
          <cell r="H298" t="str">
            <v/>
          </cell>
          <cell r="I298" t="str">
            <v/>
          </cell>
          <cell r="J298" t="str">
            <v/>
          </cell>
          <cell r="K298" t="str">
            <v>Edition du 1 March 2016</v>
          </cell>
          <cell r="L298" t="str">
            <v>454 pages</v>
          </cell>
          <cell r="M298" t="str">
            <v>Editions ENI</v>
          </cell>
          <cell r="N298" t="str">
            <v>fre</v>
          </cell>
          <cell r="O298" t="str">
            <v>fre</v>
          </cell>
          <cell r="P298" t="str">
            <v>fre</v>
          </cell>
          <cell r="Q298" t="str">
            <v>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v>
          </cell>
          <cell r="R298">
            <v>9782409001321</v>
          </cell>
          <cell r="S298" t="str">
            <v>Version Numérique</v>
          </cell>
          <cell r="T298">
            <v>9782746099869</v>
          </cell>
          <cell r="U298" t="str">
            <v>Version Imprimée</v>
          </cell>
          <cell r="V298" t="str">
            <v>St-Herblain</v>
          </cell>
          <cell r="W298" t="str">
            <v>Editions ENI</v>
          </cell>
          <cell r="X298">
            <v>2016</v>
          </cell>
          <cell r="Y298" t="str">
            <v>Bibliothèque Numérique ENI (Service en ligne)</v>
          </cell>
          <cell r="Z298" t="str">
            <v>EXPERT IT</v>
          </cell>
          <cell r="AA298" t="str">
            <v>texte</v>
          </cell>
          <cell r="AB298" t="str">
            <v>txt</v>
          </cell>
          <cell r="AC298" t="str">
            <v>rdacontent/fre</v>
          </cell>
          <cell r="AD298" t="str">
            <v>informatique</v>
          </cell>
          <cell r="AE298" t="str">
            <v>c</v>
          </cell>
          <cell r="AF298" t="str">
            <v>rdamedia/fre</v>
          </cell>
          <cell r="AG298" t="str">
            <v>ressource en ligne</v>
          </cell>
          <cell r="AH298" t="str">
            <v>cr</v>
          </cell>
          <cell r="AI298" t="str">
            <v>rdacarrier/fre</v>
          </cell>
          <cell r="AJ298" t="str">
            <v>m\\\\\o\\d\\\\\\\\</v>
          </cell>
          <cell r="AK298" t="str">
            <v>cr\cn\\\\uuaua</v>
          </cell>
          <cell r="AL298" t="str">
            <v>Accès restreint aux membres</v>
          </cell>
          <cell r="AM298" t="str">
            <v>Source de la note de description : Version imprimée</v>
          </cell>
          <cell r="AN298" t="str">
            <v/>
          </cell>
          <cell r="AO298" t="str">
            <v>%SITE_CLIENT%/?library_guid=A5F10141-F652-4FC7-B5D7-DA5511F930DF</v>
          </cell>
          <cell r="AP298" t="str">
            <v>Accès au travers du portail ENI</v>
          </cell>
          <cell r="AQ298" t="str">
            <v xml:space="preserve"> base de données </v>
          </cell>
          <cell r="AR298" t="str">
            <v xml:space="preserve"> BDD </v>
          </cell>
          <cell r="AS298" t="str">
            <v xml:space="preserve"> GTID </v>
          </cell>
          <cell r="AT298" t="str">
            <v xml:space="preserve"> LNEIMYSE</v>
          </cell>
          <cell r="AU298" t="str">
            <v xml:space="preserve"> mySQL proxy  </v>
          </cell>
          <cell r="AV298" t="str">
            <v xml:space="preserve"> proxy </v>
          </cell>
          <cell r="AW298" t="str">
            <v xml:space="preserve"> RSA/SSL </v>
          </cell>
          <cell r="AX298" t="str">
            <v xml:space="preserve"> sécurité </v>
          </cell>
          <cell r="AY298" t="str">
            <v xml:space="preserve"> server </v>
          </cell>
          <cell r="AZ298" t="str">
            <v xml:space="preserve"> serveur </v>
          </cell>
          <cell r="BA298" t="str">
            <v xml:space="preserve"> SGBD </v>
          </cell>
          <cell r="BB298" t="str">
            <v xml:space="preserve">Open source </v>
          </cell>
          <cell r="BC298" t="str">
            <v/>
          </cell>
          <cell r="BD298" t="str">
            <v/>
          </cell>
          <cell r="BE298" t="str">
            <v/>
          </cell>
          <cell r="BF298" t="str">
            <v/>
          </cell>
          <cell r="BG298" t="str">
            <v/>
          </cell>
          <cell r="BH298" t="str">
            <v/>
          </cell>
          <cell r="BI298" t="str">
            <v/>
          </cell>
          <cell r="BJ298" t="str">
            <v/>
          </cell>
          <cell r="BK298" t="str">
            <v/>
          </cell>
          <cell r="BL298" t="str">
            <v/>
          </cell>
          <cell r="BM298" t="str">
            <v/>
          </cell>
          <cell r="BN298" t="str">
            <v/>
          </cell>
          <cell r="BO298" t="str">
            <v/>
          </cell>
          <cell r="BP298" t="str">
            <v/>
          </cell>
          <cell r="BQ298" t="str">
            <v/>
          </cell>
          <cell r="BR298" t="str">
            <v/>
          </cell>
          <cell r="BS298" t="str">
            <v/>
          </cell>
          <cell r="BT298" t="str">
            <v/>
          </cell>
          <cell r="BU298" t="str">
            <v/>
          </cell>
          <cell r="BV298" t="str">
            <v/>
          </cell>
          <cell r="BW298" t="str">
            <v/>
          </cell>
          <cell r="BX298" t="str">
            <v/>
          </cell>
        </row>
        <row r="299">
          <cell r="A299" t="str">
            <v>EINOD</v>
          </cell>
          <cell r="B299" t="str">
            <v>Node.js</v>
          </cell>
          <cell r="C299" t="str">
            <v>Exploitez la puissance de JavaScript côté serveur</v>
          </cell>
          <cell r="D299" t="str">
            <v>Julien FONTANET,Olivier LAMBERT</v>
          </cell>
          <cell r="E299" t="str">
            <v/>
          </cell>
          <cell r="F299" t="str">
            <v>FONTANET, Julien</v>
          </cell>
          <cell r="G299" t="str">
            <v>LAMBERT, Olivier</v>
          </cell>
          <cell r="H299" t="str">
            <v/>
          </cell>
          <cell r="I299" t="str">
            <v/>
          </cell>
          <cell r="J299" t="str">
            <v/>
          </cell>
          <cell r="K299" t="str">
            <v>Edition du 1 April 2015</v>
          </cell>
          <cell r="L299" t="str">
            <v>231 pages</v>
          </cell>
          <cell r="M299" t="str">
            <v>Editions ENI</v>
          </cell>
          <cell r="N299" t="str">
            <v>fre</v>
          </cell>
          <cell r="O299" t="str">
            <v>fre</v>
          </cell>
          <cell r="P299" t="str">
            <v>fre</v>
          </cell>
          <cell r="Q299" t="str">
            <v>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v>
          </cell>
          <cell r="R299">
            <v>9782746095861</v>
          </cell>
          <cell r="S299" t="str">
            <v>Version Numérique</v>
          </cell>
          <cell r="T299">
            <v>9782746089785</v>
          </cell>
          <cell r="U299" t="str">
            <v>Version Imprimée</v>
          </cell>
          <cell r="V299" t="str">
            <v>St-Herblain</v>
          </cell>
          <cell r="W299" t="str">
            <v>Editions ENI</v>
          </cell>
          <cell r="X299">
            <v>2015</v>
          </cell>
          <cell r="Y299" t="str">
            <v>Bibliothèque Numérique ENI (Service en ligne)</v>
          </cell>
          <cell r="Z299" t="str">
            <v>EXPERT IT</v>
          </cell>
          <cell r="AA299" t="str">
            <v>texte</v>
          </cell>
          <cell r="AB299" t="str">
            <v>txt</v>
          </cell>
          <cell r="AC299" t="str">
            <v>rdacontent/fre</v>
          </cell>
          <cell r="AD299" t="str">
            <v>informatique</v>
          </cell>
          <cell r="AE299" t="str">
            <v>c</v>
          </cell>
          <cell r="AF299" t="str">
            <v>rdamedia/fre</v>
          </cell>
          <cell r="AG299" t="str">
            <v>ressource en ligne</v>
          </cell>
          <cell r="AH299" t="str">
            <v>cr</v>
          </cell>
          <cell r="AI299" t="str">
            <v>rdacarrier/fre</v>
          </cell>
          <cell r="AJ299" t="str">
            <v>m\\\\\o\\d\\\\\\\\</v>
          </cell>
          <cell r="AK299" t="str">
            <v>cr\cn\\\\uuaua</v>
          </cell>
          <cell r="AL299" t="str">
            <v>Accès restreint aux membres</v>
          </cell>
          <cell r="AM299" t="str">
            <v>Source de la note de description : Version imprimée</v>
          </cell>
          <cell r="AN299" t="str">
            <v/>
          </cell>
          <cell r="AO299" t="str">
            <v>%SITE_CLIENT%/?library_guid=B01CE1EA-EFDF-47BC-9F9E-E7872CBC6895</v>
          </cell>
          <cell r="AP299" t="str">
            <v>Accès au travers du portail ENI</v>
          </cell>
          <cell r="AQ299" t="str">
            <v xml:space="preserve"> gulp </v>
          </cell>
          <cell r="AR299" t="str">
            <v xml:space="preserve"> jshint </v>
          </cell>
          <cell r="AS299" t="str">
            <v xml:space="preserve"> LNEINOD</v>
          </cell>
          <cell r="AT299" t="str">
            <v xml:space="preserve"> node </v>
          </cell>
          <cell r="AU299" t="str">
            <v xml:space="preserve"> nodejs </v>
          </cell>
          <cell r="AV299" t="str">
            <v xml:space="preserve"> npm </v>
          </cell>
          <cell r="AW299" t="str">
            <v xml:space="preserve">livre javascript </v>
          </cell>
          <cell r="AX299" t="str">
            <v/>
          </cell>
          <cell r="AY299" t="str">
            <v/>
          </cell>
          <cell r="AZ299" t="str">
            <v/>
          </cell>
          <cell r="BA299" t="str">
            <v/>
          </cell>
          <cell r="BB299" t="str">
            <v/>
          </cell>
          <cell r="BC299" t="str">
            <v/>
          </cell>
          <cell r="BD299" t="str">
            <v/>
          </cell>
          <cell r="BE299" t="str">
            <v/>
          </cell>
          <cell r="BF299" t="str">
            <v/>
          </cell>
          <cell r="BG299" t="str">
            <v/>
          </cell>
          <cell r="BH299" t="str">
            <v/>
          </cell>
          <cell r="BI299" t="str">
            <v/>
          </cell>
          <cell r="BJ299" t="str">
            <v/>
          </cell>
          <cell r="BK299" t="str">
            <v/>
          </cell>
          <cell r="BL299" t="str">
            <v/>
          </cell>
          <cell r="BM299" t="str">
            <v/>
          </cell>
          <cell r="BN299" t="str">
            <v/>
          </cell>
          <cell r="BO299" t="str">
            <v/>
          </cell>
          <cell r="BP299" t="str">
            <v/>
          </cell>
          <cell r="BQ299" t="str">
            <v/>
          </cell>
          <cell r="BR299" t="str">
            <v/>
          </cell>
          <cell r="BS299" t="str">
            <v/>
          </cell>
          <cell r="BT299" t="str">
            <v/>
          </cell>
          <cell r="BU299" t="str">
            <v/>
          </cell>
          <cell r="BV299" t="str">
            <v/>
          </cell>
          <cell r="BW299" t="str">
            <v/>
          </cell>
          <cell r="BX299" t="str">
            <v/>
          </cell>
        </row>
        <row r="300">
          <cell r="A300" t="str">
            <v>EIORA</v>
          </cell>
          <cell r="B300" t="str">
            <v>Oracle</v>
          </cell>
          <cell r="C300" t="str">
            <v>Exploitation de bases de données en environnement de production sous Unix</v>
          </cell>
          <cell r="D300" t="str">
            <v>Marc GAVINI</v>
          </cell>
          <cell r="E300" t="str">
            <v/>
          </cell>
          <cell r="F300" t="str">
            <v>GAVINI, Marc</v>
          </cell>
          <cell r="G300" t="str">
            <v/>
          </cell>
          <cell r="H300" t="str">
            <v/>
          </cell>
          <cell r="I300" t="str">
            <v/>
          </cell>
          <cell r="J300" t="str">
            <v/>
          </cell>
          <cell r="K300" t="str">
            <v>Edition du 1 October 2011</v>
          </cell>
          <cell r="L300" t="str">
            <v>521 pages</v>
          </cell>
          <cell r="M300" t="str">
            <v>Editions ENI</v>
          </cell>
          <cell r="N300" t="str">
            <v>fre</v>
          </cell>
          <cell r="O300" t="str">
            <v>fre</v>
          </cell>
          <cell r="P300" t="str">
            <v>fre</v>
          </cell>
          <cell r="Q300" t="str">
            <v>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v>
          </cell>
          <cell r="R300">
            <v>9782746070400</v>
          </cell>
          <cell r="S300" t="str">
            <v>Version Numérique</v>
          </cell>
          <cell r="T300">
            <v>9782746068308</v>
          </cell>
          <cell r="U300" t="str">
            <v>Version Imprimée</v>
          </cell>
          <cell r="V300" t="str">
            <v>St-Herblain</v>
          </cell>
          <cell r="W300" t="str">
            <v>Editions ENI</v>
          </cell>
          <cell r="X300">
            <v>2011</v>
          </cell>
          <cell r="Y300" t="str">
            <v>Bibliothèque Numérique ENI (Service en ligne)</v>
          </cell>
          <cell r="Z300" t="str">
            <v>EXPERT IT</v>
          </cell>
          <cell r="AA300" t="str">
            <v>texte</v>
          </cell>
          <cell r="AB300" t="str">
            <v>txt</v>
          </cell>
          <cell r="AC300" t="str">
            <v>rdacontent/fre</v>
          </cell>
          <cell r="AD300" t="str">
            <v>informatique</v>
          </cell>
          <cell r="AE300" t="str">
            <v>c</v>
          </cell>
          <cell r="AF300" t="str">
            <v>rdamedia/fre</v>
          </cell>
          <cell r="AG300" t="str">
            <v>ressource en ligne</v>
          </cell>
          <cell r="AH300" t="str">
            <v>cr</v>
          </cell>
          <cell r="AI300" t="str">
            <v>rdacarrier/fre</v>
          </cell>
          <cell r="AJ300" t="str">
            <v>m\\\\\o\\d\\\\\\\\</v>
          </cell>
          <cell r="AK300" t="str">
            <v>cr\cn\\\\uuaua</v>
          </cell>
          <cell r="AL300" t="str">
            <v>Accès restreint aux membres</v>
          </cell>
          <cell r="AM300" t="str">
            <v>Source de la note de description : Version imprimée</v>
          </cell>
          <cell r="AN300" t="str">
            <v/>
          </cell>
          <cell r="AO300" t="str">
            <v>%SITE_CLIENT%/?library_guid=95DD2C51-E0C2-469D-BFB7-EFBCAA92AD72</v>
          </cell>
          <cell r="AP300" t="str">
            <v>Accès au travers du portail ENI</v>
          </cell>
          <cell r="AQ300" t="str">
            <v xml:space="preserve"> bsd </v>
          </cell>
          <cell r="AR300" t="str">
            <v xml:space="preserve"> dba </v>
          </cell>
          <cell r="AS300" t="str">
            <v xml:space="preserve"> LNEIORA</v>
          </cell>
          <cell r="AT300" t="str">
            <v xml:space="preserve"> sgbdr </v>
          </cell>
          <cell r="AU300" t="str">
            <v xml:space="preserve"> unix </v>
          </cell>
          <cell r="AV300" t="str">
            <v xml:space="preserve">itil </v>
          </cell>
          <cell r="AW300" t="str">
            <v xml:space="preserve">sgbd </v>
          </cell>
          <cell r="AX300" t="str">
            <v/>
          </cell>
          <cell r="AY300" t="str">
            <v/>
          </cell>
          <cell r="AZ300" t="str">
            <v/>
          </cell>
          <cell r="BA300" t="str">
            <v/>
          </cell>
          <cell r="BB300" t="str">
            <v/>
          </cell>
          <cell r="BC300" t="str">
            <v/>
          </cell>
          <cell r="BD300" t="str">
            <v/>
          </cell>
          <cell r="BE300" t="str">
            <v/>
          </cell>
          <cell r="BF300" t="str">
            <v/>
          </cell>
          <cell r="BG300" t="str">
            <v/>
          </cell>
          <cell r="BH300" t="str">
            <v/>
          </cell>
          <cell r="BI300" t="str">
            <v/>
          </cell>
          <cell r="BJ300" t="str">
            <v/>
          </cell>
          <cell r="BK300" t="str">
            <v/>
          </cell>
          <cell r="BL300" t="str">
            <v/>
          </cell>
          <cell r="BM300" t="str">
            <v/>
          </cell>
          <cell r="BN300" t="str">
            <v/>
          </cell>
          <cell r="BO300" t="str">
            <v/>
          </cell>
          <cell r="BP300" t="str">
            <v/>
          </cell>
          <cell r="BQ300" t="str">
            <v/>
          </cell>
          <cell r="BR300" t="str">
            <v/>
          </cell>
          <cell r="BS300" t="str">
            <v/>
          </cell>
          <cell r="BT300" t="str">
            <v/>
          </cell>
          <cell r="BU300" t="str">
            <v/>
          </cell>
          <cell r="BV300" t="str">
            <v/>
          </cell>
          <cell r="BW300" t="str">
            <v/>
          </cell>
          <cell r="BX300" t="str">
            <v/>
          </cell>
        </row>
        <row r="301">
          <cell r="A301" t="str">
            <v>EIPHP</v>
          </cell>
          <cell r="B301" t="str">
            <v>PHP</v>
          </cell>
          <cell r="C301" t="str">
            <v>Améliorez la performance de vos applications</v>
          </cell>
          <cell r="D301" t="str">
            <v>Jean-Marie RENOUARD</v>
          </cell>
          <cell r="E301" t="str">
            <v/>
          </cell>
          <cell r="F301" t="str">
            <v>RENOUARD, Jean-Marie</v>
          </cell>
          <cell r="G301" t="str">
            <v/>
          </cell>
          <cell r="H301" t="str">
            <v/>
          </cell>
          <cell r="I301" t="str">
            <v/>
          </cell>
          <cell r="J301" t="str">
            <v/>
          </cell>
          <cell r="K301" t="str">
            <v>Edition du 1 November 2010</v>
          </cell>
          <cell r="L301" t="str">
            <v>478 pages</v>
          </cell>
          <cell r="M301" t="str">
            <v>Editions ENI</v>
          </cell>
          <cell r="N301" t="str">
            <v>fre</v>
          </cell>
          <cell r="O301" t="str">
            <v>fre</v>
          </cell>
          <cell r="P301" t="str">
            <v>fre</v>
          </cell>
          <cell r="Q301" t="str">
            <v>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v>
          </cell>
          <cell r="R301">
            <v>9782746060906</v>
          </cell>
          <cell r="S301" t="str">
            <v>Version Numérique</v>
          </cell>
          <cell r="T301">
            <v>9782746058941</v>
          </cell>
          <cell r="U301" t="str">
            <v>Version Imprimée</v>
          </cell>
          <cell r="V301" t="str">
            <v>St-Herblain</v>
          </cell>
          <cell r="W301" t="str">
            <v>Editions ENI</v>
          </cell>
          <cell r="X301">
            <v>2010</v>
          </cell>
          <cell r="Y301" t="str">
            <v>Bibliothèque Numérique ENI (Service en ligne)</v>
          </cell>
          <cell r="Z301" t="str">
            <v>EXPERT IT</v>
          </cell>
          <cell r="AA301" t="str">
            <v>texte</v>
          </cell>
          <cell r="AB301" t="str">
            <v>txt</v>
          </cell>
          <cell r="AC301" t="str">
            <v>rdacontent/fre</v>
          </cell>
          <cell r="AD301" t="str">
            <v>informatique</v>
          </cell>
          <cell r="AE301" t="str">
            <v>c</v>
          </cell>
          <cell r="AF301" t="str">
            <v>rdamedia/fre</v>
          </cell>
          <cell r="AG301" t="str">
            <v>ressource en ligne</v>
          </cell>
          <cell r="AH301" t="str">
            <v>cr</v>
          </cell>
          <cell r="AI301" t="str">
            <v>rdacarrier/fre</v>
          </cell>
          <cell r="AJ301" t="str">
            <v>m\\\\\o\\d\\\\\\\\</v>
          </cell>
          <cell r="AK301" t="str">
            <v>cr\cn\\\\uuaua</v>
          </cell>
          <cell r="AL301" t="str">
            <v>Accès restreint aux membres</v>
          </cell>
          <cell r="AM301" t="str">
            <v>Source de la note de description : Version imprimée</v>
          </cell>
          <cell r="AN301" t="str">
            <v/>
          </cell>
          <cell r="AO301" t="str">
            <v>%SITE_CLIENT%/?library_guid=724EBD42-FA47-4AE6-AAFB-B6109937820E</v>
          </cell>
          <cell r="AP301" t="str">
            <v>Accès au travers du portail ENI</v>
          </cell>
          <cell r="AQ301" t="str">
            <v xml:space="preserve"> développement </v>
          </cell>
          <cell r="AR301" t="str">
            <v xml:space="preserve"> langage </v>
          </cell>
          <cell r="AS301" t="str">
            <v xml:space="preserve"> livre qualité </v>
          </cell>
          <cell r="AT301" t="str">
            <v xml:space="preserve"> LNEIPHP</v>
          </cell>
          <cell r="AU301" t="str">
            <v xml:space="preserve"> php 5.3 </v>
          </cell>
          <cell r="AV301" t="str">
            <v xml:space="preserve"> php5 </v>
          </cell>
          <cell r="AW301" t="str">
            <v xml:space="preserve">livre php </v>
          </cell>
          <cell r="AX301" t="str">
            <v/>
          </cell>
          <cell r="AY301" t="str">
            <v/>
          </cell>
          <cell r="AZ301" t="str">
            <v/>
          </cell>
          <cell r="BA301" t="str">
            <v/>
          </cell>
          <cell r="BB301" t="str">
            <v/>
          </cell>
          <cell r="BC301" t="str">
            <v/>
          </cell>
          <cell r="BD301" t="str">
            <v/>
          </cell>
          <cell r="BE301" t="str">
            <v/>
          </cell>
          <cell r="BF301" t="str">
            <v/>
          </cell>
          <cell r="BG301" t="str">
            <v/>
          </cell>
          <cell r="BH301" t="str">
            <v/>
          </cell>
          <cell r="BI301" t="str">
            <v/>
          </cell>
          <cell r="BJ301" t="str">
            <v/>
          </cell>
          <cell r="BK301" t="str">
            <v/>
          </cell>
          <cell r="BL301" t="str">
            <v/>
          </cell>
          <cell r="BM301" t="str">
            <v/>
          </cell>
          <cell r="BN301" t="str">
            <v/>
          </cell>
          <cell r="BO301" t="str">
            <v/>
          </cell>
          <cell r="BP301" t="str">
            <v/>
          </cell>
          <cell r="BQ301" t="str">
            <v/>
          </cell>
          <cell r="BR301" t="str">
            <v/>
          </cell>
          <cell r="BS301" t="str">
            <v/>
          </cell>
          <cell r="BT301" t="str">
            <v/>
          </cell>
          <cell r="BU301" t="str">
            <v/>
          </cell>
          <cell r="BV301" t="str">
            <v/>
          </cell>
          <cell r="BW301" t="str">
            <v/>
          </cell>
          <cell r="BX301" t="str">
            <v/>
          </cell>
        </row>
        <row r="302">
          <cell r="A302" t="str">
            <v>EIPJFAC</v>
          </cell>
          <cell r="B302" t="str">
            <v>Facebook</v>
          </cell>
          <cell r="C302" t="str">
            <v>Création d'applications avec PHP et JavaScript</v>
          </cell>
          <cell r="D302" t="str">
            <v>David WAY</v>
          </cell>
          <cell r="E302" t="str">
            <v/>
          </cell>
          <cell r="F302" t="str">
            <v>WAY, David</v>
          </cell>
          <cell r="G302" t="str">
            <v/>
          </cell>
          <cell r="H302" t="str">
            <v/>
          </cell>
          <cell r="I302" t="str">
            <v/>
          </cell>
          <cell r="J302" t="str">
            <v/>
          </cell>
          <cell r="K302" t="str">
            <v>Edition du 1 June 2012</v>
          </cell>
          <cell r="L302" t="str">
            <v>428 pages</v>
          </cell>
          <cell r="M302" t="str">
            <v>Editions ENI</v>
          </cell>
          <cell r="N302" t="str">
            <v>fre</v>
          </cell>
          <cell r="O302" t="str">
            <v>fre</v>
          </cell>
          <cell r="P302" t="str">
            <v>fre</v>
          </cell>
          <cell r="Q302" t="str">
            <v>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v>
          </cell>
          <cell r="R302">
            <v>9782746074743</v>
          </cell>
          <cell r="S302" t="str">
            <v>Version Numérique</v>
          </cell>
          <cell r="T302">
            <v>9782746074163</v>
          </cell>
          <cell r="U302" t="str">
            <v>Version Imprimée</v>
          </cell>
          <cell r="V302" t="str">
            <v>St-Herblain</v>
          </cell>
          <cell r="W302" t="str">
            <v>Editions ENI</v>
          </cell>
          <cell r="X302">
            <v>2012</v>
          </cell>
          <cell r="Y302" t="str">
            <v>Bibliothèque Numérique ENI (Service en ligne)</v>
          </cell>
          <cell r="Z302" t="str">
            <v>EXPERT IT</v>
          </cell>
          <cell r="AA302" t="str">
            <v>texte</v>
          </cell>
          <cell r="AB302" t="str">
            <v>txt</v>
          </cell>
          <cell r="AC302" t="str">
            <v>rdacontent/fre</v>
          </cell>
          <cell r="AD302" t="str">
            <v>informatique</v>
          </cell>
          <cell r="AE302" t="str">
            <v>c</v>
          </cell>
          <cell r="AF302" t="str">
            <v>rdamedia/fre</v>
          </cell>
          <cell r="AG302" t="str">
            <v>ressource en ligne</v>
          </cell>
          <cell r="AH302" t="str">
            <v>cr</v>
          </cell>
          <cell r="AI302" t="str">
            <v>rdacarrier/fre</v>
          </cell>
          <cell r="AJ302" t="str">
            <v>m\\\\\o\\d\\\\\\\\</v>
          </cell>
          <cell r="AK302" t="str">
            <v>cr\cn\\\\uuaua</v>
          </cell>
          <cell r="AL302" t="str">
            <v>Accès restreint aux membres</v>
          </cell>
          <cell r="AM302" t="str">
            <v>Source de la note de description : Version imprimée</v>
          </cell>
          <cell r="AN302" t="str">
            <v/>
          </cell>
          <cell r="AO302" t="str">
            <v>%SITE_CLIENT%/?library_guid=E53C95EC-6AE8-4591-9EFD-0F260A9DD2EF</v>
          </cell>
          <cell r="AP302" t="str">
            <v>Accès au travers du portail ENI</v>
          </cell>
          <cell r="AQ302" t="str">
            <v xml:space="preserve"> javascript </v>
          </cell>
          <cell r="AR302" t="str">
            <v xml:space="preserve"> LNEIPJFAC</v>
          </cell>
          <cell r="AS302" t="str">
            <v xml:space="preserve"> php </v>
          </cell>
          <cell r="AT302" t="str">
            <v xml:space="preserve"> php5 </v>
          </cell>
          <cell r="AU302" t="str">
            <v xml:space="preserve"> Plug</v>
          </cell>
          <cell r="AV302" t="str">
            <v xml:space="preserve">Facebook </v>
          </cell>
          <cell r="AW302" t="str">
            <v xml:space="preserve">ins sociaux </v>
          </cell>
          <cell r="AX302" t="str">
            <v/>
          </cell>
          <cell r="AY302" t="str">
            <v/>
          </cell>
          <cell r="AZ302" t="str">
            <v/>
          </cell>
          <cell r="BA302" t="str">
            <v/>
          </cell>
          <cell r="BB302" t="str">
            <v/>
          </cell>
          <cell r="BC302" t="str">
            <v/>
          </cell>
          <cell r="BD302" t="str">
            <v/>
          </cell>
          <cell r="BE302" t="str">
            <v/>
          </cell>
          <cell r="BF302" t="str">
            <v/>
          </cell>
          <cell r="BG302" t="str">
            <v/>
          </cell>
          <cell r="BH302" t="str">
            <v/>
          </cell>
          <cell r="BI302" t="str">
            <v/>
          </cell>
          <cell r="BJ302" t="str">
            <v/>
          </cell>
          <cell r="BK302" t="str">
            <v/>
          </cell>
          <cell r="BL302" t="str">
            <v/>
          </cell>
          <cell r="BM302" t="str">
            <v/>
          </cell>
          <cell r="BN302" t="str">
            <v/>
          </cell>
          <cell r="BO302" t="str">
            <v/>
          </cell>
          <cell r="BP302" t="str">
            <v/>
          </cell>
          <cell r="BQ302" t="str">
            <v/>
          </cell>
          <cell r="BR302" t="str">
            <v/>
          </cell>
          <cell r="BS302" t="str">
            <v/>
          </cell>
          <cell r="BT302" t="str">
            <v/>
          </cell>
          <cell r="BU302" t="str">
            <v/>
          </cell>
          <cell r="BV302" t="str">
            <v/>
          </cell>
          <cell r="BW302" t="str">
            <v/>
          </cell>
          <cell r="BX302" t="str">
            <v/>
          </cell>
        </row>
        <row r="303">
          <cell r="A303" t="str">
            <v>EIPRESTA</v>
          </cell>
          <cell r="B303" t="str">
            <v>Développez avec PHP pour PrestaShop</v>
          </cell>
          <cell r="C303" t="str">
            <v>Architecture, personnalisation, thèmes et conception de modules</v>
          </cell>
          <cell r="D303" t="str">
            <v>Jonathan DANSE</v>
          </cell>
          <cell r="E303" t="str">
            <v/>
          </cell>
          <cell r="F303" t="str">
            <v>DANSE, Jonathan</v>
          </cell>
          <cell r="G303" t="str">
            <v/>
          </cell>
          <cell r="H303" t="str">
            <v/>
          </cell>
          <cell r="I303" t="str">
            <v/>
          </cell>
          <cell r="J303" t="str">
            <v/>
          </cell>
          <cell r="K303" t="str">
            <v>Edition du 1 February 2023</v>
          </cell>
          <cell r="L303" t="str">
            <v>429 pages</v>
          </cell>
          <cell r="M303" t="str">
            <v>Editions ENI</v>
          </cell>
          <cell r="N303" t="str">
            <v>fre</v>
          </cell>
          <cell r="O303" t="str">
            <v>fre</v>
          </cell>
          <cell r="P303" t="str">
            <v>fre</v>
          </cell>
          <cell r="Q303" t="str">
            <v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v>
          </cell>
          <cell r="R303">
            <v>9782409038617</v>
          </cell>
          <cell r="S303" t="str">
            <v>Version Numérique</v>
          </cell>
          <cell r="T303">
            <v>9782409038600</v>
          </cell>
          <cell r="U303" t="str">
            <v>Version Imprimée</v>
          </cell>
          <cell r="V303" t="str">
            <v>St-Herblain</v>
          </cell>
          <cell r="W303" t="str">
            <v>Editions ENI</v>
          </cell>
          <cell r="X303">
            <v>2023</v>
          </cell>
          <cell r="Y303" t="str">
            <v>Bibliothèque Numérique ENI (Service en ligne)</v>
          </cell>
          <cell r="Z303" t="str">
            <v>EXPERT IT</v>
          </cell>
          <cell r="AA303" t="str">
            <v>texte</v>
          </cell>
          <cell r="AB303" t="str">
            <v>txt</v>
          </cell>
          <cell r="AC303" t="str">
            <v>rdacontent/fre</v>
          </cell>
          <cell r="AD303" t="str">
            <v>informatique</v>
          </cell>
          <cell r="AE303" t="str">
            <v>c</v>
          </cell>
          <cell r="AF303" t="str">
            <v>rdamedia/fre</v>
          </cell>
          <cell r="AG303" t="str">
            <v>ressource en ligne</v>
          </cell>
          <cell r="AH303" t="str">
            <v>cr</v>
          </cell>
          <cell r="AI303" t="str">
            <v>rdacarrier/fre</v>
          </cell>
          <cell r="AJ303" t="str">
            <v>m\\\\\o\\d\\\\\\\\</v>
          </cell>
          <cell r="AK303" t="str">
            <v>cr\cn\\\\uuaua</v>
          </cell>
          <cell r="AL303" t="str">
            <v>Accès restreint aux membres</v>
          </cell>
          <cell r="AM303" t="str">
            <v>Source de la note de description : Version imprimée</v>
          </cell>
          <cell r="AN303" t="str">
            <v/>
          </cell>
          <cell r="AO303" t="str">
            <v>%SITE_CLIENT%/?library_guid=843DEA72-A0A6-4F6C-B432-44A871853F08</v>
          </cell>
          <cell r="AP303" t="str">
            <v>Accès au travers du portail ENI</v>
          </cell>
          <cell r="AQ303" t="str">
            <v xml:space="preserve"> CMS</v>
          </cell>
          <cell r="AR303" t="str">
            <v xml:space="preserve"> e</v>
          </cell>
          <cell r="AS303" t="str">
            <v xml:space="preserve"> prestashop </v>
          </cell>
          <cell r="AT303" t="str">
            <v xml:space="preserve">commerce </v>
          </cell>
          <cell r="AU303" t="str">
            <v xml:space="preserve">PHP </v>
          </cell>
          <cell r="AV303" t="str">
            <v/>
          </cell>
          <cell r="AW303" t="str">
            <v/>
          </cell>
          <cell r="AX303" t="str">
            <v/>
          </cell>
          <cell r="AY303" t="str">
            <v/>
          </cell>
          <cell r="AZ303" t="str">
            <v/>
          </cell>
          <cell r="BA303" t="str">
            <v/>
          </cell>
          <cell r="BB303" t="str">
            <v/>
          </cell>
          <cell r="BC303" t="str">
            <v/>
          </cell>
          <cell r="BD303" t="str">
            <v/>
          </cell>
          <cell r="BE303" t="str">
            <v/>
          </cell>
          <cell r="BF303" t="str">
            <v/>
          </cell>
          <cell r="BG303" t="str">
            <v/>
          </cell>
          <cell r="BH303" t="str">
            <v/>
          </cell>
          <cell r="BI303" t="str">
            <v/>
          </cell>
          <cell r="BJ303" t="str">
            <v/>
          </cell>
          <cell r="BK303" t="str">
            <v/>
          </cell>
          <cell r="BL303" t="str">
            <v/>
          </cell>
          <cell r="BM303" t="str">
            <v/>
          </cell>
          <cell r="BN303" t="str">
            <v/>
          </cell>
          <cell r="BO303" t="str">
            <v/>
          </cell>
          <cell r="BP303" t="str">
            <v/>
          </cell>
          <cell r="BQ303" t="str">
            <v/>
          </cell>
          <cell r="BR303" t="str">
            <v/>
          </cell>
          <cell r="BS303" t="str">
            <v/>
          </cell>
          <cell r="BT303" t="str">
            <v/>
          </cell>
          <cell r="BU303" t="str">
            <v/>
          </cell>
          <cell r="BV303" t="str">
            <v/>
          </cell>
          <cell r="BW303" t="str">
            <v/>
          </cell>
          <cell r="BX303" t="str">
            <v/>
          </cell>
        </row>
        <row r="304">
          <cell r="A304" t="str">
            <v>EIPROWA</v>
          </cell>
          <cell r="B304" t="str">
            <v>Progressive Web App</v>
          </cell>
          <cell r="C304" t="str">
            <v>Utilisez les standards du web pour développer vos applications mobiles</v>
          </cell>
          <cell r="D304" t="str">
            <v>Emmanuel DEMEY</v>
          </cell>
          <cell r="E304" t="str">
            <v/>
          </cell>
          <cell r="F304" t="str">
            <v>DEMEY, Emmanuel</v>
          </cell>
          <cell r="G304" t="str">
            <v/>
          </cell>
          <cell r="H304" t="str">
            <v/>
          </cell>
          <cell r="I304" t="str">
            <v/>
          </cell>
          <cell r="J304" t="str">
            <v/>
          </cell>
          <cell r="K304" t="str">
            <v>Edition du 1 August 2020</v>
          </cell>
          <cell r="L304" t="str">
            <v>298 pages</v>
          </cell>
          <cell r="M304" t="str">
            <v>Editions ENI</v>
          </cell>
          <cell r="N304" t="str">
            <v>fre</v>
          </cell>
          <cell r="O304" t="str">
            <v>fre</v>
          </cell>
          <cell r="P304" t="str">
            <v>fre</v>
          </cell>
          <cell r="Q304" t="str">
            <v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v>
          </cell>
          <cell r="R304">
            <v>9782409026355</v>
          </cell>
          <cell r="S304" t="str">
            <v>Version Numérique</v>
          </cell>
          <cell r="T304">
            <v>9782409026348</v>
          </cell>
          <cell r="U304" t="str">
            <v>Version Imprimée</v>
          </cell>
          <cell r="V304" t="str">
            <v>St-Herblain</v>
          </cell>
          <cell r="W304" t="str">
            <v>Editions ENI</v>
          </cell>
          <cell r="X304">
            <v>2020</v>
          </cell>
          <cell r="Y304" t="str">
            <v>Bibliothèque Numérique ENI (Service en ligne)</v>
          </cell>
          <cell r="Z304" t="str">
            <v>EXPERT IT</v>
          </cell>
          <cell r="AA304" t="str">
            <v>texte</v>
          </cell>
          <cell r="AB304" t="str">
            <v>txt</v>
          </cell>
          <cell r="AC304" t="str">
            <v>rdacontent/fre</v>
          </cell>
          <cell r="AD304" t="str">
            <v>informatique</v>
          </cell>
          <cell r="AE304" t="str">
            <v>c</v>
          </cell>
          <cell r="AF304" t="str">
            <v>rdamedia/fre</v>
          </cell>
          <cell r="AG304" t="str">
            <v>ressource en ligne</v>
          </cell>
          <cell r="AH304" t="str">
            <v>cr</v>
          </cell>
          <cell r="AI304" t="str">
            <v>rdacarrier/fre</v>
          </cell>
          <cell r="AJ304" t="str">
            <v>m\\\\\o\\d\\\\\\\\</v>
          </cell>
          <cell r="AK304" t="str">
            <v>cr\cn\\\\uuaua</v>
          </cell>
          <cell r="AL304" t="str">
            <v>Accès restreint aux membres</v>
          </cell>
          <cell r="AM304" t="str">
            <v>Source de la note de description : Version imprimée</v>
          </cell>
          <cell r="AN304" t="str">
            <v/>
          </cell>
          <cell r="AO304" t="str">
            <v>%SITE_CLIENT%/?library_guid=6E0925CA-F1D0-42A0-87A5-4C4D5FB9B20E</v>
          </cell>
          <cell r="AP304" t="str">
            <v>Accès au travers du portail ENI</v>
          </cell>
          <cell r="AQ304" t="str">
            <v xml:space="preserve"> Background Sync API </v>
          </cell>
          <cell r="AR304" t="str">
            <v xml:space="preserve"> Cache API </v>
          </cell>
          <cell r="AS304" t="str">
            <v xml:space="preserve"> CSS </v>
          </cell>
          <cell r="AT304" t="str">
            <v xml:space="preserve"> HTML </v>
          </cell>
          <cell r="AU304" t="str">
            <v xml:space="preserve"> IndexedDB </v>
          </cell>
          <cell r="AV304" t="str">
            <v xml:space="preserve"> JavaScript </v>
          </cell>
          <cell r="AW304" t="str">
            <v xml:space="preserve"> JS</v>
          </cell>
          <cell r="AX304" t="str">
            <v xml:space="preserve"> Service Worker </v>
          </cell>
          <cell r="AY304" t="str">
            <v xml:space="preserve">PWA </v>
          </cell>
          <cell r="AZ304" t="str">
            <v/>
          </cell>
          <cell r="BA304" t="str">
            <v/>
          </cell>
          <cell r="BB304" t="str">
            <v/>
          </cell>
          <cell r="BC304" t="str">
            <v/>
          </cell>
          <cell r="BD304" t="str">
            <v/>
          </cell>
          <cell r="BE304" t="str">
            <v/>
          </cell>
          <cell r="BF304" t="str">
            <v/>
          </cell>
          <cell r="BG304" t="str">
            <v/>
          </cell>
          <cell r="BH304" t="str">
            <v/>
          </cell>
          <cell r="BI304" t="str">
            <v/>
          </cell>
          <cell r="BJ304" t="str">
            <v/>
          </cell>
          <cell r="BK304" t="str">
            <v/>
          </cell>
          <cell r="BL304" t="str">
            <v/>
          </cell>
          <cell r="BM304" t="str">
            <v/>
          </cell>
          <cell r="BN304" t="str">
            <v/>
          </cell>
          <cell r="BO304" t="str">
            <v/>
          </cell>
          <cell r="BP304" t="str">
            <v/>
          </cell>
          <cell r="BQ304" t="str">
            <v/>
          </cell>
          <cell r="BR304" t="str">
            <v/>
          </cell>
          <cell r="BS304" t="str">
            <v/>
          </cell>
          <cell r="BT304" t="str">
            <v/>
          </cell>
          <cell r="BU304" t="str">
            <v/>
          </cell>
          <cell r="BV304" t="str">
            <v/>
          </cell>
          <cell r="BW304" t="str">
            <v/>
          </cell>
          <cell r="BX304" t="str">
            <v/>
          </cell>
        </row>
        <row r="305">
          <cell r="A305" t="str">
            <v>EIPYTDAT</v>
          </cell>
          <cell r="B305" t="str">
            <v>Python pour la Data Science</v>
          </cell>
          <cell r="C305" t="str">
            <v>Analysez vos données par la pratique avec NumPy, Pandas, Matplotlib et Seaborn</v>
          </cell>
          <cell r="D305" t="str">
            <v>Amandine VELT</v>
          </cell>
          <cell r="E305" t="str">
            <v/>
          </cell>
          <cell r="F305" t="str">
            <v>VELT, Amandine</v>
          </cell>
          <cell r="G305" t="str">
            <v/>
          </cell>
          <cell r="H305" t="str">
            <v/>
          </cell>
          <cell r="I305" t="str">
            <v/>
          </cell>
          <cell r="J305" t="str">
            <v/>
          </cell>
          <cell r="K305" t="str">
            <v>Edition du 1 August 2020</v>
          </cell>
          <cell r="L305" t="str">
            <v>388 pages</v>
          </cell>
          <cell r="M305" t="str">
            <v>Editions ENI</v>
          </cell>
          <cell r="N305" t="str">
            <v>fre</v>
          </cell>
          <cell r="O305" t="str">
            <v>fre</v>
          </cell>
          <cell r="P305" t="str">
            <v>fre</v>
          </cell>
          <cell r="Q305" t="str">
            <v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v>
          </cell>
          <cell r="R305">
            <v>9782409026270</v>
          </cell>
          <cell r="S305" t="str">
            <v>Version Numérique</v>
          </cell>
          <cell r="T305">
            <v>9782409026263</v>
          </cell>
          <cell r="U305" t="str">
            <v>Version Imprimée</v>
          </cell>
          <cell r="V305" t="str">
            <v>St-Herblain</v>
          </cell>
          <cell r="W305" t="str">
            <v>Editions ENI</v>
          </cell>
          <cell r="X305">
            <v>2020</v>
          </cell>
          <cell r="Y305" t="str">
            <v>Bibliothèque Numérique ENI (Service en ligne)</v>
          </cell>
          <cell r="Z305" t="str">
            <v>EXPERT IT</v>
          </cell>
          <cell r="AA305" t="str">
            <v>texte</v>
          </cell>
          <cell r="AB305" t="str">
            <v>txt</v>
          </cell>
          <cell r="AC305" t="str">
            <v>rdacontent/fre</v>
          </cell>
          <cell r="AD305" t="str">
            <v>informatique</v>
          </cell>
          <cell r="AE305" t="str">
            <v>c</v>
          </cell>
          <cell r="AF305" t="str">
            <v>rdamedia/fre</v>
          </cell>
          <cell r="AG305" t="str">
            <v>ressource en ligne</v>
          </cell>
          <cell r="AH305" t="str">
            <v>cr</v>
          </cell>
          <cell r="AI305" t="str">
            <v>rdacarrier/fre</v>
          </cell>
          <cell r="AJ305" t="str">
            <v>m\\\\\o\\d\\\\\\\\</v>
          </cell>
          <cell r="AK305" t="str">
            <v>cr\cn\\\\uuaua</v>
          </cell>
          <cell r="AL305" t="str">
            <v>Accès restreint aux membres</v>
          </cell>
          <cell r="AM305" t="str">
            <v>Source de la note de description : Version imprimée</v>
          </cell>
          <cell r="AN305" t="str">
            <v/>
          </cell>
          <cell r="AO305" t="str">
            <v>%SITE_CLIENT%/?library_guid=5E924E3E-AA96-4E7B-A55C-2DF1AA334713</v>
          </cell>
          <cell r="AP305" t="str">
            <v>Accès au travers du portail ENI</v>
          </cell>
          <cell r="AQ305" t="str">
            <v xml:space="preserve"> analyse de données</v>
          </cell>
          <cell r="AR305" t="str">
            <v xml:space="preserve"> data science </v>
          </cell>
          <cell r="AS305" t="str">
            <v xml:space="preserve"> data scientist </v>
          </cell>
          <cell r="AT305" t="str">
            <v xml:space="preserve"> Matplotlib </v>
          </cell>
          <cell r="AU305" t="str">
            <v xml:space="preserve"> numpy </v>
          </cell>
          <cell r="AV305" t="str">
            <v xml:space="preserve"> Pandas </v>
          </cell>
          <cell r="AW305" t="str">
            <v xml:space="preserve"> seaborn </v>
          </cell>
          <cell r="AX305" t="str">
            <v xml:space="preserve">python </v>
          </cell>
          <cell r="AY305" t="str">
            <v/>
          </cell>
          <cell r="AZ305" t="str">
            <v/>
          </cell>
          <cell r="BA305" t="str">
            <v/>
          </cell>
          <cell r="BB305" t="str">
            <v/>
          </cell>
          <cell r="BC305" t="str">
            <v/>
          </cell>
          <cell r="BD305" t="str">
            <v/>
          </cell>
          <cell r="BE305" t="str">
            <v/>
          </cell>
          <cell r="BF305" t="str">
            <v/>
          </cell>
          <cell r="BG305" t="str">
            <v/>
          </cell>
          <cell r="BH305" t="str">
            <v/>
          </cell>
          <cell r="BI305" t="str">
            <v/>
          </cell>
          <cell r="BJ305" t="str">
            <v/>
          </cell>
          <cell r="BK305" t="str">
            <v/>
          </cell>
          <cell r="BL305" t="str">
            <v/>
          </cell>
          <cell r="BM305" t="str">
            <v/>
          </cell>
          <cell r="BN305" t="str">
            <v/>
          </cell>
          <cell r="BO305" t="str">
            <v/>
          </cell>
          <cell r="BP305" t="str">
            <v/>
          </cell>
          <cell r="BQ305" t="str">
            <v/>
          </cell>
          <cell r="BR305" t="str">
            <v/>
          </cell>
          <cell r="BS305" t="str">
            <v/>
          </cell>
          <cell r="BT305" t="str">
            <v/>
          </cell>
          <cell r="BU305" t="str">
            <v/>
          </cell>
          <cell r="BV305" t="str">
            <v/>
          </cell>
          <cell r="BW305" t="str">
            <v/>
          </cell>
          <cell r="BX305" t="str">
            <v/>
          </cell>
        </row>
        <row r="306">
          <cell r="A306" t="str">
            <v>EIR7WIN</v>
          </cell>
          <cell r="B306" t="str">
            <v>Le Registre Windows 7</v>
          </cell>
          <cell r="C306" t="str">
            <v>architecture, administration, script, réparation, personnalisation, optimisation...</v>
          </cell>
          <cell r="D306" t="str">
            <v>Jean-Noël Anderruthy</v>
          </cell>
          <cell r="E306" t="str">
            <v/>
          </cell>
          <cell r="F306" t="str">
            <v>Anderruthy, Jean-Noël</v>
          </cell>
          <cell r="G306" t="str">
            <v/>
          </cell>
          <cell r="H306" t="str">
            <v/>
          </cell>
          <cell r="I306" t="str">
            <v/>
          </cell>
          <cell r="J306" t="str">
            <v/>
          </cell>
          <cell r="K306" t="str">
            <v>Edition du 1 February 2010</v>
          </cell>
          <cell r="L306" t="str">
            <v>713 pages</v>
          </cell>
          <cell r="M306" t="str">
            <v>Editions ENI</v>
          </cell>
          <cell r="N306" t="str">
            <v>fre</v>
          </cell>
          <cell r="O306" t="str">
            <v>fre</v>
          </cell>
          <cell r="P306" t="str">
            <v>fre</v>
          </cell>
          <cell r="Q306" t="str">
            <v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v>
          </cell>
          <cell r="R306">
            <v>9782746054097</v>
          </cell>
          <cell r="S306" t="str">
            <v>Version Numérique</v>
          </cell>
          <cell r="T306">
            <v>9782746053397</v>
          </cell>
          <cell r="U306" t="str">
            <v>Version Imprimée</v>
          </cell>
          <cell r="V306" t="str">
            <v>St-Herblain</v>
          </cell>
          <cell r="W306" t="str">
            <v>Editions ENI</v>
          </cell>
          <cell r="X306">
            <v>2010</v>
          </cell>
          <cell r="Y306" t="str">
            <v>Bibliothèque Numérique ENI (Service en ligne)</v>
          </cell>
          <cell r="Z306" t="str">
            <v>EXPERT IT</v>
          </cell>
          <cell r="AA306" t="str">
            <v>texte</v>
          </cell>
          <cell r="AB306" t="str">
            <v>txt</v>
          </cell>
          <cell r="AC306" t="str">
            <v>rdacontent/fre</v>
          </cell>
          <cell r="AD306" t="str">
            <v>informatique</v>
          </cell>
          <cell r="AE306" t="str">
            <v>c</v>
          </cell>
          <cell r="AF306" t="str">
            <v>rdamedia/fre</v>
          </cell>
          <cell r="AG306" t="str">
            <v>ressource en ligne</v>
          </cell>
          <cell r="AH306" t="str">
            <v>cr</v>
          </cell>
          <cell r="AI306" t="str">
            <v>rdacarrier/fre</v>
          </cell>
          <cell r="AJ306" t="str">
            <v>m\\\\\o\\d\\\\\\\\</v>
          </cell>
          <cell r="AK306" t="str">
            <v>cr\cn\\\\uuaua</v>
          </cell>
          <cell r="AL306" t="str">
            <v>Accès restreint aux membres</v>
          </cell>
          <cell r="AM306" t="str">
            <v>Source de la note de description : Version imprimée</v>
          </cell>
          <cell r="AN306" t="str">
            <v/>
          </cell>
          <cell r="AO306" t="str">
            <v>%SITE_CLIENT%/?library_guid=F879AB79-5953-40ED-B3DB-F82E03BADCA8</v>
          </cell>
          <cell r="AP306" t="str">
            <v>Accès au travers du portail ENI</v>
          </cell>
          <cell r="AQ306" t="str">
            <v xml:space="preserve"> base de registre </v>
          </cell>
          <cell r="AR306" t="str">
            <v xml:space="preserve"> BDR </v>
          </cell>
          <cell r="AS306" t="str">
            <v xml:space="preserve"> livre microsoft </v>
          </cell>
          <cell r="AT306" t="str">
            <v xml:space="preserve"> LNEIR7WIN</v>
          </cell>
          <cell r="AU306" t="str">
            <v xml:space="preserve"> powershell </v>
          </cell>
          <cell r="AV306" t="str">
            <v xml:space="preserve"> PPAuditor </v>
          </cell>
          <cell r="AW306" t="str">
            <v xml:space="preserve"> Process Monitor </v>
          </cell>
          <cell r="AX306" t="str">
            <v xml:space="preserve"> Procmon </v>
          </cell>
          <cell r="AY306" t="str">
            <v xml:space="preserve"> Reg.exe </v>
          </cell>
          <cell r="AZ306" t="str">
            <v xml:space="preserve"> Regedit.exe </v>
          </cell>
          <cell r="BA306" t="str">
            <v xml:space="preserve"> Regedt32.exe </v>
          </cell>
          <cell r="BB306" t="str">
            <v xml:space="preserve"> Regini </v>
          </cell>
          <cell r="BC306" t="str">
            <v xml:space="preserve"> Regscanner </v>
          </cell>
          <cell r="BD306" t="str">
            <v xml:space="preserve"> Regshot </v>
          </cell>
          <cell r="BE306" t="str">
            <v xml:space="preserve"> windows7 </v>
          </cell>
          <cell r="BF306" t="str">
            <v xml:space="preserve"> WinRE </v>
          </cell>
          <cell r="BG306" t="str">
            <v xml:space="preserve"> wmi </v>
          </cell>
          <cell r="BH306" t="str">
            <v xml:space="preserve">livre windows </v>
          </cell>
          <cell r="BI306" t="str">
            <v/>
          </cell>
          <cell r="BJ306" t="str">
            <v/>
          </cell>
          <cell r="BK306" t="str">
            <v/>
          </cell>
          <cell r="BL306" t="str">
            <v/>
          </cell>
          <cell r="BM306" t="str">
            <v/>
          </cell>
          <cell r="BN306" t="str">
            <v/>
          </cell>
          <cell r="BO306" t="str">
            <v/>
          </cell>
          <cell r="BP306" t="str">
            <v/>
          </cell>
          <cell r="BQ306" t="str">
            <v/>
          </cell>
          <cell r="BR306" t="str">
            <v/>
          </cell>
          <cell r="BS306" t="str">
            <v/>
          </cell>
          <cell r="BT306" t="str">
            <v/>
          </cell>
          <cell r="BU306" t="str">
            <v/>
          </cell>
          <cell r="BV306" t="str">
            <v/>
          </cell>
          <cell r="BW306" t="str">
            <v/>
          </cell>
          <cell r="BX306" t="str">
            <v/>
          </cell>
        </row>
        <row r="307">
          <cell r="A307" t="str">
            <v>EIR8WIN</v>
          </cell>
          <cell r="B307" t="str">
            <v>Le Registre sous Windows 8</v>
          </cell>
          <cell r="C307" t="str">
            <v>architecture, administration, script, réparation, personnalisation, optimisation...</v>
          </cell>
          <cell r="D307" t="str">
            <v>Jean-Noël Anderruthy,Nicolas BONNET</v>
          </cell>
          <cell r="E307" t="str">
            <v/>
          </cell>
          <cell r="F307" t="str">
            <v>Anderruthy, Jean-Noël</v>
          </cell>
          <cell r="G307" t="str">
            <v>BONNET, Nicolas</v>
          </cell>
          <cell r="H307" t="str">
            <v/>
          </cell>
          <cell r="I307" t="str">
            <v/>
          </cell>
          <cell r="J307" t="str">
            <v/>
          </cell>
          <cell r="K307" t="str">
            <v>Edition du 1 October 2012</v>
          </cell>
          <cell r="L307" t="str">
            <v>656 pages</v>
          </cell>
          <cell r="M307" t="str">
            <v>Editions ENI</v>
          </cell>
          <cell r="N307" t="str">
            <v>fre</v>
          </cell>
          <cell r="O307" t="str">
            <v>fre</v>
          </cell>
          <cell r="P307" t="str">
            <v>fre</v>
          </cell>
          <cell r="Q307" t="str">
            <v>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v>
          </cell>
          <cell r="R307">
            <v>9782746076785</v>
          </cell>
          <cell r="S307" t="str">
            <v>Version Numérique</v>
          </cell>
          <cell r="T307">
            <v>9782746076518</v>
          </cell>
          <cell r="U307" t="str">
            <v>Version Imprimée</v>
          </cell>
          <cell r="V307" t="str">
            <v>St-Herblain</v>
          </cell>
          <cell r="W307" t="str">
            <v>Editions ENI</v>
          </cell>
          <cell r="X307">
            <v>2012</v>
          </cell>
          <cell r="Y307" t="str">
            <v>Bibliothèque Numérique ENI (Service en ligne)</v>
          </cell>
          <cell r="Z307" t="str">
            <v>EXPERT IT</v>
          </cell>
          <cell r="AA307" t="str">
            <v>texte</v>
          </cell>
          <cell r="AB307" t="str">
            <v>txt</v>
          </cell>
          <cell r="AC307" t="str">
            <v>rdacontent/fre</v>
          </cell>
          <cell r="AD307" t="str">
            <v>informatique</v>
          </cell>
          <cell r="AE307" t="str">
            <v>c</v>
          </cell>
          <cell r="AF307" t="str">
            <v>rdamedia/fre</v>
          </cell>
          <cell r="AG307" t="str">
            <v>ressource en ligne</v>
          </cell>
          <cell r="AH307" t="str">
            <v>cr</v>
          </cell>
          <cell r="AI307" t="str">
            <v>rdacarrier/fre</v>
          </cell>
          <cell r="AJ307" t="str">
            <v>m\\\\\o\\d\\\\\\\\</v>
          </cell>
          <cell r="AK307" t="str">
            <v>cr\cn\\\\uuaua</v>
          </cell>
          <cell r="AL307" t="str">
            <v>Accès restreint aux membres</v>
          </cell>
          <cell r="AM307" t="str">
            <v>Source de la note de description : Version imprimée</v>
          </cell>
          <cell r="AN307" t="str">
            <v/>
          </cell>
          <cell r="AO307" t="str">
            <v>%SITE_CLIENT%/?library_guid=FB996704-2032-4054-A697-8324D5BFC1D7</v>
          </cell>
          <cell r="AP307" t="str">
            <v>Accès au travers du portail ENI</v>
          </cell>
          <cell r="AQ307" t="str">
            <v xml:space="preserve"> base de registre </v>
          </cell>
          <cell r="AR307" t="str">
            <v xml:space="preserve"> BDR </v>
          </cell>
          <cell r="AS307" t="str">
            <v xml:space="preserve"> LNEIR8WIN</v>
          </cell>
          <cell r="AT307" t="str">
            <v xml:space="preserve"> powershell </v>
          </cell>
          <cell r="AU307" t="str">
            <v xml:space="preserve"> PPAuditor </v>
          </cell>
          <cell r="AV307" t="str">
            <v xml:space="preserve"> Process Monitor </v>
          </cell>
          <cell r="AW307" t="str">
            <v xml:space="preserve"> Procmon </v>
          </cell>
          <cell r="AX307" t="str">
            <v xml:space="preserve"> Reg.exe </v>
          </cell>
          <cell r="AY307" t="str">
            <v xml:space="preserve"> Regedit.exe </v>
          </cell>
          <cell r="AZ307" t="str">
            <v xml:space="preserve"> Regedt32.exe </v>
          </cell>
          <cell r="BA307" t="str">
            <v xml:space="preserve"> Regini </v>
          </cell>
          <cell r="BB307" t="str">
            <v xml:space="preserve"> Regscanner </v>
          </cell>
          <cell r="BC307" t="str">
            <v xml:space="preserve"> Regshot </v>
          </cell>
          <cell r="BD307" t="str">
            <v xml:space="preserve"> WinRE </v>
          </cell>
          <cell r="BE307" t="str">
            <v xml:space="preserve"> wmi </v>
          </cell>
          <cell r="BF307" t="str">
            <v xml:space="preserve">microsoft </v>
          </cell>
          <cell r="BG307" t="str">
            <v/>
          </cell>
          <cell r="BH307" t="str">
            <v/>
          </cell>
          <cell r="BI307" t="str">
            <v/>
          </cell>
          <cell r="BJ307" t="str">
            <v/>
          </cell>
          <cell r="BK307" t="str">
            <v/>
          </cell>
          <cell r="BL307" t="str">
            <v/>
          </cell>
          <cell r="BM307" t="str">
            <v/>
          </cell>
          <cell r="BN307" t="str">
            <v/>
          </cell>
          <cell r="BO307" t="str">
            <v/>
          </cell>
          <cell r="BP307" t="str">
            <v/>
          </cell>
          <cell r="BQ307" t="str">
            <v/>
          </cell>
          <cell r="BR307" t="str">
            <v/>
          </cell>
          <cell r="BS307" t="str">
            <v/>
          </cell>
          <cell r="BT307" t="str">
            <v/>
          </cell>
          <cell r="BU307" t="str">
            <v/>
          </cell>
          <cell r="BV307" t="str">
            <v/>
          </cell>
          <cell r="BW307" t="str">
            <v/>
          </cell>
          <cell r="BX307" t="str">
            <v/>
          </cell>
        </row>
        <row r="308">
          <cell r="A308" t="str">
            <v>EIREA</v>
          </cell>
          <cell r="B308" t="str">
            <v>React</v>
          </cell>
          <cell r="C308" t="str">
            <v>Développez le Front End de vos applications web et mobiles avec JavaScript</v>
          </cell>
          <cell r="D308" t="str">
            <v>Sébastien CASTIEL</v>
          </cell>
          <cell r="E308" t="str">
            <v/>
          </cell>
          <cell r="F308" t="str">
            <v>CASTIEL, Sébastien</v>
          </cell>
          <cell r="G308" t="str">
            <v/>
          </cell>
          <cell r="H308" t="str">
            <v/>
          </cell>
          <cell r="I308" t="str">
            <v/>
          </cell>
          <cell r="J308" t="str">
            <v/>
          </cell>
          <cell r="K308" t="str">
            <v>Edition du 1 January 2020</v>
          </cell>
          <cell r="L308" t="str">
            <v>322 pages</v>
          </cell>
          <cell r="M308" t="str">
            <v>Editions ENI</v>
          </cell>
          <cell r="N308" t="str">
            <v>fre</v>
          </cell>
          <cell r="O308" t="str">
            <v>fre</v>
          </cell>
          <cell r="P308" t="str">
            <v>fre</v>
          </cell>
          <cell r="Q308" t="str">
            <v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v>
          </cell>
          <cell r="R308">
            <v>9782409022739</v>
          </cell>
          <cell r="S308" t="str">
            <v>Version Numérique</v>
          </cell>
          <cell r="T308">
            <v>9782409022722</v>
          </cell>
          <cell r="U308" t="str">
            <v>Version Imprimée</v>
          </cell>
          <cell r="V308" t="str">
            <v>St-Herblain</v>
          </cell>
          <cell r="W308" t="str">
            <v>Editions ENI</v>
          </cell>
          <cell r="X308">
            <v>2020</v>
          </cell>
          <cell r="Y308" t="str">
            <v>Bibliothèque Numérique ENI (Service en ligne)</v>
          </cell>
          <cell r="Z308" t="str">
            <v>EXPERT IT</v>
          </cell>
          <cell r="AA308" t="str">
            <v>texte</v>
          </cell>
          <cell r="AB308" t="str">
            <v>txt</v>
          </cell>
          <cell r="AC308" t="str">
            <v>rdacontent/fre</v>
          </cell>
          <cell r="AD308" t="str">
            <v>informatique</v>
          </cell>
          <cell r="AE308" t="str">
            <v>c</v>
          </cell>
          <cell r="AF308" t="str">
            <v>rdamedia/fre</v>
          </cell>
          <cell r="AG308" t="str">
            <v>ressource en ligne</v>
          </cell>
          <cell r="AH308" t="str">
            <v>cr</v>
          </cell>
          <cell r="AI308" t="str">
            <v>rdacarrier/fre</v>
          </cell>
          <cell r="AJ308" t="str">
            <v>m\\\\\o\\d\\\\\\\\</v>
          </cell>
          <cell r="AK308" t="str">
            <v>cr\cn\\\\uuaua</v>
          </cell>
          <cell r="AL308" t="str">
            <v>Accès restreint aux membres</v>
          </cell>
          <cell r="AM308" t="str">
            <v>Source de la note de description : Version imprimée</v>
          </cell>
          <cell r="AN308" t="str">
            <v/>
          </cell>
          <cell r="AO308" t="str">
            <v>%SITE_CLIENT%/?library_guid=8B4E8D84-4C1B-4068-BF4C-FF3606274A7D</v>
          </cell>
          <cell r="AP308" t="str">
            <v>Accès au travers du portail ENI</v>
          </cell>
          <cell r="AQ308" t="str">
            <v xml:space="preserve"> Firebase </v>
          </cell>
          <cell r="AR308" t="str">
            <v xml:space="preserve"> front</v>
          </cell>
          <cell r="AS308" t="str">
            <v xml:space="preserve"> frontend </v>
          </cell>
          <cell r="AT308" t="str">
            <v xml:space="preserve"> Graphql </v>
          </cell>
          <cell r="AU308" t="str">
            <v xml:space="preserve"> JavaScript </v>
          </cell>
          <cell r="AV308" t="str">
            <v xml:space="preserve"> JS </v>
          </cell>
          <cell r="AW308" t="str">
            <v xml:space="preserve"> LNEIREA</v>
          </cell>
          <cell r="AX308" t="str">
            <v xml:space="preserve"> react native </v>
          </cell>
          <cell r="AY308" t="str">
            <v xml:space="preserve"> Redux </v>
          </cell>
          <cell r="AZ308" t="str">
            <v xml:space="preserve">end </v>
          </cell>
          <cell r="BA308" t="str">
            <v xml:space="preserve">framework </v>
          </cell>
          <cell r="BB308" t="str">
            <v/>
          </cell>
          <cell r="BC308" t="str">
            <v/>
          </cell>
          <cell r="BD308" t="str">
            <v/>
          </cell>
          <cell r="BE308" t="str">
            <v/>
          </cell>
          <cell r="BF308" t="str">
            <v/>
          </cell>
          <cell r="BG308" t="str">
            <v/>
          </cell>
          <cell r="BH308" t="str">
            <v/>
          </cell>
          <cell r="BI308" t="str">
            <v/>
          </cell>
          <cell r="BJ308" t="str">
            <v/>
          </cell>
          <cell r="BK308" t="str">
            <v/>
          </cell>
          <cell r="BL308" t="str">
            <v/>
          </cell>
          <cell r="BM308" t="str">
            <v/>
          </cell>
          <cell r="BN308" t="str">
            <v/>
          </cell>
          <cell r="BO308" t="str">
            <v/>
          </cell>
          <cell r="BP308" t="str">
            <v/>
          </cell>
          <cell r="BQ308" t="str">
            <v/>
          </cell>
          <cell r="BR308" t="str">
            <v/>
          </cell>
          <cell r="BS308" t="str">
            <v/>
          </cell>
          <cell r="BT308" t="str">
            <v/>
          </cell>
          <cell r="BU308" t="str">
            <v/>
          </cell>
          <cell r="BV308" t="str">
            <v/>
          </cell>
          <cell r="BW308" t="str">
            <v/>
          </cell>
          <cell r="BX308" t="str">
            <v/>
          </cell>
        </row>
        <row r="309">
          <cell r="A309" t="str">
            <v>EIREST</v>
          </cell>
          <cell r="B309" t="str">
            <v>Développer des services REST en Java</v>
          </cell>
          <cell r="C309" t="str">
            <v>Échanger des données au format JSON</v>
          </cell>
          <cell r="D309" t="str">
            <v>Aurélie SOBRÉRO</v>
          </cell>
          <cell r="E309" t="str">
            <v/>
          </cell>
          <cell r="F309" t="str">
            <v>SOBRÉRO, Aurélie</v>
          </cell>
          <cell r="G309" t="str">
            <v/>
          </cell>
          <cell r="H309" t="str">
            <v/>
          </cell>
          <cell r="I309" t="str">
            <v/>
          </cell>
          <cell r="J309" t="str">
            <v/>
          </cell>
          <cell r="K309" t="str">
            <v>Edition du 1 August 2014</v>
          </cell>
          <cell r="L309" t="str">
            <v>312 pages</v>
          </cell>
          <cell r="M309" t="str">
            <v>Editions ENI</v>
          </cell>
          <cell r="N309" t="str">
            <v>fre</v>
          </cell>
          <cell r="O309" t="str">
            <v>fre</v>
          </cell>
          <cell r="P309" t="str">
            <v>fre</v>
          </cell>
          <cell r="Q309" t="str">
            <v>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v>
          </cell>
          <cell r="R309">
            <v>9782746091320</v>
          </cell>
          <cell r="S309" t="str">
            <v>Version Numérique</v>
          </cell>
          <cell r="T309">
            <v>9782746090170</v>
          </cell>
          <cell r="U309" t="str">
            <v>Version Imprimée</v>
          </cell>
          <cell r="V309" t="str">
            <v>St-Herblain</v>
          </cell>
          <cell r="W309" t="str">
            <v>Editions ENI</v>
          </cell>
          <cell r="X309">
            <v>2014</v>
          </cell>
          <cell r="Y309" t="str">
            <v>Bibliothèque Numérique ENI (Service en ligne)</v>
          </cell>
          <cell r="Z309" t="str">
            <v>EXPERT IT</v>
          </cell>
          <cell r="AA309" t="str">
            <v>texte</v>
          </cell>
          <cell r="AB309" t="str">
            <v>txt</v>
          </cell>
          <cell r="AC309" t="str">
            <v>rdacontent/fre</v>
          </cell>
          <cell r="AD309" t="str">
            <v>informatique</v>
          </cell>
          <cell r="AE309" t="str">
            <v>c</v>
          </cell>
          <cell r="AF309" t="str">
            <v>rdamedia/fre</v>
          </cell>
          <cell r="AG309" t="str">
            <v>ressource en ligne</v>
          </cell>
          <cell r="AH309" t="str">
            <v>cr</v>
          </cell>
          <cell r="AI309" t="str">
            <v>rdacarrier/fre</v>
          </cell>
          <cell r="AJ309" t="str">
            <v>m\\\\\o\\d\\\\\\\\</v>
          </cell>
          <cell r="AK309" t="str">
            <v>cr\cn\\\\uuaua</v>
          </cell>
          <cell r="AL309" t="str">
            <v>Accès restreint aux membres</v>
          </cell>
          <cell r="AM309" t="str">
            <v>Source de la note de description : Version imprimée</v>
          </cell>
          <cell r="AN309" t="str">
            <v/>
          </cell>
          <cell r="AO309" t="str">
            <v>%SITE_CLIENT%/?library_guid=B3B86883-CED3-4A7A-834A-7CFC16FF1AC9</v>
          </cell>
          <cell r="AP309" t="str">
            <v>Accès au travers du portail ENI</v>
          </cell>
          <cell r="AQ309" t="str">
            <v xml:space="preserve"> Apache CXF </v>
          </cell>
          <cell r="AR309" t="str">
            <v xml:space="preserve"> JBoss </v>
          </cell>
          <cell r="AS309" t="str">
            <v xml:space="preserve"> LNEIREST</v>
          </cell>
          <cell r="AT309" t="str">
            <v xml:space="preserve"> Play Framework </v>
          </cell>
          <cell r="AU309" t="str">
            <v xml:space="preserve"> RESTEasy </v>
          </cell>
          <cell r="AV309" t="str">
            <v xml:space="preserve"> Restlet </v>
          </cell>
          <cell r="AW309" t="str">
            <v xml:space="preserve"> Spring Data REST </v>
          </cell>
          <cell r="AX309" t="str">
            <v xml:space="preserve">Jersey </v>
          </cell>
          <cell r="AY309" t="str">
            <v/>
          </cell>
          <cell r="AZ309" t="str">
            <v/>
          </cell>
          <cell r="BA309" t="str">
            <v/>
          </cell>
          <cell r="BB309" t="str">
            <v/>
          </cell>
          <cell r="BC309" t="str">
            <v/>
          </cell>
          <cell r="BD309" t="str">
            <v/>
          </cell>
          <cell r="BE309" t="str">
            <v/>
          </cell>
          <cell r="BF309" t="str">
            <v/>
          </cell>
          <cell r="BG309" t="str">
            <v/>
          </cell>
          <cell r="BH309" t="str">
            <v/>
          </cell>
          <cell r="BI309" t="str">
            <v/>
          </cell>
          <cell r="BJ309" t="str">
            <v/>
          </cell>
          <cell r="BK309" t="str">
            <v/>
          </cell>
          <cell r="BL309" t="str">
            <v/>
          </cell>
          <cell r="BM309" t="str">
            <v/>
          </cell>
          <cell r="BN309" t="str">
            <v/>
          </cell>
          <cell r="BO309" t="str">
            <v/>
          </cell>
          <cell r="BP309" t="str">
            <v/>
          </cell>
          <cell r="BQ309" t="str">
            <v/>
          </cell>
          <cell r="BR309" t="str">
            <v/>
          </cell>
          <cell r="BS309" t="str">
            <v/>
          </cell>
          <cell r="BT309" t="str">
            <v/>
          </cell>
          <cell r="BU309" t="str">
            <v/>
          </cell>
          <cell r="BV309" t="str">
            <v/>
          </cell>
          <cell r="BW309" t="str">
            <v/>
          </cell>
          <cell r="BX309" t="str">
            <v/>
          </cell>
        </row>
        <row r="310">
          <cell r="A310" t="str">
            <v>EIRHAE</v>
          </cell>
          <cell r="B310" t="str">
            <v>Red Hat Ansible Engine - Gérez l'automatisation de vos configurations Linux</v>
          </cell>
          <cell r="C310" t="str">
            <v/>
          </cell>
          <cell r="D310" t="str">
            <v>Philippe PINCHON</v>
          </cell>
          <cell r="E310" t="str">
            <v/>
          </cell>
          <cell r="F310" t="str">
            <v>PINCHON, Philippe</v>
          </cell>
          <cell r="G310" t="str">
            <v/>
          </cell>
          <cell r="H310" t="str">
            <v/>
          </cell>
          <cell r="I310" t="str">
            <v/>
          </cell>
          <cell r="J310" t="str">
            <v/>
          </cell>
          <cell r="K310" t="str">
            <v>Edition du 1 October 2020</v>
          </cell>
          <cell r="L310" t="str">
            <v>379 pages</v>
          </cell>
          <cell r="M310" t="str">
            <v>Editions ENI</v>
          </cell>
          <cell r="N310" t="str">
            <v>fre</v>
          </cell>
          <cell r="O310" t="str">
            <v>fre</v>
          </cell>
          <cell r="P310" t="str">
            <v>fre</v>
          </cell>
          <cell r="Q310" t="str">
            <v>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v>
          </cell>
          <cell r="R310">
            <v>9782409027307</v>
          </cell>
          <cell r="S310" t="str">
            <v>Version Numérique</v>
          </cell>
          <cell r="T310">
            <v>9782409027291</v>
          </cell>
          <cell r="U310" t="str">
            <v>Version Imprimée</v>
          </cell>
          <cell r="V310" t="str">
            <v>St-Herblain</v>
          </cell>
          <cell r="W310" t="str">
            <v>Editions ENI</v>
          </cell>
          <cell r="X310">
            <v>2020</v>
          </cell>
          <cell r="Y310" t="str">
            <v>Bibliothèque Numérique ENI (Service en ligne)</v>
          </cell>
          <cell r="Z310" t="str">
            <v>EXPERT IT</v>
          </cell>
          <cell r="AA310" t="str">
            <v>texte</v>
          </cell>
          <cell r="AB310" t="str">
            <v>txt</v>
          </cell>
          <cell r="AC310" t="str">
            <v>rdacontent/fre</v>
          </cell>
          <cell r="AD310" t="str">
            <v>informatique</v>
          </cell>
          <cell r="AE310" t="str">
            <v>c</v>
          </cell>
          <cell r="AF310" t="str">
            <v>rdamedia/fre</v>
          </cell>
          <cell r="AG310" t="str">
            <v>ressource en ligne</v>
          </cell>
          <cell r="AH310" t="str">
            <v>cr</v>
          </cell>
          <cell r="AI310" t="str">
            <v>rdacarrier/fre</v>
          </cell>
          <cell r="AJ310" t="str">
            <v>m\\\\\o\\d\\\\\\\\</v>
          </cell>
          <cell r="AK310" t="str">
            <v>cr\cn\\\\uuaua</v>
          </cell>
          <cell r="AL310" t="str">
            <v>Accès restreint aux membres</v>
          </cell>
          <cell r="AM310" t="str">
            <v>Source de la note de description : Version imprimée</v>
          </cell>
          <cell r="AN310" t="str">
            <v/>
          </cell>
          <cell r="AO310" t="str">
            <v>%SITE_CLIENT%/?library_guid=8D4FF1B6-4AD6-4796-A6DE-B04F6DD12D47</v>
          </cell>
          <cell r="AP310" t="str">
            <v>Accès au travers du portail ENI</v>
          </cell>
          <cell r="AQ310" t="str">
            <v xml:space="preserve"> ansible </v>
          </cell>
          <cell r="AR310" t="str">
            <v xml:space="preserve"> automatisation</v>
          </cell>
          <cell r="AS310" t="str">
            <v xml:space="preserve"> Jinja </v>
          </cell>
          <cell r="AT310" t="str">
            <v xml:space="preserve"> Jinja2 </v>
          </cell>
          <cell r="AU310" t="str">
            <v xml:space="preserve"> playbook </v>
          </cell>
          <cell r="AV310" t="str">
            <v xml:space="preserve"> red hat </v>
          </cell>
          <cell r="AW310" t="str">
            <v xml:space="preserve">linux </v>
          </cell>
          <cell r="AX310" t="str">
            <v/>
          </cell>
          <cell r="AY310" t="str">
            <v/>
          </cell>
          <cell r="AZ310" t="str">
            <v/>
          </cell>
          <cell r="BA310" t="str">
            <v/>
          </cell>
          <cell r="BB310" t="str">
            <v/>
          </cell>
          <cell r="BC310" t="str">
            <v/>
          </cell>
          <cell r="BD310" t="str">
            <v/>
          </cell>
          <cell r="BE310" t="str">
            <v/>
          </cell>
          <cell r="BF310" t="str">
            <v/>
          </cell>
          <cell r="BG310" t="str">
            <v/>
          </cell>
          <cell r="BH310" t="str">
            <v/>
          </cell>
          <cell r="BI310" t="str">
            <v/>
          </cell>
          <cell r="BJ310" t="str">
            <v/>
          </cell>
          <cell r="BK310" t="str">
            <v/>
          </cell>
          <cell r="BL310" t="str">
            <v/>
          </cell>
          <cell r="BM310" t="str">
            <v/>
          </cell>
          <cell r="BN310" t="str">
            <v/>
          </cell>
          <cell r="BO310" t="str">
            <v/>
          </cell>
          <cell r="BP310" t="str">
            <v/>
          </cell>
          <cell r="BQ310" t="str">
            <v/>
          </cell>
          <cell r="BR310" t="str">
            <v/>
          </cell>
          <cell r="BS310" t="str">
            <v/>
          </cell>
          <cell r="BT310" t="str">
            <v/>
          </cell>
          <cell r="BU310" t="str">
            <v/>
          </cell>
          <cell r="BV310" t="str">
            <v/>
          </cell>
          <cell r="BW310" t="str">
            <v/>
          </cell>
          <cell r="BX310" t="str">
            <v/>
          </cell>
        </row>
        <row r="311">
          <cell r="A311" t="str">
            <v>EIRUST</v>
          </cell>
          <cell r="B311" t="str">
            <v>Rust</v>
          </cell>
          <cell r="C311" t="str">
            <v>Développez des programmes robustes et sécurisés</v>
          </cell>
          <cell r="D311" t="str">
            <v>Benoît PRIEUR</v>
          </cell>
          <cell r="E311" t="str">
            <v/>
          </cell>
          <cell r="F311" t="str">
            <v>PRIEUR, Benoît</v>
          </cell>
          <cell r="G311" t="str">
            <v/>
          </cell>
          <cell r="H311" t="str">
            <v/>
          </cell>
          <cell r="I311" t="str">
            <v/>
          </cell>
          <cell r="J311" t="str">
            <v/>
          </cell>
          <cell r="K311" t="str">
            <v>Edition du 1 May 2022</v>
          </cell>
          <cell r="L311" t="str">
            <v>362 pages</v>
          </cell>
          <cell r="M311" t="str">
            <v>Editions ENI</v>
          </cell>
          <cell r="N311" t="str">
            <v>fre</v>
          </cell>
          <cell r="O311" t="str">
            <v>fre</v>
          </cell>
          <cell r="P311" t="str">
            <v>fre</v>
          </cell>
          <cell r="Q311" t="str">
            <v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v>
          </cell>
          <cell r="R311">
            <v>9782409035296</v>
          </cell>
          <cell r="S311" t="str">
            <v>Version Numérique</v>
          </cell>
          <cell r="T311">
            <v>9782409035289</v>
          </cell>
          <cell r="U311" t="str">
            <v>Version Imprimée</v>
          </cell>
          <cell r="V311" t="str">
            <v>St-Herblain</v>
          </cell>
          <cell r="W311" t="str">
            <v>Editions ENI</v>
          </cell>
          <cell r="X311">
            <v>2022</v>
          </cell>
          <cell r="Y311" t="str">
            <v>Bibliothèque Numérique ENI (Service en ligne)</v>
          </cell>
          <cell r="Z311" t="str">
            <v>EXPERT IT</v>
          </cell>
          <cell r="AA311" t="str">
            <v>texte</v>
          </cell>
          <cell r="AB311" t="str">
            <v>txt</v>
          </cell>
          <cell r="AC311" t="str">
            <v>rdacontent/fre</v>
          </cell>
          <cell r="AD311" t="str">
            <v>informatique</v>
          </cell>
          <cell r="AE311" t="str">
            <v>c</v>
          </cell>
          <cell r="AF311" t="str">
            <v>rdamedia/fre</v>
          </cell>
          <cell r="AG311" t="str">
            <v>ressource en ligne</v>
          </cell>
          <cell r="AH311" t="str">
            <v>cr</v>
          </cell>
          <cell r="AI311" t="str">
            <v>rdacarrier/fre</v>
          </cell>
          <cell r="AJ311" t="str">
            <v>m\\\\\o\\d\\\\\\\\</v>
          </cell>
          <cell r="AK311" t="str">
            <v>cr\cn\\\\uuaua</v>
          </cell>
          <cell r="AL311" t="str">
            <v>Accès restreint aux membres</v>
          </cell>
          <cell r="AM311" t="str">
            <v>Source de la note de description : Version imprimée</v>
          </cell>
          <cell r="AN311" t="str">
            <v/>
          </cell>
          <cell r="AO311" t="str">
            <v>%SITE_CLIENT%/?library_guid=CF8E400F-8A7F-4D76-8B3E-0DCB8B0FEB01</v>
          </cell>
          <cell r="AP311" t="str">
            <v>Accès au travers du portail ENI</v>
          </cell>
          <cell r="AQ311" t="str">
            <v xml:space="preserve"> closures</v>
          </cell>
          <cell r="AR311" t="str">
            <v xml:space="preserve"> crates </v>
          </cell>
          <cell r="AS311" t="str">
            <v xml:space="preserve"> emprunt </v>
          </cell>
          <cell r="AT311" t="str">
            <v xml:space="preserve"> langage sécurisé </v>
          </cell>
          <cell r="AU311" t="str">
            <v xml:space="preserve">Rust </v>
          </cell>
          <cell r="AV311" t="str">
            <v/>
          </cell>
          <cell r="AW311" t="str">
            <v/>
          </cell>
          <cell r="AX311" t="str">
            <v/>
          </cell>
          <cell r="AY311" t="str">
            <v/>
          </cell>
          <cell r="AZ311" t="str">
            <v/>
          </cell>
          <cell r="BA311" t="str">
            <v/>
          </cell>
          <cell r="BB311" t="str">
            <v/>
          </cell>
          <cell r="BC311" t="str">
            <v/>
          </cell>
          <cell r="BD311" t="str">
            <v/>
          </cell>
          <cell r="BE311" t="str">
            <v/>
          </cell>
          <cell r="BF311" t="str">
            <v/>
          </cell>
          <cell r="BG311" t="str">
            <v/>
          </cell>
          <cell r="BH311" t="str">
            <v/>
          </cell>
          <cell r="BI311" t="str">
            <v/>
          </cell>
          <cell r="BJ311" t="str">
            <v/>
          </cell>
          <cell r="BK311" t="str">
            <v/>
          </cell>
          <cell r="BL311" t="str">
            <v/>
          </cell>
          <cell r="BM311" t="str">
            <v/>
          </cell>
          <cell r="BN311" t="str">
            <v/>
          </cell>
          <cell r="BO311" t="str">
            <v/>
          </cell>
          <cell r="BP311" t="str">
            <v/>
          </cell>
          <cell r="BQ311" t="str">
            <v/>
          </cell>
          <cell r="BR311" t="str">
            <v/>
          </cell>
          <cell r="BS311" t="str">
            <v/>
          </cell>
          <cell r="BT311" t="str">
            <v/>
          </cell>
          <cell r="BU311" t="str">
            <v/>
          </cell>
          <cell r="BV311" t="str">
            <v/>
          </cell>
          <cell r="BW311" t="str">
            <v/>
          </cell>
          <cell r="BX311" t="str">
            <v/>
          </cell>
        </row>
        <row r="312">
          <cell r="A312" t="str">
            <v>EIRVIWIN</v>
          </cell>
          <cell r="B312" t="str">
            <v>Registre Windows Vista</v>
          </cell>
          <cell r="C312" t="str">
            <v>architecture, administration, script, réparation, personnalisation, optimisation...</v>
          </cell>
          <cell r="D312" t="str">
            <v>Jean-Noël Anderruthy</v>
          </cell>
          <cell r="E312" t="str">
            <v/>
          </cell>
          <cell r="F312" t="str">
            <v>Anderruthy, Jean-Noël</v>
          </cell>
          <cell r="G312" t="str">
            <v/>
          </cell>
          <cell r="H312" t="str">
            <v/>
          </cell>
          <cell r="I312" t="str">
            <v/>
          </cell>
          <cell r="J312" t="str">
            <v/>
          </cell>
          <cell r="K312" t="str">
            <v>Edition du 7 June 2007</v>
          </cell>
          <cell r="L312" t="str">
            <v>653 pages</v>
          </cell>
          <cell r="M312" t="str">
            <v>Editions ENI</v>
          </cell>
          <cell r="N312" t="str">
            <v>fre</v>
          </cell>
          <cell r="O312" t="str">
            <v>fre</v>
          </cell>
          <cell r="P312" t="str">
            <v>fre</v>
          </cell>
          <cell r="Q312" t="str">
            <v>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v>
          </cell>
          <cell r="R312">
            <v>9782746044432</v>
          </cell>
          <cell r="S312" t="str">
            <v>Version Numérique</v>
          </cell>
          <cell r="T312">
            <v>9782746037830</v>
          </cell>
          <cell r="U312" t="str">
            <v>Version Imprimée</v>
          </cell>
          <cell r="V312" t="str">
            <v>St-Herblain</v>
          </cell>
          <cell r="W312" t="str">
            <v>Editions ENI</v>
          </cell>
          <cell r="X312">
            <v>2007</v>
          </cell>
          <cell r="Y312" t="str">
            <v>Bibliothèque Numérique ENI (Service en ligne)</v>
          </cell>
          <cell r="Z312" t="str">
            <v>EXPERT IT</v>
          </cell>
          <cell r="AA312" t="str">
            <v>texte</v>
          </cell>
          <cell r="AB312" t="str">
            <v>txt</v>
          </cell>
          <cell r="AC312" t="str">
            <v>rdacontent/fre</v>
          </cell>
          <cell r="AD312" t="str">
            <v>informatique</v>
          </cell>
          <cell r="AE312" t="str">
            <v>c</v>
          </cell>
          <cell r="AF312" t="str">
            <v>rdamedia/fre</v>
          </cell>
          <cell r="AG312" t="str">
            <v>ressource en ligne</v>
          </cell>
          <cell r="AH312" t="str">
            <v>cr</v>
          </cell>
          <cell r="AI312" t="str">
            <v>rdacarrier/fre</v>
          </cell>
          <cell r="AJ312" t="str">
            <v>m\\\\\o\\d\\\\\\\\</v>
          </cell>
          <cell r="AK312" t="str">
            <v>cr\cn\\\\uuaua</v>
          </cell>
          <cell r="AL312" t="str">
            <v>Accès restreint aux membres</v>
          </cell>
          <cell r="AM312" t="str">
            <v>Source de la note de description : Version imprimée</v>
          </cell>
          <cell r="AN312" t="str">
            <v/>
          </cell>
          <cell r="AO312" t="str">
            <v>%SITE_CLIENT%/?library_guid=B70BE9A6-B0AB-4B8C-8479-717762EA887D</v>
          </cell>
          <cell r="AP312" t="str">
            <v>Accès au travers du portail ENI</v>
          </cell>
          <cell r="AQ312" t="str">
            <v xml:space="preserve"> base de registre
 </v>
          </cell>
          <cell r="AR312" t="str">
            <v xml:space="preserve"> BDR </v>
          </cell>
          <cell r="AS312" t="str">
            <v xml:space="preserve"> e</v>
          </cell>
          <cell r="AT312" t="str">
            <v xml:space="preserve"> ebook </v>
          </cell>
          <cell r="AU312" t="str">
            <v xml:space="preserve"> livre électronique </v>
          </cell>
          <cell r="AV312" t="str">
            <v xml:space="preserve"> livre numérique </v>
          </cell>
          <cell r="AW312" t="str">
            <v xml:space="preserve"> livres électroniques </v>
          </cell>
          <cell r="AX312" t="str">
            <v xml:space="preserve"> livres numériques </v>
          </cell>
          <cell r="AY312" t="str">
            <v xml:space="preserve"> LNEIRVIWIN</v>
          </cell>
          <cell r="AZ312" t="str">
            <v xml:space="preserve"> powershell </v>
          </cell>
          <cell r="BA312" t="str">
            <v xml:space="preserve"> Procmon </v>
          </cell>
          <cell r="BB312" t="str">
            <v xml:space="preserve"> Reg.exe </v>
          </cell>
          <cell r="BC312" t="str">
            <v xml:space="preserve"> Regedit.exe </v>
          </cell>
          <cell r="BD312" t="str">
            <v xml:space="preserve"> Regedt32.exe </v>
          </cell>
          <cell r="BE312" t="str">
            <v xml:space="preserve"> Regini </v>
          </cell>
          <cell r="BF312" t="str">
            <v xml:space="preserve"> Registre </v>
          </cell>
          <cell r="BG312" t="str">
            <v xml:space="preserve"> Regshot </v>
          </cell>
          <cell r="BH312" t="str">
            <v xml:space="preserve"> Système </v>
          </cell>
          <cell r="BI312" t="str">
            <v xml:space="preserve"> WinRE </v>
          </cell>
          <cell r="BJ312" t="str">
            <v xml:space="preserve"> wmi </v>
          </cell>
          <cell r="BK312" t="str">
            <v xml:space="preserve">book </v>
          </cell>
          <cell r="BL312" t="str">
            <v xml:space="preserve">Microsoft </v>
          </cell>
          <cell r="BM312" t="str">
            <v/>
          </cell>
          <cell r="BN312" t="str">
            <v/>
          </cell>
          <cell r="BO312" t="str">
            <v/>
          </cell>
          <cell r="BP312" t="str">
            <v/>
          </cell>
          <cell r="BQ312" t="str">
            <v/>
          </cell>
          <cell r="BR312" t="str">
            <v/>
          </cell>
          <cell r="BS312" t="str">
            <v/>
          </cell>
          <cell r="BT312" t="str">
            <v/>
          </cell>
          <cell r="BU312" t="str">
            <v/>
          </cell>
          <cell r="BV312" t="str">
            <v/>
          </cell>
          <cell r="BW312" t="str">
            <v/>
          </cell>
          <cell r="BX312" t="str">
            <v/>
          </cell>
        </row>
        <row r="313">
          <cell r="A313" t="str">
            <v>EISAM</v>
          </cell>
          <cell r="B313" t="str">
            <v>SAMBA</v>
          </cell>
          <cell r="C313" t="str">
            <v>Intégrez un serveur de fichiers Open Source à votre réseau d'entreprise</v>
          </cell>
          <cell r="D313" t="str">
            <v>Julien ROUXEL</v>
          </cell>
          <cell r="E313" t="str">
            <v/>
          </cell>
          <cell r="F313" t="str">
            <v>ROUXEL, Julien</v>
          </cell>
          <cell r="G313" t="str">
            <v/>
          </cell>
          <cell r="H313" t="str">
            <v/>
          </cell>
          <cell r="I313" t="str">
            <v/>
          </cell>
          <cell r="J313" t="str">
            <v/>
          </cell>
          <cell r="K313" t="str">
            <v>Edition du 1 July 2011</v>
          </cell>
          <cell r="L313" t="str">
            <v>346 pages</v>
          </cell>
          <cell r="M313" t="str">
            <v>Editions ENI</v>
          </cell>
          <cell r="N313" t="str">
            <v>fre</v>
          </cell>
          <cell r="O313" t="str">
            <v>fre</v>
          </cell>
          <cell r="P313" t="str">
            <v>fre</v>
          </cell>
          <cell r="Q313" t="str">
            <v>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v>
          </cell>
          <cell r="R313">
            <v>9782746067905</v>
          </cell>
          <cell r="S313" t="str">
            <v>Version Numérique</v>
          </cell>
          <cell r="T313">
            <v>9782746066526</v>
          </cell>
          <cell r="U313" t="str">
            <v>Version Imprimée</v>
          </cell>
          <cell r="V313" t="str">
            <v>St-Herblain</v>
          </cell>
          <cell r="W313" t="str">
            <v>Editions ENI</v>
          </cell>
          <cell r="X313">
            <v>2011</v>
          </cell>
          <cell r="Y313" t="str">
            <v>Bibliothèque Numérique ENI (Service en ligne)</v>
          </cell>
          <cell r="Z313" t="str">
            <v>EXPERT IT</v>
          </cell>
          <cell r="AA313" t="str">
            <v>texte</v>
          </cell>
          <cell r="AB313" t="str">
            <v>txt</v>
          </cell>
          <cell r="AC313" t="str">
            <v>rdacontent/fre</v>
          </cell>
          <cell r="AD313" t="str">
            <v>informatique</v>
          </cell>
          <cell r="AE313" t="str">
            <v>c</v>
          </cell>
          <cell r="AF313" t="str">
            <v>rdamedia/fre</v>
          </cell>
          <cell r="AG313" t="str">
            <v>ressource en ligne</v>
          </cell>
          <cell r="AH313" t="str">
            <v>cr</v>
          </cell>
          <cell r="AI313" t="str">
            <v>rdacarrier/fre</v>
          </cell>
          <cell r="AJ313" t="str">
            <v>m\\\\\o\\d\\\\\\\\</v>
          </cell>
          <cell r="AK313" t="str">
            <v>cr\cn\\\\uuaua</v>
          </cell>
          <cell r="AL313" t="str">
            <v>Accès restreint aux membres</v>
          </cell>
          <cell r="AM313" t="str">
            <v>Source de la note de description : Version imprimée</v>
          </cell>
          <cell r="AN313" t="str">
            <v/>
          </cell>
          <cell r="AO313" t="str">
            <v>%SITE_CLIENT%/?library_guid=E7152C88-DE15-4E42-BF31-C29518CA7D67</v>
          </cell>
          <cell r="AP313" t="str">
            <v>Accès au travers du portail ENI</v>
          </cell>
          <cell r="AQ313" t="str">
            <v xml:space="preserve"> bsd </v>
          </cell>
          <cell r="AR313" t="str">
            <v xml:space="preserve"> cifs </v>
          </cell>
          <cell r="AS313" t="str">
            <v xml:space="preserve"> linux </v>
          </cell>
          <cell r="AT313" t="str">
            <v xml:space="preserve"> LNEISAM</v>
          </cell>
          <cell r="AU313" t="str">
            <v xml:space="preserve"> smb </v>
          </cell>
          <cell r="AV313" t="str">
            <v xml:space="preserve">unix </v>
          </cell>
          <cell r="AW313" t="str">
            <v/>
          </cell>
          <cell r="AX313" t="str">
            <v/>
          </cell>
          <cell r="AY313" t="str">
            <v/>
          </cell>
          <cell r="AZ313" t="str">
            <v/>
          </cell>
          <cell r="BA313" t="str">
            <v/>
          </cell>
          <cell r="BB313" t="str">
            <v/>
          </cell>
          <cell r="BC313" t="str">
            <v/>
          </cell>
          <cell r="BD313" t="str">
            <v/>
          </cell>
          <cell r="BE313" t="str">
            <v/>
          </cell>
          <cell r="BF313" t="str">
            <v/>
          </cell>
          <cell r="BG313" t="str">
            <v/>
          </cell>
          <cell r="BH313" t="str">
            <v/>
          </cell>
          <cell r="BI313" t="str">
            <v/>
          </cell>
          <cell r="BJ313" t="str">
            <v/>
          </cell>
          <cell r="BK313" t="str">
            <v/>
          </cell>
          <cell r="BL313" t="str">
            <v/>
          </cell>
          <cell r="BM313" t="str">
            <v/>
          </cell>
          <cell r="BN313" t="str">
            <v/>
          </cell>
          <cell r="BO313" t="str">
            <v/>
          </cell>
          <cell r="BP313" t="str">
            <v/>
          </cell>
          <cell r="BQ313" t="str">
            <v/>
          </cell>
          <cell r="BR313" t="str">
            <v/>
          </cell>
          <cell r="BS313" t="str">
            <v/>
          </cell>
          <cell r="BT313" t="str">
            <v/>
          </cell>
          <cell r="BU313" t="str">
            <v/>
          </cell>
          <cell r="BV313" t="str">
            <v/>
          </cell>
          <cell r="BW313" t="str">
            <v/>
          </cell>
          <cell r="BX313" t="str">
            <v/>
          </cell>
        </row>
        <row r="314">
          <cell r="A314" t="str">
            <v>EISCRYPT</v>
          </cell>
          <cell r="B314" t="str">
            <v>Scripting Python sous Linux</v>
          </cell>
          <cell r="C314" t="str">
            <v>Développez vos outils système</v>
          </cell>
          <cell r="D314" t="str">
            <v>Christophe BONNET</v>
          </cell>
          <cell r="E314" t="str">
            <v/>
          </cell>
          <cell r="F314" t="str">
            <v>BONNET, Christophe</v>
          </cell>
          <cell r="G314" t="str">
            <v/>
          </cell>
          <cell r="H314" t="str">
            <v/>
          </cell>
          <cell r="I314" t="str">
            <v/>
          </cell>
          <cell r="J314" t="str">
            <v/>
          </cell>
          <cell r="K314" t="str">
            <v>Edition du 1 June 2020</v>
          </cell>
          <cell r="L314" t="str">
            <v>763 pages</v>
          </cell>
          <cell r="M314" t="str">
            <v>Editions ENI</v>
          </cell>
          <cell r="N314" t="str">
            <v>fre</v>
          </cell>
          <cell r="O314" t="str">
            <v>fre</v>
          </cell>
          <cell r="P314" t="str">
            <v>fre</v>
          </cell>
          <cell r="Q314" t="str">
            <v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v>
          </cell>
          <cell r="R314">
            <v>9782409025686</v>
          </cell>
          <cell r="S314" t="str">
            <v>Version Numérique</v>
          </cell>
          <cell r="T314">
            <v>9782409025679</v>
          </cell>
          <cell r="U314" t="str">
            <v>Version Imprimée</v>
          </cell>
          <cell r="V314" t="str">
            <v>St-Herblain</v>
          </cell>
          <cell r="W314" t="str">
            <v>Editions ENI</v>
          </cell>
          <cell r="X314">
            <v>2020</v>
          </cell>
          <cell r="Y314" t="str">
            <v>Bibliothèque Numérique ENI (Service en ligne)</v>
          </cell>
          <cell r="Z314" t="str">
            <v>EXPERT IT</v>
          </cell>
          <cell r="AA314" t="str">
            <v>texte</v>
          </cell>
          <cell r="AB314" t="str">
            <v>txt</v>
          </cell>
          <cell r="AC314" t="str">
            <v>rdacontent/fre</v>
          </cell>
          <cell r="AD314" t="str">
            <v>informatique</v>
          </cell>
          <cell r="AE314" t="str">
            <v>c</v>
          </cell>
          <cell r="AF314" t="str">
            <v>rdamedia/fre</v>
          </cell>
          <cell r="AG314" t="str">
            <v>ressource en ligne</v>
          </cell>
          <cell r="AH314" t="str">
            <v>cr</v>
          </cell>
          <cell r="AI314" t="str">
            <v>rdacarrier/fre</v>
          </cell>
          <cell r="AJ314" t="str">
            <v>m\\\\\o\\d\\\\\\\\</v>
          </cell>
          <cell r="AK314" t="str">
            <v>cr\cn\\\\uuaua</v>
          </cell>
          <cell r="AL314" t="str">
            <v>Accès restreint aux membres</v>
          </cell>
          <cell r="AM314" t="str">
            <v>Source de la note de description : Version imprimée</v>
          </cell>
          <cell r="AN314" t="str">
            <v/>
          </cell>
          <cell r="AO314" t="str">
            <v>%SITE_CLIENT%/?library_guid=9F6A8BC6-3B33-4975-AAFC-1E987911751A</v>
          </cell>
          <cell r="AP314" t="str">
            <v>Accès au travers du portail ENI</v>
          </cell>
          <cell r="AQ314" t="str">
            <v xml:space="preserve"> administrateur système </v>
          </cell>
          <cell r="AR314" t="str">
            <v xml:space="preserve"> Linux </v>
          </cell>
          <cell r="AS314" t="str">
            <v xml:space="preserve"> LNEISCRYPT</v>
          </cell>
          <cell r="AT314" t="str">
            <v xml:space="preserve"> Python </v>
          </cell>
          <cell r="AU314" t="str">
            <v xml:space="preserve"> scripting </v>
          </cell>
          <cell r="AV314" t="str">
            <v xml:space="preserve"> shell </v>
          </cell>
          <cell r="AW314" t="str">
            <v xml:space="preserve"> SysAdmin </v>
          </cell>
          <cell r="AX314" t="str">
            <v xml:space="preserve"> système </v>
          </cell>
          <cell r="AY314" t="str">
            <v xml:space="preserve">script </v>
          </cell>
          <cell r="AZ314" t="str">
            <v/>
          </cell>
          <cell r="BA314" t="str">
            <v/>
          </cell>
          <cell r="BB314" t="str">
            <v/>
          </cell>
          <cell r="BC314" t="str">
            <v/>
          </cell>
          <cell r="BD314" t="str">
            <v/>
          </cell>
          <cell r="BE314" t="str">
            <v/>
          </cell>
          <cell r="BF314" t="str">
            <v/>
          </cell>
          <cell r="BG314" t="str">
            <v/>
          </cell>
          <cell r="BH314" t="str">
            <v/>
          </cell>
          <cell r="BI314" t="str">
            <v/>
          </cell>
          <cell r="BJ314" t="str">
            <v/>
          </cell>
          <cell r="BK314" t="str">
            <v/>
          </cell>
          <cell r="BL314" t="str">
            <v/>
          </cell>
          <cell r="BM314" t="str">
            <v/>
          </cell>
          <cell r="BN314" t="str">
            <v/>
          </cell>
          <cell r="BO314" t="str">
            <v/>
          </cell>
          <cell r="BP314" t="str">
            <v/>
          </cell>
          <cell r="BQ314" t="str">
            <v/>
          </cell>
          <cell r="BR314" t="str">
            <v/>
          </cell>
          <cell r="BS314" t="str">
            <v/>
          </cell>
          <cell r="BT314" t="str">
            <v/>
          </cell>
          <cell r="BU314" t="str">
            <v/>
          </cell>
          <cell r="BV314" t="str">
            <v/>
          </cell>
          <cell r="BW314" t="str">
            <v/>
          </cell>
          <cell r="BX314" t="str">
            <v/>
          </cell>
        </row>
        <row r="315">
          <cell r="A315" t="str">
            <v>EISPARK</v>
          </cell>
          <cell r="B315" t="str">
            <v>Apache Spark</v>
          </cell>
          <cell r="C315" t="str">
            <v>Développez en Python pour le big data</v>
          </cell>
          <cell r="D315" t="str">
            <v>Nastasia SABY</v>
          </cell>
          <cell r="E315" t="str">
            <v/>
          </cell>
          <cell r="F315" t="str">
            <v>SABY, Nastasia</v>
          </cell>
          <cell r="G315" t="str">
            <v/>
          </cell>
          <cell r="H315" t="str">
            <v/>
          </cell>
          <cell r="I315" t="str">
            <v/>
          </cell>
          <cell r="J315" t="str">
            <v/>
          </cell>
          <cell r="K315" t="str">
            <v>Edition du 1 January 2022</v>
          </cell>
          <cell r="L315" t="str">
            <v>308 pages</v>
          </cell>
          <cell r="M315" t="str">
            <v>Editions ENI</v>
          </cell>
          <cell r="N315" t="str">
            <v>fre</v>
          </cell>
          <cell r="O315" t="str">
            <v>fre</v>
          </cell>
          <cell r="P315" t="str">
            <v>fre</v>
          </cell>
          <cell r="Q315" t="str">
            <v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v>
          </cell>
          <cell r="R315">
            <v>9782409033797</v>
          </cell>
          <cell r="S315" t="str">
            <v>Version Numérique</v>
          </cell>
          <cell r="T315">
            <v>9782409033780</v>
          </cell>
          <cell r="U315" t="str">
            <v>Version Imprimée</v>
          </cell>
          <cell r="V315" t="str">
            <v>St-Herblain</v>
          </cell>
          <cell r="W315" t="str">
            <v>Editions ENI</v>
          </cell>
          <cell r="X315">
            <v>2022</v>
          </cell>
          <cell r="Y315" t="str">
            <v>Bibliothèque Numérique ENI (Service en ligne)</v>
          </cell>
          <cell r="Z315" t="str">
            <v>EXPERT IT</v>
          </cell>
          <cell r="AA315" t="str">
            <v>texte</v>
          </cell>
          <cell r="AB315" t="str">
            <v>txt</v>
          </cell>
          <cell r="AC315" t="str">
            <v>rdacontent/fre</v>
          </cell>
          <cell r="AD315" t="str">
            <v>informatique</v>
          </cell>
          <cell r="AE315" t="str">
            <v>c</v>
          </cell>
          <cell r="AF315" t="str">
            <v>rdamedia/fre</v>
          </cell>
          <cell r="AG315" t="str">
            <v>ressource en ligne</v>
          </cell>
          <cell r="AH315" t="str">
            <v>cr</v>
          </cell>
          <cell r="AI315" t="str">
            <v>rdacarrier/fre</v>
          </cell>
          <cell r="AJ315" t="str">
            <v>m\\\\\o\\d\\\\\\\\</v>
          </cell>
          <cell r="AK315" t="str">
            <v>cr\cn\\\\uuaua</v>
          </cell>
          <cell r="AL315" t="str">
            <v>Accès restreint aux membres</v>
          </cell>
          <cell r="AM315" t="str">
            <v>Source de la note de description : Version imprimée</v>
          </cell>
          <cell r="AN315" t="str">
            <v/>
          </cell>
          <cell r="AO315" t="str">
            <v>%SITE_CLIENT%/?library_guid=D258A54C-DE4C-4236-A9BC-2FB7D264A7FE</v>
          </cell>
          <cell r="AP315" t="str">
            <v>Accès au travers du portail ENI</v>
          </cell>
          <cell r="AQ315" t="str">
            <v xml:space="preserve"> apprentissage non supervisé </v>
          </cell>
          <cell r="AR315" t="str">
            <v xml:space="preserve"> apprentissage profond </v>
          </cell>
          <cell r="AS315" t="str">
            <v xml:space="preserve"> apprentissage supervisé </v>
          </cell>
          <cell r="AT315" t="str">
            <v xml:space="preserve"> arbre de décision </v>
          </cell>
          <cell r="AU315" t="str">
            <v xml:space="preserve"> données </v>
          </cell>
          <cell r="AV315" t="str">
            <v xml:space="preserve"> machine learning </v>
          </cell>
          <cell r="AW315" t="str">
            <v xml:space="preserve"> Python </v>
          </cell>
          <cell r="AX315" t="str">
            <v xml:space="preserve"> régression</v>
          </cell>
          <cell r="AY315" t="str">
            <v xml:space="preserve"> réseau de neurones </v>
          </cell>
          <cell r="AZ315" t="str">
            <v xml:space="preserve"> Spark </v>
          </cell>
          <cell r="BA315" t="str">
            <v xml:space="preserve">Big Data </v>
          </cell>
          <cell r="BB315" t="str">
            <v/>
          </cell>
          <cell r="BC315" t="str">
            <v/>
          </cell>
          <cell r="BD315" t="str">
            <v/>
          </cell>
          <cell r="BE315" t="str">
            <v/>
          </cell>
          <cell r="BF315" t="str">
            <v/>
          </cell>
          <cell r="BG315" t="str">
            <v/>
          </cell>
          <cell r="BH315" t="str">
            <v/>
          </cell>
          <cell r="BI315" t="str">
            <v/>
          </cell>
          <cell r="BJ315" t="str">
            <v/>
          </cell>
          <cell r="BK315" t="str">
            <v/>
          </cell>
          <cell r="BL315" t="str">
            <v/>
          </cell>
          <cell r="BM315" t="str">
            <v/>
          </cell>
          <cell r="BN315" t="str">
            <v/>
          </cell>
          <cell r="BO315" t="str">
            <v/>
          </cell>
          <cell r="BP315" t="str">
            <v/>
          </cell>
          <cell r="BQ315" t="str">
            <v/>
          </cell>
          <cell r="BR315" t="str">
            <v/>
          </cell>
          <cell r="BS315" t="str">
            <v/>
          </cell>
          <cell r="BT315" t="str">
            <v/>
          </cell>
          <cell r="BU315" t="str">
            <v/>
          </cell>
          <cell r="BV315" t="str">
            <v/>
          </cell>
          <cell r="BW315" t="str">
            <v/>
          </cell>
          <cell r="BX315" t="str">
            <v/>
          </cell>
        </row>
        <row r="316">
          <cell r="A316" t="str">
            <v>EISSAS</v>
          </cell>
          <cell r="B316" t="str">
            <v>SQL Server Analysis Services (SSAS)</v>
          </cell>
          <cell r="C316" t="str">
            <v>Calculs analytiques et restitution de données dans Power BI et Azure</v>
          </cell>
          <cell r="D316" t="str">
            <v>Anne-Christine BISSON</v>
          </cell>
          <cell r="E316" t="str">
            <v/>
          </cell>
          <cell r="F316" t="str">
            <v>BISSON, Anne-Christine</v>
          </cell>
          <cell r="G316" t="str">
            <v/>
          </cell>
          <cell r="H316" t="str">
            <v/>
          </cell>
          <cell r="I316" t="str">
            <v/>
          </cell>
          <cell r="J316" t="str">
            <v/>
          </cell>
          <cell r="K316" t="str">
            <v>Edition du 1 November 2022</v>
          </cell>
          <cell r="L316" t="str">
            <v>567 pages</v>
          </cell>
          <cell r="M316" t="str">
            <v>Editions ENI</v>
          </cell>
          <cell r="N316" t="str">
            <v>fre</v>
          </cell>
          <cell r="O316" t="str">
            <v>fre</v>
          </cell>
          <cell r="P316" t="str">
            <v>fre</v>
          </cell>
          <cell r="Q316" t="str">
            <v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v>
          </cell>
          <cell r="R316">
            <v>9782409037474</v>
          </cell>
          <cell r="S316" t="str">
            <v>Version Numérique</v>
          </cell>
          <cell r="T316">
            <v>9782409037467</v>
          </cell>
          <cell r="U316" t="str">
            <v>Version Imprimée</v>
          </cell>
          <cell r="V316" t="str">
            <v>St-Herblain</v>
          </cell>
          <cell r="W316" t="str">
            <v>Editions ENI</v>
          </cell>
          <cell r="X316">
            <v>2022</v>
          </cell>
          <cell r="Y316" t="str">
            <v>Bibliothèque Numérique ENI (Service en ligne)</v>
          </cell>
          <cell r="Z316" t="str">
            <v>EXPERT IT</v>
          </cell>
          <cell r="AA316" t="str">
            <v>texte</v>
          </cell>
          <cell r="AB316" t="str">
            <v>txt</v>
          </cell>
          <cell r="AC316" t="str">
            <v>rdacontent/fre</v>
          </cell>
          <cell r="AD316" t="str">
            <v>informatique</v>
          </cell>
          <cell r="AE316" t="str">
            <v>c</v>
          </cell>
          <cell r="AF316" t="str">
            <v>rdamedia/fre</v>
          </cell>
          <cell r="AG316" t="str">
            <v>ressource en ligne</v>
          </cell>
          <cell r="AH316" t="str">
            <v>cr</v>
          </cell>
          <cell r="AI316" t="str">
            <v>rdacarrier/fre</v>
          </cell>
          <cell r="AJ316" t="str">
            <v>m\\\\\o\\d\\\\\\\\</v>
          </cell>
          <cell r="AK316" t="str">
            <v>cr\cn\\\\uuaua</v>
          </cell>
          <cell r="AL316" t="str">
            <v>Accès restreint aux membres</v>
          </cell>
          <cell r="AM316" t="str">
            <v>Source de la note de description : Version imprimée</v>
          </cell>
          <cell r="AN316" t="str">
            <v/>
          </cell>
          <cell r="AO316" t="str">
            <v>%SITE_CLIENT%/?library_guid=4B0B8A98-5D02-4790-9ACF-7B84D48CD72D</v>
          </cell>
          <cell r="AP316" t="str">
            <v>Accès au travers du portail ENI</v>
          </cell>
          <cell r="AQ316" t="str">
            <v xml:space="preserve"> Base de données </v>
          </cell>
          <cell r="AR316" t="str">
            <v xml:space="preserve"> BI </v>
          </cell>
          <cell r="AS316" t="str">
            <v xml:space="preserve"> Business Intelligence </v>
          </cell>
          <cell r="AT316" t="str">
            <v xml:space="preserve"> Microsoft </v>
          </cell>
          <cell r="AU316" t="str">
            <v xml:space="preserve"> SQL</v>
          </cell>
          <cell r="AV316" t="str">
            <v xml:space="preserve">SSAS </v>
          </cell>
          <cell r="AW316" t="str">
            <v/>
          </cell>
          <cell r="AX316" t="str">
            <v/>
          </cell>
          <cell r="AY316" t="str">
            <v/>
          </cell>
          <cell r="AZ316" t="str">
            <v/>
          </cell>
          <cell r="BA316" t="str">
            <v/>
          </cell>
          <cell r="BB316" t="str">
            <v/>
          </cell>
          <cell r="BC316" t="str">
            <v/>
          </cell>
          <cell r="BD316" t="str">
            <v/>
          </cell>
          <cell r="BE316" t="str">
            <v/>
          </cell>
          <cell r="BF316" t="str">
            <v/>
          </cell>
          <cell r="BG316" t="str">
            <v/>
          </cell>
          <cell r="BH316" t="str">
            <v/>
          </cell>
          <cell r="BI316" t="str">
            <v/>
          </cell>
          <cell r="BJ316" t="str">
            <v/>
          </cell>
          <cell r="BK316" t="str">
            <v/>
          </cell>
          <cell r="BL316" t="str">
            <v/>
          </cell>
          <cell r="BM316" t="str">
            <v/>
          </cell>
          <cell r="BN316" t="str">
            <v/>
          </cell>
          <cell r="BO316" t="str">
            <v/>
          </cell>
          <cell r="BP316" t="str">
            <v/>
          </cell>
          <cell r="BQ316" t="str">
            <v/>
          </cell>
          <cell r="BR316" t="str">
            <v/>
          </cell>
          <cell r="BS316" t="str">
            <v/>
          </cell>
          <cell r="BT316" t="str">
            <v/>
          </cell>
          <cell r="BU316" t="str">
            <v/>
          </cell>
          <cell r="BV316" t="str">
            <v/>
          </cell>
          <cell r="BW316" t="str">
            <v/>
          </cell>
          <cell r="BX316" t="str">
            <v/>
          </cell>
        </row>
        <row r="317">
          <cell r="A317" t="str">
            <v>EISSRS</v>
          </cell>
          <cell r="B317" t="str">
            <v>SQL Server Reporting Services</v>
          </cell>
          <cell r="C317" t="str">
            <v>Conception, déploiement et distribution de rapports</v>
          </cell>
          <cell r="D317" t="str">
            <v>Jean-Claude DANIEL</v>
          </cell>
          <cell r="E317" t="str">
            <v/>
          </cell>
          <cell r="F317" t="str">
            <v>DANIEL, Jean-Claude</v>
          </cell>
          <cell r="G317" t="str">
            <v/>
          </cell>
          <cell r="H317" t="str">
            <v/>
          </cell>
          <cell r="I317" t="str">
            <v/>
          </cell>
          <cell r="J317" t="str">
            <v/>
          </cell>
          <cell r="K317" t="str">
            <v>Edition du 1 October 2021</v>
          </cell>
          <cell r="L317" t="str">
            <v>599 pages</v>
          </cell>
          <cell r="M317" t="str">
            <v>Editions ENI</v>
          </cell>
          <cell r="N317" t="str">
            <v>fre</v>
          </cell>
          <cell r="O317" t="str">
            <v>fre</v>
          </cell>
          <cell r="P317" t="str">
            <v>fre</v>
          </cell>
          <cell r="Q317" t="str">
            <v>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v>
          </cell>
          <cell r="R317">
            <v>9782409032424</v>
          </cell>
          <cell r="S317" t="str">
            <v>Version Numérique</v>
          </cell>
          <cell r="T317">
            <v>9782409032417</v>
          </cell>
          <cell r="U317" t="str">
            <v>Version Imprimée</v>
          </cell>
          <cell r="V317" t="str">
            <v>St-Herblain</v>
          </cell>
          <cell r="W317" t="str">
            <v>Editions ENI</v>
          </cell>
          <cell r="X317">
            <v>2021</v>
          </cell>
          <cell r="Y317" t="str">
            <v>Bibliothèque Numérique ENI (Service en ligne)</v>
          </cell>
          <cell r="Z317" t="str">
            <v>EXPERT IT</v>
          </cell>
          <cell r="AA317" t="str">
            <v>texte</v>
          </cell>
          <cell r="AB317" t="str">
            <v>txt</v>
          </cell>
          <cell r="AC317" t="str">
            <v>rdacontent/fre</v>
          </cell>
          <cell r="AD317" t="str">
            <v>informatique</v>
          </cell>
          <cell r="AE317" t="str">
            <v>c</v>
          </cell>
          <cell r="AF317" t="str">
            <v>rdamedia/fre</v>
          </cell>
          <cell r="AG317" t="str">
            <v>ressource en ligne</v>
          </cell>
          <cell r="AH317" t="str">
            <v>cr</v>
          </cell>
          <cell r="AI317" t="str">
            <v>rdacarrier/fre</v>
          </cell>
          <cell r="AJ317" t="str">
            <v>m\\\\\o\\d\\\\\\\\</v>
          </cell>
          <cell r="AK317" t="str">
            <v>cr\cn\\\\uuaua</v>
          </cell>
          <cell r="AL317" t="str">
            <v>Accès restreint aux membres</v>
          </cell>
          <cell r="AM317" t="str">
            <v>Source de la note de description : Version imprimée</v>
          </cell>
          <cell r="AN317" t="str">
            <v/>
          </cell>
          <cell r="AO317" t="str">
            <v>%SITE_CLIENT%/?library_guid=7627A0B1-F87F-47DA-A8A3-C9925A1A23D0</v>
          </cell>
          <cell r="AP317" t="str">
            <v>Accès au travers du portail ENI</v>
          </cell>
          <cell r="AQ317" t="str">
            <v xml:space="preserve"> base de données </v>
          </cell>
          <cell r="AR317" t="str">
            <v xml:space="preserve"> rapport </v>
          </cell>
          <cell r="AS317" t="str">
            <v xml:space="preserve"> rapports </v>
          </cell>
          <cell r="AT317" t="str">
            <v xml:space="preserve"> reporting</v>
          </cell>
          <cell r="AU317" t="str">
            <v xml:space="preserve"> SGBD </v>
          </cell>
          <cell r="AV317" t="str">
            <v xml:space="preserve">Microsoft SQL Server </v>
          </cell>
          <cell r="AW317" t="str">
            <v/>
          </cell>
          <cell r="AX317" t="str">
            <v/>
          </cell>
          <cell r="AY317" t="str">
            <v/>
          </cell>
          <cell r="AZ317" t="str">
            <v/>
          </cell>
          <cell r="BA317" t="str">
            <v/>
          </cell>
          <cell r="BB317" t="str">
            <v/>
          </cell>
          <cell r="BC317" t="str">
            <v/>
          </cell>
          <cell r="BD317" t="str">
            <v/>
          </cell>
          <cell r="BE317" t="str">
            <v/>
          </cell>
          <cell r="BF317" t="str">
            <v/>
          </cell>
          <cell r="BG317" t="str">
            <v/>
          </cell>
          <cell r="BH317" t="str">
            <v/>
          </cell>
          <cell r="BI317" t="str">
            <v/>
          </cell>
          <cell r="BJ317" t="str">
            <v/>
          </cell>
          <cell r="BK317" t="str">
            <v/>
          </cell>
          <cell r="BL317" t="str">
            <v/>
          </cell>
          <cell r="BM317" t="str">
            <v/>
          </cell>
          <cell r="BN317" t="str">
            <v/>
          </cell>
          <cell r="BO317" t="str">
            <v/>
          </cell>
          <cell r="BP317" t="str">
            <v/>
          </cell>
          <cell r="BQ317" t="str">
            <v/>
          </cell>
          <cell r="BR317" t="str">
            <v/>
          </cell>
          <cell r="BS317" t="str">
            <v/>
          </cell>
          <cell r="BT317" t="str">
            <v/>
          </cell>
          <cell r="BU317" t="str">
            <v/>
          </cell>
          <cell r="BV317" t="str">
            <v/>
          </cell>
          <cell r="BW317" t="str">
            <v/>
          </cell>
          <cell r="BX317" t="str">
            <v/>
          </cell>
        </row>
        <row r="318">
          <cell r="A318" t="str">
            <v>EISTRUTS</v>
          </cell>
          <cell r="B318" t="str">
            <v>Struts 2</v>
          </cell>
          <cell r="C318" t="str">
            <v>Développez votre application web moderne avec Java</v>
          </cell>
          <cell r="D318" t="str">
            <v>Christelle  DAVEZAC</v>
          </cell>
          <cell r="E318" t="str">
            <v/>
          </cell>
          <cell r="F318" t="str">
            <v xml:space="preserve">DAVEZAC, Christelle </v>
          </cell>
          <cell r="G318" t="str">
            <v/>
          </cell>
          <cell r="H318" t="str">
            <v/>
          </cell>
          <cell r="I318" t="str">
            <v/>
          </cell>
          <cell r="J318" t="str">
            <v/>
          </cell>
          <cell r="K318" t="str">
            <v>Edition du 1 June 2023</v>
          </cell>
          <cell r="L318" t="str">
            <v>417 pages</v>
          </cell>
          <cell r="M318" t="str">
            <v>Editions ENI</v>
          </cell>
          <cell r="N318" t="str">
            <v>fre</v>
          </cell>
          <cell r="O318" t="str">
            <v>fre</v>
          </cell>
          <cell r="P318" t="str">
            <v>fre</v>
          </cell>
          <cell r="Q318" t="str">
            <v>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v>
          </cell>
          <cell r="R318">
            <v>9782409040658</v>
          </cell>
          <cell r="S318" t="str">
            <v>Version Numérique</v>
          </cell>
          <cell r="T318">
            <v>9782409040641</v>
          </cell>
          <cell r="U318" t="str">
            <v>Version Imprimée</v>
          </cell>
          <cell r="V318" t="str">
            <v>St-Herblain</v>
          </cell>
          <cell r="W318" t="str">
            <v>Editions ENI</v>
          </cell>
          <cell r="X318">
            <v>2023</v>
          </cell>
          <cell r="Y318" t="str">
            <v>Bibliothèque Numérique ENI (Service en ligne)</v>
          </cell>
          <cell r="Z318" t="str">
            <v>EXPERT IT</v>
          </cell>
          <cell r="AA318" t="str">
            <v>texte</v>
          </cell>
          <cell r="AB318" t="str">
            <v>txt</v>
          </cell>
          <cell r="AC318" t="str">
            <v>rdacontent/fre</v>
          </cell>
          <cell r="AD318" t="str">
            <v>informatique</v>
          </cell>
          <cell r="AE318" t="str">
            <v>c</v>
          </cell>
          <cell r="AF318" t="str">
            <v>rdamedia/fre</v>
          </cell>
          <cell r="AG318" t="str">
            <v>ressource en ligne</v>
          </cell>
          <cell r="AH318" t="str">
            <v>cr</v>
          </cell>
          <cell r="AI318" t="str">
            <v>rdacarrier/fre</v>
          </cell>
          <cell r="AJ318" t="str">
            <v>m\\\\\o\\d\\\\\\\\</v>
          </cell>
          <cell r="AK318" t="str">
            <v>cr\cn\\\\uuaua</v>
          </cell>
          <cell r="AL318" t="str">
            <v>Accès restreint aux membres</v>
          </cell>
          <cell r="AM318" t="str">
            <v>Source de la note de description : Version imprimée</v>
          </cell>
          <cell r="AN318" t="str">
            <v/>
          </cell>
          <cell r="AO318" t="str">
            <v>%SITE_CLIENT%/?library_guid=B5795CDF-7C01-402A-9266-9717C60A11E1</v>
          </cell>
          <cell r="AP318" t="str">
            <v>Accès au travers du portail ENI</v>
          </cell>
          <cell r="AQ318" t="str">
            <v xml:space="preserve"> Ajax </v>
          </cell>
          <cell r="AR318" t="str">
            <v xml:space="preserve"> Eclipse </v>
          </cell>
          <cell r="AS318" t="str">
            <v xml:space="preserve"> JSON</v>
          </cell>
          <cell r="AT318" t="str">
            <v xml:space="preserve"> open source </v>
          </cell>
          <cell r="AU318" t="str">
            <v xml:space="preserve"> REST </v>
          </cell>
          <cell r="AV318" t="str">
            <v xml:space="preserve"> Struts 2 </v>
          </cell>
          <cell r="AW318" t="str">
            <v xml:space="preserve">Java </v>
          </cell>
          <cell r="AX318" t="str">
            <v/>
          </cell>
          <cell r="AY318" t="str">
            <v/>
          </cell>
          <cell r="AZ318" t="str">
            <v/>
          </cell>
          <cell r="BA318" t="str">
            <v/>
          </cell>
          <cell r="BB318" t="str">
            <v/>
          </cell>
          <cell r="BC318" t="str">
            <v/>
          </cell>
          <cell r="BD318" t="str">
            <v/>
          </cell>
          <cell r="BE318" t="str">
            <v/>
          </cell>
          <cell r="BF318" t="str">
            <v/>
          </cell>
          <cell r="BG318" t="str">
            <v/>
          </cell>
          <cell r="BH318" t="str">
            <v/>
          </cell>
          <cell r="BI318" t="str">
            <v/>
          </cell>
          <cell r="BJ318" t="str">
            <v/>
          </cell>
          <cell r="BK318" t="str">
            <v/>
          </cell>
          <cell r="BL318" t="str">
            <v/>
          </cell>
          <cell r="BM318" t="str">
            <v/>
          </cell>
          <cell r="BN318" t="str">
            <v/>
          </cell>
          <cell r="BO318" t="str">
            <v/>
          </cell>
          <cell r="BP318" t="str">
            <v/>
          </cell>
          <cell r="BQ318" t="str">
            <v/>
          </cell>
          <cell r="BR318" t="str">
            <v/>
          </cell>
          <cell r="BS318" t="str">
            <v/>
          </cell>
          <cell r="BT318" t="str">
            <v/>
          </cell>
          <cell r="BU318" t="str">
            <v/>
          </cell>
          <cell r="BV318" t="str">
            <v/>
          </cell>
          <cell r="BW318" t="str">
            <v/>
          </cell>
          <cell r="BX318" t="str">
            <v/>
          </cell>
        </row>
        <row r="319">
          <cell r="A319" t="str">
            <v>EISYM</v>
          </cell>
          <cell r="B319" t="str">
            <v>Symfony et CodeIgniter</v>
          </cell>
          <cell r="C319" t="str">
            <v>Le développement rapide d'applications web en PHP</v>
          </cell>
          <cell r="D319" t="str">
            <v>Thierry BOULANGER</v>
          </cell>
          <cell r="E319" t="str">
            <v/>
          </cell>
          <cell r="F319" t="str">
            <v>BOULANGER, Thierry</v>
          </cell>
          <cell r="G319" t="str">
            <v/>
          </cell>
          <cell r="H319" t="str">
            <v/>
          </cell>
          <cell r="I319" t="str">
            <v/>
          </cell>
          <cell r="J319" t="str">
            <v/>
          </cell>
          <cell r="K319" t="str">
            <v>Edition du 1 August 2010</v>
          </cell>
          <cell r="L319" t="str">
            <v>312 pages</v>
          </cell>
          <cell r="M319" t="str">
            <v>Editions ENI</v>
          </cell>
          <cell r="N319" t="str">
            <v>fre</v>
          </cell>
          <cell r="O319" t="str">
            <v>fre</v>
          </cell>
          <cell r="P319" t="str">
            <v>fre</v>
          </cell>
          <cell r="Q319" t="str">
            <v>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v>
          </cell>
          <cell r="R319">
            <v>9782746057005</v>
          </cell>
          <cell r="S319" t="str">
            <v>Version Numérique</v>
          </cell>
          <cell r="T319">
            <v>9782746056145</v>
          </cell>
          <cell r="U319" t="str">
            <v>Version Imprimée</v>
          </cell>
          <cell r="V319" t="str">
            <v>St-Herblain</v>
          </cell>
          <cell r="W319" t="str">
            <v>Editions ENI</v>
          </cell>
          <cell r="X319">
            <v>2010</v>
          </cell>
          <cell r="Y319" t="str">
            <v>Bibliothèque Numérique ENI (Service en ligne)</v>
          </cell>
          <cell r="Z319" t="str">
            <v>EXPERT IT</v>
          </cell>
          <cell r="AA319" t="str">
            <v>texte</v>
          </cell>
          <cell r="AB319" t="str">
            <v>txt</v>
          </cell>
          <cell r="AC319" t="str">
            <v>rdacontent/fre</v>
          </cell>
          <cell r="AD319" t="str">
            <v>informatique</v>
          </cell>
          <cell r="AE319" t="str">
            <v>c</v>
          </cell>
          <cell r="AF319" t="str">
            <v>rdamedia/fre</v>
          </cell>
          <cell r="AG319" t="str">
            <v>ressource en ligne</v>
          </cell>
          <cell r="AH319" t="str">
            <v>cr</v>
          </cell>
          <cell r="AI319" t="str">
            <v>rdacarrier/fre</v>
          </cell>
          <cell r="AJ319" t="str">
            <v>m\\\\\o\\d\\\\\\\\</v>
          </cell>
          <cell r="AK319" t="str">
            <v>cr\cn\\\\uuaua</v>
          </cell>
          <cell r="AL319" t="str">
            <v>Accès restreint aux membres</v>
          </cell>
          <cell r="AM319" t="str">
            <v>Source de la note de description : Version imprimée</v>
          </cell>
          <cell r="AN319" t="str">
            <v/>
          </cell>
          <cell r="AO319" t="str">
            <v>%SITE_CLIENT%/?library_guid=043A75A3-7AC4-4679-BEB2-35DD57F10C61</v>
          </cell>
          <cell r="AP319" t="str">
            <v>Accès au travers du portail ENI</v>
          </cell>
          <cell r="AQ319" t="str">
            <v xml:space="preserve"> crum </v>
          </cell>
          <cell r="AR319" t="str">
            <v xml:space="preserve"> développement </v>
          </cell>
          <cell r="AS319" t="str">
            <v xml:space="preserve"> doctrine </v>
          </cell>
          <cell r="AT319" t="str">
            <v xml:space="preserve"> framework </v>
          </cell>
          <cell r="AU319" t="str">
            <v xml:space="preserve"> livre codelgniter </v>
          </cell>
          <cell r="AV319" t="str">
            <v xml:space="preserve"> livre php </v>
          </cell>
          <cell r="AW319" t="str">
            <v xml:space="preserve"> LNEISYM</v>
          </cell>
          <cell r="AX319" t="str">
            <v xml:space="preserve"> mvc </v>
          </cell>
          <cell r="AY319" t="str">
            <v xml:space="preserve"> orm </v>
          </cell>
          <cell r="AZ319" t="str">
            <v xml:space="preserve"> php </v>
          </cell>
          <cell r="BA319" t="str">
            <v xml:space="preserve"> php5 </v>
          </cell>
          <cell r="BB319" t="str">
            <v xml:space="preserve"> sinfoni </v>
          </cell>
          <cell r="BC319" t="str">
            <v xml:space="preserve"> sinfony </v>
          </cell>
          <cell r="BD319" t="str">
            <v xml:space="preserve"> symphoni </v>
          </cell>
          <cell r="BE319" t="str">
            <v xml:space="preserve"> symphony </v>
          </cell>
          <cell r="BF319" t="str">
            <v xml:space="preserve"> synfony </v>
          </cell>
          <cell r="BG319" t="str">
            <v xml:space="preserve">livre symfony </v>
          </cell>
          <cell r="BH319" t="str">
            <v/>
          </cell>
          <cell r="BI319" t="str">
            <v/>
          </cell>
          <cell r="BJ319" t="str">
            <v/>
          </cell>
          <cell r="BK319" t="str">
            <v/>
          </cell>
          <cell r="BL319" t="str">
            <v/>
          </cell>
          <cell r="BM319" t="str">
            <v/>
          </cell>
          <cell r="BN319" t="str">
            <v/>
          </cell>
          <cell r="BO319" t="str">
            <v/>
          </cell>
          <cell r="BP319" t="str">
            <v/>
          </cell>
          <cell r="BQ319" t="str">
            <v/>
          </cell>
          <cell r="BR319" t="str">
            <v/>
          </cell>
          <cell r="BS319" t="str">
            <v/>
          </cell>
          <cell r="BT319" t="str">
            <v/>
          </cell>
          <cell r="BU319" t="str">
            <v/>
          </cell>
          <cell r="BV319" t="str">
            <v/>
          </cell>
          <cell r="BW319" t="str">
            <v/>
          </cell>
          <cell r="BX319" t="str">
            <v/>
          </cell>
        </row>
        <row r="320">
          <cell r="A320" t="str">
            <v>EITES</v>
          </cell>
          <cell r="B320" t="str">
            <v>Tester une application Web</v>
          </cell>
          <cell r="C320" t="str">
            <v>Des tests unitaires à l'homologation [Exemples en PHP]</v>
          </cell>
          <cell r="D320" t="str">
            <v>Emmanuel ITIÉ</v>
          </cell>
          <cell r="E320" t="str">
            <v/>
          </cell>
          <cell r="F320" t="str">
            <v>ITIÉ, Emmanuel</v>
          </cell>
          <cell r="G320" t="str">
            <v/>
          </cell>
          <cell r="H320" t="str">
            <v/>
          </cell>
          <cell r="I320" t="str">
            <v/>
          </cell>
          <cell r="J320" t="str">
            <v/>
          </cell>
          <cell r="K320" t="str">
            <v>Edition du 1 November 2010</v>
          </cell>
          <cell r="L320" t="str">
            <v>354 pages</v>
          </cell>
          <cell r="M320" t="str">
            <v>Editions ENI</v>
          </cell>
          <cell r="N320" t="str">
            <v>fre</v>
          </cell>
          <cell r="O320" t="str">
            <v>fre</v>
          </cell>
          <cell r="P320" t="str">
            <v>fre</v>
          </cell>
          <cell r="Q320" t="str">
            <v>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v>
          </cell>
          <cell r="R320">
            <v>9782746060937</v>
          </cell>
          <cell r="S320" t="str">
            <v>Version Numérique</v>
          </cell>
          <cell r="T320">
            <v>9782746058774</v>
          </cell>
          <cell r="U320" t="str">
            <v>Version Imprimée</v>
          </cell>
          <cell r="V320" t="str">
            <v>St-Herblain</v>
          </cell>
          <cell r="W320" t="str">
            <v>Editions ENI</v>
          </cell>
          <cell r="X320">
            <v>2010</v>
          </cell>
          <cell r="Y320" t="str">
            <v>Bibliothèque Numérique ENI (Service en ligne)</v>
          </cell>
          <cell r="Z320" t="str">
            <v>EXPERT IT</v>
          </cell>
          <cell r="AA320" t="str">
            <v>texte</v>
          </cell>
          <cell r="AB320" t="str">
            <v>txt</v>
          </cell>
          <cell r="AC320" t="str">
            <v>rdacontent/fre</v>
          </cell>
          <cell r="AD320" t="str">
            <v>informatique</v>
          </cell>
          <cell r="AE320" t="str">
            <v>c</v>
          </cell>
          <cell r="AF320" t="str">
            <v>rdamedia/fre</v>
          </cell>
          <cell r="AG320" t="str">
            <v>ressource en ligne</v>
          </cell>
          <cell r="AH320" t="str">
            <v>cr</v>
          </cell>
          <cell r="AI320" t="str">
            <v>rdacarrier/fre</v>
          </cell>
          <cell r="AJ320" t="str">
            <v>m\\\\\o\\d\\\\\\\\</v>
          </cell>
          <cell r="AK320" t="str">
            <v>cr\cn\\\\uuaua</v>
          </cell>
          <cell r="AL320" t="str">
            <v>Accès restreint aux membres</v>
          </cell>
          <cell r="AM320" t="str">
            <v>Source de la note de description : Version imprimée</v>
          </cell>
          <cell r="AN320" t="str">
            <v/>
          </cell>
          <cell r="AO320" t="str">
            <v>%SITE_CLIENT%/?library_guid=2E65D348-C2EE-4FAB-A403-1267DF8895DF</v>
          </cell>
          <cell r="AP320" t="str">
            <v>Accès au travers du portail ENI</v>
          </cell>
          <cell r="AQ320" t="str">
            <v xml:space="preserve"> homologation </v>
          </cell>
          <cell r="AR320" t="str">
            <v xml:space="preserve"> livre test </v>
          </cell>
          <cell r="AS320" t="str">
            <v xml:space="preserve"> LNEITES</v>
          </cell>
          <cell r="AT320" t="str">
            <v xml:space="preserve"> php5 </v>
          </cell>
          <cell r="AU320" t="str">
            <v xml:space="preserve"> unit tests </v>
          </cell>
          <cell r="AV320" t="str">
            <v xml:space="preserve">livre php </v>
          </cell>
          <cell r="AW320" t="str">
            <v/>
          </cell>
          <cell r="AX320" t="str">
            <v/>
          </cell>
          <cell r="AY320" t="str">
            <v/>
          </cell>
          <cell r="AZ320" t="str">
            <v/>
          </cell>
          <cell r="BA320" t="str">
            <v/>
          </cell>
          <cell r="BB320" t="str">
            <v/>
          </cell>
          <cell r="BC320" t="str">
            <v/>
          </cell>
          <cell r="BD320" t="str">
            <v/>
          </cell>
          <cell r="BE320" t="str">
            <v/>
          </cell>
          <cell r="BF320" t="str">
            <v/>
          </cell>
          <cell r="BG320" t="str">
            <v/>
          </cell>
          <cell r="BH320" t="str">
            <v/>
          </cell>
          <cell r="BI320" t="str">
            <v/>
          </cell>
          <cell r="BJ320" t="str">
            <v/>
          </cell>
          <cell r="BK320" t="str">
            <v/>
          </cell>
          <cell r="BL320" t="str">
            <v/>
          </cell>
          <cell r="BM320" t="str">
            <v/>
          </cell>
          <cell r="BN320" t="str">
            <v/>
          </cell>
          <cell r="BO320" t="str">
            <v/>
          </cell>
          <cell r="BP320" t="str">
            <v/>
          </cell>
          <cell r="BQ320" t="str">
            <v/>
          </cell>
          <cell r="BR320" t="str">
            <v/>
          </cell>
          <cell r="BS320" t="str">
            <v/>
          </cell>
          <cell r="BT320" t="str">
            <v/>
          </cell>
          <cell r="BU320" t="str">
            <v/>
          </cell>
          <cell r="BV320" t="str">
            <v/>
          </cell>
          <cell r="BW320" t="str">
            <v/>
          </cell>
          <cell r="BX320" t="str">
            <v/>
          </cell>
        </row>
        <row r="321">
          <cell r="A321" t="str">
            <v>EIUIJQU</v>
          </cell>
          <cell r="B321" t="str">
            <v>jQuery UI</v>
          </cell>
          <cell r="C321" t="str">
            <v>Enrichir l'interface de vos applications Web</v>
          </cell>
          <cell r="D321" t="str">
            <v>Luc VAN LANCKER</v>
          </cell>
          <cell r="E321" t="str">
            <v/>
          </cell>
          <cell r="F321" t="str">
            <v>VAN LANCKER, Luc</v>
          </cell>
          <cell r="G321" t="str">
            <v/>
          </cell>
          <cell r="H321" t="str">
            <v/>
          </cell>
          <cell r="I321" t="str">
            <v/>
          </cell>
          <cell r="J321" t="str">
            <v/>
          </cell>
          <cell r="K321" t="str">
            <v>Edition du 1 March 2014</v>
          </cell>
          <cell r="L321" t="str">
            <v>562 pages</v>
          </cell>
          <cell r="M321" t="str">
            <v>Editions ENI</v>
          </cell>
          <cell r="N321" t="str">
            <v>fre</v>
          </cell>
          <cell r="O321" t="str">
            <v>fre</v>
          </cell>
          <cell r="P321" t="str">
            <v>fre</v>
          </cell>
          <cell r="Q321" t="str">
            <v>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v>
          </cell>
          <cell r="R321">
            <v>9782746088887</v>
          </cell>
          <cell r="S321" t="str">
            <v>Version Numérique</v>
          </cell>
          <cell r="T321">
            <v>9782746087651</v>
          </cell>
          <cell r="U321" t="str">
            <v>Version Imprimée</v>
          </cell>
          <cell r="V321" t="str">
            <v>St-Herblain</v>
          </cell>
          <cell r="W321" t="str">
            <v>Editions ENI</v>
          </cell>
          <cell r="X321">
            <v>2014</v>
          </cell>
          <cell r="Y321" t="str">
            <v>Bibliothèque Numérique ENI (Service en ligne)</v>
          </cell>
          <cell r="Z321" t="str">
            <v>EXPERT IT</v>
          </cell>
          <cell r="AA321" t="str">
            <v>texte</v>
          </cell>
          <cell r="AB321" t="str">
            <v>txt</v>
          </cell>
          <cell r="AC321" t="str">
            <v>rdacontent/fre</v>
          </cell>
          <cell r="AD321" t="str">
            <v>informatique</v>
          </cell>
          <cell r="AE321" t="str">
            <v>c</v>
          </cell>
          <cell r="AF321" t="str">
            <v>rdamedia/fre</v>
          </cell>
          <cell r="AG321" t="str">
            <v>ressource en ligne</v>
          </cell>
          <cell r="AH321" t="str">
            <v>cr</v>
          </cell>
          <cell r="AI321" t="str">
            <v>rdacarrier/fre</v>
          </cell>
          <cell r="AJ321" t="str">
            <v>m\\\\\o\\d\\\\\\\\</v>
          </cell>
          <cell r="AK321" t="str">
            <v>cr\cn\\\\uuaua</v>
          </cell>
          <cell r="AL321" t="str">
            <v>Accès restreint aux membres</v>
          </cell>
          <cell r="AM321" t="str">
            <v>Source de la note de description : Version imprimée</v>
          </cell>
          <cell r="AN321" t="str">
            <v/>
          </cell>
          <cell r="AO321" t="str">
            <v>%SITE_CLIENT%/?library_guid=D4DD9115-6B9A-4A9B-8AFF-01AE3C30D90B</v>
          </cell>
          <cell r="AP321" t="str">
            <v>Accès au travers du portail ENI</v>
          </cell>
          <cell r="AQ321" t="str">
            <v xml:space="preserve"> css </v>
          </cell>
          <cell r="AR321" t="str">
            <v xml:space="preserve"> framework </v>
          </cell>
          <cell r="AS321" t="str">
            <v xml:space="preserve"> html </v>
          </cell>
          <cell r="AT321" t="str">
            <v xml:space="preserve"> html 5 </v>
          </cell>
          <cell r="AU321" t="str">
            <v xml:space="preserve"> html5 </v>
          </cell>
          <cell r="AV321" t="str">
            <v xml:space="preserve"> LNEIUIJQU</v>
          </cell>
          <cell r="AW321" t="str">
            <v xml:space="preserve">javascript </v>
          </cell>
          <cell r="AX321" t="str">
            <v/>
          </cell>
          <cell r="AY321" t="str">
            <v/>
          </cell>
          <cell r="AZ321" t="str">
            <v/>
          </cell>
          <cell r="BA321" t="str">
            <v/>
          </cell>
          <cell r="BB321" t="str">
            <v/>
          </cell>
          <cell r="BC321" t="str">
            <v/>
          </cell>
          <cell r="BD321" t="str">
            <v/>
          </cell>
          <cell r="BE321" t="str">
            <v/>
          </cell>
          <cell r="BF321" t="str">
            <v/>
          </cell>
          <cell r="BG321" t="str">
            <v/>
          </cell>
          <cell r="BH321" t="str">
            <v/>
          </cell>
          <cell r="BI321" t="str">
            <v/>
          </cell>
          <cell r="BJ321" t="str">
            <v/>
          </cell>
          <cell r="BK321" t="str">
            <v/>
          </cell>
          <cell r="BL321" t="str">
            <v/>
          </cell>
          <cell r="BM321" t="str">
            <v/>
          </cell>
          <cell r="BN321" t="str">
            <v/>
          </cell>
          <cell r="BO321" t="str">
            <v/>
          </cell>
          <cell r="BP321" t="str">
            <v/>
          </cell>
          <cell r="BQ321" t="str">
            <v/>
          </cell>
          <cell r="BR321" t="str">
            <v/>
          </cell>
          <cell r="BS321" t="str">
            <v/>
          </cell>
          <cell r="BT321" t="str">
            <v/>
          </cell>
          <cell r="BU321" t="str">
            <v/>
          </cell>
          <cell r="BV321" t="str">
            <v/>
          </cell>
          <cell r="BW321" t="str">
            <v/>
          </cell>
          <cell r="BX321" t="str">
            <v/>
          </cell>
        </row>
        <row r="322">
          <cell r="A322" t="str">
            <v>EIVEEAM</v>
          </cell>
          <cell r="B322" t="str">
            <v>Veeam Availability Suite</v>
          </cell>
          <cell r="C322" t="str">
            <v>Protégez efficacement vos données</v>
          </cell>
          <cell r="D322" t="str">
            <v>Nicolas BONNET</v>
          </cell>
          <cell r="E322" t="str">
            <v/>
          </cell>
          <cell r="F322" t="str">
            <v>BONNET, Nicolas</v>
          </cell>
          <cell r="G322" t="str">
            <v/>
          </cell>
          <cell r="H322" t="str">
            <v/>
          </cell>
          <cell r="I322" t="str">
            <v/>
          </cell>
          <cell r="J322" t="str">
            <v/>
          </cell>
          <cell r="K322" t="str">
            <v>Edition du 1 February 2022</v>
          </cell>
          <cell r="L322" t="str">
            <v>706 pages</v>
          </cell>
          <cell r="M322" t="str">
            <v>Editions ENI</v>
          </cell>
          <cell r="N322" t="str">
            <v>fre</v>
          </cell>
          <cell r="O322" t="str">
            <v>fre</v>
          </cell>
          <cell r="P322" t="str">
            <v>fre</v>
          </cell>
          <cell r="Q322" t="str">
            <v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v>
          </cell>
          <cell r="R322">
            <v>9782409034053</v>
          </cell>
          <cell r="S322" t="str">
            <v>Version Numérique</v>
          </cell>
          <cell r="T322">
            <v>9782409034046</v>
          </cell>
          <cell r="U322" t="str">
            <v>Version Imprimée</v>
          </cell>
          <cell r="V322" t="str">
            <v>St-Herblain</v>
          </cell>
          <cell r="W322" t="str">
            <v>Editions ENI</v>
          </cell>
          <cell r="X322">
            <v>2022</v>
          </cell>
          <cell r="Y322" t="str">
            <v>Bibliothèque Numérique ENI (Service en ligne)</v>
          </cell>
          <cell r="Z322" t="str">
            <v>EXPERT IT</v>
          </cell>
          <cell r="AA322" t="str">
            <v>texte</v>
          </cell>
          <cell r="AB322" t="str">
            <v>txt</v>
          </cell>
          <cell r="AC322" t="str">
            <v>rdacontent/fre</v>
          </cell>
          <cell r="AD322" t="str">
            <v>informatique</v>
          </cell>
          <cell r="AE322" t="str">
            <v>c</v>
          </cell>
          <cell r="AF322" t="str">
            <v>rdamedia/fre</v>
          </cell>
          <cell r="AG322" t="str">
            <v>ressource en ligne</v>
          </cell>
          <cell r="AH322" t="str">
            <v>cr</v>
          </cell>
          <cell r="AI322" t="str">
            <v>rdacarrier/fre</v>
          </cell>
          <cell r="AJ322" t="str">
            <v>m\\\\\o\\d\\\\\\\\</v>
          </cell>
          <cell r="AK322" t="str">
            <v>cr\cn\\\\uuaua</v>
          </cell>
          <cell r="AL322" t="str">
            <v>Accès restreint aux membres</v>
          </cell>
          <cell r="AM322" t="str">
            <v>Source de la note de description : Version imprimée</v>
          </cell>
          <cell r="AN322" t="str">
            <v/>
          </cell>
          <cell r="AO322" t="str">
            <v>%SITE_CLIENT%/?library_guid=9D9858D1-3DEE-466A-9CA4-96CB844C6DDB</v>
          </cell>
          <cell r="AP322" t="str">
            <v>Accès au travers du portail ENI</v>
          </cell>
          <cell r="AQ322" t="str">
            <v xml:space="preserve"> replication</v>
          </cell>
          <cell r="AR322" t="str">
            <v xml:space="preserve"> réplication </v>
          </cell>
          <cell r="AS322" t="str">
            <v xml:space="preserve">Veeam Availability Suite </v>
          </cell>
          <cell r="AT322" t="str">
            <v/>
          </cell>
          <cell r="AU322" t="str">
            <v/>
          </cell>
          <cell r="AV322" t="str">
            <v/>
          </cell>
          <cell r="AW322" t="str">
            <v/>
          </cell>
          <cell r="AX322" t="str">
            <v/>
          </cell>
          <cell r="AY322" t="str">
            <v/>
          </cell>
          <cell r="AZ322" t="str">
            <v/>
          </cell>
          <cell r="BA322" t="str">
            <v/>
          </cell>
          <cell r="BB322" t="str">
            <v/>
          </cell>
          <cell r="BC322" t="str">
            <v/>
          </cell>
          <cell r="BD322" t="str">
            <v/>
          </cell>
          <cell r="BE322" t="str">
            <v/>
          </cell>
          <cell r="BF322" t="str">
            <v/>
          </cell>
          <cell r="BG322" t="str">
            <v/>
          </cell>
          <cell r="BH322" t="str">
            <v/>
          </cell>
          <cell r="BI322" t="str">
            <v/>
          </cell>
          <cell r="BJ322" t="str">
            <v/>
          </cell>
          <cell r="BK322" t="str">
            <v/>
          </cell>
          <cell r="BL322" t="str">
            <v/>
          </cell>
          <cell r="BM322" t="str">
            <v/>
          </cell>
          <cell r="BN322" t="str">
            <v/>
          </cell>
          <cell r="BO322" t="str">
            <v/>
          </cell>
          <cell r="BP322" t="str">
            <v/>
          </cell>
          <cell r="BQ322" t="str">
            <v/>
          </cell>
          <cell r="BR322" t="str">
            <v/>
          </cell>
          <cell r="BS322" t="str">
            <v/>
          </cell>
          <cell r="BT322" t="str">
            <v/>
          </cell>
          <cell r="BU322" t="str">
            <v/>
          </cell>
          <cell r="BV322" t="str">
            <v/>
          </cell>
          <cell r="BW322" t="str">
            <v/>
          </cell>
          <cell r="BX322" t="str">
            <v/>
          </cell>
        </row>
        <row r="323">
          <cell r="A323" t="str">
            <v>EIVMPOW</v>
          </cell>
          <cell r="B323" t="str">
            <v>VMware vSphere et PowerShell</v>
          </cell>
          <cell r="C323" t="str">
            <v>Automatisez et administrez votre plateforme avec PowerCLI</v>
          </cell>
          <cell r="D323" t="str">
            <v>Sébastien  KAIFFER</v>
          </cell>
          <cell r="E323" t="str">
            <v/>
          </cell>
          <cell r="F323" t="str">
            <v xml:space="preserve">KAIFFER, Sébastien </v>
          </cell>
          <cell r="G323" t="str">
            <v/>
          </cell>
          <cell r="H323" t="str">
            <v/>
          </cell>
          <cell r="I323" t="str">
            <v/>
          </cell>
          <cell r="J323" t="str">
            <v/>
          </cell>
          <cell r="K323" t="str">
            <v>Edition du 1 April 2015</v>
          </cell>
          <cell r="L323" t="str">
            <v>400 pages</v>
          </cell>
          <cell r="M323" t="str">
            <v>Editions ENI</v>
          </cell>
          <cell r="N323" t="str">
            <v>fre</v>
          </cell>
          <cell r="O323" t="str">
            <v>fre</v>
          </cell>
          <cell r="P323" t="str">
            <v>fre</v>
          </cell>
          <cell r="Q323" t="str">
            <v>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v>
          </cell>
          <cell r="R323">
            <v>9782746095878</v>
          </cell>
          <cell r="S323" t="str">
            <v>Version Numérique</v>
          </cell>
          <cell r="T323">
            <v>9782746094420</v>
          </cell>
          <cell r="U323" t="str">
            <v>Version Imprimée</v>
          </cell>
          <cell r="V323" t="str">
            <v>St-Herblain</v>
          </cell>
          <cell r="W323" t="str">
            <v>Editions ENI</v>
          </cell>
          <cell r="X323">
            <v>2015</v>
          </cell>
          <cell r="Y323" t="str">
            <v>Bibliothèque Numérique ENI (Service en ligne)</v>
          </cell>
          <cell r="Z323" t="str">
            <v>EXPERT IT</v>
          </cell>
          <cell r="AA323" t="str">
            <v>texte</v>
          </cell>
          <cell r="AB323" t="str">
            <v>txt</v>
          </cell>
          <cell r="AC323" t="str">
            <v>rdacontent/fre</v>
          </cell>
          <cell r="AD323" t="str">
            <v>informatique</v>
          </cell>
          <cell r="AE323" t="str">
            <v>c</v>
          </cell>
          <cell r="AF323" t="str">
            <v>rdamedia/fre</v>
          </cell>
          <cell r="AG323" t="str">
            <v>ressource en ligne</v>
          </cell>
          <cell r="AH323" t="str">
            <v>cr</v>
          </cell>
          <cell r="AI323" t="str">
            <v>rdacarrier/fre</v>
          </cell>
          <cell r="AJ323" t="str">
            <v>m\\\\\o\\d\\\\\\\\</v>
          </cell>
          <cell r="AK323" t="str">
            <v>cr\cn\\\\uuaua</v>
          </cell>
          <cell r="AL323" t="str">
            <v>Accès restreint aux membres</v>
          </cell>
          <cell r="AM323" t="str">
            <v>Source de la note de description : Version imprimée</v>
          </cell>
          <cell r="AN323" t="str">
            <v/>
          </cell>
          <cell r="AO323" t="str">
            <v>%SITE_CLIENT%/?library_guid=DDBDBAB4-529F-4E71-A5AF-875E88A4AFED</v>
          </cell>
          <cell r="AP323" t="str">
            <v>Accès au travers du portail ENI</v>
          </cell>
          <cell r="AQ323" t="str">
            <v xml:space="preserve"> livre powershell </v>
          </cell>
          <cell r="AR323" t="str">
            <v xml:space="preserve"> livre vmware </v>
          </cell>
          <cell r="AS323" t="str">
            <v xml:space="preserve"> LNEIVMPOW</v>
          </cell>
          <cell r="AT323" t="str">
            <v xml:space="preserve">livre vsphere </v>
          </cell>
          <cell r="AU323" t="str">
            <v/>
          </cell>
          <cell r="AV323" t="str">
            <v/>
          </cell>
          <cell r="AW323" t="str">
            <v/>
          </cell>
          <cell r="AX323" t="str">
            <v/>
          </cell>
          <cell r="AY323" t="str">
            <v/>
          </cell>
          <cell r="AZ323" t="str">
            <v/>
          </cell>
          <cell r="BA323" t="str">
            <v/>
          </cell>
          <cell r="BB323" t="str">
            <v/>
          </cell>
          <cell r="BC323" t="str">
            <v/>
          </cell>
          <cell r="BD323" t="str">
            <v/>
          </cell>
          <cell r="BE323" t="str">
            <v/>
          </cell>
          <cell r="BF323" t="str">
            <v/>
          </cell>
          <cell r="BG323" t="str">
            <v/>
          </cell>
          <cell r="BH323" t="str">
            <v/>
          </cell>
          <cell r="BI323" t="str">
            <v/>
          </cell>
          <cell r="BJ323" t="str">
            <v/>
          </cell>
          <cell r="BK323" t="str">
            <v/>
          </cell>
          <cell r="BL323" t="str">
            <v/>
          </cell>
          <cell r="BM323" t="str">
            <v/>
          </cell>
          <cell r="BN323" t="str">
            <v/>
          </cell>
          <cell r="BO323" t="str">
            <v/>
          </cell>
          <cell r="BP323" t="str">
            <v/>
          </cell>
          <cell r="BQ323" t="str">
            <v/>
          </cell>
          <cell r="BR323" t="str">
            <v/>
          </cell>
          <cell r="BS323" t="str">
            <v/>
          </cell>
          <cell r="BT323" t="str">
            <v/>
          </cell>
          <cell r="BU323" t="str">
            <v/>
          </cell>
          <cell r="BV323" t="str">
            <v/>
          </cell>
          <cell r="BW323" t="str">
            <v/>
          </cell>
          <cell r="BX323" t="str">
            <v/>
          </cell>
        </row>
        <row r="324">
          <cell r="A324" t="str">
            <v>EIVST</v>
          </cell>
          <cell r="B324" t="str">
            <v>VSTO - Guide du développeur</v>
          </cell>
          <cell r="C324" t="str">
            <v>Créez des applications .NET pour personnaliser et étendre MS Office</v>
          </cell>
          <cell r="D324" t="str">
            <v>Taoffi NASSAR</v>
          </cell>
          <cell r="E324" t="str">
            <v/>
          </cell>
          <cell r="F324" t="str">
            <v>NASSAR, Taoffi</v>
          </cell>
          <cell r="G324" t="str">
            <v/>
          </cell>
          <cell r="H324" t="str">
            <v/>
          </cell>
          <cell r="I324" t="str">
            <v/>
          </cell>
          <cell r="J324" t="str">
            <v/>
          </cell>
          <cell r="K324" t="str">
            <v>Edition du 1 March 2011</v>
          </cell>
          <cell r="L324" t="str">
            <v>397 pages</v>
          </cell>
          <cell r="M324" t="str">
            <v>Editions ENI</v>
          </cell>
          <cell r="N324" t="str">
            <v>fre</v>
          </cell>
          <cell r="O324" t="str">
            <v>fre</v>
          </cell>
          <cell r="P324" t="str">
            <v>fre</v>
          </cell>
          <cell r="Q324" t="str">
            <v>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v>
          </cell>
          <cell r="R324">
            <v>9782746063792</v>
          </cell>
          <cell r="S324" t="str">
            <v>Version Numérique</v>
          </cell>
          <cell r="T324">
            <v>9782746062498</v>
          </cell>
          <cell r="U324" t="str">
            <v>Version Imprimée</v>
          </cell>
          <cell r="V324" t="str">
            <v>St-Herblain</v>
          </cell>
          <cell r="W324" t="str">
            <v>Editions ENI</v>
          </cell>
          <cell r="X324">
            <v>2011</v>
          </cell>
          <cell r="Y324" t="str">
            <v>Bibliothèque Numérique ENI (Service en ligne)</v>
          </cell>
          <cell r="Z324" t="str">
            <v>EXPERT IT</v>
          </cell>
          <cell r="AA324" t="str">
            <v>texte</v>
          </cell>
          <cell r="AB324" t="str">
            <v>txt</v>
          </cell>
          <cell r="AC324" t="str">
            <v>rdacontent/fre</v>
          </cell>
          <cell r="AD324" t="str">
            <v>informatique</v>
          </cell>
          <cell r="AE324" t="str">
            <v>c</v>
          </cell>
          <cell r="AF324" t="str">
            <v>rdamedia/fre</v>
          </cell>
          <cell r="AG324" t="str">
            <v>ressource en ligne</v>
          </cell>
          <cell r="AH324" t="str">
            <v>cr</v>
          </cell>
          <cell r="AI324" t="str">
            <v>rdacarrier/fre</v>
          </cell>
          <cell r="AJ324" t="str">
            <v>m\\\\\o\\d\\\\\\\\</v>
          </cell>
          <cell r="AK324" t="str">
            <v>cr\cn\\\\uuaua</v>
          </cell>
          <cell r="AL324" t="str">
            <v>Accès restreint aux membres</v>
          </cell>
          <cell r="AM324" t="str">
            <v>Source de la note de description : Version imprimée</v>
          </cell>
          <cell r="AN324" t="str">
            <v/>
          </cell>
          <cell r="AO324" t="str">
            <v>%SITE_CLIENT%/?library_guid=5AF25058-A351-42A3-AFBC-415844A31261</v>
          </cell>
          <cell r="AP324" t="str">
            <v>Accès au travers du portail ENI</v>
          </cell>
          <cell r="AQ324" t="str">
            <v xml:space="preserve"> linq </v>
          </cell>
          <cell r="AR324" t="str">
            <v xml:space="preserve"> LNEIVST</v>
          </cell>
          <cell r="AS324" t="str">
            <v xml:space="preserve"> pinvoke </v>
          </cell>
          <cell r="AT324" t="str">
            <v xml:space="preserve"> reflection </v>
          </cell>
          <cell r="AU324" t="str">
            <v xml:space="preserve"> vb </v>
          </cell>
          <cell r="AV324" t="str">
            <v xml:space="preserve"> vb net </v>
          </cell>
          <cell r="AW324" t="str">
            <v xml:space="preserve"> vb.net </v>
          </cell>
          <cell r="AX324" t="str">
            <v xml:space="preserve"> vba </v>
          </cell>
          <cell r="AY324" t="str">
            <v xml:space="preserve"> visual studio </v>
          </cell>
          <cell r="AZ324" t="str">
            <v xml:space="preserve"> vs </v>
          </cell>
          <cell r="BA324" t="str">
            <v xml:space="preserve"> wcf </v>
          </cell>
          <cell r="BB324" t="str">
            <v xml:space="preserve">c# </v>
          </cell>
          <cell r="BC324" t="str">
            <v/>
          </cell>
          <cell r="BD324" t="str">
            <v/>
          </cell>
          <cell r="BE324" t="str">
            <v/>
          </cell>
          <cell r="BF324" t="str">
            <v/>
          </cell>
          <cell r="BG324" t="str">
            <v/>
          </cell>
          <cell r="BH324" t="str">
            <v/>
          </cell>
          <cell r="BI324" t="str">
            <v/>
          </cell>
          <cell r="BJ324" t="str">
            <v/>
          </cell>
          <cell r="BK324" t="str">
            <v/>
          </cell>
          <cell r="BL324" t="str">
            <v/>
          </cell>
          <cell r="BM324" t="str">
            <v/>
          </cell>
          <cell r="BN324" t="str">
            <v/>
          </cell>
          <cell r="BO324" t="str">
            <v/>
          </cell>
          <cell r="BP324" t="str">
            <v/>
          </cell>
          <cell r="BQ324" t="str">
            <v/>
          </cell>
          <cell r="BR324" t="str">
            <v/>
          </cell>
          <cell r="BS324" t="str">
            <v/>
          </cell>
          <cell r="BT324" t="str">
            <v/>
          </cell>
          <cell r="BU324" t="str">
            <v/>
          </cell>
          <cell r="BV324" t="str">
            <v/>
          </cell>
          <cell r="BW324" t="str">
            <v/>
          </cell>
          <cell r="BX324" t="str">
            <v/>
          </cell>
        </row>
        <row r="325">
          <cell r="A325" t="str">
            <v>EIVUEJS</v>
          </cell>
          <cell r="B325" t="str">
            <v>Vue.js</v>
          </cell>
          <cell r="C325" t="str">
            <v>Développez des applications web modernes en JavaScript avec un framework progressif</v>
          </cell>
          <cell r="D325" t="str">
            <v>Yoann GAUCHARD</v>
          </cell>
          <cell r="E325" t="str">
            <v/>
          </cell>
          <cell r="F325" t="str">
            <v>GAUCHARD, Yoann</v>
          </cell>
          <cell r="G325" t="str">
            <v/>
          </cell>
          <cell r="H325" t="str">
            <v/>
          </cell>
          <cell r="I325" t="str">
            <v/>
          </cell>
          <cell r="J325" t="str">
            <v/>
          </cell>
          <cell r="K325" t="str">
            <v>Edition du 1 April 2021</v>
          </cell>
          <cell r="L325" t="str">
            <v>617 pages</v>
          </cell>
          <cell r="M325" t="str">
            <v>Editions ENI</v>
          </cell>
          <cell r="N325" t="str">
            <v>fre</v>
          </cell>
          <cell r="O325" t="str">
            <v>fre</v>
          </cell>
          <cell r="P325" t="str">
            <v>fre</v>
          </cell>
          <cell r="Q325" t="str">
            <v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v>
          </cell>
          <cell r="R325">
            <v>9782409029431</v>
          </cell>
          <cell r="S325" t="str">
            <v>Version Numérique</v>
          </cell>
          <cell r="T325">
            <v>9782409029424</v>
          </cell>
          <cell r="U325" t="str">
            <v>Version Imprimée</v>
          </cell>
          <cell r="V325" t="str">
            <v>St-Herblain</v>
          </cell>
          <cell r="W325" t="str">
            <v>Editions ENI</v>
          </cell>
          <cell r="X325">
            <v>2021</v>
          </cell>
          <cell r="Y325" t="str">
            <v>Bibliothèque Numérique ENI (Service en ligne)</v>
          </cell>
          <cell r="Z325" t="str">
            <v>EXPERT IT</v>
          </cell>
          <cell r="AA325" t="str">
            <v>texte</v>
          </cell>
          <cell r="AB325" t="str">
            <v>txt</v>
          </cell>
          <cell r="AC325" t="str">
            <v>rdacontent/fre</v>
          </cell>
          <cell r="AD325" t="str">
            <v>informatique</v>
          </cell>
          <cell r="AE325" t="str">
            <v>c</v>
          </cell>
          <cell r="AF325" t="str">
            <v>rdamedia/fre</v>
          </cell>
          <cell r="AG325" t="str">
            <v>ressource en ligne</v>
          </cell>
          <cell r="AH325" t="str">
            <v>cr</v>
          </cell>
          <cell r="AI325" t="str">
            <v>rdacarrier/fre</v>
          </cell>
          <cell r="AJ325" t="str">
            <v>m\\\\\o\\d\\\\\\\\</v>
          </cell>
          <cell r="AK325" t="str">
            <v>cr\cn\\\\uuaua</v>
          </cell>
          <cell r="AL325" t="str">
            <v>Accès restreint aux membres</v>
          </cell>
          <cell r="AM325" t="str">
            <v>Source de la note de description : Version imprimée</v>
          </cell>
          <cell r="AN325" t="str">
            <v/>
          </cell>
          <cell r="AO325" t="str">
            <v>%SITE_CLIENT%/?library_guid=8172070F-89D0-4D14-A576-448F9AF2C740</v>
          </cell>
          <cell r="AP325" t="str">
            <v>Accès au travers du portail ENI</v>
          </cell>
          <cell r="AQ325" t="str">
            <v xml:space="preserve"> framework progressif </v>
          </cell>
          <cell r="AR325" t="str">
            <v xml:space="preserve"> GraphQL</v>
          </cell>
          <cell r="AS325" t="str">
            <v xml:space="preserve"> JavaScript </v>
          </cell>
          <cell r="AT325" t="str">
            <v xml:space="preserve"> JS </v>
          </cell>
          <cell r="AU325" t="str">
            <v xml:space="preserve"> progressive </v>
          </cell>
          <cell r="AV325" t="str">
            <v xml:space="preserve"> Vee Validate </v>
          </cell>
          <cell r="AW325" t="str">
            <v xml:space="preserve"> Vue </v>
          </cell>
          <cell r="AX325" t="str">
            <v xml:space="preserve"> Vue CLI </v>
          </cell>
          <cell r="AY325" t="str">
            <v xml:space="preserve"> Vue Router </v>
          </cell>
          <cell r="AZ325" t="str">
            <v xml:space="preserve"> Vuejs </v>
          </cell>
          <cell r="BA325" t="str">
            <v xml:space="preserve"> Vuevalidate </v>
          </cell>
          <cell r="BB325" t="str">
            <v xml:space="preserve"> Vuex </v>
          </cell>
          <cell r="BC325" t="str">
            <v xml:space="preserve">framework </v>
          </cell>
          <cell r="BD325" t="str">
            <v/>
          </cell>
          <cell r="BE325" t="str">
            <v/>
          </cell>
          <cell r="BF325" t="str">
            <v/>
          </cell>
          <cell r="BG325" t="str">
            <v/>
          </cell>
          <cell r="BH325" t="str">
            <v/>
          </cell>
          <cell r="BI325" t="str">
            <v/>
          </cell>
          <cell r="BJ325" t="str">
            <v/>
          </cell>
          <cell r="BK325" t="str">
            <v/>
          </cell>
          <cell r="BL325" t="str">
            <v/>
          </cell>
          <cell r="BM325" t="str">
            <v/>
          </cell>
          <cell r="BN325" t="str">
            <v/>
          </cell>
          <cell r="BO325" t="str">
            <v/>
          </cell>
          <cell r="BP325" t="str">
            <v/>
          </cell>
          <cell r="BQ325" t="str">
            <v/>
          </cell>
          <cell r="BR325" t="str">
            <v/>
          </cell>
          <cell r="BS325" t="str">
            <v/>
          </cell>
          <cell r="BT325" t="str">
            <v/>
          </cell>
          <cell r="BU325" t="str">
            <v/>
          </cell>
          <cell r="BV325" t="str">
            <v/>
          </cell>
          <cell r="BW325" t="str">
            <v/>
          </cell>
          <cell r="BX325" t="str">
            <v/>
          </cell>
        </row>
        <row r="326">
          <cell r="A326" t="str">
            <v>EIVWINS</v>
          </cell>
          <cell r="B326" t="str">
            <v>La sécurité sous Windows Vista</v>
          </cell>
          <cell r="C326" t="str">
            <v/>
          </cell>
          <cell r="D326" t="str">
            <v>Emmanuel Dreux</v>
          </cell>
          <cell r="E326" t="str">
            <v/>
          </cell>
          <cell r="F326" t="str">
            <v>Dreux, Emmanuel</v>
          </cell>
          <cell r="G326" t="str">
            <v/>
          </cell>
          <cell r="H326" t="str">
            <v/>
          </cell>
          <cell r="I326" t="str">
            <v/>
          </cell>
          <cell r="J326" t="str">
            <v/>
          </cell>
          <cell r="K326" t="str">
            <v>Edition du 1 February 2009</v>
          </cell>
          <cell r="L326" t="str">
            <v>323 pages</v>
          </cell>
          <cell r="M326" t="str">
            <v>Editions ENI</v>
          </cell>
          <cell r="N326" t="str">
            <v>fre</v>
          </cell>
          <cell r="O326" t="str">
            <v>fre</v>
          </cell>
          <cell r="P326" t="str">
            <v>fre</v>
          </cell>
          <cell r="Q326" t="str">
            <v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v>
          </cell>
          <cell r="R326">
            <v>9782746048331</v>
          </cell>
          <cell r="S326" t="str">
            <v>Version Numérique</v>
          </cell>
          <cell r="T326">
            <v>9782746047082</v>
          </cell>
          <cell r="U326" t="str">
            <v>Version Imprimée</v>
          </cell>
          <cell r="V326" t="str">
            <v>St-Herblain</v>
          </cell>
          <cell r="W326" t="str">
            <v>Editions ENI</v>
          </cell>
          <cell r="X326">
            <v>2009</v>
          </cell>
          <cell r="Y326" t="str">
            <v>Bibliothèque Numérique ENI (Service en ligne)</v>
          </cell>
          <cell r="Z326" t="str">
            <v>EXPERT IT</v>
          </cell>
          <cell r="AA326" t="str">
            <v>texte</v>
          </cell>
          <cell r="AB326" t="str">
            <v>txt</v>
          </cell>
          <cell r="AC326" t="str">
            <v>rdacontent/fre</v>
          </cell>
          <cell r="AD326" t="str">
            <v>informatique</v>
          </cell>
          <cell r="AE326" t="str">
            <v>c</v>
          </cell>
          <cell r="AF326" t="str">
            <v>rdamedia/fre</v>
          </cell>
          <cell r="AG326" t="str">
            <v>ressource en ligne</v>
          </cell>
          <cell r="AH326" t="str">
            <v>cr</v>
          </cell>
          <cell r="AI326" t="str">
            <v>rdacarrier/fre</v>
          </cell>
          <cell r="AJ326" t="str">
            <v>m\\\\\o\\d\\\\\\\\</v>
          </cell>
          <cell r="AK326" t="str">
            <v>cr\cn\\\\uuaua</v>
          </cell>
          <cell r="AL326" t="str">
            <v>Accès restreint aux membres</v>
          </cell>
          <cell r="AM326" t="str">
            <v>Source de la note de description : Version imprimée</v>
          </cell>
          <cell r="AN326" t="str">
            <v/>
          </cell>
          <cell r="AO326" t="str">
            <v>%SITE_CLIENT%/?library_guid=32633A39-7D37-4ABF-9B5A-DCA6171FF04E</v>
          </cell>
          <cell r="AP326" t="str">
            <v>Accès au travers du portail ENI</v>
          </cell>
          <cell r="AQ326" t="str">
            <v xml:space="preserve"> activex </v>
          </cell>
          <cell r="AR326" t="str">
            <v xml:space="preserve"> authentification </v>
          </cell>
          <cell r="AS326" t="str">
            <v xml:space="preserve"> bitlocker </v>
          </cell>
          <cell r="AT326" t="str">
            <v xml:space="preserve"> chiffrement </v>
          </cell>
          <cell r="AU326" t="str">
            <v xml:space="preserve"> cryptographie </v>
          </cell>
          <cell r="AV326" t="str">
            <v xml:space="preserve"> efs </v>
          </cell>
          <cell r="AW326" t="str">
            <v xml:space="preserve"> intégrité </v>
          </cell>
          <cell r="AX326" t="str">
            <v xml:space="preserve"> IPSEC </v>
          </cell>
          <cell r="AY326" t="str">
            <v xml:space="preserve"> livre sécurité </v>
          </cell>
          <cell r="AZ326" t="str">
            <v xml:space="preserve"> livre windows </v>
          </cell>
          <cell r="BA326" t="str">
            <v xml:space="preserve"> LNEIVWINS</v>
          </cell>
          <cell r="BB326" t="str">
            <v xml:space="preserve"> MIC </v>
          </cell>
          <cell r="BC326" t="str">
            <v xml:space="preserve"> pare</v>
          </cell>
          <cell r="BD326" t="str">
            <v xml:space="preserve"> sid </v>
          </cell>
          <cell r="BE326" t="str">
            <v xml:space="preserve"> uac </v>
          </cell>
          <cell r="BF326" t="str">
            <v xml:space="preserve"> UAC </v>
          </cell>
          <cell r="BG326" t="str">
            <v xml:space="preserve"> wep </v>
          </cell>
          <cell r="BH326" t="str">
            <v xml:space="preserve"> windows defender </v>
          </cell>
          <cell r="BI326" t="str">
            <v xml:space="preserve"> wpa </v>
          </cell>
          <cell r="BJ326" t="str">
            <v xml:space="preserve"> WRP </v>
          </cell>
          <cell r="BK326" t="str">
            <v xml:space="preserve">feu </v>
          </cell>
          <cell r="BL326" t="str">
            <v xml:space="preserve">livre vista </v>
          </cell>
          <cell r="BM326" t="str">
            <v/>
          </cell>
          <cell r="BN326" t="str">
            <v/>
          </cell>
          <cell r="BO326" t="str">
            <v/>
          </cell>
          <cell r="BP326" t="str">
            <v/>
          </cell>
          <cell r="BQ326" t="str">
            <v/>
          </cell>
          <cell r="BR326" t="str">
            <v/>
          </cell>
          <cell r="BS326" t="str">
            <v/>
          </cell>
          <cell r="BT326" t="str">
            <v/>
          </cell>
          <cell r="BU326" t="str">
            <v/>
          </cell>
          <cell r="BV326" t="str">
            <v/>
          </cell>
          <cell r="BW326" t="str">
            <v/>
          </cell>
          <cell r="BX326" t="str">
            <v/>
          </cell>
        </row>
        <row r="327">
          <cell r="A327" t="str">
            <v>EIZEN</v>
          </cell>
          <cell r="B327" t="str">
            <v>Zend Framework et PHP</v>
          </cell>
          <cell r="C327" t="str">
            <v>Programmation par composants</v>
          </cell>
          <cell r="D327" t="str">
            <v>Christophe HARO</v>
          </cell>
          <cell r="E327" t="str">
            <v/>
          </cell>
          <cell r="F327" t="str">
            <v>HARO, Christophe</v>
          </cell>
          <cell r="G327" t="str">
            <v/>
          </cell>
          <cell r="H327" t="str">
            <v/>
          </cell>
          <cell r="I327" t="str">
            <v/>
          </cell>
          <cell r="J327" t="str">
            <v/>
          </cell>
          <cell r="K327" t="str">
            <v>Edition du 1 December 2008</v>
          </cell>
          <cell r="L327" t="str">
            <v>402 pages</v>
          </cell>
          <cell r="M327" t="str">
            <v>Editions ENI</v>
          </cell>
          <cell r="N327" t="str">
            <v>fre</v>
          </cell>
          <cell r="O327" t="str">
            <v>fre</v>
          </cell>
          <cell r="P327" t="str">
            <v>fre</v>
          </cell>
          <cell r="Q327" t="str">
            <v>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v>
          </cell>
          <cell r="R327">
            <v>9782746047303</v>
          </cell>
          <cell r="S327" t="str">
            <v>Version Numérique</v>
          </cell>
          <cell r="T327">
            <v>9782746046481</v>
          </cell>
          <cell r="U327" t="str">
            <v>Version Imprimée</v>
          </cell>
          <cell r="V327" t="str">
            <v>St-Herblain</v>
          </cell>
          <cell r="W327" t="str">
            <v>Editions ENI</v>
          </cell>
          <cell r="X327">
            <v>2008</v>
          </cell>
          <cell r="Y327" t="str">
            <v>Bibliothèque Numérique ENI (Service en ligne)</v>
          </cell>
          <cell r="Z327" t="str">
            <v>EXPERT IT</v>
          </cell>
          <cell r="AA327" t="str">
            <v>texte</v>
          </cell>
          <cell r="AB327" t="str">
            <v>txt</v>
          </cell>
          <cell r="AC327" t="str">
            <v>rdacontent/fre</v>
          </cell>
          <cell r="AD327" t="str">
            <v>informatique</v>
          </cell>
          <cell r="AE327" t="str">
            <v>c</v>
          </cell>
          <cell r="AF327" t="str">
            <v>rdamedia/fre</v>
          </cell>
          <cell r="AG327" t="str">
            <v>ressource en ligne</v>
          </cell>
          <cell r="AH327" t="str">
            <v>cr</v>
          </cell>
          <cell r="AI327" t="str">
            <v>rdacarrier/fre</v>
          </cell>
          <cell r="AJ327" t="str">
            <v>m\\\\\o\\d\\\\\\\\</v>
          </cell>
          <cell r="AK327" t="str">
            <v>cr\cn\\\\uuaua</v>
          </cell>
          <cell r="AL327" t="str">
            <v>Accès restreint aux membres</v>
          </cell>
          <cell r="AM327" t="str">
            <v>Source de la note de description : Version imprimée</v>
          </cell>
          <cell r="AN327" t="str">
            <v/>
          </cell>
          <cell r="AO327" t="str">
            <v>%SITE_CLIENT%/?library_guid=FDA7F420-9107-4F36-ADFC-6FF0802313B7</v>
          </cell>
          <cell r="AP327" t="str">
            <v>Accès au travers du portail ENI</v>
          </cell>
          <cell r="AQ327" t="str">
            <v xml:space="preserve"> e</v>
          </cell>
          <cell r="AR327" t="str">
            <v xml:space="preserve"> ebook </v>
          </cell>
          <cell r="AS327" t="str">
            <v xml:space="preserve"> livre framework zend </v>
          </cell>
          <cell r="AT327" t="str">
            <v xml:space="preserve"> livre numerique </v>
          </cell>
          <cell r="AU327" t="str">
            <v xml:space="preserve"> livre numérique </v>
          </cell>
          <cell r="AV327" t="str">
            <v xml:space="preserve"> livre zend </v>
          </cell>
          <cell r="AW327" t="str">
            <v xml:space="preserve"> livres numeriques </v>
          </cell>
          <cell r="AX327" t="str">
            <v xml:space="preserve"> livres numériques </v>
          </cell>
          <cell r="AY327" t="str">
            <v xml:space="preserve"> LNEIZEN </v>
          </cell>
          <cell r="AZ327" t="str">
            <v xml:space="preserve"> LNEIZEN</v>
          </cell>
          <cell r="BA327" t="str">
            <v xml:space="preserve">book </v>
          </cell>
          <cell r="BB327" t="str">
            <v xml:space="preserve">livre php </v>
          </cell>
          <cell r="BC327" t="str">
            <v/>
          </cell>
          <cell r="BD327" t="str">
            <v/>
          </cell>
          <cell r="BE327" t="str">
            <v/>
          </cell>
          <cell r="BF327" t="str">
            <v/>
          </cell>
          <cell r="BG327" t="str">
            <v/>
          </cell>
          <cell r="BH327" t="str">
            <v/>
          </cell>
          <cell r="BI327" t="str">
            <v/>
          </cell>
          <cell r="BJ327" t="str">
            <v/>
          </cell>
          <cell r="BK327" t="str">
            <v/>
          </cell>
          <cell r="BL327" t="str">
            <v/>
          </cell>
          <cell r="BM327" t="str">
            <v/>
          </cell>
          <cell r="BN327" t="str">
            <v/>
          </cell>
          <cell r="BO327" t="str">
            <v/>
          </cell>
          <cell r="BP327" t="str">
            <v/>
          </cell>
          <cell r="BQ327" t="str">
            <v/>
          </cell>
          <cell r="BR327" t="str">
            <v/>
          </cell>
          <cell r="BS327" t="str">
            <v/>
          </cell>
          <cell r="BT327" t="str">
            <v/>
          </cell>
          <cell r="BU327" t="str">
            <v/>
          </cell>
          <cell r="BV327" t="str">
            <v/>
          </cell>
          <cell r="BW327" t="str">
            <v/>
          </cell>
          <cell r="BX327" t="str">
            <v/>
          </cell>
        </row>
        <row r="328">
          <cell r="A328" t="str">
            <v>EP07SCCM</v>
          </cell>
          <cell r="B328" t="str">
            <v>SCCM 2007 (System Center Configuration Manager)</v>
          </cell>
          <cell r="C328" t="str">
            <v>Concepts et mise en oeuvre</v>
          </cell>
          <cell r="D328" t="str">
            <v>Moïse TOSSOU</v>
          </cell>
          <cell r="E328" t="str">
            <v/>
          </cell>
          <cell r="F328" t="str">
            <v>TOSSOU, Moïse</v>
          </cell>
          <cell r="G328" t="str">
            <v/>
          </cell>
          <cell r="H328" t="str">
            <v/>
          </cell>
          <cell r="I328" t="str">
            <v/>
          </cell>
          <cell r="J328" t="str">
            <v/>
          </cell>
          <cell r="K328" t="str">
            <v>Edition du 1 April 2010</v>
          </cell>
          <cell r="L328" t="str">
            <v>672 pages</v>
          </cell>
          <cell r="M328" t="str">
            <v>Editions ENI</v>
          </cell>
          <cell r="N328" t="str">
            <v>fre</v>
          </cell>
          <cell r="O328" t="str">
            <v>fre</v>
          </cell>
          <cell r="P328" t="str">
            <v>fre</v>
          </cell>
          <cell r="Q328" t="str">
            <v>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v>
          </cell>
          <cell r="R328">
            <v>9782746055001</v>
          </cell>
          <cell r="S328" t="str">
            <v>Version Numérique</v>
          </cell>
          <cell r="T328">
            <v>9782746054165</v>
          </cell>
          <cell r="U328" t="str">
            <v>Version Imprimée</v>
          </cell>
          <cell r="V328" t="str">
            <v>St-Herblain</v>
          </cell>
          <cell r="W328" t="str">
            <v>Editions ENI</v>
          </cell>
          <cell r="X328">
            <v>2010</v>
          </cell>
          <cell r="Y328" t="str">
            <v>Bibliothèque Numérique ENI (Service en ligne)</v>
          </cell>
          <cell r="Z328" t="str">
            <v>EPSILON</v>
          </cell>
          <cell r="AA328" t="str">
            <v>texte</v>
          </cell>
          <cell r="AB328" t="str">
            <v>txt</v>
          </cell>
          <cell r="AC328" t="str">
            <v>rdacontent/fre</v>
          </cell>
          <cell r="AD328" t="str">
            <v>informatique</v>
          </cell>
          <cell r="AE328" t="str">
            <v>c</v>
          </cell>
          <cell r="AF328" t="str">
            <v>rdamedia/fre</v>
          </cell>
          <cell r="AG328" t="str">
            <v>ressource en ligne</v>
          </cell>
          <cell r="AH328" t="str">
            <v>cr</v>
          </cell>
          <cell r="AI328" t="str">
            <v>rdacarrier/fre</v>
          </cell>
          <cell r="AJ328" t="str">
            <v>m\\\\\o\\d\\\\\\\\</v>
          </cell>
          <cell r="AK328" t="str">
            <v>cr\cn\\\\uuaua</v>
          </cell>
          <cell r="AL328" t="str">
            <v>Accès restreint aux membres</v>
          </cell>
          <cell r="AM328" t="str">
            <v>Source de la note de description : Version imprimée</v>
          </cell>
          <cell r="AN328" t="str">
            <v/>
          </cell>
          <cell r="AO328" t="str">
            <v>%SITE_CLIENT%/?library_guid=E92D60B2-7F53-4A2D-AC55-4D95A05556D4</v>
          </cell>
          <cell r="AP328" t="str">
            <v>Accès au travers du portail ENI</v>
          </cell>
          <cell r="AQ328" t="str">
            <v xml:space="preserve"> livre microsoft </v>
          </cell>
          <cell r="AR328" t="str">
            <v xml:space="preserve"> livre windows </v>
          </cell>
          <cell r="AS328" t="str">
            <v xml:space="preserve"> LNEP07SCCM</v>
          </cell>
          <cell r="AT328" t="str">
            <v xml:space="preserve"> sccm2007 </v>
          </cell>
          <cell r="AU328" t="str">
            <v xml:space="preserve"> SMS </v>
          </cell>
          <cell r="AV328" t="str">
            <v xml:space="preserve">livre SCCM </v>
          </cell>
          <cell r="AW328" t="str">
            <v/>
          </cell>
          <cell r="AX328" t="str">
            <v/>
          </cell>
          <cell r="AY328" t="str">
            <v/>
          </cell>
          <cell r="AZ328" t="str">
            <v/>
          </cell>
          <cell r="BA328" t="str">
            <v/>
          </cell>
          <cell r="BB328" t="str">
            <v/>
          </cell>
          <cell r="BC328" t="str">
            <v/>
          </cell>
          <cell r="BD328" t="str">
            <v/>
          </cell>
          <cell r="BE328" t="str">
            <v/>
          </cell>
          <cell r="BF328" t="str">
            <v/>
          </cell>
          <cell r="BG328" t="str">
            <v/>
          </cell>
          <cell r="BH328" t="str">
            <v/>
          </cell>
          <cell r="BI328" t="str">
            <v/>
          </cell>
          <cell r="BJ328" t="str">
            <v/>
          </cell>
          <cell r="BK328" t="str">
            <v/>
          </cell>
          <cell r="BL328" t="str">
            <v/>
          </cell>
          <cell r="BM328" t="str">
            <v/>
          </cell>
          <cell r="BN328" t="str">
            <v/>
          </cell>
          <cell r="BO328" t="str">
            <v/>
          </cell>
          <cell r="BP328" t="str">
            <v/>
          </cell>
          <cell r="BQ328" t="str">
            <v/>
          </cell>
          <cell r="BR328" t="str">
            <v/>
          </cell>
          <cell r="BS328" t="str">
            <v/>
          </cell>
          <cell r="BT328" t="str">
            <v/>
          </cell>
          <cell r="BU328" t="str">
            <v/>
          </cell>
          <cell r="BV328" t="str">
            <v/>
          </cell>
          <cell r="BW328" t="str">
            <v/>
          </cell>
          <cell r="BX328" t="str">
            <v/>
          </cell>
        </row>
        <row r="329">
          <cell r="A329" t="str">
            <v>EP09BIZ</v>
          </cell>
          <cell r="B329" t="str">
            <v>BizTalk Server 2009</v>
          </cell>
          <cell r="C329" t="str">
            <v>Mise en oeuvre opérationnelle</v>
          </cell>
          <cell r="D329" t="str">
            <v>David GROSPELIER</v>
          </cell>
          <cell r="E329" t="str">
            <v/>
          </cell>
          <cell r="F329" t="str">
            <v>GROSPELIER, David</v>
          </cell>
          <cell r="G329" t="str">
            <v/>
          </cell>
          <cell r="H329" t="str">
            <v/>
          </cell>
          <cell r="I329" t="str">
            <v/>
          </cell>
          <cell r="J329" t="str">
            <v/>
          </cell>
          <cell r="K329" t="str">
            <v>Edition du 1 February 2010</v>
          </cell>
          <cell r="L329" t="str">
            <v>652 pages</v>
          </cell>
          <cell r="M329" t="str">
            <v>Editions ENI</v>
          </cell>
          <cell r="N329" t="str">
            <v>fre</v>
          </cell>
          <cell r="O329" t="str">
            <v>fre</v>
          </cell>
          <cell r="P329" t="str">
            <v>fre</v>
          </cell>
          <cell r="Q329" t="str">
            <v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v>
          </cell>
          <cell r="R329">
            <v>9782746054325</v>
          </cell>
          <cell r="S329" t="str">
            <v>Version Numérique</v>
          </cell>
          <cell r="T329">
            <v>9782746053342</v>
          </cell>
          <cell r="U329" t="str">
            <v>Version Imprimée</v>
          </cell>
          <cell r="V329" t="str">
            <v>St-Herblain</v>
          </cell>
          <cell r="W329" t="str">
            <v>Editions ENI</v>
          </cell>
          <cell r="X329">
            <v>2010</v>
          </cell>
          <cell r="Y329" t="str">
            <v>Bibliothèque Numérique ENI (Service en ligne)</v>
          </cell>
          <cell r="Z329" t="str">
            <v>EPSILON</v>
          </cell>
          <cell r="AA329" t="str">
            <v>texte</v>
          </cell>
          <cell r="AB329" t="str">
            <v>txt</v>
          </cell>
          <cell r="AC329" t="str">
            <v>rdacontent/fre</v>
          </cell>
          <cell r="AD329" t="str">
            <v>informatique</v>
          </cell>
          <cell r="AE329" t="str">
            <v>c</v>
          </cell>
          <cell r="AF329" t="str">
            <v>rdamedia/fre</v>
          </cell>
          <cell r="AG329" t="str">
            <v>ressource en ligne</v>
          </cell>
          <cell r="AH329" t="str">
            <v>cr</v>
          </cell>
          <cell r="AI329" t="str">
            <v>rdacarrier/fre</v>
          </cell>
          <cell r="AJ329" t="str">
            <v>m\\\\\o\\d\\\\\\\\</v>
          </cell>
          <cell r="AK329" t="str">
            <v>cr\cn\\\\uuaua</v>
          </cell>
          <cell r="AL329" t="str">
            <v>Accès restreint aux membres</v>
          </cell>
          <cell r="AM329" t="str">
            <v>Source de la note de description : Version imprimée</v>
          </cell>
          <cell r="AN329" t="str">
            <v/>
          </cell>
          <cell r="AO329" t="str">
            <v>%SITE_CLIENT%/?library_guid=D9A8B570-1B3C-4A9D-9B03-F02847EFD3C6</v>
          </cell>
          <cell r="AP329" t="str">
            <v>Accès au travers du portail ENI</v>
          </cell>
          <cell r="AQ329" t="str">
            <v xml:space="preserve"> bam </v>
          </cell>
          <cell r="AR329" t="str">
            <v xml:space="preserve"> ETL </v>
          </cell>
          <cell r="AS329" t="str">
            <v xml:space="preserve"> fonctoids </v>
          </cell>
          <cell r="AT329" t="str">
            <v xml:space="preserve"> livre EAI </v>
          </cell>
          <cell r="AU329" t="str">
            <v xml:space="preserve"> livre IAE </v>
          </cell>
          <cell r="AV329" t="str">
            <v xml:space="preserve"> livre microsoft </v>
          </cell>
          <cell r="AW329" t="str">
            <v xml:space="preserve"> LNEP09BIZ</v>
          </cell>
          <cell r="AX329" t="str">
            <v xml:space="preserve"> map </v>
          </cell>
          <cell r="AY329" t="str">
            <v xml:space="preserve"> maps </v>
          </cell>
          <cell r="AZ329" t="str">
            <v xml:space="preserve"> pipeline </v>
          </cell>
          <cell r="BA329" t="str">
            <v xml:space="preserve"> processus métier </v>
          </cell>
          <cell r="BB329" t="str">
            <v xml:space="preserve"> rest </v>
          </cell>
          <cell r="BC329" t="str">
            <v xml:space="preserve"> SOA </v>
          </cell>
          <cell r="BD329" t="str">
            <v xml:space="preserve"> uddi </v>
          </cell>
          <cell r="BE329" t="str">
            <v xml:space="preserve">livre biztalk </v>
          </cell>
          <cell r="BF329" t="str">
            <v/>
          </cell>
          <cell r="BG329" t="str">
            <v/>
          </cell>
          <cell r="BH329" t="str">
            <v/>
          </cell>
          <cell r="BI329" t="str">
            <v/>
          </cell>
          <cell r="BJ329" t="str">
            <v/>
          </cell>
          <cell r="BK329" t="str">
            <v/>
          </cell>
          <cell r="BL329" t="str">
            <v/>
          </cell>
          <cell r="BM329" t="str">
            <v/>
          </cell>
          <cell r="BN329" t="str">
            <v/>
          </cell>
          <cell r="BO329" t="str">
            <v/>
          </cell>
          <cell r="BP329" t="str">
            <v/>
          </cell>
          <cell r="BQ329" t="str">
            <v/>
          </cell>
          <cell r="BR329" t="str">
            <v/>
          </cell>
          <cell r="BS329" t="str">
            <v/>
          </cell>
          <cell r="BT329" t="str">
            <v/>
          </cell>
          <cell r="BU329" t="str">
            <v/>
          </cell>
          <cell r="BV329" t="str">
            <v/>
          </cell>
          <cell r="BW329" t="str">
            <v/>
          </cell>
          <cell r="BX329" t="str">
            <v/>
          </cell>
        </row>
        <row r="330">
          <cell r="A330" t="str">
            <v>EP11GORA</v>
          </cell>
          <cell r="B330" t="str">
            <v>Oracle 11g</v>
          </cell>
          <cell r="C330" t="str">
            <v>Optimisez vos bases de données en production (ressources matérielles, stockage, mémoire, requêtes)</v>
          </cell>
          <cell r="D330" t="str">
            <v>Emmanuel HUMBLOT</v>
          </cell>
          <cell r="E330" t="str">
            <v/>
          </cell>
          <cell r="F330" t="str">
            <v>HUMBLOT, Emmanuel</v>
          </cell>
          <cell r="G330" t="str">
            <v/>
          </cell>
          <cell r="H330" t="str">
            <v/>
          </cell>
          <cell r="I330" t="str">
            <v/>
          </cell>
          <cell r="J330" t="str">
            <v/>
          </cell>
          <cell r="K330" t="str">
            <v>Edition du 1 April 2014</v>
          </cell>
          <cell r="L330" t="str">
            <v>552 pages</v>
          </cell>
          <cell r="M330" t="str">
            <v>Editions ENI</v>
          </cell>
          <cell r="N330" t="str">
            <v>fre</v>
          </cell>
          <cell r="O330" t="str">
            <v>fre</v>
          </cell>
          <cell r="P330" t="str">
            <v>fre</v>
          </cell>
          <cell r="Q330" t="str">
            <v>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v>
          </cell>
          <cell r="R330">
            <v>9782746089549</v>
          </cell>
          <cell r="S330" t="str">
            <v>Version Numérique</v>
          </cell>
          <cell r="T330">
            <v>9782746088528</v>
          </cell>
          <cell r="U330" t="str">
            <v>Version Imprimée</v>
          </cell>
          <cell r="V330" t="str">
            <v>St-Herblain</v>
          </cell>
          <cell r="W330" t="str">
            <v>Editions ENI</v>
          </cell>
          <cell r="X330">
            <v>2014</v>
          </cell>
          <cell r="Y330" t="str">
            <v>Bibliothèque Numérique ENI (Service en ligne)</v>
          </cell>
          <cell r="Z330" t="str">
            <v>EPSILON</v>
          </cell>
          <cell r="AA330" t="str">
            <v>texte</v>
          </cell>
          <cell r="AB330" t="str">
            <v>txt</v>
          </cell>
          <cell r="AC330" t="str">
            <v>rdacontent/fre</v>
          </cell>
          <cell r="AD330" t="str">
            <v>informatique</v>
          </cell>
          <cell r="AE330" t="str">
            <v>c</v>
          </cell>
          <cell r="AF330" t="str">
            <v>rdamedia/fre</v>
          </cell>
          <cell r="AG330" t="str">
            <v>ressource en ligne</v>
          </cell>
          <cell r="AH330" t="str">
            <v>cr</v>
          </cell>
          <cell r="AI330" t="str">
            <v>rdacarrier/fre</v>
          </cell>
          <cell r="AJ330" t="str">
            <v>m\\\\\o\\d\\\\\\\\</v>
          </cell>
          <cell r="AK330" t="str">
            <v>cr\cn\\\\uuaua</v>
          </cell>
          <cell r="AL330" t="str">
            <v>Accès restreint aux membres</v>
          </cell>
          <cell r="AM330" t="str">
            <v>Source de la note de description : Version imprimée</v>
          </cell>
          <cell r="AN330" t="str">
            <v/>
          </cell>
          <cell r="AO330" t="str">
            <v>%SITE_CLIENT%/?library_guid=A1A83721-FA04-4B95-B7CA-65B67DDB7790</v>
          </cell>
          <cell r="AP330" t="str">
            <v>Accès au travers du portail ENI</v>
          </cell>
          <cell r="AQ330" t="str">
            <v xml:space="preserve"> dba </v>
          </cell>
          <cell r="AR330" t="str">
            <v xml:space="preserve"> LNEP11GORA</v>
          </cell>
          <cell r="AS330" t="str">
            <v xml:space="preserve"> requête </v>
          </cell>
          <cell r="AT330" t="str">
            <v xml:space="preserve"> sgbd </v>
          </cell>
          <cell r="AU330" t="str">
            <v xml:space="preserve"> sgbdr </v>
          </cell>
          <cell r="AV330" t="str">
            <v xml:space="preserve"> sql </v>
          </cell>
          <cell r="AW330" t="str">
            <v xml:space="preserve">livre oracle </v>
          </cell>
          <cell r="AX330" t="str">
            <v/>
          </cell>
          <cell r="AY330" t="str">
            <v/>
          </cell>
          <cell r="AZ330" t="str">
            <v/>
          </cell>
          <cell r="BA330" t="str">
            <v/>
          </cell>
          <cell r="BB330" t="str">
            <v/>
          </cell>
          <cell r="BC330" t="str">
            <v/>
          </cell>
          <cell r="BD330" t="str">
            <v/>
          </cell>
          <cell r="BE330" t="str">
            <v/>
          </cell>
          <cell r="BF330" t="str">
            <v/>
          </cell>
          <cell r="BG330" t="str">
            <v/>
          </cell>
          <cell r="BH330" t="str">
            <v/>
          </cell>
          <cell r="BI330" t="str">
            <v/>
          </cell>
          <cell r="BJ330" t="str">
            <v/>
          </cell>
          <cell r="BK330" t="str">
            <v/>
          </cell>
          <cell r="BL330" t="str">
            <v/>
          </cell>
          <cell r="BM330" t="str">
            <v/>
          </cell>
          <cell r="BN330" t="str">
            <v/>
          </cell>
          <cell r="BO330" t="str">
            <v/>
          </cell>
          <cell r="BP330" t="str">
            <v/>
          </cell>
          <cell r="BQ330" t="str">
            <v/>
          </cell>
          <cell r="BR330" t="str">
            <v/>
          </cell>
          <cell r="BS330" t="str">
            <v/>
          </cell>
          <cell r="BT330" t="str">
            <v/>
          </cell>
          <cell r="BU330" t="str">
            <v/>
          </cell>
          <cell r="BV330" t="str">
            <v/>
          </cell>
          <cell r="BW330" t="str">
            <v/>
          </cell>
          <cell r="BX330" t="str">
            <v/>
          </cell>
        </row>
        <row r="331">
          <cell r="A331" t="str">
            <v>EP12CWEBL</v>
          </cell>
          <cell r="B331" t="str">
            <v>Oracle WebLogic 12c</v>
          </cell>
          <cell r="C331" t="str">
            <v>Mise en oeuvre, administration et exploitation du serveur d'applications JEE</v>
          </cell>
          <cell r="D331" t="str">
            <v>Adrien MEAUDRE</v>
          </cell>
          <cell r="E331" t="str">
            <v/>
          </cell>
          <cell r="F331" t="str">
            <v>MEAUDRE, Adrien</v>
          </cell>
          <cell r="G331" t="str">
            <v/>
          </cell>
          <cell r="H331" t="str">
            <v/>
          </cell>
          <cell r="I331" t="str">
            <v/>
          </cell>
          <cell r="J331" t="str">
            <v/>
          </cell>
          <cell r="K331" t="str">
            <v>Edition du 1 December 2015</v>
          </cell>
          <cell r="L331" t="str">
            <v>758 pages</v>
          </cell>
          <cell r="M331" t="str">
            <v>Editions ENI</v>
          </cell>
          <cell r="N331" t="str">
            <v>fre</v>
          </cell>
          <cell r="O331" t="str">
            <v>fre</v>
          </cell>
          <cell r="P331" t="str">
            <v>fre</v>
          </cell>
          <cell r="Q331" t="str">
            <v>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v>
          </cell>
          <cell r="R331">
            <v>9782746099678</v>
          </cell>
          <cell r="S331" t="str">
            <v>Version Numérique</v>
          </cell>
          <cell r="T331">
            <v>9782746096509</v>
          </cell>
          <cell r="U331" t="str">
            <v>Version Imprimée</v>
          </cell>
          <cell r="V331" t="str">
            <v>St-Herblain</v>
          </cell>
          <cell r="W331" t="str">
            <v>Editions ENI</v>
          </cell>
          <cell r="X331">
            <v>2015</v>
          </cell>
          <cell r="Y331" t="str">
            <v>Bibliothèque Numérique ENI (Service en ligne)</v>
          </cell>
          <cell r="Z331" t="str">
            <v>EPSILON</v>
          </cell>
          <cell r="AA331" t="str">
            <v>texte</v>
          </cell>
          <cell r="AB331" t="str">
            <v>txt</v>
          </cell>
          <cell r="AC331" t="str">
            <v>rdacontent/fre</v>
          </cell>
          <cell r="AD331" t="str">
            <v>informatique</v>
          </cell>
          <cell r="AE331" t="str">
            <v>c</v>
          </cell>
          <cell r="AF331" t="str">
            <v>rdamedia/fre</v>
          </cell>
          <cell r="AG331" t="str">
            <v>ressource en ligne</v>
          </cell>
          <cell r="AH331" t="str">
            <v>cr</v>
          </cell>
          <cell r="AI331" t="str">
            <v>rdacarrier/fre</v>
          </cell>
          <cell r="AJ331" t="str">
            <v>m\\\\\o\\d\\\\\\\\</v>
          </cell>
          <cell r="AK331" t="str">
            <v>cr\cn\\\\uuaua</v>
          </cell>
          <cell r="AL331" t="str">
            <v>Accès restreint aux membres</v>
          </cell>
          <cell r="AM331" t="str">
            <v>Source de la note de description : Version imprimée</v>
          </cell>
          <cell r="AN331" t="str">
            <v/>
          </cell>
          <cell r="AO331" t="str">
            <v>%SITE_CLIENT%/?library_guid=34FAE5D2-3C9C-4F2F-94F1-4623709FD7BE</v>
          </cell>
          <cell r="AP331" t="str">
            <v>Accès au travers du portail ENI</v>
          </cell>
          <cell r="AQ331" t="str">
            <v xml:space="preserve"> cluster </v>
          </cell>
          <cell r="AR331" t="str">
            <v xml:space="preserve"> JMS </v>
          </cell>
          <cell r="AS331" t="str">
            <v xml:space="preserve"> JTA </v>
          </cell>
          <cell r="AT331" t="str">
            <v xml:space="preserve"> LNEP12CWEBL</v>
          </cell>
          <cell r="AU331" t="str">
            <v xml:space="preserve">JDBC </v>
          </cell>
          <cell r="AV331" t="str">
            <v/>
          </cell>
          <cell r="AW331" t="str">
            <v/>
          </cell>
          <cell r="AX331" t="str">
            <v/>
          </cell>
          <cell r="AY331" t="str">
            <v/>
          </cell>
          <cell r="AZ331" t="str">
            <v/>
          </cell>
          <cell r="BA331" t="str">
            <v/>
          </cell>
          <cell r="BB331" t="str">
            <v/>
          </cell>
          <cell r="BC331" t="str">
            <v/>
          </cell>
          <cell r="BD331" t="str">
            <v/>
          </cell>
          <cell r="BE331" t="str">
            <v/>
          </cell>
          <cell r="BF331" t="str">
            <v/>
          </cell>
          <cell r="BG331" t="str">
            <v/>
          </cell>
          <cell r="BH331" t="str">
            <v/>
          </cell>
          <cell r="BI331" t="str">
            <v/>
          </cell>
          <cell r="BJ331" t="str">
            <v/>
          </cell>
          <cell r="BK331" t="str">
            <v/>
          </cell>
          <cell r="BL331" t="str">
            <v/>
          </cell>
          <cell r="BM331" t="str">
            <v/>
          </cell>
          <cell r="BN331" t="str">
            <v/>
          </cell>
          <cell r="BO331" t="str">
            <v/>
          </cell>
          <cell r="BP331" t="str">
            <v/>
          </cell>
          <cell r="BQ331" t="str">
            <v/>
          </cell>
          <cell r="BR331" t="str">
            <v/>
          </cell>
          <cell r="BS331" t="str">
            <v/>
          </cell>
          <cell r="BT331" t="str">
            <v/>
          </cell>
          <cell r="BU331" t="str">
            <v/>
          </cell>
          <cell r="BV331" t="str">
            <v/>
          </cell>
          <cell r="BW331" t="str">
            <v/>
          </cell>
          <cell r="BX331" t="str">
            <v/>
          </cell>
        </row>
        <row r="332">
          <cell r="A332" t="str">
            <v>EP12R2SCCM</v>
          </cell>
          <cell r="B332" t="str">
            <v>System Center 2012 R2 Configuration Manager (SCCM)</v>
          </cell>
          <cell r="C332" t="str">
            <v>Concepts, Utilisation et Administration</v>
          </cell>
          <cell r="D332" t="str">
            <v>Guillaume CALBANO,Jean-Sébastien  DUCHÊNE</v>
          </cell>
          <cell r="E332" t="str">
            <v/>
          </cell>
          <cell r="F332" t="str">
            <v>CALBANO, Guillaume</v>
          </cell>
          <cell r="G332" t="str">
            <v xml:space="preserve">DUCHÊNE, Jean-Sébastien </v>
          </cell>
          <cell r="H332" t="str">
            <v/>
          </cell>
          <cell r="I332" t="str">
            <v/>
          </cell>
          <cell r="J332" t="str">
            <v/>
          </cell>
          <cell r="K332" t="str">
            <v>Edition du 1 July 2014</v>
          </cell>
          <cell r="L332" t="str">
            <v>988 pages</v>
          </cell>
          <cell r="M332" t="str">
            <v>Editions ENI</v>
          </cell>
          <cell r="N332" t="str">
            <v>fre</v>
          </cell>
          <cell r="O332" t="str">
            <v>fre</v>
          </cell>
          <cell r="P332" t="str">
            <v>fre</v>
          </cell>
          <cell r="Q332" t="str">
            <v>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v>
          </cell>
          <cell r="R332">
            <v>9782746090880</v>
          </cell>
          <cell r="S332" t="str">
            <v>Version Numérique</v>
          </cell>
          <cell r="T332">
            <v>9782746090101</v>
          </cell>
          <cell r="U332" t="str">
            <v>Version Imprimée</v>
          </cell>
          <cell r="V332" t="str">
            <v>St-Herblain</v>
          </cell>
          <cell r="W332" t="str">
            <v>Editions ENI</v>
          </cell>
          <cell r="X332">
            <v>2014</v>
          </cell>
          <cell r="Y332" t="str">
            <v>Bibliothèque Numérique ENI (Service en ligne)</v>
          </cell>
          <cell r="Z332" t="str">
            <v>EPSILON</v>
          </cell>
          <cell r="AA332" t="str">
            <v>texte</v>
          </cell>
          <cell r="AB332" t="str">
            <v>txt</v>
          </cell>
          <cell r="AC332" t="str">
            <v>rdacontent/fre</v>
          </cell>
          <cell r="AD332" t="str">
            <v>informatique</v>
          </cell>
          <cell r="AE332" t="str">
            <v>c</v>
          </cell>
          <cell r="AF332" t="str">
            <v>rdamedia/fre</v>
          </cell>
          <cell r="AG332" t="str">
            <v>ressource en ligne</v>
          </cell>
          <cell r="AH332" t="str">
            <v>cr</v>
          </cell>
          <cell r="AI332" t="str">
            <v>rdacarrier/fre</v>
          </cell>
          <cell r="AJ332" t="str">
            <v>m\\\\\o\\d\\\\\\\\</v>
          </cell>
          <cell r="AK332" t="str">
            <v>cr\cn\\\\uuaua</v>
          </cell>
          <cell r="AL332" t="str">
            <v>Accès restreint aux membres</v>
          </cell>
          <cell r="AM332" t="str">
            <v>Source de la note de description : Version imprimée</v>
          </cell>
          <cell r="AN332" t="str">
            <v/>
          </cell>
          <cell r="AO332" t="str">
            <v>%SITE_CLIENT%/?library_guid=55E8DEC0-FAFB-4720-8CBC-D6587FE44494</v>
          </cell>
          <cell r="AP332" t="str">
            <v>Accès au travers du portail ENI</v>
          </cell>
          <cell r="AQ332" t="str">
            <v xml:space="preserve"> configmgr </v>
          </cell>
          <cell r="AR332" t="str">
            <v xml:space="preserve"> déploiement </v>
          </cell>
          <cell r="AS332" t="str">
            <v xml:space="preserve"> distribution </v>
          </cell>
          <cell r="AT332" t="str">
            <v xml:space="preserve"> gestion de parc </v>
          </cell>
          <cell r="AU332" t="str">
            <v xml:space="preserve"> inventaire </v>
          </cell>
          <cell r="AV332" t="str">
            <v xml:space="preserve"> LNEP12R2SCCM</v>
          </cell>
          <cell r="AW332" t="str">
            <v xml:space="preserve"> microsoft </v>
          </cell>
          <cell r="AX332" t="str">
            <v xml:space="preserve"> migration </v>
          </cell>
          <cell r="AY332" t="str">
            <v xml:space="preserve"> périphériques </v>
          </cell>
          <cell r="AZ332" t="str">
            <v xml:space="preserve"> Remote Tools </v>
          </cell>
          <cell r="BA332" t="str">
            <v xml:space="preserve"> sms </v>
          </cell>
          <cell r="BB332" t="str">
            <v xml:space="preserve"> télédistribution </v>
          </cell>
          <cell r="BC332" t="str">
            <v xml:space="preserve"> Wake ON Lan </v>
          </cell>
          <cell r="BD332" t="str">
            <v xml:space="preserve">livre SCCM </v>
          </cell>
          <cell r="BE332" t="str">
            <v/>
          </cell>
          <cell r="BF332" t="str">
            <v/>
          </cell>
          <cell r="BG332" t="str">
            <v/>
          </cell>
          <cell r="BH332" t="str">
            <v/>
          </cell>
          <cell r="BI332" t="str">
            <v/>
          </cell>
          <cell r="BJ332" t="str">
            <v/>
          </cell>
          <cell r="BK332" t="str">
            <v/>
          </cell>
          <cell r="BL332" t="str">
            <v/>
          </cell>
          <cell r="BM332" t="str">
            <v/>
          </cell>
          <cell r="BN332" t="str">
            <v/>
          </cell>
          <cell r="BO332" t="str">
            <v/>
          </cell>
          <cell r="BP332" t="str">
            <v/>
          </cell>
          <cell r="BQ332" t="str">
            <v/>
          </cell>
          <cell r="BR332" t="str">
            <v/>
          </cell>
          <cell r="BS332" t="str">
            <v/>
          </cell>
          <cell r="BT332" t="str">
            <v/>
          </cell>
          <cell r="BU332" t="str">
            <v/>
          </cell>
          <cell r="BV332" t="str">
            <v/>
          </cell>
          <cell r="BW332" t="str">
            <v/>
          </cell>
          <cell r="BX332" t="str">
            <v/>
          </cell>
        </row>
        <row r="333">
          <cell r="A333" t="str">
            <v>EP12SCO</v>
          </cell>
          <cell r="B333" t="str">
            <v>SCOM 2012 (System Center Operations Manager)</v>
          </cell>
          <cell r="C333" t="str">
            <v>De l'installation à l'exploitation, mise en oeuvre et bonnes pratiques</v>
          </cell>
          <cell r="D333" t="str">
            <v>Mathieu CHATEAU</v>
          </cell>
          <cell r="E333" t="str">
            <v/>
          </cell>
          <cell r="F333" t="str">
            <v>CHATEAU, Mathieu</v>
          </cell>
          <cell r="G333" t="str">
            <v/>
          </cell>
          <cell r="H333" t="str">
            <v/>
          </cell>
          <cell r="I333" t="str">
            <v/>
          </cell>
          <cell r="J333" t="str">
            <v/>
          </cell>
          <cell r="K333" t="str">
            <v>Edition du 1 December 2012</v>
          </cell>
          <cell r="L333" t="str">
            <v>421 pages</v>
          </cell>
          <cell r="M333" t="str">
            <v>Editions ENI</v>
          </cell>
          <cell r="N333" t="str">
            <v>fre</v>
          </cell>
          <cell r="O333" t="str">
            <v>fre</v>
          </cell>
          <cell r="P333" t="str">
            <v>fre</v>
          </cell>
          <cell r="Q333" t="str">
            <v>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v>
          </cell>
          <cell r="R333">
            <v>9782746077997</v>
          </cell>
          <cell r="S333" t="str">
            <v>Version Numérique</v>
          </cell>
          <cell r="T333">
            <v>9782746077751</v>
          </cell>
          <cell r="U333" t="str">
            <v>Version Imprimée</v>
          </cell>
          <cell r="V333" t="str">
            <v>St-Herblain</v>
          </cell>
          <cell r="W333" t="str">
            <v>Editions ENI</v>
          </cell>
          <cell r="X333">
            <v>2012</v>
          </cell>
          <cell r="Y333" t="str">
            <v>Bibliothèque Numérique ENI (Service en ligne)</v>
          </cell>
          <cell r="Z333" t="str">
            <v>EPSILON</v>
          </cell>
          <cell r="AA333" t="str">
            <v>texte</v>
          </cell>
          <cell r="AB333" t="str">
            <v>txt</v>
          </cell>
          <cell r="AC333" t="str">
            <v>rdacontent/fre</v>
          </cell>
          <cell r="AD333" t="str">
            <v>informatique</v>
          </cell>
          <cell r="AE333" t="str">
            <v>c</v>
          </cell>
          <cell r="AF333" t="str">
            <v>rdamedia/fre</v>
          </cell>
          <cell r="AG333" t="str">
            <v>ressource en ligne</v>
          </cell>
          <cell r="AH333" t="str">
            <v>cr</v>
          </cell>
          <cell r="AI333" t="str">
            <v>rdacarrier/fre</v>
          </cell>
          <cell r="AJ333" t="str">
            <v>m\\\\\o\\d\\\\\\\\</v>
          </cell>
          <cell r="AK333" t="str">
            <v>cr\cn\\\\uuaua</v>
          </cell>
          <cell r="AL333" t="str">
            <v>Accès restreint aux membres</v>
          </cell>
          <cell r="AM333" t="str">
            <v>Source de la note de description : Version imprimée</v>
          </cell>
          <cell r="AN333" t="str">
            <v/>
          </cell>
          <cell r="AO333" t="str">
            <v>%SITE_CLIENT%/?library_guid=FB91EB8A-0D34-430B-BDE1-1890F4B6973C</v>
          </cell>
          <cell r="AP333" t="str">
            <v>Accès au travers du portail ENI</v>
          </cell>
          <cell r="AQ333" t="str">
            <v xml:space="preserve"> alerte </v>
          </cell>
          <cell r="AR333" t="str">
            <v xml:space="preserve"> alertes </v>
          </cell>
          <cell r="AS333" t="str">
            <v xml:space="preserve"> Health Explorer </v>
          </cell>
          <cell r="AT333" t="str">
            <v xml:space="preserve"> LNEP12SCO</v>
          </cell>
          <cell r="AU333" t="str">
            <v xml:space="preserve"> sla </v>
          </cell>
          <cell r="AV333" t="str">
            <v xml:space="preserve">supervision </v>
          </cell>
          <cell r="AW333" t="str">
            <v/>
          </cell>
          <cell r="AX333" t="str">
            <v/>
          </cell>
          <cell r="AY333" t="str">
            <v/>
          </cell>
          <cell r="AZ333" t="str">
            <v/>
          </cell>
          <cell r="BA333" t="str">
            <v/>
          </cell>
          <cell r="BB333" t="str">
            <v/>
          </cell>
          <cell r="BC333" t="str">
            <v/>
          </cell>
          <cell r="BD333" t="str">
            <v/>
          </cell>
          <cell r="BE333" t="str">
            <v/>
          </cell>
          <cell r="BF333" t="str">
            <v/>
          </cell>
          <cell r="BG333" t="str">
            <v/>
          </cell>
          <cell r="BH333" t="str">
            <v/>
          </cell>
          <cell r="BI333" t="str">
            <v/>
          </cell>
          <cell r="BJ333" t="str">
            <v/>
          </cell>
          <cell r="BK333" t="str">
            <v/>
          </cell>
          <cell r="BL333" t="str">
            <v/>
          </cell>
          <cell r="BM333" t="str">
            <v/>
          </cell>
          <cell r="BN333" t="str">
            <v/>
          </cell>
          <cell r="BO333" t="str">
            <v/>
          </cell>
          <cell r="BP333" t="str">
            <v/>
          </cell>
          <cell r="BQ333" t="str">
            <v/>
          </cell>
          <cell r="BR333" t="str">
            <v/>
          </cell>
          <cell r="BS333" t="str">
            <v/>
          </cell>
          <cell r="BT333" t="str">
            <v/>
          </cell>
          <cell r="BU333" t="str">
            <v/>
          </cell>
          <cell r="BV333" t="str">
            <v/>
          </cell>
          <cell r="BW333" t="str">
            <v/>
          </cell>
          <cell r="BX333" t="str">
            <v/>
          </cell>
        </row>
        <row r="334">
          <cell r="A334" t="str">
            <v>EP12SSIS</v>
          </cell>
          <cell r="B334" t="str">
            <v>SQL Server Integration Services 2012</v>
          </cell>
          <cell r="C334" t="str">
            <v>Mise en oeuvre d'un projet ETL avec SSIS</v>
          </cell>
          <cell r="D334" t="str">
            <v>Romuald COUTAUD,Patrice HAREL,François JEHL</v>
          </cell>
          <cell r="E334" t="str">
            <v/>
          </cell>
          <cell r="F334" t="str">
            <v>COUTAUD, Romuald</v>
          </cell>
          <cell r="G334" t="str">
            <v>HAREL, Patrice</v>
          </cell>
          <cell r="H334" t="str">
            <v>JEHL, François</v>
          </cell>
          <cell r="I334" t="str">
            <v/>
          </cell>
          <cell r="J334" t="str">
            <v/>
          </cell>
          <cell r="K334" t="str">
            <v>Edition du 1 November 2012</v>
          </cell>
          <cell r="L334" t="str">
            <v>474 pages</v>
          </cell>
          <cell r="M334" t="str">
            <v>Editions ENI</v>
          </cell>
          <cell r="N334" t="str">
            <v>fre</v>
          </cell>
          <cell r="O334" t="str">
            <v>fre</v>
          </cell>
          <cell r="P334" t="str">
            <v>fre</v>
          </cell>
          <cell r="Q334" t="str">
            <v>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v>
          </cell>
          <cell r="R334">
            <v>9782746077478</v>
          </cell>
          <cell r="S334" t="str">
            <v>Version Numérique</v>
          </cell>
          <cell r="T334">
            <v>9782746077348</v>
          </cell>
          <cell r="U334" t="str">
            <v>Version Imprimée</v>
          </cell>
          <cell r="V334" t="str">
            <v>St-Herblain</v>
          </cell>
          <cell r="W334" t="str">
            <v>Editions ENI</v>
          </cell>
          <cell r="X334">
            <v>2012</v>
          </cell>
          <cell r="Y334" t="str">
            <v>Bibliothèque Numérique ENI (Service en ligne)</v>
          </cell>
          <cell r="Z334" t="str">
            <v>EPSILON</v>
          </cell>
          <cell r="AA334" t="str">
            <v>texte</v>
          </cell>
          <cell r="AB334" t="str">
            <v>txt</v>
          </cell>
          <cell r="AC334" t="str">
            <v>rdacontent/fre</v>
          </cell>
          <cell r="AD334" t="str">
            <v>informatique</v>
          </cell>
          <cell r="AE334" t="str">
            <v>c</v>
          </cell>
          <cell r="AF334" t="str">
            <v>rdamedia/fre</v>
          </cell>
          <cell r="AG334" t="str">
            <v>ressource en ligne</v>
          </cell>
          <cell r="AH334" t="str">
            <v>cr</v>
          </cell>
          <cell r="AI334" t="str">
            <v>rdacarrier/fre</v>
          </cell>
          <cell r="AJ334" t="str">
            <v>m\\\\\o\\d\\\\\\\\</v>
          </cell>
          <cell r="AK334" t="str">
            <v>cr\cn\\\\uuaua</v>
          </cell>
          <cell r="AL334" t="str">
            <v>Accès restreint aux membres</v>
          </cell>
          <cell r="AM334" t="str">
            <v>Source de la note de description : Version imprimée</v>
          </cell>
          <cell r="AN334" t="str">
            <v/>
          </cell>
          <cell r="AO334" t="str">
            <v>%SITE_CLIENT%/?library_guid=59ABA6DC-C387-4E47-B667-DEC49AF4ACE9</v>
          </cell>
          <cell r="AP334" t="str">
            <v>Accès au travers du portail ENI</v>
          </cell>
          <cell r="AQ334" t="str">
            <v xml:space="preserve"> bdd </v>
          </cell>
          <cell r="AR334" t="str">
            <v xml:space="preserve"> BI </v>
          </cell>
          <cell r="AS334" t="str">
            <v xml:space="preserve"> décisionnel </v>
          </cell>
          <cell r="AT334" t="str">
            <v xml:space="preserve"> etl </v>
          </cell>
          <cell r="AU334" t="str">
            <v xml:space="preserve"> flux </v>
          </cell>
          <cell r="AV334" t="str">
            <v xml:space="preserve"> LNEP12SSIS</v>
          </cell>
          <cell r="AW334" t="str">
            <v xml:space="preserve"> lot ssis </v>
          </cell>
          <cell r="AX334" t="str">
            <v xml:space="preserve"> microsoft </v>
          </cell>
          <cell r="AY334" t="str">
            <v xml:space="preserve"> sgbdd </v>
          </cell>
          <cell r="AZ334" t="str">
            <v xml:space="preserve"> sql serveur </v>
          </cell>
          <cell r="BA334" t="str">
            <v xml:space="preserve">sqlserver </v>
          </cell>
          <cell r="BB334" t="str">
            <v/>
          </cell>
          <cell r="BC334" t="str">
            <v/>
          </cell>
          <cell r="BD334" t="str">
            <v/>
          </cell>
          <cell r="BE334" t="str">
            <v/>
          </cell>
          <cell r="BF334" t="str">
            <v/>
          </cell>
          <cell r="BG334" t="str">
            <v/>
          </cell>
          <cell r="BH334" t="str">
            <v/>
          </cell>
          <cell r="BI334" t="str">
            <v/>
          </cell>
          <cell r="BJ334" t="str">
            <v/>
          </cell>
          <cell r="BK334" t="str">
            <v/>
          </cell>
          <cell r="BL334" t="str">
            <v/>
          </cell>
          <cell r="BM334" t="str">
            <v/>
          </cell>
          <cell r="BN334" t="str">
            <v/>
          </cell>
          <cell r="BO334" t="str">
            <v/>
          </cell>
          <cell r="BP334" t="str">
            <v/>
          </cell>
          <cell r="BQ334" t="str">
            <v/>
          </cell>
          <cell r="BR334" t="str">
            <v/>
          </cell>
          <cell r="BS334" t="str">
            <v/>
          </cell>
          <cell r="BT334" t="str">
            <v/>
          </cell>
          <cell r="BU334" t="str">
            <v/>
          </cell>
          <cell r="BV334" t="str">
            <v/>
          </cell>
          <cell r="BW334" t="str">
            <v/>
          </cell>
          <cell r="BX334" t="str">
            <v/>
          </cell>
        </row>
        <row r="335">
          <cell r="A335" t="str">
            <v>EP13LYN</v>
          </cell>
          <cell r="B335" t="str">
            <v>Lync Server 2013</v>
          </cell>
          <cell r="C335" t="str">
            <v>Architecture, Installation et Configuration</v>
          </cell>
          <cell r="D335" t="str">
            <v>David ANDRÉ,Benjamin BRIOUDES,Sébastien DURRIS</v>
          </cell>
          <cell r="E335" t="str">
            <v/>
          </cell>
          <cell r="F335" t="str">
            <v>ANDRÉ, David</v>
          </cell>
          <cell r="G335" t="str">
            <v>BRIOUDES, Benjamin</v>
          </cell>
          <cell r="H335" t="str">
            <v>DURRIS, Sébastien</v>
          </cell>
          <cell r="I335" t="str">
            <v/>
          </cell>
          <cell r="J335" t="str">
            <v/>
          </cell>
          <cell r="K335" t="str">
            <v>Edition du 1 July 2014</v>
          </cell>
          <cell r="L335" t="str">
            <v>525 pages</v>
          </cell>
          <cell r="M335" t="str">
            <v>Editions ENI</v>
          </cell>
          <cell r="N335" t="str">
            <v>fre</v>
          </cell>
          <cell r="O335" t="str">
            <v>fre</v>
          </cell>
          <cell r="P335" t="str">
            <v>fre</v>
          </cell>
          <cell r="Q335" t="str">
            <v>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v>
          </cell>
          <cell r="R335">
            <v>9782746090873</v>
          </cell>
          <cell r="S335" t="str">
            <v>Version Numérique</v>
          </cell>
          <cell r="T335">
            <v>9782746089297</v>
          </cell>
          <cell r="U335" t="str">
            <v>Version Imprimée</v>
          </cell>
          <cell r="V335" t="str">
            <v>St-Herblain</v>
          </cell>
          <cell r="W335" t="str">
            <v>Editions ENI</v>
          </cell>
          <cell r="X335">
            <v>2014</v>
          </cell>
          <cell r="Y335" t="str">
            <v>Bibliothèque Numérique ENI (Service en ligne)</v>
          </cell>
          <cell r="Z335" t="str">
            <v>EPSILON</v>
          </cell>
          <cell r="AA335" t="str">
            <v>texte</v>
          </cell>
          <cell r="AB335" t="str">
            <v>txt</v>
          </cell>
          <cell r="AC335" t="str">
            <v>rdacontent/fre</v>
          </cell>
          <cell r="AD335" t="str">
            <v>informatique</v>
          </cell>
          <cell r="AE335" t="str">
            <v>c</v>
          </cell>
          <cell r="AF335" t="str">
            <v>rdamedia/fre</v>
          </cell>
          <cell r="AG335" t="str">
            <v>ressource en ligne</v>
          </cell>
          <cell r="AH335" t="str">
            <v>cr</v>
          </cell>
          <cell r="AI335" t="str">
            <v>rdacarrier/fre</v>
          </cell>
          <cell r="AJ335" t="str">
            <v>m\\\\\o\\d\\\\\\\\</v>
          </cell>
          <cell r="AK335" t="str">
            <v>cr\cn\\\\uuaua</v>
          </cell>
          <cell r="AL335" t="str">
            <v>Accès restreint aux membres</v>
          </cell>
          <cell r="AM335" t="str">
            <v>Source de la note de description : Version imprimée</v>
          </cell>
          <cell r="AN335" t="str">
            <v/>
          </cell>
          <cell r="AO335" t="str">
            <v>%SITE_CLIENT%/?library_guid=1804D4CC-E307-4399-BB1A-11558FF15A01</v>
          </cell>
          <cell r="AP335" t="str">
            <v>Accès au travers du portail ENI</v>
          </cell>
          <cell r="AQ335" t="str">
            <v xml:space="preserve"> communication </v>
          </cell>
          <cell r="AR335" t="str">
            <v xml:space="preserve"> communication unifiée </v>
          </cell>
          <cell r="AS335" t="str">
            <v xml:space="preserve"> LNEP13LYN</v>
          </cell>
          <cell r="AT335" t="str">
            <v xml:space="preserve"> microsoft  </v>
          </cell>
          <cell r="AU335" t="str">
            <v xml:space="preserve">lync serveur </v>
          </cell>
          <cell r="AV335" t="str">
            <v/>
          </cell>
          <cell r="AW335" t="str">
            <v/>
          </cell>
          <cell r="AX335" t="str">
            <v/>
          </cell>
          <cell r="AY335" t="str">
            <v/>
          </cell>
          <cell r="AZ335" t="str">
            <v/>
          </cell>
          <cell r="BA335" t="str">
            <v/>
          </cell>
          <cell r="BB335" t="str">
            <v/>
          </cell>
          <cell r="BC335" t="str">
            <v/>
          </cell>
          <cell r="BD335" t="str">
            <v/>
          </cell>
          <cell r="BE335" t="str">
            <v/>
          </cell>
          <cell r="BF335" t="str">
            <v/>
          </cell>
          <cell r="BG335" t="str">
            <v/>
          </cell>
          <cell r="BH335" t="str">
            <v/>
          </cell>
          <cell r="BI335" t="str">
            <v/>
          </cell>
          <cell r="BJ335" t="str">
            <v/>
          </cell>
          <cell r="BK335" t="str">
            <v/>
          </cell>
          <cell r="BL335" t="str">
            <v/>
          </cell>
          <cell r="BM335" t="str">
            <v/>
          </cell>
          <cell r="BN335" t="str">
            <v/>
          </cell>
          <cell r="BO335" t="str">
            <v/>
          </cell>
          <cell r="BP335" t="str">
            <v/>
          </cell>
          <cell r="BQ335" t="str">
            <v/>
          </cell>
          <cell r="BR335" t="str">
            <v/>
          </cell>
          <cell r="BS335" t="str">
            <v/>
          </cell>
          <cell r="BT335" t="str">
            <v/>
          </cell>
          <cell r="BU335" t="str">
            <v/>
          </cell>
          <cell r="BV335" t="str">
            <v/>
          </cell>
          <cell r="BW335" t="str">
            <v/>
          </cell>
          <cell r="BX335" t="str">
            <v/>
          </cell>
        </row>
        <row r="336">
          <cell r="A336" t="str">
            <v>EP13PRO</v>
          </cell>
          <cell r="B336" t="str">
            <v>Project Server 2013</v>
          </cell>
          <cell r="C336" t="str">
            <v>Implémenter, administrer et utiliser la solution Microsoft de gestion de projets</v>
          </cell>
          <cell r="D336" t="str">
            <v>Jérémie PERNET</v>
          </cell>
          <cell r="E336" t="str">
            <v/>
          </cell>
          <cell r="F336" t="str">
            <v>PERNET, Jérémie</v>
          </cell>
          <cell r="G336" t="str">
            <v/>
          </cell>
          <cell r="H336" t="str">
            <v/>
          </cell>
          <cell r="I336" t="str">
            <v/>
          </cell>
          <cell r="J336" t="str">
            <v/>
          </cell>
          <cell r="K336" t="str">
            <v>Edition du 1 March 2014</v>
          </cell>
          <cell r="L336" t="str">
            <v>340 pages</v>
          </cell>
          <cell r="M336" t="str">
            <v>Editions ENI</v>
          </cell>
          <cell r="N336" t="str">
            <v>fre</v>
          </cell>
          <cell r="O336" t="str">
            <v>fre</v>
          </cell>
          <cell r="P336" t="str">
            <v>fre</v>
          </cell>
          <cell r="Q336" t="str">
            <v>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v>
          </cell>
          <cell r="R336">
            <v>9782746088849</v>
          </cell>
          <cell r="S336" t="str">
            <v>Version Numérique</v>
          </cell>
          <cell r="T336">
            <v>9782746087699</v>
          </cell>
          <cell r="U336" t="str">
            <v>Version Imprimée</v>
          </cell>
          <cell r="V336" t="str">
            <v>St-Herblain</v>
          </cell>
          <cell r="W336" t="str">
            <v>Editions ENI</v>
          </cell>
          <cell r="X336">
            <v>2014</v>
          </cell>
          <cell r="Y336" t="str">
            <v>Bibliothèque Numérique ENI (Service en ligne)</v>
          </cell>
          <cell r="Z336" t="str">
            <v>EPSILON</v>
          </cell>
          <cell r="AA336" t="str">
            <v>texte</v>
          </cell>
          <cell r="AB336" t="str">
            <v>txt</v>
          </cell>
          <cell r="AC336" t="str">
            <v>rdacontent/fre</v>
          </cell>
          <cell r="AD336" t="str">
            <v>informatique</v>
          </cell>
          <cell r="AE336" t="str">
            <v>c</v>
          </cell>
          <cell r="AF336" t="str">
            <v>rdamedia/fre</v>
          </cell>
          <cell r="AG336" t="str">
            <v>ressource en ligne</v>
          </cell>
          <cell r="AH336" t="str">
            <v>cr</v>
          </cell>
          <cell r="AI336" t="str">
            <v>rdacarrier/fre</v>
          </cell>
          <cell r="AJ336" t="str">
            <v>m\\\\\o\\d\\\\\\\\</v>
          </cell>
          <cell r="AK336" t="str">
            <v>cr\cn\\\\uuaua</v>
          </cell>
          <cell r="AL336" t="str">
            <v>Accès restreint aux membres</v>
          </cell>
          <cell r="AM336" t="str">
            <v>Source de la note de description : Version imprimée</v>
          </cell>
          <cell r="AN336" t="str">
            <v/>
          </cell>
          <cell r="AO336" t="str">
            <v>%SITE_CLIENT%/?library_guid=F55F81F2-973F-4337-8A9D-F78ACE37214B</v>
          </cell>
          <cell r="AP336" t="str">
            <v>Accès au travers du portail ENI</v>
          </cell>
          <cell r="AQ336" t="str">
            <v xml:space="preserve"> EPM </v>
          </cell>
          <cell r="AR336" t="str">
            <v xml:space="preserve"> gantt </v>
          </cell>
          <cell r="AS336" t="str">
            <v xml:space="preserve"> LNEP13PRO</v>
          </cell>
          <cell r="AT336" t="str">
            <v xml:space="preserve"> MEPM </v>
          </cell>
          <cell r="AU336" t="str">
            <v xml:space="preserve"> portefeuille de projets </v>
          </cell>
          <cell r="AV336" t="str">
            <v xml:space="preserve"> PPM </v>
          </cell>
          <cell r="AW336" t="str">
            <v xml:space="preserve"> projet </v>
          </cell>
          <cell r="AX336" t="str">
            <v xml:space="preserve">project serveur </v>
          </cell>
          <cell r="AY336" t="str">
            <v/>
          </cell>
          <cell r="AZ336" t="str">
            <v/>
          </cell>
          <cell r="BA336" t="str">
            <v/>
          </cell>
          <cell r="BB336" t="str">
            <v/>
          </cell>
          <cell r="BC336" t="str">
            <v/>
          </cell>
          <cell r="BD336" t="str">
            <v/>
          </cell>
          <cell r="BE336" t="str">
            <v/>
          </cell>
          <cell r="BF336" t="str">
            <v/>
          </cell>
          <cell r="BG336" t="str">
            <v/>
          </cell>
          <cell r="BH336" t="str">
            <v/>
          </cell>
          <cell r="BI336" t="str">
            <v/>
          </cell>
          <cell r="BJ336" t="str">
            <v/>
          </cell>
          <cell r="BK336" t="str">
            <v/>
          </cell>
          <cell r="BL336" t="str">
            <v/>
          </cell>
          <cell r="BM336" t="str">
            <v/>
          </cell>
          <cell r="BN336" t="str">
            <v/>
          </cell>
          <cell r="BO336" t="str">
            <v/>
          </cell>
          <cell r="BP336" t="str">
            <v/>
          </cell>
          <cell r="BQ336" t="str">
            <v/>
          </cell>
          <cell r="BR336" t="str">
            <v/>
          </cell>
          <cell r="BS336" t="str">
            <v/>
          </cell>
          <cell r="BT336" t="str">
            <v/>
          </cell>
          <cell r="BU336" t="str">
            <v/>
          </cell>
          <cell r="BV336" t="str">
            <v/>
          </cell>
          <cell r="BW336" t="str">
            <v/>
          </cell>
          <cell r="BX336" t="str">
            <v/>
          </cell>
        </row>
        <row r="337">
          <cell r="A337" t="str">
            <v>EP16DAX</v>
          </cell>
          <cell r="B337" t="str">
            <v>Langage DAX pour PowerPivot et Excel 2016</v>
          </cell>
          <cell r="C337" t="str">
            <v>Guide de référence et mise en pratique</v>
          </cell>
          <cell r="D337" t="str">
            <v>Thierry DOMELAND</v>
          </cell>
          <cell r="E337" t="str">
            <v/>
          </cell>
          <cell r="F337" t="str">
            <v>DOMELAND, Thierry</v>
          </cell>
          <cell r="G337" t="str">
            <v/>
          </cell>
          <cell r="H337" t="str">
            <v/>
          </cell>
          <cell r="I337" t="str">
            <v/>
          </cell>
          <cell r="J337" t="str">
            <v/>
          </cell>
          <cell r="K337" t="str">
            <v>Edition du 1 December 2015</v>
          </cell>
          <cell r="L337" t="str">
            <v>463 pages</v>
          </cell>
          <cell r="M337" t="str">
            <v>Editions ENI</v>
          </cell>
          <cell r="N337" t="str">
            <v>fre</v>
          </cell>
          <cell r="O337" t="str">
            <v>fre</v>
          </cell>
          <cell r="P337" t="str">
            <v>fre</v>
          </cell>
          <cell r="Q337" t="str">
            <v>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v>
          </cell>
          <cell r="R337">
            <v>9782746099487</v>
          </cell>
          <cell r="S337" t="str">
            <v>Version Numérique</v>
          </cell>
          <cell r="T337">
            <v>9782746098282</v>
          </cell>
          <cell r="U337" t="str">
            <v>Version Imprimée</v>
          </cell>
          <cell r="V337" t="str">
            <v>St-Herblain</v>
          </cell>
          <cell r="W337" t="str">
            <v>Editions ENI</v>
          </cell>
          <cell r="X337">
            <v>2015</v>
          </cell>
          <cell r="Y337" t="str">
            <v>Bibliothèque Numérique ENI (Service en ligne)</v>
          </cell>
          <cell r="Z337" t="str">
            <v>EPSILON</v>
          </cell>
          <cell r="AA337" t="str">
            <v>texte</v>
          </cell>
          <cell r="AB337" t="str">
            <v>txt</v>
          </cell>
          <cell r="AC337" t="str">
            <v>rdacontent/fre</v>
          </cell>
          <cell r="AD337" t="str">
            <v>informatique</v>
          </cell>
          <cell r="AE337" t="str">
            <v>c</v>
          </cell>
          <cell r="AF337" t="str">
            <v>rdamedia/fre</v>
          </cell>
          <cell r="AG337" t="str">
            <v>ressource en ligne</v>
          </cell>
          <cell r="AH337" t="str">
            <v>cr</v>
          </cell>
          <cell r="AI337" t="str">
            <v>rdacarrier/fre</v>
          </cell>
          <cell r="AJ337" t="str">
            <v>m\\\\\o\\d\\\\\\\\</v>
          </cell>
          <cell r="AK337" t="str">
            <v>cr\cn\\\\uuaua</v>
          </cell>
          <cell r="AL337" t="str">
            <v>Accès restreint aux membres</v>
          </cell>
          <cell r="AM337" t="str">
            <v>Source de la note de description : Version imprimée</v>
          </cell>
          <cell r="AN337" t="str">
            <v/>
          </cell>
          <cell r="AO337" t="str">
            <v>%SITE_CLIENT%/?library_guid=31F9EDEB-69D5-4EC6-A5DC-DBEB014CB477</v>
          </cell>
          <cell r="AP337" t="str">
            <v>Accès au travers du portail ENI</v>
          </cell>
          <cell r="AQ337" t="str">
            <v xml:space="preserve"> bi </v>
          </cell>
          <cell r="AR337" t="str">
            <v xml:space="preserve"> business intelligence </v>
          </cell>
          <cell r="AS337" t="str">
            <v xml:space="preserve"> décisionnel </v>
          </cell>
          <cell r="AT337" t="str">
            <v xml:space="preserve"> données </v>
          </cell>
          <cell r="AU337" t="str">
            <v xml:space="preserve"> LNEP16DAX</v>
          </cell>
          <cell r="AV337" t="str">
            <v xml:space="preserve"> vba </v>
          </cell>
          <cell r="AW337" t="str">
            <v xml:space="preserve">microsoft </v>
          </cell>
          <cell r="AX337" t="str">
            <v/>
          </cell>
          <cell r="AY337" t="str">
            <v/>
          </cell>
          <cell r="AZ337" t="str">
            <v/>
          </cell>
          <cell r="BA337" t="str">
            <v/>
          </cell>
          <cell r="BB337" t="str">
            <v/>
          </cell>
          <cell r="BC337" t="str">
            <v/>
          </cell>
          <cell r="BD337" t="str">
            <v/>
          </cell>
          <cell r="BE337" t="str">
            <v/>
          </cell>
          <cell r="BF337" t="str">
            <v/>
          </cell>
          <cell r="BG337" t="str">
            <v/>
          </cell>
          <cell r="BH337" t="str">
            <v/>
          </cell>
          <cell r="BI337" t="str">
            <v/>
          </cell>
          <cell r="BJ337" t="str">
            <v/>
          </cell>
          <cell r="BK337" t="str">
            <v/>
          </cell>
          <cell r="BL337" t="str">
            <v/>
          </cell>
          <cell r="BM337" t="str">
            <v/>
          </cell>
          <cell r="BN337" t="str">
            <v/>
          </cell>
          <cell r="BO337" t="str">
            <v/>
          </cell>
          <cell r="BP337" t="str">
            <v/>
          </cell>
          <cell r="BQ337" t="str">
            <v/>
          </cell>
          <cell r="BR337" t="str">
            <v/>
          </cell>
          <cell r="BS337" t="str">
            <v/>
          </cell>
          <cell r="BT337" t="str">
            <v/>
          </cell>
          <cell r="BU337" t="str">
            <v/>
          </cell>
          <cell r="BV337" t="str">
            <v/>
          </cell>
          <cell r="BW337" t="str">
            <v/>
          </cell>
          <cell r="BX337" t="str">
            <v/>
          </cell>
        </row>
        <row r="338">
          <cell r="A338" t="str">
            <v>EP17SSIS</v>
          </cell>
          <cell r="B338" t="str">
            <v>SQL Server Integration Services 2017</v>
          </cell>
          <cell r="C338" t="str">
            <v>Mise en oeuvre d'un projet ETL avec SSIS</v>
          </cell>
          <cell r="D338" t="str">
            <v>Romuald COUTAUD,Patrice HAREL,François JEHL,Charles-Henri  SAUGET</v>
          </cell>
          <cell r="E338" t="str">
            <v/>
          </cell>
          <cell r="F338" t="str">
            <v>COUTAUD, Romuald</v>
          </cell>
          <cell r="G338" t="str">
            <v>HAREL, Patrice</v>
          </cell>
          <cell r="H338" t="str">
            <v>JEHL, François</v>
          </cell>
          <cell r="I338" t="str">
            <v xml:space="preserve">SAUGET, Charles-Henri </v>
          </cell>
          <cell r="J338" t="str">
            <v/>
          </cell>
          <cell r="K338" t="str">
            <v>Edition du 1 August 2018</v>
          </cell>
          <cell r="L338" t="str">
            <v>379 pages</v>
          </cell>
          <cell r="M338" t="str">
            <v>Editions ENI</v>
          </cell>
          <cell r="N338" t="str">
            <v>fre</v>
          </cell>
          <cell r="O338" t="str">
            <v>fre</v>
          </cell>
          <cell r="P338" t="str">
            <v>fre</v>
          </cell>
          <cell r="Q338" t="str">
            <v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v>
          </cell>
          <cell r="R338">
            <v>9782409014901</v>
          </cell>
          <cell r="S338" t="str">
            <v>Version Numérique</v>
          </cell>
          <cell r="T338">
            <v>9782409014895</v>
          </cell>
          <cell r="U338" t="str">
            <v>Version Imprimée</v>
          </cell>
          <cell r="V338" t="str">
            <v>St-Herblain</v>
          </cell>
          <cell r="W338" t="str">
            <v>Editions ENI</v>
          </cell>
          <cell r="X338">
            <v>2018</v>
          </cell>
          <cell r="Y338" t="str">
            <v>Bibliothèque Numérique ENI (Service en ligne)</v>
          </cell>
          <cell r="Z338" t="str">
            <v>EPSILON</v>
          </cell>
          <cell r="AA338" t="str">
            <v>texte</v>
          </cell>
          <cell r="AB338" t="str">
            <v>txt</v>
          </cell>
          <cell r="AC338" t="str">
            <v>rdacontent/fre</v>
          </cell>
          <cell r="AD338" t="str">
            <v>informatique</v>
          </cell>
          <cell r="AE338" t="str">
            <v>c</v>
          </cell>
          <cell r="AF338" t="str">
            <v>rdamedia/fre</v>
          </cell>
          <cell r="AG338" t="str">
            <v>ressource en ligne</v>
          </cell>
          <cell r="AH338" t="str">
            <v>cr</v>
          </cell>
          <cell r="AI338" t="str">
            <v>rdacarrier/fre</v>
          </cell>
          <cell r="AJ338" t="str">
            <v>m\\\\\o\\d\\\\\\\\</v>
          </cell>
          <cell r="AK338" t="str">
            <v>cr\cn\\\\uuaua</v>
          </cell>
          <cell r="AL338" t="str">
            <v>Accès restreint aux membres</v>
          </cell>
          <cell r="AM338" t="str">
            <v>Source de la note de description : Version imprimée</v>
          </cell>
          <cell r="AN338" t="str">
            <v/>
          </cell>
          <cell r="AO338" t="str">
            <v>%SITE_CLIENT%/?library_guid=498CC4B2-87C4-4170-9219-61E4604A709B</v>
          </cell>
          <cell r="AP338" t="str">
            <v>Accès au travers du portail ENI</v>
          </cell>
          <cell r="AQ338" t="str">
            <v xml:space="preserve"> bdd </v>
          </cell>
          <cell r="AR338" t="str">
            <v xml:space="preserve"> BI </v>
          </cell>
          <cell r="AS338" t="str">
            <v xml:space="preserve"> décisionnel </v>
          </cell>
          <cell r="AT338" t="str">
            <v xml:space="preserve"> etl </v>
          </cell>
          <cell r="AU338" t="str">
            <v xml:space="preserve"> flux </v>
          </cell>
          <cell r="AV338" t="str">
            <v xml:space="preserve"> LNEP17SSIS</v>
          </cell>
          <cell r="AW338" t="str">
            <v xml:space="preserve"> lot ssis </v>
          </cell>
          <cell r="AX338" t="str">
            <v xml:space="preserve"> microsoft </v>
          </cell>
          <cell r="AY338" t="str">
            <v xml:space="preserve"> sgbdd </v>
          </cell>
          <cell r="AZ338" t="str">
            <v xml:space="preserve">sqlserver </v>
          </cell>
          <cell r="BA338" t="str">
            <v/>
          </cell>
          <cell r="BB338" t="str">
            <v/>
          </cell>
          <cell r="BC338" t="str">
            <v/>
          </cell>
          <cell r="BD338" t="str">
            <v/>
          </cell>
          <cell r="BE338" t="str">
            <v/>
          </cell>
          <cell r="BF338" t="str">
            <v/>
          </cell>
          <cell r="BG338" t="str">
            <v/>
          </cell>
          <cell r="BH338" t="str">
            <v/>
          </cell>
          <cell r="BI338" t="str">
            <v/>
          </cell>
          <cell r="BJ338" t="str">
            <v/>
          </cell>
          <cell r="BK338" t="str">
            <v/>
          </cell>
          <cell r="BL338" t="str">
            <v/>
          </cell>
          <cell r="BM338" t="str">
            <v/>
          </cell>
          <cell r="BN338" t="str">
            <v/>
          </cell>
          <cell r="BO338" t="str">
            <v/>
          </cell>
          <cell r="BP338" t="str">
            <v/>
          </cell>
          <cell r="BQ338" t="str">
            <v/>
          </cell>
          <cell r="BR338" t="str">
            <v/>
          </cell>
          <cell r="BS338" t="str">
            <v/>
          </cell>
          <cell r="BT338" t="str">
            <v/>
          </cell>
          <cell r="BU338" t="str">
            <v/>
          </cell>
          <cell r="BV338" t="str">
            <v/>
          </cell>
          <cell r="BW338" t="str">
            <v/>
          </cell>
          <cell r="BX338" t="str">
            <v/>
          </cell>
        </row>
        <row r="339">
          <cell r="A339" t="str">
            <v>EP23APAM</v>
          </cell>
          <cell r="B339" t="str">
            <v>Apache Maven</v>
          </cell>
          <cell r="C339" t="str">
            <v>Maîtrisez l'infrastructure d'un projet Java EE (2e édition)</v>
          </cell>
          <cell r="D339" t="str">
            <v>Maxime GRÉAU,Etienne Langlet</v>
          </cell>
          <cell r="E339" t="str">
            <v/>
          </cell>
          <cell r="F339" t="str">
            <v>GRÉAU, Maxime</v>
          </cell>
          <cell r="G339" t="str">
            <v>Langlet, Etienne</v>
          </cell>
          <cell r="H339" t="str">
            <v/>
          </cell>
          <cell r="I339" t="str">
            <v/>
          </cell>
          <cell r="J339" t="str">
            <v/>
          </cell>
          <cell r="K339" t="str">
            <v>Edition du 1 June 2019</v>
          </cell>
          <cell r="L339" t="str">
            <v>400 pages</v>
          </cell>
          <cell r="M339" t="str">
            <v>Editions ENI</v>
          </cell>
          <cell r="N339" t="str">
            <v>fre</v>
          </cell>
          <cell r="O339" t="str">
            <v>fre</v>
          </cell>
          <cell r="P339" t="str">
            <v>fre</v>
          </cell>
          <cell r="Q339" t="str">
            <v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v>
          </cell>
          <cell r="R339">
            <v>9782409019548</v>
          </cell>
          <cell r="S339" t="str">
            <v>Version Numérique</v>
          </cell>
          <cell r="T339">
            <v>9782409019531</v>
          </cell>
          <cell r="U339" t="str">
            <v>Version Imprimée</v>
          </cell>
          <cell r="V339" t="str">
            <v>St-Herblain</v>
          </cell>
          <cell r="W339" t="str">
            <v>Editions ENI</v>
          </cell>
          <cell r="X339">
            <v>2019</v>
          </cell>
          <cell r="Y339" t="str">
            <v>Bibliothèque Numérique ENI (Service en ligne)</v>
          </cell>
          <cell r="Z339" t="str">
            <v>EPSILON</v>
          </cell>
          <cell r="AA339" t="str">
            <v>texte</v>
          </cell>
          <cell r="AB339" t="str">
            <v>txt</v>
          </cell>
          <cell r="AC339" t="str">
            <v>rdacontent/fre</v>
          </cell>
          <cell r="AD339" t="str">
            <v>informatique</v>
          </cell>
          <cell r="AE339" t="str">
            <v>c</v>
          </cell>
          <cell r="AF339" t="str">
            <v>rdamedia/fre</v>
          </cell>
          <cell r="AG339" t="str">
            <v>ressource en ligne</v>
          </cell>
          <cell r="AH339" t="str">
            <v>cr</v>
          </cell>
          <cell r="AI339" t="str">
            <v>rdacarrier/fre</v>
          </cell>
          <cell r="AJ339" t="str">
            <v>m\\\\\o\\d\\\\\\\\</v>
          </cell>
          <cell r="AK339" t="str">
            <v>cr\cn\\\\uuaua</v>
          </cell>
          <cell r="AL339" t="str">
            <v>Accès restreint aux membres</v>
          </cell>
          <cell r="AM339" t="str">
            <v>Source de la note de description : Version imprimée</v>
          </cell>
          <cell r="AN339" t="str">
            <v/>
          </cell>
          <cell r="AO339" t="str">
            <v>%SITE_CLIENT%/?library_guid=710606B1-D34E-413A-9D66-049C85E78842</v>
          </cell>
          <cell r="AP339" t="str">
            <v>Accès au travers du portail ENI</v>
          </cell>
          <cell r="AQ339" t="str">
            <v xml:space="preserve"> LNEP23APAM</v>
          </cell>
          <cell r="AR339" t="str">
            <v xml:space="preserve"> projet logiciel </v>
          </cell>
          <cell r="AS339" t="str">
            <v xml:space="preserve">jee </v>
          </cell>
          <cell r="AT339" t="str">
            <v/>
          </cell>
          <cell r="AU339" t="str">
            <v/>
          </cell>
          <cell r="AV339" t="str">
            <v/>
          </cell>
          <cell r="AW339" t="str">
            <v/>
          </cell>
          <cell r="AX339" t="str">
            <v/>
          </cell>
          <cell r="AY339" t="str">
            <v/>
          </cell>
          <cell r="AZ339" t="str">
            <v/>
          </cell>
          <cell r="BA339" t="str">
            <v/>
          </cell>
          <cell r="BB339" t="str">
            <v/>
          </cell>
          <cell r="BC339" t="str">
            <v/>
          </cell>
          <cell r="BD339" t="str">
            <v/>
          </cell>
          <cell r="BE339" t="str">
            <v/>
          </cell>
          <cell r="BF339" t="str">
            <v/>
          </cell>
          <cell r="BG339" t="str">
            <v/>
          </cell>
          <cell r="BH339" t="str">
            <v/>
          </cell>
          <cell r="BI339" t="str">
            <v/>
          </cell>
          <cell r="BJ339" t="str">
            <v/>
          </cell>
          <cell r="BK339" t="str">
            <v/>
          </cell>
          <cell r="BL339" t="str">
            <v/>
          </cell>
          <cell r="BM339" t="str">
            <v/>
          </cell>
          <cell r="BN339" t="str">
            <v/>
          </cell>
          <cell r="BO339" t="str">
            <v/>
          </cell>
          <cell r="BP339" t="str">
            <v/>
          </cell>
          <cell r="BQ339" t="str">
            <v/>
          </cell>
          <cell r="BR339" t="str">
            <v/>
          </cell>
          <cell r="BS339" t="str">
            <v/>
          </cell>
          <cell r="BT339" t="str">
            <v/>
          </cell>
          <cell r="BU339" t="str">
            <v/>
          </cell>
          <cell r="BV339" t="str">
            <v/>
          </cell>
          <cell r="BW339" t="str">
            <v/>
          </cell>
          <cell r="BX339" t="str">
            <v/>
          </cell>
        </row>
        <row r="340">
          <cell r="A340" t="str">
            <v>EP23ITI</v>
          </cell>
          <cell r="B340" t="str">
            <v>ITIL®</v>
          </cell>
          <cell r="C340" t="str">
            <v>Mise en oeuvre de la démarche ITIL® en entreprise (2e édition)</v>
          </cell>
          <cell r="D340" t="str">
            <v>Jean-Luc BAUD</v>
          </cell>
          <cell r="E340" t="str">
            <v/>
          </cell>
          <cell r="F340" t="str">
            <v>BAUD, Jean-Luc</v>
          </cell>
          <cell r="G340" t="str">
            <v/>
          </cell>
          <cell r="H340" t="str">
            <v/>
          </cell>
          <cell r="I340" t="str">
            <v/>
          </cell>
          <cell r="J340" t="str">
            <v/>
          </cell>
          <cell r="K340" t="str">
            <v>Edition du 1 August 2016</v>
          </cell>
          <cell r="L340" t="str">
            <v>328 pages</v>
          </cell>
          <cell r="M340" t="str">
            <v>Editions ENI</v>
          </cell>
          <cell r="N340" t="str">
            <v>fre</v>
          </cell>
          <cell r="O340" t="str">
            <v>fre</v>
          </cell>
          <cell r="P340" t="str">
            <v>fre</v>
          </cell>
          <cell r="Q340" t="str">
            <v>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v>
          </cell>
          <cell r="R340">
            <v>9782409003448</v>
          </cell>
          <cell r="S340" t="str">
            <v>Version Numérique</v>
          </cell>
          <cell r="T340">
            <v>9782409003172</v>
          </cell>
          <cell r="U340" t="str">
            <v>Version Imprimée</v>
          </cell>
          <cell r="V340" t="str">
            <v>St-Herblain</v>
          </cell>
          <cell r="W340" t="str">
            <v>Editions ENI</v>
          </cell>
          <cell r="X340">
            <v>2016</v>
          </cell>
          <cell r="Y340" t="str">
            <v>Bibliothèque Numérique ENI (Service en ligne)</v>
          </cell>
          <cell r="Z340" t="str">
            <v>EPSILON</v>
          </cell>
          <cell r="AA340" t="str">
            <v>texte</v>
          </cell>
          <cell r="AB340" t="str">
            <v>txt</v>
          </cell>
          <cell r="AC340" t="str">
            <v>rdacontent/fre</v>
          </cell>
          <cell r="AD340" t="str">
            <v>informatique</v>
          </cell>
          <cell r="AE340" t="str">
            <v>c</v>
          </cell>
          <cell r="AF340" t="str">
            <v>rdamedia/fre</v>
          </cell>
          <cell r="AG340" t="str">
            <v>ressource en ligne</v>
          </cell>
          <cell r="AH340" t="str">
            <v>cr</v>
          </cell>
          <cell r="AI340" t="str">
            <v>rdacarrier/fre</v>
          </cell>
          <cell r="AJ340" t="str">
            <v>m\\\\\o\\d\\\\\\\\</v>
          </cell>
          <cell r="AK340" t="str">
            <v>cr\cn\\\\uuaua</v>
          </cell>
          <cell r="AL340" t="str">
            <v>Accès restreint aux membres</v>
          </cell>
          <cell r="AM340" t="str">
            <v>Source de la note de description : Version imprimée</v>
          </cell>
          <cell r="AN340" t="str">
            <v/>
          </cell>
          <cell r="AO340" t="str">
            <v>%SITE_CLIENT%/?library_guid=FA7F0D50-98EE-46C5-89BD-EBA5DA86A5CC</v>
          </cell>
          <cell r="AP340" t="str">
            <v>Accès au travers du portail ENI</v>
          </cell>
          <cell r="AQ340" t="str">
            <v xml:space="preserve"> iso </v>
          </cell>
          <cell r="AR340" t="str">
            <v xml:space="preserve"> LNEP23ITI</v>
          </cell>
          <cell r="AS340" t="str">
            <v xml:space="preserve"> processus </v>
          </cell>
          <cell r="AT340" t="str">
            <v xml:space="preserve"> qualité </v>
          </cell>
          <cell r="AU340" t="str">
            <v xml:space="preserve">exin </v>
          </cell>
          <cell r="AV340" t="str">
            <v/>
          </cell>
          <cell r="AW340" t="str">
            <v/>
          </cell>
          <cell r="AX340" t="str">
            <v/>
          </cell>
          <cell r="AY340" t="str">
            <v/>
          </cell>
          <cell r="AZ340" t="str">
            <v/>
          </cell>
          <cell r="BA340" t="str">
            <v/>
          </cell>
          <cell r="BB340" t="str">
            <v/>
          </cell>
          <cell r="BC340" t="str">
            <v/>
          </cell>
          <cell r="BD340" t="str">
            <v/>
          </cell>
          <cell r="BE340" t="str">
            <v/>
          </cell>
          <cell r="BF340" t="str">
            <v/>
          </cell>
          <cell r="BG340" t="str">
            <v/>
          </cell>
          <cell r="BH340" t="str">
            <v/>
          </cell>
          <cell r="BI340" t="str">
            <v/>
          </cell>
          <cell r="BJ340" t="str">
            <v/>
          </cell>
          <cell r="BK340" t="str">
            <v/>
          </cell>
          <cell r="BL340" t="str">
            <v/>
          </cell>
          <cell r="BM340" t="str">
            <v/>
          </cell>
          <cell r="BN340" t="str">
            <v/>
          </cell>
          <cell r="BO340" t="str">
            <v/>
          </cell>
          <cell r="BP340" t="str">
            <v/>
          </cell>
          <cell r="BQ340" t="str">
            <v/>
          </cell>
          <cell r="BR340" t="str">
            <v/>
          </cell>
          <cell r="BS340" t="str">
            <v/>
          </cell>
          <cell r="BT340" t="str">
            <v/>
          </cell>
          <cell r="BU340" t="str">
            <v/>
          </cell>
          <cell r="BV340" t="str">
            <v/>
          </cell>
          <cell r="BW340" t="str">
            <v/>
          </cell>
          <cell r="BX340" t="str">
            <v/>
          </cell>
        </row>
        <row r="341">
          <cell r="A341" t="str">
            <v>EP26IPV</v>
          </cell>
          <cell r="B341" t="str">
            <v>IPv6</v>
          </cell>
          <cell r="C341" t="str">
            <v>Principes et mise en oeuvre (2e édition)</v>
          </cell>
          <cell r="D341" t="str">
            <v>Jean-Paul ARCHIER</v>
          </cell>
          <cell r="E341" t="str">
            <v/>
          </cell>
          <cell r="F341" t="str">
            <v>ARCHIER, Jean-Paul</v>
          </cell>
          <cell r="G341" t="str">
            <v/>
          </cell>
          <cell r="H341" t="str">
            <v/>
          </cell>
          <cell r="I341" t="str">
            <v/>
          </cell>
          <cell r="J341" t="str">
            <v/>
          </cell>
          <cell r="K341" t="str">
            <v>Edition du 1 December 2016</v>
          </cell>
          <cell r="L341" t="str">
            <v>458 pages</v>
          </cell>
          <cell r="M341" t="str">
            <v>Editions ENI</v>
          </cell>
          <cell r="N341" t="str">
            <v>fre</v>
          </cell>
          <cell r="O341" t="str">
            <v>fre</v>
          </cell>
          <cell r="P341" t="str">
            <v>fre</v>
          </cell>
          <cell r="Q341" t="str">
            <v>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v>
          </cell>
          <cell r="R341">
            <v>9782409006487</v>
          </cell>
          <cell r="S341" t="str">
            <v>Version Numérique</v>
          </cell>
          <cell r="T341">
            <v>9782409004834</v>
          </cell>
          <cell r="U341" t="str">
            <v>Version Imprimée</v>
          </cell>
          <cell r="V341" t="str">
            <v>St-Herblain</v>
          </cell>
          <cell r="W341" t="str">
            <v>Editions ENI</v>
          </cell>
          <cell r="X341">
            <v>2016</v>
          </cell>
          <cell r="Y341" t="str">
            <v>Bibliothèque Numérique ENI (Service en ligne)</v>
          </cell>
          <cell r="Z341" t="str">
            <v>EPSILON</v>
          </cell>
          <cell r="AA341" t="str">
            <v>texte</v>
          </cell>
          <cell r="AB341" t="str">
            <v>txt</v>
          </cell>
          <cell r="AC341" t="str">
            <v>rdacontent/fre</v>
          </cell>
          <cell r="AD341" t="str">
            <v>informatique</v>
          </cell>
          <cell r="AE341" t="str">
            <v>c</v>
          </cell>
          <cell r="AF341" t="str">
            <v>rdamedia/fre</v>
          </cell>
          <cell r="AG341" t="str">
            <v>ressource en ligne</v>
          </cell>
          <cell r="AH341" t="str">
            <v>cr</v>
          </cell>
          <cell r="AI341" t="str">
            <v>rdacarrier/fre</v>
          </cell>
          <cell r="AJ341" t="str">
            <v>m\\\\\o\\d\\\\\\\\</v>
          </cell>
          <cell r="AK341" t="str">
            <v>cr\cn\\\\uuaua</v>
          </cell>
          <cell r="AL341" t="str">
            <v>Accès restreint aux membres</v>
          </cell>
          <cell r="AM341" t="str">
            <v>Source de la note de description : Version imprimée</v>
          </cell>
          <cell r="AN341" t="str">
            <v/>
          </cell>
          <cell r="AO341" t="str">
            <v>%SITE_CLIENT%/?library_guid=3198D837-B95D-41D5-AE15-529C67E70A27</v>
          </cell>
          <cell r="AP341" t="str">
            <v>Accès au travers du portail ENI</v>
          </cell>
          <cell r="AQ341" t="str">
            <v xml:space="preserve"> ip v 4 </v>
          </cell>
          <cell r="AR341" t="str">
            <v xml:space="preserve"> ip v 6 </v>
          </cell>
          <cell r="AS341" t="str">
            <v xml:space="preserve"> ip v4 </v>
          </cell>
          <cell r="AT341" t="str">
            <v xml:space="preserve"> ipv4 </v>
          </cell>
          <cell r="AU341" t="str">
            <v xml:space="preserve"> LNEP26IPV</v>
          </cell>
          <cell r="AV341" t="str">
            <v xml:space="preserve"> reseau </v>
          </cell>
          <cell r="AW341" t="str">
            <v xml:space="preserve"> réseau </v>
          </cell>
          <cell r="AX341" t="str">
            <v xml:space="preserve"> reseaux </v>
          </cell>
          <cell r="AY341" t="str">
            <v xml:space="preserve"> réseaux </v>
          </cell>
          <cell r="AZ341" t="str">
            <v xml:space="preserve">ip v6 </v>
          </cell>
          <cell r="BA341" t="str">
            <v/>
          </cell>
          <cell r="BB341" t="str">
            <v/>
          </cell>
          <cell r="BC341" t="str">
            <v/>
          </cell>
          <cell r="BD341" t="str">
            <v/>
          </cell>
          <cell r="BE341" t="str">
            <v/>
          </cell>
          <cell r="BF341" t="str">
            <v/>
          </cell>
          <cell r="BG341" t="str">
            <v/>
          </cell>
          <cell r="BH341" t="str">
            <v/>
          </cell>
          <cell r="BI341" t="str">
            <v/>
          </cell>
          <cell r="BJ341" t="str">
            <v/>
          </cell>
          <cell r="BK341" t="str">
            <v/>
          </cell>
          <cell r="BL341" t="str">
            <v/>
          </cell>
          <cell r="BM341" t="str">
            <v/>
          </cell>
          <cell r="BN341" t="str">
            <v/>
          </cell>
          <cell r="BO341" t="str">
            <v/>
          </cell>
          <cell r="BP341" t="str">
            <v/>
          </cell>
          <cell r="BQ341" t="str">
            <v/>
          </cell>
          <cell r="BR341" t="str">
            <v/>
          </cell>
          <cell r="BS341" t="str">
            <v/>
          </cell>
          <cell r="BT341" t="str">
            <v/>
          </cell>
          <cell r="BU341" t="str">
            <v/>
          </cell>
          <cell r="BV341" t="str">
            <v/>
          </cell>
          <cell r="BW341" t="str">
            <v/>
          </cell>
          <cell r="BX341" t="str">
            <v/>
          </cell>
        </row>
        <row r="342">
          <cell r="A342" t="str">
            <v>EP2AZAD</v>
          </cell>
          <cell r="B342" t="str">
            <v>Azure Active Directory</v>
          </cell>
          <cell r="C342" t="str">
            <v>Gestion des identités hybrides (concepts et mise en œuvre) (2e édition)</v>
          </cell>
          <cell r="D342" t="str">
            <v>Seyfallah TAGREROUT</v>
          </cell>
          <cell r="E342" t="str">
            <v/>
          </cell>
          <cell r="F342" t="str">
            <v>TAGREROUT, Seyfallah</v>
          </cell>
          <cell r="G342" t="str">
            <v/>
          </cell>
          <cell r="H342" t="str">
            <v/>
          </cell>
          <cell r="I342" t="str">
            <v/>
          </cell>
          <cell r="J342" t="str">
            <v/>
          </cell>
          <cell r="K342" t="str">
            <v>Edition du 1 June 2023</v>
          </cell>
          <cell r="L342" t="str">
            <v>968 pages</v>
          </cell>
          <cell r="M342" t="str">
            <v>Editions ENI</v>
          </cell>
          <cell r="N342" t="str">
            <v>fre</v>
          </cell>
          <cell r="O342" t="str">
            <v>fre</v>
          </cell>
          <cell r="P342" t="str">
            <v>fre</v>
          </cell>
          <cell r="Q342" t="str">
            <v>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v>
          </cell>
          <cell r="R342">
            <v>9782409040634</v>
          </cell>
          <cell r="S342" t="str">
            <v>Version Numérique</v>
          </cell>
          <cell r="T342">
            <v>9782409040627</v>
          </cell>
          <cell r="U342" t="str">
            <v>Version Imprimée</v>
          </cell>
          <cell r="V342" t="str">
            <v>St-Herblain</v>
          </cell>
          <cell r="W342" t="str">
            <v>Editions ENI</v>
          </cell>
          <cell r="X342">
            <v>2023</v>
          </cell>
          <cell r="Y342" t="str">
            <v>Bibliothèque Numérique ENI (Service en ligne)</v>
          </cell>
          <cell r="Z342" t="str">
            <v>EPSILON</v>
          </cell>
          <cell r="AA342" t="str">
            <v>texte</v>
          </cell>
          <cell r="AB342" t="str">
            <v>txt</v>
          </cell>
          <cell r="AC342" t="str">
            <v>rdacontent/fre</v>
          </cell>
          <cell r="AD342" t="str">
            <v>informatique</v>
          </cell>
          <cell r="AE342" t="str">
            <v>c</v>
          </cell>
          <cell r="AF342" t="str">
            <v>rdamedia/fre</v>
          </cell>
          <cell r="AG342" t="str">
            <v>ressource en ligne</v>
          </cell>
          <cell r="AH342" t="str">
            <v>cr</v>
          </cell>
          <cell r="AI342" t="str">
            <v>rdacarrier/fre</v>
          </cell>
          <cell r="AJ342" t="str">
            <v>m\\\\\o\\d\\\\\\\\</v>
          </cell>
          <cell r="AK342" t="str">
            <v>cr\cn\\\\uuaua</v>
          </cell>
          <cell r="AL342" t="str">
            <v>Accès restreint aux membres</v>
          </cell>
          <cell r="AM342" t="str">
            <v>Source de la note de description : Version imprimée</v>
          </cell>
          <cell r="AN342" t="str">
            <v/>
          </cell>
          <cell r="AO342" t="str">
            <v>%SITE_CLIENT%/?library_guid=14018D24-135F-4D2E-A1E4-2A744447D02D</v>
          </cell>
          <cell r="AP342" t="str">
            <v>Accès au travers du portail ENI</v>
          </cell>
          <cell r="AQ342" t="str">
            <v xml:space="preserve"> AAD Connect </v>
          </cell>
          <cell r="AR342" t="str">
            <v xml:space="preserve"> Active Directory </v>
          </cell>
          <cell r="AS342" t="str">
            <v xml:space="preserve"> AD </v>
          </cell>
          <cell r="AT342" t="str">
            <v xml:space="preserve"> Azure Active Directory Identity Protection </v>
          </cell>
          <cell r="AU342" t="str">
            <v xml:space="preserve"> Azure Active Directory Smart Lock</v>
          </cell>
          <cell r="AV342" t="str">
            <v xml:space="preserve"> Azure AD Join </v>
          </cell>
          <cell r="AW342" t="str">
            <v xml:space="preserve"> Azure AD Registration </v>
          </cell>
          <cell r="AX342" t="str">
            <v xml:space="preserve"> cloud </v>
          </cell>
          <cell r="AY342" t="str">
            <v xml:space="preserve"> identités </v>
          </cell>
          <cell r="AZ342" t="str">
            <v xml:space="preserve"> office 365 </v>
          </cell>
          <cell r="BA342" t="str">
            <v xml:space="preserve">Azure AD </v>
          </cell>
          <cell r="BB342" t="str">
            <v/>
          </cell>
          <cell r="BC342" t="str">
            <v/>
          </cell>
          <cell r="BD342" t="str">
            <v/>
          </cell>
          <cell r="BE342" t="str">
            <v/>
          </cell>
          <cell r="BF342" t="str">
            <v/>
          </cell>
          <cell r="BG342" t="str">
            <v/>
          </cell>
          <cell r="BH342" t="str">
            <v/>
          </cell>
          <cell r="BI342" t="str">
            <v/>
          </cell>
          <cell r="BJ342" t="str">
            <v/>
          </cell>
          <cell r="BK342" t="str">
            <v/>
          </cell>
          <cell r="BL342" t="str">
            <v/>
          </cell>
          <cell r="BM342" t="str">
            <v/>
          </cell>
          <cell r="BN342" t="str">
            <v/>
          </cell>
          <cell r="BO342" t="str">
            <v/>
          </cell>
          <cell r="BP342" t="str">
            <v/>
          </cell>
          <cell r="BQ342" t="str">
            <v/>
          </cell>
          <cell r="BR342" t="str">
            <v/>
          </cell>
          <cell r="BS342" t="str">
            <v/>
          </cell>
          <cell r="BT342" t="str">
            <v/>
          </cell>
          <cell r="BU342" t="str">
            <v/>
          </cell>
          <cell r="BV342" t="str">
            <v/>
          </cell>
          <cell r="BW342" t="str">
            <v/>
          </cell>
          <cell r="BX342" t="str">
            <v/>
          </cell>
        </row>
        <row r="343">
          <cell r="A343" t="str">
            <v>EP2BLOC</v>
          </cell>
          <cell r="B343" t="str">
            <v>Les Blockchains</v>
          </cell>
          <cell r="C343" t="str">
            <v>De la théorie à la pratique, de l'idée à l'implémentation (2e édition)</v>
          </cell>
          <cell r="D343" t="str">
            <v>Billal CHOULI,Frédéric  GOUJON,Yves-Michel LEPORCHER</v>
          </cell>
          <cell r="E343" t="str">
            <v/>
          </cell>
          <cell r="F343" t="str">
            <v>CHOULI, Billal</v>
          </cell>
          <cell r="G343" t="str">
            <v xml:space="preserve">GOUJON, Frédéric </v>
          </cell>
          <cell r="H343" t="str">
            <v>LEPORCHER, Yves-Michel</v>
          </cell>
          <cell r="I343" t="str">
            <v/>
          </cell>
          <cell r="J343" t="str">
            <v/>
          </cell>
          <cell r="K343" t="str">
            <v>Edition du 1 December 2019</v>
          </cell>
          <cell r="L343" t="str">
            <v>469 pages</v>
          </cell>
          <cell r="M343" t="str">
            <v>Editions ENI</v>
          </cell>
          <cell r="N343" t="str">
            <v>fre</v>
          </cell>
          <cell r="O343" t="str">
            <v>fre</v>
          </cell>
          <cell r="P343" t="str">
            <v>fre</v>
          </cell>
          <cell r="Q343" t="str">
            <v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v>
          </cell>
          <cell r="R343">
            <v>9782409022067</v>
          </cell>
          <cell r="S343" t="str">
            <v>Version Numérique</v>
          </cell>
          <cell r="T343">
            <v>9782409022050</v>
          </cell>
          <cell r="U343" t="str">
            <v>Version Imprimée</v>
          </cell>
          <cell r="V343" t="str">
            <v>St-Herblain</v>
          </cell>
          <cell r="W343" t="str">
            <v>Editions ENI</v>
          </cell>
          <cell r="X343">
            <v>2019</v>
          </cell>
          <cell r="Y343" t="str">
            <v>Bibliothèque Numérique ENI (Service en ligne)</v>
          </cell>
          <cell r="Z343" t="str">
            <v>EPSILON</v>
          </cell>
          <cell r="AA343" t="str">
            <v>texte</v>
          </cell>
          <cell r="AB343" t="str">
            <v>txt</v>
          </cell>
          <cell r="AC343" t="str">
            <v>rdacontent/fre</v>
          </cell>
          <cell r="AD343" t="str">
            <v>informatique</v>
          </cell>
          <cell r="AE343" t="str">
            <v>c</v>
          </cell>
          <cell r="AF343" t="str">
            <v>rdamedia/fre</v>
          </cell>
          <cell r="AG343" t="str">
            <v>ressource en ligne</v>
          </cell>
          <cell r="AH343" t="str">
            <v>cr</v>
          </cell>
          <cell r="AI343" t="str">
            <v>rdacarrier/fre</v>
          </cell>
          <cell r="AJ343" t="str">
            <v>m\\\\\o\\d\\\\\\\\</v>
          </cell>
          <cell r="AK343" t="str">
            <v>cr\cn\\\\uuaua</v>
          </cell>
          <cell r="AL343" t="str">
            <v>Accès restreint aux membres</v>
          </cell>
          <cell r="AM343" t="str">
            <v>Source de la note de description : Version imprimée</v>
          </cell>
          <cell r="AN343" t="str">
            <v/>
          </cell>
          <cell r="AO343" t="str">
            <v>%SITE_CLIENT%/?library_guid=AF8AEDC2-AC4A-445E-A031-CFD02934FD51</v>
          </cell>
          <cell r="AP343" t="str">
            <v>Accès au travers du portail ENI</v>
          </cell>
          <cell r="AQ343" t="str">
            <v xml:space="preserve"> cryptographie </v>
          </cell>
          <cell r="AR343" t="str">
            <v xml:space="preserve"> Ethereum </v>
          </cell>
          <cell r="AS343" t="str">
            <v xml:space="preserve"> HyperlEdger </v>
          </cell>
          <cell r="AT343" t="str">
            <v xml:space="preserve"> LNEP2BLOC</v>
          </cell>
          <cell r="AU343" t="str">
            <v xml:space="preserve"> transaction </v>
          </cell>
          <cell r="AV343" t="str">
            <v xml:space="preserve">bitcoin </v>
          </cell>
          <cell r="AW343" t="str">
            <v/>
          </cell>
          <cell r="AX343" t="str">
            <v/>
          </cell>
          <cell r="AY343" t="str">
            <v/>
          </cell>
          <cell r="AZ343" t="str">
            <v/>
          </cell>
          <cell r="BA343" t="str">
            <v/>
          </cell>
          <cell r="BB343" t="str">
            <v/>
          </cell>
          <cell r="BC343" t="str">
            <v/>
          </cell>
          <cell r="BD343" t="str">
            <v/>
          </cell>
          <cell r="BE343" t="str">
            <v/>
          </cell>
          <cell r="BF343" t="str">
            <v/>
          </cell>
          <cell r="BG343" t="str">
            <v/>
          </cell>
          <cell r="BH343" t="str">
            <v/>
          </cell>
          <cell r="BI343" t="str">
            <v/>
          </cell>
          <cell r="BJ343" t="str">
            <v/>
          </cell>
          <cell r="BK343" t="str">
            <v/>
          </cell>
          <cell r="BL343" t="str">
            <v/>
          </cell>
          <cell r="BM343" t="str">
            <v/>
          </cell>
          <cell r="BN343" t="str">
            <v/>
          </cell>
          <cell r="BO343" t="str">
            <v/>
          </cell>
          <cell r="BP343" t="str">
            <v/>
          </cell>
          <cell r="BQ343" t="str">
            <v/>
          </cell>
          <cell r="BR343" t="str">
            <v/>
          </cell>
          <cell r="BS343" t="str">
            <v/>
          </cell>
          <cell r="BT343" t="str">
            <v/>
          </cell>
          <cell r="BU343" t="str">
            <v/>
          </cell>
          <cell r="BV343" t="str">
            <v/>
          </cell>
          <cell r="BW343" t="str">
            <v/>
          </cell>
          <cell r="BX343" t="str">
            <v/>
          </cell>
        </row>
        <row r="344">
          <cell r="A344" t="str">
            <v>EP2DOC</v>
          </cell>
          <cell r="B344" t="str">
            <v>Docker</v>
          </cell>
          <cell r="C344" t="str">
            <v>Prise en main et mise en pratique sur une architecture micro-services (2e édition)</v>
          </cell>
          <cell r="D344" t="str">
            <v>Jean-Philippe GOUIGOUX</v>
          </cell>
          <cell r="E344" t="str">
            <v/>
          </cell>
          <cell r="F344" t="str">
            <v>GOUIGOUX, Jean-Philippe</v>
          </cell>
          <cell r="G344" t="str">
            <v/>
          </cell>
          <cell r="H344" t="str">
            <v/>
          </cell>
          <cell r="I344" t="str">
            <v/>
          </cell>
          <cell r="J344" t="str">
            <v/>
          </cell>
          <cell r="K344" t="str">
            <v>Edition du 1 February 2018</v>
          </cell>
          <cell r="L344" t="str">
            <v>468 pages</v>
          </cell>
          <cell r="M344" t="str">
            <v>Editions ENI</v>
          </cell>
          <cell r="N344" t="str">
            <v>fre</v>
          </cell>
          <cell r="O344" t="str">
            <v>fre</v>
          </cell>
          <cell r="P344" t="str">
            <v>fre</v>
          </cell>
          <cell r="Q344" t="str">
            <v>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v>
          </cell>
          <cell r="R344">
            <v>9782409012549</v>
          </cell>
          <cell r="S344" t="str">
            <v>Version Numérique</v>
          </cell>
          <cell r="T344">
            <v>9782409012372</v>
          </cell>
          <cell r="U344" t="str">
            <v>Version Imprimée</v>
          </cell>
          <cell r="V344" t="str">
            <v>St-Herblain</v>
          </cell>
          <cell r="W344" t="str">
            <v>Editions ENI</v>
          </cell>
          <cell r="X344">
            <v>2018</v>
          </cell>
          <cell r="Y344" t="str">
            <v>Bibliothèque Numérique ENI (Service en ligne)</v>
          </cell>
          <cell r="Z344" t="str">
            <v>EPSILON</v>
          </cell>
          <cell r="AA344" t="str">
            <v>texte</v>
          </cell>
          <cell r="AB344" t="str">
            <v>txt</v>
          </cell>
          <cell r="AC344" t="str">
            <v>rdacontent/fre</v>
          </cell>
          <cell r="AD344" t="str">
            <v>informatique</v>
          </cell>
          <cell r="AE344" t="str">
            <v>c</v>
          </cell>
          <cell r="AF344" t="str">
            <v>rdamedia/fre</v>
          </cell>
          <cell r="AG344" t="str">
            <v>ressource en ligne</v>
          </cell>
          <cell r="AH344" t="str">
            <v>cr</v>
          </cell>
          <cell r="AI344" t="str">
            <v>rdacarrier/fre</v>
          </cell>
          <cell r="AJ344" t="str">
            <v>m\\\\\o\\d\\\\\\\\</v>
          </cell>
          <cell r="AK344" t="str">
            <v>cr\cn\\\\uuaua</v>
          </cell>
          <cell r="AL344" t="str">
            <v>Accès restreint aux membres</v>
          </cell>
          <cell r="AM344" t="str">
            <v>Source de la note de description : Version imprimée</v>
          </cell>
          <cell r="AN344" t="str">
            <v/>
          </cell>
          <cell r="AO344" t="str">
            <v>%SITE_CLIENT%/?library_guid=078CE2AA-0C08-482D-95FD-223094E2D7D4</v>
          </cell>
          <cell r="AP344" t="str">
            <v>Accès au travers du portail ENI</v>
          </cell>
          <cell r="AQ344" t="str">
            <v xml:space="preserve"> container </v>
          </cell>
          <cell r="AR344" t="str">
            <v xml:space="preserve"> conteneur </v>
          </cell>
          <cell r="AS344" t="str">
            <v xml:space="preserve"> docker swarm </v>
          </cell>
          <cell r="AT344" t="str">
            <v xml:space="preserve"> LNEP2DOC</v>
          </cell>
          <cell r="AU344" t="str">
            <v xml:space="preserve"> microservice </v>
          </cell>
          <cell r="AV344" t="str">
            <v xml:space="preserve"> virtualisation </v>
          </cell>
          <cell r="AW344" t="str">
            <v xml:space="preserve">livre docker </v>
          </cell>
          <cell r="AX344" t="str">
            <v/>
          </cell>
          <cell r="AY344" t="str">
            <v/>
          </cell>
          <cell r="AZ344" t="str">
            <v/>
          </cell>
          <cell r="BA344" t="str">
            <v/>
          </cell>
          <cell r="BB344" t="str">
            <v/>
          </cell>
          <cell r="BC344" t="str">
            <v/>
          </cell>
          <cell r="BD344" t="str">
            <v/>
          </cell>
          <cell r="BE344" t="str">
            <v/>
          </cell>
          <cell r="BF344" t="str">
            <v/>
          </cell>
          <cell r="BG344" t="str">
            <v/>
          </cell>
          <cell r="BH344" t="str">
            <v/>
          </cell>
          <cell r="BI344" t="str">
            <v/>
          </cell>
          <cell r="BJ344" t="str">
            <v/>
          </cell>
          <cell r="BK344" t="str">
            <v/>
          </cell>
          <cell r="BL344" t="str">
            <v/>
          </cell>
          <cell r="BM344" t="str">
            <v/>
          </cell>
          <cell r="BN344" t="str">
            <v/>
          </cell>
          <cell r="BO344" t="str">
            <v/>
          </cell>
          <cell r="BP344" t="str">
            <v/>
          </cell>
          <cell r="BQ344" t="str">
            <v/>
          </cell>
          <cell r="BR344" t="str">
            <v/>
          </cell>
          <cell r="BS344" t="str">
            <v/>
          </cell>
          <cell r="BT344" t="str">
            <v/>
          </cell>
          <cell r="BU344" t="str">
            <v/>
          </cell>
          <cell r="BV344" t="str">
            <v/>
          </cell>
          <cell r="BW344" t="str">
            <v/>
          </cell>
          <cell r="BX344" t="str">
            <v/>
          </cell>
        </row>
        <row r="345">
          <cell r="A345" t="str">
            <v>EP2HAFO</v>
          </cell>
          <cell r="B345" t="str">
            <v>Hacking et Forensic</v>
          </cell>
          <cell r="C345" t="str">
            <v>Développez vos propres outils en Python (2ième édition)</v>
          </cell>
          <cell r="D345" t="str">
            <v>Franck EBEL</v>
          </cell>
          <cell r="E345" t="str">
            <v/>
          </cell>
          <cell r="F345" t="str">
            <v>EBEL, Franck</v>
          </cell>
          <cell r="G345" t="str">
            <v/>
          </cell>
          <cell r="H345" t="str">
            <v/>
          </cell>
          <cell r="I345" t="str">
            <v/>
          </cell>
          <cell r="J345" t="str">
            <v/>
          </cell>
          <cell r="K345" t="str">
            <v>Edition du 1 February 2016</v>
          </cell>
          <cell r="L345" t="str">
            <v>482 pages</v>
          </cell>
          <cell r="M345" t="str">
            <v>Editions ENI</v>
          </cell>
          <cell r="N345" t="str">
            <v>fre</v>
          </cell>
          <cell r="O345" t="str">
            <v>fre</v>
          </cell>
          <cell r="P345" t="str">
            <v>fre</v>
          </cell>
          <cell r="Q345" t="str">
            <v>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v>
          </cell>
          <cell r="R345">
            <v>9782409000713</v>
          </cell>
          <cell r="S345" t="str">
            <v>Version Numérique</v>
          </cell>
          <cell r="T345">
            <v>9782746099715</v>
          </cell>
          <cell r="U345" t="str">
            <v>Version Imprimée</v>
          </cell>
          <cell r="V345" t="str">
            <v>St-Herblain</v>
          </cell>
          <cell r="W345" t="str">
            <v>Editions ENI</v>
          </cell>
          <cell r="X345">
            <v>2016</v>
          </cell>
          <cell r="Y345" t="str">
            <v>Bibliothèque Numérique ENI (Service en ligne)</v>
          </cell>
          <cell r="Z345" t="str">
            <v>EPSILON</v>
          </cell>
          <cell r="AA345" t="str">
            <v>texte</v>
          </cell>
          <cell r="AB345" t="str">
            <v>txt</v>
          </cell>
          <cell r="AC345" t="str">
            <v>rdacontent/fre</v>
          </cell>
          <cell r="AD345" t="str">
            <v>informatique</v>
          </cell>
          <cell r="AE345" t="str">
            <v>c</v>
          </cell>
          <cell r="AF345" t="str">
            <v>rdamedia/fre</v>
          </cell>
          <cell r="AG345" t="str">
            <v>ressource en ligne</v>
          </cell>
          <cell r="AH345" t="str">
            <v>cr</v>
          </cell>
          <cell r="AI345" t="str">
            <v>rdacarrier/fre</v>
          </cell>
          <cell r="AJ345" t="str">
            <v>m\\\\\o\\d\\\\\\\\</v>
          </cell>
          <cell r="AK345" t="str">
            <v>cr\cn\\\\uuaua</v>
          </cell>
          <cell r="AL345" t="str">
            <v>Accès restreint aux membres</v>
          </cell>
          <cell r="AM345" t="str">
            <v>Source de la note de description : Version imprimée</v>
          </cell>
          <cell r="AN345" t="str">
            <v/>
          </cell>
          <cell r="AO345" t="str">
            <v>%SITE_CLIENT%/?library_guid=4E976F09-01AC-4472-94AC-02F51A8AEC15</v>
          </cell>
          <cell r="AP345" t="str">
            <v>Accès au travers du portail ENI</v>
          </cell>
          <cell r="AQ345" t="str">
            <v xml:space="preserve"> capchat </v>
          </cell>
          <cell r="AR345" t="str">
            <v xml:space="preserve"> cryptographie  </v>
          </cell>
          <cell r="AS345" t="str">
            <v xml:space="preserve"> Fuzzing </v>
          </cell>
          <cell r="AT345" t="str">
            <v xml:space="preserve"> LNEP2HAFO</v>
          </cell>
          <cell r="AU345" t="str">
            <v xml:space="preserve"> PIL </v>
          </cell>
          <cell r="AV345" t="str">
            <v xml:space="preserve"> PyDbg </v>
          </cell>
          <cell r="AW345" t="str">
            <v xml:space="preserve"> socket </v>
          </cell>
          <cell r="AX345" t="str">
            <v xml:space="preserve"> stéganographie </v>
          </cell>
          <cell r="AY345" t="str">
            <v xml:space="preserve"> Sulley </v>
          </cell>
          <cell r="AZ345" t="str">
            <v xml:space="preserve">scapy </v>
          </cell>
          <cell r="BA345" t="str">
            <v/>
          </cell>
          <cell r="BB345" t="str">
            <v/>
          </cell>
          <cell r="BC345" t="str">
            <v/>
          </cell>
          <cell r="BD345" t="str">
            <v/>
          </cell>
          <cell r="BE345" t="str">
            <v/>
          </cell>
          <cell r="BF345" t="str">
            <v/>
          </cell>
          <cell r="BG345" t="str">
            <v/>
          </cell>
          <cell r="BH345" t="str">
            <v/>
          </cell>
          <cell r="BI345" t="str">
            <v/>
          </cell>
          <cell r="BJ345" t="str">
            <v/>
          </cell>
          <cell r="BK345" t="str">
            <v/>
          </cell>
          <cell r="BL345" t="str">
            <v/>
          </cell>
          <cell r="BM345" t="str">
            <v/>
          </cell>
          <cell r="BN345" t="str">
            <v/>
          </cell>
          <cell r="BO345" t="str">
            <v/>
          </cell>
          <cell r="BP345" t="str">
            <v/>
          </cell>
          <cell r="BQ345" t="str">
            <v/>
          </cell>
          <cell r="BR345" t="str">
            <v/>
          </cell>
          <cell r="BS345" t="str">
            <v/>
          </cell>
          <cell r="BT345" t="str">
            <v/>
          </cell>
          <cell r="BU345" t="str">
            <v/>
          </cell>
          <cell r="BV345" t="str">
            <v/>
          </cell>
          <cell r="BW345" t="str">
            <v/>
          </cell>
          <cell r="BX345" t="str">
            <v/>
          </cell>
        </row>
        <row r="346">
          <cell r="A346" t="str">
            <v>EP2INTH</v>
          </cell>
          <cell r="B346" t="str">
            <v>Internal Hacking et contre-mesures en environnement Windows</v>
          </cell>
          <cell r="C346" t="str">
            <v>Piratage interne, mesures de protection, développement d'outils (2e édition)</v>
          </cell>
          <cell r="D346" t="str">
            <v>Philippe KAPFER</v>
          </cell>
          <cell r="E346" t="str">
            <v/>
          </cell>
          <cell r="F346" t="str">
            <v>KAPFER, Philippe</v>
          </cell>
          <cell r="G346" t="str">
            <v/>
          </cell>
          <cell r="H346" t="str">
            <v/>
          </cell>
          <cell r="I346" t="str">
            <v/>
          </cell>
          <cell r="J346" t="str">
            <v/>
          </cell>
          <cell r="K346" t="str">
            <v>Edition du 1 September 2017</v>
          </cell>
          <cell r="L346" t="str">
            <v>494 pages</v>
          </cell>
          <cell r="M346" t="str">
            <v>Editions ENI</v>
          </cell>
          <cell r="N346" t="str">
            <v>fre</v>
          </cell>
          <cell r="O346" t="str">
            <v>fre</v>
          </cell>
          <cell r="P346" t="str">
            <v>fre</v>
          </cell>
          <cell r="Q346" t="str">
            <v>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v>
          </cell>
          <cell r="R346">
            <v>9782409010149</v>
          </cell>
          <cell r="S346" t="str">
            <v>Version Numérique</v>
          </cell>
          <cell r="T346">
            <v>9782409008542</v>
          </cell>
          <cell r="U346" t="str">
            <v>Version Imprimée</v>
          </cell>
          <cell r="V346" t="str">
            <v>St-Herblain</v>
          </cell>
          <cell r="W346" t="str">
            <v>Editions ENI</v>
          </cell>
          <cell r="X346">
            <v>2017</v>
          </cell>
          <cell r="Y346" t="str">
            <v>Bibliothèque Numérique ENI (Service en ligne)</v>
          </cell>
          <cell r="Z346" t="str">
            <v>EPSILON</v>
          </cell>
          <cell r="AA346" t="str">
            <v>texte</v>
          </cell>
          <cell r="AB346" t="str">
            <v>txt</v>
          </cell>
          <cell r="AC346" t="str">
            <v>rdacontent/fre</v>
          </cell>
          <cell r="AD346" t="str">
            <v>informatique</v>
          </cell>
          <cell r="AE346" t="str">
            <v>c</v>
          </cell>
          <cell r="AF346" t="str">
            <v>rdamedia/fre</v>
          </cell>
          <cell r="AG346" t="str">
            <v>ressource en ligne</v>
          </cell>
          <cell r="AH346" t="str">
            <v>cr</v>
          </cell>
          <cell r="AI346" t="str">
            <v>rdacarrier/fre</v>
          </cell>
          <cell r="AJ346" t="str">
            <v>m\\\\\o\\d\\\\\\\\</v>
          </cell>
          <cell r="AK346" t="str">
            <v>cr\cn\\\\uuaua</v>
          </cell>
          <cell r="AL346" t="str">
            <v>Accès restreint aux membres</v>
          </cell>
          <cell r="AM346" t="str">
            <v>Source de la note de description : Version imprimée</v>
          </cell>
          <cell r="AN346" t="str">
            <v/>
          </cell>
          <cell r="AO346" t="str">
            <v>%SITE_CLIENT%/?library_guid=4401D000-13B6-4DBE-85DE-AF2F60D628F6</v>
          </cell>
          <cell r="AP346" t="str">
            <v>Accès au travers du portail ENI</v>
          </cell>
          <cell r="AQ346" t="str">
            <v xml:space="preserve"> anti virus </v>
          </cell>
          <cell r="AR346" t="str">
            <v xml:space="preserve"> antivirus </v>
          </cell>
          <cell r="AS346" t="str">
            <v xml:space="preserve"> hacker </v>
          </cell>
          <cell r="AT346" t="str">
            <v xml:space="preserve"> LNEP2INTH</v>
          </cell>
          <cell r="AU346" t="str">
            <v xml:space="preserve"> piratage </v>
          </cell>
          <cell r="AV346" t="str">
            <v xml:space="preserve"> protection </v>
          </cell>
          <cell r="AW346" t="str">
            <v xml:space="preserve">livre sécurité </v>
          </cell>
          <cell r="AX346" t="str">
            <v/>
          </cell>
          <cell r="AY346" t="str">
            <v/>
          </cell>
          <cell r="AZ346" t="str">
            <v/>
          </cell>
          <cell r="BA346" t="str">
            <v/>
          </cell>
          <cell r="BB346" t="str">
            <v/>
          </cell>
          <cell r="BC346" t="str">
            <v/>
          </cell>
          <cell r="BD346" t="str">
            <v/>
          </cell>
          <cell r="BE346" t="str">
            <v/>
          </cell>
          <cell r="BF346" t="str">
            <v/>
          </cell>
          <cell r="BG346" t="str">
            <v/>
          </cell>
          <cell r="BH346" t="str">
            <v/>
          </cell>
          <cell r="BI346" t="str">
            <v/>
          </cell>
          <cell r="BJ346" t="str">
            <v/>
          </cell>
          <cell r="BK346" t="str">
            <v/>
          </cell>
          <cell r="BL346" t="str">
            <v/>
          </cell>
          <cell r="BM346" t="str">
            <v/>
          </cell>
          <cell r="BN346" t="str">
            <v/>
          </cell>
          <cell r="BO346" t="str">
            <v/>
          </cell>
          <cell r="BP346" t="str">
            <v/>
          </cell>
          <cell r="BQ346" t="str">
            <v/>
          </cell>
          <cell r="BR346" t="str">
            <v/>
          </cell>
          <cell r="BS346" t="str">
            <v/>
          </cell>
          <cell r="BT346" t="str">
            <v/>
          </cell>
          <cell r="BU346" t="str">
            <v/>
          </cell>
          <cell r="BV346" t="str">
            <v/>
          </cell>
          <cell r="BW346" t="str">
            <v/>
          </cell>
          <cell r="BX346" t="str">
            <v/>
          </cell>
        </row>
        <row r="347">
          <cell r="A347" t="str">
            <v>EP2JEE</v>
          </cell>
          <cell r="B347" t="str">
            <v>Jakarta EE</v>
          </cell>
          <cell r="C347" t="str">
            <v>Développez des applications web en Java</v>
          </cell>
          <cell r="D347" t="str">
            <v>Thierry RICHARD</v>
          </cell>
          <cell r="E347" t="str">
            <v/>
          </cell>
          <cell r="F347" t="str">
            <v>RICHARD, Thierry</v>
          </cell>
          <cell r="G347" t="str">
            <v/>
          </cell>
          <cell r="H347" t="str">
            <v/>
          </cell>
          <cell r="I347" t="str">
            <v/>
          </cell>
          <cell r="J347" t="str">
            <v/>
          </cell>
          <cell r="K347" t="str">
            <v>Edition du 1 June 2022</v>
          </cell>
          <cell r="L347" t="str">
            <v>616 pages</v>
          </cell>
          <cell r="M347" t="str">
            <v>Editions ENI</v>
          </cell>
          <cell r="N347" t="str">
            <v>fre</v>
          </cell>
          <cell r="O347" t="str">
            <v>fre</v>
          </cell>
          <cell r="P347" t="str">
            <v>fre</v>
          </cell>
          <cell r="Q347" t="str">
            <v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v>
          </cell>
          <cell r="R347">
            <v>9782409036248</v>
          </cell>
          <cell r="S347" t="str">
            <v>Version Numérique</v>
          </cell>
          <cell r="T347">
            <v>9782409036231</v>
          </cell>
          <cell r="U347" t="str">
            <v>Version Imprimée</v>
          </cell>
          <cell r="V347" t="str">
            <v>St-Herblain</v>
          </cell>
          <cell r="W347" t="str">
            <v>Editions ENI</v>
          </cell>
          <cell r="X347">
            <v>2022</v>
          </cell>
          <cell r="Y347" t="str">
            <v>Bibliothèque Numérique ENI (Service en ligne)</v>
          </cell>
          <cell r="Z347" t="str">
            <v>EPSILON</v>
          </cell>
          <cell r="AA347" t="str">
            <v>texte</v>
          </cell>
          <cell r="AB347" t="str">
            <v>txt</v>
          </cell>
          <cell r="AC347" t="str">
            <v>rdacontent/fre</v>
          </cell>
          <cell r="AD347" t="str">
            <v>informatique</v>
          </cell>
          <cell r="AE347" t="str">
            <v>c</v>
          </cell>
          <cell r="AF347" t="str">
            <v>rdamedia/fre</v>
          </cell>
          <cell r="AG347" t="str">
            <v>ressource en ligne</v>
          </cell>
          <cell r="AH347" t="str">
            <v>cr</v>
          </cell>
          <cell r="AI347" t="str">
            <v>rdacarrier/fre</v>
          </cell>
          <cell r="AJ347" t="str">
            <v>m\\\\\o\\d\\\\\\\\</v>
          </cell>
          <cell r="AK347" t="str">
            <v>cr\cn\\\\uuaua</v>
          </cell>
          <cell r="AL347" t="str">
            <v>Accès restreint aux membres</v>
          </cell>
          <cell r="AM347" t="str">
            <v>Source de la note de description : Version imprimée</v>
          </cell>
          <cell r="AN347" t="str">
            <v/>
          </cell>
          <cell r="AO347" t="str">
            <v>%SITE_CLIENT%/?library_guid=2073438E-297F-4C95-A9BC-2E55B92972E6</v>
          </cell>
          <cell r="AP347" t="str">
            <v>Accès au travers du portail ENI</v>
          </cell>
          <cell r="AQ347" t="str">
            <v xml:space="preserve"> eclipse </v>
          </cell>
          <cell r="AR347" t="str">
            <v xml:space="preserve"> J7EE </v>
          </cell>
          <cell r="AS347" t="str">
            <v xml:space="preserve"> java EE</v>
          </cell>
          <cell r="AT347" t="str">
            <v xml:space="preserve"> JEE </v>
          </cell>
          <cell r="AU347" t="str">
            <v xml:space="preserve"> jpa </v>
          </cell>
          <cell r="AV347" t="str">
            <v xml:space="preserve"> jsp </v>
          </cell>
          <cell r="AW347" t="str">
            <v xml:space="preserve"> jstl </v>
          </cell>
          <cell r="AX347" t="str">
            <v xml:space="preserve"> orm </v>
          </cell>
          <cell r="AY347" t="str">
            <v xml:space="preserve"> rest </v>
          </cell>
          <cell r="AZ347" t="str">
            <v xml:space="preserve"> servlet </v>
          </cell>
          <cell r="BA347" t="str">
            <v xml:space="preserve"> struts </v>
          </cell>
          <cell r="BB347" t="str">
            <v xml:space="preserve"> tomcat </v>
          </cell>
          <cell r="BC347" t="str">
            <v xml:space="preserve"> websocket </v>
          </cell>
          <cell r="BD347" t="str">
            <v xml:space="preserve">java </v>
          </cell>
          <cell r="BE347" t="str">
            <v xml:space="preserve">jsf </v>
          </cell>
          <cell r="BF347" t="str">
            <v/>
          </cell>
          <cell r="BG347" t="str">
            <v/>
          </cell>
          <cell r="BH347" t="str">
            <v/>
          </cell>
          <cell r="BI347" t="str">
            <v/>
          </cell>
          <cell r="BJ347" t="str">
            <v/>
          </cell>
          <cell r="BK347" t="str">
            <v/>
          </cell>
          <cell r="BL347" t="str">
            <v/>
          </cell>
          <cell r="BM347" t="str">
            <v/>
          </cell>
          <cell r="BN347" t="str">
            <v/>
          </cell>
          <cell r="BO347" t="str">
            <v/>
          </cell>
          <cell r="BP347" t="str">
            <v/>
          </cell>
          <cell r="BQ347" t="str">
            <v/>
          </cell>
          <cell r="BR347" t="str">
            <v/>
          </cell>
          <cell r="BS347" t="str">
            <v/>
          </cell>
          <cell r="BT347" t="str">
            <v/>
          </cell>
          <cell r="BU347" t="str">
            <v/>
          </cell>
          <cell r="BV347" t="str">
            <v/>
          </cell>
          <cell r="BW347" t="str">
            <v/>
          </cell>
          <cell r="BX347" t="str">
            <v/>
          </cell>
        </row>
        <row r="348">
          <cell r="A348" t="str">
            <v>EP2METAS</v>
          </cell>
          <cell r="B348" t="str">
            <v>Metasploit</v>
          </cell>
          <cell r="C348" t="str">
            <v>Testez la sécurité de vos infrastructures (2e edition)</v>
          </cell>
          <cell r="D348" t="str">
            <v>Régis  SENET</v>
          </cell>
          <cell r="E348" t="str">
            <v/>
          </cell>
          <cell r="F348" t="str">
            <v xml:space="preserve">SENET, Régis </v>
          </cell>
          <cell r="G348" t="str">
            <v/>
          </cell>
          <cell r="H348" t="str">
            <v/>
          </cell>
          <cell r="I348" t="str">
            <v/>
          </cell>
          <cell r="J348" t="str">
            <v/>
          </cell>
          <cell r="K348" t="str">
            <v>Edition du 1 September 2022</v>
          </cell>
          <cell r="L348" t="str">
            <v>314 pages</v>
          </cell>
          <cell r="M348" t="str">
            <v>Editions ENI</v>
          </cell>
          <cell r="N348" t="str">
            <v>fre</v>
          </cell>
          <cell r="O348" t="str">
            <v>fre</v>
          </cell>
          <cell r="P348" t="str">
            <v>fre</v>
          </cell>
          <cell r="Q348" t="str">
            <v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v>
          </cell>
          <cell r="R348">
            <v>9782409036927</v>
          </cell>
          <cell r="S348" t="str">
            <v>Version Numérique</v>
          </cell>
          <cell r="T348">
            <v>9782409036910</v>
          </cell>
          <cell r="U348" t="str">
            <v>Version Imprimée</v>
          </cell>
          <cell r="V348" t="str">
            <v>St-Herblain</v>
          </cell>
          <cell r="W348" t="str">
            <v>Editions ENI</v>
          </cell>
          <cell r="X348">
            <v>2022</v>
          </cell>
          <cell r="Y348" t="str">
            <v>Bibliothèque Numérique ENI (Service en ligne)</v>
          </cell>
          <cell r="Z348" t="str">
            <v>EPSILON</v>
          </cell>
          <cell r="AA348" t="str">
            <v>texte</v>
          </cell>
          <cell r="AB348" t="str">
            <v>txt</v>
          </cell>
          <cell r="AC348" t="str">
            <v>rdacontent/fre</v>
          </cell>
          <cell r="AD348" t="str">
            <v>informatique</v>
          </cell>
          <cell r="AE348" t="str">
            <v>c</v>
          </cell>
          <cell r="AF348" t="str">
            <v>rdamedia/fre</v>
          </cell>
          <cell r="AG348" t="str">
            <v>ressource en ligne</v>
          </cell>
          <cell r="AH348" t="str">
            <v>cr</v>
          </cell>
          <cell r="AI348" t="str">
            <v>rdacarrier/fre</v>
          </cell>
          <cell r="AJ348" t="str">
            <v>m\\\\\o\\d\\\\\\\\</v>
          </cell>
          <cell r="AK348" t="str">
            <v>cr\cn\\\\uuaua</v>
          </cell>
          <cell r="AL348" t="str">
            <v>Accès restreint aux membres</v>
          </cell>
          <cell r="AM348" t="str">
            <v>Source de la note de description : Version imprimée</v>
          </cell>
          <cell r="AN348" t="str">
            <v/>
          </cell>
          <cell r="AO348" t="str">
            <v>%SITE_CLIENT%/?library_guid=A3D0B270-C0D9-4F45-9C45-A25B5C3FBB22</v>
          </cell>
          <cell r="AP348" t="str">
            <v>Accès au travers du portail ENI</v>
          </cell>
          <cell r="AQ348" t="str">
            <v xml:space="preserve"> black hat </v>
          </cell>
          <cell r="AR348" t="str">
            <v xml:space="preserve"> faille </v>
          </cell>
          <cell r="AS348" t="str">
            <v xml:space="preserve"> meterpreter</v>
          </cell>
          <cell r="AT348" t="str">
            <v xml:space="preserve"> sécurité offensive </v>
          </cell>
          <cell r="AU348" t="str">
            <v xml:space="preserve"> Social Engineering </v>
          </cell>
          <cell r="AV348" t="str">
            <v xml:space="preserve"> test d'intrusion </v>
          </cell>
          <cell r="AW348" t="str">
            <v xml:space="preserve"> white hat </v>
          </cell>
          <cell r="AX348" t="str">
            <v xml:space="preserve">sécurité </v>
          </cell>
          <cell r="AY348" t="str">
            <v/>
          </cell>
          <cell r="AZ348" t="str">
            <v/>
          </cell>
          <cell r="BA348" t="str">
            <v/>
          </cell>
          <cell r="BB348" t="str">
            <v/>
          </cell>
          <cell r="BC348" t="str">
            <v/>
          </cell>
          <cell r="BD348" t="str">
            <v/>
          </cell>
          <cell r="BE348" t="str">
            <v/>
          </cell>
          <cell r="BF348" t="str">
            <v/>
          </cell>
          <cell r="BG348" t="str">
            <v/>
          </cell>
          <cell r="BH348" t="str">
            <v/>
          </cell>
          <cell r="BI348" t="str">
            <v/>
          </cell>
          <cell r="BJ348" t="str">
            <v/>
          </cell>
          <cell r="BK348" t="str">
            <v/>
          </cell>
          <cell r="BL348" t="str">
            <v/>
          </cell>
          <cell r="BM348" t="str">
            <v/>
          </cell>
          <cell r="BN348" t="str">
            <v/>
          </cell>
          <cell r="BO348" t="str">
            <v/>
          </cell>
          <cell r="BP348" t="str">
            <v/>
          </cell>
          <cell r="BQ348" t="str">
            <v/>
          </cell>
          <cell r="BR348" t="str">
            <v/>
          </cell>
          <cell r="BS348" t="str">
            <v/>
          </cell>
          <cell r="BT348" t="str">
            <v/>
          </cell>
          <cell r="BU348" t="str">
            <v/>
          </cell>
          <cell r="BV348" t="str">
            <v/>
          </cell>
          <cell r="BW348" t="str">
            <v/>
          </cell>
          <cell r="BX348" t="str">
            <v/>
          </cell>
        </row>
        <row r="349">
          <cell r="A349" t="str">
            <v>EP2OBJ</v>
          </cell>
          <cell r="B349" t="str">
            <v>Objective-C</v>
          </cell>
          <cell r="C349" t="str">
            <v>Créez vos applications iOS pour iPhone et iPad (Mac 0S, Linux, Windows) [2ième édition]</v>
          </cell>
          <cell r="D349" t="str">
            <v>Gaël DURAND,Abdelhalim RAFRAFI</v>
          </cell>
          <cell r="E349" t="str">
            <v/>
          </cell>
          <cell r="F349" t="str">
            <v>DURAND, Gaël</v>
          </cell>
          <cell r="G349" t="str">
            <v>RAFRAFI, Abdelhalim</v>
          </cell>
          <cell r="H349" t="str">
            <v/>
          </cell>
          <cell r="I349" t="str">
            <v/>
          </cell>
          <cell r="J349" t="str">
            <v/>
          </cell>
          <cell r="K349" t="str">
            <v>Edition du 1 November 2012</v>
          </cell>
          <cell r="L349" t="str">
            <v>829 pages</v>
          </cell>
          <cell r="M349" t="str">
            <v>Editions ENI</v>
          </cell>
          <cell r="N349" t="str">
            <v>fre</v>
          </cell>
          <cell r="O349" t="str">
            <v>fre</v>
          </cell>
          <cell r="P349" t="str">
            <v>fre</v>
          </cell>
          <cell r="Q349" t="str">
            <v>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v>
          </cell>
          <cell r="R349">
            <v>9782746077461</v>
          </cell>
          <cell r="S349" t="str">
            <v>Version Numérique</v>
          </cell>
          <cell r="T349">
            <v>9782746077171</v>
          </cell>
          <cell r="U349" t="str">
            <v>Version Imprimée</v>
          </cell>
          <cell r="V349" t="str">
            <v>St-Herblain</v>
          </cell>
          <cell r="W349" t="str">
            <v>Editions ENI</v>
          </cell>
          <cell r="X349">
            <v>2012</v>
          </cell>
          <cell r="Y349" t="str">
            <v>Bibliothèque Numérique ENI (Service en ligne)</v>
          </cell>
          <cell r="Z349" t="str">
            <v>EPSILON</v>
          </cell>
          <cell r="AA349" t="str">
            <v>texte</v>
          </cell>
          <cell r="AB349" t="str">
            <v>txt</v>
          </cell>
          <cell r="AC349" t="str">
            <v>rdacontent/fre</v>
          </cell>
          <cell r="AD349" t="str">
            <v>informatique</v>
          </cell>
          <cell r="AE349" t="str">
            <v>c</v>
          </cell>
          <cell r="AF349" t="str">
            <v>rdamedia/fre</v>
          </cell>
          <cell r="AG349" t="str">
            <v>ressource en ligne</v>
          </cell>
          <cell r="AH349" t="str">
            <v>cr</v>
          </cell>
          <cell r="AI349" t="str">
            <v>rdacarrier/fre</v>
          </cell>
          <cell r="AJ349" t="str">
            <v>m\\\\\o\\d\\\\\\\\</v>
          </cell>
          <cell r="AK349" t="str">
            <v>cr\cn\\\\uuaua</v>
          </cell>
          <cell r="AL349" t="str">
            <v>Accès restreint aux membres</v>
          </cell>
          <cell r="AM349" t="str">
            <v>Source de la note de description : Version imprimée</v>
          </cell>
          <cell r="AN349" t="str">
            <v/>
          </cell>
          <cell r="AO349" t="str">
            <v>%SITE_CLIENT%/?library_guid=EC1B255B-52C9-4F39-9A90-5B63D46DF076</v>
          </cell>
          <cell r="AP349" t="str">
            <v>Accès au travers du portail ENI</v>
          </cell>
          <cell r="AQ349" t="str">
            <v xml:space="preserve"> cocoa </v>
          </cell>
          <cell r="AR349" t="str">
            <v xml:space="preserve"> cocoa </v>
          </cell>
          <cell r="AS349" t="str">
            <v xml:space="preserve"> cocos2D </v>
          </cell>
          <cell r="AT349" t="str">
            <v xml:space="preserve"> i</v>
          </cell>
          <cell r="AU349" t="str">
            <v xml:space="preserve"> i</v>
          </cell>
          <cell r="AV349" t="str">
            <v xml:space="preserve"> LNEP2OBJ</v>
          </cell>
          <cell r="AW349" t="str">
            <v xml:space="preserve"> objective c </v>
          </cell>
          <cell r="AX349" t="str">
            <v xml:space="preserve"> objectivec </v>
          </cell>
          <cell r="AY349" t="str">
            <v xml:space="preserve"> sqlite </v>
          </cell>
          <cell r="AZ349" t="str">
            <v xml:space="preserve">ios </v>
          </cell>
          <cell r="BA349" t="str">
            <v xml:space="preserve">pad </v>
          </cell>
          <cell r="BB349" t="str">
            <v xml:space="preserve">phone </v>
          </cell>
          <cell r="BC349" t="str">
            <v/>
          </cell>
          <cell r="BD349" t="str">
            <v/>
          </cell>
          <cell r="BE349" t="str">
            <v/>
          </cell>
          <cell r="BF349" t="str">
            <v/>
          </cell>
          <cell r="BG349" t="str">
            <v/>
          </cell>
          <cell r="BH349" t="str">
            <v/>
          </cell>
          <cell r="BI349" t="str">
            <v/>
          </cell>
          <cell r="BJ349" t="str">
            <v/>
          </cell>
          <cell r="BK349" t="str">
            <v/>
          </cell>
          <cell r="BL349" t="str">
            <v/>
          </cell>
          <cell r="BM349" t="str">
            <v/>
          </cell>
          <cell r="BN349" t="str">
            <v/>
          </cell>
          <cell r="BO349" t="str">
            <v/>
          </cell>
          <cell r="BP349" t="str">
            <v/>
          </cell>
          <cell r="BQ349" t="str">
            <v/>
          </cell>
          <cell r="BR349" t="str">
            <v/>
          </cell>
          <cell r="BS349" t="str">
            <v/>
          </cell>
          <cell r="BT349" t="str">
            <v/>
          </cell>
          <cell r="BU349" t="str">
            <v/>
          </cell>
          <cell r="BV349" t="str">
            <v/>
          </cell>
          <cell r="BW349" t="str">
            <v/>
          </cell>
          <cell r="BX349" t="str">
            <v/>
          </cell>
        </row>
        <row r="350">
          <cell r="A350" t="str">
            <v>EP2OCS</v>
          </cell>
          <cell r="B350" t="str">
            <v>OCS Inventory NG</v>
          </cell>
          <cell r="C350" t="str">
            <v>Maîtrisez l'inventaire de votre parc informatique et le déploiement de vos logiciels (2e édition)</v>
          </cell>
          <cell r="D350" t="str">
            <v>Yves GUIMARD,Marc PICQUENOT</v>
          </cell>
          <cell r="E350" t="str">
            <v/>
          </cell>
          <cell r="F350" t="str">
            <v>GUIMARD, Yves</v>
          </cell>
          <cell r="G350" t="str">
            <v>PICQUENOT, Marc</v>
          </cell>
          <cell r="H350" t="str">
            <v/>
          </cell>
          <cell r="I350" t="str">
            <v/>
          </cell>
          <cell r="J350" t="str">
            <v/>
          </cell>
          <cell r="K350" t="str">
            <v>Edition du 1 February 2017</v>
          </cell>
          <cell r="L350" t="str">
            <v>393 pages</v>
          </cell>
          <cell r="M350" t="str">
            <v>Editions ENI</v>
          </cell>
          <cell r="N350" t="str">
            <v>fre</v>
          </cell>
          <cell r="O350" t="str">
            <v>fre</v>
          </cell>
          <cell r="P350" t="str">
            <v>fre</v>
          </cell>
          <cell r="Q350" t="str">
            <v>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v>
          </cell>
          <cell r="R350">
            <v>9782409007248</v>
          </cell>
          <cell r="S350" t="str">
            <v>Version Numérique</v>
          </cell>
          <cell r="T350">
            <v>9782409006425</v>
          </cell>
          <cell r="U350" t="str">
            <v>Version Imprimée</v>
          </cell>
          <cell r="V350" t="str">
            <v>St-Herblain</v>
          </cell>
          <cell r="W350" t="str">
            <v>Editions ENI</v>
          </cell>
          <cell r="X350">
            <v>2017</v>
          </cell>
          <cell r="Y350" t="str">
            <v>Bibliothèque Numérique ENI (Service en ligne)</v>
          </cell>
          <cell r="Z350" t="str">
            <v>EPSILON</v>
          </cell>
          <cell r="AA350" t="str">
            <v>texte</v>
          </cell>
          <cell r="AB350" t="str">
            <v>txt</v>
          </cell>
          <cell r="AC350" t="str">
            <v>rdacontent/fre</v>
          </cell>
          <cell r="AD350" t="str">
            <v>informatique</v>
          </cell>
          <cell r="AE350" t="str">
            <v>c</v>
          </cell>
          <cell r="AF350" t="str">
            <v>rdamedia/fre</v>
          </cell>
          <cell r="AG350" t="str">
            <v>ressource en ligne</v>
          </cell>
          <cell r="AH350" t="str">
            <v>cr</v>
          </cell>
          <cell r="AI350" t="str">
            <v>rdacarrier/fre</v>
          </cell>
          <cell r="AJ350" t="str">
            <v>m\\\\\o\\d\\\\\\\\</v>
          </cell>
          <cell r="AK350" t="str">
            <v>cr\cn\\\\uuaua</v>
          </cell>
          <cell r="AL350" t="str">
            <v>Accès restreint aux membres</v>
          </cell>
          <cell r="AM350" t="str">
            <v>Source de la note de description : Version imprimée</v>
          </cell>
          <cell r="AN350" t="str">
            <v/>
          </cell>
          <cell r="AO350" t="str">
            <v>%SITE_CLIENT%/?library_guid=79F37133-87F0-413D-ADBE-98DE2F4E2C37</v>
          </cell>
          <cell r="AP350" t="str">
            <v>Accès au travers du portail ENI</v>
          </cell>
          <cell r="AQ350" t="str">
            <v xml:space="preserve"> glpi </v>
          </cell>
          <cell r="AR350" t="str">
            <v xml:space="preserve"> LNEP2OCS</v>
          </cell>
          <cell r="AS350" t="str">
            <v xml:space="preserve"> parc </v>
          </cell>
          <cell r="AT350" t="str">
            <v xml:space="preserve"> supervision </v>
          </cell>
          <cell r="AU350" t="str">
            <v xml:space="preserve">OCSI </v>
          </cell>
          <cell r="AV350" t="str">
            <v/>
          </cell>
          <cell r="AW350" t="str">
            <v/>
          </cell>
          <cell r="AX350" t="str">
            <v/>
          </cell>
          <cell r="AY350" t="str">
            <v/>
          </cell>
          <cell r="AZ350" t="str">
            <v/>
          </cell>
          <cell r="BA350" t="str">
            <v/>
          </cell>
          <cell r="BB350" t="str">
            <v/>
          </cell>
          <cell r="BC350" t="str">
            <v/>
          </cell>
          <cell r="BD350" t="str">
            <v/>
          </cell>
          <cell r="BE350" t="str">
            <v/>
          </cell>
          <cell r="BF350" t="str">
            <v/>
          </cell>
          <cell r="BG350" t="str">
            <v/>
          </cell>
          <cell r="BH350" t="str">
            <v/>
          </cell>
          <cell r="BI350" t="str">
            <v/>
          </cell>
          <cell r="BJ350" t="str">
            <v/>
          </cell>
          <cell r="BK350" t="str">
            <v/>
          </cell>
          <cell r="BL350" t="str">
            <v/>
          </cell>
          <cell r="BM350" t="str">
            <v/>
          </cell>
          <cell r="BN350" t="str">
            <v/>
          </cell>
          <cell r="BO350" t="str">
            <v/>
          </cell>
          <cell r="BP350" t="str">
            <v/>
          </cell>
          <cell r="BQ350" t="str">
            <v/>
          </cell>
          <cell r="BR350" t="str">
            <v/>
          </cell>
          <cell r="BS350" t="str">
            <v/>
          </cell>
          <cell r="BT350" t="str">
            <v/>
          </cell>
          <cell r="BU350" t="str">
            <v/>
          </cell>
          <cell r="BV350" t="str">
            <v/>
          </cell>
          <cell r="BW350" t="str">
            <v/>
          </cell>
          <cell r="BX350" t="str">
            <v/>
          </cell>
        </row>
        <row r="351">
          <cell r="A351" t="str">
            <v>EP2OHEM</v>
          </cell>
          <cell r="B351" t="str">
            <v>Oracle Hyperion Essbase</v>
          </cell>
          <cell r="C351" t="str">
            <v>Analyse et pilotage de la performance de l'entreprise (Cours et ateliers) (2e édition)</v>
          </cell>
          <cell r="D351" t="str">
            <v>Antoine DINIMANT,Wojtek  JANECZEK,Sébastien  ROUX,Laëtitia  TERLUTTE</v>
          </cell>
          <cell r="E351" t="str">
            <v/>
          </cell>
          <cell r="F351" t="str">
            <v>DINIMANT, Antoine</v>
          </cell>
          <cell r="G351" t="str">
            <v xml:space="preserve">JANECZEK, Wojtek </v>
          </cell>
          <cell r="H351" t="str">
            <v xml:space="preserve">ROUX, Sébastien </v>
          </cell>
          <cell r="I351" t="str">
            <v xml:space="preserve">TERLUTTE, Laëtitia </v>
          </cell>
          <cell r="J351" t="str">
            <v/>
          </cell>
          <cell r="K351" t="str">
            <v>Edition du 1 October 2016</v>
          </cell>
          <cell r="L351" t="str">
            <v>849 pages</v>
          </cell>
          <cell r="M351" t="str">
            <v>Editions ENI</v>
          </cell>
          <cell r="N351" t="str">
            <v>fre</v>
          </cell>
          <cell r="O351" t="str">
            <v>fre</v>
          </cell>
          <cell r="P351" t="str">
            <v>fre</v>
          </cell>
          <cell r="Q351" t="str">
            <v>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v>
          </cell>
          <cell r="R351">
            <v>9782409005107</v>
          </cell>
          <cell r="S351" t="str">
            <v>Version Numérique</v>
          </cell>
          <cell r="T351">
            <v>9782409000324</v>
          </cell>
          <cell r="U351" t="str">
            <v>Version Imprimée</v>
          </cell>
          <cell r="V351" t="str">
            <v>St-Herblain</v>
          </cell>
          <cell r="W351" t="str">
            <v>Editions ENI</v>
          </cell>
          <cell r="X351">
            <v>2016</v>
          </cell>
          <cell r="Y351" t="str">
            <v>Bibliothèque Numérique ENI (Service en ligne)</v>
          </cell>
          <cell r="Z351" t="str">
            <v>EPSILON</v>
          </cell>
          <cell r="AA351" t="str">
            <v>texte</v>
          </cell>
          <cell r="AB351" t="str">
            <v>txt</v>
          </cell>
          <cell r="AC351" t="str">
            <v>rdacontent/fre</v>
          </cell>
          <cell r="AD351" t="str">
            <v>informatique</v>
          </cell>
          <cell r="AE351" t="str">
            <v>c</v>
          </cell>
          <cell r="AF351" t="str">
            <v>rdamedia/fre</v>
          </cell>
          <cell r="AG351" t="str">
            <v>ressource en ligne</v>
          </cell>
          <cell r="AH351" t="str">
            <v>cr</v>
          </cell>
          <cell r="AI351" t="str">
            <v>rdacarrier/fre</v>
          </cell>
          <cell r="AJ351" t="str">
            <v>m\\\\\o\\d\\\\\\\\</v>
          </cell>
          <cell r="AK351" t="str">
            <v>cr\cn\\\\uuaua</v>
          </cell>
          <cell r="AL351" t="str">
            <v>Accès restreint aux membres</v>
          </cell>
          <cell r="AM351" t="str">
            <v>Source de la note de description : Version imprimée</v>
          </cell>
          <cell r="AN351" t="str">
            <v/>
          </cell>
          <cell r="AO351" t="str">
            <v>%SITE_CLIENT%/?library_guid=96F22F63-FC14-40EF-B825-0A98FB7DE760</v>
          </cell>
          <cell r="AP351" t="str">
            <v>Accès au travers du portail ENI</v>
          </cell>
          <cell r="AQ351" t="str">
            <v xml:space="preserve"> aso </v>
          </cell>
          <cell r="AR351" t="str">
            <v xml:space="preserve"> décisionnel </v>
          </cell>
          <cell r="AS351" t="str">
            <v xml:space="preserve"> LNEP2OHEM</v>
          </cell>
          <cell r="AT351" t="str">
            <v xml:space="preserve"> molap </v>
          </cell>
          <cell r="AU351" t="str">
            <v xml:space="preserve"> olap </v>
          </cell>
          <cell r="AV351" t="str">
            <v xml:space="preserve"> smart view  </v>
          </cell>
          <cell r="AW351" t="str">
            <v xml:space="preserve">bi </v>
          </cell>
          <cell r="AX351" t="str">
            <v/>
          </cell>
          <cell r="AY351" t="str">
            <v/>
          </cell>
          <cell r="AZ351" t="str">
            <v/>
          </cell>
          <cell r="BA351" t="str">
            <v/>
          </cell>
          <cell r="BB351" t="str">
            <v/>
          </cell>
          <cell r="BC351" t="str">
            <v/>
          </cell>
          <cell r="BD351" t="str">
            <v/>
          </cell>
          <cell r="BE351" t="str">
            <v/>
          </cell>
          <cell r="BF351" t="str">
            <v/>
          </cell>
          <cell r="BG351" t="str">
            <v/>
          </cell>
          <cell r="BH351" t="str">
            <v/>
          </cell>
          <cell r="BI351" t="str">
            <v/>
          </cell>
          <cell r="BJ351" t="str">
            <v/>
          </cell>
          <cell r="BK351" t="str">
            <v/>
          </cell>
          <cell r="BL351" t="str">
            <v/>
          </cell>
          <cell r="BM351" t="str">
            <v/>
          </cell>
          <cell r="BN351" t="str">
            <v/>
          </cell>
          <cell r="BO351" t="str">
            <v/>
          </cell>
          <cell r="BP351" t="str">
            <v/>
          </cell>
          <cell r="BQ351" t="str">
            <v/>
          </cell>
          <cell r="BR351" t="str">
            <v/>
          </cell>
          <cell r="BS351" t="str">
            <v/>
          </cell>
          <cell r="BT351" t="str">
            <v/>
          </cell>
          <cell r="BU351" t="str">
            <v/>
          </cell>
          <cell r="BV351" t="str">
            <v/>
          </cell>
          <cell r="BW351" t="str">
            <v/>
          </cell>
          <cell r="BX351" t="str">
            <v/>
          </cell>
        </row>
        <row r="352">
          <cell r="A352" t="str">
            <v>EP2SCCMEA</v>
          </cell>
          <cell r="B352" t="str">
            <v>Microsoft Endpoint Configuration Manager</v>
          </cell>
          <cell r="C352" t="str">
            <v>Exploitation et Administration (2e édition)</v>
          </cell>
          <cell r="D352" t="str">
            <v>Guillaume CALBANO,Jean-Sébastien  DUCHÊNE</v>
          </cell>
          <cell r="E352" t="str">
            <v/>
          </cell>
          <cell r="F352" t="str">
            <v>CALBANO, Guillaume</v>
          </cell>
          <cell r="G352" t="str">
            <v xml:space="preserve">DUCHÊNE, Jean-Sébastien </v>
          </cell>
          <cell r="H352" t="str">
            <v/>
          </cell>
          <cell r="I352" t="str">
            <v/>
          </cell>
          <cell r="J352" t="str">
            <v/>
          </cell>
          <cell r="K352" t="str">
            <v>Edition du 1 February 2021</v>
          </cell>
          <cell r="L352" t="str">
            <v>941 pages</v>
          </cell>
          <cell r="M352" t="str">
            <v>Editions ENI</v>
          </cell>
          <cell r="N352" t="str">
            <v>fre</v>
          </cell>
          <cell r="O352" t="str">
            <v>fre</v>
          </cell>
          <cell r="P352" t="str">
            <v>fre</v>
          </cell>
          <cell r="Q352" t="str">
            <v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v>
          </cell>
          <cell r="R352">
            <v>9782409029103</v>
          </cell>
          <cell r="S352" t="str">
            <v>Version Numérique</v>
          </cell>
          <cell r="T352">
            <v>9782409029097</v>
          </cell>
          <cell r="U352" t="str">
            <v>Version Imprimée</v>
          </cell>
          <cell r="V352" t="str">
            <v>St-Herblain</v>
          </cell>
          <cell r="W352" t="str">
            <v>Editions ENI</v>
          </cell>
          <cell r="X352">
            <v>2021</v>
          </cell>
          <cell r="Y352" t="str">
            <v>Bibliothèque Numérique ENI (Service en ligne)</v>
          </cell>
          <cell r="Z352" t="str">
            <v>EPSILON</v>
          </cell>
          <cell r="AA352" t="str">
            <v>texte</v>
          </cell>
          <cell r="AB352" t="str">
            <v>txt</v>
          </cell>
          <cell r="AC352" t="str">
            <v>rdacontent/fre</v>
          </cell>
          <cell r="AD352" t="str">
            <v>informatique</v>
          </cell>
          <cell r="AE352" t="str">
            <v>c</v>
          </cell>
          <cell r="AF352" t="str">
            <v>rdamedia/fre</v>
          </cell>
          <cell r="AG352" t="str">
            <v>ressource en ligne</v>
          </cell>
          <cell r="AH352" t="str">
            <v>cr</v>
          </cell>
          <cell r="AI352" t="str">
            <v>rdacarrier/fre</v>
          </cell>
          <cell r="AJ352" t="str">
            <v>m\\\\\o\\d\\\\\\\\</v>
          </cell>
          <cell r="AK352" t="str">
            <v>cr\cn\\\\uuaua</v>
          </cell>
          <cell r="AL352" t="str">
            <v>Accès restreint aux membres</v>
          </cell>
          <cell r="AM352" t="str">
            <v>Source de la note de description : Version imprimée</v>
          </cell>
          <cell r="AN352" t="str">
            <v/>
          </cell>
          <cell r="AO352" t="str">
            <v>%SITE_CLIENT%/?library_guid=43A9DADB-3E4B-4BE3-86E2-360B283B0EF6</v>
          </cell>
          <cell r="AP352" t="str">
            <v>Accès au travers du portail ENI</v>
          </cell>
          <cell r="AQ352" t="str">
            <v xml:space="preserve"> configmgr </v>
          </cell>
          <cell r="AR352" t="str">
            <v xml:space="preserve"> current branch </v>
          </cell>
          <cell r="AS352" t="str">
            <v xml:space="preserve"> déploiement </v>
          </cell>
          <cell r="AT352" t="str">
            <v xml:space="preserve"> distribution </v>
          </cell>
          <cell r="AU352" t="str">
            <v xml:space="preserve"> endpoint</v>
          </cell>
          <cell r="AV352" t="str">
            <v xml:space="preserve"> gestion de parc </v>
          </cell>
          <cell r="AW352" t="str">
            <v xml:space="preserve"> inventaire </v>
          </cell>
          <cell r="AX352" t="str">
            <v xml:space="preserve"> livre SCCM </v>
          </cell>
          <cell r="AY352" t="str">
            <v xml:space="preserve"> périphériques </v>
          </cell>
          <cell r="AZ352" t="str">
            <v xml:space="preserve"> RBA </v>
          </cell>
          <cell r="BA352" t="str">
            <v xml:space="preserve"> sms </v>
          </cell>
          <cell r="BB352" t="str">
            <v xml:space="preserve"> télédistribution </v>
          </cell>
          <cell r="BC352" t="str">
            <v xml:space="preserve">SCCM </v>
          </cell>
          <cell r="BD352" t="str">
            <v/>
          </cell>
          <cell r="BE352" t="str">
            <v/>
          </cell>
          <cell r="BF352" t="str">
            <v/>
          </cell>
          <cell r="BG352" t="str">
            <v/>
          </cell>
          <cell r="BH352" t="str">
            <v/>
          </cell>
          <cell r="BI352" t="str">
            <v/>
          </cell>
          <cell r="BJ352" t="str">
            <v/>
          </cell>
          <cell r="BK352" t="str">
            <v/>
          </cell>
          <cell r="BL352" t="str">
            <v/>
          </cell>
          <cell r="BM352" t="str">
            <v/>
          </cell>
          <cell r="BN352" t="str">
            <v/>
          </cell>
          <cell r="BO352" t="str">
            <v/>
          </cell>
          <cell r="BP352" t="str">
            <v/>
          </cell>
          <cell r="BQ352" t="str">
            <v/>
          </cell>
          <cell r="BR352" t="str">
            <v/>
          </cell>
          <cell r="BS352" t="str">
            <v/>
          </cell>
          <cell r="BT352" t="str">
            <v/>
          </cell>
          <cell r="BU352" t="str">
            <v/>
          </cell>
          <cell r="BV352" t="str">
            <v/>
          </cell>
          <cell r="BW352" t="str">
            <v/>
          </cell>
          <cell r="BX352" t="str">
            <v/>
          </cell>
        </row>
        <row r="353">
          <cell r="A353" t="str">
            <v>EP36QT</v>
          </cell>
          <cell r="B353" t="str">
            <v>Maîtrisez Qt</v>
          </cell>
          <cell r="C353" t="str">
            <v>Guide de développement d'applications professionnelles (3e édition)</v>
          </cell>
          <cell r="D353" t="str">
            <v>Tristan ISRAËL</v>
          </cell>
          <cell r="E353" t="str">
            <v/>
          </cell>
          <cell r="F353" t="str">
            <v>ISRAËL, Tristan</v>
          </cell>
          <cell r="G353" t="str">
            <v/>
          </cell>
          <cell r="H353" t="str">
            <v/>
          </cell>
          <cell r="I353" t="str">
            <v/>
          </cell>
          <cell r="J353" t="str">
            <v/>
          </cell>
          <cell r="K353" t="str">
            <v>Edition du 1 November 2022</v>
          </cell>
          <cell r="L353" t="str">
            <v>842 pages</v>
          </cell>
          <cell r="M353" t="str">
            <v>Editions ENI</v>
          </cell>
          <cell r="N353" t="str">
            <v>fre</v>
          </cell>
          <cell r="O353" t="str">
            <v>fre</v>
          </cell>
          <cell r="P353" t="str">
            <v>fre</v>
          </cell>
          <cell r="Q353" t="str">
            <v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v>
          </cell>
          <cell r="R353">
            <v>9782409037979</v>
          </cell>
          <cell r="S353" t="str">
            <v>Version Numérique</v>
          </cell>
          <cell r="T353">
            <v>9782409037962</v>
          </cell>
          <cell r="U353" t="str">
            <v>Version Imprimée</v>
          </cell>
          <cell r="V353" t="str">
            <v>St-Herblain</v>
          </cell>
          <cell r="W353" t="str">
            <v>Editions ENI</v>
          </cell>
          <cell r="X353">
            <v>2022</v>
          </cell>
          <cell r="Y353" t="str">
            <v>Bibliothèque Numérique ENI (Service en ligne)</v>
          </cell>
          <cell r="Z353" t="str">
            <v>EPSILON</v>
          </cell>
          <cell r="AA353" t="str">
            <v>texte</v>
          </cell>
          <cell r="AB353" t="str">
            <v>txt</v>
          </cell>
          <cell r="AC353" t="str">
            <v>rdacontent/fre</v>
          </cell>
          <cell r="AD353" t="str">
            <v>informatique</v>
          </cell>
          <cell r="AE353" t="str">
            <v>c</v>
          </cell>
          <cell r="AF353" t="str">
            <v>rdamedia/fre</v>
          </cell>
          <cell r="AG353" t="str">
            <v>ressource en ligne</v>
          </cell>
          <cell r="AH353" t="str">
            <v>cr</v>
          </cell>
          <cell r="AI353" t="str">
            <v>rdacarrier/fre</v>
          </cell>
          <cell r="AJ353" t="str">
            <v>m\\\\\o\\d\\\\\\\\</v>
          </cell>
          <cell r="AK353" t="str">
            <v>cr\cn\\\\uuaua</v>
          </cell>
          <cell r="AL353" t="str">
            <v>Accès restreint aux membres</v>
          </cell>
          <cell r="AM353" t="str">
            <v>Source de la note de description : Version imprimée</v>
          </cell>
          <cell r="AN353" t="str">
            <v/>
          </cell>
          <cell r="AO353" t="str">
            <v>%SITE_CLIENT%/?library_guid=4983D4C7-69E8-46E8-8DD9-82CEDC054A35</v>
          </cell>
          <cell r="AP353" t="str">
            <v>Accès au travers du portail ENI</v>
          </cell>
          <cell r="AQ353" t="str">
            <v xml:space="preserve"> C++ </v>
          </cell>
          <cell r="AR353" t="str">
            <v xml:space="preserve"> Q.T. </v>
          </cell>
          <cell r="AS353" t="str">
            <v xml:space="preserve"> QML</v>
          </cell>
          <cell r="AT353" t="str">
            <v xml:space="preserve"> qtcore </v>
          </cell>
          <cell r="AU353" t="str">
            <v xml:space="preserve"> QtGui </v>
          </cell>
          <cell r="AV353" t="str">
            <v xml:space="preserve"> qtgui </v>
          </cell>
          <cell r="AW353" t="str">
            <v xml:space="preserve"> QtMultimedia </v>
          </cell>
          <cell r="AX353" t="str">
            <v xml:space="preserve"> QtNetwork </v>
          </cell>
          <cell r="AY353" t="str">
            <v xml:space="preserve"> qtnetwork </v>
          </cell>
          <cell r="AZ353" t="str">
            <v xml:space="preserve"> qtsql </v>
          </cell>
          <cell r="BA353" t="str">
            <v xml:space="preserve"> QtSql </v>
          </cell>
          <cell r="BB353" t="str">
            <v xml:space="preserve"> QtWidgets </v>
          </cell>
          <cell r="BC353" t="str">
            <v xml:space="preserve">qt5 </v>
          </cell>
          <cell r="BD353" t="str">
            <v/>
          </cell>
          <cell r="BE353" t="str">
            <v/>
          </cell>
          <cell r="BF353" t="str">
            <v/>
          </cell>
          <cell r="BG353" t="str">
            <v/>
          </cell>
          <cell r="BH353" t="str">
            <v/>
          </cell>
          <cell r="BI353" t="str">
            <v/>
          </cell>
          <cell r="BJ353" t="str">
            <v/>
          </cell>
          <cell r="BK353" t="str">
            <v/>
          </cell>
          <cell r="BL353" t="str">
            <v/>
          </cell>
          <cell r="BM353" t="str">
            <v/>
          </cell>
          <cell r="BN353" t="str">
            <v/>
          </cell>
          <cell r="BO353" t="str">
            <v/>
          </cell>
          <cell r="BP353" t="str">
            <v/>
          </cell>
          <cell r="BQ353" t="str">
            <v/>
          </cell>
          <cell r="BR353" t="str">
            <v/>
          </cell>
          <cell r="BS353" t="str">
            <v/>
          </cell>
          <cell r="BT353" t="str">
            <v/>
          </cell>
          <cell r="BU353" t="str">
            <v/>
          </cell>
          <cell r="BV353" t="str">
            <v/>
          </cell>
          <cell r="BW353" t="str">
            <v/>
          </cell>
          <cell r="BX353" t="str">
            <v/>
          </cell>
        </row>
        <row r="354">
          <cell r="A354" t="str">
            <v>EP3ANS</v>
          </cell>
          <cell r="B354" t="str">
            <v>Ansible</v>
          </cell>
          <cell r="C354" t="str">
            <v>Gérez la configuration de vos serveurs et le déploiement de vos applications (3e édition)</v>
          </cell>
          <cell r="D354" t="str">
            <v>Yannig PERRÉ</v>
          </cell>
          <cell r="E354" t="str">
            <v/>
          </cell>
          <cell r="F354" t="str">
            <v>PERRÉ, Yannig</v>
          </cell>
          <cell r="G354" t="str">
            <v/>
          </cell>
          <cell r="H354" t="str">
            <v/>
          </cell>
          <cell r="I354" t="str">
            <v/>
          </cell>
          <cell r="J354" t="str">
            <v/>
          </cell>
          <cell r="K354" t="str">
            <v>Edition du 1 May 2023</v>
          </cell>
          <cell r="L354" t="str">
            <v>567 pages</v>
          </cell>
          <cell r="M354" t="str">
            <v>Editions ENI</v>
          </cell>
          <cell r="N354" t="str">
            <v>fre</v>
          </cell>
          <cell r="O354" t="str">
            <v>fre</v>
          </cell>
          <cell r="P354" t="str">
            <v>fre</v>
          </cell>
          <cell r="Q354" t="str">
            <v>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v>
          </cell>
          <cell r="R354">
            <v>9782409039737</v>
          </cell>
          <cell r="S354" t="str">
            <v>Version Numérique</v>
          </cell>
          <cell r="T354">
            <v>9782409039720</v>
          </cell>
          <cell r="U354" t="str">
            <v>Version Imprimée</v>
          </cell>
          <cell r="V354" t="str">
            <v>St-Herblain</v>
          </cell>
          <cell r="W354" t="str">
            <v>Editions ENI</v>
          </cell>
          <cell r="X354">
            <v>2023</v>
          </cell>
          <cell r="Y354" t="str">
            <v>Bibliothèque Numérique ENI (Service en ligne)</v>
          </cell>
          <cell r="Z354" t="str">
            <v>EPSILON</v>
          </cell>
          <cell r="AA354" t="str">
            <v>texte</v>
          </cell>
          <cell r="AB354" t="str">
            <v>txt</v>
          </cell>
          <cell r="AC354" t="str">
            <v>rdacontent/fre</v>
          </cell>
          <cell r="AD354" t="str">
            <v>informatique</v>
          </cell>
          <cell r="AE354" t="str">
            <v>c</v>
          </cell>
          <cell r="AF354" t="str">
            <v>rdamedia/fre</v>
          </cell>
          <cell r="AG354" t="str">
            <v>ressource en ligne</v>
          </cell>
          <cell r="AH354" t="str">
            <v>cr</v>
          </cell>
          <cell r="AI354" t="str">
            <v>rdacarrier/fre</v>
          </cell>
          <cell r="AJ354" t="str">
            <v>m\\\\\o\\d\\\\\\\\</v>
          </cell>
          <cell r="AK354" t="str">
            <v>cr\cn\\\\uuaua</v>
          </cell>
          <cell r="AL354" t="str">
            <v>Accès restreint aux membres</v>
          </cell>
          <cell r="AM354" t="str">
            <v>Source de la note de description : Version imprimée</v>
          </cell>
          <cell r="AN354" t="str">
            <v/>
          </cell>
          <cell r="AO354" t="str">
            <v>%SITE_CLIENT%/?library_guid=A70A03F6-57DE-4473-9E64-2BF57F648DCE</v>
          </cell>
          <cell r="AP354" t="str">
            <v>Accès au travers du portail ENI</v>
          </cell>
          <cell r="AQ354" t="str">
            <v xml:space="preserve"> ansible </v>
          </cell>
          <cell r="AR354" t="str">
            <v xml:space="preserve"> ansible</v>
          </cell>
          <cell r="AS354" t="str">
            <v xml:space="preserve"> apache </v>
          </cell>
          <cell r="AT354" t="str">
            <v xml:space="preserve"> esx </v>
          </cell>
          <cell r="AU354" t="str">
            <v xml:space="preserve"> haproxy </v>
          </cell>
          <cell r="AV354" t="str">
            <v xml:space="preserve"> mediawiki </v>
          </cell>
          <cell r="AW354" t="str">
            <v xml:space="preserve"> mysql </v>
          </cell>
          <cell r="AX354" t="str">
            <v xml:space="preserve"> rolling update </v>
          </cell>
          <cell r="AY354" t="str">
            <v xml:space="preserve"> ssh </v>
          </cell>
          <cell r="AZ354" t="str">
            <v xml:space="preserve"> vcenter</v>
          </cell>
          <cell r="BA354" t="str">
            <v xml:space="preserve"> vmware </v>
          </cell>
          <cell r="BB354" t="str">
            <v xml:space="preserve"> yaml </v>
          </cell>
          <cell r="BC354" t="str">
            <v xml:space="preserve">lint </v>
          </cell>
          <cell r="BD354" t="str">
            <v xml:space="preserve">Podman </v>
          </cell>
          <cell r="BE354" t="str">
            <v/>
          </cell>
          <cell r="BF354" t="str">
            <v/>
          </cell>
          <cell r="BG354" t="str">
            <v/>
          </cell>
          <cell r="BH354" t="str">
            <v/>
          </cell>
          <cell r="BI354" t="str">
            <v/>
          </cell>
          <cell r="BJ354" t="str">
            <v/>
          </cell>
          <cell r="BK354" t="str">
            <v/>
          </cell>
          <cell r="BL354" t="str">
            <v/>
          </cell>
          <cell r="BM354" t="str">
            <v/>
          </cell>
          <cell r="BN354" t="str">
            <v/>
          </cell>
          <cell r="BO354" t="str">
            <v/>
          </cell>
          <cell r="BP354" t="str">
            <v/>
          </cell>
          <cell r="BQ354" t="str">
            <v/>
          </cell>
          <cell r="BR354" t="str">
            <v/>
          </cell>
          <cell r="BS354" t="str">
            <v/>
          </cell>
          <cell r="BT354" t="str">
            <v/>
          </cell>
          <cell r="BU354" t="str">
            <v/>
          </cell>
          <cell r="BV354" t="str">
            <v/>
          </cell>
          <cell r="BW354" t="str">
            <v/>
          </cell>
          <cell r="BX354" t="str">
            <v/>
          </cell>
        </row>
        <row r="355">
          <cell r="A355" t="str">
            <v>EP3CAK</v>
          </cell>
          <cell r="B355" t="str">
            <v>CakePHP 3</v>
          </cell>
          <cell r="C355" t="str">
            <v>Le framework PHP pour le développement de vos applications web</v>
          </cell>
          <cell r="D355" t="str">
            <v>Benoît GOYHENECHE</v>
          </cell>
          <cell r="E355" t="str">
            <v/>
          </cell>
          <cell r="F355" t="str">
            <v>GOYHENECHE, Benoît</v>
          </cell>
          <cell r="G355" t="str">
            <v/>
          </cell>
          <cell r="H355" t="str">
            <v/>
          </cell>
          <cell r="I355" t="str">
            <v/>
          </cell>
          <cell r="J355" t="str">
            <v/>
          </cell>
          <cell r="K355" t="str">
            <v>Edition du 1 June 2016</v>
          </cell>
          <cell r="L355" t="str">
            <v>432 pages</v>
          </cell>
          <cell r="M355" t="str">
            <v>Editions ENI</v>
          </cell>
          <cell r="N355" t="str">
            <v>fre</v>
          </cell>
          <cell r="O355" t="str">
            <v>fre</v>
          </cell>
          <cell r="P355" t="str">
            <v>fre</v>
          </cell>
          <cell r="Q355" t="str">
            <v>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v>
          </cell>
          <cell r="R355">
            <v>9782409002885</v>
          </cell>
          <cell r="S355" t="str">
            <v>Version Numérique</v>
          </cell>
          <cell r="T355">
            <v>9782409001581</v>
          </cell>
          <cell r="U355" t="str">
            <v>Version Imprimée</v>
          </cell>
          <cell r="V355" t="str">
            <v>St-Herblain</v>
          </cell>
          <cell r="W355" t="str">
            <v>Editions ENI</v>
          </cell>
          <cell r="X355">
            <v>2016</v>
          </cell>
          <cell r="Y355" t="str">
            <v>Bibliothèque Numérique ENI (Service en ligne)</v>
          </cell>
          <cell r="Z355" t="str">
            <v>EPSILON</v>
          </cell>
          <cell r="AA355" t="str">
            <v>texte</v>
          </cell>
          <cell r="AB355" t="str">
            <v>txt</v>
          </cell>
          <cell r="AC355" t="str">
            <v>rdacontent/fre</v>
          </cell>
          <cell r="AD355" t="str">
            <v>informatique</v>
          </cell>
          <cell r="AE355" t="str">
            <v>c</v>
          </cell>
          <cell r="AF355" t="str">
            <v>rdamedia/fre</v>
          </cell>
          <cell r="AG355" t="str">
            <v>ressource en ligne</v>
          </cell>
          <cell r="AH355" t="str">
            <v>cr</v>
          </cell>
          <cell r="AI355" t="str">
            <v>rdacarrier/fre</v>
          </cell>
          <cell r="AJ355" t="str">
            <v>m\\\\\o\\d\\\\\\\\</v>
          </cell>
          <cell r="AK355" t="str">
            <v>cr\cn\\\\uuaua</v>
          </cell>
          <cell r="AL355" t="str">
            <v>Accès restreint aux membres</v>
          </cell>
          <cell r="AM355" t="str">
            <v>Source de la note de description : Version imprimée</v>
          </cell>
          <cell r="AN355" t="str">
            <v/>
          </cell>
          <cell r="AO355" t="str">
            <v>%SITE_CLIENT%/?library_guid=6C30CB0C-D27C-4D6E-9378-83AD518284D4</v>
          </cell>
          <cell r="AP355" t="str">
            <v>Accès au travers du portail ENI</v>
          </cell>
          <cell r="AQ355" t="str">
            <v xml:space="preserve"> livre langage </v>
          </cell>
          <cell r="AR355" t="str">
            <v xml:space="preserve"> LNEP3CAK</v>
          </cell>
          <cell r="AS355" t="str">
            <v xml:space="preserve">livre PHP </v>
          </cell>
          <cell r="AT355" t="str">
            <v/>
          </cell>
          <cell r="AU355" t="str">
            <v/>
          </cell>
          <cell r="AV355" t="str">
            <v/>
          </cell>
          <cell r="AW355" t="str">
            <v/>
          </cell>
          <cell r="AX355" t="str">
            <v/>
          </cell>
          <cell r="AY355" t="str">
            <v/>
          </cell>
          <cell r="AZ355" t="str">
            <v/>
          </cell>
          <cell r="BA355" t="str">
            <v/>
          </cell>
          <cell r="BB355" t="str">
            <v/>
          </cell>
          <cell r="BC355" t="str">
            <v/>
          </cell>
          <cell r="BD355" t="str">
            <v/>
          </cell>
          <cell r="BE355" t="str">
            <v/>
          </cell>
          <cell r="BF355" t="str">
            <v/>
          </cell>
          <cell r="BG355" t="str">
            <v/>
          </cell>
          <cell r="BH355" t="str">
            <v/>
          </cell>
          <cell r="BI355" t="str">
            <v/>
          </cell>
          <cell r="BJ355" t="str">
            <v/>
          </cell>
          <cell r="BK355" t="str">
            <v/>
          </cell>
          <cell r="BL355" t="str">
            <v/>
          </cell>
          <cell r="BM355" t="str">
            <v/>
          </cell>
          <cell r="BN355" t="str">
            <v/>
          </cell>
          <cell r="BO355" t="str">
            <v/>
          </cell>
          <cell r="BP355" t="str">
            <v/>
          </cell>
          <cell r="BQ355" t="str">
            <v/>
          </cell>
          <cell r="BR355" t="str">
            <v/>
          </cell>
          <cell r="BS355" t="str">
            <v/>
          </cell>
          <cell r="BT355" t="str">
            <v/>
          </cell>
          <cell r="BU355" t="str">
            <v/>
          </cell>
          <cell r="BV355" t="str">
            <v/>
          </cell>
          <cell r="BW355" t="str">
            <v/>
          </cell>
          <cell r="BX355" t="str">
            <v/>
          </cell>
        </row>
        <row r="356">
          <cell r="A356" t="str">
            <v>EP3CEN</v>
          </cell>
          <cell r="B356" t="str">
            <v>Centreon</v>
          </cell>
          <cell r="C356" t="str">
            <v>Maîtrisez la supervision de votre Système d'Information (3e édition)</v>
          </cell>
          <cell r="D356" t="str">
            <v>Loïc FONTAINE,Bruno LEGROS</v>
          </cell>
          <cell r="E356" t="str">
            <v/>
          </cell>
          <cell r="F356" t="str">
            <v>FONTAINE, Loïc</v>
          </cell>
          <cell r="G356" t="str">
            <v>LEGROS, Bruno</v>
          </cell>
          <cell r="H356" t="str">
            <v/>
          </cell>
          <cell r="I356" t="str">
            <v/>
          </cell>
          <cell r="J356" t="str">
            <v/>
          </cell>
          <cell r="K356" t="str">
            <v>Edition du 1 August 2019</v>
          </cell>
          <cell r="L356" t="str">
            <v>552 pages</v>
          </cell>
          <cell r="M356" t="str">
            <v>Editions ENI</v>
          </cell>
          <cell r="N356" t="str">
            <v>fre</v>
          </cell>
          <cell r="O356" t="str">
            <v>fre</v>
          </cell>
          <cell r="P356" t="str">
            <v>fre</v>
          </cell>
          <cell r="Q356" t="str">
            <v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v>
          </cell>
          <cell r="R356">
            <v>9782409019647</v>
          </cell>
          <cell r="S356" t="str">
            <v>Version Numérique</v>
          </cell>
          <cell r="T356">
            <v>9782409019630</v>
          </cell>
          <cell r="U356" t="str">
            <v>Version Imprimée</v>
          </cell>
          <cell r="V356" t="str">
            <v>St-Herblain</v>
          </cell>
          <cell r="W356" t="str">
            <v>Editions ENI</v>
          </cell>
          <cell r="X356">
            <v>2019</v>
          </cell>
          <cell r="Y356" t="str">
            <v>Bibliothèque Numérique ENI (Service en ligne)</v>
          </cell>
          <cell r="Z356" t="str">
            <v>EPSILON</v>
          </cell>
          <cell r="AA356" t="str">
            <v>texte</v>
          </cell>
          <cell r="AB356" t="str">
            <v>txt</v>
          </cell>
          <cell r="AC356" t="str">
            <v>rdacontent/fre</v>
          </cell>
          <cell r="AD356" t="str">
            <v>informatique</v>
          </cell>
          <cell r="AE356" t="str">
            <v>c</v>
          </cell>
          <cell r="AF356" t="str">
            <v>rdamedia/fre</v>
          </cell>
          <cell r="AG356" t="str">
            <v>ressource en ligne</v>
          </cell>
          <cell r="AH356" t="str">
            <v>cr</v>
          </cell>
          <cell r="AI356" t="str">
            <v>rdacarrier/fre</v>
          </cell>
          <cell r="AJ356" t="str">
            <v>m\\\\\o\\d\\\\\\\\</v>
          </cell>
          <cell r="AK356" t="str">
            <v>cr\cn\\\\uuaua</v>
          </cell>
          <cell r="AL356" t="str">
            <v>Accès restreint aux membres</v>
          </cell>
          <cell r="AM356" t="str">
            <v>Source de la note de description : Version imprimée</v>
          </cell>
          <cell r="AN356" t="str">
            <v/>
          </cell>
          <cell r="AO356" t="str">
            <v>%SITE_CLIENT%/?library_guid=A368EA13-D5DC-4299-B086-A47F783E02C9</v>
          </cell>
          <cell r="AP356" t="str">
            <v>Accès au travers du portail ENI</v>
          </cell>
          <cell r="AQ356" t="str">
            <v xml:space="preserve"> centreon BAM </v>
          </cell>
          <cell r="AR356" t="str">
            <v xml:space="preserve"> centreon IMP </v>
          </cell>
          <cell r="AS356" t="str">
            <v xml:space="preserve"> centreon MAP </v>
          </cell>
          <cell r="AT356" t="str">
            <v xml:space="preserve"> centreon MBI </v>
          </cell>
          <cell r="AU356" t="str">
            <v xml:space="preserve"> glpi </v>
          </cell>
          <cell r="AV356" t="str">
            <v xml:space="preserve"> LNEP3CEN</v>
          </cell>
          <cell r="AW356" t="str">
            <v xml:space="preserve"> SLA </v>
          </cell>
          <cell r="AX356" t="str">
            <v xml:space="preserve">nagios </v>
          </cell>
          <cell r="AY356" t="str">
            <v/>
          </cell>
          <cell r="AZ356" t="str">
            <v/>
          </cell>
          <cell r="BA356" t="str">
            <v/>
          </cell>
          <cell r="BB356" t="str">
            <v/>
          </cell>
          <cell r="BC356" t="str">
            <v/>
          </cell>
          <cell r="BD356" t="str">
            <v/>
          </cell>
          <cell r="BE356" t="str">
            <v/>
          </cell>
          <cell r="BF356" t="str">
            <v/>
          </cell>
          <cell r="BG356" t="str">
            <v/>
          </cell>
          <cell r="BH356" t="str">
            <v/>
          </cell>
          <cell r="BI356" t="str">
            <v/>
          </cell>
          <cell r="BJ356" t="str">
            <v/>
          </cell>
          <cell r="BK356" t="str">
            <v/>
          </cell>
          <cell r="BL356" t="str">
            <v/>
          </cell>
          <cell r="BM356" t="str">
            <v/>
          </cell>
          <cell r="BN356" t="str">
            <v/>
          </cell>
          <cell r="BO356" t="str">
            <v/>
          </cell>
          <cell r="BP356" t="str">
            <v/>
          </cell>
          <cell r="BQ356" t="str">
            <v/>
          </cell>
          <cell r="BR356" t="str">
            <v/>
          </cell>
          <cell r="BS356" t="str">
            <v/>
          </cell>
          <cell r="BT356" t="str">
            <v/>
          </cell>
          <cell r="BU356" t="str">
            <v/>
          </cell>
          <cell r="BV356" t="str">
            <v/>
          </cell>
          <cell r="BW356" t="str">
            <v/>
          </cell>
          <cell r="BX356" t="str">
            <v/>
          </cell>
        </row>
        <row r="357">
          <cell r="A357" t="str">
            <v>EP3DASR</v>
          </cell>
          <cell r="B357" t="str">
            <v>Data Scientist et langage R</v>
          </cell>
          <cell r="C357" t="str">
            <v>Autoformation aux bases de l'intelligence artificielle dans l'univers de la data (3e édition)</v>
          </cell>
          <cell r="D357" t="str">
            <v>Eva  LAUDE,Henri LAUDE</v>
          </cell>
          <cell r="E357" t="str">
            <v/>
          </cell>
          <cell r="F357" t="str">
            <v xml:space="preserve">LAUDE, Eva </v>
          </cell>
          <cell r="G357" t="str">
            <v>LAUDE, Henri</v>
          </cell>
          <cell r="H357" t="str">
            <v/>
          </cell>
          <cell r="I357" t="str">
            <v/>
          </cell>
          <cell r="J357" t="str">
            <v/>
          </cell>
          <cell r="K357" t="str">
            <v>Edition du 1 July 2021</v>
          </cell>
          <cell r="L357" t="str">
            <v>870 pages</v>
          </cell>
          <cell r="M357" t="str">
            <v>Editions ENI</v>
          </cell>
          <cell r="N357" t="str">
            <v>fre</v>
          </cell>
          <cell r="O357" t="str">
            <v>fre</v>
          </cell>
          <cell r="P357" t="str">
            <v>fre</v>
          </cell>
          <cell r="Q357" t="str">
            <v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v>
          </cell>
          <cell r="R357">
            <v>9782409031007</v>
          </cell>
          <cell r="S357" t="str">
            <v>Version Numérique</v>
          </cell>
          <cell r="T357">
            <v>9782409030994</v>
          </cell>
          <cell r="U357" t="str">
            <v>Version Imprimée</v>
          </cell>
          <cell r="V357" t="str">
            <v>St-Herblain</v>
          </cell>
          <cell r="W357" t="str">
            <v>Editions ENI</v>
          </cell>
          <cell r="X357">
            <v>2021</v>
          </cell>
          <cell r="Y357" t="str">
            <v>Bibliothèque Numérique ENI (Service en ligne)</v>
          </cell>
          <cell r="Z357" t="str">
            <v>EPSILON</v>
          </cell>
          <cell r="AA357" t="str">
            <v>texte</v>
          </cell>
          <cell r="AB357" t="str">
            <v>txt</v>
          </cell>
          <cell r="AC357" t="str">
            <v>rdacontent/fre</v>
          </cell>
          <cell r="AD357" t="str">
            <v>informatique</v>
          </cell>
          <cell r="AE357" t="str">
            <v>c</v>
          </cell>
          <cell r="AF357" t="str">
            <v>rdamedia/fre</v>
          </cell>
          <cell r="AG357" t="str">
            <v>ressource en ligne</v>
          </cell>
          <cell r="AH357" t="str">
            <v>cr</v>
          </cell>
          <cell r="AI357" t="str">
            <v>rdacarrier/fre</v>
          </cell>
          <cell r="AJ357" t="str">
            <v>m\\\\\o\\d\\\\\\\\</v>
          </cell>
          <cell r="AK357" t="str">
            <v>cr\cn\\\\uuaua</v>
          </cell>
          <cell r="AL357" t="str">
            <v>Accès restreint aux membres</v>
          </cell>
          <cell r="AM357" t="str">
            <v>Source de la note de description : Version imprimée</v>
          </cell>
          <cell r="AN357" t="str">
            <v/>
          </cell>
          <cell r="AO357" t="str">
            <v>%SITE_CLIENT%/?library_guid=2782F248-2F80-4938-A17F-FFB85F004FD6</v>
          </cell>
          <cell r="AP357" t="str">
            <v>Accès au travers du portail ENI</v>
          </cell>
          <cell r="AQ357" t="str">
            <v xml:space="preserve"> data sciences </v>
          </cell>
          <cell r="AR357" t="str">
            <v xml:space="preserve"> IA </v>
          </cell>
          <cell r="AS357" t="str">
            <v xml:space="preserve"> intelligence artificielle </v>
          </cell>
          <cell r="AT357" t="str">
            <v xml:space="preserve"> Keras </v>
          </cell>
          <cell r="AU357" t="str">
            <v xml:space="preserve"> machine learning </v>
          </cell>
          <cell r="AV357" t="str">
            <v xml:space="preserve"> R Markdown </v>
          </cell>
          <cell r="AW357" t="str">
            <v xml:space="preserve"> Shiny</v>
          </cell>
          <cell r="AX357" t="str">
            <v xml:space="preserve"> Smart Data </v>
          </cell>
          <cell r="AY357" t="str">
            <v xml:space="preserve"> Tensor Flow </v>
          </cell>
          <cell r="AZ357" t="str">
            <v xml:space="preserve"> TensorFlow </v>
          </cell>
          <cell r="BA357" t="str">
            <v xml:space="preserve">big data </v>
          </cell>
          <cell r="BB357" t="str">
            <v/>
          </cell>
          <cell r="BC357" t="str">
            <v/>
          </cell>
          <cell r="BD357" t="str">
            <v/>
          </cell>
          <cell r="BE357" t="str">
            <v/>
          </cell>
          <cell r="BF357" t="str">
            <v/>
          </cell>
          <cell r="BG357" t="str">
            <v/>
          </cell>
          <cell r="BH357" t="str">
            <v/>
          </cell>
          <cell r="BI357" t="str">
            <v/>
          </cell>
          <cell r="BJ357" t="str">
            <v/>
          </cell>
          <cell r="BK357" t="str">
            <v/>
          </cell>
          <cell r="BL357" t="str">
            <v/>
          </cell>
          <cell r="BM357" t="str">
            <v/>
          </cell>
          <cell r="BN357" t="str">
            <v/>
          </cell>
          <cell r="BO357" t="str">
            <v/>
          </cell>
          <cell r="BP357" t="str">
            <v/>
          </cell>
          <cell r="BQ357" t="str">
            <v/>
          </cell>
          <cell r="BR357" t="str">
            <v/>
          </cell>
          <cell r="BS357" t="str">
            <v/>
          </cell>
          <cell r="BT357" t="str">
            <v/>
          </cell>
          <cell r="BU357" t="str">
            <v/>
          </cell>
          <cell r="BV357" t="str">
            <v/>
          </cell>
          <cell r="BW357" t="str">
            <v/>
          </cell>
          <cell r="BX357" t="str">
            <v/>
          </cell>
        </row>
        <row r="358">
          <cell r="A358" t="str">
            <v>EP3DUNI</v>
          </cell>
          <cell r="B358" t="str">
            <v>Unity3D</v>
          </cell>
          <cell r="C358" t="str">
            <v>Développer en C# des applications 2D/3D multiplateformes (iOS, Android, Windows...)</v>
          </cell>
          <cell r="D358" t="str">
            <v>Jonathan ANTOINE,Maxime FRAPPAT</v>
          </cell>
          <cell r="E358" t="str">
            <v/>
          </cell>
          <cell r="F358" t="str">
            <v>ANTOINE, Jonathan</v>
          </cell>
          <cell r="G358" t="str">
            <v>FRAPPAT, Maxime</v>
          </cell>
          <cell r="H358" t="str">
            <v/>
          </cell>
          <cell r="I358" t="str">
            <v/>
          </cell>
          <cell r="J358" t="str">
            <v/>
          </cell>
          <cell r="K358" t="str">
            <v>Edition du 1 February 2016</v>
          </cell>
          <cell r="L358" t="str">
            <v>442 pages</v>
          </cell>
          <cell r="M358" t="str">
            <v>Editions ENI</v>
          </cell>
          <cell r="N358" t="str">
            <v>fre</v>
          </cell>
          <cell r="O358" t="str">
            <v>fre</v>
          </cell>
          <cell r="P358" t="str">
            <v>fre</v>
          </cell>
          <cell r="Q358" t="str">
            <v>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v>
          </cell>
          <cell r="R358">
            <v>9782409000720</v>
          </cell>
          <cell r="S358" t="str">
            <v>Version Numérique</v>
          </cell>
          <cell r="T358">
            <v>9782746099043</v>
          </cell>
          <cell r="U358" t="str">
            <v>Version Imprimée</v>
          </cell>
          <cell r="V358" t="str">
            <v>St-Herblain</v>
          </cell>
          <cell r="W358" t="str">
            <v>Editions ENI</v>
          </cell>
          <cell r="X358">
            <v>2016</v>
          </cell>
          <cell r="Y358" t="str">
            <v>Bibliothèque Numérique ENI (Service en ligne)</v>
          </cell>
          <cell r="Z358" t="str">
            <v>EPSILON</v>
          </cell>
          <cell r="AA358" t="str">
            <v>texte</v>
          </cell>
          <cell r="AB358" t="str">
            <v>txt</v>
          </cell>
          <cell r="AC358" t="str">
            <v>rdacontent/fre</v>
          </cell>
          <cell r="AD358" t="str">
            <v>informatique</v>
          </cell>
          <cell r="AE358" t="str">
            <v>c</v>
          </cell>
          <cell r="AF358" t="str">
            <v>rdamedia/fre</v>
          </cell>
          <cell r="AG358" t="str">
            <v>ressource en ligne</v>
          </cell>
          <cell r="AH358" t="str">
            <v>cr</v>
          </cell>
          <cell r="AI358" t="str">
            <v>rdacarrier/fre</v>
          </cell>
          <cell r="AJ358" t="str">
            <v>m\\\\\o\\d\\\\\\\\</v>
          </cell>
          <cell r="AK358" t="str">
            <v>cr\cn\\\\uuaua</v>
          </cell>
          <cell r="AL358" t="str">
            <v>Accès restreint aux membres</v>
          </cell>
          <cell r="AM358" t="str">
            <v>Source de la note de description : Version imprimée</v>
          </cell>
          <cell r="AN358" t="str">
            <v/>
          </cell>
          <cell r="AO358" t="str">
            <v>%SITE_CLIENT%/?library_guid=B7F339E5-685B-4FC6-BD02-80F85858222C</v>
          </cell>
          <cell r="AP358" t="str">
            <v>Accès au travers du portail ENI</v>
          </cell>
          <cell r="AQ358" t="str">
            <v xml:space="preserve"> asset </v>
          </cell>
          <cell r="AR358" t="str">
            <v xml:space="preserve"> canvas </v>
          </cell>
          <cell r="AS358" t="str">
            <v xml:space="preserve"> coroutine </v>
          </cell>
          <cell r="AT358" t="str">
            <v xml:space="preserve"> gameobject </v>
          </cell>
          <cell r="AU358" t="str">
            <v xml:space="preserve"> jeu </v>
          </cell>
          <cell r="AV358" t="str">
            <v xml:space="preserve"> jeux </v>
          </cell>
          <cell r="AW358" t="str">
            <v xml:space="preserve"> LNEP3DUNI</v>
          </cell>
          <cell r="AX358" t="str">
            <v xml:space="preserve"> multijoueurs </v>
          </cell>
          <cell r="AY358" t="str">
            <v xml:space="preserve"> object pool </v>
          </cell>
          <cell r="AZ358" t="str">
            <v xml:space="preserve"> prefab </v>
          </cell>
          <cell r="BA358" t="str">
            <v xml:space="preserve"> rigidbody </v>
          </cell>
          <cell r="BB358" t="str">
            <v xml:space="preserve"> scripting </v>
          </cell>
          <cell r="BC358" t="str">
            <v xml:space="preserve"> singleton </v>
          </cell>
          <cell r="BD358" t="str">
            <v xml:space="preserve"> unity </v>
          </cell>
          <cell r="BE358" t="str">
            <v xml:space="preserve">livre unity </v>
          </cell>
          <cell r="BF358" t="str">
            <v/>
          </cell>
          <cell r="BG358" t="str">
            <v/>
          </cell>
          <cell r="BH358" t="str">
            <v/>
          </cell>
          <cell r="BI358" t="str">
            <v/>
          </cell>
          <cell r="BJ358" t="str">
            <v/>
          </cell>
          <cell r="BK358" t="str">
            <v/>
          </cell>
          <cell r="BL358" t="str">
            <v/>
          </cell>
          <cell r="BM358" t="str">
            <v/>
          </cell>
          <cell r="BN358" t="str">
            <v/>
          </cell>
          <cell r="BO358" t="str">
            <v/>
          </cell>
          <cell r="BP358" t="str">
            <v/>
          </cell>
          <cell r="BQ358" t="str">
            <v/>
          </cell>
          <cell r="BR358" t="str">
            <v/>
          </cell>
          <cell r="BS358" t="str">
            <v/>
          </cell>
          <cell r="BT358" t="str">
            <v/>
          </cell>
          <cell r="BU358" t="str">
            <v/>
          </cell>
          <cell r="BV358" t="str">
            <v/>
          </cell>
          <cell r="BW358" t="str">
            <v/>
          </cell>
          <cell r="BX358" t="str">
            <v/>
          </cell>
        </row>
        <row r="359">
          <cell r="A359" t="str">
            <v>EP3FIB</v>
          </cell>
          <cell r="B359" t="str">
            <v>Les fibres optiques</v>
          </cell>
          <cell r="C359" t="str">
            <v>Notions fondamentales (Câbles, Connectique, Composants, Protocoles, Réseaux...) (3e édition)</v>
          </cell>
          <cell r="D359" t="str">
            <v>Jean-Michel MUR</v>
          </cell>
          <cell r="E359" t="str">
            <v/>
          </cell>
          <cell r="F359" t="str">
            <v>MUR, Jean-Michel</v>
          </cell>
          <cell r="G359" t="str">
            <v/>
          </cell>
          <cell r="H359" t="str">
            <v/>
          </cell>
          <cell r="I359" t="str">
            <v/>
          </cell>
          <cell r="J359" t="str">
            <v/>
          </cell>
          <cell r="K359" t="str">
            <v>Edition du 1 July 2019</v>
          </cell>
          <cell r="L359" t="str">
            <v>529 pages</v>
          </cell>
          <cell r="M359" t="str">
            <v>Editions ENI</v>
          </cell>
          <cell r="N359" t="str">
            <v>fre</v>
          </cell>
          <cell r="O359" t="str">
            <v>fre</v>
          </cell>
          <cell r="P359" t="str">
            <v>fre</v>
          </cell>
          <cell r="Q359" t="str">
            <v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v>
          </cell>
          <cell r="R359">
            <v>9782409019937</v>
          </cell>
          <cell r="S359" t="str">
            <v>Version Numérique</v>
          </cell>
          <cell r="T359">
            <v>9782409019920</v>
          </cell>
          <cell r="U359" t="str">
            <v>Version Imprimée</v>
          </cell>
          <cell r="V359" t="str">
            <v>St-Herblain</v>
          </cell>
          <cell r="W359" t="str">
            <v>Editions ENI</v>
          </cell>
          <cell r="X359">
            <v>2019</v>
          </cell>
          <cell r="Y359" t="str">
            <v>Bibliothèque Numérique ENI (Service en ligne)</v>
          </cell>
          <cell r="Z359" t="str">
            <v>EPSILON</v>
          </cell>
          <cell r="AA359" t="str">
            <v>texte</v>
          </cell>
          <cell r="AB359" t="str">
            <v>txt</v>
          </cell>
          <cell r="AC359" t="str">
            <v>rdacontent/fre</v>
          </cell>
          <cell r="AD359" t="str">
            <v>informatique</v>
          </cell>
          <cell r="AE359" t="str">
            <v>c</v>
          </cell>
          <cell r="AF359" t="str">
            <v>rdamedia/fre</v>
          </cell>
          <cell r="AG359" t="str">
            <v>ressource en ligne</v>
          </cell>
          <cell r="AH359" t="str">
            <v>cr</v>
          </cell>
          <cell r="AI359" t="str">
            <v>rdacarrier/fre</v>
          </cell>
          <cell r="AJ359" t="str">
            <v>m\\\\\o\\d\\\\\\\\</v>
          </cell>
          <cell r="AK359" t="str">
            <v>cr\cn\\\\uuaua</v>
          </cell>
          <cell r="AL359" t="str">
            <v>Accès restreint aux membres</v>
          </cell>
          <cell r="AM359" t="str">
            <v>Source de la note de description : Version imprimée</v>
          </cell>
          <cell r="AN359" t="str">
            <v/>
          </cell>
          <cell r="AO359" t="str">
            <v>%SITE_CLIENT%/?library_guid=AEF609AD-B2A4-4D2F-B766-8A7674F2AA61</v>
          </cell>
          <cell r="AP359" t="str">
            <v>Accès au travers du portail ENI</v>
          </cell>
          <cell r="AQ359" t="str">
            <v xml:space="preserve"> " uit</v>
          </cell>
          <cell r="AR359" t="str">
            <v xml:space="preserve"> aoc </v>
          </cell>
          <cell r="AS359" t="str">
            <v xml:space="preserve"> fiber channel </v>
          </cell>
          <cell r="AT359" t="str">
            <v xml:space="preserve"> ftth </v>
          </cell>
          <cell r="AU359" t="str">
            <v xml:space="preserve"> hipper </v>
          </cell>
          <cell r="AV359" t="str">
            <v xml:space="preserve"> infiniband </v>
          </cell>
          <cell r="AW359" t="str">
            <v xml:space="preserve"> LNEP3FIB</v>
          </cell>
          <cell r="AX359" t="str">
            <v xml:space="preserve"> omx </v>
          </cell>
          <cell r="AY359" t="str">
            <v xml:space="preserve"> pic </v>
          </cell>
          <cell r="AZ359" t="str">
            <v xml:space="preserve"> pon </v>
          </cell>
          <cell r="BA359" t="str">
            <v xml:space="preserve"> wdm </v>
          </cell>
          <cell r="BB359" t="str">
            <v xml:space="preserve">fibre optique </v>
          </cell>
          <cell r="BC359" t="str">
            <v xml:space="preserve">t " </v>
          </cell>
          <cell r="BD359" t="str">
            <v/>
          </cell>
          <cell r="BE359" t="str">
            <v/>
          </cell>
          <cell r="BF359" t="str">
            <v/>
          </cell>
          <cell r="BG359" t="str">
            <v/>
          </cell>
          <cell r="BH359" t="str">
            <v/>
          </cell>
          <cell r="BI359" t="str">
            <v/>
          </cell>
          <cell r="BJ359" t="str">
            <v/>
          </cell>
          <cell r="BK359" t="str">
            <v/>
          </cell>
          <cell r="BL359" t="str">
            <v/>
          </cell>
          <cell r="BM359" t="str">
            <v/>
          </cell>
          <cell r="BN359" t="str">
            <v/>
          </cell>
          <cell r="BO359" t="str">
            <v/>
          </cell>
          <cell r="BP359" t="str">
            <v/>
          </cell>
          <cell r="BQ359" t="str">
            <v/>
          </cell>
          <cell r="BR359" t="str">
            <v/>
          </cell>
          <cell r="BS359" t="str">
            <v/>
          </cell>
          <cell r="BT359" t="str">
            <v/>
          </cell>
          <cell r="BU359" t="str">
            <v/>
          </cell>
          <cell r="BV359" t="str">
            <v/>
          </cell>
          <cell r="BW359" t="str">
            <v/>
          </cell>
          <cell r="BX359" t="str">
            <v/>
          </cell>
        </row>
        <row r="360">
          <cell r="A360" t="str">
            <v xml:space="preserve">EP3GIT </v>
          </cell>
          <cell r="B360" t="str">
            <v>Git</v>
          </cell>
          <cell r="C360" t="str">
            <v>Maîtrisez la gestion de vos versions (concepts, utilisation et cas pratiques) (3e édition)</v>
          </cell>
          <cell r="D360" t="str">
            <v>Samuel DAUZON</v>
          </cell>
          <cell r="E360" t="str">
            <v/>
          </cell>
          <cell r="F360" t="str">
            <v>DAUZON, Samuel</v>
          </cell>
          <cell r="G360" t="str">
            <v/>
          </cell>
          <cell r="H360" t="str">
            <v/>
          </cell>
          <cell r="I360" t="str">
            <v/>
          </cell>
          <cell r="J360" t="str">
            <v/>
          </cell>
          <cell r="K360" t="str">
            <v>Edition du 1 July 2021</v>
          </cell>
          <cell r="L360" t="str">
            <v>395 pages</v>
          </cell>
          <cell r="M360" t="str">
            <v>Editions ENI</v>
          </cell>
          <cell r="N360" t="str">
            <v>fre</v>
          </cell>
          <cell r="O360" t="str">
            <v>fre</v>
          </cell>
          <cell r="P360" t="str">
            <v>fre</v>
          </cell>
          <cell r="Q360" t="str">
            <v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v>
          </cell>
          <cell r="R360">
            <v>9782409031069</v>
          </cell>
          <cell r="S360" t="str">
            <v>Version Numérique</v>
          </cell>
          <cell r="T360">
            <v>9782409031052</v>
          </cell>
          <cell r="U360" t="str">
            <v>Version Imprimée</v>
          </cell>
          <cell r="V360" t="str">
            <v>St-Herblain</v>
          </cell>
          <cell r="W360" t="str">
            <v>Editions ENI</v>
          </cell>
          <cell r="X360">
            <v>2021</v>
          </cell>
          <cell r="Y360" t="str">
            <v>Bibliothèque Numérique ENI (Service en ligne)</v>
          </cell>
          <cell r="Z360" t="str">
            <v>EPSILON</v>
          </cell>
          <cell r="AA360" t="str">
            <v>texte</v>
          </cell>
          <cell r="AB360" t="str">
            <v>txt</v>
          </cell>
          <cell r="AC360" t="str">
            <v>rdacontent/fre</v>
          </cell>
          <cell r="AD360" t="str">
            <v>informatique</v>
          </cell>
          <cell r="AE360" t="str">
            <v>c</v>
          </cell>
          <cell r="AF360" t="str">
            <v>rdamedia/fre</v>
          </cell>
          <cell r="AG360" t="str">
            <v>ressource en ligne</v>
          </cell>
          <cell r="AH360" t="str">
            <v>cr</v>
          </cell>
          <cell r="AI360" t="str">
            <v>rdacarrier/fre</v>
          </cell>
          <cell r="AJ360" t="str">
            <v>m\\\\\o\\d\\\\\\\\</v>
          </cell>
          <cell r="AK360" t="str">
            <v>cr\cn\\\\uuaua</v>
          </cell>
          <cell r="AL360" t="str">
            <v>Accès restreint aux membres</v>
          </cell>
          <cell r="AM360" t="str">
            <v>Source de la note de description : Version imprimée</v>
          </cell>
          <cell r="AN360" t="str">
            <v/>
          </cell>
          <cell r="AO360" t="str">
            <v>%SITE_CLIENT%/?library_guid=DF4DE4BE-82B0-4CF7-8B1B-FA2E230D2A9B</v>
          </cell>
          <cell r="AP360" t="str">
            <v>Accès au travers du portail ENI</v>
          </cell>
          <cell r="AQ360" t="str">
            <v xml:space="preserve"> bitkeeper </v>
          </cell>
          <cell r="AR360" t="str">
            <v xml:space="preserve"> django</v>
          </cell>
          <cell r="AS360" t="str">
            <v xml:space="preserve"> git</v>
          </cell>
          <cell r="AT360" t="str">
            <v xml:space="preserve"> github </v>
          </cell>
          <cell r="AU360" t="str">
            <v xml:space="preserve"> versioning </v>
          </cell>
          <cell r="AV360" t="str">
            <v xml:space="preserve">flow </v>
          </cell>
          <cell r="AW360" t="str">
            <v xml:space="preserve">gitlab </v>
          </cell>
          <cell r="AX360" t="str">
            <v/>
          </cell>
          <cell r="AY360" t="str">
            <v/>
          </cell>
          <cell r="AZ360" t="str">
            <v/>
          </cell>
          <cell r="BA360" t="str">
            <v/>
          </cell>
          <cell r="BB360" t="str">
            <v/>
          </cell>
          <cell r="BC360" t="str">
            <v/>
          </cell>
          <cell r="BD360" t="str">
            <v/>
          </cell>
          <cell r="BE360" t="str">
            <v/>
          </cell>
          <cell r="BF360" t="str">
            <v/>
          </cell>
          <cell r="BG360" t="str">
            <v/>
          </cell>
          <cell r="BH360" t="str">
            <v/>
          </cell>
          <cell r="BI360" t="str">
            <v/>
          </cell>
          <cell r="BJ360" t="str">
            <v/>
          </cell>
          <cell r="BK360" t="str">
            <v/>
          </cell>
          <cell r="BL360" t="str">
            <v/>
          </cell>
          <cell r="BM360" t="str">
            <v/>
          </cell>
          <cell r="BN360" t="str">
            <v/>
          </cell>
          <cell r="BO360" t="str">
            <v/>
          </cell>
          <cell r="BP360" t="str">
            <v/>
          </cell>
          <cell r="BQ360" t="str">
            <v/>
          </cell>
          <cell r="BR360" t="str">
            <v/>
          </cell>
          <cell r="BS360" t="str">
            <v/>
          </cell>
          <cell r="BT360" t="str">
            <v/>
          </cell>
          <cell r="BU360" t="str">
            <v/>
          </cell>
          <cell r="BV360" t="str">
            <v/>
          </cell>
          <cell r="BW360" t="str">
            <v/>
          </cell>
          <cell r="BX360" t="str">
            <v/>
          </cell>
        </row>
        <row r="361">
          <cell r="A361" t="str">
            <v>EP3JASP</v>
          </cell>
          <cell r="B361" t="str">
            <v>Java Spring</v>
          </cell>
          <cell r="C361" t="str">
            <v>Le socle technique des applications Java EE (3e édition)</v>
          </cell>
          <cell r="D361" t="str">
            <v>Hervé LE MORVAN</v>
          </cell>
          <cell r="E361" t="str">
            <v/>
          </cell>
          <cell r="F361" t="str">
            <v>LE MORVAN, Hervé</v>
          </cell>
          <cell r="G361" t="str">
            <v/>
          </cell>
          <cell r="H361" t="str">
            <v/>
          </cell>
          <cell r="I361" t="str">
            <v/>
          </cell>
          <cell r="J361" t="str">
            <v/>
          </cell>
          <cell r="K361" t="str">
            <v>Edition du 1 January 2021</v>
          </cell>
          <cell r="L361" t="str">
            <v>625 pages</v>
          </cell>
          <cell r="M361" t="str">
            <v>Editions ENI</v>
          </cell>
          <cell r="N361" t="str">
            <v>fre</v>
          </cell>
          <cell r="O361" t="str">
            <v>fre</v>
          </cell>
          <cell r="P361" t="str">
            <v>fre</v>
          </cell>
          <cell r="Q361" t="str">
            <v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v>
          </cell>
          <cell r="R361">
            <v>9782409028656</v>
          </cell>
          <cell r="S361" t="str">
            <v>Version Numérique</v>
          </cell>
          <cell r="T361">
            <v>9782409028649</v>
          </cell>
          <cell r="U361" t="str">
            <v>Version Imprimée</v>
          </cell>
          <cell r="V361" t="str">
            <v>St-Herblain</v>
          </cell>
          <cell r="W361" t="str">
            <v>Editions ENI</v>
          </cell>
          <cell r="X361">
            <v>2021</v>
          </cell>
          <cell r="Y361" t="str">
            <v>Bibliothèque Numérique ENI (Service en ligne)</v>
          </cell>
          <cell r="Z361" t="str">
            <v>EPSILON</v>
          </cell>
          <cell r="AA361" t="str">
            <v>texte</v>
          </cell>
          <cell r="AB361" t="str">
            <v>txt</v>
          </cell>
          <cell r="AC361" t="str">
            <v>rdacontent/fre</v>
          </cell>
          <cell r="AD361" t="str">
            <v>informatique</v>
          </cell>
          <cell r="AE361" t="str">
            <v>c</v>
          </cell>
          <cell r="AF361" t="str">
            <v>rdamedia/fre</v>
          </cell>
          <cell r="AG361" t="str">
            <v>ressource en ligne</v>
          </cell>
          <cell r="AH361" t="str">
            <v>cr</v>
          </cell>
          <cell r="AI361" t="str">
            <v>rdacarrier/fre</v>
          </cell>
          <cell r="AJ361" t="str">
            <v>m\\\\\o\\d\\\\\\\\</v>
          </cell>
          <cell r="AK361" t="str">
            <v>cr\cn\\\\uuaua</v>
          </cell>
          <cell r="AL361" t="str">
            <v>Accès restreint aux membres</v>
          </cell>
          <cell r="AM361" t="str">
            <v>Source de la note de description : Version imprimée</v>
          </cell>
          <cell r="AN361" t="str">
            <v/>
          </cell>
          <cell r="AO361" t="str">
            <v>%SITE_CLIENT%/?library_guid=9780B78D-2337-4392-874B-D547D73D909E</v>
          </cell>
          <cell r="AP361" t="str">
            <v>Accès au travers du portail ENI</v>
          </cell>
          <cell r="AQ361" t="str">
            <v xml:space="preserve"> framework </v>
          </cell>
          <cell r="AR361" t="str">
            <v xml:space="preserve"> jHipster </v>
          </cell>
          <cell r="AS361" t="str">
            <v xml:space="preserve"> Kotlin </v>
          </cell>
          <cell r="AT361" t="str">
            <v xml:space="preserve"> Reactor </v>
          </cell>
          <cell r="AU361" t="str">
            <v xml:space="preserve"> Spring batch </v>
          </cell>
          <cell r="AV361" t="str">
            <v xml:space="preserve"> Spring boot </v>
          </cell>
          <cell r="AW361" t="str">
            <v xml:space="preserve"> spring mvc </v>
          </cell>
          <cell r="AX361" t="str">
            <v xml:space="preserve"> WebFlux</v>
          </cell>
          <cell r="AY361" t="str">
            <v xml:space="preserve">Java </v>
          </cell>
          <cell r="AZ361" t="str">
            <v/>
          </cell>
          <cell r="BA361" t="str">
            <v/>
          </cell>
          <cell r="BB361" t="str">
            <v/>
          </cell>
          <cell r="BC361" t="str">
            <v/>
          </cell>
          <cell r="BD361" t="str">
            <v/>
          </cell>
          <cell r="BE361" t="str">
            <v/>
          </cell>
          <cell r="BF361" t="str">
            <v/>
          </cell>
          <cell r="BG361" t="str">
            <v/>
          </cell>
          <cell r="BH361" t="str">
            <v/>
          </cell>
          <cell r="BI361" t="str">
            <v/>
          </cell>
          <cell r="BJ361" t="str">
            <v/>
          </cell>
          <cell r="BK361" t="str">
            <v/>
          </cell>
          <cell r="BL361" t="str">
            <v/>
          </cell>
          <cell r="BM361" t="str">
            <v/>
          </cell>
          <cell r="BN361" t="str">
            <v/>
          </cell>
          <cell r="BO361" t="str">
            <v/>
          </cell>
          <cell r="BP361" t="str">
            <v/>
          </cell>
          <cell r="BQ361" t="str">
            <v/>
          </cell>
          <cell r="BR361" t="str">
            <v/>
          </cell>
          <cell r="BS361" t="str">
            <v/>
          </cell>
          <cell r="BT361" t="str">
            <v/>
          </cell>
          <cell r="BU361" t="str">
            <v/>
          </cell>
          <cell r="BV361" t="str">
            <v/>
          </cell>
          <cell r="BW361" t="str">
            <v/>
          </cell>
          <cell r="BX361" t="str">
            <v/>
          </cell>
        </row>
        <row r="362">
          <cell r="A362" t="str">
            <v>EP3NAG</v>
          </cell>
          <cell r="B362" t="str">
            <v>NAGIOS au coeur de la supervision Open Source</v>
          </cell>
          <cell r="C362" t="str">
            <v>De l'installation à l'optimisation</v>
          </cell>
          <cell r="D362" t="str">
            <v>Olivier JAN</v>
          </cell>
          <cell r="E362" t="str">
            <v/>
          </cell>
          <cell r="F362" t="str">
            <v>JAN, Olivier</v>
          </cell>
          <cell r="G362" t="str">
            <v/>
          </cell>
          <cell r="H362" t="str">
            <v/>
          </cell>
          <cell r="I362" t="str">
            <v/>
          </cell>
          <cell r="J362" t="str">
            <v/>
          </cell>
          <cell r="K362" t="str">
            <v>Edition du 1 November 2008</v>
          </cell>
          <cell r="L362" t="str">
            <v>374 pages</v>
          </cell>
          <cell r="M362" t="str">
            <v>Editions ENI</v>
          </cell>
          <cell r="N362" t="str">
            <v>fre</v>
          </cell>
          <cell r="O362" t="str">
            <v>fre</v>
          </cell>
          <cell r="P362" t="str">
            <v>fre</v>
          </cell>
          <cell r="Q362" t="str">
            <v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v>
          </cell>
          <cell r="R362">
            <v>9782746046320</v>
          </cell>
          <cell r="S362" t="str">
            <v>Version Numérique</v>
          </cell>
          <cell r="T362">
            <v>9782746046030</v>
          </cell>
          <cell r="U362" t="str">
            <v>Version Imprimée</v>
          </cell>
          <cell r="V362" t="str">
            <v>St-Herblain</v>
          </cell>
          <cell r="W362" t="str">
            <v>Editions ENI</v>
          </cell>
          <cell r="X362">
            <v>2008</v>
          </cell>
          <cell r="Y362" t="str">
            <v>Bibliothèque Numérique ENI (Service en ligne)</v>
          </cell>
          <cell r="Z362" t="str">
            <v>EPSILON</v>
          </cell>
          <cell r="AA362" t="str">
            <v>texte</v>
          </cell>
          <cell r="AB362" t="str">
            <v>txt</v>
          </cell>
          <cell r="AC362" t="str">
            <v>rdacontent/fre</v>
          </cell>
          <cell r="AD362" t="str">
            <v>informatique</v>
          </cell>
          <cell r="AE362" t="str">
            <v>c</v>
          </cell>
          <cell r="AF362" t="str">
            <v>rdamedia/fre</v>
          </cell>
          <cell r="AG362" t="str">
            <v>ressource en ligne</v>
          </cell>
          <cell r="AH362" t="str">
            <v>cr</v>
          </cell>
          <cell r="AI362" t="str">
            <v>rdacarrier/fre</v>
          </cell>
          <cell r="AJ362" t="str">
            <v>m\\\\\o\\d\\\\\\\\</v>
          </cell>
          <cell r="AK362" t="str">
            <v>cr\cn\\\\uuaua</v>
          </cell>
          <cell r="AL362" t="str">
            <v>Accès restreint aux membres</v>
          </cell>
          <cell r="AM362" t="str">
            <v>Source de la note de description : Version imprimée</v>
          </cell>
          <cell r="AN362" t="str">
            <v/>
          </cell>
          <cell r="AO362" t="str">
            <v>%SITE_CLIENT%/?library_guid=8EB15A1A-46C7-4B06-A6F0-3F89503D2B31</v>
          </cell>
          <cell r="AP362" t="str">
            <v>Accès au travers du portail ENI</v>
          </cell>
          <cell r="AQ362" t="str">
            <v xml:space="preserve"> livre réseau </v>
          </cell>
          <cell r="AR362" t="str">
            <v xml:space="preserve"> livre système </v>
          </cell>
          <cell r="AS362" t="str">
            <v xml:space="preserve"> LNEP3NAG</v>
          </cell>
          <cell r="AT362" t="str">
            <v xml:space="preserve"> supervision </v>
          </cell>
          <cell r="AU362" t="str">
            <v xml:space="preserve"> surveillance </v>
          </cell>
          <cell r="AV362" t="str">
            <v xml:space="preserve">livre nagios </v>
          </cell>
          <cell r="AW362" t="str">
            <v/>
          </cell>
          <cell r="AX362" t="str">
            <v/>
          </cell>
          <cell r="AY362" t="str">
            <v/>
          </cell>
          <cell r="AZ362" t="str">
            <v/>
          </cell>
          <cell r="BA362" t="str">
            <v/>
          </cell>
          <cell r="BB362" t="str">
            <v/>
          </cell>
          <cell r="BC362" t="str">
            <v/>
          </cell>
          <cell r="BD362" t="str">
            <v/>
          </cell>
          <cell r="BE362" t="str">
            <v/>
          </cell>
          <cell r="BF362" t="str">
            <v/>
          </cell>
          <cell r="BG362" t="str">
            <v/>
          </cell>
          <cell r="BH362" t="str">
            <v/>
          </cell>
          <cell r="BI362" t="str">
            <v/>
          </cell>
          <cell r="BJ362" t="str">
            <v/>
          </cell>
          <cell r="BK362" t="str">
            <v/>
          </cell>
          <cell r="BL362" t="str">
            <v/>
          </cell>
          <cell r="BM362" t="str">
            <v/>
          </cell>
          <cell r="BN362" t="str">
            <v/>
          </cell>
          <cell r="BO362" t="str">
            <v/>
          </cell>
          <cell r="BP362" t="str">
            <v/>
          </cell>
          <cell r="BQ362" t="str">
            <v/>
          </cell>
          <cell r="BR362" t="str">
            <v/>
          </cell>
          <cell r="BS362" t="str">
            <v/>
          </cell>
          <cell r="BT362" t="str">
            <v/>
          </cell>
          <cell r="BU362" t="str">
            <v/>
          </cell>
          <cell r="BV362" t="str">
            <v/>
          </cell>
          <cell r="BW362" t="str">
            <v/>
          </cell>
          <cell r="BX362" t="str">
            <v/>
          </cell>
        </row>
        <row r="363">
          <cell r="A363" t="str">
            <v>EP4.3SAPBI</v>
          </cell>
          <cell r="B363" t="str">
            <v>SAP BusinessObjects BI 4.3</v>
          </cell>
          <cell r="C363" t="str">
            <v>Déploiement et administration sur Linux, Unix et Windows</v>
          </cell>
          <cell r="D363" t="str">
            <v>Bernard TIMBAL DUCLAUX de MARTIN</v>
          </cell>
          <cell r="E363" t="str">
            <v/>
          </cell>
          <cell r="F363" t="str">
            <v>TIMBAL DUCLAUX de MARTIN, Bernard</v>
          </cell>
          <cell r="G363" t="str">
            <v/>
          </cell>
          <cell r="H363" t="str">
            <v/>
          </cell>
          <cell r="I363" t="str">
            <v/>
          </cell>
          <cell r="J363" t="str">
            <v/>
          </cell>
          <cell r="K363" t="str">
            <v>Edition du 1 November 2020</v>
          </cell>
          <cell r="L363" t="str">
            <v>896 pages</v>
          </cell>
          <cell r="M363" t="str">
            <v>Editions ENI</v>
          </cell>
          <cell r="N363" t="str">
            <v>fre</v>
          </cell>
          <cell r="O363" t="str">
            <v>fre</v>
          </cell>
          <cell r="P363" t="str">
            <v>fre</v>
          </cell>
          <cell r="Q363" t="str">
            <v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v>
          </cell>
          <cell r="R363">
            <v>9782409027772</v>
          </cell>
          <cell r="S363" t="str">
            <v>Version Numérique</v>
          </cell>
          <cell r="T363">
            <v>9782409027765</v>
          </cell>
          <cell r="U363" t="str">
            <v>Version Imprimée</v>
          </cell>
          <cell r="V363" t="str">
            <v>St-Herblain</v>
          </cell>
          <cell r="W363" t="str">
            <v>Editions ENI</v>
          </cell>
          <cell r="X363">
            <v>2020</v>
          </cell>
          <cell r="Y363" t="str">
            <v>Bibliothèque Numérique ENI (Service en ligne)</v>
          </cell>
          <cell r="Z363" t="str">
            <v>EPSILON</v>
          </cell>
          <cell r="AA363" t="str">
            <v>texte</v>
          </cell>
          <cell r="AB363" t="str">
            <v>txt</v>
          </cell>
          <cell r="AC363" t="str">
            <v>rdacontent/fre</v>
          </cell>
          <cell r="AD363" t="str">
            <v>informatique</v>
          </cell>
          <cell r="AE363" t="str">
            <v>c</v>
          </cell>
          <cell r="AF363" t="str">
            <v>rdamedia/fre</v>
          </cell>
          <cell r="AG363" t="str">
            <v>ressource en ligne</v>
          </cell>
          <cell r="AH363" t="str">
            <v>cr</v>
          </cell>
          <cell r="AI363" t="str">
            <v>rdacarrier/fre</v>
          </cell>
          <cell r="AJ363" t="str">
            <v>m\\\\\o\\d\\\\\\\\</v>
          </cell>
          <cell r="AK363" t="str">
            <v>cr\cn\\\\uuaua</v>
          </cell>
          <cell r="AL363" t="str">
            <v>Accès restreint aux membres</v>
          </cell>
          <cell r="AM363" t="str">
            <v>Source de la note de description : Version imprimée</v>
          </cell>
          <cell r="AN363" t="str">
            <v/>
          </cell>
          <cell r="AO363" t="str">
            <v>%SITE_CLIENT%/?library_guid=4ED21C01-80B8-4F2E-9958-E15F4CCDB061</v>
          </cell>
          <cell r="AP363" t="str">
            <v>Accès au travers du portail ENI</v>
          </cell>
          <cell r="AQ363" t="str">
            <v xml:space="preserve"> Business Intelligence </v>
          </cell>
          <cell r="AR363" t="str">
            <v xml:space="preserve"> Crystal Reports</v>
          </cell>
          <cell r="AS363" t="str">
            <v xml:space="preserve"> Live Office </v>
          </cell>
          <cell r="AT363" t="str">
            <v xml:space="preserve"> Web Intelligence </v>
          </cell>
          <cell r="AU363" t="str">
            <v xml:space="preserve"> webi </v>
          </cell>
          <cell r="AV363" t="str">
            <v xml:space="preserve">BO </v>
          </cell>
          <cell r="AW363" t="str">
            <v/>
          </cell>
          <cell r="AX363" t="str">
            <v/>
          </cell>
          <cell r="AY363" t="str">
            <v/>
          </cell>
          <cell r="AZ363" t="str">
            <v/>
          </cell>
          <cell r="BA363" t="str">
            <v/>
          </cell>
          <cell r="BB363" t="str">
            <v/>
          </cell>
          <cell r="BC363" t="str">
            <v/>
          </cell>
          <cell r="BD363" t="str">
            <v/>
          </cell>
          <cell r="BE363" t="str">
            <v/>
          </cell>
          <cell r="BF363" t="str">
            <v/>
          </cell>
          <cell r="BG363" t="str">
            <v/>
          </cell>
          <cell r="BH363" t="str">
            <v/>
          </cell>
          <cell r="BI363" t="str">
            <v/>
          </cell>
          <cell r="BJ363" t="str">
            <v/>
          </cell>
          <cell r="BK363" t="str">
            <v/>
          </cell>
          <cell r="BL363" t="str">
            <v/>
          </cell>
          <cell r="BM363" t="str">
            <v/>
          </cell>
          <cell r="BN363" t="str">
            <v/>
          </cell>
          <cell r="BO363" t="str">
            <v/>
          </cell>
          <cell r="BP363" t="str">
            <v/>
          </cell>
          <cell r="BQ363" t="str">
            <v/>
          </cell>
          <cell r="BR363" t="str">
            <v/>
          </cell>
          <cell r="BS363" t="str">
            <v/>
          </cell>
          <cell r="BT363" t="str">
            <v/>
          </cell>
          <cell r="BU363" t="str">
            <v/>
          </cell>
          <cell r="BV363" t="str">
            <v/>
          </cell>
          <cell r="BW363" t="str">
            <v/>
          </cell>
          <cell r="BX363" t="str">
            <v/>
          </cell>
        </row>
        <row r="364">
          <cell r="A364" t="str">
            <v>EP4JASP</v>
          </cell>
          <cell r="B364" t="str">
            <v>Java Spring</v>
          </cell>
          <cell r="C364" t="str">
            <v>Le socle technique des applications Jakarta EE (4e édition)</v>
          </cell>
          <cell r="D364" t="str">
            <v>Hervé LE MORVAN</v>
          </cell>
          <cell r="E364" t="str">
            <v/>
          </cell>
          <cell r="F364" t="str">
            <v>LE MORVAN, Hervé</v>
          </cell>
          <cell r="G364" t="str">
            <v/>
          </cell>
          <cell r="H364" t="str">
            <v/>
          </cell>
          <cell r="I364" t="str">
            <v/>
          </cell>
          <cell r="J364" t="str">
            <v/>
          </cell>
          <cell r="K364" t="str">
            <v>Edition du 1 August 2022</v>
          </cell>
          <cell r="L364" t="str">
            <v>656 pages</v>
          </cell>
          <cell r="M364" t="str">
            <v>Editions ENI</v>
          </cell>
          <cell r="N364" t="str">
            <v>fre</v>
          </cell>
          <cell r="O364" t="str">
            <v>fre</v>
          </cell>
          <cell r="P364" t="str">
            <v>fre</v>
          </cell>
          <cell r="Q364" t="str">
            <v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v>
          </cell>
          <cell r="R364">
            <v>9782409036569</v>
          </cell>
          <cell r="S364" t="str">
            <v>Version Numérique</v>
          </cell>
          <cell r="T364">
            <v>9782409036552</v>
          </cell>
          <cell r="U364" t="str">
            <v>Version Imprimée</v>
          </cell>
          <cell r="V364" t="str">
            <v>St-Herblain</v>
          </cell>
          <cell r="W364" t="str">
            <v>Editions ENI</v>
          </cell>
          <cell r="X364">
            <v>2022</v>
          </cell>
          <cell r="Y364" t="str">
            <v>Bibliothèque Numérique ENI (Service en ligne)</v>
          </cell>
          <cell r="Z364" t="str">
            <v>EPSILON</v>
          </cell>
          <cell r="AA364" t="str">
            <v>texte</v>
          </cell>
          <cell r="AB364" t="str">
            <v>txt</v>
          </cell>
          <cell r="AC364" t="str">
            <v>rdacontent/fre</v>
          </cell>
          <cell r="AD364" t="str">
            <v>informatique</v>
          </cell>
          <cell r="AE364" t="str">
            <v>c</v>
          </cell>
          <cell r="AF364" t="str">
            <v>rdamedia/fre</v>
          </cell>
          <cell r="AG364" t="str">
            <v>ressource en ligne</v>
          </cell>
          <cell r="AH364" t="str">
            <v>cr</v>
          </cell>
          <cell r="AI364" t="str">
            <v>rdacarrier/fre</v>
          </cell>
          <cell r="AJ364" t="str">
            <v>m\\\\\o\\d\\\\\\\\</v>
          </cell>
          <cell r="AK364" t="str">
            <v>cr\cn\\\\uuaua</v>
          </cell>
          <cell r="AL364" t="str">
            <v>Accès restreint aux membres</v>
          </cell>
          <cell r="AM364" t="str">
            <v>Source de la note de description : Version imprimée</v>
          </cell>
          <cell r="AN364" t="str">
            <v/>
          </cell>
          <cell r="AO364" t="str">
            <v>%SITE_CLIENT%/?library_guid=D0DCEBF0-9340-40D6-A685-79331A71E012</v>
          </cell>
          <cell r="AP364" t="str">
            <v>Accès au travers du portail ENI</v>
          </cell>
          <cell r="AQ364" t="str">
            <v xml:space="preserve"> framework </v>
          </cell>
          <cell r="AR364" t="str">
            <v xml:space="preserve"> jHipster </v>
          </cell>
          <cell r="AS364" t="str">
            <v xml:space="preserve"> Kotlin </v>
          </cell>
          <cell r="AT364" t="str">
            <v xml:space="preserve"> Reactor </v>
          </cell>
          <cell r="AU364" t="str">
            <v xml:space="preserve"> Spring batch </v>
          </cell>
          <cell r="AV364" t="str">
            <v xml:space="preserve"> Spring boot </v>
          </cell>
          <cell r="AW364" t="str">
            <v xml:space="preserve"> spring mvc </v>
          </cell>
          <cell r="AX364" t="str">
            <v xml:space="preserve"> WebFlux</v>
          </cell>
          <cell r="AY364" t="str">
            <v xml:space="preserve">Java </v>
          </cell>
          <cell r="AZ364" t="str">
            <v/>
          </cell>
          <cell r="BA364" t="str">
            <v/>
          </cell>
          <cell r="BB364" t="str">
            <v/>
          </cell>
          <cell r="BC364" t="str">
            <v/>
          </cell>
          <cell r="BD364" t="str">
            <v/>
          </cell>
          <cell r="BE364" t="str">
            <v/>
          </cell>
          <cell r="BF364" t="str">
            <v/>
          </cell>
          <cell r="BG364" t="str">
            <v/>
          </cell>
          <cell r="BH364" t="str">
            <v/>
          </cell>
          <cell r="BI364" t="str">
            <v/>
          </cell>
          <cell r="BJ364" t="str">
            <v/>
          </cell>
          <cell r="BK364" t="str">
            <v/>
          </cell>
          <cell r="BL364" t="str">
            <v/>
          </cell>
          <cell r="BM364" t="str">
            <v/>
          </cell>
          <cell r="BN364" t="str">
            <v/>
          </cell>
          <cell r="BO364" t="str">
            <v/>
          </cell>
          <cell r="BP364" t="str">
            <v/>
          </cell>
          <cell r="BQ364" t="str">
            <v/>
          </cell>
          <cell r="BR364" t="str">
            <v/>
          </cell>
          <cell r="BS364" t="str">
            <v/>
          </cell>
          <cell r="BT364" t="str">
            <v/>
          </cell>
          <cell r="BU364" t="str">
            <v/>
          </cell>
          <cell r="BV364" t="str">
            <v/>
          </cell>
          <cell r="BW364" t="str">
            <v/>
          </cell>
          <cell r="BX364" t="str">
            <v/>
          </cell>
        </row>
        <row r="365">
          <cell r="A365" t="str">
            <v>EP4MAL</v>
          </cell>
          <cell r="B365" t="str">
            <v>Cybersécurité et Malwares</v>
          </cell>
          <cell r="C365" t="str">
            <v>Détection, analyse et Threat Intelligence (4e édition)</v>
          </cell>
          <cell r="D365" t="str">
            <v>Sébastien  LARINIER,Paul RASCAGNERES</v>
          </cell>
          <cell r="E365" t="str">
            <v/>
          </cell>
          <cell r="F365" t="str">
            <v xml:space="preserve">LARINIER, Sébastien </v>
          </cell>
          <cell r="G365" t="str">
            <v>RASCAGNERES, Paul</v>
          </cell>
          <cell r="H365" t="str">
            <v/>
          </cell>
          <cell r="I365" t="str">
            <v/>
          </cell>
          <cell r="J365" t="str">
            <v/>
          </cell>
          <cell r="K365" t="str">
            <v>Edition du 1 December 2022</v>
          </cell>
          <cell r="L365" t="str">
            <v>538 pages</v>
          </cell>
          <cell r="M365" t="str">
            <v>Editions ENI</v>
          </cell>
          <cell r="N365" t="str">
            <v>fre</v>
          </cell>
          <cell r="O365" t="str">
            <v>fre</v>
          </cell>
          <cell r="P365" t="str">
            <v>fre</v>
          </cell>
          <cell r="Q365" t="str">
            <v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v>
          </cell>
          <cell r="R365">
            <v>9782409038112</v>
          </cell>
          <cell r="S365" t="str">
            <v>Version Numérique</v>
          </cell>
          <cell r="T365">
            <v>9782409038105</v>
          </cell>
          <cell r="U365" t="str">
            <v>Version Imprimée</v>
          </cell>
          <cell r="V365" t="str">
            <v>St-Herblain</v>
          </cell>
          <cell r="W365" t="str">
            <v>Editions ENI</v>
          </cell>
          <cell r="X365">
            <v>2022</v>
          </cell>
          <cell r="Y365" t="str">
            <v>Bibliothèque Numérique ENI (Service en ligne)</v>
          </cell>
          <cell r="Z365" t="str">
            <v>EPSILON</v>
          </cell>
          <cell r="AA365" t="str">
            <v>texte</v>
          </cell>
          <cell r="AB365" t="str">
            <v>txt</v>
          </cell>
          <cell r="AC365" t="str">
            <v>rdacontent/fre</v>
          </cell>
          <cell r="AD365" t="str">
            <v>informatique</v>
          </cell>
          <cell r="AE365" t="str">
            <v>c</v>
          </cell>
          <cell r="AF365" t="str">
            <v>rdamedia/fre</v>
          </cell>
          <cell r="AG365" t="str">
            <v>ressource en ligne</v>
          </cell>
          <cell r="AH365" t="str">
            <v>cr</v>
          </cell>
          <cell r="AI365" t="str">
            <v>rdacarrier/fre</v>
          </cell>
          <cell r="AJ365" t="str">
            <v>m\\\\\o\\d\\\\\\\\</v>
          </cell>
          <cell r="AK365" t="str">
            <v>cr\cn\\\\uuaua</v>
          </cell>
          <cell r="AL365" t="str">
            <v>Accès restreint aux membres</v>
          </cell>
          <cell r="AM365" t="str">
            <v>Source de la note de description : Version imprimée</v>
          </cell>
          <cell r="AN365" t="str">
            <v/>
          </cell>
          <cell r="AO365" t="str">
            <v>%SITE_CLIENT%/?library_guid=E7AAAF35-689F-4BB6-8626-B3DC52A75939</v>
          </cell>
          <cell r="AP365" t="str">
            <v>Accès au travers du portail ENI</v>
          </cell>
          <cell r="AQ365" t="str">
            <v xml:space="preserve"> hacker </v>
          </cell>
          <cell r="AR365" t="str">
            <v xml:space="preserve"> hacking </v>
          </cell>
          <cell r="AS365" t="str">
            <v xml:space="preserve"> IDA Pro </v>
          </cell>
          <cell r="AT365" t="str">
            <v xml:space="preserve"> obfuscation </v>
          </cell>
          <cell r="AU365" t="str">
            <v xml:space="preserve"> OllyDbg </v>
          </cell>
          <cell r="AV365" t="str">
            <v xml:space="preserve"> rétro</v>
          </cell>
          <cell r="AW365" t="str">
            <v xml:space="preserve"> rétroingénierie </v>
          </cell>
          <cell r="AX365" t="str">
            <v xml:space="preserve"> reverse engineering </v>
          </cell>
          <cell r="AY365" t="str">
            <v xml:space="preserve"> sandboxes </v>
          </cell>
          <cell r="AZ365" t="str">
            <v xml:space="preserve"> securite </v>
          </cell>
          <cell r="BA365" t="str">
            <v xml:space="preserve"> securité </v>
          </cell>
          <cell r="BB365" t="str">
            <v xml:space="preserve"> sécurite </v>
          </cell>
          <cell r="BC365" t="str">
            <v xml:space="preserve"> sécurité </v>
          </cell>
          <cell r="BD365" t="str">
            <v xml:space="preserve"> WinDBG</v>
          </cell>
          <cell r="BE365" t="str">
            <v xml:space="preserve"> x64dbg </v>
          </cell>
          <cell r="BF365" t="str">
            <v xml:space="preserve">ingénierie </v>
          </cell>
          <cell r="BG365" t="str">
            <v xml:space="preserve">virus </v>
          </cell>
          <cell r="BH365" t="str">
            <v/>
          </cell>
          <cell r="BI365" t="str">
            <v/>
          </cell>
          <cell r="BJ365" t="str">
            <v/>
          </cell>
          <cell r="BK365" t="str">
            <v/>
          </cell>
          <cell r="BL365" t="str">
            <v/>
          </cell>
          <cell r="BM365" t="str">
            <v/>
          </cell>
          <cell r="BN365" t="str">
            <v/>
          </cell>
          <cell r="BO365" t="str">
            <v/>
          </cell>
          <cell r="BP365" t="str">
            <v/>
          </cell>
          <cell r="BQ365" t="str">
            <v/>
          </cell>
          <cell r="BR365" t="str">
            <v/>
          </cell>
          <cell r="BS365" t="str">
            <v/>
          </cell>
          <cell r="BT365" t="str">
            <v/>
          </cell>
          <cell r="BU365" t="str">
            <v/>
          </cell>
          <cell r="BV365" t="str">
            <v/>
          </cell>
          <cell r="BW365" t="str">
            <v/>
          </cell>
          <cell r="BX365" t="str">
            <v/>
          </cell>
        </row>
        <row r="366">
          <cell r="A366" t="str">
            <v>EP4NAG</v>
          </cell>
          <cell r="B366" t="str">
            <v>Nagios</v>
          </cell>
          <cell r="C366" t="str">
            <v>La clé de la supervision informatique (nouvelle édition)</v>
          </cell>
          <cell r="D366" t="str">
            <v>Anis MAJDOUB</v>
          </cell>
          <cell r="E366" t="str">
            <v/>
          </cell>
          <cell r="F366" t="str">
            <v>MAJDOUB, Anis</v>
          </cell>
          <cell r="G366" t="str">
            <v/>
          </cell>
          <cell r="H366" t="str">
            <v/>
          </cell>
          <cell r="I366" t="str">
            <v/>
          </cell>
          <cell r="J366" t="str">
            <v/>
          </cell>
          <cell r="K366" t="str">
            <v>Edition du 1 September 2016</v>
          </cell>
          <cell r="L366" t="str">
            <v>335 pages</v>
          </cell>
          <cell r="M366" t="str">
            <v>Editions ENI</v>
          </cell>
          <cell r="N366" t="str">
            <v>fre</v>
          </cell>
          <cell r="O366" t="str">
            <v>fre</v>
          </cell>
          <cell r="P366" t="str">
            <v>fre</v>
          </cell>
          <cell r="Q366" t="str">
            <v>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v>
          </cell>
          <cell r="R366">
            <v>9782409004056</v>
          </cell>
          <cell r="S366" t="str">
            <v>Version Numérique</v>
          </cell>
          <cell r="T366">
            <v>9782409003301</v>
          </cell>
          <cell r="U366" t="str">
            <v>Version Imprimée</v>
          </cell>
          <cell r="V366" t="str">
            <v>St-Herblain</v>
          </cell>
          <cell r="W366" t="str">
            <v>Editions ENI</v>
          </cell>
          <cell r="X366">
            <v>2016</v>
          </cell>
          <cell r="Y366" t="str">
            <v>Bibliothèque Numérique ENI (Service en ligne)</v>
          </cell>
          <cell r="Z366" t="str">
            <v>EPSILON</v>
          </cell>
          <cell r="AA366" t="str">
            <v>texte</v>
          </cell>
          <cell r="AB366" t="str">
            <v>txt</v>
          </cell>
          <cell r="AC366" t="str">
            <v>rdacontent/fre</v>
          </cell>
          <cell r="AD366" t="str">
            <v>informatique</v>
          </cell>
          <cell r="AE366" t="str">
            <v>c</v>
          </cell>
          <cell r="AF366" t="str">
            <v>rdamedia/fre</v>
          </cell>
          <cell r="AG366" t="str">
            <v>ressource en ligne</v>
          </cell>
          <cell r="AH366" t="str">
            <v>cr</v>
          </cell>
          <cell r="AI366" t="str">
            <v>rdacarrier/fre</v>
          </cell>
          <cell r="AJ366" t="str">
            <v>m\\\\\o\\d\\\\\\\\</v>
          </cell>
          <cell r="AK366" t="str">
            <v>cr\cn\\\\uuaua</v>
          </cell>
          <cell r="AL366" t="str">
            <v>Accès restreint aux membres</v>
          </cell>
          <cell r="AM366" t="str">
            <v>Source de la note de description : Version imprimée</v>
          </cell>
          <cell r="AN366" t="str">
            <v/>
          </cell>
          <cell r="AO366" t="str">
            <v>%SITE_CLIENT%/?library_guid=84E15DAF-F48C-49F0-8C9A-90ACE6DFD262</v>
          </cell>
          <cell r="AP366" t="str">
            <v>Accès au travers du portail ENI</v>
          </cell>
          <cell r="AQ366" t="str">
            <v xml:space="preserve"> LNEP4NAG</v>
          </cell>
          <cell r="AR366" t="str">
            <v xml:space="preserve"> réseaux   </v>
          </cell>
          <cell r="AS366" t="str">
            <v xml:space="preserve">open source </v>
          </cell>
          <cell r="AT366" t="str">
            <v/>
          </cell>
          <cell r="AU366" t="str">
            <v/>
          </cell>
          <cell r="AV366" t="str">
            <v/>
          </cell>
          <cell r="AW366" t="str">
            <v/>
          </cell>
          <cell r="AX366" t="str">
            <v/>
          </cell>
          <cell r="AY366" t="str">
            <v/>
          </cell>
          <cell r="AZ366" t="str">
            <v/>
          </cell>
          <cell r="BA366" t="str">
            <v/>
          </cell>
          <cell r="BB366" t="str">
            <v/>
          </cell>
          <cell r="BC366" t="str">
            <v/>
          </cell>
          <cell r="BD366" t="str">
            <v/>
          </cell>
          <cell r="BE366" t="str">
            <v/>
          </cell>
          <cell r="BF366" t="str">
            <v/>
          </cell>
          <cell r="BG366" t="str">
            <v/>
          </cell>
          <cell r="BH366" t="str">
            <v/>
          </cell>
          <cell r="BI366" t="str">
            <v/>
          </cell>
          <cell r="BJ366" t="str">
            <v/>
          </cell>
          <cell r="BK366" t="str">
            <v/>
          </cell>
          <cell r="BL366" t="str">
            <v/>
          </cell>
          <cell r="BM366" t="str">
            <v/>
          </cell>
          <cell r="BN366" t="str">
            <v/>
          </cell>
          <cell r="BO366" t="str">
            <v/>
          </cell>
          <cell r="BP366" t="str">
            <v/>
          </cell>
          <cell r="BQ366" t="str">
            <v/>
          </cell>
          <cell r="BR366" t="str">
            <v/>
          </cell>
          <cell r="BS366" t="str">
            <v/>
          </cell>
          <cell r="BT366" t="str">
            <v/>
          </cell>
          <cell r="BU366" t="str">
            <v/>
          </cell>
          <cell r="BV366" t="str">
            <v/>
          </cell>
          <cell r="BW366" t="str">
            <v/>
          </cell>
          <cell r="BX366" t="str">
            <v/>
          </cell>
        </row>
        <row r="367">
          <cell r="A367" t="str">
            <v>EP4POST</v>
          </cell>
          <cell r="B367" t="str">
            <v>PostgreSQL</v>
          </cell>
          <cell r="C367" t="str">
            <v>Administration et exploitation de vos bases de données (4e édition)</v>
          </cell>
          <cell r="D367" t="str">
            <v>Sébastien LARDIÈRE</v>
          </cell>
          <cell r="E367" t="str">
            <v/>
          </cell>
          <cell r="F367" t="str">
            <v>LARDIÈRE, Sébastien</v>
          </cell>
          <cell r="G367" t="str">
            <v/>
          </cell>
          <cell r="H367" t="str">
            <v/>
          </cell>
          <cell r="I367" t="str">
            <v/>
          </cell>
          <cell r="J367" t="str">
            <v/>
          </cell>
          <cell r="K367" t="str">
            <v>Edition du 1 December 2017</v>
          </cell>
          <cell r="L367" t="str">
            <v>329 pages</v>
          </cell>
          <cell r="M367" t="str">
            <v>Editions ENI</v>
          </cell>
          <cell r="N367" t="str">
            <v>fre</v>
          </cell>
          <cell r="O367" t="str">
            <v>fre</v>
          </cell>
          <cell r="P367" t="str">
            <v>fre</v>
          </cell>
          <cell r="Q367" t="str">
            <v>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v>
          </cell>
          <cell r="R367">
            <v>9782409011474</v>
          </cell>
          <cell r="S367" t="str">
            <v>Version Numérique</v>
          </cell>
          <cell r="T367">
            <v>9782409011467</v>
          </cell>
          <cell r="U367" t="str">
            <v>Version Imprimée</v>
          </cell>
          <cell r="V367" t="str">
            <v>St-Herblain</v>
          </cell>
          <cell r="W367" t="str">
            <v>Editions ENI</v>
          </cell>
          <cell r="X367">
            <v>2017</v>
          </cell>
          <cell r="Y367" t="str">
            <v>Bibliothèque Numérique ENI (Service en ligne)</v>
          </cell>
          <cell r="Z367" t="str">
            <v>EPSILON</v>
          </cell>
          <cell r="AA367" t="str">
            <v>texte</v>
          </cell>
          <cell r="AB367" t="str">
            <v>txt</v>
          </cell>
          <cell r="AC367" t="str">
            <v>rdacontent/fre</v>
          </cell>
          <cell r="AD367" t="str">
            <v>informatique</v>
          </cell>
          <cell r="AE367" t="str">
            <v>c</v>
          </cell>
          <cell r="AF367" t="str">
            <v>rdamedia/fre</v>
          </cell>
          <cell r="AG367" t="str">
            <v>ressource en ligne</v>
          </cell>
          <cell r="AH367" t="str">
            <v>cr</v>
          </cell>
          <cell r="AI367" t="str">
            <v>rdacarrier/fre</v>
          </cell>
          <cell r="AJ367" t="str">
            <v>m\\\\\o\\d\\\\\\\\</v>
          </cell>
          <cell r="AK367" t="str">
            <v>cr\cn\\\\uuaua</v>
          </cell>
          <cell r="AL367" t="str">
            <v>Accès restreint aux membres</v>
          </cell>
          <cell r="AM367" t="str">
            <v>Source de la note de description : Version imprimée</v>
          </cell>
          <cell r="AN367" t="str">
            <v/>
          </cell>
          <cell r="AO367" t="str">
            <v>%SITE_CLIENT%/?library_guid=57357E0F-027E-477A-A5B4-BE62075EB7FC</v>
          </cell>
          <cell r="AP367" t="str">
            <v>Accès au travers du portail ENI</v>
          </cell>
          <cell r="AQ367" t="str">
            <v xml:space="preserve"> LNEP4POST</v>
          </cell>
          <cell r="AR367" t="str">
            <v xml:space="preserve"> londiste </v>
          </cell>
          <cell r="AS367" t="str">
            <v xml:space="preserve"> sgbd </v>
          </cell>
          <cell r="AT367" t="str">
            <v xml:space="preserve"> sgbdr </v>
          </cell>
          <cell r="AU367" t="str">
            <v xml:space="preserve"> slony </v>
          </cell>
          <cell r="AV367" t="str">
            <v xml:space="preserve">livre postgresql </v>
          </cell>
          <cell r="AW367" t="str">
            <v/>
          </cell>
          <cell r="AX367" t="str">
            <v/>
          </cell>
          <cell r="AY367" t="str">
            <v/>
          </cell>
          <cell r="AZ367" t="str">
            <v/>
          </cell>
          <cell r="BA367" t="str">
            <v/>
          </cell>
          <cell r="BB367" t="str">
            <v/>
          </cell>
          <cell r="BC367" t="str">
            <v/>
          </cell>
          <cell r="BD367" t="str">
            <v/>
          </cell>
          <cell r="BE367" t="str">
            <v/>
          </cell>
          <cell r="BF367" t="str">
            <v/>
          </cell>
          <cell r="BG367" t="str">
            <v/>
          </cell>
          <cell r="BH367" t="str">
            <v/>
          </cell>
          <cell r="BI367" t="str">
            <v/>
          </cell>
          <cell r="BJ367" t="str">
            <v/>
          </cell>
          <cell r="BK367" t="str">
            <v/>
          </cell>
          <cell r="BL367" t="str">
            <v/>
          </cell>
          <cell r="BM367" t="str">
            <v/>
          </cell>
          <cell r="BN367" t="str">
            <v/>
          </cell>
          <cell r="BO367" t="str">
            <v/>
          </cell>
          <cell r="BP367" t="str">
            <v/>
          </cell>
          <cell r="BQ367" t="str">
            <v/>
          </cell>
          <cell r="BR367" t="str">
            <v/>
          </cell>
          <cell r="BS367" t="str">
            <v/>
          </cell>
          <cell r="BT367" t="str">
            <v/>
          </cell>
          <cell r="BU367" t="str">
            <v/>
          </cell>
          <cell r="BV367" t="str">
            <v/>
          </cell>
          <cell r="BW367" t="str">
            <v/>
          </cell>
          <cell r="BX367" t="str">
            <v/>
          </cell>
        </row>
        <row r="368">
          <cell r="A368" t="str">
            <v>EP4SAPBI</v>
          </cell>
          <cell r="B368" t="str">
            <v>SAP BusinessObjects BI 4.x</v>
          </cell>
          <cell r="C368" t="str">
            <v>Installation et administration</v>
          </cell>
          <cell r="D368" t="str">
            <v>Bernard TIMBAL DUCLAUX de MARTIN</v>
          </cell>
          <cell r="E368" t="str">
            <v/>
          </cell>
          <cell r="F368" t="str">
            <v>TIMBAL DUCLAUX de MARTIN, Bernard</v>
          </cell>
          <cell r="G368" t="str">
            <v/>
          </cell>
          <cell r="H368" t="str">
            <v/>
          </cell>
          <cell r="I368" t="str">
            <v/>
          </cell>
          <cell r="J368" t="str">
            <v/>
          </cell>
          <cell r="K368" t="str">
            <v>Edition du 1 March 2014</v>
          </cell>
          <cell r="L368" t="str">
            <v>764 pages</v>
          </cell>
          <cell r="M368" t="str">
            <v>Editions ENI</v>
          </cell>
          <cell r="N368" t="str">
            <v>fre</v>
          </cell>
          <cell r="O368" t="str">
            <v>fre</v>
          </cell>
          <cell r="P368" t="str">
            <v>fre</v>
          </cell>
          <cell r="Q368" t="str">
            <v>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v>
          </cell>
          <cell r="R368">
            <v>9782746088856</v>
          </cell>
          <cell r="S368" t="str">
            <v>Version Numérique</v>
          </cell>
          <cell r="T368">
            <v>9782746087705</v>
          </cell>
          <cell r="U368" t="str">
            <v>Version Imprimée</v>
          </cell>
          <cell r="V368" t="str">
            <v>St-Herblain</v>
          </cell>
          <cell r="W368" t="str">
            <v>Editions ENI</v>
          </cell>
          <cell r="X368">
            <v>2014</v>
          </cell>
          <cell r="Y368" t="str">
            <v>Bibliothèque Numérique ENI (Service en ligne)</v>
          </cell>
          <cell r="Z368" t="str">
            <v>EPSILON</v>
          </cell>
          <cell r="AA368" t="str">
            <v>texte</v>
          </cell>
          <cell r="AB368" t="str">
            <v>txt</v>
          </cell>
          <cell r="AC368" t="str">
            <v>rdacontent/fre</v>
          </cell>
          <cell r="AD368" t="str">
            <v>informatique</v>
          </cell>
          <cell r="AE368" t="str">
            <v>c</v>
          </cell>
          <cell r="AF368" t="str">
            <v>rdamedia/fre</v>
          </cell>
          <cell r="AG368" t="str">
            <v>ressource en ligne</v>
          </cell>
          <cell r="AH368" t="str">
            <v>cr</v>
          </cell>
          <cell r="AI368" t="str">
            <v>rdacarrier/fre</v>
          </cell>
          <cell r="AJ368" t="str">
            <v>m\\\\\o\\d\\\\\\\\</v>
          </cell>
          <cell r="AK368" t="str">
            <v>cr\cn\\\\uuaua</v>
          </cell>
          <cell r="AL368" t="str">
            <v>Accès restreint aux membres</v>
          </cell>
          <cell r="AM368" t="str">
            <v>Source de la note de description : Version imprimée</v>
          </cell>
          <cell r="AN368" t="str">
            <v/>
          </cell>
          <cell r="AO368" t="str">
            <v>%SITE_CLIENT%/?library_guid=5A2C619A-F485-4A7C-975E-03D661F430C7</v>
          </cell>
          <cell r="AP368" t="str">
            <v>Accès au travers du portail ENI</v>
          </cell>
          <cell r="AQ368" t="str">
            <v xml:space="preserve"> Business Intelligence </v>
          </cell>
          <cell r="AR368" t="str">
            <v xml:space="preserve"> Crystal Reports </v>
          </cell>
          <cell r="AS368" t="str">
            <v xml:space="preserve"> Live Office </v>
          </cell>
          <cell r="AT368" t="str">
            <v xml:space="preserve"> LNEP4SAPBI</v>
          </cell>
          <cell r="AU368" t="str">
            <v xml:space="preserve"> Web Intelligence </v>
          </cell>
          <cell r="AV368" t="str">
            <v xml:space="preserve"> webi </v>
          </cell>
          <cell r="AW368" t="str">
            <v xml:space="preserve">BO </v>
          </cell>
          <cell r="AX368" t="str">
            <v/>
          </cell>
          <cell r="AY368" t="str">
            <v/>
          </cell>
          <cell r="AZ368" t="str">
            <v/>
          </cell>
          <cell r="BA368" t="str">
            <v/>
          </cell>
          <cell r="BB368" t="str">
            <v/>
          </cell>
          <cell r="BC368" t="str">
            <v/>
          </cell>
          <cell r="BD368" t="str">
            <v/>
          </cell>
          <cell r="BE368" t="str">
            <v/>
          </cell>
          <cell r="BF368" t="str">
            <v/>
          </cell>
          <cell r="BG368" t="str">
            <v/>
          </cell>
          <cell r="BH368" t="str">
            <v/>
          </cell>
          <cell r="BI368" t="str">
            <v/>
          </cell>
          <cell r="BJ368" t="str">
            <v/>
          </cell>
          <cell r="BK368" t="str">
            <v/>
          </cell>
          <cell r="BL368" t="str">
            <v/>
          </cell>
          <cell r="BM368" t="str">
            <v/>
          </cell>
          <cell r="BN368" t="str">
            <v/>
          </cell>
          <cell r="BO368" t="str">
            <v/>
          </cell>
          <cell r="BP368" t="str">
            <v/>
          </cell>
          <cell r="BQ368" t="str">
            <v/>
          </cell>
          <cell r="BR368" t="str">
            <v/>
          </cell>
          <cell r="BS368" t="str">
            <v/>
          </cell>
          <cell r="BT368" t="str">
            <v/>
          </cell>
          <cell r="BU368" t="str">
            <v/>
          </cell>
          <cell r="BV368" t="str">
            <v/>
          </cell>
          <cell r="BW368" t="str">
            <v/>
          </cell>
          <cell r="BX368" t="str">
            <v/>
          </cell>
        </row>
        <row r="369">
          <cell r="A369" t="str">
            <v>EP5HTVS</v>
          </cell>
          <cell r="B369" t="str">
            <v>Développement d'applications Web HTML5</v>
          </cell>
          <cell r="C369" t="str">
            <v>L'art et la manière avec Visual Studio 2015 et TFS</v>
          </cell>
          <cell r="D369" t="str">
            <v>Philippe DIDIERGEORGES</v>
          </cell>
          <cell r="E369" t="str">
            <v/>
          </cell>
          <cell r="F369" t="str">
            <v>DIDIERGEORGES, Philippe</v>
          </cell>
          <cell r="G369" t="str">
            <v/>
          </cell>
          <cell r="H369" t="str">
            <v/>
          </cell>
          <cell r="I369" t="str">
            <v/>
          </cell>
          <cell r="J369" t="str">
            <v/>
          </cell>
          <cell r="K369" t="str">
            <v>Edition du 1 August 2015</v>
          </cell>
          <cell r="L369" t="str">
            <v>485 pages</v>
          </cell>
          <cell r="M369" t="str">
            <v>Editions ENI</v>
          </cell>
          <cell r="N369" t="str">
            <v>fre</v>
          </cell>
          <cell r="O369" t="str">
            <v>fre</v>
          </cell>
          <cell r="P369" t="str">
            <v>fre</v>
          </cell>
          <cell r="Q369" t="str">
            <v>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v>
          </cell>
          <cell r="R369">
            <v>9782746097643</v>
          </cell>
          <cell r="S369" t="str">
            <v>Version Numérique</v>
          </cell>
          <cell r="T369">
            <v>9782746097155</v>
          </cell>
          <cell r="U369" t="str">
            <v>Version Imprimée</v>
          </cell>
          <cell r="V369" t="str">
            <v>St-Herblain</v>
          </cell>
          <cell r="W369" t="str">
            <v>Editions ENI</v>
          </cell>
          <cell r="X369">
            <v>2015</v>
          </cell>
          <cell r="Y369" t="str">
            <v>Bibliothèque Numérique ENI (Service en ligne)</v>
          </cell>
          <cell r="Z369" t="str">
            <v>EPSILON</v>
          </cell>
          <cell r="AA369" t="str">
            <v>texte</v>
          </cell>
          <cell r="AB369" t="str">
            <v>txt</v>
          </cell>
          <cell r="AC369" t="str">
            <v>rdacontent/fre</v>
          </cell>
          <cell r="AD369" t="str">
            <v>informatique</v>
          </cell>
          <cell r="AE369" t="str">
            <v>c</v>
          </cell>
          <cell r="AF369" t="str">
            <v>rdamedia/fre</v>
          </cell>
          <cell r="AG369" t="str">
            <v>ressource en ligne</v>
          </cell>
          <cell r="AH369" t="str">
            <v>cr</v>
          </cell>
          <cell r="AI369" t="str">
            <v>rdacarrier/fre</v>
          </cell>
          <cell r="AJ369" t="str">
            <v>m\\\\\o\\d\\\\\\\\</v>
          </cell>
          <cell r="AK369" t="str">
            <v>cr\cn\\\\uuaua</v>
          </cell>
          <cell r="AL369" t="str">
            <v>Accès restreint aux membres</v>
          </cell>
          <cell r="AM369" t="str">
            <v>Source de la note de description : Version imprimée</v>
          </cell>
          <cell r="AN369" t="str">
            <v/>
          </cell>
          <cell r="AO369" t="str">
            <v>%SITE_CLIENT%/?library_guid=05EEB158-08C7-4E25-A42A-5A7B9D6DA523</v>
          </cell>
          <cell r="AP369" t="str">
            <v>Accès au travers du portail ENI</v>
          </cell>
          <cell r="AQ369" t="str">
            <v xml:space="preserve"> api </v>
          </cell>
          <cell r="AR369" t="str">
            <v xml:space="preserve"> javascript </v>
          </cell>
          <cell r="AS369" t="str">
            <v xml:space="preserve"> LNEP5HTVS</v>
          </cell>
          <cell r="AT369" t="str">
            <v xml:space="preserve"> mvc 6 </v>
          </cell>
          <cell r="AU369" t="str">
            <v xml:space="preserve"> rest </v>
          </cell>
          <cell r="AV369" t="str">
            <v xml:space="preserve"> tfs </v>
          </cell>
          <cell r="AW369" t="str">
            <v xml:space="preserve"> VS </v>
          </cell>
          <cell r="AX369" t="str">
            <v xml:space="preserve"> webapp </v>
          </cell>
          <cell r="AY369" t="str">
            <v xml:space="preserve"> webapps </v>
          </cell>
          <cell r="AZ369" t="str">
            <v xml:space="preserve">angularjs </v>
          </cell>
          <cell r="BA369" t="str">
            <v xml:space="preserve">html 5 </v>
          </cell>
          <cell r="BB369" t="str">
            <v/>
          </cell>
          <cell r="BC369" t="str">
            <v/>
          </cell>
          <cell r="BD369" t="str">
            <v/>
          </cell>
          <cell r="BE369" t="str">
            <v/>
          </cell>
          <cell r="BF369" t="str">
            <v/>
          </cell>
          <cell r="BG369" t="str">
            <v/>
          </cell>
          <cell r="BH369" t="str">
            <v/>
          </cell>
          <cell r="BI369" t="str">
            <v/>
          </cell>
          <cell r="BJ369" t="str">
            <v/>
          </cell>
          <cell r="BK369" t="str">
            <v/>
          </cell>
          <cell r="BL369" t="str">
            <v/>
          </cell>
          <cell r="BM369" t="str">
            <v/>
          </cell>
          <cell r="BN369" t="str">
            <v/>
          </cell>
          <cell r="BO369" t="str">
            <v/>
          </cell>
          <cell r="BP369" t="str">
            <v/>
          </cell>
          <cell r="BQ369" t="str">
            <v/>
          </cell>
          <cell r="BR369" t="str">
            <v/>
          </cell>
          <cell r="BS369" t="str">
            <v/>
          </cell>
          <cell r="BT369" t="str">
            <v/>
          </cell>
          <cell r="BU369" t="str">
            <v/>
          </cell>
          <cell r="BV369" t="str">
            <v/>
          </cell>
          <cell r="BW369" t="str">
            <v/>
          </cell>
          <cell r="BX369" t="str">
            <v/>
          </cell>
        </row>
        <row r="370">
          <cell r="A370" t="str">
            <v>EP6SEC</v>
          </cell>
          <cell r="B370" t="str">
            <v>Sécurité informatique</v>
          </cell>
          <cell r="C370" t="str">
            <v>Ethical Hacking : Apprendre l'attaque pour mieux se défendre (6e édition)</v>
          </cell>
          <cell r="D370" t="str">
            <v xml:space="preserve">  ACISSI,Damien BANCAL,Jacques BEIRNAERT-HUVELLE,Joffrey CLARHAUT,Robert CROCFER</v>
          </cell>
          <cell r="E370" t="str">
            <v/>
          </cell>
          <cell r="F370" t="str">
            <v xml:space="preserve">ACISSI,  </v>
          </cell>
          <cell r="G370" t="str">
            <v>BANCAL, Damien</v>
          </cell>
          <cell r="H370" t="str">
            <v>BEIRNAERT-HUVELLE, Jacques</v>
          </cell>
          <cell r="I370" t="str">
            <v>CLARHAUT, Joffrey</v>
          </cell>
          <cell r="J370" t="str">
            <v>CROCFER, Robert</v>
          </cell>
          <cell r="K370" t="str">
            <v>Edition du 1 January 2022</v>
          </cell>
          <cell r="L370" t="str">
            <v>970 pages</v>
          </cell>
          <cell r="M370" t="str">
            <v>Editions ENI</v>
          </cell>
          <cell r="N370" t="str">
            <v>fre</v>
          </cell>
          <cell r="O370" t="str">
            <v>fre</v>
          </cell>
          <cell r="P370" t="str">
            <v>fre</v>
          </cell>
          <cell r="Q370" t="str">
            <v>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v>
          </cell>
          <cell r="R370">
            <v>9782409033674</v>
          </cell>
          <cell r="S370" t="str">
            <v>Version Numérique</v>
          </cell>
          <cell r="T370">
            <v>9782409033667</v>
          </cell>
          <cell r="U370" t="str">
            <v>Version Imprimée</v>
          </cell>
          <cell r="V370" t="str">
            <v>St-Herblain</v>
          </cell>
          <cell r="W370" t="str">
            <v>Editions ENI</v>
          </cell>
          <cell r="X370">
            <v>2022</v>
          </cell>
          <cell r="Y370" t="str">
            <v>Bibliothèque Numérique ENI (Service en ligne)</v>
          </cell>
          <cell r="Z370" t="str">
            <v>EPSILON</v>
          </cell>
          <cell r="AA370" t="str">
            <v>texte</v>
          </cell>
          <cell r="AB370" t="str">
            <v>txt</v>
          </cell>
          <cell r="AC370" t="str">
            <v>rdacontent/fre</v>
          </cell>
          <cell r="AD370" t="str">
            <v>informatique</v>
          </cell>
          <cell r="AE370" t="str">
            <v>c</v>
          </cell>
          <cell r="AF370" t="str">
            <v>rdamedia/fre</v>
          </cell>
          <cell r="AG370" t="str">
            <v>ressource en ligne</v>
          </cell>
          <cell r="AH370" t="str">
            <v>cr</v>
          </cell>
          <cell r="AI370" t="str">
            <v>rdacarrier/fre</v>
          </cell>
          <cell r="AJ370" t="str">
            <v>m\\\\\o\\d\\\\\\\\</v>
          </cell>
          <cell r="AK370" t="str">
            <v>cr\cn\\\\uuaua</v>
          </cell>
          <cell r="AL370" t="str">
            <v>Accès restreint aux membres</v>
          </cell>
          <cell r="AM370" t="str">
            <v>Source de la note de description : Version imprimée</v>
          </cell>
          <cell r="AN370" t="str">
            <v/>
          </cell>
          <cell r="AO370" t="str">
            <v>%SITE_CLIENT%/?library_guid=11E1D505-284C-4DE6-B661-C363F403470E</v>
          </cell>
          <cell r="AP370" t="str">
            <v>Accès au travers du portail ENI</v>
          </cell>
          <cell r="AQ370" t="str">
            <v xml:space="preserve"> blackmarket </v>
          </cell>
          <cell r="AR370" t="str">
            <v xml:space="preserve"> cloud </v>
          </cell>
          <cell r="AS370" t="str">
            <v xml:space="preserve"> cloud computing </v>
          </cell>
          <cell r="AT370" t="str">
            <v xml:space="preserve"> darkweb</v>
          </cell>
          <cell r="AU370" t="str">
            <v xml:space="preserve"> exploit </v>
          </cell>
          <cell r="AV370" t="str">
            <v xml:space="preserve"> hackeur</v>
          </cell>
          <cell r="AW370" t="str">
            <v xml:space="preserve"> securite </v>
          </cell>
          <cell r="AX370" t="str">
            <v xml:space="preserve"> securité </v>
          </cell>
          <cell r="AY370" t="str">
            <v xml:space="preserve"> sécurite </v>
          </cell>
          <cell r="AZ370" t="str">
            <v xml:space="preserve"> social engineering </v>
          </cell>
          <cell r="BA370" t="str">
            <v xml:space="preserve"> white hacking </v>
          </cell>
          <cell r="BB370" t="str">
            <v xml:space="preserve">hacker </v>
          </cell>
          <cell r="BC370" t="str">
            <v/>
          </cell>
          <cell r="BD370" t="str">
            <v/>
          </cell>
          <cell r="BE370" t="str">
            <v/>
          </cell>
          <cell r="BF370" t="str">
            <v/>
          </cell>
          <cell r="BG370" t="str">
            <v/>
          </cell>
          <cell r="BH370" t="str">
            <v/>
          </cell>
          <cell r="BI370" t="str">
            <v/>
          </cell>
          <cell r="BJ370" t="str">
            <v/>
          </cell>
          <cell r="BK370" t="str">
            <v/>
          </cell>
          <cell r="BL370" t="str">
            <v/>
          </cell>
          <cell r="BM370" t="str">
            <v/>
          </cell>
          <cell r="BN370" t="str">
            <v/>
          </cell>
          <cell r="BO370" t="str">
            <v/>
          </cell>
          <cell r="BP370" t="str">
            <v/>
          </cell>
          <cell r="BQ370" t="str">
            <v/>
          </cell>
          <cell r="BR370" t="str">
            <v/>
          </cell>
          <cell r="BS370" t="str">
            <v/>
          </cell>
          <cell r="BT370" t="str">
            <v/>
          </cell>
          <cell r="BU370" t="str">
            <v/>
          </cell>
          <cell r="BV370" t="str">
            <v/>
          </cell>
          <cell r="BW370" t="str">
            <v/>
          </cell>
          <cell r="BX370" t="str">
            <v/>
          </cell>
        </row>
        <row r="371">
          <cell r="A371" t="str">
            <v>EP8VEE</v>
          </cell>
          <cell r="B371" t="str">
            <v>Veeam Backup &amp; Replication</v>
          </cell>
          <cell r="C371" t="str">
            <v>Assurez la disponibilité de vos données dans un Datacenter</v>
          </cell>
          <cell r="D371" t="str">
            <v>Stéphane HÉBERLÉ</v>
          </cell>
          <cell r="E371" t="str">
            <v/>
          </cell>
          <cell r="F371" t="str">
            <v>HÉBERLÉ, Stéphane</v>
          </cell>
          <cell r="G371" t="str">
            <v/>
          </cell>
          <cell r="H371" t="str">
            <v/>
          </cell>
          <cell r="I371" t="str">
            <v/>
          </cell>
          <cell r="J371" t="str">
            <v/>
          </cell>
          <cell r="K371" t="str">
            <v>Edition du 1 September 2015</v>
          </cell>
          <cell r="L371" t="str">
            <v>391 pages</v>
          </cell>
          <cell r="M371" t="str">
            <v>Editions ENI</v>
          </cell>
          <cell r="N371" t="str">
            <v>fre</v>
          </cell>
          <cell r="O371" t="str">
            <v>fre</v>
          </cell>
          <cell r="P371" t="str">
            <v>fre</v>
          </cell>
          <cell r="Q371" t="str">
            <v>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v>
          </cell>
          <cell r="R371">
            <v>9782746097988</v>
          </cell>
          <cell r="S371" t="str">
            <v>Version Numérique</v>
          </cell>
          <cell r="T371">
            <v>9782746097100</v>
          </cell>
          <cell r="U371" t="str">
            <v>Version Imprimée</v>
          </cell>
          <cell r="V371" t="str">
            <v>St-Herblain</v>
          </cell>
          <cell r="W371" t="str">
            <v>Editions ENI</v>
          </cell>
          <cell r="X371">
            <v>2015</v>
          </cell>
          <cell r="Y371" t="str">
            <v>Bibliothèque Numérique ENI (Service en ligne)</v>
          </cell>
          <cell r="Z371" t="str">
            <v>EPSILON</v>
          </cell>
          <cell r="AA371" t="str">
            <v>texte</v>
          </cell>
          <cell r="AB371" t="str">
            <v>txt</v>
          </cell>
          <cell r="AC371" t="str">
            <v>rdacontent/fre</v>
          </cell>
          <cell r="AD371" t="str">
            <v>informatique</v>
          </cell>
          <cell r="AE371" t="str">
            <v>c</v>
          </cell>
          <cell r="AF371" t="str">
            <v>rdamedia/fre</v>
          </cell>
          <cell r="AG371" t="str">
            <v>ressource en ligne</v>
          </cell>
          <cell r="AH371" t="str">
            <v>cr</v>
          </cell>
          <cell r="AI371" t="str">
            <v>rdacarrier/fre</v>
          </cell>
          <cell r="AJ371" t="str">
            <v>m\\\\\o\\d\\\\\\\\</v>
          </cell>
          <cell r="AK371" t="str">
            <v>cr\cn\\\\uuaua</v>
          </cell>
          <cell r="AL371" t="str">
            <v>Accès restreint aux membres</v>
          </cell>
          <cell r="AM371" t="str">
            <v>Source de la note de description : Version imprimée</v>
          </cell>
          <cell r="AN371" t="str">
            <v/>
          </cell>
          <cell r="AO371" t="str">
            <v>%SITE_CLIENT%/?library_guid=FA57099C-DA38-4079-A85B-C6F893E962C9</v>
          </cell>
          <cell r="AP371" t="str">
            <v>Accès au travers du portail ENI</v>
          </cell>
          <cell r="AQ371" t="str">
            <v xml:space="preserve">  Enterprise Manager </v>
          </cell>
          <cell r="AR371" t="str">
            <v xml:space="preserve"> LNEP8VEE</v>
          </cell>
          <cell r="AS371" t="str">
            <v xml:space="preserve"> réplication </v>
          </cell>
          <cell r="AT371" t="str">
            <v xml:space="preserve"> restauration </v>
          </cell>
          <cell r="AU371" t="str">
            <v xml:space="preserve"> sauvegarde </v>
          </cell>
          <cell r="AV371" t="str">
            <v xml:space="preserve"> Virtual Lab </v>
          </cell>
          <cell r="AW371" t="str">
            <v xml:space="preserve"> virtualisation  </v>
          </cell>
          <cell r="AX371" t="str">
            <v xml:space="preserve"> vm </v>
          </cell>
          <cell r="AY371" t="str">
            <v xml:space="preserve"> vmce </v>
          </cell>
          <cell r="AZ371" t="str">
            <v xml:space="preserve"> vmce8 </v>
          </cell>
          <cell r="BA371" t="str">
            <v xml:space="preserve"> vPower </v>
          </cell>
          <cell r="BB371" t="str">
            <v xml:space="preserve">livre veeam </v>
          </cell>
          <cell r="BC371" t="str">
            <v/>
          </cell>
          <cell r="BD371" t="str">
            <v/>
          </cell>
          <cell r="BE371" t="str">
            <v/>
          </cell>
          <cell r="BF371" t="str">
            <v/>
          </cell>
          <cell r="BG371" t="str">
            <v/>
          </cell>
          <cell r="BH371" t="str">
            <v/>
          </cell>
          <cell r="BI371" t="str">
            <v/>
          </cell>
          <cell r="BJ371" t="str">
            <v/>
          </cell>
          <cell r="BK371" t="str">
            <v/>
          </cell>
          <cell r="BL371" t="str">
            <v/>
          </cell>
          <cell r="BM371" t="str">
            <v/>
          </cell>
          <cell r="BN371" t="str">
            <v/>
          </cell>
          <cell r="BO371" t="str">
            <v/>
          </cell>
          <cell r="BP371" t="str">
            <v/>
          </cell>
          <cell r="BQ371" t="str">
            <v/>
          </cell>
          <cell r="BR371" t="str">
            <v/>
          </cell>
          <cell r="BS371" t="str">
            <v/>
          </cell>
          <cell r="BT371" t="str">
            <v/>
          </cell>
          <cell r="BU371" t="str">
            <v/>
          </cell>
          <cell r="BV371" t="str">
            <v/>
          </cell>
          <cell r="BW371" t="str">
            <v/>
          </cell>
          <cell r="BX371" t="str">
            <v/>
          </cell>
        </row>
        <row r="372">
          <cell r="A372" t="str">
            <v>EPABA</v>
          </cell>
          <cell r="B372" t="str">
            <v>ABAP Web Dynpro</v>
          </cell>
          <cell r="C372" t="str">
            <v>Le développement d'applications Web sous SAP NetWeaver</v>
          </cell>
          <cell r="D372" t="str">
            <v>Youssoupha DIOP,Mathieu JOURDAN</v>
          </cell>
          <cell r="E372" t="str">
            <v/>
          </cell>
          <cell r="F372" t="str">
            <v>DIOP, Youssoupha</v>
          </cell>
          <cell r="G372" t="str">
            <v>JOURDAN, Mathieu</v>
          </cell>
          <cell r="H372" t="str">
            <v/>
          </cell>
          <cell r="I372" t="str">
            <v/>
          </cell>
          <cell r="J372" t="str">
            <v/>
          </cell>
          <cell r="K372" t="str">
            <v>Edition du 1 February 2011</v>
          </cell>
          <cell r="L372" t="str">
            <v>770 pages</v>
          </cell>
          <cell r="M372" t="str">
            <v>Editions ENI</v>
          </cell>
          <cell r="N372" t="str">
            <v>fre</v>
          </cell>
          <cell r="O372" t="str">
            <v>fre</v>
          </cell>
          <cell r="P372" t="str">
            <v>fre</v>
          </cell>
          <cell r="Q372" t="str">
            <v>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v>
          </cell>
          <cell r="R372">
            <v>9782746063495</v>
          </cell>
          <cell r="S372" t="str">
            <v>Version Numérique</v>
          </cell>
          <cell r="T372">
            <v>9782746061446</v>
          </cell>
          <cell r="U372" t="str">
            <v>Version Imprimée</v>
          </cell>
          <cell r="V372" t="str">
            <v>St-Herblain</v>
          </cell>
          <cell r="W372" t="str">
            <v>Editions ENI</v>
          </cell>
          <cell r="X372">
            <v>2011</v>
          </cell>
          <cell r="Y372" t="str">
            <v>Bibliothèque Numérique ENI (Service en ligne)</v>
          </cell>
          <cell r="Z372" t="str">
            <v>EPSILON</v>
          </cell>
          <cell r="AA372" t="str">
            <v>texte</v>
          </cell>
          <cell r="AB372" t="str">
            <v>txt</v>
          </cell>
          <cell r="AC372" t="str">
            <v>rdacontent/fre</v>
          </cell>
          <cell r="AD372" t="str">
            <v>informatique</v>
          </cell>
          <cell r="AE372" t="str">
            <v>c</v>
          </cell>
          <cell r="AF372" t="str">
            <v>rdamedia/fre</v>
          </cell>
          <cell r="AG372" t="str">
            <v>ressource en ligne</v>
          </cell>
          <cell r="AH372" t="str">
            <v>cr</v>
          </cell>
          <cell r="AI372" t="str">
            <v>rdacarrier/fre</v>
          </cell>
          <cell r="AJ372" t="str">
            <v>m\\\\\o\\d\\\\\\\\</v>
          </cell>
          <cell r="AK372" t="str">
            <v>cr\cn\\\\uuaua</v>
          </cell>
          <cell r="AL372" t="str">
            <v>Accès restreint aux membres</v>
          </cell>
          <cell r="AM372" t="str">
            <v>Source de la note de description : Version imprimée</v>
          </cell>
          <cell r="AN372" t="str">
            <v/>
          </cell>
          <cell r="AO372" t="str">
            <v>%SITE_CLIENT%/?library_guid=A928DBC4-F726-4794-8A25-57CDE886AD31</v>
          </cell>
          <cell r="AP372" t="str">
            <v>Accès au travers du portail ENI</v>
          </cell>
          <cell r="AQ372" t="str">
            <v xml:space="preserve"> ABAP Workbench </v>
          </cell>
          <cell r="AR372" t="str">
            <v xml:space="preserve"> FPM </v>
          </cell>
          <cell r="AS372" t="str">
            <v xml:space="preserve"> livre ABAP </v>
          </cell>
          <cell r="AT372" t="str">
            <v xml:space="preserve"> LNEPABA</v>
          </cell>
          <cell r="AU372" t="str">
            <v xml:space="preserve"> POWL </v>
          </cell>
          <cell r="AV372" t="str">
            <v xml:space="preserve"> WAS </v>
          </cell>
          <cell r="AW372" t="str">
            <v xml:space="preserve"> WD4A </v>
          </cell>
          <cell r="AX372" t="str">
            <v xml:space="preserve"> WDA </v>
          </cell>
          <cell r="AY372" t="str">
            <v xml:space="preserve">livre SAP </v>
          </cell>
          <cell r="AZ372" t="str">
            <v/>
          </cell>
          <cell r="BA372" t="str">
            <v/>
          </cell>
          <cell r="BB372" t="str">
            <v/>
          </cell>
          <cell r="BC372" t="str">
            <v/>
          </cell>
          <cell r="BD372" t="str">
            <v/>
          </cell>
          <cell r="BE372" t="str">
            <v/>
          </cell>
          <cell r="BF372" t="str">
            <v/>
          </cell>
          <cell r="BG372" t="str">
            <v/>
          </cell>
          <cell r="BH372" t="str">
            <v/>
          </cell>
          <cell r="BI372" t="str">
            <v/>
          </cell>
          <cell r="BJ372" t="str">
            <v/>
          </cell>
          <cell r="BK372" t="str">
            <v/>
          </cell>
          <cell r="BL372" t="str">
            <v/>
          </cell>
          <cell r="BM372" t="str">
            <v/>
          </cell>
          <cell r="BN372" t="str">
            <v/>
          </cell>
          <cell r="BO372" t="str">
            <v/>
          </cell>
          <cell r="BP372" t="str">
            <v/>
          </cell>
          <cell r="BQ372" t="str">
            <v/>
          </cell>
          <cell r="BR372" t="str">
            <v/>
          </cell>
          <cell r="BS372" t="str">
            <v/>
          </cell>
          <cell r="BT372" t="str">
            <v/>
          </cell>
          <cell r="BU372" t="str">
            <v/>
          </cell>
          <cell r="BV372" t="str">
            <v/>
          </cell>
          <cell r="BW372" t="str">
            <v/>
          </cell>
          <cell r="BX372" t="str">
            <v/>
          </cell>
        </row>
        <row r="373">
          <cell r="A373" t="str">
            <v>EPALMQC</v>
          </cell>
          <cell r="B373" t="str">
            <v>ALM Quality Center</v>
          </cell>
          <cell r="C373" t="str">
            <v>Maîtrise de l'outil et bonnes pratiques</v>
          </cell>
          <cell r="D373" t="str">
            <v>Emmanuel ITIÉ</v>
          </cell>
          <cell r="E373" t="str">
            <v/>
          </cell>
          <cell r="F373" t="str">
            <v>ITIÉ, Emmanuel</v>
          </cell>
          <cell r="G373" t="str">
            <v/>
          </cell>
          <cell r="H373" t="str">
            <v/>
          </cell>
          <cell r="I373" t="str">
            <v/>
          </cell>
          <cell r="J373" t="str">
            <v/>
          </cell>
          <cell r="K373" t="str">
            <v>Edition du 1 May 2020</v>
          </cell>
          <cell r="L373" t="str">
            <v>592 pages</v>
          </cell>
          <cell r="M373" t="str">
            <v>Editions ENI</v>
          </cell>
          <cell r="N373" t="str">
            <v>fre</v>
          </cell>
          <cell r="O373" t="str">
            <v>fre</v>
          </cell>
          <cell r="P373" t="str">
            <v>fre</v>
          </cell>
          <cell r="Q373" t="str">
            <v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v>
          </cell>
          <cell r="R373">
            <v>9782409024498</v>
          </cell>
          <cell r="S373" t="str">
            <v>Version Numérique</v>
          </cell>
          <cell r="T373">
            <v>9782409024481</v>
          </cell>
          <cell r="U373" t="str">
            <v>Version Imprimée</v>
          </cell>
          <cell r="V373" t="str">
            <v>St-Herblain</v>
          </cell>
          <cell r="W373" t="str">
            <v>Editions ENI</v>
          </cell>
          <cell r="X373">
            <v>2020</v>
          </cell>
          <cell r="Y373" t="str">
            <v>Bibliothèque Numérique ENI (Service en ligne)</v>
          </cell>
          <cell r="Z373" t="str">
            <v>EPSILON</v>
          </cell>
          <cell r="AA373" t="str">
            <v>texte</v>
          </cell>
          <cell r="AB373" t="str">
            <v>txt</v>
          </cell>
          <cell r="AC373" t="str">
            <v>rdacontent/fre</v>
          </cell>
          <cell r="AD373" t="str">
            <v>informatique</v>
          </cell>
          <cell r="AE373" t="str">
            <v>c</v>
          </cell>
          <cell r="AF373" t="str">
            <v>rdamedia/fre</v>
          </cell>
          <cell r="AG373" t="str">
            <v>ressource en ligne</v>
          </cell>
          <cell r="AH373" t="str">
            <v>cr</v>
          </cell>
          <cell r="AI373" t="str">
            <v>rdacarrier/fre</v>
          </cell>
          <cell r="AJ373" t="str">
            <v>m\\\\\o\\d\\\\\\\\</v>
          </cell>
          <cell r="AK373" t="str">
            <v>cr\cn\\\\uuaua</v>
          </cell>
          <cell r="AL373" t="str">
            <v>Accès restreint aux membres</v>
          </cell>
          <cell r="AM373" t="str">
            <v>Source de la note de description : Version imprimée</v>
          </cell>
          <cell r="AN373" t="str">
            <v/>
          </cell>
          <cell r="AO373" t="str">
            <v>%SITE_CLIENT%/?library_guid=49B616F4-3235-421D-95B9-E093F2C616E9</v>
          </cell>
          <cell r="AP373" t="str">
            <v>Accès au travers du portail ENI</v>
          </cell>
          <cell r="AQ373" t="str">
            <v xml:space="preserve"> Application Lifecycle Management </v>
          </cell>
          <cell r="AR373" t="str">
            <v xml:space="preserve"> HP Quality Center </v>
          </cell>
          <cell r="AS373" t="str">
            <v xml:space="preserve"> LNEPALMQC</v>
          </cell>
          <cell r="AT373" t="str">
            <v xml:space="preserve"> Micro Focus </v>
          </cell>
          <cell r="AU373" t="str">
            <v xml:space="preserve"> microfocus </v>
          </cell>
          <cell r="AV373" t="str">
            <v xml:space="preserve"> QC </v>
          </cell>
          <cell r="AW373" t="str">
            <v xml:space="preserve"> test logiciel </v>
          </cell>
          <cell r="AX373" t="str">
            <v xml:space="preserve">test </v>
          </cell>
          <cell r="AY373" t="str">
            <v/>
          </cell>
          <cell r="AZ373" t="str">
            <v/>
          </cell>
          <cell r="BA373" t="str">
            <v/>
          </cell>
          <cell r="BB373" t="str">
            <v/>
          </cell>
          <cell r="BC373" t="str">
            <v/>
          </cell>
          <cell r="BD373" t="str">
            <v/>
          </cell>
          <cell r="BE373" t="str">
            <v/>
          </cell>
          <cell r="BF373" t="str">
            <v/>
          </cell>
          <cell r="BG373" t="str">
            <v/>
          </cell>
          <cell r="BH373" t="str">
            <v/>
          </cell>
          <cell r="BI373" t="str">
            <v/>
          </cell>
          <cell r="BJ373" t="str">
            <v/>
          </cell>
          <cell r="BK373" t="str">
            <v/>
          </cell>
          <cell r="BL373" t="str">
            <v/>
          </cell>
          <cell r="BM373" t="str">
            <v/>
          </cell>
          <cell r="BN373" t="str">
            <v/>
          </cell>
          <cell r="BO373" t="str">
            <v/>
          </cell>
          <cell r="BP373" t="str">
            <v/>
          </cell>
          <cell r="BQ373" t="str">
            <v/>
          </cell>
          <cell r="BR373" t="str">
            <v/>
          </cell>
          <cell r="BS373" t="str">
            <v/>
          </cell>
          <cell r="BT373" t="str">
            <v/>
          </cell>
          <cell r="BU373" t="str">
            <v/>
          </cell>
          <cell r="BV373" t="str">
            <v/>
          </cell>
          <cell r="BW373" t="str">
            <v/>
          </cell>
          <cell r="BX373" t="str">
            <v/>
          </cell>
        </row>
        <row r="374">
          <cell r="A374" t="str">
            <v>EPAPEX</v>
          </cell>
          <cell r="B374" t="str">
            <v>Oracle APEX (Oracle Application Express)</v>
          </cell>
          <cell r="C374" t="str">
            <v>Développement rapide d'applications web pour Oracle</v>
          </cell>
          <cell r="D374" t="str">
            <v>Ahcène BOUROUIS</v>
          </cell>
          <cell r="E374" t="str">
            <v/>
          </cell>
          <cell r="F374" t="str">
            <v>BOUROUIS, Ahcène</v>
          </cell>
          <cell r="G374" t="str">
            <v/>
          </cell>
          <cell r="H374" t="str">
            <v/>
          </cell>
          <cell r="I374" t="str">
            <v/>
          </cell>
          <cell r="J374" t="str">
            <v/>
          </cell>
          <cell r="K374" t="str">
            <v>Edition du 1 December 2009</v>
          </cell>
          <cell r="L374" t="str">
            <v>500 pages</v>
          </cell>
          <cell r="M374" t="str">
            <v>Editions ENI</v>
          </cell>
          <cell r="N374" t="str">
            <v>fre</v>
          </cell>
          <cell r="O374" t="str">
            <v>fre</v>
          </cell>
          <cell r="P374" t="str">
            <v>fre</v>
          </cell>
          <cell r="Q374" t="str">
            <v>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v>
          </cell>
          <cell r="R374">
            <v>9782746053274</v>
          </cell>
          <cell r="S374" t="str">
            <v>Version Numérique</v>
          </cell>
          <cell r="T374">
            <v>9782746052444</v>
          </cell>
          <cell r="U374" t="str">
            <v>Version Imprimée</v>
          </cell>
          <cell r="V374" t="str">
            <v>St-Herblain</v>
          </cell>
          <cell r="W374" t="str">
            <v>Editions ENI</v>
          </cell>
          <cell r="X374">
            <v>2009</v>
          </cell>
          <cell r="Y374" t="str">
            <v>Bibliothèque Numérique ENI (Service en ligne)</v>
          </cell>
          <cell r="Z374" t="str">
            <v>EPSILON</v>
          </cell>
          <cell r="AA374" t="str">
            <v>texte</v>
          </cell>
          <cell r="AB374" t="str">
            <v>txt</v>
          </cell>
          <cell r="AC374" t="str">
            <v>rdacontent/fre</v>
          </cell>
          <cell r="AD374" t="str">
            <v>informatique</v>
          </cell>
          <cell r="AE374" t="str">
            <v>c</v>
          </cell>
          <cell r="AF374" t="str">
            <v>rdamedia/fre</v>
          </cell>
          <cell r="AG374" t="str">
            <v>ressource en ligne</v>
          </cell>
          <cell r="AH374" t="str">
            <v>cr</v>
          </cell>
          <cell r="AI374" t="str">
            <v>rdacarrier/fre</v>
          </cell>
          <cell r="AJ374" t="str">
            <v>m\\\\\o\\d\\\\\\\\</v>
          </cell>
          <cell r="AK374" t="str">
            <v>cr\cn\\\\uuaua</v>
          </cell>
          <cell r="AL374" t="str">
            <v>Accès restreint aux membres</v>
          </cell>
          <cell r="AM374" t="str">
            <v>Source de la note de description : Version imprimée</v>
          </cell>
          <cell r="AN374" t="str">
            <v/>
          </cell>
          <cell r="AO374" t="str">
            <v>%SITE_CLIENT%/?library_guid=3A5D8F24-9A1B-47B0-969F-FE7175A05A5C</v>
          </cell>
          <cell r="AP374" t="str">
            <v>Accès au travers du portail ENI</v>
          </cell>
          <cell r="AQ374" t="str">
            <v xml:space="preserve"> développement </v>
          </cell>
          <cell r="AR374" t="str">
            <v xml:space="preserve"> livre apex </v>
          </cell>
          <cell r="AS374" t="str">
            <v xml:space="preserve"> LNEPAPEX</v>
          </cell>
          <cell r="AT374" t="str">
            <v xml:space="preserve">livre oracle </v>
          </cell>
          <cell r="AU374" t="str">
            <v/>
          </cell>
          <cell r="AV374" t="str">
            <v/>
          </cell>
          <cell r="AW374" t="str">
            <v/>
          </cell>
          <cell r="AX374" t="str">
            <v/>
          </cell>
          <cell r="AY374" t="str">
            <v/>
          </cell>
          <cell r="AZ374" t="str">
            <v/>
          </cell>
          <cell r="BA374" t="str">
            <v/>
          </cell>
          <cell r="BB374" t="str">
            <v/>
          </cell>
          <cell r="BC374" t="str">
            <v/>
          </cell>
          <cell r="BD374" t="str">
            <v/>
          </cell>
          <cell r="BE374" t="str">
            <v/>
          </cell>
          <cell r="BF374" t="str">
            <v/>
          </cell>
          <cell r="BG374" t="str">
            <v/>
          </cell>
          <cell r="BH374" t="str">
            <v/>
          </cell>
          <cell r="BI374" t="str">
            <v/>
          </cell>
          <cell r="BJ374" t="str">
            <v/>
          </cell>
          <cell r="BK374" t="str">
            <v/>
          </cell>
          <cell r="BL374" t="str">
            <v/>
          </cell>
          <cell r="BM374" t="str">
            <v/>
          </cell>
          <cell r="BN374" t="str">
            <v/>
          </cell>
          <cell r="BO374" t="str">
            <v/>
          </cell>
          <cell r="BP374" t="str">
            <v/>
          </cell>
          <cell r="BQ374" t="str">
            <v/>
          </cell>
          <cell r="BR374" t="str">
            <v/>
          </cell>
          <cell r="BS374" t="str">
            <v/>
          </cell>
          <cell r="BT374" t="str">
            <v/>
          </cell>
          <cell r="BU374" t="str">
            <v/>
          </cell>
          <cell r="BV374" t="str">
            <v/>
          </cell>
          <cell r="BW374" t="str">
            <v/>
          </cell>
          <cell r="BX374" t="str">
            <v/>
          </cell>
        </row>
        <row r="375">
          <cell r="A375" t="str">
            <v>EPASCIS</v>
          </cell>
          <cell r="B375" t="str">
            <v>Cisco ASA</v>
          </cell>
          <cell r="C375" t="str">
            <v>Mise en oeuvre et configuration de base des boîtiers de sécurité ASA</v>
          </cell>
          <cell r="D375" t="str">
            <v>Jean-Paul ARCHIER</v>
          </cell>
          <cell r="E375" t="str">
            <v/>
          </cell>
          <cell r="F375" t="str">
            <v>ARCHIER, Jean-Paul</v>
          </cell>
          <cell r="G375" t="str">
            <v/>
          </cell>
          <cell r="H375" t="str">
            <v/>
          </cell>
          <cell r="I375" t="str">
            <v/>
          </cell>
          <cell r="J375" t="str">
            <v/>
          </cell>
          <cell r="K375" t="str">
            <v>Edition du 1 August 2011</v>
          </cell>
          <cell r="L375" t="str">
            <v>474 pages</v>
          </cell>
          <cell r="M375" t="str">
            <v>Editions ENI</v>
          </cell>
          <cell r="N375" t="str">
            <v>fre</v>
          </cell>
          <cell r="O375" t="str">
            <v>fre</v>
          </cell>
          <cell r="P375" t="str">
            <v>fre</v>
          </cell>
          <cell r="Q375" t="str">
            <v>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v>
          </cell>
          <cell r="R375">
            <v>9782746067950</v>
          </cell>
          <cell r="S375" t="str">
            <v>Version Numérique</v>
          </cell>
          <cell r="T375">
            <v>9782746067233</v>
          </cell>
          <cell r="U375" t="str">
            <v>Version Imprimée</v>
          </cell>
          <cell r="V375" t="str">
            <v>St-Herblain</v>
          </cell>
          <cell r="W375" t="str">
            <v>Editions ENI</v>
          </cell>
          <cell r="X375">
            <v>2011</v>
          </cell>
          <cell r="Y375" t="str">
            <v>Bibliothèque Numérique ENI (Service en ligne)</v>
          </cell>
          <cell r="Z375" t="str">
            <v>EPSILON</v>
          </cell>
          <cell r="AA375" t="str">
            <v>texte</v>
          </cell>
          <cell r="AB375" t="str">
            <v>txt</v>
          </cell>
          <cell r="AC375" t="str">
            <v>rdacontent/fre</v>
          </cell>
          <cell r="AD375" t="str">
            <v>informatique</v>
          </cell>
          <cell r="AE375" t="str">
            <v>c</v>
          </cell>
          <cell r="AF375" t="str">
            <v>rdamedia/fre</v>
          </cell>
          <cell r="AG375" t="str">
            <v>ressource en ligne</v>
          </cell>
          <cell r="AH375" t="str">
            <v>cr</v>
          </cell>
          <cell r="AI375" t="str">
            <v>rdacarrier/fre</v>
          </cell>
          <cell r="AJ375" t="str">
            <v>m\\\\\o\\d\\\\\\\\</v>
          </cell>
          <cell r="AK375" t="str">
            <v>cr\cn\\\\uuaua</v>
          </cell>
          <cell r="AL375" t="str">
            <v>Accès restreint aux membres</v>
          </cell>
          <cell r="AM375" t="str">
            <v>Source de la note de description : Version imprimée</v>
          </cell>
          <cell r="AN375" t="str">
            <v/>
          </cell>
          <cell r="AO375" t="str">
            <v>%SITE_CLIENT%/?library_guid=F3DA1568-C003-40B7-B647-8D91A057502B</v>
          </cell>
          <cell r="AP375" t="str">
            <v>Accès au travers du portail ENI</v>
          </cell>
          <cell r="AQ375" t="str">
            <v xml:space="preserve"> ASDM </v>
          </cell>
          <cell r="AR375" t="str">
            <v xml:space="preserve"> CLI </v>
          </cell>
          <cell r="AS375" t="str">
            <v xml:space="preserve"> LNEPASCIS</v>
          </cell>
          <cell r="AT375" t="str">
            <v xml:space="preserve"> pix </v>
          </cell>
          <cell r="AU375" t="str">
            <v xml:space="preserve"> securite </v>
          </cell>
          <cell r="AV375" t="str">
            <v xml:space="preserve"> switch  </v>
          </cell>
          <cell r="AW375" t="str">
            <v xml:space="preserve"> vlan </v>
          </cell>
          <cell r="AX375" t="str">
            <v xml:space="preserve"> vlans </v>
          </cell>
          <cell r="AY375" t="str">
            <v xml:space="preserve"> vpn </v>
          </cell>
          <cell r="AZ375" t="str">
            <v xml:space="preserve">sécurité </v>
          </cell>
          <cell r="BA375" t="str">
            <v/>
          </cell>
          <cell r="BB375" t="str">
            <v/>
          </cell>
          <cell r="BC375" t="str">
            <v/>
          </cell>
          <cell r="BD375" t="str">
            <v/>
          </cell>
          <cell r="BE375" t="str">
            <v/>
          </cell>
          <cell r="BF375" t="str">
            <v/>
          </cell>
          <cell r="BG375" t="str">
            <v/>
          </cell>
          <cell r="BH375" t="str">
            <v/>
          </cell>
          <cell r="BI375" t="str">
            <v/>
          </cell>
          <cell r="BJ375" t="str">
            <v/>
          </cell>
          <cell r="BK375" t="str">
            <v/>
          </cell>
          <cell r="BL375" t="str">
            <v/>
          </cell>
          <cell r="BM375" t="str">
            <v/>
          </cell>
          <cell r="BN375" t="str">
            <v/>
          </cell>
          <cell r="BO375" t="str">
            <v/>
          </cell>
          <cell r="BP375" t="str">
            <v/>
          </cell>
          <cell r="BQ375" t="str">
            <v/>
          </cell>
          <cell r="BR375" t="str">
            <v/>
          </cell>
          <cell r="BS375" t="str">
            <v/>
          </cell>
          <cell r="BT375" t="str">
            <v/>
          </cell>
          <cell r="BU375" t="str">
            <v/>
          </cell>
          <cell r="BV375" t="str">
            <v/>
          </cell>
          <cell r="BW375" t="str">
            <v/>
          </cell>
          <cell r="BX375" t="str">
            <v/>
          </cell>
        </row>
        <row r="376">
          <cell r="A376" t="str">
            <v>EPAZDF</v>
          </cell>
          <cell r="B376" t="str">
            <v>Azure Data Factory</v>
          </cell>
          <cell r="C376" t="str">
            <v>Intégrez vos données avec le service serverless d'Azure</v>
          </cell>
          <cell r="D376" t="str">
            <v>Charles-Henri  SAUGET</v>
          </cell>
          <cell r="E376" t="str">
            <v/>
          </cell>
          <cell r="F376" t="str">
            <v xml:space="preserve">SAUGET, Charles-Henri </v>
          </cell>
          <cell r="G376" t="str">
            <v/>
          </cell>
          <cell r="H376" t="str">
            <v/>
          </cell>
          <cell r="I376" t="str">
            <v/>
          </cell>
          <cell r="J376" t="str">
            <v/>
          </cell>
          <cell r="K376" t="str">
            <v>Edition du 1 October 2019</v>
          </cell>
          <cell r="L376" t="str">
            <v>412 pages</v>
          </cell>
          <cell r="M376" t="str">
            <v>Editions ENI</v>
          </cell>
          <cell r="N376" t="str">
            <v>fre</v>
          </cell>
          <cell r="O376" t="str">
            <v>fre</v>
          </cell>
          <cell r="P376" t="str">
            <v>fre</v>
          </cell>
          <cell r="Q376" t="str">
            <v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v>
          </cell>
          <cell r="R376">
            <v>9782409021190</v>
          </cell>
          <cell r="S376" t="str">
            <v>Version Numérique</v>
          </cell>
          <cell r="T376">
            <v>9782409021183</v>
          </cell>
          <cell r="U376" t="str">
            <v>Version Imprimée</v>
          </cell>
          <cell r="V376" t="str">
            <v>St-Herblain</v>
          </cell>
          <cell r="W376" t="str">
            <v>Editions ENI</v>
          </cell>
          <cell r="X376">
            <v>2019</v>
          </cell>
          <cell r="Y376" t="str">
            <v>Bibliothèque Numérique ENI (Service en ligne)</v>
          </cell>
          <cell r="Z376" t="str">
            <v>EPSILON</v>
          </cell>
          <cell r="AA376" t="str">
            <v>texte</v>
          </cell>
          <cell r="AB376" t="str">
            <v>txt</v>
          </cell>
          <cell r="AC376" t="str">
            <v>rdacontent/fre</v>
          </cell>
          <cell r="AD376" t="str">
            <v>informatique</v>
          </cell>
          <cell r="AE376" t="str">
            <v>c</v>
          </cell>
          <cell r="AF376" t="str">
            <v>rdamedia/fre</v>
          </cell>
          <cell r="AG376" t="str">
            <v>ressource en ligne</v>
          </cell>
          <cell r="AH376" t="str">
            <v>cr</v>
          </cell>
          <cell r="AI376" t="str">
            <v>rdacarrier/fre</v>
          </cell>
          <cell r="AJ376" t="str">
            <v>m\\\\\o\\d\\\\\\\\</v>
          </cell>
          <cell r="AK376" t="str">
            <v>cr\cn\\\\uuaua</v>
          </cell>
          <cell r="AL376" t="str">
            <v>Accès restreint aux membres</v>
          </cell>
          <cell r="AM376" t="str">
            <v>Source de la note de description : Version imprimée</v>
          </cell>
          <cell r="AN376" t="str">
            <v/>
          </cell>
          <cell r="AO376" t="str">
            <v>%SITE_CLIENT%/?library_guid=BBC2A7B3-43A0-4430-A0A7-8FF3DE4F8312</v>
          </cell>
          <cell r="AP376" t="str">
            <v>Accès au travers du portail ENI</v>
          </cell>
          <cell r="AQ376" t="str">
            <v xml:space="preserve"> cloud </v>
          </cell>
          <cell r="AR376" t="str">
            <v xml:space="preserve"> Data Flow </v>
          </cell>
          <cell r="AS376" t="str">
            <v xml:space="preserve"> ELT </v>
          </cell>
          <cell r="AT376" t="str">
            <v xml:space="preserve"> ETL </v>
          </cell>
          <cell r="AU376" t="str">
            <v xml:space="preserve"> intégration de données </v>
          </cell>
          <cell r="AV376" t="str">
            <v xml:space="preserve"> LNEPAZDF</v>
          </cell>
          <cell r="AW376" t="str">
            <v xml:space="preserve"> Spark </v>
          </cell>
          <cell r="AX376" t="str">
            <v xml:space="preserve">Azure </v>
          </cell>
          <cell r="AY376" t="str">
            <v/>
          </cell>
          <cell r="AZ376" t="str">
            <v/>
          </cell>
          <cell r="BA376" t="str">
            <v/>
          </cell>
          <cell r="BB376" t="str">
            <v/>
          </cell>
          <cell r="BC376" t="str">
            <v/>
          </cell>
          <cell r="BD376" t="str">
            <v/>
          </cell>
          <cell r="BE376" t="str">
            <v/>
          </cell>
          <cell r="BF376" t="str">
            <v/>
          </cell>
          <cell r="BG376" t="str">
            <v/>
          </cell>
          <cell r="BH376" t="str">
            <v/>
          </cell>
          <cell r="BI376" t="str">
            <v/>
          </cell>
          <cell r="BJ376" t="str">
            <v/>
          </cell>
          <cell r="BK376" t="str">
            <v/>
          </cell>
          <cell r="BL376" t="str">
            <v/>
          </cell>
          <cell r="BM376" t="str">
            <v/>
          </cell>
          <cell r="BN376" t="str">
            <v/>
          </cell>
          <cell r="BO376" t="str">
            <v/>
          </cell>
          <cell r="BP376" t="str">
            <v/>
          </cell>
          <cell r="BQ376" t="str">
            <v/>
          </cell>
          <cell r="BR376" t="str">
            <v/>
          </cell>
          <cell r="BS376" t="str">
            <v/>
          </cell>
          <cell r="BT376" t="str">
            <v/>
          </cell>
          <cell r="BU376" t="str">
            <v/>
          </cell>
          <cell r="BV376" t="str">
            <v/>
          </cell>
          <cell r="BW376" t="str">
            <v/>
          </cell>
          <cell r="BX376" t="str">
            <v/>
          </cell>
        </row>
        <row r="377">
          <cell r="A377" t="str">
            <v>EPAZRES</v>
          </cell>
          <cell r="B377" t="str">
            <v>Le réseau avec Microsoft Azure</v>
          </cell>
          <cell r="C377" t="str">
            <v>Déployez, hybridez et sécurisez vos réseaux dans le cloud</v>
          </cell>
          <cell r="D377" t="str">
            <v>Loïc VOLANT</v>
          </cell>
          <cell r="E377" t="str">
            <v/>
          </cell>
          <cell r="F377" t="str">
            <v>VOLANT, Loïc</v>
          </cell>
          <cell r="G377" t="str">
            <v/>
          </cell>
          <cell r="H377" t="str">
            <v/>
          </cell>
          <cell r="I377" t="str">
            <v/>
          </cell>
          <cell r="J377" t="str">
            <v/>
          </cell>
          <cell r="K377" t="str">
            <v>Edition du 1 March 2022</v>
          </cell>
          <cell r="L377" t="str">
            <v>655 pages</v>
          </cell>
          <cell r="M377" t="str">
            <v>Editions ENI</v>
          </cell>
          <cell r="N377" t="str">
            <v>fre</v>
          </cell>
          <cell r="O377" t="str">
            <v>fre</v>
          </cell>
          <cell r="P377" t="str">
            <v>fre</v>
          </cell>
          <cell r="Q377" t="str">
            <v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v>
          </cell>
          <cell r="R377">
            <v>9782409034138</v>
          </cell>
          <cell r="S377" t="str">
            <v>Version Numérique</v>
          </cell>
          <cell r="T377">
            <v>9782409034121</v>
          </cell>
          <cell r="U377" t="str">
            <v>Version Imprimée</v>
          </cell>
          <cell r="V377" t="str">
            <v>St-Herblain</v>
          </cell>
          <cell r="W377" t="str">
            <v>Editions ENI</v>
          </cell>
          <cell r="X377">
            <v>2022</v>
          </cell>
          <cell r="Y377" t="str">
            <v>Bibliothèque Numérique ENI (Service en ligne)</v>
          </cell>
          <cell r="Z377" t="str">
            <v>EPSILON</v>
          </cell>
          <cell r="AA377" t="str">
            <v>texte</v>
          </cell>
          <cell r="AB377" t="str">
            <v>txt</v>
          </cell>
          <cell r="AC377" t="str">
            <v>rdacontent/fre</v>
          </cell>
          <cell r="AD377" t="str">
            <v>informatique</v>
          </cell>
          <cell r="AE377" t="str">
            <v>c</v>
          </cell>
          <cell r="AF377" t="str">
            <v>rdamedia/fre</v>
          </cell>
          <cell r="AG377" t="str">
            <v>ressource en ligne</v>
          </cell>
          <cell r="AH377" t="str">
            <v>cr</v>
          </cell>
          <cell r="AI377" t="str">
            <v>rdacarrier/fre</v>
          </cell>
          <cell r="AJ377" t="str">
            <v>m\\\\\o\\d\\\\\\\\</v>
          </cell>
          <cell r="AK377" t="str">
            <v>cr\cn\\\\uuaua</v>
          </cell>
          <cell r="AL377" t="str">
            <v>Accès restreint aux membres</v>
          </cell>
          <cell r="AM377" t="str">
            <v>Source de la note de description : Version imprimée</v>
          </cell>
          <cell r="AN377" t="str">
            <v/>
          </cell>
          <cell r="AO377" t="str">
            <v>%SITE_CLIENT%/?library_guid=735FCC2A-723D-41FE-A2BD-95B32E77F78A</v>
          </cell>
          <cell r="AP377" t="str">
            <v>Accès au travers du portail ENI</v>
          </cell>
          <cell r="AQ377" t="str">
            <v xml:space="preserve"> Bastion Azure</v>
          </cell>
          <cell r="AR377" t="str">
            <v xml:space="preserve"> cloud </v>
          </cell>
          <cell r="AS377" t="str">
            <v xml:space="preserve"> DNS </v>
          </cell>
          <cell r="AT377" t="str">
            <v xml:space="preserve"> microsoft </v>
          </cell>
          <cell r="AU377" t="str">
            <v xml:space="preserve"> Network Security Group </v>
          </cell>
          <cell r="AV377" t="str">
            <v xml:space="preserve"> Peering </v>
          </cell>
          <cell r="AW377" t="str">
            <v xml:space="preserve"> Private Endpoint </v>
          </cell>
          <cell r="AX377" t="str">
            <v xml:space="preserve"> réseau </v>
          </cell>
          <cell r="AY377" t="str">
            <v xml:space="preserve">Azure </v>
          </cell>
          <cell r="AZ377" t="str">
            <v/>
          </cell>
          <cell r="BA377" t="str">
            <v/>
          </cell>
          <cell r="BB377" t="str">
            <v/>
          </cell>
          <cell r="BC377" t="str">
            <v/>
          </cell>
          <cell r="BD377" t="str">
            <v/>
          </cell>
          <cell r="BE377" t="str">
            <v/>
          </cell>
          <cell r="BF377" t="str">
            <v/>
          </cell>
          <cell r="BG377" t="str">
            <v/>
          </cell>
          <cell r="BH377" t="str">
            <v/>
          </cell>
          <cell r="BI377" t="str">
            <v/>
          </cell>
          <cell r="BJ377" t="str">
            <v/>
          </cell>
          <cell r="BK377" t="str">
            <v/>
          </cell>
          <cell r="BL377" t="str">
            <v/>
          </cell>
          <cell r="BM377" t="str">
            <v/>
          </cell>
          <cell r="BN377" t="str">
            <v/>
          </cell>
          <cell r="BO377" t="str">
            <v/>
          </cell>
          <cell r="BP377" t="str">
            <v/>
          </cell>
          <cell r="BQ377" t="str">
            <v/>
          </cell>
          <cell r="BR377" t="str">
            <v/>
          </cell>
          <cell r="BS377" t="str">
            <v/>
          </cell>
          <cell r="BT377" t="str">
            <v/>
          </cell>
          <cell r="BU377" t="str">
            <v/>
          </cell>
          <cell r="BV377" t="str">
            <v/>
          </cell>
          <cell r="BW377" t="str">
            <v/>
          </cell>
          <cell r="BX377" t="str">
            <v/>
          </cell>
        </row>
        <row r="378">
          <cell r="A378" t="str">
            <v>EPAZSTA</v>
          </cell>
          <cell r="B378" t="str">
            <v>Azure Stack</v>
          </cell>
          <cell r="C378" t="str">
            <v>Déployez le portail Cloud Azure sur votre Datacenter</v>
          </cell>
          <cell r="D378" t="str">
            <v>Thierry BOLLET</v>
          </cell>
          <cell r="E378" t="str">
            <v/>
          </cell>
          <cell r="F378" t="str">
            <v>BOLLET, Thierry</v>
          </cell>
          <cell r="G378" t="str">
            <v/>
          </cell>
          <cell r="H378" t="str">
            <v/>
          </cell>
          <cell r="I378" t="str">
            <v/>
          </cell>
          <cell r="J378" t="str">
            <v/>
          </cell>
          <cell r="K378" t="str">
            <v>Edition du 1 March 2020</v>
          </cell>
          <cell r="L378" t="str">
            <v>298 pages</v>
          </cell>
          <cell r="M378" t="str">
            <v>Editions ENI</v>
          </cell>
          <cell r="N378" t="str">
            <v>fre</v>
          </cell>
          <cell r="O378" t="str">
            <v>fre</v>
          </cell>
          <cell r="P378" t="str">
            <v>fre</v>
          </cell>
          <cell r="Q378" t="str">
            <v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v>
          </cell>
          <cell r="R378">
            <v>9782409024221</v>
          </cell>
          <cell r="S378" t="str">
            <v>Version Numérique</v>
          </cell>
          <cell r="T378">
            <v>9782409024214</v>
          </cell>
          <cell r="U378" t="str">
            <v>Version Imprimée</v>
          </cell>
          <cell r="V378" t="str">
            <v>St-Herblain</v>
          </cell>
          <cell r="W378" t="str">
            <v>Editions ENI</v>
          </cell>
          <cell r="X378">
            <v>2020</v>
          </cell>
          <cell r="Y378" t="str">
            <v>Bibliothèque Numérique ENI (Service en ligne)</v>
          </cell>
          <cell r="Z378" t="str">
            <v>EPSILON</v>
          </cell>
          <cell r="AA378" t="str">
            <v>texte</v>
          </cell>
          <cell r="AB378" t="str">
            <v>txt</v>
          </cell>
          <cell r="AC378" t="str">
            <v>rdacontent/fre</v>
          </cell>
          <cell r="AD378" t="str">
            <v>informatique</v>
          </cell>
          <cell r="AE378" t="str">
            <v>c</v>
          </cell>
          <cell r="AF378" t="str">
            <v>rdamedia/fre</v>
          </cell>
          <cell r="AG378" t="str">
            <v>ressource en ligne</v>
          </cell>
          <cell r="AH378" t="str">
            <v>cr</v>
          </cell>
          <cell r="AI378" t="str">
            <v>rdacarrier/fre</v>
          </cell>
          <cell r="AJ378" t="str">
            <v>m\\\\\o\\d\\\\\\\\</v>
          </cell>
          <cell r="AK378" t="str">
            <v>cr\cn\\\\uuaua</v>
          </cell>
          <cell r="AL378" t="str">
            <v>Accès restreint aux membres</v>
          </cell>
          <cell r="AM378" t="str">
            <v>Source de la note de description : Version imprimée</v>
          </cell>
          <cell r="AN378" t="str">
            <v/>
          </cell>
          <cell r="AO378" t="str">
            <v>%SITE_CLIENT%/?library_guid=B4BF76F7-CA65-41D2-8F28-AF935CF5E03A</v>
          </cell>
          <cell r="AP378" t="str">
            <v>Accès au travers du portail ENI</v>
          </cell>
          <cell r="AQ378" t="str">
            <v xml:space="preserve"> cloud </v>
          </cell>
          <cell r="AR378" t="str">
            <v xml:space="preserve"> hybride </v>
          </cell>
          <cell r="AS378" t="str">
            <v xml:space="preserve"> LNEPAZSTA</v>
          </cell>
          <cell r="AT378" t="str">
            <v xml:space="preserve">livre Azure </v>
          </cell>
          <cell r="AU378" t="str">
            <v/>
          </cell>
          <cell r="AV378" t="str">
            <v/>
          </cell>
          <cell r="AW378" t="str">
            <v/>
          </cell>
          <cell r="AX378" t="str">
            <v/>
          </cell>
          <cell r="AY378" t="str">
            <v/>
          </cell>
          <cell r="AZ378" t="str">
            <v/>
          </cell>
          <cell r="BA378" t="str">
            <v/>
          </cell>
          <cell r="BB378" t="str">
            <v/>
          </cell>
          <cell r="BC378" t="str">
            <v/>
          </cell>
          <cell r="BD378" t="str">
            <v/>
          </cell>
          <cell r="BE378" t="str">
            <v/>
          </cell>
          <cell r="BF378" t="str">
            <v/>
          </cell>
          <cell r="BG378" t="str">
            <v/>
          </cell>
          <cell r="BH378" t="str">
            <v/>
          </cell>
          <cell r="BI378" t="str">
            <v/>
          </cell>
          <cell r="BJ378" t="str">
            <v/>
          </cell>
          <cell r="BK378" t="str">
            <v/>
          </cell>
          <cell r="BL378" t="str">
            <v/>
          </cell>
          <cell r="BM378" t="str">
            <v/>
          </cell>
          <cell r="BN378" t="str">
            <v/>
          </cell>
          <cell r="BO378" t="str">
            <v/>
          </cell>
          <cell r="BP378" t="str">
            <v/>
          </cell>
          <cell r="BQ378" t="str">
            <v/>
          </cell>
          <cell r="BR378" t="str">
            <v/>
          </cell>
          <cell r="BS378" t="str">
            <v/>
          </cell>
          <cell r="BT378" t="str">
            <v/>
          </cell>
          <cell r="BU378" t="str">
            <v/>
          </cell>
          <cell r="BV378" t="str">
            <v/>
          </cell>
          <cell r="BW378" t="str">
            <v/>
          </cell>
          <cell r="BX378" t="str">
            <v/>
          </cell>
        </row>
        <row r="379">
          <cell r="A379" t="str">
            <v>EPBIGHA</v>
          </cell>
          <cell r="B379" t="str">
            <v>Big Data</v>
          </cell>
          <cell r="C379" t="str">
            <v>Concepts et mise en oeuvre de Hadoop</v>
          </cell>
          <cell r="D379" t="str">
            <v>Laurent JOLIA-FERRIER</v>
          </cell>
          <cell r="E379" t="str">
            <v/>
          </cell>
          <cell r="F379" t="str">
            <v>JOLIA-FERRIER, Laurent</v>
          </cell>
          <cell r="G379" t="str">
            <v/>
          </cell>
          <cell r="H379" t="str">
            <v/>
          </cell>
          <cell r="I379" t="str">
            <v/>
          </cell>
          <cell r="J379" t="str">
            <v/>
          </cell>
          <cell r="K379" t="str">
            <v>Edition du 1 February 2014</v>
          </cell>
          <cell r="L379" t="str">
            <v>207 pages</v>
          </cell>
          <cell r="M379" t="str">
            <v>Editions ENI</v>
          </cell>
          <cell r="N379" t="str">
            <v>fre</v>
          </cell>
          <cell r="O379" t="str">
            <v>fre</v>
          </cell>
          <cell r="P379" t="str">
            <v>fre</v>
          </cell>
          <cell r="Q379" t="str">
            <v>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v>
          </cell>
          <cell r="R379">
            <v>9782746088368</v>
          </cell>
          <cell r="S379" t="str">
            <v>Version Numérique</v>
          </cell>
          <cell r="T379">
            <v>9782746086883</v>
          </cell>
          <cell r="U379" t="str">
            <v>Version Imprimée</v>
          </cell>
          <cell r="V379" t="str">
            <v>St-Herblain</v>
          </cell>
          <cell r="W379" t="str">
            <v>Editions ENI</v>
          </cell>
          <cell r="X379">
            <v>2014</v>
          </cell>
          <cell r="Y379" t="str">
            <v>Bibliothèque Numérique ENI (Service en ligne)</v>
          </cell>
          <cell r="Z379" t="str">
            <v>EPSILON</v>
          </cell>
          <cell r="AA379" t="str">
            <v>texte</v>
          </cell>
          <cell r="AB379" t="str">
            <v>txt</v>
          </cell>
          <cell r="AC379" t="str">
            <v>rdacontent/fre</v>
          </cell>
          <cell r="AD379" t="str">
            <v>informatique</v>
          </cell>
          <cell r="AE379" t="str">
            <v>c</v>
          </cell>
          <cell r="AF379" t="str">
            <v>rdamedia/fre</v>
          </cell>
          <cell r="AG379" t="str">
            <v>ressource en ligne</v>
          </cell>
          <cell r="AH379" t="str">
            <v>cr</v>
          </cell>
          <cell r="AI379" t="str">
            <v>rdacarrier/fre</v>
          </cell>
          <cell r="AJ379" t="str">
            <v>m\\\\\o\\d\\\\\\\\</v>
          </cell>
          <cell r="AK379" t="str">
            <v>cr\cn\\\\uuaua</v>
          </cell>
          <cell r="AL379" t="str">
            <v>Accès restreint aux membres</v>
          </cell>
          <cell r="AM379" t="str">
            <v>Source de la note de description : Version imprimée</v>
          </cell>
          <cell r="AN379" t="str">
            <v/>
          </cell>
          <cell r="AO379" t="str">
            <v>%SITE_CLIENT%/?library_guid=22B36AB1-D7A0-42AB-BB69-D36A10439E42</v>
          </cell>
          <cell r="AP379" t="str">
            <v>Accès au travers du portail ENI</v>
          </cell>
          <cell r="AQ379" t="str">
            <v xml:space="preserve"> apache </v>
          </cell>
          <cell r="AR379" t="str">
            <v xml:space="preserve"> bi </v>
          </cell>
          <cell r="AS379" t="str">
            <v xml:space="preserve"> bigdata </v>
          </cell>
          <cell r="AT379" t="str">
            <v xml:space="preserve"> cluster </v>
          </cell>
          <cell r="AU379" t="str">
            <v xml:space="preserve"> hdfs </v>
          </cell>
          <cell r="AV379" t="str">
            <v xml:space="preserve"> LNEPBIGHA</v>
          </cell>
          <cell r="AW379" t="str">
            <v xml:space="preserve"> mapreduce </v>
          </cell>
          <cell r="AX379" t="str">
            <v xml:space="preserve">livre hadoop </v>
          </cell>
          <cell r="AY379" t="str">
            <v/>
          </cell>
          <cell r="AZ379" t="str">
            <v/>
          </cell>
          <cell r="BA379" t="str">
            <v/>
          </cell>
          <cell r="BB379" t="str">
            <v/>
          </cell>
          <cell r="BC379" t="str">
            <v/>
          </cell>
          <cell r="BD379" t="str">
            <v/>
          </cell>
          <cell r="BE379" t="str">
            <v/>
          </cell>
          <cell r="BF379" t="str">
            <v/>
          </cell>
          <cell r="BG379" t="str">
            <v/>
          </cell>
          <cell r="BH379" t="str">
            <v/>
          </cell>
          <cell r="BI379" t="str">
            <v/>
          </cell>
          <cell r="BJ379" t="str">
            <v/>
          </cell>
          <cell r="BK379" t="str">
            <v/>
          </cell>
          <cell r="BL379" t="str">
            <v/>
          </cell>
          <cell r="BM379" t="str">
            <v/>
          </cell>
          <cell r="BN379" t="str">
            <v/>
          </cell>
          <cell r="BO379" t="str">
            <v/>
          </cell>
          <cell r="BP379" t="str">
            <v/>
          </cell>
          <cell r="BQ379" t="str">
            <v/>
          </cell>
          <cell r="BR379" t="str">
            <v/>
          </cell>
          <cell r="BS379" t="str">
            <v/>
          </cell>
          <cell r="BT379" t="str">
            <v/>
          </cell>
          <cell r="BU379" t="str">
            <v/>
          </cell>
          <cell r="BV379" t="str">
            <v/>
          </cell>
          <cell r="BW379" t="str">
            <v/>
          </cell>
          <cell r="BX379" t="str">
            <v/>
          </cell>
        </row>
        <row r="380">
          <cell r="A380" t="str">
            <v>EPBOT</v>
          </cell>
          <cell r="B380" t="str">
            <v>Botkit</v>
          </cell>
          <cell r="C380" t="str">
            <v>Développez vos bots avec JavaScript et Node.js</v>
          </cell>
          <cell r="D380" t="str">
            <v>Christophe  BOUVARD</v>
          </cell>
          <cell r="E380" t="str">
            <v/>
          </cell>
          <cell r="F380" t="str">
            <v xml:space="preserve">BOUVARD, Christophe </v>
          </cell>
          <cell r="G380" t="str">
            <v/>
          </cell>
          <cell r="H380" t="str">
            <v/>
          </cell>
          <cell r="I380" t="str">
            <v/>
          </cell>
          <cell r="J380" t="str">
            <v/>
          </cell>
          <cell r="K380" t="str">
            <v>Edition du 1 December 2018</v>
          </cell>
          <cell r="L380" t="str">
            <v>495 pages</v>
          </cell>
          <cell r="M380" t="str">
            <v>Editions ENI</v>
          </cell>
          <cell r="N380" t="str">
            <v>fre</v>
          </cell>
          <cell r="O380" t="str">
            <v>fre</v>
          </cell>
          <cell r="P380" t="str">
            <v>fre</v>
          </cell>
          <cell r="Q380" t="str">
            <v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v>
          </cell>
          <cell r="R380">
            <v>9782409016653</v>
          </cell>
          <cell r="S380" t="str">
            <v>Version Numérique</v>
          </cell>
          <cell r="T380">
            <v>9782409016646</v>
          </cell>
          <cell r="U380" t="str">
            <v>Version Imprimée</v>
          </cell>
          <cell r="V380" t="str">
            <v>St-Herblain</v>
          </cell>
          <cell r="W380" t="str">
            <v>Editions ENI</v>
          </cell>
          <cell r="X380">
            <v>2018</v>
          </cell>
          <cell r="Y380" t="str">
            <v>Bibliothèque Numérique ENI (Service en ligne)</v>
          </cell>
          <cell r="Z380" t="str">
            <v>EPSILON</v>
          </cell>
          <cell r="AA380" t="str">
            <v>texte</v>
          </cell>
          <cell r="AB380" t="str">
            <v>txt</v>
          </cell>
          <cell r="AC380" t="str">
            <v>rdacontent/fre</v>
          </cell>
          <cell r="AD380" t="str">
            <v>informatique</v>
          </cell>
          <cell r="AE380" t="str">
            <v>c</v>
          </cell>
          <cell r="AF380" t="str">
            <v>rdamedia/fre</v>
          </cell>
          <cell r="AG380" t="str">
            <v>ressource en ligne</v>
          </cell>
          <cell r="AH380" t="str">
            <v>cr</v>
          </cell>
          <cell r="AI380" t="str">
            <v>rdacarrier/fre</v>
          </cell>
          <cell r="AJ380" t="str">
            <v>m\\\\\o\\d\\\\\\\\</v>
          </cell>
          <cell r="AK380" t="str">
            <v>cr\cn\\\\uuaua</v>
          </cell>
          <cell r="AL380" t="str">
            <v>Accès restreint aux membres</v>
          </cell>
          <cell r="AM380" t="str">
            <v>Source de la note de description : Version imprimée</v>
          </cell>
          <cell r="AN380" t="str">
            <v/>
          </cell>
          <cell r="AO380" t="str">
            <v>%SITE_CLIENT%/?library_guid=C1F23D03-7DCA-460A-B218-9095DD0B7D57</v>
          </cell>
          <cell r="AP380" t="str">
            <v>Accès au travers du portail ENI</v>
          </cell>
          <cell r="AQ380" t="str">
            <v xml:space="preserve"> chatbots </v>
          </cell>
          <cell r="AR380" t="str">
            <v xml:space="preserve"> Dialogflow </v>
          </cell>
          <cell r="AS380" t="str">
            <v xml:space="preserve"> Facebook Messenger </v>
          </cell>
          <cell r="AT380" t="str">
            <v xml:space="preserve"> framework </v>
          </cell>
          <cell r="AU380" t="str">
            <v xml:space="preserve"> IBM </v>
          </cell>
          <cell r="AV380" t="str">
            <v xml:space="preserve"> JavaScript </v>
          </cell>
          <cell r="AW380" t="str">
            <v xml:space="preserve"> JS </v>
          </cell>
          <cell r="AX380" t="str">
            <v xml:space="preserve"> LNEPBOT</v>
          </cell>
          <cell r="AY380" t="str">
            <v xml:space="preserve"> LUIS </v>
          </cell>
          <cell r="AZ380" t="str">
            <v xml:space="preserve"> Node js </v>
          </cell>
          <cell r="BA380" t="str">
            <v xml:space="preserve"> Nodejs </v>
          </cell>
          <cell r="BB380" t="str">
            <v xml:space="preserve"> Recast </v>
          </cell>
          <cell r="BC380" t="str">
            <v xml:space="preserve"> Skype </v>
          </cell>
          <cell r="BD380" t="str">
            <v xml:space="preserve"> Slack  </v>
          </cell>
          <cell r="BE380" t="str">
            <v xml:space="preserve"> tchatbot </v>
          </cell>
          <cell r="BF380" t="str">
            <v xml:space="preserve"> Watson </v>
          </cell>
          <cell r="BG380" t="str">
            <v xml:space="preserve">bots </v>
          </cell>
          <cell r="BH380" t="str">
            <v/>
          </cell>
          <cell r="BI380" t="str">
            <v/>
          </cell>
          <cell r="BJ380" t="str">
            <v/>
          </cell>
          <cell r="BK380" t="str">
            <v/>
          </cell>
          <cell r="BL380" t="str">
            <v/>
          </cell>
          <cell r="BM380" t="str">
            <v/>
          </cell>
          <cell r="BN380" t="str">
            <v/>
          </cell>
          <cell r="BO380" t="str">
            <v/>
          </cell>
          <cell r="BP380" t="str">
            <v/>
          </cell>
          <cell r="BQ380" t="str">
            <v/>
          </cell>
          <cell r="BR380" t="str">
            <v/>
          </cell>
          <cell r="BS380" t="str">
            <v/>
          </cell>
          <cell r="BT380" t="str">
            <v/>
          </cell>
          <cell r="BU380" t="str">
            <v/>
          </cell>
          <cell r="BV380" t="str">
            <v/>
          </cell>
          <cell r="BW380" t="str">
            <v/>
          </cell>
          <cell r="BX380" t="str">
            <v/>
          </cell>
        </row>
        <row r="381">
          <cell r="A381" t="str">
            <v>EPCENTDO</v>
          </cell>
          <cell r="B381" t="str">
            <v>Les centres de données</v>
          </cell>
          <cell r="C381" t="str">
            <v>Notions fondamentales (normes, fibres optiques, connectique, émetteurs-récepteurs, protocoles...)</v>
          </cell>
          <cell r="D381" t="str">
            <v>Jean-Michel MUR</v>
          </cell>
          <cell r="E381" t="str">
            <v/>
          </cell>
          <cell r="F381" t="str">
            <v>MUR, Jean-Michel</v>
          </cell>
          <cell r="G381" t="str">
            <v/>
          </cell>
          <cell r="H381" t="str">
            <v/>
          </cell>
          <cell r="I381" t="str">
            <v/>
          </cell>
          <cell r="J381" t="str">
            <v/>
          </cell>
          <cell r="K381" t="str">
            <v>Edition du 1 October 2020</v>
          </cell>
          <cell r="L381" t="str">
            <v>451 pages</v>
          </cell>
          <cell r="M381" t="str">
            <v>Editions ENI</v>
          </cell>
          <cell r="N381" t="str">
            <v>fre</v>
          </cell>
          <cell r="O381" t="str">
            <v>fre</v>
          </cell>
          <cell r="P381" t="str">
            <v>fre</v>
          </cell>
          <cell r="Q381" t="str">
            <v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v>
          </cell>
          <cell r="R381">
            <v>9782409027079</v>
          </cell>
          <cell r="S381" t="str">
            <v>Version Numérique</v>
          </cell>
          <cell r="T381">
            <v>9782409027062</v>
          </cell>
          <cell r="U381" t="str">
            <v>Version Imprimée</v>
          </cell>
          <cell r="V381" t="str">
            <v>St-Herblain</v>
          </cell>
          <cell r="W381" t="str">
            <v>Editions ENI</v>
          </cell>
          <cell r="X381">
            <v>2020</v>
          </cell>
          <cell r="Y381" t="str">
            <v>Bibliothèque Numérique ENI (Service en ligne)</v>
          </cell>
          <cell r="Z381" t="str">
            <v>EPSILON</v>
          </cell>
          <cell r="AA381" t="str">
            <v>texte</v>
          </cell>
          <cell r="AB381" t="str">
            <v>txt</v>
          </cell>
          <cell r="AC381" t="str">
            <v>rdacontent/fre</v>
          </cell>
          <cell r="AD381" t="str">
            <v>informatique</v>
          </cell>
          <cell r="AE381" t="str">
            <v>c</v>
          </cell>
          <cell r="AF381" t="str">
            <v>rdamedia/fre</v>
          </cell>
          <cell r="AG381" t="str">
            <v>ressource en ligne</v>
          </cell>
          <cell r="AH381" t="str">
            <v>cr</v>
          </cell>
          <cell r="AI381" t="str">
            <v>rdacarrier/fre</v>
          </cell>
          <cell r="AJ381" t="str">
            <v>m\\\\\o\\d\\\\\\\\</v>
          </cell>
          <cell r="AK381" t="str">
            <v>cr\cn\\\\uuaua</v>
          </cell>
          <cell r="AL381" t="str">
            <v>Accès restreint aux membres</v>
          </cell>
          <cell r="AM381" t="str">
            <v>Source de la note de description : Version imprimée</v>
          </cell>
          <cell r="AN381" t="str">
            <v/>
          </cell>
          <cell r="AO381" t="str">
            <v>%SITE_CLIENT%/?library_guid=953BE053-DC8F-4DB4-B4C3-14A16EC09B65</v>
          </cell>
          <cell r="AP381" t="str">
            <v>Accès au travers du portail ENI</v>
          </cell>
          <cell r="AQ381" t="str">
            <v xml:space="preserve"> data center </v>
          </cell>
          <cell r="AR381" t="str">
            <v xml:space="preserve"> data center </v>
          </cell>
          <cell r="AS381" t="str">
            <v xml:space="preserve"> data center </v>
          </cell>
          <cell r="AT381" t="str">
            <v xml:space="preserve"> datacenter </v>
          </cell>
          <cell r="AU381" t="str">
            <v xml:space="preserve"> datacenter </v>
          </cell>
          <cell r="AV381" t="str">
            <v xml:space="preserve"> datacenter </v>
          </cell>
          <cell r="AW381" t="str">
            <v xml:space="preserve"> Fibre Channel </v>
          </cell>
          <cell r="AX381" t="str">
            <v xml:space="preserve"> Fibre Channel </v>
          </cell>
          <cell r="AY381" t="str">
            <v xml:space="preserve"> Fibre Channel </v>
          </cell>
          <cell r="AZ381" t="str">
            <v xml:space="preserve"> fibre multimodale </v>
          </cell>
          <cell r="BA381" t="str">
            <v xml:space="preserve"> fibre multimodale </v>
          </cell>
          <cell r="BB381" t="str">
            <v xml:space="preserve"> fibre multimodale </v>
          </cell>
          <cell r="BC381" t="str">
            <v xml:space="preserve"> fibre unimodale </v>
          </cell>
          <cell r="BD381" t="str">
            <v xml:space="preserve"> fibre unimodale </v>
          </cell>
          <cell r="BE381" t="str">
            <v xml:space="preserve"> fibre unimodale </v>
          </cell>
          <cell r="BF381" t="str">
            <v xml:space="preserve"> InfiniBand </v>
          </cell>
          <cell r="BG381" t="str">
            <v xml:space="preserve"> InfiniBand </v>
          </cell>
          <cell r="BH381" t="str">
            <v xml:space="preserve"> InfiniBand </v>
          </cell>
          <cell r="BI381" t="str">
            <v xml:space="preserve"> NVMe
</v>
          </cell>
          <cell r="BJ381" t="str">
            <v xml:space="preserve"> NVMe
fibre optique </v>
          </cell>
          <cell r="BK381" t="str">
            <v xml:space="preserve"> NVMe
fibre optique </v>
          </cell>
          <cell r="BL381" t="str">
            <v xml:space="preserve"> RDMA </v>
          </cell>
          <cell r="BM381" t="str">
            <v xml:space="preserve"> RDMA </v>
          </cell>
          <cell r="BN381" t="str">
            <v xml:space="preserve"> RDMA </v>
          </cell>
          <cell r="BO381" t="str">
            <v xml:space="preserve">fibre optique </v>
          </cell>
          <cell r="BP381" t="str">
            <v/>
          </cell>
          <cell r="BQ381" t="str">
            <v/>
          </cell>
          <cell r="BR381" t="str">
            <v/>
          </cell>
          <cell r="BS381" t="str">
            <v/>
          </cell>
          <cell r="BT381" t="str">
            <v/>
          </cell>
          <cell r="BU381" t="str">
            <v/>
          </cell>
          <cell r="BV381" t="str">
            <v/>
          </cell>
          <cell r="BW381" t="str">
            <v/>
          </cell>
          <cell r="BX381" t="str">
            <v/>
          </cell>
        </row>
        <row r="382">
          <cell r="A382" t="str">
            <v>EPCLAWS</v>
          </cell>
          <cell r="B382" t="str">
            <v>Cloud Computing</v>
          </cell>
          <cell r="C382" t="str">
            <v>Maîtrisez la plate-forme AWS - Amazon Web Services</v>
          </cell>
          <cell r="D382" t="str">
            <v>Matthieu ZAROUK</v>
          </cell>
          <cell r="E382" t="str">
            <v/>
          </cell>
          <cell r="F382" t="str">
            <v>ZAROUK, Matthieu</v>
          </cell>
          <cell r="G382" t="str">
            <v/>
          </cell>
          <cell r="H382" t="str">
            <v/>
          </cell>
          <cell r="I382" t="str">
            <v/>
          </cell>
          <cell r="J382" t="str">
            <v/>
          </cell>
          <cell r="K382" t="str">
            <v>Edition du 1 January 2013</v>
          </cell>
          <cell r="L382" t="str">
            <v>316 pages</v>
          </cell>
          <cell r="M382" t="str">
            <v>Editions ENI</v>
          </cell>
          <cell r="N382" t="str">
            <v>fre</v>
          </cell>
          <cell r="O382" t="str">
            <v>fre</v>
          </cell>
          <cell r="P382" t="str">
            <v>fre</v>
          </cell>
          <cell r="Q382" t="str">
            <v>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v>
          </cell>
          <cell r="R382">
            <v>9782746078789</v>
          </cell>
          <cell r="S382" t="str">
            <v>Version Numérique</v>
          </cell>
          <cell r="T382">
            <v>9782746078161</v>
          </cell>
          <cell r="U382" t="str">
            <v>Version Imprimée</v>
          </cell>
          <cell r="V382" t="str">
            <v>St-Herblain</v>
          </cell>
          <cell r="W382" t="str">
            <v>Editions ENI</v>
          </cell>
          <cell r="X382">
            <v>2013</v>
          </cell>
          <cell r="Y382" t="str">
            <v>Bibliothèque Numérique ENI (Service en ligne)</v>
          </cell>
          <cell r="Z382" t="str">
            <v>EPSILON</v>
          </cell>
          <cell r="AA382" t="str">
            <v>texte</v>
          </cell>
          <cell r="AB382" t="str">
            <v>txt</v>
          </cell>
          <cell r="AC382" t="str">
            <v>rdacontent/fre</v>
          </cell>
          <cell r="AD382" t="str">
            <v>informatique</v>
          </cell>
          <cell r="AE382" t="str">
            <v>c</v>
          </cell>
          <cell r="AF382" t="str">
            <v>rdamedia/fre</v>
          </cell>
          <cell r="AG382" t="str">
            <v>ressource en ligne</v>
          </cell>
          <cell r="AH382" t="str">
            <v>cr</v>
          </cell>
          <cell r="AI382" t="str">
            <v>rdacarrier/fre</v>
          </cell>
          <cell r="AJ382" t="str">
            <v>m\\\\\o\\d\\\\\\\\</v>
          </cell>
          <cell r="AK382" t="str">
            <v>cr\cn\\\\uuaua</v>
          </cell>
          <cell r="AL382" t="str">
            <v>Accès restreint aux membres</v>
          </cell>
          <cell r="AM382" t="str">
            <v>Source de la note de description : Version imprimée</v>
          </cell>
          <cell r="AN382" t="str">
            <v/>
          </cell>
          <cell r="AO382" t="str">
            <v>%SITE_CLIENT%/?library_guid=081659D8-D21B-4F75-90B7-A22E50E7652A</v>
          </cell>
          <cell r="AP382" t="str">
            <v>Accès au travers du portail ENI</v>
          </cell>
          <cell r="AQ382" t="str">
            <v xml:space="preserve"> amazon web services </v>
          </cell>
          <cell r="AR382" t="str">
            <v xml:space="preserve"> dynamoDB </v>
          </cell>
          <cell r="AS382" t="str">
            <v xml:space="preserve"> ebs </v>
          </cell>
          <cell r="AT382" t="str">
            <v xml:space="preserve"> ec2 </v>
          </cell>
          <cell r="AU382" t="str">
            <v xml:space="preserve"> elasticache </v>
          </cell>
          <cell r="AV382" t="str">
            <v xml:space="preserve"> LNEPCLAWS</v>
          </cell>
          <cell r="AW382" t="str">
            <v xml:space="preserve"> rds </v>
          </cell>
          <cell r="AX382" t="str">
            <v xml:space="preserve"> s3 </v>
          </cell>
          <cell r="AY382" t="str">
            <v xml:space="preserve">livre cloud </v>
          </cell>
          <cell r="AZ382" t="str">
            <v/>
          </cell>
          <cell r="BA382" t="str">
            <v/>
          </cell>
          <cell r="BB382" t="str">
            <v/>
          </cell>
          <cell r="BC382" t="str">
            <v/>
          </cell>
          <cell r="BD382" t="str">
            <v/>
          </cell>
          <cell r="BE382" t="str">
            <v/>
          </cell>
          <cell r="BF382" t="str">
            <v/>
          </cell>
          <cell r="BG382" t="str">
            <v/>
          </cell>
          <cell r="BH382" t="str">
            <v/>
          </cell>
          <cell r="BI382" t="str">
            <v/>
          </cell>
          <cell r="BJ382" t="str">
            <v/>
          </cell>
          <cell r="BK382" t="str">
            <v/>
          </cell>
          <cell r="BL382" t="str">
            <v/>
          </cell>
          <cell r="BM382" t="str">
            <v/>
          </cell>
          <cell r="BN382" t="str">
            <v/>
          </cell>
          <cell r="BO382" t="str">
            <v/>
          </cell>
          <cell r="BP382" t="str">
            <v/>
          </cell>
          <cell r="BQ382" t="str">
            <v/>
          </cell>
          <cell r="BR382" t="str">
            <v/>
          </cell>
          <cell r="BS382" t="str">
            <v/>
          </cell>
          <cell r="BT382" t="str">
            <v/>
          </cell>
          <cell r="BU382" t="str">
            <v/>
          </cell>
          <cell r="BV382" t="str">
            <v/>
          </cell>
          <cell r="BW382" t="str">
            <v/>
          </cell>
          <cell r="BX382" t="str">
            <v/>
          </cell>
        </row>
        <row r="383">
          <cell r="A383" t="str">
            <v>EPCOB</v>
          </cell>
          <cell r="B383" t="str">
            <v>Programmer en COBOL</v>
          </cell>
          <cell r="C383" t="str">
            <v>Développement et Maintenance de programmes</v>
          </cell>
          <cell r="D383" t="str">
            <v>Christine MEICHELBECK</v>
          </cell>
          <cell r="E383" t="str">
            <v/>
          </cell>
          <cell r="F383" t="str">
            <v>MEICHELBECK, Christine</v>
          </cell>
          <cell r="G383" t="str">
            <v/>
          </cell>
          <cell r="H383" t="str">
            <v/>
          </cell>
          <cell r="I383" t="str">
            <v/>
          </cell>
          <cell r="J383" t="str">
            <v/>
          </cell>
          <cell r="K383" t="str">
            <v>Edition du 1 November 2010</v>
          </cell>
          <cell r="L383" t="str">
            <v>528 pages</v>
          </cell>
          <cell r="M383" t="str">
            <v>Editions ENI</v>
          </cell>
          <cell r="N383" t="str">
            <v>fre</v>
          </cell>
          <cell r="O383" t="str">
            <v>fre</v>
          </cell>
          <cell r="P383" t="str">
            <v>fre</v>
          </cell>
          <cell r="Q383" t="str">
            <v>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v>
          </cell>
          <cell r="R383">
            <v>9782746061033</v>
          </cell>
          <cell r="S383" t="str">
            <v>Version Numérique</v>
          </cell>
          <cell r="T383">
            <v>9782746058903</v>
          </cell>
          <cell r="U383" t="str">
            <v>Version Imprimée</v>
          </cell>
          <cell r="V383" t="str">
            <v>St-Herblain</v>
          </cell>
          <cell r="W383" t="str">
            <v>Editions ENI</v>
          </cell>
          <cell r="X383">
            <v>2010</v>
          </cell>
          <cell r="Y383" t="str">
            <v>Bibliothèque Numérique ENI (Service en ligne)</v>
          </cell>
          <cell r="Z383" t="str">
            <v>EPSILON</v>
          </cell>
          <cell r="AA383" t="str">
            <v>texte</v>
          </cell>
          <cell r="AB383" t="str">
            <v>txt</v>
          </cell>
          <cell r="AC383" t="str">
            <v>rdacontent/fre</v>
          </cell>
          <cell r="AD383" t="str">
            <v>informatique</v>
          </cell>
          <cell r="AE383" t="str">
            <v>c</v>
          </cell>
          <cell r="AF383" t="str">
            <v>rdamedia/fre</v>
          </cell>
          <cell r="AG383" t="str">
            <v>ressource en ligne</v>
          </cell>
          <cell r="AH383" t="str">
            <v>cr</v>
          </cell>
          <cell r="AI383" t="str">
            <v>rdacarrier/fre</v>
          </cell>
          <cell r="AJ383" t="str">
            <v>m\\\\\o\\d\\\\\\\\</v>
          </cell>
          <cell r="AK383" t="str">
            <v>cr\cn\\\\uuaua</v>
          </cell>
          <cell r="AL383" t="str">
            <v>Accès restreint aux membres</v>
          </cell>
          <cell r="AM383" t="str">
            <v>Source de la note de description : Version imprimée</v>
          </cell>
          <cell r="AN383" t="str">
            <v/>
          </cell>
          <cell r="AO383" t="str">
            <v>%SITE_CLIENT%/?library_guid=05BC20BA-D3CC-4A73-8AE1-B49746583806</v>
          </cell>
          <cell r="AP383" t="str">
            <v>Accès au travers du portail ENI</v>
          </cell>
          <cell r="AQ383" t="str">
            <v xml:space="preserve"> batch </v>
          </cell>
          <cell r="AR383" t="str">
            <v xml:space="preserve"> cics </v>
          </cell>
          <cell r="AS383" t="str">
            <v xml:space="preserve"> cobol 89 </v>
          </cell>
          <cell r="AT383" t="str">
            <v xml:space="preserve"> db2 </v>
          </cell>
          <cell r="AU383" t="str">
            <v xml:space="preserve"> LNEPCOB</v>
          </cell>
          <cell r="AV383" t="str">
            <v xml:space="preserve"> websphere </v>
          </cell>
          <cell r="AW383" t="str">
            <v xml:space="preserve">livre cobol </v>
          </cell>
          <cell r="AX383" t="str">
            <v/>
          </cell>
          <cell r="AY383" t="str">
            <v/>
          </cell>
          <cell r="AZ383" t="str">
            <v/>
          </cell>
          <cell r="BA383" t="str">
            <v/>
          </cell>
          <cell r="BB383" t="str">
            <v/>
          </cell>
          <cell r="BC383" t="str">
            <v/>
          </cell>
          <cell r="BD383" t="str">
            <v/>
          </cell>
          <cell r="BE383" t="str">
            <v/>
          </cell>
          <cell r="BF383" t="str">
            <v/>
          </cell>
          <cell r="BG383" t="str">
            <v/>
          </cell>
          <cell r="BH383" t="str">
            <v/>
          </cell>
          <cell r="BI383" t="str">
            <v/>
          </cell>
          <cell r="BJ383" t="str">
            <v/>
          </cell>
          <cell r="BK383" t="str">
            <v/>
          </cell>
          <cell r="BL383" t="str">
            <v/>
          </cell>
          <cell r="BM383" t="str">
            <v/>
          </cell>
          <cell r="BN383" t="str">
            <v/>
          </cell>
          <cell r="BO383" t="str">
            <v/>
          </cell>
          <cell r="BP383" t="str">
            <v/>
          </cell>
          <cell r="BQ383" t="str">
            <v/>
          </cell>
          <cell r="BR383" t="str">
            <v/>
          </cell>
          <cell r="BS383" t="str">
            <v/>
          </cell>
          <cell r="BT383" t="str">
            <v/>
          </cell>
          <cell r="BU383" t="str">
            <v/>
          </cell>
          <cell r="BV383" t="str">
            <v/>
          </cell>
          <cell r="BW383" t="str">
            <v/>
          </cell>
          <cell r="BX383" t="str">
            <v/>
          </cell>
        </row>
        <row r="384">
          <cell r="A384" t="str">
            <v>EPCYB</v>
          </cell>
          <cell r="B384" t="str">
            <v>Cyberdéfense</v>
          </cell>
          <cell r="C384" t="str">
            <v>La sécurité de l'informatique industrielle (domotique, industrie, transports)</v>
          </cell>
          <cell r="D384" t="str">
            <v>Joffrey CLARHAUT,Nicolas DUPOTY,Franck EBEL,Jérôme HENNECART,Frédéric VICOGNE</v>
          </cell>
          <cell r="E384" t="str">
            <v/>
          </cell>
          <cell r="F384" t="str">
            <v>CLARHAUT, Joffrey</v>
          </cell>
          <cell r="G384" t="str">
            <v>DUPOTY, Nicolas</v>
          </cell>
          <cell r="H384" t="str">
            <v>EBEL, Franck</v>
          </cell>
          <cell r="I384" t="str">
            <v>HENNECART, Jérôme</v>
          </cell>
          <cell r="J384" t="str">
            <v>VICOGNE, Frédéric</v>
          </cell>
          <cell r="K384" t="str">
            <v>Edition du 1 November 2015</v>
          </cell>
          <cell r="L384" t="str">
            <v>337 pages</v>
          </cell>
          <cell r="M384" t="str">
            <v>Editions ENI</v>
          </cell>
          <cell r="N384" t="str">
            <v>fre</v>
          </cell>
          <cell r="O384" t="str">
            <v>fre</v>
          </cell>
          <cell r="P384" t="str">
            <v>fre</v>
          </cell>
          <cell r="Q384" t="str">
            <v>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v>
          </cell>
          <cell r="R384">
            <v>9782746099173</v>
          </cell>
          <cell r="S384" t="str">
            <v>Version Numérique</v>
          </cell>
          <cell r="T384">
            <v>9782746097889</v>
          </cell>
          <cell r="U384" t="str">
            <v>Version Imprimée</v>
          </cell>
          <cell r="V384" t="str">
            <v>St-Herblain</v>
          </cell>
          <cell r="W384" t="str">
            <v>Editions ENI</v>
          </cell>
          <cell r="X384">
            <v>2015</v>
          </cell>
          <cell r="Y384" t="str">
            <v>Bibliothèque Numérique ENI (Service en ligne)</v>
          </cell>
          <cell r="Z384" t="str">
            <v>EPSILON</v>
          </cell>
          <cell r="AA384" t="str">
            <v>texte</v>
          </cell>
          <cell r="AB384" t="str">
            <v>txt</v>
          </cell>
          <cell r="AC384" t="str">
            <v>rdacontent/fre</v>
          </cell>
          <cell r="AD384" t="str">
            <v>informatique</v>
          </cell>
          <cell r="AE384" t="str">
            <v>c</v>
          </cell>
          <cell r="AF384" t="str">
            <v>rdamedia/fre</v>
          </cell>
          <cell r="AG384" t="str">
            <v>ressource en ligne</v>
          </cell>
          <cell r="AH384" t="str">
            <v>cr</v>
          </cell>
          <cell r="AI384" t="str">
            <v>rdacarrier/fre</v>
          </cell>
          <cell r="AJ384" t="str">
            <v>m\\\\\o\\d\\\\\\\\</v>
          </cell>
          <cell r="AK384" t="str">
            <v>cr\cn\\\\uuaua</v>
          </cell>
          <cell r="AL384" t="str">
            <v>Accès restreint aux membres</v>
          </cell>
          <cell r="AM384" t="str">
            <v>Source de la note de description : Version imprimée</v>
          </cell>
          <cell r="AN384" t="str">
            <v/>
          </cell>
          <cell r="AO384" t="str">
            <v>%SITE_CLIENT%/?library_guid=3809F564-31D2-4032-9F98-7E2AC4099963</v>
          </cell>
          <cell r="AP384" t="str">
            <v>Accès au travers du portail ENI</v>
          </cell>
          <cell r="AQ384" t="str">
            <v xml:space="preserve"> cyber </v>
          </cell>
          <cell r="AR384" t="str">
            <v xml:space="preserve"> cyber défense </v>
          </cell>
          <cell r="AS384" t="str">
            <v xml:space="preserve"> cyberattaque </v>
          </cell>
          <cell r="AT384" t="str">
            <v xml:space="preserve"> Cyberdefense </v>
          </cell>
          <cell r="AU384" t="str">
            <v xml:space="preserve"> Cybersécurité </v>
          </cell>
          <cell r="AV384" t="str">
            <v xml:space="preserve"> ethical hacking </v>
          </cell>
          <cell r="AW384" t="str">
            <v xml:space="preserve"> hacker </v>
          </cell>
          <cell r="AX384" t="str">
            <v xml:space="preserve"> hacking </v>
          </cell>
          <cell r="AY384" t="str">
            <v xml:space="preserve"> LNEPCYB</v>
          </cell>
          <cell r="AZ384" t="str">
            <v xml:space="preserve"> python </v>
          </cell>
          <cell r="BA384" t="str">
            <v xml:space="preserve"> sécurité </v>
          </cell>
          <cell r="BB384" t="str">
            <v xml:space="preserve"> sécurité industrielle </v>
          </cell>
          <cell r="BC384" t="str">
            <v xml:space="preserve">scapy </v>
          </cell>
          <cell r="BD384" t="str">
            <v/>
          </cell>
          <cell r="BE384" t="str">
            <v/>
          </cell>
          <cell r="BF384" t="str">
            <v/>
          </cell>
          <cell r="BG384" t="str">
            <v/>
          </cell>
          <cell r="BH384" t="str">
            <v/>
          </cell>
          <cell r="BI384" t="str">
            <v/>
          </cell>
          <cell r="BJ384" t="str">
            <v/>
          </cell>
          <cell r="BK384" t="str">
            <v/>
          </cell>
          <cell r="BL384" t="str">
            <v/>
          </cell>
          <cell r="BM384" t="str">
            <v/>
          </cell>
          <cell r="BN384" t="str">
            <v/>
          </cell>
          <cell r="BO384" t="str">
            <v/>
          </cell>
          <cell r="BP384" t="str">
            <v/>
          </cell>
          <cell r="BQ384" t="str">
            <v/>
          </cell>
          <cell r="BR384" t="str">
            <v/>
          </cell>
          <cell r="BS384" t="str">
            <v/>
          </cell>
          <cell r="BT384" t="str">
            <v/>
          </cell>
          <cell r="BU384" t="str">
            <v/>
          </cell>
          <cell r="BV384" t="str">
            <v/>
          </cell>
          <cell r="BW384" t="str">
            <v/>
          </cell>
          <cell r="BX384" t="str">
            <v/>
          </cell>
        </row>
        <row r="385">
          <cell r="A385" t="str">
            <v>EPCYBPOW</v>
          </cell>
          <cell r="B385" t="str">
            <v>Cybersécurité et PowerShell</v>
          </cell>
          <cell r="C385" t="str">
            <v>De l'attaque à la défense du système d'information</v>
          </cell>
          <cell r="D385" t="str">
            <v>Étienne LADENT</v>
          </cell>
          <cell r="E385" t="str">
            <v/>
          </cell>
          <cell r="F385" t="str">
            <v>LADENT, Étienne</v>
          </cell>
          <cell r="G385" t="str">
            <v/>
          </cell>
          <cell r="H385" t="str">
            <v/>
          </cell>
          <cell r="I385" t="str">
            <v/>
          </cell>
          <cell r="J385" t="str">
            <v/>
          </cell>
          <cell r="K385" t="str">
            <v>Edition du 1 February 2022</v>
          </cell>
          <cell r="L385" t="str">
            <v>392 pages</v>
          </cell>
          <cell r="M385" t="str">
            <v>Editions ENI</v>
          </cell>
          <cell r="N385" t="str">
            <v>fre</v>
          </cell>
          <cell r="O385" t="str">
            <v>fre</v>
          </cell>
          <cell r="P385" t="str">
            <v>fre</v>
          </cell>
          <cell r="Q385" t="str">
            <v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v>
          </cell>
          <cell r="R385">
            <v>9782409034152</v>
          </cell>
          <cell r="S385" t="str">
            <v>Version Numérique</v>
          </cell>
          <cell r="T385">
            <v>9782409034145</v>
          </cell>
          <cell r="U385" t="str">
            <v>Version Imprimée</v>
          </cell>
          <cell r="V385" t="str">
            <v>St-Herblain</v>
          </cell>
          <cell r="W385" t="str">
            <v>Editions ENI</v>
          </cell>
          <cell r="X385">
            <v>2022</v>
          </cell>
          <cell r="Y385" t="str">
            <v>Bibliothèque Numérique ENI (Service en ligne)</v>
          </cell>
          <cell r="Z385" t="str">
            <v>EPSILON</v>
          </cell>
          <cell r="AA385" t="str">
            <v>texte</v>
          </cell>
          <cell r="AB385" t="str">
            <v>txt</v>
          </cell>
          <cell r="AC385" t="str">
            <v>rdacontent/fre</v>
          </cell>
          <cell r="AD385" t="str">
            <v>informatique</v>
          </cell>
          <cell r="AE385" t="str">
            <v>c</v>
          </cell>
          <cell r="AF385" t="str">
            <v>rdamedia/fre</v>
          </cell>
          <cell r="AG385" t="str">
            <v>ressource en ligne</v>
          </cell>
          <cell r="AH385" t="str">
            <v>cr</v>
          </cell>
          <cell r="AI385" t="str">
            <v>rdacarrier/fre</v>
          </cell>
          <cell r="AJ385" t="str">
            <v>m\\\\\o\\d\\\\\\\\</v>
          </cell>
          <cell r="AK385" t="str">
            <v>cr\cn\\\\uuaua</v>
          </cell>
          <cell r="AL385" t="str">
            <v>Accès restreint aux membres</v>
          </cell>
          <cell r="AM385" t="str">
            <v>Source de la note de description : Version imprimée</v>
          </cell>
          <cell r="AN385" t="str">
            <v/>
          </cell>
          <cell r="AO385" t="str">
            <v>%SITE_CLIENT%/?library_guid=97C84DB3-C35E-4DE4-ADFB-B37D97089B11</v>
          </cell>
          <cell r="AP385" t="str">
            <v>Accès au travers du portail ENI</v>
          </cell>
          <cell r="AQ385" t="str">
            <v xml:space="preserve"> cybersécurité </v>
          </cell>
          <cell r="AR385" t="str">
            <v xml:space="preserve"> PowerShell </v>
          </cell>
          <cell r="AS385" t="str">
            <v xml:space="preserve"> PowerShell Empire</v>
          </cell>
          <cell r="AT385" t="str">
            <v xml:space="preserve"> scripting </v>
          </cell>
          <cell r="AU385" t="str">
            <v xml:space="preserve">sécurité </v>
          </cell>
          <cell r="AV385" t="str">
            <v/>
          </cell>
          <cell r="AW385" t="str">
            <v/>
          </cell>
          <cell r="AX385" t="str">
            <v/>
          </cell>
          <cell r="AY385" t="str">
            <v/>
          </cell>
          <cell r="AZ385" t="str">
            <v/>
          </cell>
          <cell r="BA385" t="str">
            <v/>
          </cell>
          <cell r="BB385" t="str">
            <v/>
          </cell>
          <cell r="BC385" t="str">
            <v/>
          </cell>
          <cell r="BD385" t="str">
            <v/>
          </cell>
          <cell r="BE385" t="str">
            <v/>
          </cell>
          <cell r="BF385" t="str">
            <v/>
          </cell>
          <cell r="BG385" t="str">
            <v/>
          </cell>
          <cell r="BH385" t="str">
            <v/>
          </cell>
          <cell r="BI385" t="str">
            <v/>
          </cell>
          <cell r="BJ385" t="str">
            <v/>
          </cell>
          <cell r="BK385" t="str">
            <v/>
          </cell>
          <cell r="BL385" t="str">
            <v/>
          </cell>
          <cell r="BM385" t="str">
            <v/>
          </cell>
          <cell r="BN385" t="str">
            <v/>
          </cell>
          <cell r="BO385" t="str">
            <v/>
          </cell>
          <cell r="BP385" t="str">
            <v/>
          </cell>
          <cell r="BQ385" t="str">
            <v/>
          </cell>
          <cell r="BR385" t="str">
            <v/>
          </cell>
          <cell r="BS385" t="str">
            <v/>
          </cell>
          <cell r="BT385" t="str">
            <v/>
          </cell>
          <cell r="BU385" t="str">
            <v/>
          </cell>
          <cell r="BV385" t="str">
            <v/>
          </cell>
          <cell r="BW385" t="str">
            <v/>
          </cell>
          <cell r="BX385" t="str">
            <v/>
          </cell>
        </row>
        <row r="386">
          <cell r="A386" t="str">
            <v>EPCYBRES</v>
          </cell>
          <cell r="B386" t="str">
            <v>Cyber résilience en entreprise</v>
          </cell>
          <cell r="C386" t="str">
            <v>Enjeux, référentiels et bonnes pratiques</v>
          </cell>
          <cell r="D386" t="str">
            <v>Sébastien Déon</v>
          </cell>
          <cell r="E386" t="str">
            <v/>
          </cell>
          <cell r="F386" t="str">
            <v>Déon, Sébastien</v>
          </cell>
          <cell r="G386" t="str">
            <v/>
          </cell>
          <cell r="H386" t="str">
            <v/>
          </cell>
          <cell r="I386" t="str">
            <v/>
          </cell>
          <cell r="J386" t="str">
            <v/>
          </cell>
          <cell r="K386" t="str">
            <v>Edition du 1 August 2021</v>
          </cell>
          <cell r="L386" t="str">
            <v>424 pages</v>
          </cell>
          <cell r="M386" t="str">
            <v>Editions ENI</v>
          </cell>
          <cell r="N386" t="str">
            <v>fre</v>
          </cell>
          <cell r="O386" t="str">
            <v>fre</v>
          </cell>
          <cell r="P386" t="str">
            <v>fre</v>
          </cell>
          <cell r="Q386" t="str">
            <v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v>
          </cell>
          <cell r="R386">
            <v>9782409031397</v>
          </cell>
          <cell r="S386" t="str">
            <v>Version Numérique</v>
          </cell>
          <cell r="T386">
            <v>9782409031380</v>
          </cell>
          <cell r="U386" t="str">
            <v>Version Imprimée</v>
          </cell>
          <cell r="V386" t="str">
            <v>St-Herblain</v>
          </cell>
          <cell r="W386" t="str">
            <v>Editions ENI</v>
          </cell>
          <cell r="X386">
            <v>2021</v>
          </cell>
          <cell r="Y386" t="str">
            <v>Bibliothèque Numérique ENI (Service en ligne)</v>
          </cell>
          <cell r="Z386" t="str">
            <v>EPSILON</v>
          </cell>
          <cell r="AA386" t="str">
            <v>texte</v>
          </cell>
          <cell r="AB386" t="str">
            <v>txt</v>
          </cell>
          <cell r="AC386" t="str">
            <v>rdacontent/fre</v>
          </cell>
          <cell r="AD386" t="str">
            <v>informatique</v>
          </cell>
          <cell r="AE386" t="str">
            <v>c</v>
          </cell>
          <cell r="AF386" t="str">
            <v>rdamedia/fre</v>
          </cell>
          <cell r="AG386" t="str">
            <v>ressource en ligne</v>
          </cell>
          <cell r="AH386" t="str">
            <v>cr</v>
          </cell>
          <cell r="AI386" t="str">
            <v>rdacarrier/fre</v>
          </cell>
          <cell r="AJ386" t="str">
            <v>m\\\\\o\\d\\\\\\\\</v>
          </cell>
          <cell r="AK386" t="str">
            <v>cr\cn\\\\uuaua</v>
          </cell>
          <cell r="AL386" t="str">
            <v>Accès restreint aux membres</v>
          </cell>
          <cell r="AM386" t="str">
            <v>Source de la note de description : Version imprimée</v>
          </cell>
          <cell r="AN386" t="str">
            <v/>
          </cell>
          <cell r="AO386" t="str">
            <v>%SITE_CLIENT%/?library_guid=2149AF2E-078F-43D3-8D8F-E2B8EDAE6C93</v>
          </cell>
          <cell r="AP386" t="str">
            <v>Accès au travers du portail ENI</v>
          </cell>
          <cell r="AQ386" t="str">
            <v xml:space="preserve"> DSI </v>
          </cell>
          <cell r="AR386" t="str">
            <v xml:space="preserve"> EBIOS </v>
          </cell>
          <cell r="AS386" t="str">
            <v xml:space="preserve"> gouvernance </v>
          </cell>
          <cell r="AT386" t="str">
            <v xml:space="preserve"> HDS </v>
          </cell>
          <cell r="AU386" t="str">
            <v xml:space="preserve"> ISO 20000 </v>
          </cell>
          <cell r="AV386" t="str">
            <v xml:space="preserve"> ISO 27 </v>
          </cell>
          <cell r="AW386" t="str">
            <v xml:space="preserve"> ISO22031 </v>
          </cell>
          <cell r="AX386" t="str">
            <v xml:space="preserve"> ITIL </v>
          </cell>
          <cell r="AY386" t="str">
            <v xml:space="preserve"> NIST CSF </v>
          </cell>
          <cell r="AZ386" t="str">
            <v xml:space="preserve"> OpenVAS</v>
          </cell>
          <cell r="BA386" t="str">
            <v xml:space="preserve"> PCA </v>
          </cell>
          <cell r="BB386" t="str">
            <v xml:space="preserve"> PRA </v>
          </cell>
          <cell r="BC386" t="str">
            <v xml:space="preserve"> RGPD </v>
          </cell>
          <cell r="BD386" t="str">
            <v xml:space="preserve"> RSSI </v>
          </cell>
          <cell r="BE386" t="str">
            <v xml:space="preserve"> SecNumCloud </v>
          </cell>
          <cell r="BF386" t="str">
            <v xml:space="preserve"> SOC </v>
          </cell>
          <cell r="BG386" t="str">
            <v xml:space="preserve">Cyber sécurité </v>
          </cell>
          <cell r="BH386" t="str">
            <v/>
          </cell>
          <cell r="BI386" t="str">
            <v/>
          </cell>
          <cell r="BJ386" t="str">
            <v/>
          </cell>
          <cell r="BK386" t="str">
            <v/>
          </cell>
          <cell r="BL386" t="str">
            <v/>
          </cell>
          <cell r="BM386" t="str">
            <v/>
          </cell>
          <cell r="BN386" t="str">
            <v/>
          </cell>
          <cell r="BO386" t="str">
            <v/>
          </cell>
          <cell r="BP386" t="str">
            <v/>
          </cell>
          <cell r="BQ386" t="str">
            <v/>
          </cell>
          <cell r="BR386" t="str">
            <v/>
          </cell>
          <cell r="BS386" t="str">
            <v/>
          </cell>
          <cell r="BT386" t="str">
            <v/>
          </cell>
          <cell r="BU386" t="str">
            <v/>
          </cell>
          <cell r="BV386" t="str">
            <v/>
          </cell>
          <cell r="BW386" t="str">
            <v/>
          </cell>
          <cell r="BX386" t="str">
            <v/>
          </cell>
        </row>
        <row r="387">
          <cell r="A387" t="str">
            <v>EPDEVJEE</v>
          </cell>
          <cell r="B387" t="str">
            <v>Développements n-tiers avec Java EE</v>
          </cell>
          <cell r="C387" t="str">
            <v>(Architectures, GlassFish, JSF, JPA, JWS, EJB, JMS, SOAP, REST)</v>
          </cell>
          <cell r="D387" t="str">
            <v>Jérôme LAFOSSE</v>
          </cell>
          <cell r="E387" t="str">
            <v/>
          </cell>
          <cell r="F387" t="str">
            <v>LAFOSSE, Jérôme</v>
          </cell>
          <cell r="G387" t="str">
            <v/>
          </cell>
          <cell r="H387" t="str">
            <v/>
          </cell>
          <cell r="I387" t="str">
            <v/>
          </cell>
          <cell r="J387" t="str">
            <v/>
          </cell>
          <cell r="K387" t="str">
            <v>Edition du 1 March 2011</v>
          </cell>
          <cell r="L387" t="str">
            <v>902 pages</v>
          </cell>
          <cell r="M387" t="str">
            <v>Editions ENI</v>
          </cell>
          <cell r="N387" t="str">
            <v>fre</v>
          </cell>
          <cell r="O387" t="str">
            <v>fre</v>
          </cell>
          <cell r="P387" t="str">
            <v>fre</v>
          </cell>
          <cell r="Q387" t="str">
            <v>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v>
          </cell>
          <cell r="R387">
            <v>9782746063853</v>
          </cell>
          <cell r="S387" t="str">
            <v>Version Numérique</v>
          </cell>
          <cell r="T387">
            <v>9782746062634</v>
          </cell>
          <cell r="U387" t="str">
            <v>Version Imprimée</v>
          </cell>
          <cell r="V387" t="str">
            <v>St-Herblain</v>
          </cell>
          <cell r="W387" t="str">
            <v>Editions ENI</v>
          </cell>
          <cell r="X387">
            <v>2011</v>
          </cell>
          <cell r="Y387" t="str">
            <v>Bibliothèque Numérique ENI (Service en ligne)</v>
          </cell>
          <cell r="Z387" t="str">
            <v>EPSILON</v>
          </cell>
          <cell r="AA387" t="str">
            <v>texte</v>
          </cell>
          <cell r="AB387" t="str">
            <v>txt</v>
          </cell>
          <cell r="AC387" t="str">
            <v>rdacontent/fre</v>
          </cell>
          <cell r="AD387" t="str">
            <v>informatique</v>
          </cell>
          <cell r="AE387" t="str">
            <v>c</v>
          </cell>
          <cell r="AF387" t="str">
            <v>rdamedia/fre</v>
          </cell>
          <cell r="AG387" t="str">
            <v>ressource en ligne</v>
          </cell>
          <cell r="AH387" t="str">
            <v>cr</v>
          </cell>
          <cell r="AI387" t="str">
            <v>rdacarrier/fre</v>
          </cell>
          <cell r="AJ387" t="str">
            <v>m\\\\\o\\d\\\\\\\\</v>
          </cell>
          <cell r="AK387" t="str">
            <v>cr\cn\\\\uuaua</v>
          </cell>
          <cell r="AL387" t="str">
            <v>Accès restreint aux membres</v>
          </cell>
          <cell r="AM387" t="str">
            <v>Source de la note de description : Version imprimée</v>
          </cell>
          <cell r="AN387" t="str">
            <v/>
          </cell>
          <cell r="AO387" t="str">
            <v>%SITE_CLIENT%/?library_guid=19114470-F90D-4522-BD53-2E17A589ABDE</v>
          </cell>
          <cell r="AP387" t="str">
            <v>Accès au travers du portail ENI</v>
          </cell>
          <cell r="AQ387" t="str">
            <v xml:space="preserve"> Ant </v>
          </cell>
          <cell r="AR387" t="str">
            <v xml:space="preserve"> EAR </v>
          </cell>
          <cell r="AS387" t="str">
            <v xml:space="preserve"> GlassFish </v>
          </cell>
          <cell r="AT387" t="str">
            <v xml:space="preserve"> Hudson </v>
          </cell>
          <cell r="AU387" t="str">
            <v xml:space="preserve"> JAR </v>
          </cell>
          <cell r="AV387" t="str">
            <v xml:space="preserve"> javabeans </v>
          </cell>
          <cell r="AW387" t="str">
            <v xml:space="preserve"> jee </v>
          </cell>
          <cell r="AX387" t="str">
            <v xml:space="preserve"> JSF </v>
          </cell>
          <cell r="AY387" t="str">
            <v xml:space="preserve"> JSP </v>
          </cell>
          <cell r="AZ387" t="str">
            <v xml:space="preserve"> JUnit </v>
          </cell>
          <cell r="BA387" t="str">
            <v xml:space="preserve"> LNEPDEVJEE</v>
          </cell>
          <cell r="BB387" t="str">
            <v xml:space="preserve"> NetBeans </v>
          </cell>
          <cell r="BC387" t="str">
            <v xml:space="preserve"> Persistence </v>
          </cell>
          <cell r="BD387" t="str">
            <v xml:space="preserve"> REST </v>
          </cell>
          <cell r="BE387" t="str">
            <v xml:space="preserve"> RESTful </v>
          </cell>
          <cell r="BF387" t="str">
            <v xml:space="preserve"> Servlets </v>
          </cell>
          <cell r="BG387" t="str">
            <v xml:space="preserve"> SOAP </v>
          </cell>
          <cell r="BH387" t="str">
            <v xml:space="preserve"> Subversion </v>
          </cell>
          <cell r="BI387" t="str">
            <v xml:space="preserve"> WAR </v>
          </cell>
          <cell r="BJ387" t="str">
            <v xml:space="preserve">Eclipse </v>
          </cell>
          <cell r="BK387" t="str">
            <v/>
          </cell>
          <cell r="BL387" t="str">
            <v/>
          </cell>
          <cell r="BM387" t="str">
            <v/>
          </cell>
          <cell r="BN387" t="str">
            <v/>
          </cell>
          <cell r="BO387" t="str">
            <v/>
          </cell>
          <cell r="BP387" t="str">
            <v/>
          </cell>
          <cell r="BQ387" t="str">
            <v/>
          </cell>
          <cell r="BR387" t="str">
            <v/>
          </cell>
          <cell r="BS387" t="str">
            <v/>
          </cell>
          <cell r="BT387" t="str">
            <v/>
          </cell>
          <cell r="BU387" t="str">
            <v/>
          </cell>
          <cell r="BV387" t="str">
            <v/>
          </cell>
          <cell r="BW387" t="str">
            <v/>
          </cell>
          <cell r="BX387" t="str">
            <v/>
          </cell>
        </row>
        <row r="388">
          <cell r="A388" t="str">
            <v>EPDEVOPIC</v>
          </cell>
          <cell r="B388" t="str">
            <v>DevOps</v>
          </cell>
          <cell r="C388" t="str">
            <v>Intégrez et déployez en continu (avec exemple clés en main)</v>
          </cell>
          <cell r="D388" t="str">
            <v xml:space="preserve">Ernesto  LEITE </v>
          </cell>
          <cell r="E388" t="str">
            <v/>
          </cell>
          <cell r="F388" t="str">
            <v xml:space="preserve">LEITE , Ernesto </v>
          </cell>
          <cell r="G388" t="str">
            <v/>
          </cell>
          <cell r="H388" t="str">
            <v/>
          </cell>
          <cell r="I388" t="str">
            <v/>
          </cell>
          <cell r="J388" t="str">
            <v/>
          </cell>
          <cell r="K388" t="str">
            <v>Edition du 1 January 2019</v>
          </cell>
          <cell r="L388" t="str">
            <v>364 pages</v>
          </cell>
          <cell r="M388" t="str">
            <v>Editions ENI</v>
          </cell>
          <cell r="N388" t="str">
            <v>fre</v>
          </cell>
          <cell r="O388" t="str">
            <v>fre</v>
          </cell>
          <cell r="P388" t="str">
            <v>fre</v>
          </cell>
          <cell r="Q388" t="str">
            <v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v>
          </cell>
          <cell r="R388">
            <v>9782409017162</v>
          </cell>
          <cell r="S388" t="str">
            <v>Version Numérique</v>
          </cell>
          <cell r="T388">
            <v>9782409017155</v>
          </cell>
          <cell r="U388" t="str">
            <v>Version Imprimée</v>
          </cell>
          <cell r="V388" t="str">
            <v>St-Herblain</v>
          </cell>
          <cell r="W388" t="str">
            <v>Editions ENI</v>
          </cell>
          <cell r="X388">
            <v>2019</v>
          </cell>
          <cell r="Y388" t="str">
            <v>Bibliothèque Numérique ENI (Service en ligne)</v>
          </cell>
          <cell r="Z388" t="str">
            <v>EPSILON</v>
          </cell>
          <cell r="AA388" t="str">
            <v>texte</v>
          </cell>
          <cell r="AB388" t="str">
            <v>txt</v>
          </cell>
          <cell r="AC388" t="str">
            <v>rdacontent/fre</v>
          </cell>
          <cell r="AD388" t="str">
            <v>informatique</v>
          </cell>
          <cell r="AE388" t="str">
            <v>c</v>
          </cell>
          <cell r="AF388" t="str">
            <v>rdamedia/fre</v>
          </cell>
          <cell r="AG388" t="str">
            <v>ressource en ligne</v>
          </cell>
          <cell r="AH388" t="str">
            <v>cr</v>
          </cell>
          <cell r="AI388" t="str">
            <v>rdacarrier/fre</v>
          </cell>
          <cell r="AJ388" t="str">
            <v>m\\\\\o\\d\\\\\\\\</v>
          </cell>
          <cell r="AK388" t="str">
            <v>cr\cn\\\\uuaua</v>
          </cell>
          <cell r="AL388" t="str">
            <v>Accès restreint aux membres</v>
          </cell>
          <cell r="AM388" t="str">
            <v>Source de la note de description : Version imprimée</v>
          </cell>
          <cell r="AN388" t="str">
            <v/>
          </cell>
          <cell r="AO388" t="str">
            <v>%SITE_CLIENT%/?library_guid=5D5D574F-4C34-4DFE-9EC9-F8F89DFB9F6A</v>
          </cell>
          <cell r="AP388" t="str">
            <v>Accès au travers du portail ENI</v>
          </cell>
          <cell r="AQ388" t="str">
            <v xml:space="preserve"> Agile </v>
          </cell>
          <cell r="AR388" t="str">
            <v xml:space="preserve"> agilité </v>
          </cell>
          <cell r="AS388" t="str">
            <v xml:space="preserve"> Behavior Data Driven  </v>
          </cell>
          <cell r="AT388" t="str">
            <v xml:space="preserve"> dev ops </v>
          </cell>
          <cell r="AU388" t="str">
            <v xml:space="preserve"> dev'ops </v>
          </cell>
          <cell r="AV388" t="str">
            <v xml:space="preserve"> développement </v>
          </cell>
          <cell r="AW388" t="str">
            <v xml:space="preserve"> Git </v>
          </cell>
          <cell r="AX388" t="str">
            <v xml:space="preserve"> GitLab</v>
          </cell>
          <cell r="AY388" t="str">
            <v xml:space="preserve"> GoCD </v>
          </cell>
          <cell r="AZ388" t="str">
            <v xml:space="preserve"> LNEPDEVOPIC</v>
          </cell>
          <cell r="BA388" t="str">
            <v xml:space="preserve"> Redmine </v>
          </cell>
          <cell r="BB388" t="str">
            <v xml:space="preserve"> TDD </v>
          </cell>
          <cell r="BC388" t="str">
            <v xml:space="preserve"> test driven development </v>
          </cell>
          <cell r="BD388" t="str">
            <v xml:space="preserve">CE </v>
          </cell>
          <cell r="BE388" t="str">
            <v xml:space="preserve">devops </v>
          </cell>
          <cell r="BF388" t="str">
            <v/>
          </cell>
          <cell r="BG388" t="str">
            <v/>
          </cell>
          <cell r="BH388" t="str">
            <v/>
          </cell>
          <cell r="BI388" t="str">
            <v/>
          </cell>
          <cell r="BJ388" t="str">
            <v/>
          </cell>
          <cell r="BK388" t="str">
            <v/>
          </cell>
          <cell r="BL388" t="str">
            <v/>
          </cell>
          <cell r="BM388" t="str">
            <v/>
          </cell>
          <cell r="BN388" t="str">
            <v/>
          </cell>
          <cell r="BO388" t="str">
            <v/>
          </cell>
          <cell r="BP388" t="str">
            <v/>
          </cell>
          <cell r="BQ388" t="str">
            <v/>
          </cell>
          <cell r="BR388" t="str">
            <v/>
          </cell>
          <cell r="BS388" t="str">
            <v/>
          </cell>
          <cell r="BT388" t="str">
            <v/>
          </cell>
          <cell r="BU388" t="str">
            <v/>
          </cell>
          <cell r="BV388" t="str">
            <v/>
          </cell>
          <cell r="BW388" t="str">
            <v/>
          </cell>
          <cell r="BX388" t="str">
            <v/>
          </cell>
        </row>
        <row r="389">
          <cell r="A389" t="str">
            <v>EPDEVSECOPS</v>
          </cell>
          <cell r="B389" t="str">
            <v>DevSecOps</v>
          </cell>
          <cell r="C389" t="str">
            <v>Développez et administrez vos services en toute sécurité</v>
          </cell>
          <cell r="D389" t="str">
            <v>Jordan  ASSOULINE</v>
          </cell>
          <cell r="E389" t="str">
            <v/>
          </cell>
          <cell r="F389" t="str">
            <v xml:space="preserve">ASSOULINE, Jordan </v>
          </cell>
          <cell r="G389" t="str">
            <v/>
          </cell>
          <cell r="H389" t="str">
            <v/>
          </cell>
          <cell r="I389" t="str">
            <v/>
          </cell>
          <cell r="J389" t="str">
            <v/>
          </cell>
          <cell r="K389" t="str">
            <v>Edition du 1 March 2023</v>
          </cell>
          <cell r="L389" t="str">
            <v>618 pages</v>
          </cell>
          <cell r="M389" t="str">
            <v>Editions ENI</v>
          </cell>
          <cell r="N389" t="str">
            <v>fre</v>
          </cell>
          <cell r="O389" t="str">
            <v>fre</v>
          </cell>
          <cell r="P389" t="str">
            <v>fre</v>
          </cell>
          <cell r="Q389" t="str">
            <v>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v>
          </cell>
          <cell r="R389">
            <v>9782409039195</v>
          </cell>
          <cell r="S389" t="str">
            <v>Version Numérique</v>
          </cell>
          <cell r="T389">
            <v>9782409039188</v>
          </cell>
          <cell r="U389" t="str">
            <v>Version Imprimée</v>
          </cell>
          <cell r="V389" t="str">
            <v>St-Herblain</v>
          </cell>
          <cell r="W389" t="str">
            <v>Editions ENI</v>
          </cell>
          <cell r="X389">
            <v>2023</v>
          </cell>
          <cell r="Y389" t="str">
            <v>Bibliothèque Numérique ENI (Service en ligne)</v>
          </cell>
          <cell r="Z389" t="str">
            <v>EPSILON</v>
          </cell>
          <cell r="AA389" t="str">
            <v>texte</v>
          </cell>
          <cell r="AB389" t="str">
            <v>txt</v>
          </cell>
          <cell r="AC389" t="str">
            <v>rdacontent/fre</v>
          </cell>
          <cell r="AD389" t="str">
            <v>informatique</v>
          </cell>
          <cell r="AE389" t="str">
            <v>c</v>
          </cell>
          <cell r="AF389" t="str">
            <v>rdamedia/fre</v>
          </cell>
          <cell r="AG389" t="str">
            <v>ressource en ligne</v>
          </cell>
          <cell r="AH389" t="str">
            <v>cr</v>
          </cell>
          <cell r="AI389" t="str">
            <v>rdacarrier/fre</v>
          </cell>
          <cell r="AJ389" t="str">
            <v>m\\\\\o\\d\\\\\\\\</v>
          </cell>
          <cell r="AK389" t="str">
            <v>cr\cn\\\\uuaua</v>
          </cell>
          <cell r="AL389" t="str">
            <v>Accès restreint aux membres</v>
          </cell>
          <cell r="AM389" t="str">
            <v>Source de la note de description : Version imprimée</v>
          </cell>
          <cell r="AN389" t="str">
            <v/>
          </cell>
          <cell r="AO389" t="str">
            <v>%SITE_CLIENT%/?library_guid=84B8AD23-A2A6-4A3A-AC63-09D9D2E55437</v>
          </cell>
          <cell r="AP389" t="str">
            <v>Accès au travers du portail ENI</v>
          </cell>
          <cell r="AQ389" t="str">
            <v xml:space="preserve"> Brute force </v>
          </cell>
          <cell r="AR389" t="str">
            <v xml:space="preserve"> CD </v>
          </cell>
          <cell r="AS389" t="str">
            <v xml:space="preserve"> Checkov </v>
          </cell>
          <cell r="AT389" t="str">
            <v xml:space="preserve"> CI </v>
          </cell>
          <cell r="AU389" t="str">
            <v xml:space="preserve"> cryptographie </v>
          </cell>
          <cell r="AV389" t="str">
            <v xml:space="preserve"> Cybersécurité </v>
          </cell>
          <cell r="AW389" t="str">
            <v xml:space="preserve"> Denial of Service </v>
          </cell>
          <cell r="AX389" t="str">
            <v xml:space="preserve"> Déploiement continu </v>
          </cell>
          <cell r="AY389" t="str">
            <v xml:space="preserve"> DevOps </v>
          </cell>
          <cell r="AZ389" t="str">
            <v xml:space="preserve"> Docker </v>
          </cell>
          <cell r="BA389" t="str">
            <v xml:space="preserve"> Dockle </v>
          </cell>
          <cell r="BB389" t="str">
            <v xml:space="preserve"> Intégration continue </v>
          </cell>
          <cell r="BC389" t="str">
            <v xml:space="preserve"> Kube</v>
          </cell>
          <cell r="BD389" t="str">
            <v xml:space="preserve"> Kube</v>
          </cell>
          <cell r="BE389" t="str">
            <v xml:space="preserve"> KubeLinter </v>
          </cell>
          <cell r="BF389" t="str">
            <v xml:space="preserve"> Kubernetes </v>
          </cell>
          <cell r="BG389" t="str">
            <v xml:space="preserve"> OWASP </v>
          </cell>
          <cell r="BH389" t="str">
            <v xml:space="preserve"> SDLC </v>
          </cell>
          <cell r="BI389" t="str">
            <v xml:space="preserve"> SSDLC </v>
          </cell>
          <cell r="BJ389" t="str">
            <v xml:space="preserve"> Threat Modeling </v>
          </cell>
          <cell r="BK389" t="str">
            <v xml:space="preserve"> Trivy </v>
          </cell>
          <cell r="BL389" t="str">
            <v xml:space="preserve"> WebGoat</v>
          </cell>
          <cell r="BM389" t="str">
            <v xml:space="preserve">Bench </v>
          </cell>
          <cell r="BN389" t="str">
            <v xml:space="preserve">Hunter </v>
          </cell>
          <cell r="BO389" t="str">
            <v xml:space="preserve">Sécurité </v>
          </cell>
          <cell r="BP389" t="str">
            <v/>
          </cell>
          <cell r="BQ389" t="str">
            <v/>
          </cell>
          <cell r="BR389" t="str">
            <v/>
          </cell>
          <cell r="BS389" t="str">
            <v/>
          </cell>
          <cell r="BT389" t="str">
            <v/>
          </cell>
          <cell r="BU389" t="str">
            <v/>
          </cell>
          <cell r="BV389" t="str">
            <v/>
          </cell>
          <cell r="BW389" t="str">
            <v/>
          </cell>
          <cell r="BX389" t="str">
            <v/>
          </cell>
        </row>
        <row r="390">
          <cell r="A390" t="str">
            <v>EPDOCDE</v>
          </cell>
          <cell r="B390" t="str">
            <v>Docker</v>
          </cell>
          <cell r="C390" t="str">
            <v>Déploiement de microservices sous Linux ou Windows (Docker Swarm, Docker Compose, Docker Machine)</v>
          </cell>
          <cell r="D390" t="str">
            <v>Jean-Philippe GOUIGOUX</v>
          </cell>
          <cell r="E390" t="str">
            <v/>
          </cell>
          <cell r="F390" t="str">
            <v>GOUIGOUX, Jean-Philippe</v>
          </cell>
          <cell r="G390" t="str">
            <v/>
          </cell>
          <cell r="H390" t="str">
            <v/>
          </cell>
          <cell r="I390" t="str">
            <v/>
          </cell>
          <cell r="J390" t="str">
            <v/>
          </cell>
          <cell r="K390" t="str">
            <v>Edition du 1 August 2017</v>
          </cell>
          <cell r="L390" t="str">
            <v>362 pages</v>
          </cell>
          <cell r="M390" t="str">
            <v>Editions ENI</v>
          </cell>
          <cell r="N390" t="str">
            <v>fre</v>
          </cell>
          <cell r="O390" t="str">
            <v>fre</v>
          </cell>
          <cell r="P390" t="str">
            <v>fre</v>
          </cell>
          <cell r="Q390" t="str">
            <v>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v>
          </cell>
          <cell r="R390">
            <v>9782409009877</v>
          </cell>
          <cell r="S390" t="str">
            <v>Version Numérique</v>
          </cell>
          <cell r="T390">
            <v>9782409009372</v>
          </cell>
          <cell r="U390" t="str">
            <v>Version Imprimée</v>
          </cell>
          <cell r="V390" t="str">
            <v>St-Herblain</v>
          </cell>
          <cell r="W390" t="str">
            <v>Editions ENI</v>
          </cell>
          <cell r="X390">
            <v>2017</v>
          </cell>
          <cell r="Y390" t="str">
            <v>Bibliothèque Numérique ENI (Service en ligne)</v>
          </cell>
          <cell r="Z390" t="str">
            <v>EPSILON</v>
          </cell>
          <cell r="AA390" t="str">
            <v>texte</v>
          </cell>
          <cell r="AB390" t="str">
            <v>txt</v>
          </cell>
          <cell r="AC390" t="str">
            <v>rdacontent/fre</v>
          </cell>
          <cell r="AD390" t="str">
            <v>informatique</v>
          </cell>
          <cell r="AE390" t="str">
            <v>c</v>
          </cell>
          <cell r="AF390" t="str">
            <v>rdamedia/fre</v>
          </cell>
          <cell r="AG390" t="str">
            <v>ressource en ligne</v>
          </cell>
          <cell r="AH390" t="str">
            <v>cr</v>
          </cell>
          <cell r="AI390" t="str">
            <v>rdacarrier/fre</v>
          </cell>
          <cell r="AJ390" t="str">
            <v>m\\\\\o\\d\\\\\\\\</v>
          </cell>
          <cell r="AK390" t="str">
            <v>cr\cn\\\\uuaua</v>
          </cell>
          <cell r="AL390" t="str">
            <v>Accès restreint aux membres</v>
          </cell>
          <cell r="AM390" t="str">
            <v>Source de la note de description : Version imprimée</v>
          </cell>
          <cell r="AN390" t="str">
            <v/>
          </cell>
          <cell r="AO390" t="str">
            <v>%SITE_CLIENT%/?library_guid=21DCE537-F930-4594-B48A-D2614A28A17E</v>
          </cell>
          <cell r="AP390" t="str">
            <v>Accès au travers du portail ENI</v>
          </cell>
          <cell r="AQ390" t="str">
            <v xml:space="preserve"> cloud </v>
          </cell>
          <cell r="AR390" t="str">
            <v xml:space="preserve"> compose </v>
          </cell>
          <cell r="AS390" t="str">
            <v xml:space="preserve"> container </v>
          </cell>
          <cell r="AT390" t="str">
            <v xml:space="preserve"> contener </v>
          </cell>
          <cell r="AU390" t="str">
            <v xml:space="preserve"> conteneur </v>
          </cell>
          <cell r="AV390" t="str">
            <v xml:space="preserve"> devops </v>
          </cell>
          <cell r="AW390" t="str">
            <v xml:space="preserve"> LNEPDOCDE</v>
          </cell>
          <cell r="AX390" t="str">
            <v xml:space="preserve"> swarm </v>
          </cell>
          <cell r="AY390" t="str">
            <v xml:space="preserve">livre virtualisation </v>
          </cell>
          <cell r="AZ390" t="str">
            <v/>
          </cell>
          <cell r="BA390" t="str">
            <v/>
          </cell>
          <cell r="BB390" t="str">
            <v/>
          </cell>
          <cell r="BC390" t="str">
            <v/>
          </cell>
          <cell r="BD390" t="str">
            <v/>
          </cell>
          <cell r="BE390" t="str">
            <v/>
          </cell>
          <cell r="BF390" t="str">
            <v/>
          </cell>
          <cell r="BG390" t="str">
            <v/>
          </cell>
          <cell r="BH390" t="str">
            <v/>
          </cell>
          <cell r="BI390" t="str">
            <v/>
          </cell>
          <cell r="BJ390" t="str">
            <v/>
          </cell>
          <cell r="BK390" t="str">
            <v/>
          </cell>
          <cell r="BL390" t="str">
            <v/>
          </cell>
          <cell r="BM390" t="str">
            <v/>
          </cell>
          <cell r="BN390" t="str">
            <v/>
          </cell>
          <cell r="BO390" t="str">
            <v/>
          </cell>
          <cell r="BP390" t="str">
            <v/>
          </cell>
          <cell r="BQ390" t="str">
            <v/>
          </cell>
          <cell r="BR390" t="str">
            <v/>
          </cell>
          <cell r="BS390" t="str">
            <v/>
          </cell>
          <cell r="BT390" t="str">
            <v/>
          </cell>
          <cell r="BU390" t="str">
            <v/>
          </cell>
          <cell r="BV390" t="str">
            <v/>
          </cell>
          <cell r="BW390" t="str">
            <v/>
          </cell>
          <cell r="BX390" t="str">
            <v/>
          </cell>
        </row>
        <row r="391">
          <cell r="A391" t="str">
            <v>EPDSAZ</v>
          </cell>
          <cell r="B391" t="str">
            <v>Data Science avec Microsoft Azure</v>
          </cell>
          <cell r="C391" t="str">
            <v>Maîtrisez le Machine Learning sur Cortana Intelligence Suite</v>
          </cell>
          <cell r="D391" t="str">
            <v xml:space="preserve">Madjid  KHICHANE </v>
          </cell>
          <cell r="E391" t="str">
            <v/>
          </cell>
          <cell r="F391" t="str">
            <v xml:space="preserve">KHICHANE , Madjid </v>
          </cell>
          <cell r="G391" t="str">
            <v/>
          </cell>
          <cell r="H391" t="str">
            <v/>
          </cell>
          <cell r="I391" t="str">
            <v/>
          </cell>
          <cell r="J391" t="str">
            <v/>
          </cell>
          <cell r="K391" t="str">
            <v>Edition du 1 March 2018</v>
          </cell>
          <cell r="L391" t="str">
            <v>346 pages</v>
          </cell>
          <cell r="M391" t="str">
            <v>Editions ENI</v>
          </cell>
          <cell r="N391" t="str">
            <v>fre</v>
          </cell>
          <cell r="O391" t="str">
            <v>fre</v>
          </cell>
          <cell r="P391" t="str">
            <v>fre</v>
          </cell>
          <cell r="Q391" t="str">
            <v>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v>
          </cell>
          <cell r="R391">
            <v>9782409013041</v>
          </cell>
          <cell r="S391" t="str">
            <v>Version Numérique</v>
          </cell>
          <cell r="T391">
            <v>9782409012785</v>
          </cell>
          <cell r="U391" t="str">
            <v>Version Imprimée</v>
          </cell>
          <cell r="V391" t="str">
            <v>St-Herblain</v>
          </cell>
          <cell r="W391" t="str">
            <v>Editions ENI</v>
          </cell>
          <cell r="X391">
            <v>2018</v>
          </cell>
          <cell r="Y391" t="str">
            <v>Bibliothèque Numérique ENI (Service en ligne)</v>
          </cell>
          <cell r="Z391" t="str">
            <v>EPSILON</v>
          </cell>
          <cell r="AA391" t="str">
            <v>texte</v>
          </cell>
          <cell r="AB391" t="str">
            <v>txt</v>
          </cell>
          <cell r="AC391" t="str">
            <v>rdacontent/fre</v>
          </cell>
          <cell r="AD391" t="str">
            <v>informatique</v>
          </cell>
          <cell r="AE391" t="str">
            <v>c</v>
          </cell>
          <cell r="AF391" t="str">
            <v>rdamedia/fre</v>
          </cell>
          <cell r="AG391" t="str">
            <v>ressource en ligne</v>
          </cell>
          <cell r="AH391" t="str">
            <v>cr</v>
          </cell>
          <cell r="AI391" t="str">
            <v>rdacarrier/fre</v>
          </cell>
          <cell r="AJ391" t="str">
            <v>m\\\\\o\\d\\\\\\\\</v>
          </cell>
          <cell r="AK391" t="str">
            <v>cr\cn\\\\uuaua</v>
          </cell>
          <cell r="AL391" t="str">
            <v>Accès restreint aux membres</v>
          </cell>
          <cell r="AM391" t="str">
            <v>Source de la note de description : Version imprimée</v>
          </cell>
          <cell r="AN391" t="str">
            <v/>
          </cell>
          <cell r="AO391" t="str">
            <v>%SITE_CLIENT%/?library_guid=C87F6B1A-567A-451C-8763-365FF8383754</v>
          </cell>
          <cell r="AP391" t="str">
            <v>Accès au travers du portail ENI</v>
          </cell>
          <cell r="AQ391" t="str">
            <v xml:space="preserve"> algorithme </v>
          </cell>
          <cell r="AR391" t="str">
            <v xml:space="preserve"> Azure </v>
          </cell>
          <cell r="AS391" t="str">
            <v xml:space="preserve"> Azure Machine Learning Studio </v>
          </cell>
          <cell r="AT391" t="str">
            <v xml:space="preserve"> Big Data </v>
          </cell>
          <cell r="AU391" t="str">
            <v xml:space="preserve"> Cortana Intelligence Suite </v>
          </cell>
          <cell r="AV391" t="str">
            <v xml:space="preserve"> Data Scientist </v>
          </cell>
          <cell r="AW391" t="str">
            <v xml:space="preserve"> LNEPDSAZ</v>
          </cell>
          <cell r="AX391" t="str">
            <v xml:space="preserve"> ML </v>
          </cell>
          <cell r="AY391" t="str">
            <v xml:space="preserve">Data science </v>
          </cell>
          <cell r="AZ391" t="str">
            <v/>
          </cell>
          <cell r="BA391" t="str">
            <v/>
          </cell>
          <cell r="BB391" t="str">
            <v/>
          </cell>
          <cell r="BC391" t="str">
            <v/>
          </cell>
          <cell r="BD391" t="str">
            <v/>
          </cell>
          <cell r="BE391" t="str">
            <v/>
          </cell>
          <cell r="BF391" t="str">
            <v/>
          </cell>
          <cell r="BG391" t="str">
            <v/>
          </cell>
          <cell r="BH391" t="str">
            <v/>
          </cell>
          <cell r="BI391" t="str">
            <v/>
          </cell>
          <cell r="BJ391" t="str">
            <v/>
          </cell>
          <cell r="BK391" t="str">
            <v/>
          </cell>
          <cell r="BL391" t="str">
            <v/>
          </cell>
          <cell r="BM391" t="str">
            <v/>
          </cell>
          <cell r="BN391" t="str">
            <v/>
          </cell>
          <cell r="BO391" t="str">
            <v/>
          </cell>
          <cell r="BP391" t="str">
            <v/>
          </cell>
          <cell r="BQ391" t="str">
            <v/>
          </cell>
          <cell r="BR391" t="str">
            <v/>
          </cell>
          <cell r="BS391" t="str">
            <v/>
          </cell>
          <cell r="BT391" t="str">
            <v/>
          </cell>
          <cell r="BU391" t="str">
            <v/>
          </cell>
          <cell r="BV391" t="str">
            <v/>
          </cell>
          <cell r="BW391" t="str">
            <v/>
          </cell>
          <cell r="BX391" t="str">
            <v/>
          </cell>
        </row>
        <row r="392">
          <cell r="A392" t="str">
            <v>EPEMS</v>
          </cell>
          <cell r="B392" t="str">
            <v>EMS</v>
          </cell>
          <cell r="C392" t="str">
            <v>Gestion et sécurité des ressources de l'entreprise dans le cloud</v>
          </cell>
          <cell r="D392" t="str">
            <v>Nicolas BONNET</v>
          </cell>
          <cell r="E392" t="str">
            <v/>
          </cell>
          <cell r="F392" t="str">
            <v>BONNET, Nicolas</v>
          </cell>
          <cell r="G392" t="str">
            <v/>
          </cell>
          <cell r="H392" t="str">
            <v/>
          </cell>
          <cell r="I392" t="str">
            <v/>
          </cell>
          <cell r="J392" t="str">
            <v/>
          </cell>
          <cell r="K392" t="str">
            <v>Edition du 1 January 2018</v>
          </cell>
          <cell r="L392" t="str">
            <v>675 pages</v>
          </cell>
          <cell r="M392" t="str">
            <v>Editions ENI</v>
          </cell>
          <cell r="N392" t="str">
            <v>fre</v>
          </cell>
          <cell r="O392" t="str">
            <v>fre</v>
          </cell>
          <cell r="P392" t="str">
            <v>fre</v>
          </cell>
          <cell r="Q392" t="str">
            <v>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v>
          </cell>
          <cell r="R392">
            <v>9782409011863</v>
          </cell>
          <cell r="S392" t="str">
            <v>Version Numérique</v>
          </cell>
          <cell r="T392">
            <v>9782409011856</v>
          </cell>
          <cell r="U392" t="str">
            <v>Version Imprimée</v>
          </cell>
          <cell r="V392" t="str">
            <v>St-Herblain</v>
          </cell>
          <cell r="W392" t="str">
            <v>Editions ENI</v>
          </cell>
          <cell r="X392">
            <v>2018</v>
          </cell>
          <cell r="Y392" t="str">
            <v>Bibliothèque Numérique ENI (Service en ligne)</v>
          </cell>
          <cell r="Z392" t="str">
            <v>EPSILON</v>
          </cell>
          <cell r="AA392" t="str">
            <v>texte</v>
          </cell>
          <cell r="AB392" t="str">
            <v>txt</v>
          </cell>
          <cell r="AC392" t="str">
            <v>rdacontent/fre</v>
          </cell>
          <cell r="AD392" t="str">
            <v>informatique</v>
          </cell>
          <cell r="AE392" t="str">
            <v>c</v>
          </cell>
          <cell r="AF392" t="str">
            <v>rdamedia/fre</v>
          </cell>
          <cell r="AG392" t="str">
            <v>ressource en ligne</v>
          </cell>
          <cell r="AH392" t="str">
            <v>cr</v>
          </cell>
          <cell r="AI392" t="str">
            <v>rdacarrier/fre</v>
          </cell>
          <cell r="AJ392" t="str">
            <v>m\\\\\o\\d\\\\\\\\</v>
          </cell>
          <cell r="AK392" t="str">
            <v>cr\cn\\\\uuaua</v>
          </cell>
          <cell r="AL392" t="str">
            <v>Accès restreint aux membres</v>
          </cell>
          <cell r="AM392" t="str">
            <v>Source de la note de description : Version imprimée</v>
          </cell>
          <cell r="AN392" t="str">
            <v/>
          </cell>
          <cell r="AO392" t="str">
            <v>%SITE_CLIENT%/?library_guid=61D3C5D8-0E0E-4E9F-A83F-E76A9C428F33</v>
          </cell>
          <cell r="AP392" t="str">
            <v>Accès au travers du portail ENI</v>
          </cell>
          <cell r="AQ392" t="str">
            <v xml:space="preserve"> active directory </v>
          </cell>
          <cell r="AR392" t="str">
            <v xml:space="preserve"> advanced threat analytics </v>
          </cell>
          <cell r="AS392" t="str">
            <v xml:space="preserve"> ata </v>
          </cell>
          <cell r="AT392" t="str">
            <v xml:space="preserve"> azure ad </v>
          </cell>
          <cell r="AU392" t="str">
            <v xml:space="preserve"> azure information protection </v>
          </cell>
          <cell r="AV392" t="str">
            <v xml:space="preserve"> cloud app discovery </v>
          </cell>
          <cell r="AW392" t="str">
            <v xml:space="preserve"> enterprise mobility suite </v>
          </cell>
          <cell r="AX392" t="str">
            <v xml:space="preserve"> intune </v>
          </cell>
          <cell r="AY392" t="str">
            <v xml:space="preserve"> LNEPEMS</v>
          </cell>
          <cell r="AZ392" t="str">
            <v xml:space="preserve"> microsoft </v>
          </cell>
          <cell r="BA392" t="str">
            <v xml:space="preserve"> securite </v>
          </cell>
          <cell r="BB392" t="str">
            <v xml:space="preserve"> security </v>
          </cell>
          <cell r="BC392" t="str">
            <v xml:space="preserve">livre sécurité </v>
          </cell>
          <cell r="BD392" t="str">
            <v/>
          </cell>
          <cell r="BE392" t="str">
            <v/>
          </cell>
          <cell r="BF392" t="str">
            <v/>
          </cell>
          <cell r="BG392" t="str">
            <v/>
          </cell>
          <cell r="BH392" t="str">
            <v/>
          </cell>
          <cell r="BI392" t="str">
            <v/>
          </cell>
          <cell r="BJ392" t="str">
            <v/>
          </cell>
          <cell r="BK392" t="str">
            <v/>
          </cell>
          <cell r="BL392" t="str">
            <v/>
          </cell>
          <cell r="BM392" t="str">
            <v/>
          </cell>
          <cell r="BN392" t="str">
            <v/>
          </cell>
          <cell r="BO392" t="str">
            <v/>
          </cell>
          <cell r="BP392" t="str">
            <v/>
          </cell>
          <cell r="BQ392" t="str">
            <v/>
          </cell>
          <cell r="BR392" t="str">
            <v/>
          </cell>
          <cell r="BS392" t="str">
            <v/>
          </cell>
          <cell r="BT392" t="str">
            <v/>
          </cell>
          <cell r="BU392" t="str">
            <v/>
          </cell>
          <cell r="BV392" t="str">
            <v/>
          </cell>
          <cell r="BW392" t="str">
            <v/>
          </cell>
          <cell r="BX392" t="str">
            <v/>
          </cell>
        </row>
        <row r="393">
          <cell r="A393" t="str">
            <v>EPGRAD</v>
          </cell>
          <cell r="B393" t="str">
            <v>Gradient Boosting</v>
          </cell>
          <cell r="C393" t="str">
            <v>Exploitez les arbres de décision pour le Machine Learning (XGBoost, CatBoost, LightGBM)</v>
          </cell>
          <cell r="D393" t="str">
            <v>Guillaume SAUPIN</v>
          </cell>
          <cell r="E393" t="str">
            <v/>
          </cell>
          <cell r="F393" t="str">
            <v>SAUPIN, Guillaume</v>
          </cell>
          <cell r="G393" t="str">
            <v/>
          </cell>
          <cell r="H393" t="str">
            <v/>
          </cell>
          <cell r="I393" t="str">
            <v/>
          </cell>
          <cell r="J393" t="str">
            <v/>
          </cell>
          <cell r="K393" t="str">
            <v>Edition du 1 March 2022</v>
          </cell>
          <cell r="L393" t="str">
            <v>258 pages</v>
          </cell>
          <cell r="M393" t="str">
            <v>Editions ENI</v>
          </cell>
          <cell r="N393" t="str">
            <v>fre</v>
          </cell>
          <cell r="O393" t="str">
            <v>fre</v>
          </cell>
          <cell r="P393" t="str">
            <v>fre</v>
          </cell>
          <cell r="Q393" t="str">
            <v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v>
          </cell>
          <cell r="R393">
            <v>9782409034039</v>
          </cell>
          <cell r="S393" t="str">
            <v>Version Numérique</v>
          </cell>
          <cell r="T393">
            <v>9782409034022</v>
          </cell>
          <cell r="U393" t="str">
            <v>Version Imprimée</v>
          </cell>
          <cell r="V393" t="str">
            <v>St-Herblain</v>
          </cell>
          <cell r="W393" t="str">
            <v>Editions ENI</v>
          </cell>
          <cell r="X393">
            <v>2022</v>
          </cell>
          <cell r="Y393" t="str">
            <v>Bibliothèque Numérique ENI (Service en ligne)</v>
          </cell>
          <cell r="Z393" t="str">
            <v>EPSILON</v>
          </cell>
          <cell r="AA393" t="str">
            <v>texte</v>
          </cell>
          <cell r="AB393" t="str">
            <v>txt</v>
          </cell>
          <cell r="AC393" t="str">
            <v>rdacontent/fre</v>
          </cell>
          <cell r="AD393" t="str">
            <v>informatique</v>
          </cell>
          <cell r="AE393" t="str">
            <v>c</v>
          </cell>
          <cell r="AF393" t="str">
            <v>rdamedia/fre</v>
          </cell>
          <cell r="AG393" t="str">
            <v>ressource en ligne</v>
          </cell>
          <cell r="AH393" t="str">
            <v>cr</v>
          </cell>
          <cell r="AI393" t="str">
            <v>rdacarrier/fre</v>
          </cell>
          <cell r="AJ393" t="str">
            <v>m\\\\\o\\d\\\\\\\\</v>
          </cell>
          <cell r="AK393" t="str">
            <v>cr\cn\\\\uuaua</v>
          </cell>
          <cell r="AL393" t="str">
            <v>Accès restreint aux membres</v>
          </cell>
          <cell r="AM393" t="str">
            <v>Source de la note de description : Version imprimée</v>
          </cell>
          <cell r="AN393" t="str">
            <v/>
          </cell>
          <cell r="AO393" t="str">
            <v>%SITE_CLIENT%/?library_guid=DB4B4847-9CC3-4E17-8CBD-096CE831E520</v>
          </cell>
          <cell r="AP393" t="str">
            <v>Accès au travers du portail ENI</v>
          </cell>
          <cell r="AQ393" t="str">
            <v xml:space="preserve"> CatBoost </v>
          </cell>
          <cell r="AR393" t="str">
            <v xml:space="preserve"> Gradient Boosted Trees </v>
          </cell>
          <cell r="AS393" t="str">
            <v xml:space="preserve"> LightGBM</v>
          </cell>
          <cell r="AT393" t="str">
            <v xml:space="preserve"> XGBoost </v>
          </cell>
          <cell r="AU393" t="str">
            <v xml:space="preserve">Machine Learning </v>
          </cell>
          <cell r="AV393" t="str">
            <v/>
          </cell>
          <cell r="AW393" t="str">
            <v/>
          </cell>
          <cell r="AX393" t="str">
            <v/>
          </cell>
          <cell r="AY393" t="str">
            <v/>
          </cell>
          <cell r="AZ393" t="str">
            <v/>
          </cell>
          <cell r="BA393" t="str">
            <v/>
          </cell>
          <cell r="BB393" t="str">
            <v/>
          </cell>
          <cell r="BC393" t="str">
            <v/>
          </cell>
          <cell r="BD393" t="str">
            <v/>
          </cell>
          <cell r="BE393" t="str">
            <v/>
          </cell>
          <cell r="BF393" t="str">
            <v/>
          </cell>
          <cell r="BG393" t="str">
            <v/>
          </cell>
          <cell r="BH393" t="str">
            <v/>
          </cell>
          <cell r="BI393" t="str">
            <v/>
          </cell>
          <cell r="BJ393" t="str">
            <v/>
          </cell>
          <cell r="BK393" t="str">
            <v/>
          </cell>
          <cell r="BL393" t="str">
            <v/>
          </cell>
          <cell r="BM393" t="str">
            <v/>
          </cell>
          <cell r="BN393" t="str">
            <v/>
          </cell>
          <cell r="BO393" t="str">
            <v/>
          </cell>
          <cell r="BP393" t="str">
            <v/>
          </cell>
          <cell r="BQ393" t="str">
            <v/>
          </cell>
          <cell r="BR393" t="str">
            <v/>
          </cell>
          <cell r="BS393" t="str">
            <v/>
          </cell>
          <cell r="BT393" t="str">
            <v/>
          </cell>
          <cell r="BU393" t="str">
            <v/>
          </cell>
          <cell r="BV393" t="str">
            <v/>
          </cell>
          <cell r="BW393" t="str">
            <v/>
          </cell>
          <cell r="BX393" t="str">
            <v/>
          </cell>
        </row>
        <row r="394">
          <cell r="A394" t="str">
            <v>EPHADIS</v>
          </cell>
          <cell r="B394" t="str">
            <v>Haute disponibilité sous Linux</v>
          </cell>
          <cell r="C394" t="str">
            <v>De l'infrastructure à l'orchestration de services (Heartbeat, Docker, Ansible, Kubernetes...)</v>
          </cell>
          <cell r="D394" t="str">
            <v>Sébastien  ROHAUT,Charles SABOURDIN</v>
          </cell>
          <cell r="E394" t="str">
            <v/>
          </cell>
          <cell r="F394" t="str">
            <v xml:space="preserve">ROHAUT, Sébastien </v>
          </cell>
          <cell r="G394" t="str">
            <v>SABOURDIN, Charles</v>
          </cell>
          <cell r="H394" t="str">
            <v/>
          </cell>
          <cell r="I394" t="str">
            <v/>
          </cell>
          <cell r="J394" t="str">
            <v/>
          </cell>
          <cell r="K394" t="str">
            <v>Edition du 1 June 2021</v>
          </cell>
          <cell r="L394" t="str">
            <v>432 pages</v>
          </cell>
          <cell r="M394" t="str">
            <v>Editions ENI</v>
          </cell>
          <cell r="N394" t="str">
            <v>fre</v>
          </cell>
          <cell r="O394" t="str">
            <v>fre</v>
          </cell>
          <cell r="P394" t="str">
            <v>fre</v>
          </cell>
          <cell r="Q394" t="str">
            <v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v>
          </cell>
          <cell r="R394">
            <v>9782409030802</v>
          </cell>
          <cell r="S394" t="str">
            <v>Version Numérique</v>
          </cell>
          <cell r="T394">
            <v>9782409030796</v>
          </cell>
          <cell r="U394" t="str">
            <v>Version Imprimée</v>
          </cell>
          <cell r="V394" t="str">
            <v>St-Herblain</v>
          </cell>
          <cell r="W394" t="str">
            <v>Editions ENI</v>
          </cell>
          <cell r="X394">
            <v>2021</v>
          </cell>
          <cell r="Y394" t="str">
            <v>Bibliothèque Numérique ENI (Service en ligne)</v>
          </cell>
          <cell r="Z394" t="str">
            <v>EPSILON</v>
          </cell>
          <cell r="AA394" t="str">
            <v>texte</v>
          </cell>
          <cell r="AB394" t="str">
            <v>txt</v>
          </cell>
          <cell r="AC394" t="str">
            <v>rdacontent/fre</v>
          </cell>
          <cell r="AD394" t="str">
            <v>informatique</v>
          </cell>
          <cell r="AE394" t="str">
            <v>c</v>
          </cell>
          <cell r="AF394" t="str">
            <v>rdamedia/fre</v>
          </cell>
          <cell r="AG394" t="str">
            <v>ressource en ligne</v>
          </cell>
          <cell r="AH394" t="str">
            <v>cr</v>
          </cell>
          <cell r="AI394" t="str">
            <v>rdacarrier/fre</v>
          </cell>
          <cell r="AJ394" t="str">
            <v>m\\\\\o\\d\\\\\\\\</v>
          </cell>
          <cell r="AK394" t="str">
            <v>cr\cn\\\\uuaua</v>
          </cell>
          <cell r="AL394" t="str">
            <v>Accès restreint aux membres</v>
          </cell>
          <cell r="AM394" t="str">
            <v>Source de la note de description : Version imprimée</v>
          </cell>
          <cell r="AN394" t="str">
            <v/>
          </cell>
          <cell r="AO394" t="str">
            <v>%SITE_CLIENT%/?library_guid=4D896B1E-E54D-485D-9515-B64E9B9BBF26</v>
          </cell>
          <cell r="AP394" t="str">
            <v>Accès au travers du portail ENI</v>
          </cell>
          <cell r="AQ394" t="str">
            <v xml:space="preserve"> Docker </v>
          </cell>
          <cell r="AR394" t="str">
            <v xml:space="preserve"> kubernetes </v>
          </cell>
          <cell r="AS394" t="str">
            <v xml:space="preserve"> Linux </v>
          </cell>
          <cell r="AT394" t="str">
            <v xml:space="preserve"> orchestration </v>
          </cell>
          <cell r="AU394" t="str">
            <v xml:space="preserve"> réseau </v>
          </cell>
          <cell r="AV394" t="str">
            <v xml:space="preserve">Haute disponibilité </v>
          </cell>
          <cell r="AW394" t="str">
            <v/>
          </cell>
          <cell r="AX394" t="str">
            <v/>
          </cell>
          <cell r="AY394" t="str">
            <v/>
          </cell>
          <cell r="AZ394" t="str">
            <v/>
          </cell>
          <cell r="BA394" t="str">
            <v/>
          </cell>
          <cell r="BB394" t="str">
            <v/>
          </cell>
          <cell r="BC394" t="str">
            <v/>
          </cell>
          <cell r="BD394" t="str">
            <v/>
          </cell>
          <cell r="BE394" t="str">
            <v/>
          </cell>
          <cell r="BF394" t="str">
            <v/>
          </cell>
          <cell r="BG394" t="str">
            <v/>
          </cell>
          <cell r="BH394" t="str">
            <v/>
          </cell>
          <cell r="BI394" t="str">
            <v/>
          </cell>
          <cell r="BJ394" t="str">
            <v/>
          </cell>
          <cell r="BK394" t="str">
            <v/>
          </cell>
          <cell r="BL394" t="str">
            <v/>
          </cell>
          <cell r="BM394" t="str">
            <v/>
          </cell>
          <cell r="BN394" t="str">
            <v/>
          </cell>
          <cell r="BO394" t="str">
            <v/>
          </cell>
          <cell r="BP394" t="str">
            <v/>
          </cell>
          <cell r="BQ394" t="str">
            <v/>
          </cell>
          <cell r="BR394" t="str">
            <v/>
          </cell>
          <cell r="BS394" t="str">
            <v/>
          </cell>
          <cell r="BT394" t="str">
            <v/>
          </cell>
          <cell r="BU394" t="str">
            <v/>
          </cell>
          <cell r="BV394" t="str">
            <v/>
          </cell>
          <cell r="BW394" t="str">
            <v/>
          </cell>
          <cell r="BX394" t="str">
            <v/>
          </cell>
        </row>
        <row r="395">
          <cell r="A395" t="str">
            <v>EPHALACM</v>
          </cell>
          <cell r="B395" t="str">
            <v>Hacking</v>
          </cell>
          <cell r="C395" t="str">
            <v>Un labo virtuel pour auditer et mettre en place des contre-mesures</v>
          </cell>
          <cell r="D395" t="str">
            <v>Franck EBEL,Jérôme HENNECART</v>
          </cell>
          <cell r="E395" t="str">
            <v/>
          </cell>
          <cell r="F395" t="str">
            <v>EBEL, Franck</v>
          </cell>
          <cell r="G395" t="str">
            <v>HENNECART, Jérôme</v>
          </cell>
          <cell r="H395" t="str">
            <v/>
          </cell>
          <cell r="I395" t="str">
            <v/>
          </cell>
          <cell r="J395" t="str">
            <v/>
          </cell>
          <cell r="K395" t="str">
            <v>Edition du 1 June 2013</v>
          </cell>
          <cell r="L395" t="str">
            <v>381 pages</v>
          </cell>
          <cell r="M395" t="str">
            <v>Editions ENI</v>
          </cell>
          <cell r="N395" t="str">
            <v>fre</v>
          </cell>
          <cell r="O395" t="str">
            <v>fre</v>
          </cell>
          <cell r="P395" t="str">
            <v>fre</v>
          </cell>
          <cell r="Q395" t="str">
            <v>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v>
          </cell>
          <cell r="R395">
            <v>9782746082205</v>
          </cell>
          <cell r="S395" t="str">
            <v>Version Numérique</v>
          </cell>
          <cell r="T395">
            <v>9782746081413</v>
          </cell>
          <cell r="U395" t="str">
            <v>Version Imprimée</v>
          </cell>
          <cell r="V395" t="str">
            <v>St-Herblain</v>
          </cell>
          <cell r="W395" t="str">
            <v>Editions ENI</v>
          </cell>
          <cell r="X395">
            <v>2013</v>
          </cell>
          <cell r="Y395" t="str">
            <v>Bibliothèque Numérique ENI (Service en ligne)</v>
          </cell>
          <cell r="Z395" t="str">
            <v>EPSILON</v>
          </cell>
          <cell r="AA395" t="str">
            <v>texte</v>
          </cell>
          <cell r="AB395" t="str">
            <v>txt</v>
          </cell>
          <cell r="AC395" t="str">
            <v>rdacontent/fre</v>
          </cell>
          <cell r="AD395" t="str">
            <v>informatique</v>
          </cell>
          <cell r="AE395" t="str">
            <v>c</v>
          </cell>
          <cell r="AF395" t="str">
            <v>rdamedia/fre</v>
          </cell>
          <cell r="AG395" t="str">
            <v>ressource en ligne</v>
          </cell>
          <cell r="AH395" t="str">
            <v>cr</v>
          </cell>
          <cell r="AI395" t="str">
            <v>rdacarrier/fre</v>
          </cell>
          <cell r="AJ395" t="str">
            <v>m\\\\\o\\d\\\\\\\\</v>
          </cell>
          <cell r="AK395" t="str">
            <v>cr\cn\\\\uuaua</v>
          </cell>
          <cell r="AL395" t="str">
            <v>Accès restreint aux membres</v>
          </cell>
          <cell r="AM395" t="str">
            <v>Source de la note de description : Version imprimée</v>
          </cell>
          <cell r="AN395" t="str">
            <v/>
          </cell>
          <cell r="AO395" t="str">
            <v>%SITE_CLIENT%/?library_guid=E6942060-4181-4DD7-BCE3-601625551EB9</v>
          </cell>
          <cell r="AP395" t="str">
            <v>Accès au travers du portail ENI</v>
          </cell>
          <cell r="AQ395" t="str">
            <v xml:space="preserve"> arduino  </v>
          </cell>
          <cell r="AR395" t="str">
            <v xml:space="preserve"> captcha </v>
          </cell>
          <cell r="AS395" t="str">
            <v xml:space="preserve"> crakme </v>
          </cell>
          <cell r="AT395" t="str">
            <v xml:space="preserve"> kvm </v>
          </cell>
          <cell r="AU395" t="str">
            <v xml:space="preserve"> LNEPHALACM</v>
          </cell>
          <cell r="AV395" t="str">
            <v xml:space="preserve"> metasploit </v>
          </cell>
          <cell r="AW395" t="str">
            <v xml:space="preserve"> openvpn </v>
          </cell>
          <cell r="AX395" t="str">
            <v xml:space="preserve"> openvz </v>
          </cell>
          <cell r="AY395" t="str">
            <v xml:space="preserve"> pentest </v>
          </cell>
          <cell r="AZ395" t="str">
            <v xml:space="preserve"> proxmox </v>
          </cell>
          <cell r="BA395" t="str">
            <v xml:space="preserve"> securite </v>
          </cell>
          <cell r="BB395" t="str">
            <v xml:space="preserve"> securité </v>
          </cell>
          <cell r="BC395" t="str">
            <v xml:space="preserve"> sécurite </v>
          </cell>
          <cell r="BD395" t="str">
            <v xml:space="preserve"> sécurité </v>
          </cell>
          <cell r="BE395" t="str">
            <v xml:space="preserve"> sip </v>
          </cell>
          <cell r="BF395" t="str">
            <v xml:space="preserve"> webgoat </v>
          </cell>
          <cell r="BG395" t="str">
            <v xml:space="preserve">hacker </v>
          </cell>
          <cell r="BH395" t="str">
            <v/>
          </cell>
          <cell r="BI395" t="str">
            <v/>
          </cell>
          <cell r="BJ395" t="str">
            <v/>
          </cell>
          <cell r="BK395" t="str">
            <v/>
          </cell>
          <cell r="BL395" t="str">
            <v/>
          </cell>
          <cell r="BM395" t="str">
            <v/>
          </cell>
          <cell r="BN395" t="str">
            <v/>
          </cell>
          <cell r="BO395" t="str">
            <v/>
          </cell>
          <cell r="BP395" t="str">
            <v/>
          </cell>
          <cell r="BQ395" t="str">
            <v/>
          </cell>
          <cell r="BR395" t="str">
            <v/>
          </cell>
          <cell r="BS395" t="str">
            <v/>
          </cell>
          <cell r="BT395" t="str">
            <v/>
          </cell>
          <cell r="BU395" t="str">
            <v/>
          </cell>
          <cell r="BV395" t="str">
            <v/>
          </cell>
          <cell r="BW395" t="str">
            <v/>
          </cell>
          <cell r="BX395" t="str">
            <v/>
          </cell>
        </row>
        <row r="396">
          <cell r="A396" t="str">
            <v>EPINT</v>
          </cell>
          <cell r="B396" t="str">
            <v>Microsoft Intune</v>
          </cell>
          <cell r="C396" t="str">
            <v>Déploiement et administration</v>
          </cell>
          <cell r="D396" t="str">
            <v>Mickaël GILARDEAU</v>
          </cell>
          <cell r="E396" t="str">
            <v/>
          </cell>
          <cell r="F396" t="str">
            <v>GILARDEAU, Mickaël</v>
          </cell>
          <cell r="G396" t="str">
            <v/>
          </cell>
          <cell r="H396" t="str">
            <v/>
          </cell>
          <cell r="I396" t="str">
            <v/>
          </cell>
          <cell r="J396" t="str">
            <v/>
          </cell>
          <cell r="K396" t="str">
            <v>Edition du 1 October 2016</v>
          </cell>
          <cell r="L396" t="str">
            <v>274 pages</v>
          </cell>
          <cell r="M396" t="str">
            <v>Editions ENI</v>
          </cell>
          <cell r="N396" t="str">
            <v>fre</v>
          </cell>
          <cell r="O396" t="str">
            <v>fre</v>
          </cell>
          <cell r="P396" t="str">
            <v>fre</v>
          </cell>
          <cell r="Q396" t="str">
            <v>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v>
          </cell>
          <cell r="R396">
            <v>9782409005114</v>
          </cell>
          <cell r="S396" t="str">
            <v>Version Numérique</v>
          </cell>
          <cell r="T396">
            <v>9782409003813</v>
          </cell>
          <cell r="U396" t="str">
            <v>Version Imprimée</v>
          </cell>
          <cell r="V396" t="str">
            <v>St-Herblain</v>
          </cell>
          <cell r="W396" t="str">
            <v>Editions ENI</v>
          </cell>
          <cell r="X396">
            <v>2016</v>
          </cell>
          <cell r="Y396" t="str">
            <v>Bibliothèque Numérique ENI (Service en ligne)</v>
          </cell>
          <cell r="Z396" t="str">
            <v>EPSILON</v>
          </cell>
          <cell r="AA396" t="str">
            <v>texte</v>
          </cell>
          <cell r="AB396" t="str">
            <v>txt</v>
          </cell>
          <cell r="AC396" t="str">
            <v>rdacontent/fre</v>
          </cell>
          <cell r="AD396" t="str">
            <v>informatique</v>
          </cell>
          <cell r="AE396" t="str">
            <v>c</v>
          </cell>
          <cell r="AF396" t="str">
            <v>rdamedia/fre</v>
          </cell>
          <cell r="AG396" t="str">
            <v>ressource en ligne</v>
          </cell>
          <cell r="AH396" t="str">
            <v>cr</v>
          </cell>
          <cell r="AI396" t="str">
            <v>rdacarrier/fre</v>
          </cell>
          <cell r="AJ396" t="str">
            <v>m\\\\\o\\d\\\\\\\\</v>
          </cell>
          <cell r="AK396" t="str">
            <v>cr\cn\\\\uuaua</v>
          </cell>
          <cell r="AL396" t="str">
            <v>Accès restreint aux membres</v>
          </cell>
          <cell r="AM396" t="str">
            <v>Source de la note de description : Version imprimée</v>
          </cell>
          <cell r="AN396" t="str">
            <v/>
          </cell>
          <cell r="AO396" t="str">
            <v>%SITE_CLIENT%/?library_guid=A40725D7-BDCC-41EC-A60D-9B0B46591EC6</v>
          </cell>
          <cell r="AP396" t="str">
            <v>Accès au travers du portail ENI</v>
          </cell>
          <cell r="AQ396" t="str">
            <v xml:space="preserve"> Intune </v>
          </cell>
          <cell r="AR396" t="str">
            <v xml:space="preserve"> livre SCCM </v>
          </cell>
          <cell r="AS396" t="str">
            <v xml:space="preserve"> LNEPINT</v>
          </cell>
          <cell r="AT396" t="str">
            <v xml:space="preserve"> SCCM</v>
          </cell>
          <cell r="AU396" t="str">
            <v xml:space="preserve"> System Center Configuration Manager</v>
          </cell>
          <cell r="AV396" t="str">
            <v xml:space="preserve">périphérique </v>
          </cell>
          <cell r="AW396" t="str">
            <v/>
          </cell>
          <cell r="AX396" t="str">
            <v/>
          </cell>
          <cell r="AY396" t="str">
            <v/>
          </cell>
          <cell r="AZ396" t="str">
            <v/>
          </cell>
          <cell r="BA396" t="str">
            <v/>
          </cell>
          <cell r="BB396" t="str">
            <v/>
          </cell>
          <cell r="BC396" t="str">
            <v/>
          </cell>
          <cell r="BD396" t="str">
            <v/>
          </cell>
          <cell r="BE396" t="str">
            <v/>
          </cell>
          <cell r="BF396" t="str">
            <v/>
          </cell>
          <cell r="BG396" t="str">
            <v/>
          </cell>
          <cell r="BH396" t="str">
            <v/>
          </cell>
          <cell r="BI396" t="str">
            <v/>
          </cell>
          <cell r="BJ396" t="str">
            <v/>
          </cell>
          <cell r="BK396" t="str">
            <v/>
          </cell>
          <cell r="BL396" t="str">
            <v/>
          </cell>
          <cell r="BM396" t="str">
            <v/>
          </cell>
          <cell r="BN396" t="str">
            <v/>
          </cell>
          <cell r="BO396" t="str">
            <v/>
          </cell>
          <cell r="BP396" t="str">
            <v/>
          </cell>
          <cell r="BQ396" t="str">
            <v/>
          </cell>
          <cell r="BR396" t="str">
            <v/>
          </cell>
          <cell r="BS396" t="str">
            <v/>
          </cell>
          <cell r="BT396" t="str">
            <v/>
          </cell>
          <cell r="BU396" t="str">
            <v/>
          </cell>
          <cell r="BV396" t="str">
            <v/>
          </cell>
          <cell r="BW396" t="str">
            <v/>
          </cell>
          <cell r="BX396" t="str">
            <v/>
          </cell>
        </row>
        <row r="397">
          <cell r="A397" t="str">
            <v xml:space="preserve">EPION </v>
          </cell>
          <cell r="B397" t="str">
            <v>Ionic</v>
          </cell>
          <cell r="C397" t="str">
            <v>Développez des applications mobiles multiplateformes avec Cordova et AngularJS</v>
          </cell>
          <cell r="D397" t="str">
            <v>Cédric MILLAURIAUX</v>
          </cell>
          <cell r="E397" t="str">
            <v/>
          </cell>
          <cell r="F397" t="str">
            <v>MILLAURIAUX, Cédric</v>
          </cell>
          <cell r="G397" t="str">
            <v/>
          </cell>
          <cell r="H397" t="str">
            <v/>
          </cell>
          <cell r="I397" t="str">
            <v/>
          </cell>
          <cell r="J397" t="str">
            <v/>
          </cell>
          <cell r="K397" t="str">
            <v>Edition du 1 March 2017</v>
          </cell>
          <cell r="L397" t="str">
            <v>446 pages</v>
          </cell>
          <cell r="M397" t="str">
            <v>Editions ENI</v>
          </cell>
          <cell r="N397" t="str">
            <v>fre</v>
          </cell>
          <cell r="O397" t="str">
            <v>fre</v>
          </cell>
          <cell r="P397" t="str">
            <v>fre</v>
          </cell>
          <cell r="Q397" t="str">
            <v>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v>
          </cell>
          <cell r="R397">
            <v>9782409007743</v>
          </cell>
          <cell r="S397" t="str">
            <v>Version Numérique</v>
          </cell>
          <cell r="T397">
            <v>9782409006333</v>
          </cell>
          <cell r="U397" t="str">
            <v>Version Imprimée</v>
          </cell>
          <cell r="V397" t="str">
            <v>St-Herblain</v>
          </cell>
          <cell r="W397" t="str">
            <v>Editions ENI</v>
          </cell>
          <cell r="X397">
            <v>2017</v>
          </cell>
          <cell r="Y397" t="str">
            <v>Bibliothèque Numérique ENI (Service en ligne)</v>
          </cell>
          <cell r="Z397" t="str">
            <v>EPSILON</v>
          </cell>
          <cell r="AA397" t="str">
            <v>texte</v>
          </cell>
          <cell r="AB397" t="str">
            <v>txt</v>
          </cell>
          <cell r="AC397" t="str">
            <v>rdacontent/fre</v>
          </cell>
          <cell r="AD397" t="str">
            <v>informatique</v>
          </cell>
          <cell r="AE397" t="str">
            <v>c</v>
          </cell>
          <cell r="AF397" t="str">
            <v>rdamedia/fre</v>
          </cell>
          <cell r="AG397" t="str">
            <v>ressource en ligne</v>
          </cell>
          <cell r="AH397" t="str">
            <v>cr</v>
          </cell>
          <cell r="AI397" t="str">
            <v>rdacarrier/fre</v>
          </cell>
          <cell r="AJ397" t="str">
            <v>m\\\\\o\\d\\\\\\\\</v>
          </cell>
          <cell r="AK397" t="str">
            <v>cr\cn\\\\uuaua</v>
          </cell>
          <cell r="AL397" t="str">
            <v>Accès restreint aux membres</v>
          </cell>
          <cell r="AM397" t="str">
            <v>Source de la note de description : Version imprimée</v>
          </cell>
          <cell r="AN397" t="str">
            <v/>
          </cell>
          <cell r="AO397" t="str">
            <v>%SITE_CLIENT%/?library_guid=8EE7BDF0-C2E1-49CB-821B-36A75EB2BFA8</v>
          </cell>
          <cell r="AP397" t="str">
            <v>Accès au travers du portail ENI</v>
          </cell>
          <cell r="AQ397" t="str">
            <v xml:space="preserve"> android </v>
          </cell>
          <cell r="AR397" t="str">
            <v xml:space="preserve"> angular </v>
          </cell>
          <cell r="AS397" t="str">
            <v xml:space="preserve"> api </v>
          </cell>
          <cell r="AT397" t="str">
            <v xml:space="preserve"> css </v>
          </cell>
          <cell r="AU397" t="str">
            <v xml:space="preserve"> ios </v>
          </cell>
          <cell r="AV397" t="str">
            <v xml:space="preserve"> javascript </v>
          </cell>
          <cell r="AW397" t="str">
            <v xml:space="preserve"> LNEPION</v>
          </cell>
          <cell r="AX397" t="str">
            <v xml:space="preserve"> rest </v>
          </cell>
          <cell r="AY397" t="str">
            <v xml:space="preserve"> windows phone  </v>
          </cell>
          <cell r="AZ397" t="str">
            <v xml:space="preserve">développement </v>
          </cell>
          <cell r="BA397" t="str">
            <v/>
          </cell>
          <cell r="BB397" t="str">
            <v/>
          </cell>
          <cell r="BC397" t="str">
            <v/>
          </cell>
          <cell r="BD397" t="str">
            <v/>
          </cell>
          <cell r="BE397" t="str">
            <v/>
          </cell>
          <cell r="BF397" t="str">
            <v/>
          </cell>
          <cell r="BG397" t="str">
            <v/>
          </cell>
          <cell r="BH397" t="str">
            <v/>
          </cell>
          <cell r="BI397" t="str">
            <v/>
          </cell>
          <cell r="BJ397" t="str">
            <v/>
          </cell>
          <cell r="BK397" t="str">
            <v/>
          </cell>
          <cell r="BL397" t="str">
            <v/>
          </cell>
          <cell r="BM397" t="str">
            <v/>
          </cell>
          <cell r="BN397" t="str">
            <v/>
          </cell>
          <cell r="BO397" t="str">
            <v/>
          </cell>
          <cell r="BP397" t="str">
            <v/>
          </cell>
          <cell r="BQ397" t="str">
            <v/>
          </cell>
          <cell r="BR397" t="str">
            <v/>
          </cell>
          <cell r="BS397" t="str">
            <v/>
          </cell>
          <cell r="BT397" t="str">
            <v/>
          </cell>
          <cell r="BU397" t="str">
            <v/>
          </cell>
          <cell r="BV397" t="str">
            <v/>
          </cell>
          <cell r="BW397" t="str">
            <v/>
          </cell>
          <cell r="BX397" t="str">
            <v/>
          </cell>
        </row>
        <row r="398">
          <cell r="A398" t="str">
            <v>EPISO27005</v>
          </cell>
          <cell r="B398" t="str">
            <v>La norme ISO 27005</v>
          </cell>
          <cell r="C398" t="str">
            <v>Gestion des risques liés à la sécurité de l'information</v>
          </cell>
          <cell r="D398" t="str">
            <v>Jean-Charles PONS</v>
          </cell>
          <cell r="E398" t="str">
            <v/>
          </cell>
          <cell r="F398" t="str">
            <v>PONS, Jean-Charles</v>
          </cell>
          <cell r="G398" t="str">
            <v/>
          </cell>
          <cell r="H398" t="str">
            <v/>
          </cell>
          <cell r="I398" t="str">
            <v/>
          </cell>
          <cell r="J398" t="str">
            <v/>
          </cell>
          <cell r="K398" t="str">
            <v>Edition du 1 September 2022</v>
          </cell>
          <cell r="L398" t="str">
            <v>273 pages</v>
          </cell>
          <cell r="M398" t="str">
            <v>Editions ENI</v>
          </cell>
          <cell r="N398" t="str">
            <v>fre</v>
          </cell>
          <cell r="O398" t="str">
            <v>fre</v>
          </cell>
          <cell r="P398" t="str">
            <v>fre</v>
          </cell>
          <cell r="Q398" t="str">
            <v>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v>
          </cell>
          <cell r="R398">
            <v>9782409037146</v>
          </cell>
          <cell r="S398" t="str">
            <v>Version Numérique</v>
          </cell>
          <cell r="T398">
            <v>9782409037139</v>
          </cell>
          <cell r="U398" t="str">
            <v>Version Imprimée</v>
          </cell>
          <cell r="V398" t="str">
            <v>St-Herblain</v>
          </cell>
          <cell r="W398" t="str">
            <v>Editions ENI</v>
          </cell>
          <cell r="X398">
            <v>2022</v>
          </cell>
          <cell r="Y398" t="str">
            <v>Bibliothèque Numérique ENI (Service en ligne)</v>
          </cell>
          <cell r="Z398" t="str">
            <v>EPSILON</v>
          </cell>
          <cell r="AA398" t="str">
            <v>texte</v>
          </cell>
          <cell r="AB398" t="str">
            <v>txt</v>
          </cell>
          <cell r="AC398" t="str">
            <v>rdacontent/fre</v>
          </cell>
          <cell r="AD398" t="str">
            <v>informatique</v>
          </cell>
          <cell r="AE398" t="str">
            <v>c</v>
          </cell>
          <cell r="AF398" t="str">
            <v>rdamedia/fre</v>
          </cell>
          <cell r="AG398" t="str">
            <v>ressource en ligne</v>
          </cell>
          <cell r="AH398" t="str">
            <v>cr</v>
          </cell>
          <cell r="AI398" t="str">
            <v>rdacarrier/fre</v>
          </cell>
          <cell r="AJ398" t="str">
            <v>m\\\\\o\\d\\\\\\\\</v>
          </cell>
          <cell r="AK398" t="str">
            <v>cr\cn\\\\uuaua</v>
          </cell>
          <cell r="AL398" t="str">
            <v>Accès restreint aux membres</v>
          </cell>
          <cell r="AM398" t="str">
            <v>Source de la note de description : Version imprimée</v>
          </cell>
          <cell r="AN398" t="str">
            <v/>
          </cell>
          <cell r="AO398" t="str">
            <v>%SITE_CLIENT%/?library_guid=09A78052-758F-4B6C-9A90-E9028217DD9A</v>
          </cell>
          <cell r="AP398" t="str">
            <v>Accès au travers du portail ENI</v>
          </cell>
          <cell r="AQ398" t="str">
            <v xml:space="preserve"> DSI </v>
          </cell>
          <cell r="AR398" t="str">
            <v xml:space="preserve"> gouvernance </v>
          </cell>
          <cell r="AS398" t="str">
            <v xml:space="preserve"> ISO 27001 </v>
          </cell>
          <cell r="AT398" t="str">
            <v xml:space="preserve"> ISO 31000 </v>
          </cell>
          <cell r="AU398" t="str">
            <v xml:space="preserve"> risk manager</v>
          </cell>
          <cell r="AV398" t="str">
            <v xml:space="preserve"> RSSI </v>
          </cell>
          <cell r="AW398" t="str">
            <v xml:space="preserve"> sécurité </v>
          </cell>
          <cell r="AX398" t="str">
            <v xml:space="preserve"> SI </v>
          </cell>
          <cell r="AY398" t="str">
            <v xml:space="preserve">ISO 27005 </v>
          </cell>
          <cell r="AZ398" t="str">
            <v/>
          </cell>
          <cell r="BA398" t="str">
            <v/>
          </cell>
          <cell r="BB398" t="str">
            <v/>
          </cell>
          <cell r="BC398" t="str">
            <v/>
          </cell>
          <cell r="BD398" t="str">
            <v/>
          </cell>
          <cell r="BE398" t="str">
            <v/>
          </cell>
          <cell r="BF398" t="str">
            <v/>
          </cell>
          <cell r="BG398" t="str">
            <v/>
          </cell>
          <cell r="BH398" t="str">
            <v/>
          </cell>
          <cell r="BI398" t="str">
            <v/>
          </cell>
          <cell r="BJ398" t="str">
            <v/>
          </cell>
          <cell r="BK398" t="str">
            <v/>
          </cell>
          <cell r="BL398" t="str">
            <v/>
          </cell>
          <cell r="BM398" t="str">
            <v/>
          </cell>
          <cell r="BN398" t="str">
            <v/>
          </cell>
          <cell r="BO398" t="str">
            <v/>
          </cell>
          <cell r="BP398" t="str">
            <v/>
          </cell>
          <cell r="BQ398" t="str">
            <v/>
          </cell>
          <cell r="BR398" t="str">
            <v/>
          </cell>
          <cell r="BS398" t="str">
            <v/>
          </cell>
          <cell r="BT398" t="str">
            <v/>
          </cell>
          <cell r="BU398" t="str">
            <v/>
          </cell>
          <cell r="BV398" t="str">
            <v/>
          </cell>
          <cell r="BW398" t="str">
            <v/>
          </cell>
          <cell r="BX398" t="str">
            <v/>
          </cell>
        </row>
        <row r="399">
          <cell r="A399" t="str">
            <v>EPITIMAT</v>
          </cell>
          <cell r="B399" t="str">
            <v>ITIL®</v>
          </cell>
          <cell r="C399" t="str">
            <v>Mesurez la maturité de votre SI et améliorez les processus</v>
          </cell>
          <cell r="D399" t="str">
            <v>Jean-Luc BAUD</v>
          </cell>
          <cell r="E399" t="str">
            <v/>
          </cell>
          <cell r="F399" t="str">
            <v>BAUD, Jean-Luc</v>
          </cell>
          <cell r="G399" t="str">
            <v/>
          </cell>
          <cell r="H399" t="str">
            <v/>
          </cell>
          <cell r="I399" t="str">
            <v/>
          </cell>
          <cell r="J399" t="str">
            <v/>
          </cell>
          <cell r="K399" t="str">
            <v>Edition du 1 May 2018</v>
          </cell>
          <cell r="L399" t="str">
            <v>328 pages</v>
          </cell>
          <cell r="M399" t="str">
            <v>Editions ENI</v>
          </cell>
          <cell r="N399" t="str">
            <v>fre</v>
          </cell>
          <cell r="O399" t="str">
            <v>fre</v>
          </cell>
          <cell r="P399" t="str">
            <v>fre</v>
          </cell>
          <cell r="Q399" t="str">
            <v>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v>
          </cell>
          <cell r="R399">
            <v>9782409013737</v>
          </cell>
          <cell r="S399" t="str">
            <v>Version Numérique</v>
          </cell>
          <cell r="T399">
            <v>9782409013683</v>
          </cell>
          <cell r="U399" t="str">
            <v>Version Imprimée</v>
          </cell>
          <cell r="V399" t="str">
            <v>St-Herblain</v>
          </cell>
          <cell r="W399" t="str">
            <v>Editions ENI</v>
          </cell>
          <cell r="X399">
            <v>2018</v>
          </cell>
          <cell r="Y399" t="str">
            <v>Bibliothèque Numérique ENI (Service en ligne)</v>
          </cell>
          <cell r="Z399" t="str">
            <v>EPSILON</v>
          </cell>
          <cell r="AA399" t="str">
            <v>texte</v>
          </cell>
          <cell r="AB399" t="str">
            <v>txt</v>
          </cell>
          <cell r="AC399" t="str">
            <v>rdacontent/fre</v>
          </cell>
          <cell r="AD399" t="str">
            <v>informatique</v>
          </cell>
          <cell r="AE399" t="str">
            <v>c</v>
          </cell>
          <cell r="AF399" t="str">
            <v>rdamedia/fre</v>
          </cell>
          <cell r="AG399" t="str">
            <v>ressource en ligne</v>
          </cell>
          <cell r="AH399" t="str">
            <v>cr</v>
          </cell>
          <cell r="AI399" t="str">
            <v>rdacarrier/fre</v>
          </cell>
          <cell r="AJ399" t="str">
            <v>m\\\\\o\\d\\\\\\\\</v>
          </cell>
          <cell r="AK399" t="str">
            <v>cr\cn\\\\uuaua</v>
          </cell>
          <cell r="AL399" t="str">
            <v>Accès restreint aux membres</v>
          </cell>
          <cell r="AM399" t="str">
            <v>Source de la note de description : Version imprimée</v>
          </cell>
          <cell r="AN399" t="str">
            <v/>
          </cell>
          <cell r="AO399" t="str">
            <v>%SITE_CLIENT%/?library_guid=A5C7DD6D-2AF2-46BC-81E0-E349FF26488D</v>
          </cell>
          <cell r="AP399" t="str">
            <v>Accès au travers du portail ENI</v>
          </cell>
          <cell r="AQ399" t="str">
            <v xml:space="preserve"> évaluation </v>
          </cell>
          <cell r="AR399" t="str">
            <v xml:space="preserve"> LNEPITIMAT</v>
          </cell>
          <cell r="AS399" t="str">
            <v xml:space="preserve"> SI </v>
          </cell>
          <cell r="AT399" t="str">
            <v xml:space="preserve"> Système d'information </v>
          </cell>
          <cell r="AU399" t="str">
            <v xml:space="preserve">livre ITIL </v>
          </cell>
          <cell r="AV399" t="str">
            <v/>
          </cell>
          <cell r="AW399" t="str">
            <v/>
          </cell>
          <cell r="AX399" t="str">
            <v/>
          </cell>
          <cell r="AY399" t="str">
            <v/>
          </cell>
          <cell r="AZ399" t="str">
            <v/>
          </cell>
          <cell r="BA399" t="str">
            <v/>
          </cell>
          <cell r="BB399" t="str">
            <v/>
          </cell>
          <cell r="BC399" t="str">
            <v/>
          </cell>
          <cell r="BD399" t="str">
            <v/>
          </cell>
          <cell r="BE399" t="str">
            <v/>
          </cell>
          <cell r="BF399" t="str">
            <v/>
          </cell>
          <cell r="BG399" t="str">
            <v/>
          </cell>
          <cell r="BH399" t="str">
            <v/>
          </cell>
          <cell r="BI399" t="str">
            <v/>
          </cell>
          <cell r="BJ399" t="str">
            <v/>
          </cell>
          <cell r="BK399" t="str">
            <v/>
          </cell>
          <cell r="BL399" t="str">
            <v/>
          </cell>
          <cell r="BM399" t="str">
            <v/>
          </cell>
          <cell r="BN399" t="str">
            <v/>
          </cell>
          <cell r="BO399" t="str">
            <v/>
          </cell>
          <cell r="BP399" t="str">
            <v/>
          </cell>
          <cell r="BQ399" t="str">
            <v/>
          </cell>
          <cell r="BR399" t="str">
            <v/>
          </cell>
          <cell r="BS399" t="str">
            <v/>
          </cell>
          <cell r="BT399" t="str">
            <v/>
          </cell>
          <cell r="BU399" t="str">
            <v/>
          </cell>
          <cell r="BV399" t="str">
            <v/>
          </cell>
          <cell r="BW399" t="str">
            <v/>
          </cell>
          <cell r="BX399" t="str">
            <v/>
          </cell>
        </row>
        <row r="400">
          <cell r="A400" t="str">
            <v>EPJAWS</v>
          </cell>
          <cell r="B400" t="str">
            <v>Web sémantique et modélisation ontologique (avec G-OWL)</v>
          </cell>
          <cell r="C400" t="str">
            <v>Guide du développeur Java sous Eclipse</v>
          </cell>
          <cell r="D400" t="str">
            <v>Michel HÉON</v>
          </cell>
          <cell r="E400" t="str">
            <v/>
          </cell>
          <cell r="F400" t="str">
            <v>HÉON, Michel</v>
          </cell>
          <cell r="G400" t="str">
            <v/>
          </cell>
          <cell r="H400" t="str">
            <v/>
          </cell>
          <cell r="I400" t="str">
            <v/>
          </cell>
          <cell r="J400" t="str">
            <v/>
          </cell>
          <cell r="K400" t="str">
            <v>Edition du 1 April 2014</v>
          </cell>
          <cell r="L400" t="str">
            <v>444 pages</v>
          </cell>
          <cell r="M400" t="str">
            <v>Editions ENI</v>
          </cell>
          <cell r="N400" t="str">
            <v>fre</v>
          </cell>
          <cell r="O400" t="str">
            <v>fre</v>
          </cell>
          <cell r="P400" t="str">
            <v>fre</v>
          </cell>
          <cell r="Q400" t="str">
            <v>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v>
          </cell>
          <cell r="R400">
            <v>9782746089556</v>
          </cell>
          <cell r="S400" t="str">
            <v>Version Numérique</v>
          </cell>
          <cell r="T400">
            <v>9782746088696</v>
          </cell>
          <cell r="U400" t="str">
            <v>Version Imprimée</v>
          </cell>
          <cell r="V400" t="str">
            <v>St-Herblain</v>
          </cell>
          <cell r="W400" t="str">
            <v>Editions ENI</v>
          </cell>
          <cell r="X400">
            <v>2014</v>
          </cell>
          <cell r="Y400" t="str">
            <v>Bibliothèque Numérique ENI (Service en ligne)</v>
          </cell>
          <cell r="Z400" t="str">
            <v>EPSILON</v>
          </cell>
          <cell r="AA400" t="str">
            <v>texte</v>
          </cell>
          <cell r="AB400" t="str">
            <v>txt</v>
          </cell>
          <cell r="AC400" t="str">
            <v>rdacontent/fre</v>
          </cell>
          <cell r="AD400" t="str">
            <v>informatique</v>
          </cell>
          <cell r="AE400" t="str">
            <v>c</v>
          </cell>
          <cell r="AF400" t="str">
            <v>rdamedia/fre</v>
          </cell>
          <cell r="AG400" t="str">
            <v>ressource en ligne</v>
          </cell>
          <cell r="AH400" t="str">
            <v>cr</v>
          </cell>
          <cell r="AI400" t="str">
            <v>rdacarrier/fre</v>
          </cell>
          <cell r="AJ400" t="str">
            <v>m\\\\\o\\d\\\\\\\\</v>
          </cell>
          <cell r="AK400" t="str">
            <v>cr\cn\\\\uuaua</v>
          </cell>
          <cell r="AL400" t="str">
            <v>Accès restreint aux membres</v>
          </cell>
          <cell r="AM400" t="str">
            <v>Source de la note de description : Version imprimée</v>
          </cell>
          <cell r="AN400" t="str">
            <v/>
          </cell>
          <cell r="AO400" t="str">
            <v>%SITE_CLIENT%/?library_guid=01AEA26D-EEAA-4627-905A-CC6E6E9AF08F</v>
          </cell>
          <cell r="AP400" t="str">
            <v>Accès au travers du portail ENI</v>
          </cell>
          <cell r="AQ400" t="str">
            <v xml:space="preserve"> g</v>
          </cell>
          <cell r="AR400" t="str">
            <v xml:space="preserve"> gowl </v>
          </cell>
          <cell r="AS400" t="str">
            <v xml:space="preserve"> LNEPJAWS</v>
          </cell>
          <cell r="AT400" t="str">
            <v xml:space="preserve"> ontologie </v>
          </cell>
          <cell r="AU400" t="str">
            <v xml:space="preserve"> owl </v>
          </cell>
          <cell r="AV400" t="str">
            <v xml:space="preserve"> pellet </v>
          </cell>
          <cell r="AW400" t="str">
            <v xml:space="preserve"> protégé </v>
          </cell>
          <cell r="AX400" t="str">
            <v xml:space="preserve"> raisonneur </v>
          </cell>
          <cell r="AY400" t="str">
            <v xml:space="preserve"> w3c </v>
          </cell>
          <cell r="AZ400" t="str">
            <v xml:space="preserve"> w3c owl</v>
          </cell>
          <cell r="BA400" t="str">
            <v xml:space="preserve"> Web Ontology Language </v>
          </cell>
          <cell r="BB400" t="str">
            <v xml:space="preserve">2 primer </v>
          </cell>
          <cell r="BC400" t="str">
            <v xml:space="preserve">ontology </v>
          </cell>
          <cell r="BD400" t="str">
            <v xml:space="preserve">owl </v>
          </cell>
          <cell r="BE400" t="str">
            <v/>
          </cell>
          <cell r="BF400" t="str">
            <v/>
          </cell>
          <cell r="BG400" t="str">
            <v/>
          </cell>
          <cell r="BH400" t="str">
            <v/>
          </cell>
          <cell r="BI400" t="str">
            <v/>
          </cell>
          <cell r="BJ400" t="str">
            <v/>
          </cell>
          <cell r="BK400" t="str">
            <v/>
          </cell>
          <cell r="BL400" t="str">
            <v/>
          </cell>
          <cell r="BM400" t="str">
            <v/>
          </cell>
          <cell r="BN400" t="str">
            <v/>
          </cell>
          <cell r="BO400" t="str">
            <v/>
          </cell>
          <cell r="BP400" t="str">
            <v/>
          </cell>
          <cell r="BQ400" t="str">
            <v/>
          </cell>
          <cell r="BR400" t="str">
            <v/>
          </cell>
          <cell r="BS400" t="str">
            <v/>
          </cell>
          <cell r="BT400" t="str">
            <v/>
          </cell>
          <cell r="BU400" t="str">
            <v/>
          </cell>
          <cell r="BV400" t="str">
            <v/>
          </cell>
          <cell r="BW400" t="str">
            <v/>
          </cell>
          <cell r="BX400" t="str">
            <v/>
          </cell>
        </row>
        <row r="401">
          <cell r="A401" t="str">
            <v>EPJOO</v>
          </cell>
          <cell r="B401" t="str">
            <v>Joomla! - Développez des extensions en PHP pour Joomla!</v>
          </cell>
          <cell r="C401" t="str">
            <v>avec TP et code source en téléchargement</v>
          </cell>
          <cell r="D401" t="str">
            <v>Marc Studer</v>
          </cell>
          <cell r="E401" t="str">
            <v/>
          </cell>
          <cell r="F401" t="str">
            <v>Studer, Marc</v>
          </cell>
          <cell r="G401" t="str">
            <v/>
          </cell>
          <cell r="H401" t="str">
            <v/>
          </cell>
          <cell r="I401" t="str">
            <v/>
          </cell>
          <cell r="J401" t="str">
            <v/>
          </cell>
          <cell r="K401" t="str">
            <v>Edition du 1 May 2014</v>
          </cell>
          <cell r="L401" t="str">
            <v>456 pages</v>
          </cell>
          <cell r="M401" t="str">
            <v>Editions ENI</v>
          </cell>
          <cell r="N401" t="str">
            <v>fre</v>
          </cell>
          <cell r="O401" t="str">
            <v>fre</v>
          </cell>
          <cell r="P401" t="str">
            <v>fre</v>
          </cell>
          <cell r="Q401" t="str">
            <v>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v>
          </cell>
          <cell r="R401">
            <v>9782746089938</v>
          </cell>
          <cell r="S401" t="str">
            <v>Version Numérique</v>
          </cell>
          <cell r="T401">
            <v>9782746089259</v>
          </cell>
          <cell r="U401" t="str">
            <v>Version Imprimée</v>
          </cell>
          <cell r="V401" t="str">
            <v>St-Herblain</v>
          </cell>
          <cell r="W401" t="str">
            <v>Editions ENI</v>
          </cell>
          <cell r="X401">
            <v>2014</v>
          </cell>
          <cell r="Y401" t="str">
            <v>Bibliothèque Numérique ENI (Service en ligne)</v>
          </cell>
          <cell r="Z401" t="str">
            <v>EPSILON</v>
          </cell>
          <cell r="AA401" t="str">
            <v>texte</v>
          </cell>
          <cell r="AB401" t="str">
            <v>txt</v>
          </cell>
          <cell r="AC401" t="str">
            <v>rdacontent/fre</v>
          </cell>
          <cell r="AD401" t="str">
            <v>informatique</v>
          </cell>
          <cell r="AE401" t="str">
            <v>c</v>
          </cell>
          <cell r="AF401" t="str">
            <v>rdamedia/fre</v>
          </cell>
          <cell r="AG401" t="str">
            <v>ressource en ligne</v>
          </cell>
          <cell r="AH401" t="str">
            <v>cr</v>
          </cell>
          <cell r="AI401" t="str">
            <v>rdacarrier/fre</v>
          </cell>
          <cell r="AJ401" t="str">
            <v>m\\\\\o\\d\\\\\\\\</v>
          </cell>
          <cell r="AK401" t="str">
            <v>cr\cn\\\\uuaua</v>
          </cell>
          <cell r="AL401" t="str">
            <v>Accès restreint aux membres</v>
          </cell>
          <cell r="AM401" t="str">
            <v>Source de la note de description : Version imprimée</v>
          </cell>
          <cell r="AN401" t="str">
            <v/>
          </cell>
          <cell r="AO401" t="str">
            <v>%SITE_CLIENT%/?library_guid=203D824B-A52A-4A49-BC60-86BC71112EB8</v>
          </cell>
          <cell r="AP401" t="str">
            <v>Accès au travers du portail ENI</v>
          </cell>
          <cell r="AQ401" t="str">
            <v xml:space="preserve"> backend  </v>
          </cell>
          <cell r="AR401" t="str">
            <v xml:space="preserve"> cms </v>
          </cell>
          <cell r="AS401" t="str">
            <v xml:space="preserve"> discover </v>
          </cell>
          <cell r="AT401" t="str">
            <v xml:space="preserve"> fronted </v>
          </cell>
          <cell r="AU401" t="str">
            <v xml:space="preserve"> jtable </v>
          </cell>
          <cell r="AV401" t="str">
            <v xml:space="preserve"> jui </v>
          </cell>
          <cell r="AW401" t="str">
            <v xml:space="preserve"> livre joomal! </v>
          </cell>
          <cell r="AX401" t="str">
            <v xml:space="preserve"> LNEPJOO</v>
          </cell>
          <cell r="AY401" t="str">
            <v xml:space="preserve">livre joomla </v>
          </cell>
          <cell r="AZ401" t="str">
            <v/>
          </cell>
          <cell r="BA401" t="str">
            <v/>
          </cell>
          <cell r="BB401" t="str">
            <v/>
          </cell>
          <cell r="BC401" t="str">
            <v/>
          </cell>
          <cell r="BD401" t="str">
            <v/>
          </cell>
          <cell r="BE401" t="str">
            <v/>
          </cell>
          <cell r="BF401" t="str">
            <v/>
          </cell>
          <cell r="BG401" t="str">
            <v/>
          </cell>
          <cell r="BH401" t="str">
            <v/>
          </cell>
          <cell r="BI401" t="str">
            <v/>
          </cell>
          <cell r="BJ401" t="str">
            <v/>
          </cell>
          <cell r="BK401" t="str">
            <v/>
          </cell>
          <cell r="BL401" t="str">
            <v/>
          </cell>
          <cell r="BM401" t="str">
            <v/>
          </cell>
          <cell r="BN401" t="str">
            <v/>
          </cell>
          <cell r="BO401" t="str">
            <v/>
          </cell>
          <cell r="BP401" t="str">
            <v/>
          </cell>
          <cell r="BQ401" t="str">
            <v/>
          </cell>
          <cell r="BR401" t="str">
            <v/>
          </cell>
          <cell r="BS401" t="str">
            <v/>
          </cell>
          <cell r="BT401" t="str">
            <v/>
          </cell>
          <cell r="BU401" t="str">
            <v/>
          </cell>
          <cell r="BV401" t="str">
            <v/>
          </cell>
          <cell r="BW401" t="str">
            <v/>
          </cell>
          <cell r="BX401" t="str">
            <v/>
          </cell>
        </row>
        <row r="402">
          <cell r="A402" t="str">
            <v>EPKIN</v>
          </cell>
          <cell r="B402" t="str">
            <v>Kinect</v>
          </cell>
          <cell r="C402" t="str">
            <v>Intégrez le capteur de Microsoft dans vos applications Windows</v>
          </cell>
          <cell r="D402" t="str">
            <v>Thomas OUVRÉ,Florent Santin</v>
          </cell>
          <cell r="E402" t="str">
            <v/>
          </cell>
          <cell r="F402" t="str">
            <v>OUVRÉ, Thomas</v>
          </cell>
          <cell r="G402" t="str">
            <v>Santin, Florent</v>
          </cell>
          <cell r="H402" t="str">
            <v/>
          </cell>
          <cell r="I402" t="str">
            <v/>
          </cell>
          <cell r="J402" t="str">
            <v/>
          </cell>
          <cell r="K402" t="str">
            <v>Edition du 1 September 2015</v>
          </cell>
          <cell r="L402" t="str">
            <v>394 pages</v>
          </cell>
          <cell r="M402" t="str">
            <v>Editions ENI</v>
          </cell>
          <cell r="N402" t="str">
            <v>fre</v>
          </cell>
          <cell r="O402" t="str">
            <v>fre</v>
          </cell>
          <cell r="P402" t="str">
            <v>fre</v>
          </cell>
          <cell r="Q402" t="str">
            <v>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v>
          </cell>
          <cell r="R402">
            <v>9782746097964</v>
          </cell>
          <cell r="S402" t="str">
            <v>Version Numérique</v>
          </cell>
          <cell r="T402">
            <v>9782746097094</v>
          </cell>
          <cell r="U402" t="str">
            <v>Version Imprimée</v>
          </cell>
          <cell r="V402" t="str">
            <v>St-Herblain</v>
          </cell>
          <cell r="W402" t="str">
            <v>Editions ENI</v>
          </cell>
          <cell r="X402">
            <v>2015</v>
          </cell>
          <cell r="Y402" t="str">
            <v>Bibliothèque Numérique ENI (Service en ligne)</v>
          </cell>
          <cell r="Z402" t="str">
            <v>EPSILON</v>
          </cell>
          <cell r="AA402" t="str">
            <v>texte</v>
          </cell>
          <cell r="AB402" t="str">
            <v>txt</v>
          </cell>
          <cell r="AC402" t="str">
            <v>rdacontent/fre</v>
          </cell>
          <cell r="AD402" t="str">
            <v>informatique</v>
          </cell>
          <cell r="AE402" t="str">
            <v>c</v>
          </cell>
          <cell r="AF402" t="str">
            <v>rdamedia/fre</v>
          </cell>
          <cell r="AG402" t="str">
            <v>ressource en ligne</v>
          </cell>
          <cell r="AH402" t="str">
            <v>cr</v>
          </cell>
          <cell r="AI402" t="str">
            <v>rdacarrier/fre</v>
          </cell>
          <cell r="AJ402" t="str">
            <v>m\\\\\o\\d\\\\\\\\</v>
          </cell>
          <cell r="AK402" t="str">
            <v>cr\cn\\\\uuaua</v>
          </cell>
          <cell r="AL402" t="str">
            <v>Accès restreint aux membres</v>
          </cell>
          <cell r="AM402" t="str">
            <v>Source de la note de description : Version imprimée</v>
          </cell>
          <cell r="AN402" t="str">
            <v/>
          </cell>
          <cell r="AO402" t="str">
            <v>%SITE_CLIENT%/?library_guid=BF3DA798-E94C-4308-B16F-4BEB550B29D9</v>
          </cell>
          <cell r="AP402" t="str">
            <v>Accès au travers du portail ENI</v>
          </cell>
          <cell r="AQ402" t="str">
            <v xml:space="preserve"> C# </v>
          </cell>
          <cell r="AR402" t="str">
            <v xml:space="preserve"> développement </v>
          </cell>
          <cell r="AS402" t="str">
            <v xml:space="preserve"> kinect studio </v>
          </cell>
          <cell r="AT402" t="str">
            <v xml:space="preserve"> LNEPKIN</v>
          </cell>
          <cell r="AU402" t="str">
            <v xml:space="preserve">VS </v>
          </cell>
          <cell r="AV402" t="str">
            <v/>
          </cell>
          <cell r="AW402" t="str">
            <v/>
          </cell>
          <cell r="AX402" t="str">
            <v/>
          </cell>
          <cell r="AY402" t="str">
            <v/>
          </cell>
          <cell r="AZ402" t="str">
            <v/>
          </cell>
          <cell r="BA402" t="str">
            <v/>
          </cell>
          <cell r="BB402" t="str">
            <v/>
          </cell>
          <cell r="BC402" t="str">
            <v/>
          </cell>
          <cell r="BD402" t="str">
            <v/>
          </cell>
          <cell r="BE402" t="str">
            <v/>
          </cell>
          <cell r="BF402" t="str">
            <v/>
          </cell>
          <cell r="BG402" t="str">
            <v/>
          </cell>
          <cell r="BH402" t="str">
            <v/>
          </cell>
          <cell r="BI402" t="str">
            <v/>
          </cell>
          <cell r="BJ402" t="str">
            <v/>
          </cell>
          <cell r="BK402" t="str">
            <v/>
          </cell>
          <cell r="BL402" t="str">
            <v/>
          </cell>
          <cell r="BM402" t="str">
            <v/>
          </cell>
          <cell r="BN402" t="str">
            <v/>
          </cell>
          <cell r="BO402" t="str">
            <v/>
          </cell>
          <cell r="BP402" t="str">
            <v/>
          </cell>
          <cell r="BQ402" t="str">
            <v/>
          </cell>
          <cell r="BR402" t="str">
            <v/>
          </cell>
          <cell r="BS402" t="str">
            <v/>
          </cell>
          <cell r="BT402" t="str">
            <v/>
          </cell>
          <cell r="BU402" t="str">
            <v/>
          </cell>
          <cell r="BV402" t="str">
            <v/>
          </cell>
          <cell r="BW402" t="str">
            <v/>
          </cell>
          <cell r="BX402" t="str">
            <v/>
          </cell>
        </row>
        <row r="403">
          <cell r="A403" t="str">
            <v>EPKOT</v>
          </cell>
          <cell r="B403" t="str">
            <v>Kotlin</v>
          </cell>
          <cell r="C403" t="str">
            <v>Les fondamentaux du développement d'applications Android</v>
          </cell>
          <cell r="D403" t="str">
            <v>Anthony COSSON</v>
          </cell>
          <cell r="E403" t="str">
            <v/>
          </cell>
          <cell r="F403" t="str">
            <v>COSSON, Anthony</v>
          </cell>
          <cell r="G403" t="str">
            <v/>
          </cell>
          <cell r="H403" t="str">
            <v/>
          </cell>
          <cell r="I403" t="str">
            <v/>
          </cell>
          <cell r="J403" t="str">
            <v/>
          </cell>
          <cell r="K403" t="str">
            <v>Edition du 1 October 2018</v>
          </cell>
          <cell r="L403" t="str">
            <v>466 pages</v>
          </cell>
          <cell r="M403" t="str">
            <v>Editions ENI</v>
          </cell>
          <cell r="N403" t="str">
            <v>fre</v>
          </cell>
          <cell r="O403" t="str">
            <v>fre</v>
          </cell>
          <cell r="P403" t="str">
            <v>fre</v>
          </cell>
          <cell r="Q403" t="str">
            <v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v>
          </cell>
          <cell r="R403">
            <v>9782409015878</v>
          </cell>
          <cell r="S403" t="str">
            <v>Version Numérique</v>
          </cell>
          <cell r="T403">
            <v>9782409015861</v>
          </cell>
          <cell r="U403" t="str">
            <v>Version Imprimée</v>
          </cell>
          <cell r="V403" t="str">
            <v>St-Herblain</v>
          </cell>
          <cell r="W403" t="str">
            <v>Editions ENI</v>
          </cell>
          <cell r="X403">
            <v>2018</v>
          </cell>
          <cell r="Y403" t="str">
            <v>Bibliothèque Numérique ENI (Service en ligne)</v>
          </cell>
          <cell r="Z403" t="str">
            <v>EPSILON</v>
          </cell>
          <cell r="AA403" t="str">
            <v>texte</v>
          </cell>
          <cell r="AB403" t="str">
            <v>txt</v>
          </cell>
          <cell r="AC403" t="str">
            <v>rdacontent/fre</v>
          </cell>
          <cell r="AD403" t="str">
            <v>informatique</v>
          </cell>
          <cell r="AE403" t="str">
            <v>c</v>
          </cell>
          <cell r="AF403" t="str">
            <v>rdamedia/fre</v>
          </cell>
          <cell r="AG403" t="str">
            <v>ressource en ligne</v>
          </cell>
          <cell r="AH403" t="str">
            <v>cr</v>
          </cell>
          <cell r="AI403" t="str">
            <v>rdacarrier/fre</v>
          </cell>
          <cell r="AJ403" t="str">
            <v>m\\\\\o\\d\\\\\\\\</v>
          </cell>
          <cell r="AK403" t="str">
            <v>cr\cn\\\\uuaua</v>
          </cell>
          <cell r="AL403" t="str">
            <v>Accès restreint aux membres</v>
          </cell>
          <cell r="AM403" t="str">
            <v>Source de la note de description : Version imprimée</v>
          </cell>
          <cell r="AN403" t="str">
            <v/>
          </cell>
          <cell r="AO403" t="str">
            <v>%SITE_CLIENT%/?library_guid=80603511-067F-4B6C-93BE-DEE5495803A7</v>
          </cell>
          <cell r="AP403" t="str">
            <v>Accès au travers du portail ENI</v>
          </cell>
          <cell r="AQ403" t="str">
            <v xml:space="preserve"> Android </v>
          </cell>
          <cell r="AR403" t="str">
            <v xml:space="preserve"> Android 8 </v>
          </cell>
          <cell r="AS403" t="str">
            <v xml:space="preserve"> Android Oreo </v>
          </cell>
          <cell r="AT403" t="str">
            <v xml:space="preserve"> ANKO </v>
          </cell>
          <cell r="AU403" t="str">
            <v xml:space="preserve"> Kotlin </v>
          </cell>
          <cell r="AV403" t="str">
            <v xml:space="preserve"> LNEPKOT</v>
          </cell>
          <cell r="AW403" t="str">
            <v xml:space="preserve"> ORM Room </v>
          </cell>
          <cell r="AX403" t="str">
            <v xml:space="preserve"> poo </v>
          </cell>
          <cell r="AY403" t="str">
            <v xml:space="preserve"> Retrofit </v>
          </cell>
          <cell r="AZ403" t="str">
            <v xml:space="preserve">livre développement </v>
          </cell>
          <cell r="BA403" t="str">
            <v/>
          </cell>
          <cell r="BB403" t="str">
            <v/>
          </cell>
          <cell r="BC403" t="str">
            <v/>
          </cell>
          <cell r="BD403" t="str">
            <v/>
          </cell>
          <cell r="BE403" t="str">
            <v/>
          </cell>
          <cell r="BF403" t="str">
            <v/>
          </cell>
          <cell r="BG403" t="str">
            <v/>
          </cell>
          <cell r="BH403" t="str">
            <v/>
          </cell>
          <cell r="BI403" t="str">
            <v/>
          </cell>
          <cell r="BJ403" t="str">
            <v/>
          </cell>
          <cell r="BK403" t="str">
            <v/>
          </cell>
          <cell r="BL403" t="str">
            <v/>
          </cell>
          <cell r="BM403" t="str">
            <v/>
          </cell>
          <cell r="BN403" t="str">
            <v/>
          </cell>
          <cell r="BO403" t="str">
            <v/>
          </cell>
          <cell r="BP403" t="str">
            <v/>
          </cell>
          <cell r="BQ403" t="str">
            <v/>
          </cell>
          <cell r="BR403" t="str">
            <v/>
          </cell>
          <cell r="BS403" t="str">
            <v/>
          </cell>
          <cell r="BT403" t="str">
            <v/>
          </cell>
          <cell r="BU403" t="str">
            <v/>
          </cell>
          <cell r="BV403" t="str">
            <v/>
          </cell>
          <cell r="BW403" t="str">
            <v/>
          </cell>
          <cell r="BX403" t="str">
            <v/>
          </cell>
        </row>
        <row r="404">
          <cell r="A404" t="str">
            <v>EPKUBCLU</v>
          </cell>
          <cell r="B404" t="str">
            <v>Kubernetes</v>
          </cell>
          <cell r="C404" t="str">
            <v>Mise en oeuvre d'un cluster et déploiement de microservices</v>
          </cell>
          <cell r="D404" t="str">
            <v>Jean-Philippe GOUIGOUX,Kevin LENGLET</v>
          </cell>
          <cell r="E404" t="str">
            <v/>
          </cell>
          <cell r="F404" t="str">
            <v>GOUIGOUX, Jean-Philippe</v>
          </cell>
          <cell r="G404" t="str">
            <v>LENGLET, Kevin</v>
          </cell>
          <cell r="H404" t="str">
            <v/>
          </cell>
          <cell r="I404" t="str">
            <v/>
          </cell>
          <cell r="J404" t="str">
            <v/>
          </cell>
          <cell r="K404" t="str">
            <v>Edition du 1 December 2019</v>
          </cell>
          <cell r="L404" t="str">
            <v>369 pages</v>
          </cell>
          <cell r="M404" t="str">
            <v>Editions ENI</v>
          </cell>
          <cell r="N404" t="str">
            <v>fre</v>
          </cell>
          <cell r="O404" t="str">
            <v>fre</v>
          </cell>
          <cell r="P404" t="str">
            <v>fre</v>
          </cell>
          <cell r="Q404" t="str">
            <v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v>
          </cell>
          <cell r="R404">
            <v>9782409022234</v>
          </cell>
          <cell r="S404" t="str">
            <v>Version Numérique</v>
          </cell>
          <cell r="T404">
            <v>9782409022227</v>
          </cell>
          <cell r="U404" t="str">
            <v>Version Imprimée</v>
          </cell>
          <cell r="V404" t="str">
            <v>St-Herblain</v>
          </cell>
          <cell r="W404" t="str">
            <v>Editions ENI</v>
          </cell>
          <cell r="X404">
            <v>2019</v>
          </cell>
          <cell r="Y404" t="str">
            <v>Bibliothèque Numérique ENI (Service en ligne)</v>
          </cell>
          <cell r="Z404" t="str">
            <v>EPSILON</v>
          </cell>
          <cell r="AA404" t="str">
            <v>texte</v>
          </cell>
          <cell r="AB404" t="str">
            <v>txt</v>
          </cell>
          <cell r="AC404" t="str">
            <v>rdacontent/fre</v>
          </cell>
          <cell r="AD404" t="str">
            <v>informatique</v>
          </cell>
          <cell r="AE404" t="str">
            <v>c</v>
          </cell>
          <cell r="AF404" t="str">
            <v>rdamedia/fre</v>
          </cell>
          <cell r="AG404" t="str">
            <v>ressource en ligne</v>
          </cell>
          <cell r="AH404" t="str">
            <v>cr</v>
          </cell>
          <cell r="AI404" t="str">
            <v>rdacarrier/fre</v>
          </cell>
          <cell r="AJ404" t="str">
            <v>m\\\\\o\\d\\\\\\\\</v>
          </cell>
          <cell r="AK404" t="str">
            <v>cr\cn\\\\uuaua</v>
          </cell>
          <cell r="AL404" t="str">
            <v>Accès restreint aux membres</v>
          </cell>
          <cell r="AM404" t="str">
            <v>Source de la note de description : Version imprimée</v>
          </cell>
          <cell r="AN404" t="str">
            <v/>
          </cell>
          <cell r="AO404" t="str">
            <v>%SITE_CLIENT%/?library_guid=A1291981-6B20-4237-8858-E811ABBD61E1</v>
          </cell>
          <cell r="AP404" t="str">
            <v>Accès au travers du portail ENI</v>
          </cell>
          <cell r="AQ404" t="str">
            <v xml:space="preserve"> container </v>
          </cell>
          <cell r="AR404" t="str">
            <v xml:space="preserve"> conteneur </v>
          </cell>
          <cell r="AS404" t="str">
            <v xml:space="preserve"> DevOps </v>
          </cell>
          <cell r="AT404" t="str">
            <v xml:space="preserve"> devops</v>
          </cell>
          <cell r="AU404" t="str">
            <v xml:space="preserve"> Kubeadm </v>
          </cell>
          <cell r="AV404" t="str">
            <v xml:space="preserve"> Kubeadm </v>
          </cell>
          <cell r="AW404" t="str">
            <v xml:space="preserve"> Kubespray </v>
          </cell>
          <cell r="AX404" t="str">
            <v xml:space="preserve"> Kubespray </v>
          </cell>
          <cell r="AY404" t="str">
            <v xml:space="preserve"> LNEPKUBCLU </v>
          </cell>
          <cell r="AZ404" t="str">
            <v xml:space="preserve"> microservices </v>
          </cell>
          <cell r="BA404" t="str">
            <v xml:space="preserve">Kubernetes </v>
          </cell>
          <cell r="BB404" t="str">
            <v/>
          </cell>
          <cell r="BC404" t="str">
            <v/>
          </cell>
          <cell r="BD404" t="str">
            <v/>
          </cell>
          <cell r="BE404" t="str">
            <v/>
          </cell>
          <cell r="BF404" t="str">
            <v/>
          </cell>
          <cell r="BG404" t="str">
            <v/>
          </cell>
          <cell r="BH404" t="str">
            <v/>
          </cell>
          <cell r="BI404" t="str">
            <v/>
          </cell>
          <cell r="BJ404" t="str">
            <v/>
          </cell>
          <cell r="BK404" t="str">
            <v/>
          </cell>
          <cell r="BL404" t="str">
            <v/>
          </cell>
          <cell r="BM404" t="str">
            <v/>
          </cell>
          <cell r="BN404" t="str">
            <v/>
          </cell>
          <cell r="BO404" t="str">
            <v/>
          </cell>
          <cell r="BP404" t="str">
            <v/>
          </cell>
          <cell r="BQ404" t="str">
            <v/>
          </cell>
          <cell r="BR404" t="str">
            <v/>
          </cell>
          <cell r="BS404" t="str">
            <v/>
          </cell>
          <cell r="BT404" t="str">
            <v/>
          </cell>
          <cell r="BU404" t="str">
            <v/>
          </cell>
          <cell r="BV404" t="str">
            <v/>
          </cell>
          <cell r="BW404" t="str">
            <v/>
          </cell>
          <cell r="BX404" t="str">
            <v/>
          </cell>
        </row>
        <row r="405">
          <cell r="A405" t="str">
            <v>EPKVM</v>
          </cell>
          <cell r="B405" t="str">
            <v>KVM</v>
          </cell>
          <cell r="C405" t="str">
            <v>Mise en oeuvre d'une solution de virtualisation de serveurs</v>
          </cell>
          <cell r="D405" t="str">
            <v>Erik JOURDAIN</v>
          </cell>
          <cell r="E405" t="str">
            <v/>
          </cell>
          <cell r="F405" t="str">
            <v>JOURDAIN, Erik</v>
          </cell>
          <cell r="G405" t="str">
            <v/>
          </cell>
          <cell r="H405" t="str">
            <v/>
          </cell>
          <cell r="I405" t="str">
            <v/>
          </cell>
          <cell r="J405" t="str">
            <v/>
          </cell>
          <cell r="K405" t="str">
            <v>Edition du 1 June 2016</v>
          </cell>
          <cell r="L405" t="str">
            <v>188 pages</v>
          </cell>
          <cell r="M405" t="str">
            <v>Editions ENI</v>
          </cell>
          <cell r="N405" t="str">
            <v>fre</v>
          </cell>
          <cell r="O405" t="str">
            <v>fre</v>
          </cell>
          <cell r="P405" t="str">
            <v>fre</v>
          </cell>
          <cell r="Q405" t="str">
            <v>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v>
          </cell>
          <cell r="R405">
            <v>9782409002892</v>
          </cell>
          <cell r="S405" t="str">
            <v>Version Numérique</v>
          </cell>
          <cell r="T405">
            <v>9782746099876</v>
          </cell>
          <cell r="U405" t="str">
            <v>Version Imprimée</v>
          </cell>
          <cell r="V405" t="str">
            <v>St-Herblain</v>
          </cell>
          <cell r="W405" t="str">
            <v>Editions ENI</v>
          </cell>
          <cell r="X405">
            <v>2016</v>
          </cell>
          <cell r="Y405" t="str">
            <v>Bibliothèque Numérique ENI (Service en ligne)</v>
          </cell>
          <cell r="Z405" t="str">
            <v>EPSILON</v>
          </cell>
          <cell r="AA405" t="str">
            <v>texte</v>
          </cell>
          <cell r="AB405" t="str">
            <v>txt</v>
          </cell>
          <cell r="AC405" t="str">
            <v>rdacontent/fre</v>
          </cell>
          <cell r="AD405" t="str">
            <v>informatique</v>
          </cell>
          <cell r="AE405" t="str">
            <v>c</v>
          </cell>
          <cell r="AF405" t="str">
            <v>rdamedia/fre</v>
          </cell>
          <cell r="AG405" t="str">
            <v>ressource en ligne</v>
          </cell>
          <cell r="AH405" t="str">
            <v>cr</v>
          </cell>
          <cell r="AI405" t="str">
            <v>rdacarrier/fre</v>
          </cell>
          <cell r="AJ405" t="str">
            <v>m\\\\\o\\d\\\\\\\\</v>
          </cell>
          <cell r="AK405" t="str">
            <v>cr\cn\\\\uuaua</v>
          </cell>
          <cell r="AL405" t="str">
            <v>Accès restreint aux membres</v>
          </cell>
          <cell r="AM405" t="str">
            <v>Source de la note de description : Version imprimée</v>
          </cell>
          <cell r="AN405" t="str">
            <v/>
          </cell>
          <cell r="AO405" t="str">
            <v>%SITE_CLIENT%/?library_guid=1A85338E-C229-4B99-B30B-C089BE6D6ACF</v>
          </cell>
          <cell r="AP405" t="str">
            <v>Accès au travers du portail ENI</v>
          </cell>
          <cell r="AQ405" t="str">
            <v xml:space="preserve"> CentOS </v>
          </cell>
          <cell r="AR405" t="str">
            <v xml:space="preserve"> linux </v>
          </cell>
          <cell r="AS405" t="str">
            <v xml:space="preserve"> LNEPKVM</v>
          </cell>
          <cell r="AT405" t="str">
            <v xml:space="preserve"> MV </v>
          </cell>
          <cell r="AU405" t="str">
            <v xml:space="preserve"> noyau </v>
          </cell>
          <cell r="AV405" t="str">
            <v xml:space="preserve"> VM </v>
          </cell>
          <cell r="AW405" t="str">
            <v xml:space="preserve">Open source </v>
          </cell>
          <cell r="AX405" t="str">
            <v/>
          </cell>
          <cell r="AY405" t="str">
            <v/>
          </cell>
          <cell r="AZ405" t="str">
            <v/>
          </cell>
          <cell r="BA405" t="str">
            <v/>
          </cell>
          <cell r="BB405" t="str">
            <v/>
          </cell>
          <cell r="BC405" t="str">
            <v/>
          </cell>
          <cell r="BD405" t="str">
            <v/>
          </cell>
          <cell r="BE405" t="str">
            <v/>
          </cell>
          <cell r="BF405" t="str">
            <v/>
          </cell>
          <cell r="BG405" t="str">
            <v/>
          </cell>
          <cell r="BH405" t="str">
            <v/>
          </cell>
          <cell r="BI405" t="str">
            <v/>
          </cell>
          <cell r="BJ405" t="str">
            <v/>
          </cell>
          <cell r="BK405" t="str">
            <v/>
          </cell>
          <cell r="BL405" t="str">
            <v/>
          </cell>
          <cell r="BM405" t="str">
            <v/>
          </cell>
          <cell r="BN405" t="str">
            <v/>
          </cell>
          <cell r="BO405" t="str">
            <v/>
          </cell>
          <cell r="BP405" t="str">
            <v/>
          </cell>
          <cell r="BQ405" t="str">
            <v/>
          </cell>
          <cell r="BR405" t="str">
            <v/>
          </cell>
          <cell r="BS405" t="str">
            <v/>
          </cell>
          <cell r="BT405" t="str">
            <v/>
          </cell>
          <cell r="BU405" t="str">
            <v/>
          </cell>
          <cell r="BV405" t="str">
            <v/>
          </cell>
          <cell r="BW405" t="str">
            <v/>
          </cell>
          <cell r="BX405" t="str">
            <v/>
          </cell>
        </row>
        <row r="406">
          <cell r="A406" t="str">
            <v>EPLANAS</v>
          </cell>
          <cell r="B406" t="str">
            <v>Le langage assembleur</v>
          </cell>
          <cell r="C406" t="str">
            <v>Maîtrisez le code des processeurs de la famille X86</v>
          </cell>
          <cell r="D406" t="str">
            <v>Olivier CAUET</v>
          </cell>
          <cell r="E406" t="str">
            <v/>
          </cell>
          <cell r="F406" t="str">
            <v>CAUET, Olivier</v>
          </cell>
          <cell r="G406" t="str">
            <v/>
          </cell>
          <cell r="H406" t="str">
            <v/>
          </cell>
          <cell r="I406" t="str">
            <v/>
          </cell>
          <cell r="J406" t="str">
            <v/>
          </cell>
          <cell r="K406" t="str">
            <v>Edition du 1 June 2011</v>
          </cell>
          <cell r="L406" t="str">
            <v>420 pages</v>
          </cell>
          <cell r="M406" t="str">
            <v>Editions ENI</v>
          </cell>
          <cell r="N406" t="str">
            <v>fre</v>
          </cell>
          <cell r="O406" t="str">
            <v>fre</v>
          </cell>
          <cell r="P406" t="str">
            <v>fre</v>
          </cell>
          <cell r="Q406" t="str">
            <v>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v>
          </cell>
          <cell r="R406">
            <v>9782746066861</v>
          </cell>
          <cell r="S406" t="str">
            <v>Version Numérique</v>
          </cell>
          <cell r="T406">
            <v>9782746065086</v>
          </cell>
          <cell r="U406" t="str">
            <v>Version Imprimée</v>
          </cell>
          <cell r="V406" t="str">
            <v>St-Herblain</v>
          </cell>
          <cell r="W406" t="str">
            <v>Editions ENI</v>
          </cell>
          <cell r="X406">
            <v>2011</v>
          </cell>
          <cell r="Y406" t="str">
            <v>Bibliothèque Numérique ENI (Service en ligne)</v>
          </cell>
          <cell r="Z406" t="str">
            <v>EPSILON</v>
          </cell>
          <cell r="AA406" t="str">
            <v>texte</v>
          </cell>
          <cell r="AB406" t="str">
            <v>txt</v>
          </cell>
          <cell r="AC406" t="str">
            <v>rdacontent/fre</v>
          </cell>
          <cell r="AD406" t="str">
            <v>informatique</v>
          </cell>
          <cell r="AE406" t="str">
            <v>c</v>
          </cell>
          <cell r="AF406" t="str">
            <v>rdamedia/fre</v>
          </cell>
          <cell r="AG406" t="str">
            <v>ressource en ligne</v>
          </cell>
          <cell r="AH406" t="str">
            <v>cr</v>
          </cell>
          <cell r="AI406" t="str">
            <v>rdacarrier/fre</v>
          </cell>
          <cell r="AJ406" t="str">
            <v>m\\\\\o\\d\\\\\\\\</v>
          </cell>
          <cell r="AK406" t="str">
            <v>cr\cn\\\\uuaua</v>
          </cell>
          <cell r="AL406" t="str">
            <v>Accès restreint aux membres</v>
          </cell>
          <cell r="AM406" t="str">
            <v>Source de la note de description : Version imprimée</v>
          </cell>
          <cell r="AN406" t="str">
            <v/>
          </cell>
          <cell r="AO406" t="str">
            <v>%SITE_CLIENT%/?library_guid=6348AC1C-5C8D-414A-9F20-35E0B9796CF6</v>
          </cell>
          <cell r="AP406" t="str">
            <v>Accès au travers du portail ENI</v>
          </cell>
          <cell r="AQ406" t="str">
            <v xml:space="preserve"> 16 bits </v>
          </cell>
          <cell r="AR406" t="str">
            <v xml:space="preserve"> 32 bits </v>
          </cell>
          <cell r="AS406" t="str">
            <v xml:space="preserve"> 64 bits </v>
          </cell>
          <cell r="AT406" t="str">
            <v xml:space="preserve"> LNEPLANAS</v>
          </cell>
          <cell r="AU406" t="str">
            <v xml:space="preserve"> micro</v>
          </cell>
          <cell r="AV406" t="str">
            <v xml:space="preserve"> micro processeur </v>
          </cell>
          <cell r="AW406" t="str">
            <v xml:space="preserve">pc </v>
          </cell>
          <cell r="AX406" t="str">
            <v xml:space="preserve">processeur </v>
          </cell>
          <cell r="AY406" t="str">
            <v/>
          </cell>
          <cell r="AZ406" t="str">
            <v/>
          </cell>
          <cell r="BA406" t="str">
            <v/>
          </cell>
          <cell r="BB406" t="str">
            <v/>
          </cell>
          <cell r="BC406" t="str">
            <v/>
          </cell>
          <cell r="BD406" t="str">
            <v/>
          </cell>
          <cell r="BE406" t="str">
            <v/>
          </cell>
          <cell r="BF406" t="str">
            <v/>
          </cell>
          <cell r="BG406" t="str">
            <v/>
          </cell>
          <cell r="BH406" t="str">
            <v/>
          </cell>
          <cell r="BI406" t="str">
            <v/>
          </cell>
          <cell r="BJ406" t="str">
            <v/>
          </cell>
          <cell r="BK406" t="str">
            <v/>
          </cell>
          <cell r="BL406" t="str">
            <v/>
          </cell>
          <cell r="BM406" t="str">
            <v/>
          </cell>
          <cell r="BN406" t="str">
            <v/>
          </cell>
          <cell r="BO406" t="str">
            <v/>
          </cell>
          <cell r="BP406" t="str">
            <v/>
          </cell>
          <cell r="BQ406" t="str">
            <v/>
          </cell>
          <cell r="BR406" t="str">
            <v/>
          </cell>
          <cell r="BS406" t="str">
            <v/>
          </cell>
          <cell r="BT406" t="str">
            <v/>
          </cell>
          <cell r="BU406" t="str">
            <v/>
          </cell>
          <cell r="BV406" t="str">
            <v/>
          </cell>
          <cell r="BW406" t="str">
            <v/>
          </cell>
          <cell r="BX406" t="str">
            <v/>
          </cell>
        </row>
        <row r="407">
          <cell r="A407" t="str">
            <v>EPMETION</v>
          </cell>
          <cell r="B407" t="str">
            <v>Meteor et Ionic</v>
          </cell>
          <cell r="C407" t="str">
            <v>Développez en JavaScript vos applications mobiles fullstack</v>
          </cell>
          <cell r="D407" t="str">
            <v>Samuel DAUZON</v>
          </cell>
          <cell r="E407" t="str">
            <v/>
          </cell>
          <cell r="F407" t="str">
            <v>DAUZON, Samuel</v>
          </cell>
          <cell r="G407" t="str">
            <v/>
          </cell>
          <cell r="H407" t="str">
            <v/>
          </cell>
          <cell r="I407" t="str">
            <v/>
          </cell>
          <cell r="J407" t="str">
            <v/>
          </cell>
          <cell r="K407" t="str">
            <v>Edition du 1 July 2018</v>
          </cell>
          <cell r="L407" t="str">
            <v>465 pages</v>
          </cell>
          <cell r="M407" t="str">
            <v>Editions ENI</v>
          </cell>
          <cell r="N407" t="str">
            <v>fre</v>
          </cell>
          <cell r="O407" t="str">
            <v>fre</v>
          </cell>
          <cell r="P407" t="str">
            <v>fre</v>
          </cell>
          <cell r="Q407" t="str">
            <v>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v>
          </cell>
          <cell r="R407">
            <v>9782409014468</v>
          </cell>
          <cell r="S407" t="str">
            <v>Version Numérique</v>
          </cell>
          <cell r="T407">
            <v>9782409014451</v>
          </cell>
          <cell r="U407" t="str">
            <v>Version Imprimée</v>
          </cell>
          <cell r="V407" t="str">
            <v>St-Herblain</v>
          </cell>
          <cell r="W407" t="str">
            <v>Editions ENI</v>
          </cell>
          <cell r="X407">
            <v>2018</v>
          </cell>
          <cell r="Y407" t="str">
            <v>Bibliothèque Numérique ENI (Service en ligne)</v>
          </cell>
          <cell r="Z407" t="str">
            <v>EPSILON</v>
          </cell>
          <cell r="AA407" t="str">
            <v>texte</v>
          </cell>
          <cell r="AB407" t="str">
            <v>txt</v>
          </cell>
          <cell r="AC407" t="str">
            <v>rdacontent/fre</v>
          </cell>
          <cell r="AD407" t="str">
            <v>informatique</v>
          </cell>
          <cell r="AE407" t="str">
            <v>c</v>
          </cell>
          <cell r="AF407" t="str">
            <v>rdamedia/fre</v>
          </cell>
          <cell r="AG407" t="str">
            <v>ressource en ligne</v>
          </cell>
          <cell r="AH407" t="str">
            <v>cr</v>
          </cell>
          <cell r="AI407" t="str">
            <v>rdacarrier/fre</v>
          </cell>
          <cell r="AJ407" t="str">
            <v>m\\\\\o\\d\\\\\\\\</v>
          </cell>
          <cell r="AK407" t="str">
            <v>cr\cn\\\\uuaua</v>
          </cell>
          <cell r="AL407" t="str">
            <v>Accès restreint aux membres</v>
          </cell>
          <cell r="AM407" t="str">
            <v>Source de la note de description : Version imprimée</v>
          </cell>
          <cell r="AN407" t="str">
            <v/>
          </cell>
          <cell r="AO407" t="str">
            <v>%SITE_CLIENT%/?library_guid=82E08047-907D-4420-91F4-BD63C522DD34</v>
          </cell>
          <cell r="AP407" t="str">
            <v>Accès au travers du portail ENI</v>
          </cell>
          <cell r="AQ407" t="str">
            <v xml:space="preserve"> CSS </v>
          </cell>
          <cell r="AR407" t="str">
            <v xml:space="preserve"> HTML </v>
          </cell>
          <cell r="AS407" t="str">
            <v xml:space="preserve"> JavaScript </v>
          </cell>
          <cell r="AT407" t="str">
            <v xml:space="preserve"> LNEPMETION</v>
          </cell>
          <cell r="AU407" t="str">
            <v xml:space="preserve"> MongoDB </v>
          </cell>
          <cell r="AV407" t="str">
            <v xml:space="preserve"> TDD </v>
          </cell>
          <cell r="AW407" t="str">
            <v xml:space="preserve"> TypeScript </v>
          </cell>
          <cell r="AX407" t="str">
            <v xml:space="preserve">livre développement </v>
          </cell>
          <cell r="AY407" t="str">
            <v/>
          </cell>
          <cell r="AZ407" t="str">
            <v/>
          </cell>
          <cell r="BA407" t="str">
            <v/>
          </cell>
          <cell r="BB407" t="str">
            <v/>
          </cell>
          <cell r="BC407" t="str">
            <v/>
          </cell>
          <cell r="BD407" t="str">
            <v/>
          </cell>
          <cell r="BE407" t="str">
            <v/>
          </cell>
          <cell r="BF407" t="str">
            <v/>
          </cell>
          <cell r="BG407" t="str">
            <v/>
          </cell>
          <cell r="BH407" t="str">
            <v/>
          </cell>
          <cell r="BI407" t="str">
            <v/>
          </cell>
          <cell r="BJ407" t="str">
            <v/>
          </cell>
          <cell r="BK407" t="str">
            <v/>
          </cell>
          <cell r="BL407" t="str">
            <v/>
          </cell>
          <cell r="BM407" t="str">
            <v/>
          </cell>
          <cell r="BN407" t="str">
            <v/>
          </cell>
          <cell r="BO407" t="str">
            <v/>
          </cell>
          <cell r="BP407" t="str">
            <v/>
          </cell>
          <cell r="BQ407" t="str">
            <v/>
          </cell>
          <cell r="BR407" t="str">
            <v/>
          </cell>
          <cell r="BS407" t="str">
            <v/>
          </cell>
          <cell r="BT407" t="str">
            <v/>
          </cell>
          <cell r="BU407" t="str">
            <v/>
          </cell>
          <cell r="BV407" t="str">
            <v/>
          </cell>
          <cell r="BW407" t="str">
            <v/>
          </cell>
          <cell r="BX407" t="str">
            <v/>
          </cell>
        </row>
        <row r="408">
          <cell r="A408" t="str">
            <v>EPMONG</v>
          </cell>
          <cell r="B408" t="str">
            <v>MongoDB</v>
          </cell>
          <cell r="C408" t="str">
            <v>Comprendre et optimiser l'exploitation de vos données (avec exercices et corrigés)</v>
          </cell>
          <cell r="D408" t="str">
            <v>Sébastien FERRANDEZ</v>
          </cell>
          <cell r="E408" t="str">
            <v/>
          </cell>
          <cell r="F408" t="str">
            <v>FERRANDEZ, Sébastien</v>
          </cell>
          <cell r="G408" t="str">
            <v/>
          </cell>
          <cell r="H408" t="str">
            <v/>
          </cell>
          <cell r="I408" t="str">
            <v/>
          </cell>
          <cell r="J408" t="str">
            <v/>
          </cell>
          <cell r="K408" t="str">
            <v>Edition du 1 November 2019</v>
          </cell>
          <cell r="L408" t="str">
            <v>340 pages</v>
          </cell>
          <cell r="M408" t="str">
            <v>Editions ENI</v>
          </cell>
          <cell r="N408" t="str">
            <v>fre</v>
          </cell>
          <cell r="O408" t="str">
            <v>fre</v>
          </cell>
          <cell r="P408" t="str">
            <v>fre</v>
          </cell>
          <cell r="Q408" t="str">
            <v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v>
          </cell>
          <cell r="R408">
            <v>9782409021527</v>
          </cell>
          <cell r="S408" t="str">
            <v>Version Numérique</v>
          </cell>
          <cell r="T408">
            <v>9782409021510</v>
          </cell>
          <cell r="U408" t="str">
            <v>Version Imprimée</v>
          </cell>
          <cell r="V408" t="str">
            <v>St-Herblain</v>
          </cell>
          <cell r="W408" t="str">
            <v>Editions ENI</v>
          </cell>
          <cell r="X408">
            <v>2019</v>
          </cell>
          <cell r="Y408" t="str">
            <v>Bibliothèque Numérique ENI (Service en ligne)</v>
          </cell>
          <cell r="Z408" t="str">
            <v>EPSILON</v>
          </cell>
          <cell r="AA408" t="str">
            <v>texte</v>
          </cell>
          <cell r="AB408" t="str">
            <v>txt</v>
          </cell>
          <cell r="AC408" t="str">
            <v>rdacontent/fre</v>
          </cell>
          <cell r="AD408" t="str">
            <v>informatique</v>
          </cell>
          <cell r="AE408" t="str">
            <v>c</v>
          </cell>
          <cell r="AF408" t="str">
            <v>rdamedia/fre</v>
          </cell>
          <cell r="AG408" t="str">
            <v>ressource en ligne</v>
          </cell>
          <cell r="AH408" t="str">
            <v>cr</v>
          </cell>
          <cell r="AI408" t="str">
            <v>rdacarrier/fre</v>
          </cell>
          <cell r="AJ408" t="str">
            <v>m\\\\\o\\d\\\\\\\\</v>
          </cell>
          <cell r="AK408" t="str">
            <v>cr\cn\\\\uuaua</v>
          </cell>
          <cell r="AL408" t="str">
            <v>Accès restreint aux membres</v>
          </cell>
          <cell r="AM408" t="str">
            <v>Source de la note de description : Version imprimée</v>
          </cell>
          <cell r="AN408" t="str">
            <v/>
          </cell>
          <cell r="AO408" t="str">
            <v>%SITE_CLIENT%/?library_guid=BCB7E498-008C-415F-A2E5-5F5C5316D9E4</v>
          </cell>
          <cell r="AP408" t="str">
            <v>Accès au travers du portail ENI</v>
          </cell>
          <cell r="AQ408" t="str">
            <v xml:space="preserve"> Big data </v>
          </cell>
          <cell r="AR408" t="str">
            <v xml:space="preserve"> bigdata </v>
          </cell>
          <cell r="AS408" t="str">
            <v xml:space="preserve"> GridFS </v>
          </cell>
          <cell r="AT408" t="str">
            <v xml:space="preserve"> LNEPMONG</v>
          </cell>
          <cell r="AU408" t="str">
            <v xml:space="preserve">nosql </v>
          </cell>
          <cell r="AV408" t="str">
            <v/>
          </cell>
          <cell r="AW408" t="str">
            <v/>
          </cell>
          <cell r="AX408" t="str">
            <v/>
          </cell>
          <cell r="AY408" t="str">
            <v/>
          </cell>
          <cell r="AZ408" t="str">
            <v/>
          </cell>
          <cell r="BA408" t="str">
            <v/>
          </cell>
          <cell r="BB408" t="str">
            <v/>
          </cell>
          <cell r="BC408" t="str">
            <v/>
          </cell>
          <cell r="BD408" t="str">
            <v/>
          </cell>
          <cell r="BE408" t="str">
            <v/>
          </cell>
          <cell r="BF408" t="str">
            <v/>
          </cell>
          <cell r="BG408" t="str">
            <v/>
          </cell>
          <cell r="BH408" t="str">
            <v/>
          </cell>
          <cell r="BI408" t="str">
            <v/>
          </cell>
          <cell r="BJ408" t="str">
            <v/>
          </cell>
          <cell r="BK408" t="str">
            <v/>
          </cell>
          <cell r="BL408" t="str">
            <v/>
          </cell>
          <cell r="BM408" t="str">
            <v/>
          </cell>
          <cell r="BN408" t="str">
            <v/>
          </cell>
          <cell r="BO408" t="str">
            <v/>
          </cell>
          <cell r="BP408" t="str">
            <v/>
          </cell>
          <cell r="BQ408" t="str">
            <v/>
          </cell>
          <cell r="BR408" t="str">
            <v/>
          </cell>
          <cell r="BS408" t="str">
            <v/>
          </cell>
          <cell r="BT408" t="str">
            <v/>
          </cell>
          <cell r="BU408" t="str">
            <v/>
          </cell>
          <cell r="BV408" t="str">
            <v/>
          </cell>
          <cell r="BW408" t="str">
            <v/>
          </cell>
          <cell r="BX408" t="str">
            <v/>
          </cell>
        </row>
        <row r="409">
          <cell r="A409" t="str">
            <v>EPMVVM</v>
          </cell>
          <cell r="B409" t="str">
            <v>MVVM</v>
          </cell>
          <cell r="C409" t="str">
            <v>Maîtrisez vos développements .NET (WPF, Silverlight, Windows Phone...)</v>
          </cell>
          <cell r="D409" t="str">
            <v>Benjamin LAFFONT</v>
          </cell>
          <cell r="E409" t="str">
            <v/>
          </cell>
          <cell r="F409" t="str">
            <v>LAFFONT, Benjamin</v>
          </cell>
          <cell r="G409" t="str">
            <v/>
          </cell>
          <cell r="H409" t="str">
            <v/>
          </cell>
          <cell r="I409" t="str">
            <v/>
          </cell>
          <cell r="J409" t="str">
            <v/>
          </cell>
          <cell r="K409" t="str">
            <v>Edition du 1 March 2015</v>
          </cell>
          <cell r="L409" t="str">
            <v>213 pages</v>
          </cell>
          <cell r="M409" t="str">
            <v>Editions ENI</v>
          </cell>
          <cell r="N409" t="str">
            <v>fre</v>
          </cell>
          <cell r="O409" t="str">
            <v>fre</v>
          </cell>
          <cell r="P409" t="str">
            <v>fre</v>
          </cell>
          <cell r="Q409" t="str">
            <v>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v>
          </cell>
          <cell r="R409">
            <v>9782746095328</v>
          </cell>
          <cell r="S409" t="str">
            <v>Version Numérique</v>
          </cell>
          <cell r="T409">
            <v>9782746093898</v>
          </cell>
          <cell r="U409" t="str">
            <v>Version Imprimée</v>
          </cell>
          <cell r="V409" t="str">
            <v>St-Herblain</v>
          </cell>
          <cell r="W409" t="str">
            <v>Editions ENI</v>
          </cell>
          <cell r="X409">
            <v>2015</v>
          </cell>
          <cell r="Y409" t="str">
            <v>Bibliothèque Numérique ENI (Service en ligne)</v>
          </cell>
          <cell r="Z409" t="str">
            <v>EPSILON</v>
          </cell>
          <cell r="AA409" t="str">
            <v>texte</v>
          </cell>
          <cell r="AB409" t="str">
            <v>txt</v>
          </cell>
          <cell r="AC409" t="str">
            <v>rdacontent/fre</v>
          </cell>
          <cell r="AD409" t="str">
            <v>informatique</v>
          </cell>
          <cell r="AE409" t="str">
            <v>c</v>
          </cell>
          <cell r="AF409" t="str">
            <v>rdamedia/fre</v>
          </cell>
          <cell r="AG409" t="str">
            <v>ressource en ligne</v>
          </cell>
          <cell r="AH409" t="str">
            <v>cr</v>
          </cell>
          <cell r="AI409" t="str">
            <v>rdacarrier/fre</v>
          </cell>
          <cell r="AJ409" t="str">
            <v>m\\\\\o\\d\\\\\\\\</v>
          </cell>
          <cell r="AK409" t="str">
            <v>cr\cn\\\\uuaua</v>
          </cell>
          <cell r="AL409" t="str">
            <v>Accès restreint aux membres</v>
          </cell>
          <cell r="AM409" t="str">
            <v>Source de la note de description : Version imprimée</v>
          </cell>
          <cell r="AN409" t="str">
            <v/>
          </cell>
          <cell r="AO409" t="str">
            <v>%SITE_CLIENT%/?library_guid=FBC41D03-43DA-4359-A4B5-FC5050F9C422</v>
          </cell>
          <cell r="AP409" t="str">
            <v>Accès au travers du portail ENI</v>
          </cell>
          <cell r="AQ409" t="str">
            <v xml:space="preserve"> blend </v>
          </cell>
          <cell r="AR409" t="str">
            <v xml:space="preserve"> design pattern </v>
          </cell>
          <cell r="AS409" t="str">
            <v xml:space="preserve"> LNEPMVVM</v>
          </cell>
          <cell r="AT409" t="str">
            <v xml:space="preserve"> visual studio </v>
          </cell>
          <cell r="AU409" t="str">
            <v xml:space="preserve"> wpf </v>
          </cell>
          <cell r="AV409" t="str">
            <v xml:space="preserve"> xaml </v>
          </cell>
          <cell r="AW409" t="str">
            <v xml:space="preserve">modèle </v>
          </cell>
          <cell r="AX409" t="str">
            <v/>
          </cell>
          <cell r="AY409" t="str">
            <v/>
          </cell>
          <cell r="AZ409" t="str">
            <v/>
          </cell>
          <cell r="BA409" t="str">
            <v/>
          </cell>
          <cell r="BB409" t="str">
            <v/>
          </cell>
          <cell r="BC409" t="str">
            <v/>
          </cell>
          <cell r="BD409" t="str">
            <v/>
          </cell>
          <cell r="BE409" t="str">
            <v/>
          </cell>
          <cell r="BF409" t="str">
            <v/>
          </cell>
          <cell r="BG409" t="str">
            <v/>
          </cell>
          <cell r="BH409" t="str">
            <v/>
          </cell>
          <cell r="BI409" t="str">
            <v/>
          </cell>
          <cell r="BJ409" t="str">
            <v/>
          </cell>
          <cell r="BK409" t="str">
            <v/>
          </cell>
          <cell r="BL409" t="str">
            <v/>
          </cell>
          <cell r="BM409" t="str">
            <v/>
          </cell>
          <cell r="BN409" t="str">
            <v/>
          </cell>
          <cell r="BO409" t="str">
            <v/>
          </cell>
          <cell r="BP409" t="str">
            <v/>
          </cell>
          <cell r="BQ409" t="str">
            <v/>
          </cell>
          <cell r="BR409" t="str">
            <v/>
          </cell>
          <cell r="BS409" t="str">
            <v/>
          </cell>
          <cell r="BT409" t="str">
            <v/>
          </cell>
          <cell r="BU409" t="str">
            <v/>
          </cell>
          <cell r="BV409" t="str">
            <v/>
          </cell>
          <cell r="BW409" t="str">
            <v/>
          </cell>
          <cell r="BX409" t="str">
            <v/>
          </cell>
        </row>
        <row r="410">
          <cell r="A410" t="str">
            <v>EPOPEN</v>
          </cell>
          <cell r="B410" t="str">
            <v>Le cloud privé avec OpenStack</v>
          </cell>
          <cell r="C410" t="str">
            <v>Guide pratique pour l'architecture, l'administration et l'implémentation</v>
          </cell>
          <cell r="D410" t="str">
            <v>Hajasolo Joël ANDRIANOELISON</v>
          </cell>
          <cell r="E410" t="str">
            <v/>
          </cell>
          <cell r="F410" t="str">
            <v>ANDRIANOELISON, Hajasolo Joël</v>
          </cell>
          <cell r="G410" t="str">
            <v/>
          </cell>
          <cell r="H410" t="str">
            <v/>
          </cell>
          <cell r="I410" t="str">
            <v/>
          </cell>
          <cell r="J410" t="str">
            <v/>
          </cell>
          <cell r="K410" t="str">
            <v>Edition du 1 April 2023</v>
          </cell>
          <cell r="L410" t="str">
            <v>520 pages</v>
          </cell>
          <cell r="M410" t="str">
            <v>Editions ENI</v>
          </cell>
          <cell r="N410" t="str">
            <v>fre</v>
          </cell>
          <cell r="O410" t="str">
            <v>fre</v>
          </cell>
          <cell r="P410" t="str">
            <v>fre</v>
          </cell>
          <cell r="Q410" t="str">
            <v>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v>
          </cell>
          <cell r="R410">
            <v>9782409038709</v>
          </cell>
          <cell r="S410" t="str">
            <v>Version Numérique</v>
          </cell>
          <cell r="T410">
            <v>9782409038693</v>
          </cell>
          <cell r="U410" t="str">
            <v>Version Imprimée</v>
          </cell>
          <cell r="V410" t="str">
            <v>St-Herblain</v>
          </cell>
          <cell r="W410" t="str">
            <v>Editions ENI</v>
          </cell>
          <cell r="X410">
            <v>2023</v>
          </cell>
          <cell r="Y410" t="str">
            <v>Bibliothèque Numérique ENI (Service en ligne)</v>
          </cell>
          <cell r="Z410" t="str">
            <v>EPSILON</v>
          </cell>
          <cell r="AA410" t="str">
            <v>texte</v>
          </cell>
          <cell r="AB410" t="str">
            <v>txt</v>
          </cell>
          <cell r="AC410" t="str">
            <v>rdacontent/fre</v>
          </cell>
          <cell r="AD410" t="str">
            <v>informatique</v>
          </cell>
          <cell r="AE410" t="str">
            <v>c</v>
          </cell>
          <cell r="AF410" t="str">
            <v>rdamedia/fre</v>
          </cell>
          <cell r="AG410" t="str">
            <v>ressource en ligne</v>
          </cell>
          <cell r="AH410" t="str">
            <v>cr</v>
          </cell>
          <cell r="AI410" t="str">
            <v>rdacarrier/fre</v>
          </cell>
          <cell r="AJ410" t="str">
            <v>m\\\\\o\\d\\\\\\\\</v>
          </cell>
          <cell r="AK410" t="str">
            <v>cr\cn\\\\uuaua</v>
          </cell>
          <cell r="AL410" t="str">
            <v>Accès restreint aux membres</v>
          </cell>
          <cell r="AM410" t="str">
            <v>Source de la note de description : Version imprimée</v>
          </cell>
          <cell r="AN410" t="str">
            <v/>
          </cell>
          <cell r="AO410" t="str">
            <v>%SITE_CLIENT%/?library_guid=864D1C22-123A-4936-92D1-D477C3F72776</v>
          </cell>
          <cell r="AP410" t="str">
            <v>Accès au travers du portail ENI</v>
          </cell>
          <cell r="AQ410" t="str">
            <v xml:space="preserve"> devops </v>
          </cell>
          <cell r="AR410" t="str">
            <v xml:space="preserve"> open stack </v>
          </cell>
          <cell r="AS410" t="str">
            <v xml:space="preserve"> paas </v>
          </cell>
          <cell r="AT410" t="str">
            <v xml:space="preserve"> virtualisation </v>
          </cell>
          <cell r="AU410" t="str">
            <v xml:space="preserve"> Xaas </v>
          </cell>
          <cell r="AV410" t="str">
            <v xml:space="preserve">cloud computing </v>
          </cell>
          <cell r="AW410" t="str">
            <v/>
          </cell>
          <cell r="AX410" t="str">
            <v/>
          </cell>
          <cell r="AY410" t="str">
            <v/>
          </cell>
          <cell r="AZ410" t="str">
            <v/>
          </cell>
          <cell r="BA410" t="str">
            <v/>
          </cell>
          <cell r="BB410" t="str">
            <v/>
          </cell>
          <cell r="BC410" t="str">
            <v/>
          </cell>
          <cell r="BD410" t="str">
            <v/>
          </cell>
          <cell r="BE410" t="str">
            <v/>
          </cell>
          <cell r="BF410" t="str">
            <v/>
          </cell>
          <cell r="BG410" t="str">
            <v/>
          </cell>
          <cell r="BH410" t="str">
            <v/>
          </cell>
          <cell r="BI410" t="str">
            <v/>
          </cell>
          <cell r="BJ410" t="str">
            <v/>
          </cell>
          <cell r="BK410" t="str">
            <v/>
          </cell>
          <cell r="BL410" t="str">
            <v/>
          </cell>
          <cell r="BM410" t="str">
            <v/>
          </cell>
          <cell r="BN410" t="str">
            <v/>
          </cell>
          <cell r="BO410" t="str">
            <v/>
          </cell>
          <cell r="BP410" t="str">
            <v/>
          </cell>
          <cell r="BQ410" t="str">
            <v/>
          </cell>
          <cell r="BR410" t="str">
            <v/>
          </cell>
          <cell r="BS410" t="str">
            <v/>
          </cell>
          <cell r="BT410" t="str">
            <v/>
          </cell>
          <cell r="BU410" t="str">
            <v/>
          </cell>
          <cell r="BV410" t="str">
            <v/>
          </cell>
          <cell r="BW410" t="str">
            <v/>
          </cell>
          <cell r="BX410" t="str">
            <v/>
          </cell>
        </row>
        <row r="411">
          <cell r="A411" t="str">
            <v>EPOPS</v>
          </cell>
          <cell r="B411" t="str">
            <v>OpenStack - Cloud Computing d'entreprise, Infrastructure as a Service (IaaS)</v>
          </cell>
          <cell r="C411" t="str">
            <v>Enjeux, écosystème, solutions XaaS, design et installation, devops, ...</v>
          </cell>
          <cell r="D411" t="str">
            <v>Sébastien Déon</v>
          </cell>
          <cell r="E411" t="str">
            <v/>
          </cell>
          <cell r="F411" t="str">
            <v>Déon, Sébastien</v>
          </cell>
          <cell r="G411" t="str">
            <v/>
          </cell>
          <cell r="H411" t="str">
            <v/>
          </cell>
          <cell r="I411" t="str">
            <v/>
          </cell>
          <cell r="J411" t="str">
            <v/>
          </cell>
          <cell r="K411" t="str">
            <v>Edition du 1 September 2015</v>
          </cell>
          <cell r="L411" t="str">
            <v>435 pages</v>
          </cell>
          <cell r="M411" t="str">
            <v>Editions ENI</v>
          </cell>
          <cell r="N411" t="str">
            <v>fre</v>
          </cell>
          <cell r="O411" t="str">
            <v>fre</v>
          </cell>
          <cell r="P411" t="str">
            <v>fre</v>
          </cell>
          <cell r="Q411" t="str">
            <v>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v>
          </cell>
          <cell r="R411">
            <v>9782746097971</v>
          </cell>
          <cell r="S411" t="str">
            <v>Version Numérique</v>
          </cell>
          <cell r="T411">
            <v>9782746097414</v>
          </cell>
          <cell r="U411" t="str">
            <v>Version Imprimée</v>
          </cell>
          <cell r="V411" t="str">
            <v>St-Herblain</v>
          </cell>
          <cell r="W411" t="str">
            <v>Editions ENI</v>
          </cell>
          <cell r="X411">
            <v>2015</v>
          </cell>
          <cell r="Y411" t="str">
            <v>Bibliothèque Numérique ENI (Service en ligne)</v>
          </cell>
          <cell r="Z411" t="str">
            <v>EPSILON</v>
          </cell>
          <cell r="AA411" t="str">
            <v>texte</v>
          </cell>
          <cell r="AB411" t="str">
            <v>txt</v>
          </cell>
          <cell r="AC411" t="str">
            <v>rdacontent/fre</v>
          </cell>
          <cell r="AD411" t="str">
            <v>informatique</v>
          </cell>
          <cell r="AE411" t="str">
            <v>c</v>
          </cell>
          <cell r="AF411" t="str">
            <v>rdamedia/fre</v>
          </cell>
          <cell r="AG411" t="str">
            <v>ressource en ligne</v>
          </cell>
          <cell r="AH411" t="str">
            <v>cr</v>
          </cell>
          <cell r="AI411" t="str">
            <v>rdacarrier/fre</v>
          </cell>
          <cell r="AJ411" t="str">
            <v>m\\\\\o\\d\\\\\\\\</v>
          </cell>
          <cell r="AK411" t="str">
            <v>cr\cn\\\\uuaua</v>
          </cell>
          <cell r="AL411" t="str">
            <v>Accès restreint aux membres</v>
          </cell>
          <cell r="AM411" t="str">
            <v>Source de la note de description : Version imprimée</v>
          </cell>
          <cell r="AN411" t="str">
            <v/>
          </cell>
          <cell r="AO411" t="str">
            <v>%SITE_CLIENT%/?library_guid=9456EB00-EFF4-40F9-B2DB-FDB9BA832A06</v>
          </cell>
          <cell r="AP411" t="str">
            <v>Accès au travers du portail ENI</v>
          </cell>
          <cell r="AQ411" t="str">
            <v xml:space="preserve"> devops </v>
          </cell>
          <cell r="AR411" t="str">
            <v xml:space="preserve"> LNEPOPS</v>
          </cell>
          <cell r="AS411" t="str">
            <v xml:space="preserve"> open stack </v>
          </cell>
          <cell r="AT411" t="str">
            <v xml:space="preserve"> paas </v>
          </cell>
          <cell r="AU411" t="str">
            <v xml:space="preserve"> virtualisation </v>
          </cell>
          <cell r="AV411" t="str">
            <v xml:space="preserve"> Xaas </v>
          </cell>
          <cell r="AW411" t="str">
            <v xml:space="preserve">cloud computing </v>
          </cell>
          <cell r="AX411" t="str">
            <v/>
          </cell>
          <cell r="AY411" t="str">
            <v/>
          </cell>
          <cell r="AZ411" t="str">
            <v/>
          </cell>
          <cell r="BA411" t="str">
            <v/>
          </cell>
          <cell r="BB411" t="str">
            <v/>
          </cell>
          <cell r="BC411" t="str">
            <v/>
          </cell>
          <cell r="BD411" t="str">
            <v/>
          </cell>
          <cell r="BE411" t="str">
            <v/>
          </cell>
          <cell r="BF411" t="str">
            <v/>
          </cell>
          <cell r="BG411" t="str">
            <v/>
          </cell>
          <cell r="BH411" t="str">
            <v/>
          </cell>
          <cell r="BI411" t="str">
            <v/>
          </cell>
          <cell r="BJ411" t="str">
            <v/>
          </cell>
          <cell r="BK411" t="str">
            <v/>
          </cell>
          <cell r="BL411" t="str">
            <v/>
          </cell>
          <cell r="BM411" t="str">
            <v/>
          </cell>
          <cell r="BN411" t="str">
            <v/>
          </cell>
          <cell r="BO411" t="str">
            <v/>
          </cell>
          <cell r="BP411" t="str">
            <v/>
          </cell>
          <cell r="BQ411" t="str">
            <v/>
          </cell>
          <cell r="BR411" t="str">
            <v/>
          </cell>
          <cell r="BS411" t="str">
            <v/>
          </cell>
          <cell r="BT411" t="str">
            <v/>
          </cell>
          <cell r="BU411" t="str">
            <v/>
          </cell>
          <cell r="BV411" t="str">
            <v/>
          </cell>
          <cell r="BW411" t="str">
            <v/>
          </cell>
          <cell r="BX411" t="str">
            <v/>
          </cell>
        </row>
        <row r="412">
          <cell r="A412" t="str">
            <v>EPPAAZ</v>
          </cell>
          <cell r="B412" t="str">
            <v>Microsoft Azure PaaS</v>
          </cell>
          <cell r="C412" t="str">
            <v>Architecturer, déployer et maintenir une application SaaS dans Azure</v>
          </cell>
          <cell r="D412" t="str">
            <v>Maxime CAROUL,Thibaut RANISE</v>
          </cell>
          <cell r="E412" t="str">
            <v/>
          </cell>
          <cell r="F412" t="str">
            <v>CAROUL, Maxime</v>
          </cell>
          <cell r="G412" t="str">
            <v>RANISE, Thibaut</v>
          </cell>
          <cell r="H412" t="str">
            <v/>
          </cell>
          <cell r="I412" t="str">
            <v/>
          </cell>
          <cell r="J412" t="str">
            <v/>
          </cell>
          <cell r="K412" t="str">
            <v>Edition du 1 July 2017</v>
          </cell>
          <cell r="L412" t="str">
            <v>476 pages</v>
          </cell>
          <cell r="M412" t="str">
            <v>Editions ENI</v>
          </cell>
          <cell r="N412" t="str">
            <v>fre</v>
          </cell>
          <cell r="O412" t="str">
            <v>fre</v>
          </cell>
          <cell r="P412" t="str">
            <v>fre</v>
          </cell>
          <cell r="Q412" t="str">
            <v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v>
          </cell>
          <cell r="R412">
            <v>9782409009556</v>
          </cell>
          <cell r="S412" t="str">
            <v>Version Numérique</v>
          </cell>
          <cell r="T412">
            <v>9782409007460</v>
          </cell>
          <cell r="U412" t="str">
            <v>Version Imprimée</v>
          </cell>
          <cell r="V412" t="str">
            <v>St-Herblain</v>
          </cell>
          <cell r="W412" t="str">
            <v>Editions ENI</v>
          </cell>
          <cell r="X412">
            <v>2017</v>
          </cell>
          <cell r="Y412" t="str">
            <v>Bibliothèque Numérique ENI (Service en ligne)</v>
          </cell>
          <cell r="Z412" t="str">
            <v>EPSILON</v>
          </cell>
          <cell r="AA412" t="str">
            <v>texte</v>
          </cell>
          <cell r="AB412" t="str">
            <v>txt</v>
          </cell>
          <cell r="AC412" t="str">
            <v>rdacontent/fre</v>
          </cell>
          <cell r="AD412" t="str">
            <v>informatique</v>
          </cell>
          <cell r="AE412" t="str">
            <v>c</v>
          </cell>
          <cell r="AF412" t="str">
            <v>rdamedia/fre</v>
          </cell>
          <cell r="AG412" t="str">
            <v>ressource en ligne</v>
          </cell>
          <cell r="AH412" t="str">
            <v>cr</v>
          </cell>
          <cell r="AI412" t="str">
            <v>rdacarrier/fre</v>
          </cell>
          <cell r="AJ412" t="str">
            <v>m\\\\\o\\d\\\\\\\\</v>
          </cell>
          <cell r="AK412" t="str">
            <v>cr\cn\\\\uuaua</v>
          </cell>
          <cell r="AL412" t="str">
            <v>Accès restreint aux membres</v>
          </cell>
          <cell r="AM412" t="str">
            <v>Source de la note de description : Version imprimée</v>
          </cell>
          <cell r="AN412" t="str">
            <v/>
          </cell>
          <cell r="AO412" t="str">
            <v>%SITE_CLIENT%/?library_guid=9FE9BD5C-525E-4CE6-8F25-3C620654303B</v>
          </cell>
          <cell r="AP412" t="str">
            <v>Accès au travers du portail ENI</v>
          </cell>
          <cell r="AQ412" t="str">
            <v xml:space="preserve"> applications web </v>
          </cell>
          <cell r="AR412" t="str">
            <v xml:space="preserve"> architecture logicielle </v>
          </cell>
          <cell r="AS412" t="str">
            <v xml:space="preserve"> cloud </v>
          </cell>
          <cell r="AT412" t="str">
            <v xml:space="preserve"> infrastructure </v>
          </cell>
          <cell r="AU412" t="str">
            <v xml:space="preserve"> LNEPPAAZ</v>
          </cell>
          <cell r="AV412" t="str">
            <v xml:space="preserve"> Microsoft Azure  </v>
          </cell>
          <cell r="AW412" t="str">
            <v xml:space="preserve"> stockage </v>
          </cell>
          <cell r="AX412" t="str">
            <v xml:space="preserve"> Windows </v>
          </cell>
          <cell r="AY412" t="str">
            <v xml:space="preserve">livre système </v>
          </cell>
          <cell r="AZ412" t="str">
            <v/>
          </cell>
          <cell r="BA412" t="str">
            <v/>
          </cell>
          <cell r="BB412" t="str">
            <v/>
          </cell>
          <cell r="BC412" t="str">
            <v/>
          </cell>
          <cell r="BD412" t="str">
            <v/>
          </cell>
          <cell r="BE412" t="str">
            <v/>
          </cell>
          <cell r="BF412" t="str">
            <v/>
          </cell>
          <cell r="BG412" t="str">
            <v/>
          </cell>
          <cell r="BH412" t="str">
            <v/>
          </cell>
          <cell r="BI412" t="str">
            <v/>
          </cell>
          <cell r="BJ412" t="str">
            <v/>
          </cell>
          <cell r="BK412" t="str">
            <v/>
          </cell>
          <cell r="BL412" t="str">
            <v/>
          </cell>
          <cell r="BM412" t="str">
            <v/>
          </cell>
          <cell r="BN412" t="str">
            <v/>
          </cell>
          <cell r="BO412" t="str">
            <v/>
          </cell>
          <cell r="BP412" t="str">
            <v/>
          </cell>
          <cell r="BQ412" t="str">
            <v/>
          </cell>
          <cell r="BR412" t="str">
            <v/>
          </cell>
          <cell r="BS412" t="str">
            <v/>
          </cell>
          <cell r="BT412" t="str">
            <v/>
          </cell>
          <cell r="BU412" t="str">
            <v/>
          </cell>
          <cell r="BV412" t="str">
            <v/>
          </cell>
          <cell r="BW412" t="str">
            <v/>
          </cell>
          <cell r="BX412" t="str">
            <v/>
          </cell>
        </row>
        <row r="413">
          <cell r="A413" t="str">
            <v>EPPEN</v>
          </cell>
          <cell r="B413" t="str">
            <v>Pentaho</v>
          </cell>
          <cell r="C413" t="str">
            <v>Mise en place d'une solution Open Source de Business Intelligence</v>
          </cell>
          <cell r="D413" t="str">
            <v>Christian VIGOUROUX</v>
          </cell>
          <cell r="E413" t="str">
            <v/>
          </cell>
          <cell r="F413" t="str">
            <v>VIGOUROUX, Christian</v>
          </cell>
          <cell r="G413" t="str">
            <v/>
          </cell>
          <cell r="H413" t="str">
            <v/>
          </cell>
          <cell r="I413" t="str">
            <v/>
          </cell>
          <cell r="J413" t="str">
            <v/>
          </cell>
          <cell r="K413" t="str">
            <v>Edition du 1 April 2011</v>
          </cell>
          <cell r="L413" t="str">
            <v>532 pages</v>
          </cell>
          <cell r="M413" t="str">
            <v>Editions ENI</v>
          </cell>
          <cell r="N413" t="str">
            <v>fre</v>
          </cell>
          <cell r="O413" t="str">
            <v>fre</v>
          </cell>
          <cell r="P413" t="str">
            <v>fre</v>
          </cell>
          <cell r="Q413" t="str">
            <v>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v>
          </cell>
          <cell r="R413">
            <v>9782746064782</v>
          </cell>
          <cell r="S413" t="str">
            <v>Version Numérique</v>
          </cell>
          <cell r="T413">
            <v>9782746063303</v>
          </cell>
          <cell r="U413" t="str">
            <v>Version Imprimée</v>
          </cell>
          <cell r="V413" t="str">
            <v>St-Herblain</v>
          </cell>
          <cell r="W413" t="str">
            <v>Editions ENI</v>
          </cell>
          <cell r="X413">
            <v>2011</v>
          </cell>
          <cell r="Y413" t="str">
            <v>Bibliothèque Numérique ENI (Service en ligne)</v>
          </cell>
          <cell r="Z413" t="str">
            <v>EPSILON</v>
          </cell>
          <cell r="AA413" t="str">
            <v>texte</v>
          </cell>
          <cell r="AB413" t="str">
            <v>txt</v>
          </cell>
          <cell r="AC413" t="str">
            <v>rdacontent/fre</v>
          </cell>
          <cell r="AD413" t="str">
            <v>informatique</v>
          </cell>
          <cell r="AE413" t="str">
            <v>c</v>
          </cell>
          <cell r="AF413" t="str">
            <v>rdamedia/fre</v>
          </cell>
          <cell r="AG413" t="str">
            <v>ressource en ligne</v>
          </cell>
          <cell r="AH413" t="str">
            <v>cr</v>
          </cell>
          <cell r="AI413" t="str">
            <v>rdacarrier/fre</v>
          </cell>
          <cell r="AJ413" t="str">
            <v>m\\\\\o\\d\\\\\\\\</v>
          </cell>
          <cell r="AK413" t="str">
            <v>cr\cn\\\\uuaua</v>
          </cell>
          <cell r="AL413" t="str">
            <v>Accès restreint aux membres</v>
          </cell>
          <cell r="AM413" t="str">
            <v>Source de la note de description : Version imprimée</v>
          </cell>
          <cell r="AN413" t="str">
            <v/>
          </cell>
          <cell r="AO413" t="str">
            <v>%SITE_CLIENT%/?library_guid=322455EE-F913-4B58-A7D2-008786513B92</v>
          </cell>
          <cell r="AP413" t="str">
            <v>Accès au travers du portail ENI</v>
          </cell>
          <cell r="AQ413" t="str">
            <v xml:space="preserve"> datawarehouse </v>
          </cell>
          <cell r="AR413" t="str">
            <v xml:space="preserve"> EDL </v>
          </cell>
          <cell r="AS413" t="str">
            <v xml:space="preserve"> informatique décisionnelle </v>
          </cell>
          <cell r="AT413" t="str">
            <v xml:space="preserve"> jpivot </v>
          </cell>
          <cell r="AU413" t="str">
            <v xml:space="preserve"> LNEPPEN</v>
          </cell>
          <cell r="AV413" t="str">
            <v xml:space="preserve"> mdx </v>
          </cell>
          <cell r="AW413" t="str">
            <v xml:space="preserve"> PDS </v>
          </cell>
          <cell r="AX413" t="str">
            <v xml:space="preserve">BI </v>
          </cell>
          <cell r="AY413" t="str">
            <v/>
          </cell>
          <cell r="AZ413" t="str">
            <v/>
          </cell>
          <cell r="BA413" t="str">
            <v/>
          </cell>
          <cell r="BB413" t="str">
            <v/>
          </cell>
          <cell r="BC413" t="str">
            <v/>
          </cell>
          <cell r="BD413" t="str">
            <v/>
          </cell>
          <cell r="BE413" t="str">
            <v/>
          </cell>
          <cell r="BF413" t="str">
            <v/>
          </cell>
          <cell r="BG413" t="str">
            <v/>
          </cell>
          <cell r="BH413" t="str">
            <v/>
          </cell>
          <cell r="BI413" t="str">
            <v/>
          </cell>
          <cell r="BJ413" t="str">
            <v/>
          </cell>
          <cell r="BK413" t="str">
            <v/>
          </cell>
          <cell r="BL413" t="str">
            <v/>
          </cell>
          <cell r="BM413" t="str">
            <v/>
          </cell>
          <cell r="BN413" t="str">
            <v/>
          </cell>
          <cell r="BO413" t="str">
            <v/>
          </cell>
          <cell r="BP413" t="str">
            <v/>
          </cell>
          <cell r="BQ413" t="str">
            <v/>
          </cell>
          <cell r="BR413" t="str">
            <v/>
          </cell>
          <cell r="BS413" t="str">
            <v/>
          </cell>
          <cell r="BT413" t="str">
            <v/>
          </cell>
          <cell r="BU413" t="str">
            <v/>
          </cell>
          <cell r="BV413" t="str">
            <v/>
          </cell>
          <cell r="BW413" t="str">
            <v/>
          </cell>
          <cell r="BX413" t="str">
            <v/>
          </cell>
        </row>
        <row r="414">
          <cell r="A414" t="str">
            <v>EPPHALC</v>
          </cell>
          <cell r="B414" t="str">
            <v>Phalcon 3</v>
          </cell>
          <cell r="C414" t="str">
            <v>Développez des applications web complexes et performantes en PHP</v>
          </cell>
          <cell r="D414" t="str">
            <v>Jérémy PASTOURET</v>
          </cell>
          <cell r="E414" t="str">
            <v/>
          </cell>
          <cell r="F414" t="str">
            <v>PASTOURET, Jérémy</v>
          </cell>
          <cell r="G414" t="str">
            <v/>
          </cell>
          <cell r="H414" t="str">
            <v/>
          </cell>
          <cell r="I414" t="str">
            <v/>
          </cell>
          <cell r="J414" t="str">
            <v/>
          </cell>
          <cell r="K414" t="str">
            <v>Edition du 1 January 2020</v>
          </cell>
          <cell r="L414" t="str">
            <v>850 pages</v>
          </cell>
          <cell r="M414" t="str">
            <v>Editions ENI</v>
          </cell>
          <cell r="N414" t="str">
            <v>fre</v>
          </cell>
          <cell r="O414" t="str">
            <v>fre</v>
          </cell>
          <cell r="P414" t="str">
            <v>fre</v>
          </cell>
          <cell r="Q414" t="str">
            <v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v>
          </cell>
          <cell r="R414">
            <v>9782409022753</v>
          </cell>
          <cell r="S414" t="str">
            <v>Version Numérique</v>
          </cell>
          <cell r="T414">
            <v>9782409022746</v>
          </cell>
          <cell r="U414" t="str">
            <v>Version Imprimée</v>
          </cell>
          <cell r="V414" t="str">
            <v>St-Herblain</v>
          </cell>
          <cell r="W414" t="str">
            <v>Editions ENI</v>
          </cell>
          <cell r="X414">
            <v>2020</v>
          </cell>
          <cell r="Y414" t="str">
            <v>Bibliothèque Numérique ENI (Service en ligne)</v>
          </cell>
          <cell r="Z414" t="str">
            <v>EPSILON</v>
          </cell>
          <cell r="AA414" t="str">
            <v>texte</v>
          </cell>
          <cell r="AB414" t="str">
            <v>txt</v>
          </cell>
          <cell r="AC414" t="str">
            <v>rdacontent/fre</v>
          </cell>
          <cell r="AD414" t="str">
            <v>informatique</v>
          </cell>
          <cell r="AE414" t="str">
            <v>c</v>
          </cell>
          <cell r="AF414" t="str">
            <v>rdamedia/fre</v>
          </cell>
          <cell r="AG414" t="str">
            <v>ressource en ligne</v>
          </cell>
          <cell r="AH414" t="str">
            <v>cr</v>
          </cell>
          <cell r="AI414" t="str">
            <v>rdacarrier/fre</v>
          </cell>
          <cell r="AJ414" t="str">
            <v>m\\\\\o\\d\\\\\\\\</v>
          </cell>
          <cell r="AK414" t="str">
            <v>cr\cn\\\\uuaua</v>
          </cell>
          <cell r="AL414" t="str">
            <v>Accès restreint aux membres</v>
          </cell>
          <cell r="AM414" t="str">
            <v>Source de la note de description : Version imprimée</v>
          </cell>
          <cell r="AN414" t="str">
            <v/>
          </cell>
          <cell r="AO414" t="str">
            <v>%SITE_CLIENT%/?library_guid=376E1B29-1A3E-4628-ADF7-B08F3018E805</v>
          </cell>
          <cell r="AP414" t="str">
            <v>Accès au travers du portail ENI</v>
          </cell>
          <cell r="AQ414" t="str">
            <v xml:space="preserve"> framework </v>
          </cell>
          <cell r="AR414" t="str">
            <v xml:space="preserve"> LNEPPHALC</v>
          </cell>
          <cell r="AS414" t="str">
            <v xml:space="preserve"> Phalcon 3 </v>
          </cell>
          <cell r="AT414" t="str">
            <v xml:space="preserve"> Phalcon 4 </v>
          </cell>
          <cell r="AU414" t="str">
            <v xml:space="preserve"> PHP </v>
          </cell>
          <cell r="AV414" t="str">
            <v xml:space="preserve">Phalcon </v>
          </cell>
          <cell r="AW414" t="str">
            <v/>
          </cell>
          <cell r="AX414" t="str">
            <v/>
          </cell>
          <cell r="AY414" t="str">
            <v/>
          </cell>
          <cell r="AZ414" t="str">
            <v/>
          </cell>
          <cell r="BA414" t="str">
            <v/>
          </cell>
          <cell r="BB414" t="str">
            <v/>
          </cell>
          <cell r="BC414" t="str">
            <v/>
          </cell>
          <cell r="BD414" t="str">
            <v/>
          </cell>
          <cell r="BE414" t="str">
            <v/>
          </cell>
          <cell r="BF414" t="str">
            <v/>
          </cell>
          <cell r="BG414" t="str">
            <v/>
          </cell>
          <cell r="BH414" t="str">
            <v/>
          </cell>
          <cell r="BI414" t="str">
            <v/>
          </cell>
          <cell r="BJ414" t="str">
            <v/>
          </cell>
          <cell r="BK414" t="str">
            <v/>
          </cell>
          <cell r="BL414" t="str">
            <v/>
          </cell>
          <cell r="BM414" t="str">
            <v/>
          </cell>
          <cell r="BN414" t="str">
            <v/>
          </cell>
          <cell r="BO414" t="str">
            <v/>
          </cell>
          <cell r="BP414" t="str">
            <v/>
          </cell>
          <cell r="BQ414" t="str">
            <v/>
          </cell>
          <cell r="BR414" t="str">
            <v/>
          </cell>
          <cell r="BS414" t="str">
            <v/>
          </cell>
          <cell r="BT414" t="str">
            <v/>
          </cell>
          <cell r="BU414" t="str">
            <v/>
          </cell>
          <cell r="BV414" t="str">
            <v/>
          </cell>
          <cell r="BW414" t="str">
            <v/>
          </cell>
          <cell r="BX414" t="str">
            <v/>
          </cell>
        </row>
        <row r="415">
          <cell r="A415" t="str">
            <v>EPPKI16WIN</v>
          </cell>
          <cell r="B415" t="str">
            <v>PKI sous Windows Server 2016</v>
          </cell>
          <cell r="C415" t="str">
            <v>Sécurité, cryptographie et certificats</v>
          </cell>
          <cell r="D415" t="str">
            <v>Patrick IZZO</v>
          </cell>
          <cell r="E415" t="str">
            <v/>
          </cell>
          <cell r="F415" t="str">
            <v>IZZO, Patrick</v>
          </cell>
          <cell r="G415" t="str">
            <v/>
          </cell>
          <cell r="H415" t="str">
            <v/>
          </cell>
          <cell r="I415" t="str">
            <v/>
          </cell>
          <cell r="J415" t="str">
            <v/>
          </cell>
          <cell r="K415" t="str">
            <v>Edition du 1 June 2017</v>
          </cell>
          <cell r="L415" t="str">
            <v>489 pages</v>
          </cell>
          <cell r="M415" t="str">
            <v>Editions ENI</v>
          </cell>
          <cell r="N415" t="str">
            <v>fre</v>
          </cell>
          <cell r="O415" t="str">
            <v>fre</v>
          </cell>
          <cell r="P415" t="str">
            <v>fre</v>
          </cell>
          <cell r="Q415" t="str">
            <v>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v>
          </cell>
          <cell r="R415">
            <v>9782409009136</v>
          </cell>
          <cell r="S415" t="str">
            <v>Version Numérique</v>
          </cell>
          <cell r="T415">
            <v>9782409005374</v>
          </cell>
          <cell r="U415" t="str">
            <v>Version Imprimée</v>
          </cell>
          <cell r="V415" t="str">
            <v>St-Herblain</v>
          </cell>
          <cell r="W415" t="str">
            <v>Editions ENI</v>
          </cell>
          <cell r="X415">
            <v>2017</v>
          </cell>
          <cell r="Y415" t="str">
            <v>Bibliothèque Numérique ENI (Service en ligne)</v>
          </cell>
          <cell r="Z415" t="str">
            <v>EPSILON</v>
          </cell>
          <cell r="AA415" t="str">
            <v>texte</v>
          </cell>
          <cell r="AB415" t="str">
            <v>txt</v>
          </cell>
          <cell r="AC415" t="str">
            <v>rdacontent/fre</v>
          </cell>
          <cell r="AD415" t="str">
            <v>informatique</v>
          </cell>
          <cell r="AE415" t="str">
            <v>c</v>
          </cell>
          <cell r="AF415" t="str">
            <v>rdamedia/fre</v>
          </cell>
          <cell r="AG415" t="str">
            <v>ressource en ligne</v>
          </cell>
          <cell r="AH415" t="str">
            <v>cr</v>
          </cell>
          <cell r="AI415" t="str">
            <v>rdacarrier/fre</v>
          </cell>
          <cell r="AJ415" t="str">
            <v>m\\\\\o\\d\\\\\\\\</v>
          </cell>
          <cell r="AK415" t="str">
            <v>cr\cn\\\\uuaua</v>
          </cell>
          <cell r="AL415" t="str">
            <v>Accès restreint aux membres</v>
          </cell>
          <cell r="AM415" t="str">
            <v>Source de la note de description : Version imprimée</v>
          </cell>
          <cell r="AN415" t="str">
            <v/>
          </cell>
          <cell r="AO415" t="str">
            <v>%SITE_CLIENT%/?library_guid=BCF26748-ABBB-44AB-ADFB-4CFA845A6DCE</v>
          </cell>
          <cell r="AP415" t="str">
            <v>Accès au travers du portail ENI</v>
          </cell>
          <cell r="AQ415" t="str">
            <v xml:space="preserve"> Active Directory </v>
          </cell>
          <cell r="AR415" t="str">
            <v xml:space="preserve"> cryptographie </v>
          </cell>
          <cell r="AS415" t="str">
            <v xml:space="preserve"> LNEPPKI16WIN</v>
          </cell>
          <cell r="AT415" t="str">
            <v xml:space="preserve"> securite </v>
          </cell>
          <cell r="AU415" t="str">
            <v xml:space="preserve"> sécurité </v>
          </cell>
          <cell r="AV415" t="str">
            <v xml:space="preserve">livre réseau </v>
          </cell>
          <cell r="AW415" t="str">
            <v/>
          </cell>
          <cell r="AX415" t="str">
            <v/>
          </cell>
          <cell r="AY415" t="str">
            <v/>
          </cell>
          <cell r="AZ415" t="str">
            <v/>
          </cell>
          <cell r="BA415" t="str">
            <v/>
          </cell>
          <cell r="BB415" t="str">
            <v/>
          </cell>
          <cell r="BC415" t="str">
            <v/>
          </cell>
          <cell r="BD415" t="str">
            <v/>
          </cell>
          <cell r="BE415" t="str">
            <v/>
          </cell>
          <cell r="BF415" t="str">
            <v/>
          </cell>
          <cell r="BG415" t="str">
            <v/>
          </cell>
          <cell r="BH415" t="str">
            <v/>
          </cell>
          <cell r="BI415" t="str">
            <v/>
          </cell>
          <cell r="BJ415" t="str">
            <v/>
          </cell>
          <cell r="BK415" t="str">
            <v/>
          </cell>
          <cell r="BL415" t="str">
            <v/>
          </cell>
          <cell r="BM415" t="str">
            <v/>
          </cell>
          <cell r="BN415" t="str">
            <v/>
          </cell>
          <cell r="BO415" t="str">
            <v/>
          </cell>
          <cell r="BP415" t="str">
            <v/>
          </cell>
          <cell r="BQ415" t="str">
            <v/>
          </cell>
          <cell r="BR415" t="str">
            <v/>
          </cell>
          <cell r="BS415" t="str">
            <v/>
          </cell>
          <cell r="BT415" t="str">
            <v/>
          </cell>
          <cell r="BU415" t="str">
            <v/>
          </cell>
          <cell r="BV415" t="str">
            <v/>
          </cell>
          <cell r="BW415" t="str">
            <v/>
          </cell>
          <cell r="BX415" t="str">
            <v/>
          </cell>
        </row>
        <row r="416">
          <cell r="A416" t="str">
            <v>EPPOWDSC</v>
          </cell>
          <cell r="B416" t="str">
            <v>PowerShell DSC</v>
          </cell>
          <cell r="C416" t="str">
            <v>Simplifiez et accélérez vos configurations système</v>
          </cell>
          <cell r="D416" t="str">
            <v>Thierry BOLLET</v>
          </cell>
          <cell r="E416" t="str">
            <v/>
          </cell>
          <cell r="F416" t="str">
            <v>BOLLET, Thierry</v>
          </cell>
          <cell r="G416" t="str">
            <v/>
          </cell>
          <cell r="H416" t="str">
            <v/>
          </cell>
          <cell r="I416" t="str">
            <v/>
          </cell>
          <cell r="J416" t="str">
            <v/>
          </cell>
          <cell r="K416" t="str">
            <v>Edition du 1 April 2018</v>
          </cell>
          <cell r="L416" t="str">
            <v>492 pages</v>
          </cell>
          <cell r="M416" t="str">
            <v>Editions ENI</v>
          </cell>
          <cell r="N416" t="str">
            <v>fre</v>
          </cell>
          <cell r="O416" t="str">
            <v>fre</v>
          </cell>
          <cell r="P416" t="str">
            <v>fre</v>
          </cell>
          <cell r="Q416" t="str">
            <v>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v>
          </cell>
          <cell r="R416">
            <v>9782409013409</v>
          </cell>
          <cell r="S416" t="str">
            <v>Version Numérique</v>
          </cell>
          <cell r="T416">
            <v>9782409013393</v>
          </cell>
          <cell r="U416" t="str">
            <v>Version Imprimée</v>
          </cell>
          <cell r="V416" t="str">
            <v>St-Herblain</v>
          </cell>
          <cell r="W416" t="str">
            <v>Editions ENI</v>
          </cell>
          <cell r="X416">
            <v>2018</v>
          </cell>
          <cell r="Y416" t="str">
            <v>Bibliothèque Numérique ENI (Service en ligne)</v>
          </cell>
          <cell r="Z416" t="str">
            <v>EPSILON</v>
          </cell>
          <cell r="AA416" t="str">
            <v>texte</v>
          </cell>
          <cell r="AB416" t="str">
            <v>txt</v>
          </cell>
          <cell r="AC416" t="str">
            <v>rdacontent/fre</v>
          </cell>
          <cell r="AD416" t="str">
            <v>informatique</v>
          </cell>
          <cell r="AE416" t="str">
            <v>c</v>
          </cell>
          <cell r="AF416" t="str">
            <v>rdamedia/fre</v>
          </cell>
          <cell r="AG416" t="str">
            <v>ressource en ligne</v>
          </cell>
          <cell r="AH416" t="str">
            <v>cr</v>
          </cell>
          <cell r="AI416" t="str">
            <v>rdacarrier/fre</v>
          </cell>
          <cell r="AJ416" t="str">
            <v>m\\\\\o\\d\\\\\\\\</v>
          </cell>
          <cell r="AK416" t="str">
            <v>cr\cn\\\\uuaua</v>
          </cell>
          <cell r="AL416" t="str">
            <v>Accès restreint aux membres</v>
          </cell>
          <cell r="AM416" t="str">
            <v>Source de la note de description : Version imprimée</v>
          </cell>
          <cell r="AN416" t="str">
            <v/>
          </cell>
          <cell r="AO416" t="str">
            <v>%SITE_CLIENT%/?library_guid=0BD6DEF9-A053-4E85-AA2D-97FAFF21EA3B</v>
          </cell>
          <cell r="AP416" t="str">
            <v>Accès au travers du portail ENI</v>
          </cell>
          <cell r="AQ416" t="str">
            <v xml:space="preserve"> desired state configuration  </v>
          </cell>
          <cell r="AR416" t="str">
            <v xml:space="preserve"> LNEPPOWDSC</v>
          </cell>
          <cell r="AS416" t="str">
            <v xml:space="preserve"> scripting </v>
          </cell>
          <cell r="AT416" t="str">
            <v xml:space="preserve">livre powershell dsc </v>
          </cell>
          <cell r="AU416" t="str">
            <v/>
          </cell>
          <cell r="AV416" t="str">
            <v/>
          </cell>
          <cell r="AW416" t="str">
            <v/>
          </cell>
          <cell r="AX416" t="str">
            <v/>
          </cell>
          <cell r="AY416" t="str">
            <v/>
          </cell>
          <cell r="AZ416" t="str">
            <v/>
          </cell>
          <cell r="BA416" t="str">
            <v/>
          </cell>
          <cell r="BB416" t="str">
            <v/>
          </cell>
          <cell r="BC416" t="str">
            <v/>
          </cell>
          <cell r="BD416" t="str">
            <v/>
          </cell>
          <cell r="BE416" t="str">
            <v/>
          </cell>
          <cell r="BF416" t="str">
            <v/>
          </cell>
          <cell r="BG416" t="str">
            <v/>
          </cell>
          <cell r="BH416" t="str">
            <v/>
          </cell>
          <cell r="BI416" t="str">
            <v/>
          </cell>
          <cell r="BJ416" t="str">
            <v/>
          </cell>
          <cell r="BK416" t="str">
            <v/>
          </cell>
          <cell r="BL416" t="str">
            <v/>
          </cell>
          <cell r="BM416" t="str">
            <v/>
          </cell>
          <cell r="BN416" t="str">
            <v/>
          </cell>
          <cell r="BO416" t="str">
            <v/>
          </cell>
          <cell r="BP416" t="str">
            <v/>
          </cell>
          <cell r="BQ416" t="str">
            <v/>
          </cell>
          <cell r="BR416" t="str">
            <v/>
          </cell>
          <cell r="BS416" t="str">
            <v/>
          </cell>
          <cell r="BT416" t="str">
            <v/>
          </cell>
          <cell r="BU416" t="str">
            <v/>
          </cell>
          <cell r="BV416" t="str">
            <v/>
          </cell>
          <cell r="BW416" t="str">
            <v/>
          </cell>
          <cell r="BX416" t="str">
            <v/>
          </cell>
        </row>
        <row r="417">
          <cell r="A417" t="str">
            <v>EPPOWWPF</v>
          </cell>
          <cell r="B417" t="str">
            <v>PowerShell et WPF</v>
          </cell>
          <cell r="C417" t="str">
            <v>Développez des interfaces graphiques modernes et robustes</v>
          </cell>
          <cell r="D417" t="str">
            <v>Jérôme BEZET-TORRES,Damien VAN ROBAEYS</v>
          </cell>
          <cell r="E417" t="str">
            <v/>
          </cell>
          <cell r="F417" t="str">
            <v>BEZET-TORRES, Jérôme</v>
          </cell>
          <cell r="G417" t="str">
            <v>VAN ROBAEYS, Damien</v>
          </cell>
          <cell r="H417" t="str">
            <v/>
          </cell>
          <cell r="I417" t="str">
            <v/>
          </cell>
          <cell r="J417" t="str">
            <v/>
          </cell>
          <cell r="K417" t="str">
            <v>Edition du 1 August 2019</v>
          </cell>
          <cell r="L417" t="str">
            <v>576 pages</v>
          </cell>
          <cell r="M417" t="str">
            <v>Editions ENI</v>
          </cell>
          <cell r="N417" t="str">
            <v>fre</v>
          </cell>
          <cell r="O417" t="str">
            <v>fre</v>
          </cell>
          <cell r="P417" t="str">
            <v>fre</v>
          </cell>
          <cell r="Q417" t="str">
            <v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v>
          </cell>
          <cell r="R417">
            <v>9782409020216</v>
          </cell>
          <cell r="S417" t="str">
            <v>Version Numérique</v>
          </cell>
          <cell r="T417">
            <v>9782409020209</v>
          </cell>
          <cell r="U417" t="str">
            <v>Version Imprimée</v>
          </cell>
          <cell r="V417" t="str">
            <v>St-Herblain</v>
          </cell>
          <cell r="W417" t="str">
            <v>Editions ENI</v>
          </cell>
          <cell r="X417">
            <v>2019</v>
          </cell>
          <cell r="Y417" t="str">
            <v>Bibliothèque Numérique ENI (Service en ligne)</v>
          </cell>
          <cell r="Z417" t="str">
            <v>EPSILON</v>
          </cell>
          <cell r="AA417" t="str">
            <v>texte</v>
          </cell>
          <cell r="AB417" t="str">
            <v>txt</v>
          </cell>
          <cell r="AC417" t="str">
            <v>rdacontent/fre</v>
          </cell>
          <cell r="AD417" t="str">
            <v>informatique</v>
          </cell>
          <cell r="AE417" t="str">
            <v>c</v>
          </cell>
          <cell r="AF417" t="str">
            <v>rdamedia/fre</v>
          </cell>
          <cell r="AG417" t="str">
            <v>ressource en ligne</v>
          </cell>
          <cell r="AH417" t="str">
            <v>cr</v>
          </cell>
          <cell r="AI417" t="str">
            <v>rdacarrier/fre</v>
          </cell>
          <cell r="AJ417" t="str">
            <v>m\\\\\o\\d\\\\\\\\</v>
          </cell>
          <cell r="AK417" t="str">
            <v>cr\cn\\\\uuaua</v>
          </cell>
          <cell r="AL417" t="str">
            <v>Accès restreint aux membres</v>
          </cell>
          <cell r="AM417" t="str">
            <v>Source de la note de description : Version imprimée</v>
          </cell>
          <cell r="AN417" t="str">
            <v/>
          </cell>
          <cell r="AO417" t="str">
            <v>%SITE_CLIENT%/?library_guid=8C45D94D-8F80-4D2A-B988-4DBFDA4BF936</v>
          </cell>
          <cell r="AP417" t="str">
            <v>Accès au travers du portail ENI</v>
          </cell>
          <cell r="AQ417" t="str">
            <v xml:space="preserve"> .NET </v>
          </cell>
          <cell r="AR417" t="str">
            <v xml:space="preserve"> C# </v>
          </cell>
          <cell r="AS417" t="str">
            <v xml:space="preserve"> LNEPPOWWPF</v>
          </cell>
          <cell r="AT417" t="str">
            <v xml:space="preserve"> WPF </v>
          </cell>
          <cell r="AU417" t="str">
            <v xml:space="preserve"> XAML </v>
          </cell>
          <cell r="AV417" t="str">
            <v xml:space="preserve">PowerShell </v>
          </cell>
          <cell r="AW417" t="str">
            <v/>
          </cell>
          <cell r="AX417" t="str">
            <v/>
          </cell>
          <cell r="AY417" t="str">
            <v/>
          </cell>
          <cell r="AZ417" t="str">
            <v/>
          </cell>
          <cell r="BA417" t="str">
            <v/>
          </cell>
          <cell r="BB417" t="str">
            <v/>
          </cell>
          <cell r="BC417" t="str">
            <v/>
          </cell>
          <cell r="BD417" t="str">
            <v/>
          </cell>
          <cell r="BE417" t="str">
            <v/>
          </cell>
          <cell r="BF417" t="str">
            <v/>
          </cell>
          <cell r="BG417" t="str">
            <v/>
          </cell>
          <cell r="BH417" t="str">
            <v/>
          </cell>
          <cell r="BI417" t="str">
            <v/>
          </cell>
          <cell r="BJ417" t="str">
            <v/>
          </cell>
          <cell r="BK417" t="str">
            <v/>
          </cell>
          <cell r="BL417" t="str">
            <v/>
          </cell>
          <cell r="BM417" t="str">
            <v/>
          </cell>
          <cell r="BN417" t="str">
            <v/>
          </cell>
          <cell r="BO417" t="str">
            <v/>
          </cell>
          <cell r="BP417" t="str">
            <v/>
          </cell>
          <cell r="BQ417" t="str">
            <v/>
          </cell>
          <cell r="BR417" t="str">
            <v/>
          </cell>
          <cell r="BS417" t="str">
            <v/>
          </cell>
          <cell r="BT417" t="str">
            <v/>
          </cell>
          <cell r="BU417" t="str">
            <v/>
          </cell>
          <cell r="BV417" t="str">
            <v/>
          </cell>
          <cell r="BW417" t="str">
            <v/>
          </cell>
          <cell r="BX417" t="str">
            <v/>
          </cell>
        </row>
        <row r="418">
          <cell r="A418" t="str">
            <v>EPPROAS</v>
          </cell>
          <cell r="B418" t="str">
            <v>RPG et CL</v>
          </cell>
          <cell r="C418" t="str">
            <v>Maîtrisez la programmation sur AS/400</v>
          </cell>
          <cell r="D418" t="str">
            <v>Claude CANTIE</v>
          </cell>
          <cell r="E418" t="str">
            <v/>
          </cell>
          <cell r="F418" t="str">
            <v>CANTIE, Claude</v>
          </cell>
          <cell r="G418" t="str">
            <v/>
          </cell>
          <cell r="H418" t="str">
            <v/>
          </cell>
          <cell r="I418" t="str">
            <v/>
          </cell>
          <cell r="J418" t="str">
            <v/>
          </cell>
          <cell r="K418" t="str">
            <v>Edition du 1 February 2010</v>
          </cell>
          <cell r="L418" t="str">
            <v>330 pages</v>
          </cell>
          <cell r="M418" t="str">
            <v>Editions ENI</v>
          </cell>
          <cell r="N418" t="str">
            <v>fre</v>
          </cell>
          <cell r="O418" t="str">
            <v>fre</v>
          </cell>
          <cell r="P418" t="str">
            <v>fre</v>
          </cell>
          <cell r="Q418" t="str">
            <v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v>
          </cell>
          <cell r="R418">
            <v>9782746054370</v>
          </cell>
          <cell r="S418" t="str">
            <v>Version Numérique</v>
          </cell>
          <cell r="T418">
            <v>9782746053458</v>
          </cell>
          <cell r="U418" t="str">
            <v>Version Imprimée</v>
          </cell>
          <cell r="V418" t="str">
            <v>St-Herblain</v>
          </cell>
          <cell r="W418" t="str">
            <v>Editions ENI</v>
          </cell>
          <cell r="X418">
            <v>2010</v>
          </cell>
          <cell r="Y418" t="str">
            <v>Bibliothèque Numérique ENI (Service en ligne)</v>
          </cell>
          <cell r="Z418" t="str">
            <v>EPSILON</v>
          </cell>
          <cell r="AA418" t="str">
            <v>texte</v>
          </cell>
          <cell r="AB418" t="str">
            <v>txt</v>
          </cell>
          <cell r="AC418" t="str">
            <v>rdacontent/fre</v>
          </cell>
          <cell r="AD418" t="str">
            <v>informatique</v>
          </cell>
          <cell r="AE418" t="str">
            <v>c</v>
          </cell>
          <cell r="AF418" t="str">
            <v>rdamedia/fre</v>
          </cell>
          <cell r="AG418" t="str">
            <v>ressource en ligne</v>
          </cell>
          <cell r="AH418" t="str">
            <v>cr</v>
          </cell>
          <cell r="AI418" t="str">
            <v>rdacarrier/fre</v>
          </cell>
          <cell r="AJ418" t="str">
            <v>m\\\\\o\\d\\\\\\\\</v>
          </cell>
          <cell r="AK418" t="str">
            <v>cr\cn\\\\uuaua</v>
          </cell>
          <cell r="AL418" t="str">
            <v>Accès restreint aux membres</v>
          </cell>
          <cell r="AM418" t="str">
            <v>Source de la note de description : Version imprimée</v>
          </cell>
          <cell r="AN418" t="str">
            <v/>
          </cell>
          <cell r="AO418" t="str">
            <v>%SITE_CLIENT%/?library_guid=19C53477-5F49-4F49-A025-EBA186C8179E</v>
          </cell>
          <cell r="AP418" t="str">
            <v>Accès au travers du portail ENI</v>
          </cell>
          <cell r="AQ418" t="str">
            <v xml:space="preserve"> as 400 </v>
          </cell>
          <cell r="AR418" t="str">
            <v xml:space="preserve"> as400 </v>
          </cell>
          <cell r="AS418" t="str">
            <v xml:space="preserve"> ibm </v>
          </cell>
          <cell r="AT418" t="str">
            <v xml:space="preserve"> iseries </v>
          </cell>
          <cell r="AU418" t="str">
            <v xml:space="preserve"> livre CL </v>
          </cell>
          <cell r="AV418" t="str">
            <v xml:space="preserve"> livre RPG </v>
          </cell>
          <cell r="AW418" t="str">
            <v xml:space="preserve"> LNEPPROAS</v>
          </cell>
          <cell r="AX418" t="str">
            <v xml:space="preserve"> os 400 </v>
          </cell>
          <cell r="AY418" t="str">
            <v xml:space="preserve"> os/400 </v>
          </cell>
          <cell r="AZ418" t="str">
            <v xml:space="preserve"> system i </v>
          </cell>
          <cell r="BA418" t="str">
            <v xml:space="preserve"> systemi </v>
          </cell>
          <cell r="BB418" t="str">
            <v xml:space="preserve">livre AS/400 </v>
          </cell>
          <cell r="BC418" t="str">
            <v/>
          </cell>
          <cell r="BD418" t="str">
            <v/>
          </cell>
          <cell r="BE418" t="str">
            <v/>
          </cell>
          <cell r="BF418" t="str">
            <v/>
          </cell>
          <cell r="BG418" t="str">
            <v/>
          </cell>
          <cell r="BH418" t="str">
            <v/>
          </cell>
          <cell r="BI418" t="str">
            <v/>
          </cell>
          <cell r="BJ418" t="str">
            <v/>
          </cell>
          <cell r="BK418" t="str">
            <v/>
          </cell>
          <cell r="BL418" t="str">
            <v/>
          </cell>
          <cell r="BM418" t="str">
            <v/>
          </cell>
          <cell r="BN418" t="str">
            <v/>
          </cell>
          <cell r="BO418" t="str">
            <v/>
          </cell>
          <cell r="BP418" t="str">
            <v/>
          </cell>
          <cell r="BQ418" t="str">
            <v/>
          </cell>
          <cell r="BR418" t="str">
            <v/>
          </cell>
          <cell r="BS418" t="str">
            <v/>
          </cell>
          <cell r="BT418" t="str">
            <v/>
          </cell>
          <cell r="BU418" t="str">
            <v/>
          </cell>
          <cell r="BV418" t="str">
            <v/>
          </cell>
          <cell r="BW418" t="str">
            <v/>
          </cell>
          <cell r="BX418" t="str">
            <v/>
          </cell>
        </row>
        <row r="419">
          <cell r="A419" t="str">
            <v>EPPROCJAV</v>
          </cell>
          <cell r="B419" t="str">
            <v>Programmation concurrente</v>
          </cell>
          <cell r="C419" t="str">
            <v>Maîtrisez le traitement de vos données en Java</v>
          </cell>
          <cell r="D419" t="str">
            <v xml:space="preserve">Laurent  JOYEUX </v>
          </cell>
          <cell r="E419" t="str">
            <v/>
          </cell>
          <cell r="F419" t="str">
            <v xml:space="preserve">JOYEUX , Laurent </v>
          </cell>
          <cell r="G419" t="str">
            <v/>
          </cell>
          <cell r="H419" t="str">
            <v/>
          </cell>
          <cell r="I419" t="str">
            <v/>
          </cell>
          <cell r="J419" t="str">
            <v/>
          </cell>
          <cell r="K419" t="str">
            <v>Edition du 1 November 2017</v>
          </cell>
          <cell r="L419" t="str">
            <v>322 pages</v>
          </cell>
          <cell r="M419" t="str">
            <v>Editions ENI</v>
          </cell>
          <cell r="N419" t="str">
            <v>fre</v>
          </cell>
          <cell r="O419" t="str">
            <v>fre</v>
          </cell>
          <cell r="P419" t="str">
            <v>fre</v>
          </cell>
          <cell r="Q419" t="str">
            <v>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v>
          </cell>
          <cell r="R419">
            <v>9782409011146</v>
          </cell>
          <cell r="S419" t="str">
            <v>Version Numérique</v>
          </cell>
          <cell r="T419">
            <v>9782409011085</v>
          </cell>
          <cell r="U419" t="str">
            <v>Version Imprimée</v>
          </cell>
          <cell r="V419" t="str">
            <v>St-Herblain</v>
          </cell>
          <cell r="W419" t="str">
            <v>Editions ENI</v>
          </cell>
          <cell r="X419">
            <v>2017</v>
          </cell>
          <cell r="Y419" t="str">
            <v>Bibliothèque Numérique ENI (Service en ligne)</v>
          </cell>
          <cell r="Z419" t="str">
            <v>EPSILON</v>
          </cell>
          <cell r="AA419" t="str">
            <v>texte</v>
          </cell>
          <cell r="AB419" t="str">
            <v>txt</v>
          </cell>
          <cell r="AC419" t="str">
            <v>rdacontent/fre</v>
          </cell>
          <cell r="AD419" t="str">
            <v>informatique</v>
          </cell>
          <cell r="AE419" t="str">
            <v>c</v>
          </cell>
          <cell r="AF419" t="str">
            <v>rdamedia/fre</v>
          </cell>
          <cell r="AG419" t="str">
            <v>ressource en ligne</v>
          </cell>
          <cell r="AH419" t="str">
            <v>cr</v>
          </cell>
          <cell r="AI419" t="str">
            <v>rdacarrier/fre</v>
          </cell>
          <cell r="AJ419" t="str">
            <v>m\\\\\o\\d\\\\\\\\</v>
          </cell>
          <cell r="AK419" t="str">
            <v>cr\cn\\\\uuaua</v>
          </cell>
          <cell r="AL419" t="str">
            <v>Accès restreint aux membres</v>
          </cell>
          <cell r="AM419" t="str">
            <v>Source de la note de description : Version imprimée</v>
          </cell>
          <cell r="AN419" t="str">
            <v/>
          </cell>
          <cell r="AO419" t="str">
            <v>%SITE_CLIENT%/?library_guid=39A62389-E09A-45F1-8BD1-15681D1D4DC7</v>
          </cell>
          <cell r="AP419" t="str">
            <v>Accès au travers du portail ENI</v>
          </cell>
          <cell r="AQ419" t="str">
            <v xml:space="preserve"> api </v>
          </cell>
          <cell r="AR419" t="str">
            <v xml:space="preserve"> api </v>
          </cell>
          <cell r="AS419" t="str">
            <v xml:space="preserve"> big data </v>
          </cell>
          <cell r="AT419" t="str">
            <v xml:space="preserve"> Bigdata </v>
          </cell>
          <cell r="AU419" t="str">
            <v xml:space="preserve"> EJB </v>
          </cell>
          <cell r="AV419" t="str">
            <v xml:space="preserve"> GPU </v>
          </cell>
          <cell r="AW419" t="str">
            <v xml:space="preserve"> GPU </v>
          </cell>
          <cell r="AX419" t="str">
            <v xml:space="preserve"> java </v>
          </cell>
          <cell r="AY419" t="str">
            <v xml:space="preserve"> java native interface </v>
          </cell>
          <cell r="AZ419" t="str">
            <v xml:space="preserve"> JNI </v>
          </cell>
          <cell r="BA419" t="str">
            <v xml:space="preserve"> livre java </v>
          </cell>
          <cell r="BB419" t="str">
            <v xml:space="preserve"> LNEPPROCJAV</v>
          </cell>
          <cell r="BC419" t="str">
            <v xml:space="preserve"> MapReduce </v>
          </cell>
          <cell r="BD419" t="str">
            <v xml:space="preserve"> thread </v>
          </cell>
          <cell r="BE419" t="str">
            <v xml:space="preserve"> threads </v>
          </cell>
          <cell r="BF419" t="str">
            <v xml:space="preserve"> threads </v>
          </cell>
          <cell r="BG419" t="str">
            <v xml:space="preserve">livre développement </v>
          </cell>
          <cell r="BH419" t="str">
            <v/>
          </cell>
          <cell r="BI419" t="str">
            <v/>
          </cell>
          <cell r="BJ419" t="str">
            <v/>
          </cell>
          <cell r="BK419" t="str">
            <v/>
          </cell>
          <cell r="BL419" t="str">
            <v/>
          </cell>
          <cell r="BM419" t="str">
            <v/>
          </cell>
          <cell r="BN419" t="str">
            <v/>
          </cell>
          <cell r="BO419" t="str">
            <v/>
          </cell>
          <cell r="BP419" t="str">
            <v/>
          </cell>
          <cell r="BQ419" t="str">
            <v/>
          </cell>
          <cell r="BR419" t="str">
            <v/>
          </cell>
          <cell r="BS419" t="str">
            <v/>
          </cell>
          <cell r="BT419" t="str">
            <v/>
          </cell>
          <cell r="BU419" t="str">
            <v/>
          </cell>
          <cell r="BV419" t="str">
            <v/>
          </cell>
          <cell r="BW419" t="str">
            <v/>
          </cell>
          <cell r="BX419" t="str">
            <v/>
          </cell>
        </row>
        <row r="420">
          <cell r="A420" t="str">
            <v>EPPROGRA</v>
          </cell>
          <cell r="B420" t="str">
            <v>Prometheus et Grafana</v>
          </cell>
          <cell r="C420" t="str">
            <v>Surveillez vos applications et composants système</v>
          </cell>
          <cell r="D420" t="str">
            <v>Yannig PERRÉ</v>
          </cell>
          <cell r="E420" t="str">
            <v/>
          </cell>
          <cell r="F420" t="str">
            <v>PERRÉ, Yannig</v>
          </cell>
          <cell r="G420" t="str">
            <v/>
          </cell>
          <cell r="H420" t="str">
            <v/>
          </cell>
          <cell r="I420" t="str">
            <v/>
          </cell>
          <cell r="J420" t="str">
            <v/>
          </cell>
          <cell r="K420" t="str">
            <v>Edition du 1 December 2021</v>
          </cell>
          <cell r="L420" t="str">
            <v>599 pages</v>
          </cell>
          <cell r="M420" t="str">
            <v>Editions ENI</v>
          </cell>
          <cell r="N420" t="str">
            <v>fre</v>
          </cell>
          <cell r="O420" t="str">
            <v>fre</v>
          </cell>
          <cell r="P420" t="str">
            <v>fre</v>
          </cell>
          <cell r="Q420" t="str">
            <v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v>
          </cell>
          <cell r="R420">
            <v>9782409031755</v>
          </cell>
          <cell r="S420" t="str">
            <v>Version Numérique</v>
          </cell>
          <cell r="T420">
            <v>9782409031748</v>
          </cell>
          <cell r="U420" t="str">
            <v>Version Imprimée</v>
          </cell>
          <cell r="V420" t="str">
            <v>St-Herblain</v>
          </cell>
          <cell r="W420" t="str">
            <v>Editions ENI</v>
          </cell>
          <cell r="X420">
            <v>2021</v>
          </cell>
          <cell r="Y420" t="str">
            <v>Bibliothèque Numérique ENI (Service en ligne)</v>
          </cell>
          <cell r="Z420" t="str">
            <v>EPSILON</v>
          </cell>
          <cell r="AA420" t="str">
            <v>texte</v>
          </cell>
          <cell r="AB420" t="str">
            <v>txt</v>
          </cell>
          <cell r="AC420" t="str">
            <v>rdacontent/fre</v>
          </cell>
          <cell r="AD420" t="str">
            <v>informatique</v>
          </cell>
          <cell r="AE420" t="str">
            <v>c</v>
          </cell>
          <cell r="AF420" t="str">
            <v>rdamedia/fre</v>
          </cell>
          <cell r="AG420" t="str">
            <v>ressource en ligne</v>
          </cell>
          <cell r="AH420" t="str">
            <v>cr</v>
          </cell>
          <cell r="AI420" t="str">
            <v>rdacarrier/fre</v>
          </cell>
          <cell r="AJ420" t="str">
            <v>m\\\\\o\\d\\\\\\\\</v>
          </cell>
          <cell r="AK420" t="str">
            <v>cr\cn\\\\uuaua</v>
          </cell>
          <cell r="AL420" t="str">
            <v>Accès restreint aux membres</v>
          </cell>
          <cell r="AM420" t="str">
            <v>Source de la note de description : Version imprimée</v>
          </cell>
          <cell r="AN420" t="str">
            <v/>
          </cell>
          <cell r="AO420" t="str">
            <v>%SITE_CLIENT%/?library_guid=585022F5-2737-425D-81DF-ADE04A854EDD</v>
          </cell>
          <cell r="AP420" t="str">
            <v>Accès au travers du portail ENI</v>
          </cell>
          <cell r="AQ420" t="str">
            <v xml:space="preserve"> grafana </v>
          </cell>
          <cell r="AR420" t="str">
            <v xml:space="preserve"> supervision</v>
          </cell>
          <cell r="AS420" t="str">
            <v xml:space="preserve"> surveillance </v>
          </cell>
          <cell r="AT420" t="str">
            <v xml:space="preserve">prometheus </v>
          </cell>
          <cell r="AU420" t="str">
            <v/>
          </cell>
          <cell r="AV420" t="str">
            <v/>
          </cell>
          <cell r="AW420" t="str">
            <v/>
          </cell>
          <cell r="AX420" t="str">
            <v/>
          </cell>
          <cell r="AY420" t="str">
            <v/>
          </cell>
          <cell r="AZ420" t="str">
            <v/>
          </cell>
          <cell r="BA420" t="str">
            <v/>
          </cell>
          <cell r="BB420" t="str">
            <v/>
          </cell>
          <cell r="BC420" t="str">
            <v/>
          </cell>
          <cell r="BD420" t="str">
            <v/>
          </cell>
          <cell r="BE420" t="str">
            <v/>
          </cell>
          <cell r="BF420" t="str">
            <v/>
          </cell>
          <cell r="BG420" t="str">
            <v/>
          </cell>
          <cell r="BH420" t="str">
            <v/>
          </cell>
          <cell r="BI420" t="str">
            <v/>
          </cell>
          <cell r="BJ420" t="str">
            <v/>
          </cell>
          <cell r="BK420" t="str">
            <v/>
          </cell>
          <cell r="BL420" t="str">
            <v/>
          </cell>
          <cell r="BM420" t="str">
            <v/>
          </cell>
          <cell r="BN420" t="str">
            <v/>
          </cell>
          <cell r="BO420" t="str">
            <v/>
          </cell>
          <cell r="BP420" t="str">
            <v/>
          </cell>
          <cell r="BQ420" t="str">
            <v/>
          </cell>
          <cell r="BR420" t="str">
            <v/>
          </cell>
          <cell r="BS420" t="str">
            <v/>
          </cell>
          <cell r="BT420" t="str">
            <v/>
          </cell>
          <cell r="BU420" t="str">
            <v/>
          </cell>
          <cell r="BV420" t="str">
            <v/>
          </cell>
          <cell r="BW420" t="str">
            <v/>
          </cell>
          <cell r="BX420" t="str">
            <v/>
          </cell>
        </row>
        <row r="421">
          <cell r="A421" t="str">
            <v>EPPRSYL</v>
          </cell>
          <cell r="B421" t="str">
            <v>Programmation système</v>
          </cell>
          <cell r="C421" t="str">
            <v>Maîtrisez les appels système Linux avec le langage C (Nouvelle édition)</v>
          </cell>
          <cell r="D421" t="str">
            <v>Philippe BANQUET</v>
          </cell>
          <cell r="E421" t="str">
            <v/>
          </cell>
          <cell r="F421" t="str">
            <v>BANQUET, Philippe</v>
          </cell>
          <cell r="G421" t="str">
            <v/>
          </cell>
          <cell r="H421" t="str">
            <v/>
          </cell>
          <cell r="I421" t="str">
            <v/>
          </cell>
          <cell r="J421" t="str">
            <v/>
          </cell>
          <cell r="K421" t="str">
            <v>Edition du 1 September 2019</v>
          </cell>
          <cell r="L421" t="str">
            <v>578 pages</v>
          </cell>
          <cell r="M421" t="str">
            <v>Editions ENI</v>
          </cell>
          <cell r="N421" t="str">
            <v>fre</v>
          </cell>
          <cell r="O421" t="str">
            <v>fre</v>
          </cell>
          <cell r="P421" t="str">
            <v>fre</v>
          </cell>
          <cell r="Q421" t="str">
            <v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v>
          </cell>
          <cell r="R421">
            <v>9782409020667</v>
          </cell>
          <cell r="S421" t="str">
            <v>Version Numérique</v>
          </cell>
          <cell r="T421">
            <v>9782409020650</v>
          </cell>
          <cell r="U421" t="str">
            <v>Version Imprimée</v>
          </cell>
          <cell r="V421" t="str">
            <v>St-Herblain</v>
          </cell>
          <cell r="W421" t="str">
            <v>Editions ENI</v>
          </cell>
          <cell r="X421">
            <v>2019</v>
          </cell>
          <cell r="Y421" t="str">
            <v>Bibliothèque Numérique ENI (Service en ligne)</v>
          </cell>
          <cell r="Z421" t="str">
            <v>EPSILON</v>
          </cell>
          <cell r="AA421" t="str">
            <v>texte</v>
          </cell>
          <cell r="AB421" t="str">
            <v>txt</v>
          </cell>
          <cell r="AC421" t="str">
            <v>rdacontent/fre</v>
          </cell>
          <cell r="AD421" t="str">
            <v>informatique</v>
          </cell>
          <cell r="AE421" t="str">
            <v>c</v>
          </cell>
          <cell r="AF421" t="str">
            <v>rdamedia/fre</v>
          </cell>
          <cell r="AG421" t="str">
            <v>ressource en ligne</v>
          </cell>
          <cell r="AH421" t="str">
            <v>cr</v>
          </cell>
          <cell r="AI421" t="str">
            <v>rdacarrier/fre</v>
          </cell>
          <cell r="AJ421" t="str">
            <v>m\\\\\o\\d\\\\\\\\</v>
          </cell>
          <cell r="AK421" t="str">
            <v>cr\cn\\\\uuaua</v>
          </cell>
          <cell r="AL421" t="str">
            <v>Accès restreint aux membres</v>
          </cell>
          <cell r="AM421" t="str">
            <v>Source de la note de description : Version imprimée</v>
          </cell>
          <cell r="AN421" t="str">
            <v/>
          </cell>
          <cell r="AO421" t="str">
            <v>%SITE_CLIENT%/?library_guid=CE64EC40-67BC-4AB4-8536-2ACEA7305C10</v>
          </cell>
          <cell r="AP421" t="str">
            <v>Accès au travers du portail ENI</v>
          </cell>
          <cell r="AQ421" t="str">
            <v xml:space="preserve"> appel système </v>
          </cell>
          <cell r="AR421" t="str">
            <v xml:space="preserve"> appels système </v>
          </cell>
          <cell r="AS421" t="str">
            <v xml:space="preserve"> Interpréteur </v>
          </cell>
          <cell r="AT421" t="str">
            <v xml:space="preserve"> LNEPPRSYL</v>
          </cell>
          <cell r="AU421" t="str">
            <v xml:space="preserve"> POSIX </v>
          </cell>
          <cell r="AV421" t="str">
            <v xml:space="preserve"> PVM </v>
          </cell>
          <cell r="AW421" t="str">
            <v xml:space="preserve"> sockets </v>
          </cell>
          <cell r="AX421" t="str">
            <v xml:space="preserve"> system V </v>
          </cell>
          <cell r="AY421" t="str">
            <v xml:space="preserve"> threads </v>
          </cell>
          <cell r="AZ421" t="str">
            <v xml:space="preserve"> tubes </v>
          </cell>
          <cell r="BA421" t="str">
            <v xml:space="preserve">OS </v>
          </cell>
          <cell r="BB421" t="str">
            <v/>
          </cell>
          <cell r="BC421" t="str">
            <v/>
          </cell>
          <cell r="BD421" t="str">
            <v/>
          </cell>
          <cell r="BE421" t="str">
            <v/>
          </cell>
          <cell r="BF421" t="str">
            <v/>
          </cell>
          <cell r="BG421" t="str">
            <v/>
          </cell>
          <cell r="BH421" t="str">
            <v/>
          </cell>
          <cell r="BI421" t="str">
            <v/>
          </cell>
          <cell r="BJ421" t="str">
            <v/>
          </cell>
          <cell r="BK421" t="str">
            <v/>
          </cell>
          <cell r="BL421" t="str">
            <v/>
          </cell>
          <cell r="BM421" t="str">
            <v/>
          </cell>
          <cell r="BN421" t="str">
            <v/>
          </cell>
          <cell r="BO421" t="str">
            <v/>
          </cell>
          <cell r="BP421" t="str">
            <v/>
          </cell>
          <cell r="BQ421" t="str">
            <v/>
          </cell>
          <cell r="BR421" t="str">
            <v/>
          </cell>
          <cell r="BS421" t="str">
            <v/>
          </cell>
          <cell r="BT421" t="str">
            <v/>
          </cell>
          <cell r="BU421" t="str">
            <v/>
          </cell>
          <cell r="BV421" t="str">
            <v/>
          </cell>
          <cell r="BW421" t="str">
            <v/>
          </cell>
          <cell r="BX421" t="str">
            <v/>
          </cell>
        </row>
        <row r="422">
          <cell r="A422" t="str">
            <v>EPPYQT5</v>
          </cell>
          <cell r="B422" t="str">
            <v>PyQt5</v>
          </cell>
          <cell r="C422" t="str">
            <v>Développez vos interfaces graphiques en Python</v>
          </cell>
          <cell r="D422" t="str">
            <v>Benoît PRIEUR</v>
          </cell>
          <cell r="E422" t="str">
            <v/>
          </cell>
          <cell r="F422" t="str">
            <v>PRIEUR, Benoît</v>
          </cell>
          <cell r="G422" t="str">
            <v/>
          </cell>
          <cell r="H422" t="str">
            <v/>
          </cell>
          <cell r="I422" t="str">
            <v/>
          </cell>
          <cell r="J422" t="str">
            <v/>
          </cell>
          <cell r="K422" t="str">
            <v>Edition du 1 January 2021</v>
          </cell>
          <cell r="L422" t="str">
            <v>331 pages</v>
          </cell>
          <cell r="M422" t="str">
            <v>Editions ENI</v>
          </cell>
          <cell r="N422" t="str">
            <v>fre</v>
          </cell>
          <cell r="O422" t="str">
            <v>fre</v>
          </cell>
          <cell r="P422" t="str">
            <v>fre</v>
          </cell>
          <cell r="Q422" t="str">
            <v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v>
          </cell>
          <cell r="R422">
            <v>9782409028632</v>
          </cell>
          <cell r="S422" t="str">
            <v>Version Numérique</v>
          </cell>
          <cell r="T422">
            <v>9782409028625</v>
          </cell>
          <cell r="U422" t="str">
            <v>Version Imprimée</v>
          </cell>
          <cell r="V422" t="str">
            <v>St-Herblain</v>
          </cell>
          <cell r="W422" t="str">
            <v>Editions ENI</v>
          </cell>
          <cell r="X422">
            <v>2021</v>
          </cell>
          <cell r="Y422" t="str">
            <v>Bibliothèque Numérique ENI (Service en ligne)</v>
          </cell>
          <cell r="Z422" t="str">
            <v>EPSILON</v>
          </cell>
          <cell r="AA422" t="str">
            <v>texte</v>
          </cell>
          <cell r="AB422" t="str">
            <v>txt</v>
          </cell>
          <cell r="AC422" t="str">
            <v>rdacontent/fre</v>
          </cell>
          <cell r="AD422" t="str">
            <v>informatique</v>
          </cell>
          <cell r="AE422" t="str">
            <v>c</v>
          </cell>
          <cell r="AF422" t="str">
            <v>rdamedia/fre</v>
          </cell>
          <cell r="AG422" t="str">
            <v>ressource en ligne</v>
          </cell>
          <cell r="AH422" t="str">
            <v>cr</v>
          </cell>
          <cell r="AI422" t="str">
            <v>rdacarrier/fre</v>
          </cell>
          <cell r="AJ422" t="str">
            <v>m\\\\\o\\d\\\\\\\\</v>
          </cell>
          <cell r="AK422" t="str">
            <v>cr\cn\\\\uuaua</v>
          </cell>
          <cell r="AL422" t="str">
            <v>Accès restreint aux membres</v>
          </cell>
          <cell r="AM422" t="str">
            <v>Source de la note de description : Version imprimée</v>
          </cell>
          <cell r="AN422" t="str">
            <v/>
          </cell>
          <cell r="AO422" t="str">
            <v>%SITE_CLIENT%/?library_guid=A06C4A56-28C1-4809-9D3C-9E15A8AF0A9D</v>
          </cell>
          <cell r="AP422" t="str">
            <v>Accès au travers du portail ENI</v>
          </cell>
          <cell r="AQ422" t="str">
            <v xml:space="preserve"> bibliothèque </v>
          </cell>
          <cell r="AR422" t="str">
            <v xml:space="preserve"> Framework </v>
          </cell>
          <cell r="AS422" t="str">
            <v xml:space="preserve"> interface graphique </v>
          </cell>
          <cell r="AT422" t="str">
            <v xml:space="preserve"> PyQT</v>
          </cell>
          <cell r="AU422" t="str">
            <v xml:space="preserve">Python </v>
          </cell>
          <cell r="AV422" t="str">
            <v/>
          </cell>
          <cell r="AW422" t="str">
            <v/>
          </cell>
          <cell r="AX422" t="str">
            <v/>
          </cell>
          <cell r="AY422" t="str">
            <v/>
          </cell>
          <cell r="AZ422" t="str">
            <v/>
          </cell>
          <cell r="BA422" t="str">
            <v/>
          </cell>
          <cell r="BB422" t="str">
            <v/>
          </cell>
          <cell r="BC422" t="str">
            <v/>
          </cell>
          <cell r="BD422" t="str">
            <v/>
          </cell>
          <cell r="BE422" t="str">
            <v/>
          </cell>
          <cell r="BF422" t="str">
            <v/>
          </cell>
          <cell r="BG422" t="str">
            <v/>
          </cell>
          <cell r="BH422" t="str">
            <v/>
          </cell>
          <cell r="BI422" t="str">
            <v/>
          </cell>
          <cell r="BJ422" t="str">
            <v/>
          </cell>
          <cell r="BK422" t="str">
            <v/>
          </cell>
          <cell r="BL422" t="str">
            <v/>
          </cell>
          <cell r="BM422" t="str">
            <v/>
          </cell>
          <cell r="BN422" t="str">
            <v/>
          </cell>
          <cell r="BO422" t="str">
            <v/>
          </cell>
          <cell r="BP422" t="str">
            <v/>
          </cell>
          <cell r="BQ422" t="str">
            <v/>
          </cell>
          <cell r="BR422" t="str">
            <v/>
          </cell>
          <cell r="BS422" t="str">
            <v/>
          </cell>
          <cell r="BT422" t="str">
            <v/>
          </cell>
          <cell r="BU422" t="str">
            <v/>
          </cell>
          <cell r="BV422" t="str">
            <v/>
          </cell>
          <cell r="BW422" t="str">
            <v/>
          </cell>
          <cell r="BX422" t="str">
            <v/>
          </cell>
        </row>
        <row r="423">
          <cell r="A423" t="str">
            <v>EPPYTONT</v>
          </cell>
          <cell r="B423" t="str">
            <v>Python et les ontologies</v>
          </cell>
          <cell r="C423" t="str">
            <v/>
          </cell>
          <cell r="D423" t="str">
            <v>Jean-Baptiste  LAMY</v>
          </cell>
          <cell r="E423" t="str">
            <v/>
          </cell>
          <cell r="F423" t="str">
            <v xml:space="preserve">LAMY, Jean-Baptiste </v>
          </cell>
          <cell r="G423" t="str">
            <v/>
          </cell>
          <cell r="H423" t="str">
            <v/>
          </cell>
          <cell r="I423" t="str">
            <v/>
          </cell>
          <cell r="J423" t="str">
            <v/>
          </cell>
          <cell r="K423" t="str">
            <v>Edition du 1 August 2019</v>
          </cell>
          <cell r="L423" t="str">
            <v>310 pages</v>
          </cell>
          <cell r="M423" t="str">
            <v>Editions ENI</v>
          </cell>
          <cell r="N423" t="str">
            <v>fre</v>
          </cell>
          <cell r="O423" t="str">
            <v>fre</v>
          </cell>
          <cell r="P423" t="str">
            <v>fre</v>
          </cell>
          <cell r="Q423" t="str">
            <v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v>
          </cell>
          <cell r="R423">
            <v>9782409020230</v>
          </cell>
          <cell r="S423" t="str">
            <v>Version Numérique</v>
          </cell>
          <cell r="T423">
            <v>9782409020223</v>
          </cell>
          <cell r="U423" t="str">
            <v>Version Imprimée</v>
          </cell>
          <cell r="V423" t="str">
            <v>St-Herblain</v>
          </cell>
          <cell r="W423" t="str">
            <v>Editions ENI</v>
          </cell>
          <cell r="X423">
            <v>2019</v>
          </cell>
          <cell r="Y423" t="str">
            <v>Bibliothèque Numérique ENI (Service en ligne)</v>
          </cell>
          <cell r="Z423" t="str">
            <v>EPSILON</v>
          </cell>
          <cell r="AA423" t="str">
            <v>texte</v>
          </cell>
          <cell r="AB423" t="str">
            <v>txt</v>
          </cell>
          <cell r="AC423" t="str">
            <v>rdacontent/fre</v>
          </cell>
          <cell r="AD423" t="str">
            <v>informatique</v>
          </cell>
          <cell r="AE423" t="str">
            <v>c</v>
          </cell>
          <cell r="AF423" t="str">
            <v>rdamedia/fre</v>
          </cell>
          <cell r="AG423" t="str">
            <v>ressource en ligne</v>
          </cell>
          <cell r="AH423" t="str">
            <v>cr</v>
          </cell>
          <cell r="AI423" t="str">
            <v>rdacarrier/fre</v>
          </cell>
          <cell r="AJ423" t="str">
            <v>m\\\\\o\\d\\\\\\\\</v>
          </cell>
          <cell r="AK423" t="str">
            <v>cr\cn\\\\uuaua</v>
          </cell>
          <cell r="AL423" t="str">
            <v>Accès restreint aux membres</v>
          </cell>
          <cell r="AM423" t="str">
            <v>Source de la note de description : Version imprimée</v>
          </cell>
          <cell r="AN423" t="str">
            <v/>
          </cell>
          <cell r="AO423" t="str">
            <v>%SITE_CLIENT%/?library_guid=295217A9-34BF-498A-AF67-2B8A0BDE09CC</v>
          </cell>
          <cell r="AP423" t="str">
            <v>Accès au travers du portail ENI</v>
          </cell>
          <cell r="AQ423" t="str">
            <v xml:space="preserve"> IA </v>
          </cell>
          <cell r="AR423" t="str">
            <v xml:space="preserve"> intelligence artificielle </v>
          </cell>
          <cell r="AS423" t="str">
            <v xml:space="preserve"> LNEPPYTONT</v>
          </cell>
          <cell r="AT423" t="str">
            <v xml:space="preserve"> OWL </v>
          </cell>
          <cell r="AU423" t="str">
            <v xml:space="preserve"> Owlready  </v>
          </cell>
          <cell r="AV423" t="str">
            <v xml:space="preserve"> web sémantique </v>
          </cell>
          <cell r="AW423" t="str">
            <v xml:space="preserve">ontologie </v>
          </cell>
          <cell r="AX423" t="str">
            <v/>
          </cell>
          <cell r="AY423" t="str">
            <v/>
          </cell>
          <cell r="AZ423" t="str">
            <v/>
          </cell>
          <cell r="BA423" t="str">
            <v/>
          </cell>
          <cell r="BB423" t="str">
            <v/>
          </cell>
          <cell r="BC423" t="str">
            <v/>
          </cell>
          <cell r="BD423" t="str">
            <v/>
          </cell>
          <cell r="BE423" t="str">
            <v/>
          </cell>
          <cell r="BF423" t="str">
            <v/>
          </cell>
          <cell r="BG423" t="str">
            <v/>
          </cell>
          <cell r="BH423" t="str">
            <v/>
          </cell>
          <cell r="BI423" t="str">
            <v/>
          </cell>
          <cell r="BJ423" t="str">
            <v/>
          </cell>
          <cell r="BK423" t="str">
            <v/>
          </cell>
          <cell r="BL423" t="str">
            <v/>
          </cell>
          <cell r="BM423" t="str">
            <v/>
          </cell>
          <cell r="BN423" t="str">
            <v/>
          </cell>
          <cell r="BO423" t="str">
            <v/>
          </cell>
          <cell r="BP423" t="str">
            <v/>
          </cell>
          <cell r="BQ423" t="str">
            <v/>
          </cell>
          <cell r="BR423" t="str">
            <v/>
          </cell>
          <cell r="BS423" t="str">
            <v/>
          </cell>
          <cell r="BT423" t="str">
            <v/>
          </cell>
          <cell r="BU423" t="str">
            <v/>
          </cell>
          <cell r="BV423" t="str">
            <v/>
          </cell>
          <cell r="BW423" t="str">
            <v/>
          </cell>
          <cell r="BX423" t="str">
            <v/>
          </cell>
        </row>
        <row r="424">
          <cell r="A424" t="str">
            <v>EPREAJASP</v>
          </cell>
          <cell r="B424" t="str">
            <v>Java Spring</v>
          </cell>
          <cell r="C424" t="str">
            <v>Construisez vos applications réactives avec une architecture micro-services en environnement Java EE</v>
          </cell>
          <cell r="D424" t="str">
            <v>Hervé LE MORVAN</v>
          </cell>
          <cell r="E424" t="str">
            <v/>
          </cell>
          <cell r="F424" t="str">
            <v>LE MORVAN, Hervé</v>
          </cell>
          <cell r="G424" t="str">
            <v/>
          </cell>
          <cell r="H424" t="str">
            <v/>
          </cell>
          <cell r="I424" t="str">
            <v/>
          </cell>
          <cell r="J424" t="str">
            <v/>
          </cell>
          <cell r="K424" t="str">
            <v>Edition du 1 July 2018</v>
          </cell>
          <cell r="L424" t="str">
            <v>302 pages</v>
          </cell>
          <cell r="M424" t="str">
            <v>Editions ENI</v>
          </cell>
          <cell r="N424" t="str">
            <v>fre</v>
          </cell>
          <cell r="O424" t="str">
            <v>fre</v>
          </cell>
          <cell r="P424" t="str">
            <v>fre</v>
          </cell>
          <cell r="Q424" t="str">
            <v>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v>
          </cell>
          <cell r="R424">
            <v>9782409014505</v>
          </cell>
          <cell r="S424" t="str">
            <v>Version Numérique</v>
          </cell>
          <cell r="T424">
            <v>9782409014499</v>
          </cell>
          <cell r="U424" t="str">
            <v>Version Imprimée</v>
          </cell>
          <cell r="V424" t="str">
            <v>St-Herblain</v>
          </cell>
          <cell r="W424" t="str">
            <v>Editions ENI</v>
          </cell>
          <cell r="X424">
            <v>2018</v>
          </cell>
          <cell r="Y424" t="str">
            <v>Bibliothèque Numérique ENI (Service en ligne)</v>
          </cell>
          <cell r="Z424" t="str">
            <v>EPSILON</v>
          </cell>
          <cell r="AA424" t="str">
            <v>texte</v>
          </cell>
          <cell r="AB424" t="str">
            <v>txt</v>
          </cell>
          <cell r="AC424" t="str">
            <v>rdacontent/fre</v>
          </cell>
          <cell r="AD424" t="str">
            <v>informatique</v>
          </cell>
          <cell r="AE424" t="str">
            <v>c</v>
          </cell>
          <cell r="AF424" t="str">
            <v>rdamedia/fre</v>
          </cell>
          <cell r="AG424" t="str">
            <v>ressource en ligne</v>
          </cell>
          <cell r="AH424" t="str">
            <v>cr</v>
          </cell>
          <cell r="AI424" t="str">
            <v>rdacarrier/fre</v>
          </cell>
          <cell r="AJ424" t="str">
            <v>m\\\\\o\\d\\\\\\\\</v>
          </cell>
          <cell r="AK424" t="str">
            <v>cr\cn\\\\uuaua</v>
          </cell>
          <cell r="AL424" t="str">
            <v>Accès restreint aux membres</v>
          </cell>
          <cell r="AM424" t="str">
            <v>Source de la note de description : Version imprimée</v>
          </cell>
          <cell r="AN424" t="str">
            <v/>
          </cell>
          <cell r="AO424" t="str">
            <v>%SITE_CLIENT%/?library_guid=3C6831D2-3649-4D6F-955E-05F6B1BB11CF</v>
          </cell>
          <cell r="AP424" t="str">
            <v>Accès au travers du portail ENI</v>
          </cell>
          <cell r="AQ424" t="str">
            <v xml:space="preserve"> Akka </v>
          </cell>
          <cell r="AR424" t="str">
            <v xml:space="preserve"> DDD CQRS </v>
          </cell>
          <cell r="AS424" t="str">
            <v xml:space="preserve"> Event Sourcing </v>
          </cell>
          <cell r="AT424" t="str">
            <v xml:space="preserve"> JEE </v>
          </cell>
          <cell r="AU424" t="str">
            <v xml:space="preserve"> jhipster </v>
          </cell>
          <cell r="AV424" t="str">
            <v xml:space="preserve"> Kafka </v>
          </cell>
          <cell r="AW424" t="str">
            <v xml:space="preserve"> LNEPREAJASP</v>
          </cell>
          <cell r="AX424" t="str">
            <v xml:space="preserve"> Netty </v>
          </cell>
          <cell r="AY424" t="str">
            <v xml:space="preserve"> programmation fonctionnelle </v>
          </cell>
          <cell r="AZ424" t="str">
            <v xml:space="preserve"> Reactor </v>
          </cell>
          <cell r="BA424" t="str">
            <v xml:space="preserve"> responsive </v>
          </cell>
          <cell r="BB424" t="str">
            <v xml:space="preserve"> RxJava </v>
          </cell>
          <cell r="BC424" t="str">
            <v xml:space="preserve"> Webflux </v>
          </cell>
          <cell r="BD424" t="str">
            <v xml:space="preserve">livre développement </v>
          </cell>
          <cell r="BE424" t="str">
            <v/>
          </cell>
          <cell r="BF424" t="str">
            <v/>
          </cell>
          <cell r="BG424" t="str">
            <v/>
          </cell>
          <cell r="BH424" t="str">
            <v/>
          </cell>
          <cell r="BI424" t="str">
            <v/>
          </cell>
          <cell r="BJ424" t="str">
            <v/>
          </cell>
          <cell r="BK424" t="str">
            <v/>
          </cell>
          <cell r="BL424" t="str">
            <v/>
          </cell>
          <cell r="BM424" t="str">
            <v/>
          </cell>
          <cell r="BN424" t="str">
            <v/>
          </cell>
          <cell r="BO424" t="str">
            <v/>
          </cell>
          <cell r="BP424" t="str">
            <v/>
          </cell>
          <cell r="BQ424" t="str">
            <v/>
          </cell>
          <cell r="BR424" t="str">
            <v/>
          </cell>
          <cell r="BS424" t="str">
            <v/>
          </cell>
          <cell r="BT424" t="str">
            <v/>
          </cell>
          <cell r="BU424" t="str">
            <v/>
          </cell>
          <cell r="BV424" t="str">
            <v/>
          </cell>
          <cell r="BW424" t="str">
            <v/>
          </cell>
          <cell r="BX424" t="str">
            <v/>
          </cell>
        </row>
        <row r="425">
          <cell r="A425" t="str">
            <v>EPREAUC</v>
          </cell>
          <cell r="B425" t="str">
            <v>La réalité augmentée avec Unity</v>
          </cell>
          <cell r="C425" t="str">
            <v>Guide du développeur (exemples et solution complète avec C#)</v>
          </cell>
          <cell r="D425" t="str">
            <v>Stéphane DORLAC</v>
          </cell>
          <cell r="E425" t="str">
            <v/>
          </cell>
          <cell r="F425" t="str">
            <v>DORLAC, Stéphane</v>
          </cell>
          <cell r="G425" t="str">
            <v/>
          </cell>
          <cell r="H425" t="str">
            <v/>
          </cell>
          <cell r="I425" t="str">
            <v/>
          </cell>
          <cell r="J425" t="str">
            <v/>
          </cell>
          <cell r="K425" t="str">
            <v>Edition du 1 August 2014</v>
          </cell>
          <cell r="L425" t="str">
            <v>344 pages</v>
          </cell>
          <cell r="M425" t="str">
            <v>Editions ENI</v>
          </cell>
          <cell r="N425" t="str">
            <v>fre</v>
          </cell>
          <cell r="O425" t="str">
            <v>fre</v>
          </cell>
          <cell r="P425" t="str">
            <v>fre</v>
          </cell>
          <cell r="Q425" t="str">
            <v>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v>
          </cell>
          <cell r="R425">
            <v>9782746091313</v>
          </cell>
          <cell r="S425" t="str">
            <v>Version Numérique</v>
          </cell>
          <cell r="T425">
            <v>9782746090620</v>
          </cell>
          <cell r="U425" t="str">
            <v>Version Imprimée</v>
          </cell>
          <cell r="V425" t="str">
            <v>St-Herblain</v>
          </cell>
          <cell r="W425" t="str">
            <v>Editions ENI</v>
          </cell>
          <cell r="X425">
            <v>2014</v>
          </cell>
          <cell r="Y425" t="str">
            <v>Bibliothèque Numérique ENI (Service en ligne)</v>
          </cell>
          <cell r="Z425" t="str">
            <v>EPSILON</v>
          </cell>
          <cell r="AA425" t="str">
            <v>texte</v>
          </cell>
          <cell r="AB425" t="str">
            <v>txt</v>
          </cell>
          <cell r="AC425" t="str">
            <v>rdacontent/fre</v>
          </cell>
          <cell r="AD425" t="str">
            <v>informatique</v>
          </cell>
          <cell r="AE425" t="str">
            <v>c</v>
          </cell>
          <cell r="AF425" t="str">
            <v>rdamedia/fre</v>
          </cell>
          <cell r="AG425" t="str">
            <v>ressource en ligne</v>
          </cell>
          <cell r="AH425" t="str">
            <v>cr</v>
          </cell>
          <cell r="AI425" t="str">
            <v>rdacarrier/fre</v>
          </cell>
          <cell r="AJ425" t="str">
            <v>m\\\\\o\\d\\\\\\\\</v>
          </cell>
          <cell r="AK425" t="str">
            <v>cr\cn\\\\uuaua</v>
          </cell>
          <cell r="AL425" t="str">
            <v>Accès restreint aux membres</v>
          </cell>
          <cell r="AM425" t="str">
            <v>Source de la note de description : Version imprimée</v>
          </cell>
          <cell r="AN425" t="str">
            <v/>
          </cell>
          <cell r="AO425" t="str">
            <v>%SITE_CLIENT%/?library_guid=12ADD617-AB13-4D8E-B5B1-938ACA079FDD</v>
          </cell>
          <cell r="AP425" t="str">
            <v>Accès au travers du portail ENI</v>
          </cell>
          <cell r="AQ425" t="str">
            <v xml:space="preserve"> 3D </v>
          </cell>
          <cell r="AR425" t="str">
            <v xml:space="preserve"> asset </v>
          </cell>
          <cell r="AS425" t="str">
            <v xml:space="preserve"> assets </v>
          </cell>
          <cell r="AT425" t="str">
            <v xml:space="preserve"> LNEPREAUC</v>
          </cell>
          <cell r="AU425" t="str">
            <v xml:space="preserve"> mono </v>
          </cell>
          <cell r="AV425" t="str">
            <v xml:space="preserve"> solid </v>
          </cell>
          <cell r="AW425" t="str">
            <v xml:space="preserve"> vuforia </v>
          </cell>
          <cell r="AX425" t="str">
            <v xml:space="preserve">RA </v>
          </cell>
          <cell r="AY425" t="str">
            <v/>
          </cell>
          <cell r="AZ425" t="str">
            <v/>
          </cell>
          <cell r="BA425" t="str">
            <v/>
          </cell>
          <cell r="BB425" t="str">
            <v/>
          </cell>
          <cell r="BC425" t="str">
            <v/>
          </cell>
          <cell r="BD425" t="str">
            <v/>
          </cell>
          <cell r="BE425" t="str">
            <v/>
          </cell>
          <cell r="BF425" t="str">
            <v/>
          </cell>
          <cell r="BG425" t="str">
            <v/>
          </cell>
          <cell r="BH425" t="str">
            <v/>
          </cell>
          <cell r="BI425" t="str">
            <v/>
          </cell>
          <cell r="BJ425" t="str">
            <v/>
          </cell>
          <cell r="BK425" t="str">
            <v/>
          </cell>
          <cell r="BL425" t="str">
            <v/>
          </cell>
          <cell r="BM425" t="str">
            <v/>
          </cell>
          <cell r="BN425" t="str">
            <v/>
          </cell>
          <cell r="BO425" t="str">
            <v/>
          </cell>
          <cell r="BP425" t="str">
            <v/>
          </cell>
          <cell r="BQ425" t="str">
            <v/>
          </cell>
          <cell r="BR425" t="str">
            <v/>
          </cell>
          <cell r="BS425" t="str">
            <v/>
          </cell>
          <cell r="BT425" t="str">
            <v/>
          </cell>
          <cell r="BU425" t="str">
            <v/>
          </cell>
          <cell r="BV425" t="str">
            <v/>
          </cell>
          <cell r="BW425" t="str">
            <v/>
          </cell>
          <cell r="BX425" t="str">
            <v/>
          </cell>
        </row>
        <row r="426">
          <cell r="A426" t="str">
            <v>EPRPA</v>
          </cell>
          <cell r="B426" t="str">
            <v>Robotic Process Automation</v>
          </cell>
          <cell r="C426" t="str">
            <v>Automatisez vos processus métier</v>
          </cell>
          <cell r="D426" t="str">
            <v>Christian VIGOUROUX</v>
          </cell>
          <cell r="E426" t="str">
            <v/>
          </cell>
          <cell r="F426" t="str">
            <v>VIGOUROUX, Christian</v>
          </cell>
          <cell r="G426" t="str">
            <v/>
          </cell>
          <cell r="H426" t="str">
            <v/>
          </cell>
          <cell r="I426" t="str">
            <v/>
          </cell>
          <cell r="J426" t="str">
            <v/>
          </cell>
          <cell r="K426" t="str">
            <v>Edition du 1 December 2020</v>
          </cell>
          <cell r="L426" t="str">
            <v>536 pages</v>
          </cell>
          <cell r="M426" t="str">
            <v>Editions ENI</v>
          </cell>
          <cell r="N426" t="str">
            <v>fre</v>
          </cell>
          <cell r="O426" t="str">
            <v>fre</v>
          </cell>
          <cell r="P426" t="str">
            <v>fre</v>
          </cell>
          <cell r="Q426" t="str">
            <v>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v>
          </cell>
          <cell r="R426">
            <v>9782409028076</v>
          </cell>
          <cell r="S426" t="str">
            <v>Version Numérique</v>
          </cell>
          <cell r="T426">
            <v>9782409028069</v>
          </cell>
          <cell r="U426" t="str">
            <v>Version Imprimée</v>
          </cell>
          <cell r="V426" t="str">
            <v>St-Herblain</v>
          </cell>
          <cell r="W426" t="str">
            <v>Editions ENI</v>
          </cell>
          <cell r="X426">
            <v>2020</v>
          </cell>
          <cell r="Y426" t="str">
            <v>Bibliothèque Numérique ENI (Service en ligne)</v>
          </cell>
          <cell r="Z426" t="str">
            <v>EPSILON</v>
          </cell>
          <cell r="AA426" t="str">
            <v>texte</v>
          </cell>
          <cell r="AB426" t="str">
            <v>txt</v>
          </cell>
          <cell r="AC426" t="str">
            <v>rdacontent/fre</v>
          </cell>
          <cell r="AD426" t="str">
            <v>informatique</v>
          </cell>
          <cell r="AE426" t="str">
            <v>c</v>
          </cell>
          <cell r="AF426" t="str">
            <v>rdamedia/fre</v>
          </cell>
          <cell r="AG426" t="str">
            <v>ressource en ligne</v>
          </cell>
          <cell r="AH426" t="str">
            <v>cr</v>
          </cell>
          <cell r="AI426" t="str">
            <v>rdacarrier/fre</v>
          </cell>
          <cell r="AJ426" t="str">
            <v>m\\\\\o\\d\\\\\\\\</v>
          </cell>
          <cell r="AK426" t="str">
            <v>cr\cn\\\\uuaua</v>
          </cell>
          <cell r="AL426" t="str">
            <v>Accès restreint aux membres</v>
          </cell>
          <cell r="AM426" t="str">
            <v>Source de la note de description : Version imprimée</v>
          </cell>
          <cell r="AN426" t="str">
            <v/>
          </cell>
          <cell r="AO426" t="str">
            <v>%SITE_CLIENT%/?library_guid=A93B0BC7-912E-4461-B91F-63C5CD93D393</v>
          </cell>
          <cell r="AP426" t="str">
            <v>Accès au travers du portail ENI</v>
          </cell>
          <cell r="AQ426" t="str">
            <v xml:space="preserve"> Automation Anywhere </v>
          </cell>
          <cell r="AR426" t="str">
            <v xml:space="preserve"> Automatisation des processus robotisés </v>
          </cell>
          <cell r="AS426" t="str">
            <v xml:space="preserve"> Blue Prism </v>
          </cell>
          <cell r="AT426" t="str">
            <v xml:space="preserve"> IA </v>
          </cell>
          <cell r="AU426" t="str">
            <v xml:space="preserve"> Intelligence Artificielle </v>
          </cell>
          <cell r="AV426" t="str">
            <v xml:space="preserve"> UiPath</v>
          </cell>
          <cell r="AW426" t="str">
            <v xml:space="preserve">Robotic Process Automation </v>
          </cell>
          <cell r="AX426" t="str">
            <v/>
          </cell>
          <cell r="AY426" t="str">
            <v/>
          </cell>
          <cell r="AZ426" t="str">
            <v/>
          </cell>
          <cell r="BA426" t="str">
            <v/>
          </cell>
          <cell r="BB426" t="str">
            <v/>
          </cell>
          <cell r="BC426" t="str">
            <v/>
          </cell>
          <cell r="BD426" t="str">
            <v/>
          </cell>
          <cell r="BE426" t="str">
            <v/>
          </cell>
          <cell r="BF426" t="str">
            <v/>
          </cell>
          <cell r="BG426" t="str">
            <v/>
          </cell>
          <cell r="BH426" t="str">
            <v/>
          </cell>
          <cell r="BI426" t="str">
            <v/>
          </cell>
          <cell r="BJ426" t="str">
            <v/>
          </cell>
          <cell r="BK426" t="str">
            <v/>
          </cell>
          <cell r="BL426" t="str">
            <v/>
          </cell>
          <cell r="BM426" t="str">
            <v/>
          </cell>
          <cell r="BN426" t="str">
            <v/>
          </cell>
          <cell r="BO426" t="str">
            <v/>
          </cell>
          <cell r="BP426" t="str">
            <v/>
          </cell>
          <cell r="BQ426" t="str">
            <v/>
          </cell>
          <cell r="BR426" t="str">
            <v/>
          </cell>
          <cell r="BS426" t="str">
            <v/>
          </cell>
          <cell r="BT426" t="str">
            <v/>
          </cell>
          <cell r="BU426" t="str">
            <v/>
          </cell>
          <cell r="BV426" t="str">
            <v/>
          </cell>
          <cell r="BW426" t="str">
            <v/>
          </cell>
          <cell r="BX426" t="str">
            <v/>
          </cell>
        </row>
        <row r="427">
          <cell r="A427" t="str">
            <v>EPSADEB</v>
          </cell>
          <cell r="B427" t="str">
            <v>Debian GNU/Linux</v>
          </cell>
          <cell r="C427" t="str">
            <v>Maîtrisez la sécurité des applications</v>
          </cell>
          <cell r="D427" t="str">
            <v xml:space="preserve">Philippe PIERRE </v>
          </cell>
          <cell r="E427" t="str">
            <v/>
          </cell>
          <cell r="F427" t="str">
            <v>PIERRE , Philippe</v>
          </cell>
          <cell r="G427" t="str">
            <v/>
          </cell>
          <cell r="H427" t="str">
            <v/>
          </cell>
          <cell r="I427" t="str">
            <v/>
          </cell>
          <cell r="J427" t="str">
            <v/>
          </cell>
          <cell r="K427" t="str">
            <v>Edition du 1 April 2018</v>
          </cell>
          <cell r="L427" t="str">
            <v>475 pages</v>
          </cell>
          <cell r="M427" t="str">
            <v>Editions ENI</v>
          </cell>
          <cell r="N427" t="str">
            <v>fre</v>
          </cell>
          <cell r="O427" t="str">
            <v>fre</v>
          </cell>
          <cell r="P427" t="str">
            <v>fre</v>
          </cell>
          <cell r="Q427" t="str">
            <v>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v>
          </cell>
          <cell r="R427">
            <v>9782409013331</v>
          </cell>
          <cell r="S427" t="str">
            <v>Version Numérique</v>
          </cell>
          <cell r="T427">
            <v>9782409013324</v>
          </cell>
          <cell r="U427" t="str">
            <v>Version Imprimée</v>
          </cell>
          <cell r="V427" t="str">
            <v>St-Herblain</v>
          </cell>
          <cell r="W427" t="str">
            <v>Editions ENI</v>
          </cell>
          <cell r="X427">
            <v>2018</v>
          </cell>
          <cell r="Y427" t="str">
            <v>Bibliothèque Numérique ENI (Service en ligne)</v>
          </cell>
          <cell r="Z427" t="str">
            <v>EPSILON</v>
          </cell>
          <cell r="AA427" t="str">
            <v>texte</v>
          </cell>
          <cell r="AB427" t="str">
            <v>txt</v>
          </cell>
          <cell r="AC427" t="str">
            <v>rdacontent/fre</v>
          </cell>
          <cell r="AD427" t="str">
            <v>informatique</v>
          </cell>
          <cell r="AE427" t="str">
            <v>c</v>
          </cell>
          <cell r="AF427" t="str">
            <v>rdamedia/fre</v>
          </cell>
          <cell r="AG427" t="str">
            <v>ressource en ligne</v>
          </cell>
          <cell r="AH427" t="str">
            <v>cr</v>
          </cell>
          <cell r="AI427" t="str">
            <v>rdacarrier/fre</v>
          </cell>
          <cell r="AJ427" t="str">
            <v>m\\\\\o\\d\\\\\\\\</v>
          </cell>
          <cell r="AK427" t="str">
            <v>cr\cn\\\\uuaua</v>
          </cell>
          <cell r="AL427" t="str">
            <v>Accès restreint aux membres</v>
          </cell>
          <cell r="AM427" t="str">
            <v>Source de la note de description : Version imprimée</v>
          </cell>
          <cell r="AN427" t="str">
            <v/>
          </cell>
          <cell r="AO427" t="str">
            <v>%SITE_CLIENT%/?library_guid=971A2390-A471-4E65-ADD7-5D22BB4B6A56</v>
          </cell>
          <cell r="AP427" t="str">
            <v>Accès au travers du portail ENI</v>
          </cell>
          <cell r="AQ427" t="str">
            <v xml:space="preserve">  NAS </v>
          </cell>
          <cell r="AR427" t="str">
            <v xml:space="preserve"> bases de données </v>
          </cell>
          <cell r="AS427" t="str">
            <v xml:space="preserve"> cloud </v>
          </cell>
          <cell r="AT427" t="str">
            <v xml:space="preserve"> DHCP </v>
          </cell>
          <cell r="AU427" t="str">
            <v xml:space="preserve"> DNS </v>
          </cell>
          <cell r="AV427" t="str">
            <v xml:space="preserve"> gnu </v>
          </cell>
          <cell r="AW427" t="str">
            <v xml:space="preserve"> LDAP </v>
          </cell>
          <cell r="AX427" t="str">
            <v xml:space="preserve"> Linux </v>
          </cell>
          <cell r="AY427" t="str">
            <v xml:space="preserve"> LNEPSADEB</v>
          </cell>
          <cell r="AZ427" t="str">
            <v xml:space="preserve"> messagerie </v>
          </cell>
          <cell r="BA427" t="str">
            <v xml:space="preserve"> NIS </v>
          </cell>
          <cell r="BB427" t="str">
            <v xml:space="preserve"> SASL </v>
          </cell>
          <cell r="BC427" t="str">
            <v xml:space="preserve"> service web </v>
          </cell>
          <cell r="BD427" t="str">
            <v xml:space="preserve"> SSL </v>
          </cell>
          <cell r="BE427" t="str">
            <v xml:space="preserve"> stockage </v>
          </cell>
          <cell r="BF427" t="str">
            <v xml:space="preserve"> TLS </v>
          </cell>
          <cell r="BG427" t="str">
            <v xml:space="preserve">livre debian </v>
          </cell>
          <cell r="BH427" t="str">
            <v/>
          </cell>
          <cell r="BI427" t="str">
            <v/>
          </cell>
          <cell r="BJ427" t="str">
            <v/>
          </cell>
          <cell r="BK427" t="str">
            <v/>
          </cell>
          <cell r="BL427" t="str">
            <v/>
          </cell>
          <cell r="BM427" t="str">
            <v/>
          </cell>
          <cell r="BN427" t="str">
            <v/>
          </cell>
          <cell r="BO427" t="str">
            <v/>
          </cell>
          <cell r="BP427" t="str">
            <v/>
          </cell>
          <cell r="BQ427" t="str">
            <v/>
          </cell>
          <cell r="BR427" t="str">
            <v/>
          </cell>
          <cell r="BS427" t="str">
            <v/>
          </cell>
          <cell r="BT427" t="str">
            <v/>
          </cell>
          <cell r="BU427" t="str">
            <v/>
          </cell>
          <cell r="BV427" t="str">
            <v/>
          </cell>
          <cell r="BW427" t="str">
            <v/>
          </cell>
          <cell r="BX427" t="str">
            <v/>
          </cell>
        </row>
        <row r="428">
          <cell r="A428" t="str">
            <v>EPSAS</v>
          </cell>
          <cell r="B428" t="str">
            <v>SAS Enterprise Guide</v>
          </cell>
          <cell r="C428" t="str">
            <v>Maîtrisez la gestion de vos données pour la Business Intelligence</v>
          </cell>
          <cell r="D428" t="str">
            <v>Tugdual MODESTE</v>
          </cell>
          <cell r="E428" t="str">
            <v/>
          </cell>
          <cell r="F428" t="str">
            <v>MODESTE, Tugdual</v>
          </cell>
          <cell r="G428" t="str">
            <v/>
          </cell>
          <cell r="H428" t="str">
            <v/>
          </cell>
          <cell r="I428" t="str">
            <v/>
          </cell>
          <cell r="J428" t="str">
            <v/>
          </cell>
          <cell r="K428" t="str">
            <v>Edition du 1 July 2012</v>
          </cell>
          <cell r="L428" t="str">
            <v>561 pages</v>
          </cell>
          <cell r="M428" t="str">
            <v>Editions ENI</v>
          </cell>
          <cell r="N428" t="str">
            <v>fre</v>
          </cell>
          <cell r="O428" t="str">
            <v>fre</v>
          </cell>
          <cell r="P428" t="str">
            <v>fre</v>
          </cell>
          <cell r="Q428" t="str">
            <v>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v>
          </cell>
          <cell r="R428">
            <v>9782746074842</v>
          </cell>
          <cell r="S428" t="str">
            <v>Version Numérique</v>
          </cell>
          <cell r="T428">
            <v>9782746074538</v>
          </cell>
          <cell r="U428" t="str">
            <v>Version Imprimée</v>
          </cell>
          <cell r="V428" t="str">
            <v>St-Herblain</v>
          </cell>
          <cell r="W428" t="str">
            <v>Editions ENI</v>
          </cell>
          <cell r="X428">
            <v>2012</v>
          </cell>
          <cell r="Y428" t="str">
            <v>Bibliothèque Numérique ENI (Service en ligne)</v>
          </cell>
          <cell r="Z428" t="str">
            <v>EPSILON</v>
          </cell>
          <cell r="AA428" t="str">
            <v>texte</v>
          </cell>
          <cell r="AB428" t="str">
            <v>txt</v>
          </cell>
          <cell r="AC428" t="str">
            <v>rdacontent/fre</v>
          </cell>
          <cell r="AD428" t="str">
            <v>informatique</v>
          </cell>
          <cell r="AE428" t="str">
            <v>c</v>
          </cell>
          <cell r="AF428" t="str">
            <v>rdamedia/fre</v>
          </cell>
          <cell r="AG428" t="str">
            <v>ressource en ligne</v>
          </cell>
          <cell r="AH428" t="str">
            <v>cr</v>
          </cell>
          <cell r="AI428" t="str">
            <v>rdacarrier/fre</v>
          </cell>
          <cell r="AJ428" t="str">
            <v>m\\\\\o\\d\\\\\\\\</v>
          </cell>
          <cell r="AK428" t="str">
            <v>cr\cn\\\\uuaua</v>
          </cell>
          <cell r="AL428" t="str">
            <v>Accès restreint aux membres</v>
          </cell>
          <cell r="AM428" t="str">
            <v>Source de la note de description : Version imprimée</v>
          </cell>
          <cell r="AN428" t="str">
            <v/>
          </cell>
          <cell r="AO428" t="str">
            <v>%SITE_CLIENT%/?library_guid=E1C0D480-3306-4794-834F-5A4A4B63CD34</v>
          </cell>
          <cell r="AP428" t="str">
            <v>Accès au travers du portail ENI</v>
          </cell>
          <cell r="AQ428" t="str">
            <v xml:space="preserve"> décisionnel </v>
          </cell>
          <cell r="AR428" t="str">
            <v xml:space="preserve"> LNEPSAS</v>
          </cell>
          <cell r="AS428" t="str">
            <v xml:space="preserve"> sql </v>
          </cell>
          <cell r="AT428" t="str">
            <v xml:space="preserve">bi </v>
          </cell>
          <cell r="AU428" t="str">
            <v/>
          </cell>
          <cell r="AV428" t="str">
            <v/>
          </cell>
          <cell r="AW428" t="str">
            <v/>
          </cell>
          <cell r="AX428" t="str">
            <v/>
          </cell>
          <cell r="AY428" t="str">
            <v/>
          </cell>
          <cell r="AZ428" t="str">
            <v/>
          </cell>
          <cell r="BA428" t="str">
            <v/>
          </cell>
          <cell r="BB428" t="str">
            <v/>
          </cell>
          <cell r="BC428" t="str">
            <v/>
          </cell>
          <cell r="BD428" t="str">
            <v/>
          </cell>
          <cell r="BE428" t="str">
            <v/>
          </cell>
          <cell r="BF428" t="str">
            <v/>
          </cell>
          <cell r="BG428" t="str">
            <v/>
          </cell>
          <cell r="BH428" t="str">
            <v/>
          </cell>
          <cell r="BI428" t="str">
            <v/>
          </cell>
          <cell r="BJ428" t="str">
            <v/>
          </cell>
          <cell r="BK428" t="str">
            <v/>
          </cell>
          <cell r="BL428" t="str">
            <v/>
          </cell>
          <cell r="BM428" t="str">
            <v/>
          </cell>
          <cell r="BN428" t="str">
            <v/>
          </cell>
          <cell r="BO428" t="str">
            <v/>
          </cell>
          <cell r="BP428" t="str">
            <v/>
          </cell>
          <cell r="BQ428" t="str">
            <v/>
          </cell>
          <cell r="BR428" t="str">
            <v/>
          </cell>
          <cell r="BS428" t="str">
            <v/>
          </cell>
          <cell r="BT428" t="str">
            <v/>
          </cell>
          <cell r="BU428" t="str">
            <v/>
          </cell>
          <cell r="BV428" t="str">
            <v/>
          </cell>
          <cell r="BW428" t="str">
            <v/>
          </cell>
          <cell r="BX428" t="str">
            <v/>
          </cell>
        </row>
        <row r="429">
          <cell r="A429" t="str">
            <v>EPSCALA</v>
          </cell>
          <cell r="B429" t="str">
            <v>Scala</v>
          </cell>
          <cell r="C429" t="str">
            <v>Prise en main du langage</v>
          </cell>
          <cell r="D429" t="str">
            <v>Agnès MAURY</v>
          </cell>
          <cell r="E429" t="str">
            <v/>
          </cell>
          <cell r="F429" t="str">
            <v>MAURY, Agnès</v>
          </cell>
          <cell r="G429" t="str">
            <v/>
          </cell>
          <cell r="H429" t="str">
            <v/>
          </cell>
          <cell r="I429" t="str">
            <v/>
          </cell>
          <cell r="J429" t="str">
            <v/>
          </cell>
          <cell r="K429" t="str">
            <v>Edition du 1 January 2022</v>
          </cell>
          <cell r="L429" t="str">
            <v>362 pages</v>
          </cell>
          <cell r="M429" t="str">
            <v>Editions ENI</v>
          </cell>
          <cell r="N429" t="str">
            <v>fre</v>
          </cell>
          <cell r="O429" t="str">
            <v>fre</v>
          </cell>
          <cell r="P429" t="str">
            <v>fre</v>
          </cell>
          <cell r="Q429" t="str">
            <v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v>
          </cell>
          <cell r="R429">
            <v>9782409033698</v>
          </cell>
          <cell r="S429" t="str">
            <v>Version Numérique</v>
          </cell>
          <cell r="T429">
            <v>9782409033681</v>
          </cell>
          <cell r="U429" t="str">
            <v>Version Imprimée</v>
          </cell>
          <cell r="V429" t="str">
            <v>St-Herblain</v>
          </cell>
          <cell r="W429" t="str">
            <v>Editions ENI</v>
          </cell>
          <cell r="X429">
            <v>2022</v>
          </cell>
          <cell r="Y429" t="str">
            <v>Bibliothèque Numérique ENI (Service en ligne)</v>
          </cell>
          <cell r="Z429" t="str">
            <v>EPSILON</v>
          </cell>
          <cell r="AA429" t="str">
            <v>texte</v>
          </cell>
          <cell r="AB429" t="str">
            <v>txt</v>
          </cell>
          <cell r="AC429" t="str">
            <v>rdacontent/fre</v>
          </cell>
          <cell r="AD429" t="str">
            <v>informatique</v>
          </cell>
          <cell r="AE429" t="str">
            <v>c</v>
          </cell>
          <cell r="AF429" t="str">
            <v>rdamedia/fre</v>
          </cell>
          <cell r="AG429" t="str">
            <v>ressource en ligne</v>
          </cell>
          <cell r="AH429" t="str">
            <v>cr</v>
          </cell>
          <cell r="AI429" t="str">
            <v>rdacarrier/fre</v>
          </cell>
          <cell r="AJ429" t="str">
            <v>m\\\\\o\\d\\\\\\\\</v>
          </cell>
          <cell r="AK429" t="str">
            <v>cr\cn\\\\uuaua</v>
          </cell>
          <cell r="AL429" t="str">
            <v>Accès restreint aux membres</v>
          </cell>
          <cell r="AM429" t="str">
            <v>Source de la note de description : Version imprimée</v>
          </cell>
          <cell r="AN429" t="str">
            <v/>
          </cell>
          <cell r="AO429" t="str">
            <v>%SITE_CLIENT%/?library_guid=99B2A694-A6D5-4926-B3E4-36F198AA6FF8</v>
          </cell>
          <cell r="AP429" t="str">
            <v>Accès au travers du portail ENI</v>
          </cell>
          <cell r="AQ429" t="str">
            <v xml:space="preserve"> langage </v>
          </cell>
          <cell r="AR429" t="str">
            <v xml:space="preserve"> programmation fonctionnelle </v>
          </cell>
          <cell r="AS429" t="str">
            <v xml:space="preserve"> sbt</v>
          </cell>
          <cell r="AT429" t="str">
            <v xml:space="preserve">Scala </v>
          </cell>
          <cell r="AU429" t="str">
            <v/>
          </cell>
          <cell r="AV429" t="str">
            <v/>
          </cell>
          <cell r="AW429" t="str">
            <v/>
          </cell>
          <cell r="AX429" t="str">
            <v/>
          </cell>
          <cell r="AY429" t="str">
            <v/>
          </cell>
          <cell r="AZ429" t="str">
            <v/>
          </cell>
          <cell r="BA429" t="str">
            <v/>
          </cell>
          <cell r="BB429" t="str">
            <v/>
          </cell>
          <cell r="BC429" t="str">
            <v/>
          </cell>
          <cell r="BD429" t="str">
            <v/>
          </cell>
          <cell r="BE429" t="str">
            <v/>
          </cell>
          <cell r="BF429" t="str">
            <v/>
          </cell>
          <cell r="BG429" t="str">
            <v/>
          </cell>
          <cell r="BH429" t="str">
            <v/>
          </cell>
          <cell r="BI429" t="str">
            <v/>
          </cell>
          <cell r="BJ429" t="str">
            <v/>
          </cell>
          <cell r="BK429" t="str">
            <v/>
          </cell>
          <cell r="BL429" t="str">
            <v/>
          </cell>
          <cell r="BM429" t="str">
            <v/>
          </cell>
          <cell r="BN429" t="str">
            <v/>
          </cell>
          <cell r="BO429" t="str">
            <v/>
          </cell>
          <cell r="BP429" t="str">
            <v/>
          </cell>
          <cell r="BQ429" t="str">
            <v/>
          </cell>
          <cell r="BR429" t="str">
            <v/>
          </cell>
          <cell r="BS429" t="str">
            <v/>
          </cell>
          <cell r="BT429" t="str">
            <v/>
          </cell>
          <cell r="BU429" t="str">
            <v/>
          </cell>
          <cell r="BV429" t="str">
            <v/>
          </cell>
          <cell r="BW429" t="str">
            <v/>
          </cell>
          <cell r="BX429" t="str">
            <v/>
          </cell>
        </row>
        <row r="430">
          <cell r="A430" t="str">
            <v>EPSCCMCADS</v>
          </cell>
          <cell r="B430" t="str">
            <v>System Center Configuration Manager</v>
          </cell>
          <cell r="C430" t="str">
            <v>Concepts, Architecture, Déploiement et Support</v>
          </cell>
          <cell r="D430" t="str">
            <v>Guillaume CALBANO,Jean-Sébastien  DUCHÊNE</v>
          </cell>
          <cell r="E430" t="str">
            <v/>
          </cell>
          <cell r="F430" t="str">
            <v>CALBANO, Guillaume</v>
          </cell>
          <cell r="G430" t="str">
            <v xml:space="preserve">DUCHÊNE, Jean-Sébastien </v>
          </cell>
          <cell r="H430" t="str">
            <v/>
          </cell>
          <cell r="I430" t="str">
            <v/>
          </cell>
          <cell r="J430" t="str">
            <v/>
          </cell>
          <cell r="K430" t="str">
            <v>Edition du 1 May 2016</v>
          </cell>
          <cell r="L430" t="str">
            <v>620 pages</v>
          </cell>
          <cell r="M430" t="str">
            <v>Editions ENI</v>
          </cell>
          <cell r="N430" t="str">
            <v>fre</v>
          </cell>
          <cell r="O430" t="str">
            <v>fre</v>
          </cell>
          <cell r="P430" t="str">
            <v>fre</v>
          </cell>
          <cell r="Q430" t="str">
            <v>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v>
          </cell>
          <cell r="R430">
            <v>9782409002021</v>
          </cell>
          <cell r="S430" t="str">
            <v>Version Numérique</v>
          </cell>
          <cell r="T430">
            <v>9782409000980</v>
          </cell>
          <cell r="U430" t="str">
            <v>Version Imprimée</v>
          </cell>
          <cell r="V430" t="str">
            <v>St-Herblain</v>
          </cell>
          <cell r="W430" t="str">
            <v>Editions ENI</v>
          </cell>
          <cell r="X430">
            <v>2016</v>
          </cell>
          <cell r="Y430" t="str">
            <v>Bibliothèque Numérique ENI (Service en ligne)</v>
          </cell>
          <cell r="Z430" t="str">
            <v>EPSILON</v>
          </cell>
          <cell r="AA430" t="str">
            <v>texte</v>
          </cell>
          <cell r="AB430" t="str">
            <v>txt</v>
          </cell>
          <cell r="AC430" t="str">
            <v>rdacontent/fre</v>
          </cell>
          <cell r="AD430" t="str">
            <v>informatique</v>
          </cell>
          <cell r="AE430" t="str">
            <v>c</v>
          </cell>
          <cell r="AF430" t="str">
            <v>rdamedia/fre</v>
          </cell>
          <cell r="AG430" t="str">
            <v>ressource en ligne</v>
          </cell>
          <cell r="AH430" t="str">
            <v>cr</v>
          </cell>
          <cell r="AI430" t="str">
            <v>rdacarrier/fre</v>
          </cell>
          <cell r="AJ430" t="str">
            <v>m\\\\\o\\d\\\\\\\\</v>
          </cell>
          <cell r="AK430" t="str">
            <v>cr\cn\\\\uuaua</v>
          </cell>
          <cell r="AL430" t="str">
            <v>Accès restreint aux membres</v>
          </cell>
          <cell r="AM430" t="str">
            <v>Source de la note de description : Version imprimée</v>
          </cell>
          <cell r="AN430" t="str">
            <v/>
          </cell>
          <cell r="AO430" t="str">
            <v>%SITE_CLIENT%/?library_guid=F5D98035-915C-469A-AAC2-784BBF282E41</v>
          </cell>
          <cell r="AP430" t="str">
            <v>Accès au travers du portail ENI</v>
          </cell>
          <cell r="AQ430" t="str">
            <v xml:space="preserve"> configmgr </v>
          </cell>
          <cell r="AR430" t="str">
            <v xml:space="preserve"> current branch </v>
          </cell>
          <cell r="AS430" t="str">
            <v xml:space="preserve"> déploiement </v>
          </cell>
          <cell r="AT430" t="str">
            <v xml:space="preserve"> distribution </v>
          </cell>
          <cell r="AU430" t="str">
            <v xml:space="preserve"> gestion de parc </v>
          </cell>
          <cell r="AV430" t="str">
            <v xml:space="preserve"> inventaire </v>
          </cell>
          <cell r="AW430" t="str">
            <v xml:space="preserve"> livre SCCM </v>
          </cell>
          <cell r="AX430" t="str">
            <v xml:space="preserve"> LNEPSCCMCADS</v>
          </cell>
          <cell r="AY430" t="str">
            <v xml:space="preserve"> périphériques </v>
          </cell>
          <cell r="AZ430" t="str">
            <v xml:space="preserve"> RBA </v>
          </cell>
          <cell r="BA430" t="str">
            <v xml:space="preserve"> sms </v>
          </cell>
          <cell r="BB430" t="str">
            <v xml:space="preserve"> System Center Configuration Manager </v>
          </cell>
          <cell r="BC430" t="str">
            <v xml:space="preserve"> télédistribution </v>
          </cell>
          <cell r="BD430" t="str">
            <v xml:space="preserve">SCCM </v>
          </cell>
          <cell r="BE430" t="str">
            <v/>
          </cell>
          <cell r="BF430" t="str">
            <v/>
          </cell>
          <cell r="BG430" t="str">
            <v/>
          </cell>
          <cell r="BH430" t="str">
            <v/>
          </cell>
          <cell r="BI430" t="str">
            <v/>
          </cell>
          <cell r="BJ430" t="str">
            <v/>
          </cell>
          <cell r="BK430" t="str">
            <v/>
          </cell>
          <cell r="BL430" t="str">
            <v/>
          </cell>
          <cell r="BM430" t="str">
            <v/>
          </cell>
          <cell r="BN430" t="str">
            <v/>
          </cell>
          <cell r="BO430" t="str">
            <v/>
          </cell>
          <cell r="BP430" t="str">
            <v/>
          </cell>
          <cell r="BQ430" t="str">
            <v/>
          </cell>
          <cell r="BR430" t="str">
            <v/>
          </cell>
          <cell r="BS430" t="str">
            <v/>
          </cell>
          <cell r="BT430" t="str">
            <v/>
          </cell>
          <cell r="BU430" t="str">
            <v/>
          </cell>
          <cell r="BV430" t="str">
            <v/>
          </cell>
          <cell r="BW430" t="str">
            <v/>
          </cell>
          <cell r="BX430" t="str">
            <v/>
          </cell>
        </row>
        <row r="431">
          <cell r="A431" t="str">
            <v>EPSECAW</v>
          </cell>
          <cell r="B431" t="str">
            <v>Sécurité informatique sur le Web</v>
          </cell>
          <cell r="C431" t="str">
            <v>Apprenez à sécuriser vos applications (management, cybersécurité, développement et opérationnel)</v>
          </cell>
          <cell r="D431" t="str">
            <v>Jérôme THÉMÉE</v>
          </cell>
          <cell r="E431" t="str">
            <v/>
          </cell>
          <cell r="F431" t="str">
            <v>THÉMÉE, Jérôme</v>
          </cell>
          <cell r="G431" t="str">
            <v/>
          </cell>
          <cell r="H431" t="str">
            <v/>
          </cell>
          <cell r="I431" t="str">
            <v/>
          </cell>
          <cell r="J431" t="str">
            <v/>
          </cell>
          <cell r="K431" t="str">
            <v>Edition du 1 March 2017</v>
          </cell>
          <cell r="L431" t="str">
            <v>340 pages</v>
          </cell>
          <cell r="M431" t="str">
            <v>Editions ENI</v>
          </cell>
          <cell r="N431" t="str">
            <v>fre</v>
          </cell>
          <cell r="O431" t="str">
            <v>fre</v>
          </cell>
          <cell r="P431" t="str">
            <v>fre</v>
          </cell>
          <cell r="Q431" t="str">
            <v>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v>
          </cell>
          <cell r="R431">
            <v>9782409007736</v>
          </cell>
          <cell r="S431" t="str">
            <v>Version Numérique</v>
          </cell>
          <cell r="T431">
            <v>9782409006340</v>
          </cell>
          <cell r="U431" t="str">
            <v>Version Imprimée</v>
          </cell>
          <cell r="V431" t="str">
            <v>St-Herblain</v>
          </cell>
          <cell r="W431" t="str">
            <v>Editions ENI</v>
          </cell>
          <cell r="X431">
            <v>2017</v>
          </cell>
          <cell r="Y431" t="str">
            <v>Bibliothèque Numérique ENI (Service en ligne)</v>
          </cell>
          <cell r="Z431" t="str">
            <v>EPSILON</v>
          </cell>
          <cell r="AA431" t="str">
            <v>texte</v>
          </cell>
          <cell r="AB431" t="str">
            <v>txt</v>
          </cell>
          <cell r="AC431" t="str">
            <v>rdacontent/fre</v>
          </cell>
          <cell r="AD431" t="str">
            <v>informatique</v>
          </cell>
          <cell r="AE431" t="str">
            <v>c</v>
          </cell>
          <cell r="AF431" t="str">
            <v>rdamedia/fre</v>
          </cell>
          <cell r="AG431" t="str">
            <v>ressource en ligne</v>
          </cell>
          <cell r="AH431" t="str">
            <v>cr</v>
          </cell>
          <cell r="AI431" t="str">
            <v>rdacarrier/fre</v>
          </cell>
          <cell r="AJ431" t="str">
            <v>m\\\\\o\\d\\\\\\\\</v>
          </cell>
          <cell r="AK431" t="str">
            <v>cr\cn\\\\uuaua</v>
          </cell>
          <cell r="AL431" t="str">
            <v>Accès restreint aux membres</v>
          </cell>
          <cell r="AM431" t="str">
            <v>Source de la note de description : Version imprimée</v>
          </cell>
          <cell r="AN431" t="str">
            <v/>
          </cell>
          <cell r="AO431" t="str">
            <v>%SITE_CLIENT%/?library_guid=50E2F8BD-5A5C-492C-8C52-918CCC643999</v>
          </cell>
          <cell r="AP431" t="str">
            <v>Accès au travers du portail ENI</v>
          </cell>
          <cell r="AQ431" t="str">
            <v xml:space="preserve"> LNEPSECAW</v>
          </cell>
          <cell r="AR431" t="str">
            <v xml:space="preserve"> pentest </v>
          </cell>
          <cell r="AS431" t="str">
            <v xml:space="preserve"> pentester </v>
          </cell>
          <cell r="AT431" t="str">
            <v xml:space="preserve">devops </v>
          </cell>
          <cell r="AU431" t="str">
            <v/>
          </cell>
          <cell r="AV431" t="str">
            <v/>
          </cell>
          <cell r="AW431" t="str">
            <v/>
          </cell>
          <cell r="AX431" t="str">
            <v/>
          </cell>
          <cell r="AY431" t="str">
            <v/>
          </cell>
          <cell r="AZ431" t="str">
            <v/>
          </cell>
          <cell r="BA431" t="str">
            <v/>
          </cell>
          <cell r="BB431" t="str">
            <v/>
          </cell>
          <cell r="BC431" t="str">
            <v/>
          </cell>
          <cell r="BD431" t="str">
            <v/>
          </cell>
          <cell r="BE431" t="str">
            <v/>
          </cell>
          <cell r="BF431" t="str">
            <v/>
          </cell>
          <cell r="BG431" t="str">
            <v/>
          </cell>
          <cell r="BH431" t="str">
            <v/>
          </cell>
          <cell r="BI431" t="str">
            <v/>
          </cell>
          <cell r="BJ431" t="str">
            <v/>
          </cell>
          <cell r="BK431" t="str">
            <v/>
          </cell>
          <cell r="BL431" t="str">
            <v/>
          </cell>
          <cell r="BM431" t="str">
            <v/>
          </cell>
          <cell r="BN431" t="str">
            <v/>
          </cell>
          <cell r="BO431" t="str">
            <v/>
          </cell>
          <cell r="BP431" t="str">
            <v/>
          </cell>
          <cell r="BQ431" t="str">
            <v/>
          </cell>
          <cell r="BR431" t="str">
            <v/>
          </cell>
          <cell r="BS431" t="str">
            <v/>
          </cell>
          <cell r="BT431" t="str">
            <v/>
          </cell>
          <cell r="BU431" t="str">
            <v/>
          </cell>
          <cell r="BV431" t="str">
            <v/>
          </cell>
          <cell r="BW431" t="str">
            <v/>
          </cell>
          <cell r="BX431" t="str">
            <v/>
          </cell>
        </row>
        <row r="432">
          <cell r="A432" t="str">
            <v>EPSECMIC</v>
          </cell>
          <cell r="B432" t="str">
            <v>Sécurisez votre environnement Microsoft (365, Azure et On-premises)</v>
          </cell>
          <cell r="C432" t="str">
            <v>Mise en oeuvre d'une stratégie Zero trust</v>
          </cell>
          <cell r="D432" t="str">
            <v>Seyfallah TAGREROUT</v>
          </cell>
          <cell r="E432" t="str">
            <v/>
          </cell>
          <cell r="F432" t="str">
            <v>TAGREROUT, Seyfallah</v>
          </cell>
          <cell r="G432" t="str">
            <v/>
          </cell>
          <cell r="H432" t="str">
            <v/>
          </cell>
          <cell r="I432" t="str">
            <v/>
          </cell>
          <cell r="J432" t="str">
            <v/>
          </cell>
          <cell r="K432" t="str">
            <v>Edition du 1 April 2021</v>
          </cell>
          <cell r="L432" t="str">
            <v>833 pages</v>
          </cell>
          <cell r="M432" t="str">
            <v>Editions ENI</v>
          </cell>
          <cell r="N432" t="str">
            <v>fre</v>
          </cell>
          <cell r="O432" t="str">
            <v>fre</v>
          </cell>
          <cell r="P432" t="str">
            <v>fre</v>
          </cell>
          <cell r="Q432" t="str">
            <v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v>
          </cell>
          <cell r="R432">
            <v>9782409029912</v>
          </cell>
          <cell r="S432" t="str">
            <v>Version Numérique</v>
          </cell>
          <cell r="T432">
            <v>9782409029905</v>
          </cell>
          <cell r="U432" t="str">
            <v>Version Imprimée</v>
          </cell>
          <cell r="V432" t="str">
            <v>St-Herblain</v>
          </cell>
          <cell r="W432" t="str">
            <v>Editions ENI</v>
          </cell>
          <cell r="X432">
            <v>2021</v>
          </cell>
          <cell r="Y432" t="str">
            <v>Bibliothèque Numérique ENI (Service en ligne)</v>
          </cell>
          <cell r="Z432" t="str">
            <v>EPSILON</v>
          </cell>
          <cell r="AA432" t="str">
            <v>texte</v>
          </cell>
          <cell r="AB432" t="str">
            <v>txt</v>
          </cell>
          <cell r="AC432" t="str">
            <v>rdacontent/fre</v>
          </cell>
          <cell r="AD432" t="str">
            <v>informatique</v>
          </cell>
          <cell r="AE432" t="str">
            <v>c</v>
          </cell>
          <cell r="AF432" t="str">
            <v>rdamedia/fre</v>
          </cell>
          <cell r="AG432" t="str">
            <v>ressource en ligne</v>
          </cell>
          <cell r="AH432" t="str">
            <v>cr</v>
          </cell>
          <cell r="AI432" t="str">
            <v>rdacarrier/fre</v>
          </cell>
          <cell r="AJ432" t="str">
            <v>m\\\\\o\\d\\\\\\\\</v>
          </cell>
          <cell r="AK432" t="str">
            <v>cr\cn\\\\uuaua</v>
          </cell>
          <cell r="AL432" t="str">
            <v>Accès restreint aux membres</v>
          </cell>
          <cell r="AM432" t="str">
            <v>Source de la note de description : Version imprimée</v>
          </cell>
          <cell r="AN432" t="str">
            <v/>
          </cell>
          <cell r="AO432" t="str">
            <v>%SITE_CLIENT%/?library_guid=5BB484A2-3007-4998-9683-5265015D3731</v>
          </cell>
          <cell r="AP432" t="str">
            <v>Accès au travers du portail ENI</v>
          </cell>
          <cell r="AQ432">
            <v>365</v>
          </cell>
          <cell r="AR432" t="str">
            <v xml:space="preserve"> Azure </v>
          </cell>
          <cell r="AS432" t="str">
            <v xml:space="preserve"> Azure Defender </v>
          </cell>
          <cell r="AT432" t="str">
            <v xml:space="preserve"> Azure Sentinel</v>
          </cell>
          <cell r="AU432" t="str">
            <v xml:space="preserve"> Microsoft 365 Defender </v>
          </cell>
          <cell r="AV432" t="str">
            <v xml:space="preserve"> Microsoft Cloud App Security </v>
          </cell>
          <cell r="AW432" t="str">
            <v xml:space="preserve"> on</v>
          </cell>
          <cell r="AX432" t="str">
            <v xml:space="preserve"> sécurité </v>
          </cell>
          <cell r="AY432" t="str">
            <v xml:space="preserve">Microsoft </v>
          </cell>
          <cell r="AZ432" t="str">
            <v xml:space="preserve">premise </v>
          </cell>
          <cell r="BA432" t="str">
            <v/>
          </cell>
          <cell r="BB432" t="str">
            <v/>
          </cell>
          <cell r="BC432" t="str">
            <v/>
          </cell>
          <cell r="BD432" t="str">
            <v/>
          </cell>
          <cell r="BE432" t="str">
            <v/>
          </cell>
          <cell r="BF432" t="str">
            <v/>
          </cell>
          <cell r="BG432" t="str">
            <v/>
          </cell>
          <cell r="BH432" t="str">
            <v/>
          </cell>
          <cell r="BI432" t="str">
            <v/>
          </cell>
          <cell r="BJ432" t="str">
            <v/>
          </cell>
          <cell r="BK432" t="str">
            <v/>
          </cell>
          <cell r="BL432" t="str">
            <v/>
          </cell>
          <cell r="BM432" t="str">
            <v/>
          </cell>
          <cell r="BN432" t="str">
            <v/>
          </cell>
          <cell r="BO432" t="str">
            <v/>
          </cell>
          <cell r="BP432" t="str">
            <v/>
          </cell>
          <cell r="BQ432" t="str">
            <v/>
          </cell>
          <cell r="BR432" t="str">
            <v/>
          </cell>
          <cell r="BS432" t="str">
            <v/>
          </cell>
          <cell r="BT432" t="str">
            <v/>
          </cell>
          <cell r="BU432" t="str">
            <v/>
          </cell>
          <cell r="BV432" t="str">
            <v/>
          </cell>
          <cell r="BW432" t="str">
            <v/>
          </cell>
          <cell r="BX432" t="str">
            <v/>
          </cell>
        </row>
        <row r="433">
          <cell r="A433" t="str">
            <v>EPSHIN</v>
          </cell>
          <cell r="B433" t="str">
            <v>Shinken</v>
          </cell>
          <cell r="C433" t="str">
            <v>Guide de la supervision (de l'installation à l'exploitation)</v>
          </cell>
          <cell r="D433" t="str">
            <v xml:space="preserve">Philippe PIERRE </v>
          </cell>
          <cell r="E433" t="str">
            <v/>
          </cell>
          <cell r="F433" t="str">
            <v>PIERRE , Philippe</v>
          </cell>
          <cell r="G433" t="str">
            <v/>
          </cell>
          <cell r="H433" t="str">
            <v/>
          </cell>
          <cell r="I433" t="str">
            <v/>
          </cell>
          <cell r="J433" t="str">
            <v/>
          </cell>
          <cell r="K433" t="str">
            <v>Edition du 1 March 2016</v>
          </cell>
          <cell r="L433" t="str">
            <v>520 pages</v>
          </cell>
          <cell r="M433" t="str">
            <v>Editions ENI</v>
          </cell>
          <cell r="N433" t="str">
            <v>fre</v>
          </cell>
          <cell r="O433" t="str">
            <v>fre</v>
          </cell>
          <cell r="P433" t="str">
            <v>fre</v>
          </cell>
          <cell r="Q433" t="str">
            <v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v>
          </cell>
          <cell r="R433">
            <v>9782409001291</v>
          </cell>
          <cell r="S433" t="str">
            <v>Version Numérique</v>
          </cell>
          <cell r="T433">
            <v>9782409000423</v>
          </cell>
          <cell r="U433" t="str">
            <v>Version Imprimée</v>
          </cell>
          <cell r="V433" t="str">
            <v>St-Herblain</v>
          </cell>
          <cell r="W433" t="str">
            <v>Editions ENI</v>
          </cell>
          <cell r="X433">
            <v>2016</v>
          </cell>
          <cell r="Y433" t="str">
            <v>Bibliothèque Numérique ENI (Service en ligne)</v>
          </cell>
          <cell r="Z433" t="str">
            <v>EPSILON</v>
          </cell>
          <cell r="AA433" t="str">
            <v>texte</v>
          </cell>
          <cell r="AB433" t="str">
            <v>txt</v>
          </cell>
          <cell r="AC433" t="str">
            <v>rdacontent/fre</v>
          </cell>
          <cell r="AD433" t="str">
            <v>informatique</v>
          </cell>
          <cell r="AE433" t="str">
            <v>c</v>
          </cell>
          <cell r="AF433" t="str">
            <v>rdamedia/fre</v>
          </cell>
          <cell r="AG433" t="str">
            <v>ressource en ligne</v>
          </cell>
          <cell r="AH433" t="str">
            <v>cr</v>
          </cell>
          <cell r="AI433" t="str">
            <v>rdacarrier/fre</v>
          </cell>
          <cell r="AJ433" t="str">
            <v>m\\\\\o\\d\\\\\\\\</v>
          </cell>
          <cell r="AK433" t="str">
            <v>cr\cn\\\\uuaua</v>
          </cell>
          <cell r="AL433" t="str">
            <v>Accès restreint aux membres</v>
          </cell>
          <cell r="AM433" t="str">
            <v>Source de la note de description : Version imprimée</v>
          </cell>
          <cell r="AN433" t="str">
            <v/>
          </cell>
          <cell r="AO433" t="str">
            <v>%SITE_CLIENT%/?library_guid=3D357917-2BAE-4902-AF7E-70D06C445CE1</v>
          </cell>
          <cell r="AP433" t="str">
            <v>Accès au travers du portail ENI</v>
          </cell>
          <cell r="AQ433" t="str">
            <v xml:space="preserve"> FusionInventory </v>
          </cell>
          <cell r="AR433" t="str">
            <v xml:space="preserve"> GLPI </v>
          </cell>
          <cell r="AS433" t="str">
            <v xml:space="preserve"> infrastructure </v>
          </cell>
          <cell r="AT433" t="str">
            <v xml:space="preserve"> LNEPSHIN</v>
          </cell>
          <cell r="AU433" t="str">
            <v xml:space="preserve"> nagios </v>
          </cell>
          <cell r="AV433" t="str">
            <v xml:space="preserve">livre supervision </v>
          </cell>
          <cell r="AW433" t="str">
            <v/>
          </cell>
          <cell r="AX433" t="str">
            <v/>
          </cell>
          <cell r="AY433" t="str">
            <v/>
          </cell>
          <cell r="AZ433" t="str">
            <v/>
          </cell>
          <cell r="BA433" t="str">
            <v/>
          </cell>
          <cell r="BB433" t="str">
            <v/>
          </cell>
          <cell r="BC433" t="str">
            <v/>
          </cell>
          <cell r="BD433" t="str">
            <v/>
          </cell>
          <cell r="BE433" t="str">
            <v/>
          </cell>
          <cell r="BF433" t="str">
            <v/>
          </cell>
          <cell r="BG433" t="str">
            <v/>
          </cell>
          <cell r="BH433" t="str">
            <v/>
          </cell>
          <cell r="BI433" t="str">
            <v/>
          </cell>
          <cell r="BJ433" t="str">
            <v/>
          </cell>
          <cell r="BK433" t="str">
            <v/>
          </cell>
          <cell r="BL433" t="str">
            <v/>
          </cell>
          <cell r="BM433" t="str">
            <v/>
          </cell>
          <cell r="BN433" t="str">
            <v/>
          </cell>
          <cell r="BO433" t="str">
            <v/>
          </cell>
          <cell r="BP433" t="str">
            <v/>
          </cell>
          <cell r="BQ433" t="str">
            <v/>
          </cell>
          <cell r="BR433" t="str">
            <v/>
          </cell>
          <cell r="BS433" t="str">
            <v/>
          </cell>
          <cell r="BT433" t="str">
            <v/>
          </cell>
          <cell r="BU433" t="str">
            <v/>
          </cell>
          <cell r="BV433" t="str">
            <v/>
          </cell>
          <cell r="BW433" t="str">
            <v/>
          </cell>
          <cell r="BX433" t="str">
            <v/>
          </cell>
        </row>
        <row r="434">
          <cell r="A434" t="str">
            <v>EPSIDEB</v>
          </cell>
          <cell r="B434" t="str">
            <v>Debian GNU/Linux</v>
          </cell>
          <cell r="C434" t="str">
            <v>Maîtrisez la sécurité des infrastructures</v>
          </cell>
          <cell r="D434" t="str">
            <v xml:space="preserve">Philippe PIERRE </v>
          </cell>
          <cell r="E434" t="str">
            <v/>
          </cell>
          <cell r="F434" t="str">
            <v>PIERRE , Philippe</v>
          </cell>
          <cell r="G434" t="str">
            <v/>
          </cell>
          <cell r="H434" t="str">
            <v/>
          </cell>
          <cell r="I434" t="str">
            <v/>
          </cell>
          <cell r="J434" t="str">
            <v/>
          </cell>
          <cell r="K434" t="str">
            <v>Edition du 1 March 2018</v>
          </cell>
          <cell r="L434" t="str">
            <v>522 pages</v>
          </cell>
          <cell r="M434" t="str">
            <v>Editions ENI</v>
          </cell>
          <cell r="N434" t="str">
            <v>fre</v>
          </cell>
          <cell r="O434" t="str">
            <v>fre</v>
          </cell>
          <cell r="P434" t="str">
            <v>fre</v>
          </cell>
          <cell r="Q434" t="str">
            <v>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v>
          </cell>
          <cell r="R434">
            <v>9782409013058</v>
          </cell>
          <cell r="S434" t="str">
            <v>Version Numérique</v>
          </cell>
          <cell r="T434">
            <v>9782409012877</v>
          </cell>
          <cell r="U434" t="str">
            <v>Version Imprimée</v>
          </cell>
          <cell r="V434" t="str">
            <v>St-Herblain</v>
          </cell>
          <cell r="W434" t="str">
            <v>Editions ENI</v>
          </cell>
          <cell r="X434">
            <v>2018</v>
          </cell>
          <cell r="Y434" t="str">
            <v>Bibliothèque Numérique ENI (Service en ligne)</v>
          </cell>
          <cell r="Z434" t="str">
            <v>EPSILON</v>
          </cell>
          <cell r="AA434" t="str">
            <v>texte</v>
          </cell>
          <cell r="AB434" t="str">
            <v>txt</v>
          </cell>
          <cell r="AC434" t="str">
            <v>rdacontent/fre</v>
          </cell>
          <cell r="AD434" t="str">
            <v>informatique</v>
          </cell>
          <cell r="AE434" t="str">
            <v>c</v>
          </cell>
          <cell r="AF434" t="str">
            <v>rdamedia/fre</v>
          </cell>
          <cell r="AG434" t="str">
            <v>ressource en ligne</v>
          </cell>
          <cell r="AH434" t="str">
            <v>cr</v>
          </cell>
          <cell r="AI434" t="str">
            <v>rdacarrier/fre</v>
          </cell>
          <cell r="AJ434" t="str">
            <v>m\\\\\o\\d\\\\\\\\</v>
          </cell>
          <cell r="AK434" t="str">
            <v>cr\cn\\\\uuaua</v>
          </cell>
          <cell r="AL434" t="str">
            <v>Accès restreint aux membres</v>
          </cell>
          <cell r="AM434" t="str">
            <v>Source de la note de description : Version imprimée</v>
          </cell>
          <cell r="AN434" t="str">
            <v/>
          </cell>
          <cell r="AO434" t="str">
            <v>%SITE_CLIENT%/?library_guid=F2046DCE-CF79-4546-A0EE-74A839623677</v>
          </cell>
          <cell r="AP434" t="str">
            <v>Accès au travers du portail ENI</v>
          </cell>
          <cell r="AQ434" t="str">
            <v xml:space="preserve"> cluster </v>
          </cell>
          <cell r="AR434" t="str">
            <v xml:space="preserve"> debian </v>
          </cell>
          <cell r="AS434" t="str">
            <v xml:space="preserve"> forensic </v>
          </cell>
          <cell r="AT434" t="str">
            <v xml:space="preserve"> gnu </v>
          </cell>
          <cell r="AU434" t="str">
            <v xml:space="preserve"> Linux </v>
          </cell>
          <cell r="AV434" t="str">
            <v xml:space="preserve"> LNEPSIDEB</v>
          </cell>
          <cell r="AW434" t="str">
            <v xml:space="preserve"> sauvegarde </v>
          </cell>
          <cell r="AX434" t="str">
            <v xml:space="preserve"> supervision </v>
          </cell>
          <cell r="AY434" t="str">
            <v xml:space="preserve"> virtualisation </v>
          </cell>
          <cell r="AZ434" t="str">
            <v xml:space="preserve">livre debian </v>
          </cell>
          <cell r="BA434" t="str">
            <v/>
          </cell>
          <cell r="BB434" t="str">
            <v/>
          </cell>
          <cell r="BC434" t="str">
            <v/>
          </cell>
          <cell r="BD434" t="str">
            <v/>
          </cell>
          <cell r="BE434" t="str">
            <v/>
          </cell>
          <cell r="BF434" t="str">
            <v/>
          </cell>
          <cell r="BG434" t="str">
            <v/>
          </cell>
          <cell r="BH434" t="str">
            <v/>
          </cell>
          <cell r="BI434" t="str">
            <v/>
          </cell>
          <cell r="BJ434" t="str">
            <v/>
          </cell>
          <cell r="BK434" t="str">
            <v/>
          </cell>
          <cell r="BL434" t="str">
            <v/>
          </cell>
          <cell r="BM434" t="str">
            <v/>
          </cell>
          <cell r="BN434" t="str">
            <v/>
          </cell>
          <cell r="BO434" t="str">
            <v/>
          </cell>
          <cell r="BP434" t="str">
            <v/>
          </cell>
          <cell r="BQ434" t="str">
            <v/>
          </cell>
          <cell r="BR434" t="str">
            <v/>
          </cell>
          <cell r="BS434" t="str">
            <v/>
          </cell>
          <cell r="BT434" t="str">
            <v/>
          </cell>
          <cell r="BU434" t="str">
            <v/>
          </cell>
          <cell r="BV434" t="str">
            <v/>
          </cell>
          <cell r="BW434" t="str">
            <v/>
          </cell>
          <cell r="BX434" t="str">
            <v/>
          </cell>
        </row>
        <row r="435">
          <cell r="A435" t="str">
            <v>EPSQUI</v>
          </cell>
          <cell r="B435" t="str">
            <v>Squid</v>
          </cell>
          <cell r="C435" t="str">
            <v>Intégrez un proxy à votre réseau d'entreprise</v>
          </cell>
          <cell r="D435" t="str">
            <v>Loïc THOMAS</v>
          </cell>
          <cell r="E435" t="str">
            <v/>
          </cell>
          <cell r="F435" t="str">
            <v>THOMAS, Loïc</v>
          </cell>
          <cell r="G435" t="str">
            <v/>
          </cell>
          <cell r="H435" t="str">
            <v/>
          </cell>
          <cell r="I435" t="str">
            <v/>
          </cell>
          <cell r="J435" t="str">
            <v/>
          </cell>
          <cell r="K435" t="str">
            <v>Edition du 1 March 2013</v>
          </cell>
          <cell r="L435" t="str">
            <v>323 pages</v>
          </cell>
          <cell r="M435" t="str">
            <v>Editions ENI</v>
          </cell>
          <cell r="N435" t="str">
            <v>fre</v>
          </cell>
          <cell r="O435" t="str">
            <v>fre</v>
          </cell>
          <cell r="P435" t="str">
            <v>fre</v>
          </cell>
          <cell r="Q435" t="str">
            <v>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v>
          </cell>
          <cell r="R435">
            <v>9782746080041</v>
          </cell>
          <cell r="S435" t="str">
            <v>Version Numérique</v>
          </cell>
          <cell r="T435">
            <v>9782746079182</v>
          </cell>
          <cell r="U435" t="str">
            <v>Version Imprimée</v>
          </cell>
          <cell r="V435" t="str">
            <v>St-Herblain</v>
          </cell>
          <cell r="W435" t="str">
            <v>Editions ENI</v>
          </cell>
          <cell r="X435">
            <v>2013</v>
          </cell>
          <cell r="Y435" t="str">
            <v>Bibliothèque Numérique ENI (Service en ligne)</v>
          </cell>
          <cell r="Z435" t="str">
            <v>EPSILON</v>
          </cell>
          <cell r="AA435" t="str">
            <v>texte</v>
          </cell>
          <cell r="AB435" t="str">
            <v>txt</v>
          </cell>
          <cell r="AC435" t="str">
            <v>rdacontent/fre</v>
          </cell>
          <cell r="AD435" t="str">
            <v>informatique</v>
          </cell>
          <cell r="AE435" t="str">
            <v>c</v>
          </cell>
          <cell r="AF435" t="str">
            <v>rdamedia/fre</v>
          </cell>
          <cell r="AG435" t="str">
            <v>ressource en ligne</v>
          </cell>
          <cell r="AH435" t="str">
            <v>cr</v>
          </cell>
          <cell r="AI435" t="str">
            <v>rdacarrier/fre</v>
          </cell>
          <cell r="AJ435" t="str">
            <v>m\\\\\o\\d\\\\\\\\</v>
          </cell>
          <cell r="AK435" t="str">
            <v>cr\cn\\\\uuaua</v>
          </cell>
          <cell r="AL435" t="str">
            <v>Accès restreint aux membres</v>
          </cell>
          <cell r="AM435" t="str">
            <v>Source de la note de description : Version imprimée</v>
          </cell>
          <cell r="AN435" t="str">
            <v/>
          </cell>
          <cell r="AO435" t="str">
            <v>%SITE_CLIENT%/?library_guid=0129CF2A-42E0-4317-B2B3-4BE1703B6F9B</v>
          </cell>
          <cell r="AP435" t="str">
            <v>Accès au travers du portail ENI</v>
          </cell>
          <cell r="AQ435" t="str">
            <v xml:space="preserve"> cache </v>
          </cell>
          <cell r="AR435" t="str">
            <v xml:space="preserve"> copher </v>
          </cell>
          <cell r="AS435" t="str">
            <v xml:space="preserve"> ftp </v>
          </cell>
          <cell r="AT435" t="str">
            <v xml:space="preserve"> http </v>
          </cell>
          <cell r="AU435" t="str">
            <v xml:space="preserve"> https </v>
          </cell>
          <cell r="AV435" t="str">
            <v xml:space="preserve"> LNEPSQUI</v>
          </cell>
          <cell r="AW435" t="str">
            <v xml:space="preserve"> open source </v>
          </cell>
          <cell r="AX435" t="str">
            <v xml:space="preserve"> securité </v>
          </cell>
          <cell r="AY435" t="str">
            <v xml:space="preserve"> sécurite </v>
          </cell>
          <cell r="AZ435" t="str">
            <v xml:space="preserve"> sécurité </v>
          </cell>
          <cell r="BA435" t="str">
            <v xml:space="preserve"> squidguard </v>
          </cell>
          <cell r="BB435" t="str">
            <v xml:space="preserve">livre squid </v>
          </cell>
          <cell r="BC435" t="str">
            <v/>
          </cell>
          <cell r="BD435" t="str">
            <v/>
          </cell>
          <cell r="BE435" t="str">
            <v/>
          </cell>
          <cell r="BF435" t="str">
            <v/>
          </cell>
          <cell r="BG435" t="str">
            <v/>
          </cell>
          <cell r="BH435" t="str">
            <v/>
          </cell>
          <cell r="BI435" t="str">
            <v/>
          </cell>
          <cell r="BJ435" t="str">
            <v/>
          </cell>
          <cell r="BK435" t="str">
            <v/>
          </cell>
          <cell r="BL435" t="str">
            <v/>
          </cell>
          <cell r="BM435" t="str">
            <v/>
          </cell>
          <cell r="BN435" t="str">
            <v/>
          </cell>
          <cell r="BO435" t="str">
            <v/>
          </cell>
          <cell r="BP435" t="str">
            <v/>
          </cell>
          <cell r="BQ435" t="str">
            <v/>
          </cell>
          <cell r="BR435" t="str">
            <v/>
          </cell>
          <cell r="BS435" t="str">
            <v/>
          </cell>
          <cell r="BT435" t="str">
            <v/>
          </cell>
          <cell r="BU435" t="str">
            <v/>
          </cell>
          <cell r="BV435" t="str">
            <v/>
          </cell>
          <cell r="BW435" t="str">
            <v/>
          </cell>
          <cell r="BX435" t="str">
            <v/>
          </cell>
        </row>
        <row r="436">
          <cell r="A436" t="str">
            <v>EPSRCIS</v>
          </cell>
          <cell r="B436" t="str">
            <v>La sécurité des réseaux avec Cisco</v>
          </cell>
          <cell r="C436" t="str">
            <v/>
          </cell>
          <cell r="D436" t="str">
            <v>Vincent REMAZEILLES</v>
          </cell>
          <cell r="E436" t="str">
            <v/>
          </cell>
          <cell r="F436" t="str">
            <v>REMAZEILLES, Vincent</v>
          </cell>
          <cell r="G436" t="str">
            <v/>
          </cell>
          <cell r="H436" t="str">
            <v/>
          </cell>
          <cell r="I436" t="str">
            <v/>
          </cell>
          <cell r="J436" t="str">
            <v/>
          </cell>
          <cell r="K436" t="str">
            <v>Edition du 1 February 2009</v>
          </cell>
          <cell r="L436" t="str">
            <v>260 pages</v>
          </cell>
          <cell r="M436" t="str">
            <v>Editions ENI</v>
          </cell>
          <cell r="N436" t="str">
            <v>fre</v>
          </cell>
          <cell r="O436" t="str">
            <v>fre</v>
          </cell>
          <cell r="P436" t="str">
            <v>fre</v>
          </cell>
          <cell r="Q436" t="str">
            <v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v>
          </cell>
          <cell r="R436">
            <v>9782746048362</v>
          </cell>
          <cell r="S436" t="str">
            <v>Version Numérique</v>
          </cell>
          <cell r="T436">
            <v>9782746047143</v>
          </cell>
          <cell r="U436" t="str">
            <v>Version Imprimée</v>
          </cell>
          <cell r="V436" t="str">
            <v>St-Herblain</v>
          </cell>
          <cell r="W436" t="str">
            <v>Editions ENI</v>
          </cell>
          <cell r="X436">
            <v>2009</v>
          </cell>
          <cell r="Y436" t="str">
            <v>Bibliothèque Numérique ENI (Service en ligne)</v>
          </cell>
          <cell r="Z436" t="str">
            <v>EPSILON</v>
          </cell>
          <cell r="AA436" t="str">
            <v>texte</v>
          </cell>
          <cell r="AB436" t="str">
            <v>txt</v>
          </cell>
          <cell r="AC436" t="str">
            <v>rdacontent/fre</v>
          </cell>
          <cell r="AD436" t="str">
            <v>informatique</v>
          </cell>
          <cell r="AE436" t="str">
            <v>c</v>
          </cell>
          <cell r="AF436" t="str">
            <v>rdamedia/fre</v>
          </cell>
          <cell r="AG436" t="str">
            <v>ressource en ligne</v>
          </cell>
          <cell r="AH436" t="str">
            <v>cr</v>
          </cell>
          <cell r="AI436" t="str">
            <v>rdacarrier/fre</v>
          </cell>
          <cell r="AJ436" t="str">
            <v>m\\\\\o\\d\\\\\\\\</v>
          </cell>
          <cell r="AK436" t="str">
            <v>cr\cn\\\\uuaua</v>
          </cell>
          <cell r="AL436" t="str">
            <v>Accès restreint aux membres</v>
          </cell>
          <cell r="AM436" t="str">
            <v>Source de la note de description : Version imprimée</v>
          </cell>
          <cell r="AN436" t="str">
            <v/>
          </cell>
          <cell r="AO436" t="str">
            <v>%SITE_CLIENT%/?library_guid=BF5F0E5F-F5F0-4CDE-942C-7E0CF047C59E</v>
          </cell>
          <cell r="AP436" t="str">
            <v>Accès au travers du portail ENI</v>
          </cell>
          <cell r="AQ436" t="str">
            <v xml:space="preserve">  </v>
          </cell>
          <cell r="AR436" t="str">
            <v xml:space="preserve"> access</v>
          </cell>
          <cell r="AS436" t="str">
            <v xml:space="preserve"> commutateur </v>
          </cell>
          <cell r="AT436" t="str">
            <v xml:space="preserve"> cryptographie </v>
          </cell>
          <cell r="AU436" t="str">
            <v xml:space="preserve"> e</v>
          </cell>
          <cell r="AV436" t="str">
            <v xml:space="preserve"> ebook </v>
          </cell>
          <cell r="AW436" t="str">
            <v xml:space="preserve"> livre numerique </v>
          </cell>
          <cell r="AX436" t="str">
            <v xml:space="preserve"> livre numérique </v>
          </cell>
          <cell r="AY436" t="str">
            <v xml:space="preserve"> livre sécurité </v>
          </cell>
          <cell r="AZ436" t="str">
            <v xml:space="preserve"> livres numeriques </v>
          </cell>
          <cell r="BA436" t="str">
            <v xml:space="preserve"> livres numériques </v>
          </cell>
          <cell r="BB436" t="str">
            <v xml:space="preserve"> LNEPSRCIS </v>
          </cell>
          <cell r="BC436" t="str">
            <v xml:space="preserve"> LNEPSRCIS</v>
          </cell>
          <cell r="BD436" t="str">
            <v xml:space="preserve"> routeur </v>
          </cell>
          <cell r="BE436" t="str">
            <v xml:space="preserve"> ssl </v>
          </cell>
          <cell r="BF436" t="str">
            <v xml:space="preserve"> switch  </v>
          </cell>
          <cell r="BG436" t="str">
            <v xml:space="preserve"> toip </v>
          </cell>
          <cell r="BH436" t="str">
            <v xml:space="preserve"> vlan </v>
          </cell>
          <cell r="BI436" t="str">
            <v xml:space="preserve"> vlans </v>
          </cell>
          <cell r="BJ436" t="str">
            <v xml:space="preserve"> vpn </v>
          </cell>
          <cell r="BK436" t="str">
            <v xml:space="preserve"> vpn ssl </v>
          </cell>
          <cell r="BL436" t="str">
            <v xml:space="preserve">book </v>
          </cell>
          <cell r="BM436" t="str">
            <v xml:space="preserve">lists </v>
          </cell>
          <cell r="BN436" t="str">
            <v xml:space="preserve">livre cisco </v>
          </cell>
          <cell r="BO436" t="str">
            <v/>
          </cell>
          <cell r="BP436" t="str">
            <v/>
          </cell>
          <cell r="BQ436" t="str">
            <v/>
          </cell>
          <cell r="BR436" t="str">
            <v/>
          </cell>
          <cell r="BS436" t="str">
            <v/>
          </cell>
          <cell r="BT436" t="str">
            <v/>
          </cell>
          <cell r="BU436" t="str">
            <v/>
          </cell>
          <cell r="BV436" t="str">
            <v/>
          </cell>
          <cell r="BW436" t="str">
            <v/>
          </cell>
          <cell r="BX436" t="str">
            <v/>
          </cell>
        </row>
        <row r="437">
          <cell r="A437" t="str">
            <v>EPSSYDEB</v>
          </cell>
          <cell r="B437" t="str">
            <v>Debian GNU/Linux</v>
          </cell>
          <cell r="C437" t="str">
            <v>Maîtrisez la sécurité du système</v>
          </cell>
          <cell r="D437" t="str">
            <v xml:space="preserve">Philippe PIERRE </v>
          </cell>
          <cell r="E437" t="str">
            <v/>
          </cell>
          <cell r="F437" t="str">
            <v>PIERRE , Philippe</v>
          </cell>
          <cell r="G437" t="str">
            <v/>
          </cell>
          <cell r="H437" t="str">
            <v/>
          </cell>
          <cell r="I437" t="str">
            <v/>
          </cell>
          <cell r="J437" t="str">
            <v/>
          </cell>
          <cell r="K437" t="str">
            <v>Edition du 1 March 2018</v>
          </cell>
          <cell r="L437" t="str">
            <v>515 pages</v>
          </cell>
          <cell r="M437" t="str">
            <v>Editions ENI</v>
          </cell>
          <cell r="N437" t="str">
            <v>fre</v>
          </cell>
          <cell r="O437" t="str">
            <v>fre</v>
          </cell>
          <cell r="P437" t="str">
            <v>fre</v>
          </cell>
          <cell r="Q437" t="str">
            <v>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v>
          </cell>
          <cell r="R437">
            <v>9782409013065</v>
          </cell>
          <cell r="S437" t="str">
            <v>Version Numérique</v>
          </cell>
          <cell r="T437">
            <v>9782409012860</v>
          </cell>
          <cell r="U437" t="str">
            <v>Version Imprimée</v>
          </cell>
          <cell r="V437" t="str">
            <v>St-Herblain</v>
          </cell>
          <cell r="W437" t="str">
            <v>Editions ENI</v>
          </cell>
          <cell r="X437">
            <v>2018</v>
          </cell>
          <cell r="Y437" t="str">
            <v>Bibliothèque Numérique ENI (Service en ligne)</v>
          </cell>
          <cell r="Z437" t="str">
            <v>EPSILON</v>
          </cell>
          <cell r="AA437" t="str">
            <v>texte</v>
          </cell>
          <cell r="AB437" t="str">
            <v>txt</v>
          </cell>
          <cell r="AC437" t="str">
            <v>rdacontent/fre</v>
          </cell>
          <cell r="AD437" t="str">
            <v>informatique</v>
          </cell>
          <cell r="AE437" t="str">
            <v>c</v>
          </cell>
          <cell r="AF437" t="str">
            <v>rdamedia/fre</v>
          </cell>
          <cell r="AG437" t="str">
            <v>ressource en ligne</v>
          </cell>
          <cell r="AH437" t="str">
            <v>cr</v>
          </cell>
          <cell r="AI437" t="str">
            <v>rdacarrier/fre</v>
          </cell>
          <cell r="AJ437" t="str">
            <v>m\\\\\o\\d\\\\\\\\</v>
          </cell>
          <cell r="AK437" t="str">
            <v>cr\cn\\\\uuaua</v>
          </cell>
          <cell r="AL437" t="str">
            <v>Accès restreint aux membres</v>
          </cell>
          <cell r="AM437" t="str">
            <v>Source de la note de description : Version imprimée</v>
          </cell>
          <cell r="AN437" t="str">
            <v/>
          </cell>
          <cell r="AO437" t="str">
            <v>%SITE_CLIENT%/?library_guid=FAF64496-4C5C-4885-BB84-4D7A43EE20B3</v>
          </cell>
          <cell r="AP437" t="str">
            <v>Accès au travers du portail ENI</v>
          </cell>
          <cell r="AQ437" t="str">
            <v xml:space="preserve"> debian </v>
          </cell>
          <cell r="AR437" t="str">
            <v xml:space="preserve"> gnu </v>
          </cell>
          <cell r="AS437" t="str">
            <v xml:space="preserve"> Linux </v>
          </cell>
          <cell r="AT437" t="str">
            <v xml:space="preserve"> LNEPSSYDEB</v>
          </cell>
          <cell r="AU437" t="str">
            <v xml:space="preserve"> maliciel </v>
          </cell>
          <cell r="AV437" t="str">
            <v xml:space="preserve"> mémoire </v>
          </cell>
          <cell r="AW437" t="str">
            <v xml:space="preserve"> noyau </v>
          </cell>
          <cell r="AX437" t="str">
            <v xml:space="preserve"> réseau </v>
          </cell>
          <cell r="AY437" t="str">
            <v xml:space="preserve"> système </v>
          </cell>
          <cell r="AZ437" t="str">
            <v xml:space="preserve">livre debian </v>
          </cell>
          <cell r="BA437" t="str">
            <v/>
          </cell>
          <cell r="BB437" t="str">
            <v/>
          </cell>
          <cell r="BC437" t="str">
            <v/>
          </cell>
          <cell r="BD437" t="str">
            <v/>
          </cell>
          <cell r="BE437" t="str">
            <v/>
          </cell>
          <cell r="BF437" t="str">
            <v/>
          </cell>
          <cell r="BG437" t="str">
            <v/>
          </cell>
          <cell r="BH437" t="str">
            <v/>
          </cell>
          <cell r="BI437" t="str">
            <v/>
          </cell>
          <cell r="BJ437" t="str">
            <v/>
          </cell>
          <cell r="BK437" t="str">
            <v/>
          </cell>
          <cell r="BL437" t="str">
            <v/>
          </cell>
          <cell r="BM437" t="str">
            <v/>
          </cell>
          <cell r="BN437" t="str">
            <v/>
          </cell>
          <cell r="BO437" t="str">
            <v/>
          </cell>
          <cell r="BP437" t="str">
            <v/>
          </cell>
          <cell r="BQ437" t="str">
            <v/>
          </cell>
          <cell r="BR437" t="str">
            <v/>
          </cell>
          <cell r="BS437" t="str">
            <v/>
          </cell>
          <cell r="BT437" t="str">
            <v/>
          </cell>
          <cell r="BU437" t="str">
            <v/>
          </cell>
          <cell r="BV437" t="str">
            <v/>
          </cell>
          <cell r="BW437" t="str">
            <v/>
          </cell>
          <cell r="BX437" t="str">
            <v/>
          </cell>
        </row>
        <row r="438">
          <cell r="A438" t="str">
            <v>EPSTORM</v>
          </cell>
          <cell r="B438" t="str">
            <v>Stormshield</v>
          </cell>
          <cell r="C438" t="str">
            <v>Configuration et mise en oeuvre de votre pare-feu</v>
          </cell>
          <cell r="D438" t="str">
            <v>Alejandro  CASTAÑO FERNÁNDEZ</v>
          </cell>
          <cell r="E438" t="str">
            <v/>
          </cell>
          <cell r="F438" t="str">
            <v xml:space="preserve">CASTAÑO FERNÁNDEZ, Alejandro </v>
          </cell>
          <cell r="G438" t="str">
            <v/>
          </cell>
          <cell r="H438" t="str">
            <v/>
          </cell>
          <cell r="I438" t="str">
            <v/>
          </cell>
          <cell r="J438" t="str">
            <v/>
          </cell>
          <cell r="K438" t="str">
            <v>Edition du 1 November 2020</v>
          </cell>
          <cell r="L438" t="str">
            <v>463 pages</v>
          </cell>
          <cell r="M438" t="str">
            <v>Editions ENI</v>
          </cell>
          <cell r="N438" t="str">
            <v>fre</v>
          </cell>
          <cell r="O438" t="str">
            <v>fre</v>
          </cell>
          <cell r="P438" t="str">
            <v>fre</v>
          </cell>
          <cell r="Q438" t="str">
            <v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v>
          </cell>
          <cell r="R438">
            <v>9782409027734</v>
          </cell>
          <cell r="S438" t="str">
            <v>Version Numérique</v>
          </cell>
          <cell r="T438">
            <v>9782409027727</v>
          </cell>
          <cell r="U438" t="str">
            <v>Version Imprimée</v>
          </cell>
          <cell r="V438" t="str">
            <v>St-Herblain</v>
          </cell>
          <cell r="W438" t="str">
            <v>Editions ENI</v>
          </cell>
          <cell r="X438">
            <v>2020</v>
          </cell>
          <cell r="Y438" t="str">
            <v>Bibliothèque Numérique ENI (Service en ligne)</v>
          </cell>
          <cell r="Z438" t="str">
            <v>EPSILON</v>
          </cell>
          <cell r="AA438" t="str">
            <v>texte</v>
          </cell>
          <cell r="AB438" t="str">
            <v>txt</v>
          </cell>
          <cell r="AC438" t="str">
            <v>rdacontent/fre</v>
          </cell>
          <cell r="AD438" t="str">
            <v>informatique</v>
          </cell>
          <cell r="AE438" t="str">
            <v>c</v>
          </cell>
          <cell r="AF438" t="str">
            <v>rdamedia/fre</v>
          </cell>
          <cell r="AG438" t="str">
            <v>ressource en ligne</v>
          </cell>
          <cell r="AH438" t="str">
            <v>cr</v>
          </cell>
          <cell r="AI438" t="str">
            <v>rdacarrier/fre</v>
          </cell>
          <cell r="AJ438" t="str">
            <v>m\\\\\o\\d\\\\\\\\</v>
          </cell>
          <cell r="AK438" t="str">
            <v>cr\cn\\\\uuaua</v>
          </cell>
          <cell r="AL438" t="str">
            <v>Accès restreint aux membres</v>
          </cell>
          <cell r="AM438" t="str">
            <v>Source de la note de description : Version imprimée</v>
          </cell>
          <cell r="AN438" t="str">
            <v/>
          </cell>
          <cell r="AO438" t="str">
            <v>%SITE_CLIENT%/?library_guid=9FE06872-5847-40BC-8676-1D35DF9EABF9</v>
          </cell>
          <cell r="AP438" t="str">
            <v>Accès au travers du portail ENI</v>
          </cell>
          <cell r="AQ438" t="str">
            <v xml:space="preserve"> firewall </v>
          </cell>
          <cell r="AR438" t="str">
            <v xml:space="preserve"> pare</v>
          </cell>
          <cell r="AS438" t="str">
            <v xml:space="preserve"> parefeu </v>
          </cell>
          <cell r="AT438" t="str">
            <v xml:space="preserve"> SNS</v>
          </cell>
          <cell r="AU438" t="str">
            <v xml:space="preserve">feu </v>
          </cell>
          <cell r="AV438" t="str">
            <v xml:space="preserve">Stormshield Network Security </v>
          </cell>
          <cell r="AW438" t="str">
            <v/>
          </cell>
          <cell r="AX438" t="str">
            <v/>
          </cell>
          <cell r="AY438" t="str">
            <v/>
          </cell>
          <cell r="AZ438" t="str">
            <v/>
          </cell>
          <cell r="BA438" t="str">
            <v/>
          </cell>
          <cell r="BB438" t="str">
            <v/>
          </cell>
          <cell r="BC438" t="str">
            <v/>
          </cell>
          <cell r="BD438" t="str">
            <v/>
          </cell>
          <cell r="BE438" t="str">
            <v/>
          </cell>
          <cell r="BF438" t="str">
            <v/>
          </cell>
          <cell r="BG438" t="str">
            <v/>
          </cell>
          <cell r="BH438" t="str">
            <v/>
          </cell>
          <cell r="BI438" t="str">
            <v/>
          </cell>
          <cell r="BJ438" t="str">
            <v/>
          </cell>
          <cell r="BK438" t="str">
            <v/>
          </cell>
          <cell r="BL438" t="str">
            <v/>
          </cell>
          <cell r="BM438" t="str">
            <v/>
          </cell>
          <cell r="BN438" t="str">
            <v/>
          </cell>
          <cell r="BO438" t="str">
            <v/>
          </cell>
          <cell r="BP438" t="str">
            <v/>
          </cell>
          <cell r="BQ438" t="str">
            <v/>
          </cell>
          <cell r="BR438" t="str">
            <v/>
          </cell>
          <cell r="BS438" t="str">
            <v/>
          </cell>
          <cell r="BT438" t="str">
            <v/>
          </cell>
          <cell r="BU438" t="str">
            <v/>
          </cell>
          <cell r="BV438" t="str">
            <v/>
          </cell>
          <cell r="BW438" t="str">
            <v/>
          </cell>
          <cell r="BX438" t="str">
            <v/>
          </cell>
        </row>
        <row r="439">
          <cell r="A439" t="str">
            <v>EPTAL</v>
          </cell>
          <cell r="B439" t="str">
            <v>Talend Open Studio</v>
          </cell>
          <cell r="C439" t="str">
            <v>Mettre en oeuvre une solution d'intégration de données</v>
          </cell>
          <cell r="D439" t="str">
            <v>Jean-Noël BARTHAS</v>
          </cell>
          <cell r="E439" t="str">
            <v/>
          </cell>
          <cell r="F439" t="str">
            <v>BARTHAS, Jean-Noël</v>
          </cell>
          <cell r="G439" t="str">
            <v/>
          </cell>
          <cell r="H439" t="str">
            <v/>
          </cell>
          <cell r="I439" t="str">
            <v/>
          </cell>
          <cell r="J439" t="str">
            <v/>
          </cell>
          <cell r="K439" t="str">
            <v>Edition du 1 September 2011</v>
          </cell>
          <cell r="L439" t="str">
            <v>426 pages</v>
          </cell>
          <cell r="M439" t="str">
            <v>Editions ENI</v>
          </cell>
          <cell r="N439" t="str">
            <v>fre</v>
          </cell>
          <cell r="O439" t="str">
            <v>fre</v>
          </cell>
          <cell r="P439" t="str">
            <v>fre</v>
          </cell>
          <cell r="Q439" t="str">
            <v>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v>
          </cell>
          <cell r="R439">
            <v>9782746069725</v>
          </cell>
          <cell r="S439" t="str">
            <v>Version Numérique</v>
          </cell>
          <cell r="T439">
            <v>9782746067875</v>
          </cell>
          <cell r="U439" t="str">
            <v>Version Imprimée</v>
          </cell>
          <cell r="V439" t="str">
            <v>St-Herblain</v>
          </cell>
          <cell r="W439" t="str">
            <v>Editions ENI</v>
          </cell>
          <cell r="X439">
            <v>2011</v>
          </cell>
          <cell r="Y439" t="str">
            <v>Bibliothèque Numérique ENI (Service en ligne)</v>
          </cell>
          <cell r="Z439" t="str">
            <v>EPSILON</v>
          </cell>
          <cell r="AA439" t="str">
            <v>texte</v>
          </cell>
          <cell r="AB439" t="str">
            <v>txt</v>
          </cell>
          <cell r="AC439" t="str">
            <v>rdacontent/fre</v>
          </cell>
          <cell r="AD439" t="str">
            <v>informatique</v>
          </cell>
          <cell r="AE439" t="str">
            <v>c</v>
          </cell>
          <cell r="AF439" t="str">
            <v>rdamedia/fre</v>
          </cell>
          <cell r="AG439" t="str">
            <v>ressource en ligne</v>
          </cell>
          <cell r="AH439" t="str">
            <v>cr</v>
          </cell>
          <cell r="AI439" t="str">
            <v>rdacarrier/fre</v>
          </cell>
          <cell r="AJ439" t="str">
            <v>m\\\\\o\\d\\\\\\\\</v>
          </cell>
          <cell r="AK439" t="str">
            <v>cr\cn\\\\uuaua</v>
          </cell>
          <cell r="AL439" t="str">
            <v>Accès restreint aux membres</v>
          </cell>
          <cell r="AM439" t="str">
            <v>Source de la note de description : Version imprimée</v>
          </cell>
          <cell r="AN439" t="str">
            <v/>
          </cell>
          <cell r="AO439" t="str">
            <v>%SITE_CLIENT%/?library_guid=C2616D64-2CAE-426C-B26E-95303B8144FC</v>
          </cell>
          <cell r="AP439" t="str">
            <v>Accès au travers du portail ENI</v>
          </cell>
          <cell r="AQ439" t="str">
            <v xml:space="preserve"> BI </v>
          </cell>
          <cell r="AR439" t="str">
            <v xml:space="preserve"> datawarehouse </v>
          </cell>
          <cell r="AS439" t="str">
            <v xml:space="preserve"> données </v>
          </cell>
          <cell r="AT439" t="str">
            <v xml:space="preserve"> EAI </v>
          </cell>
          <cell r="AU439" t="str">
            <v xml:space="preserve"> ETL </v>
          </cell>
          <cell r="AV439" t="str">
            <v xml:space="preserve"> LNEPTAL</v>
          </cell>
          <cell r="AW439" t="str">
            <v xml:space="preserve"> middleware </v>
          </cell>
          <cell r="AX439" t="str">
            <v xml:space="preserve"> open source </v>
          </cell>
          <cell r="AY439" t="str">
            <v xml:space="preserve"> T.O.S. </v>
          </cell>
          <cell r="AZ439" t="str">
            <v xml:space="preserve">TOS </v>
          </cell>
          <cell r="BA439" t="str">
            <v/>
          </cell>
          <cell r="BB439" t="str">
            <v/>
          </cell>
          <cell r="BC439" t="str">
            <v/>
          </cell>
          <cell r="BD439" t="str">
            <v/>
          </cell>
          <cell r="BE439" t="str">
            <v/>
          </cell>
          <cell r="BF439" t="str">
            <v/>
          </cell>
          <cell r="BG439" t="str">
            <v/>
          </cell>
          <cell r="BH439" t="str">
            <v/>
          </cell>
          <cell r="BI439" t="str">
            <v/>
          </cell>
          <cell r="BJ439" t="str">
            <v/>
          </cell>
          <cell r="BK439" t="str">
            <v/>
          </cell>
          <cell r="BL439" t="str">
            <v/>
          </cell>
          <cell r="BM439" t="str">
            <v/>
          </cell>
          <cell r="BN439" t="str">
            <v/>
          </cell>
          <cell r="BO439" t="str">
            <v/>
          </cell>
          <cell r="BP439" t="str">
            <v/>
          </cell>
          <cell r="BQ439" t="str">
            <v/>
          </cell>
          <cell r="BR439" t="str">
            <v/>
          </cell>
          <cell r="BS439" t="str">
            <v/>
          </cell>
          <cell r="BT439" t="str">
            <v/>
          </cell>
          <cell r="BU439" t="str">
            <v/>
          </cell>
          <cell r="BV439" t="str">
            <v/>
          </cell>
          <cell r="BW439" t="str">
            <v/>
          </cell>
          <cell r="BX439" t="str">
            <v/>
          </cell>
        </row>
        <row r="440">
          <cell r="A440" t="str">
            <v>EPTENS</v>
          </cell>
          <cell r="B440" t="str">
            <v>TensorFlow et Keras</v>
          </cell>
          <cell r="C440" t="str">
            <v>L'intelligence artificielle appliquée à la robotique humanoïde</v>
          </cell>
          <cell r="D440" t="str">
            <v>Henri LAUDE</v>
          </cell>
          <cell r="E440" t="str">
            <v/>
          </cell>
          <cell r="F440" t="str">
            <v>LAUDE, Henri</v>
          </cell>
          <cell r="G440" t="str">
            <v/>
          </cell>
          <cell r="H440" t="str">
            <v/>
          </cell>
          <cell r="I440" t="str">
            <v/>
          </cell>
          <cell r="J440" t="str">
            <v/>
          </cell>
          <cell r="K440" t="str">
            <v>Edition du 1 December 2019</v>
          </cell>
          <cell r="L440" t="str">
            <v>364 pages</v>
          </cell>
          <cell r="M440" t="str">
            <v>Editions ENI</v>
          </cell>
          <cell r="N440" t="str">
            <v>fre</v>
          </cell>
          <cell r="O440" t="str">
            <v>fre</v>
          </cell>
          <cell r="P440" t="str">
            <v>fre</v>
          </cell>
          <cell r="Q440" t="str">
            <v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v>
          </cell>
          <cell r="R440">
            <v>9782409022005</v>
          </cell>
          <cell r="S440" t="str">
            <v>Version Numérique</v>
          </cell>
          <cell r="T440">
            <v>9782409021992</v>
          </cell>
          <cell r="U440" t="str">
            <v>Version Imprimée</v>
          </cell>
          <cell r="V440" t="str">
            <v>St-Herblain</v>
          </cell>
          <cell r="W440" t="str">
            <v>Editions ENI</v>
          </cell>
          <cell r="X440">
            <v>2019</v>
          </cell>
          <cell r="Y440" t="str">
            <v>Bibliothèque Numérique ENI (Service en ligne)</v>
          </cell>
          <cell r="Z440" t="str">
            <v>EPSILON</v>
          </cell>
          <cell r="AA440" t="str">
            <v>texte</v>
          </cell>
          <cell r="AB440" t="str">
            <v>txt</v>
          </cell>
          <cell r="AC440" t="str">
            <v>rdacontent/fre</v>
          </cell>
          <cell r="AD440" t="str">
            <v>informatique</v>
          </cell>
          <cell r="AE440" t="str">
            <v>c</v>
          </cell>
          <cell r="AF440" t="str">
            <v>rdamedia/fre</v>
          </cell>
          <cell r="AG440" t="str">
            <v>ressource en ligne</v>
          </cell>
          <cell r="AH440" t="str">
            <v>cr</v>
          </cell>
          <cell r="AI440" t="str">
            <v>rdacarrier/fre</v>
          </cell>
          <cell r="AJ440" t="str">
            <v>m\\\\\o\\d\\\\\\\\</v>
          </cell>
          <cell r="AK440" t="str">
            <v>cr\cn\\\\uuaua</v>
          </cell>
          <cell r="AL440" t="str">
            <v>Accès restreint aux membres</v>
          </cell>
          <cell r="AM440" t="str">
            <v>Source de la note de description : Version imprimée</v>
          </cell>
          <cell r="AN440" t="str">
            <v/>
          </cell>
          <cell r="AO440" t="str">
            <v>%SITE_CLIENT%/?library_guid=BB84F410-EE80-44EB-976D-896D9AFB2E01</v>
          </cell>
          <cell r="AP440" t="str">
            <v>Accès au travers du portail ENI</v>
          </cell>
          <cell r="AQ440" t="str">
            <v xml:space="preserve"> deep learning </v>
          </cell>
          <cell r="AR440" t="str">
            <v xml:space="preserve"> framework </v>
          </cell>
          <cell r="AS440" t="str">
            <v xml:space="preserve"> IA </v>
          </cell>
          <cell r="AT440" t="str">
            <v xml:space="preserve"> intelligence artificelle </v>
          </cell>
          <cell r="AU440" t="str">
            <v xml:space="preserve"> Javascript </v>
          </cell>
          <cell r="AV440" t="str">
            <v xml:space="preserve"> js </v>
          </cell>
          <cell r="AW440" t="str">
            <v xml:space="preserve"> Keras </v>
          </cell>
          <cell r="AX440" t="str">
            <v xml:space="preserve"> LNEPTENS</v>
          </cell>
          <cell r="AY440" t="str">
            <v xml:space="preserve"> machine learning </v>
          </cell>
          <cell r="AZ440" t="str">
            <v xml:space="preserve"> robotique </v>
          </cell>
          <cell r="BA440" t="str">
            <v xml:space="preserve">TensorFlow </v>
          </cell>
          <cell r="BB440" t="str">
            <v/>
          </cell>
          <cell r="BC440" t="str">
            <v/>
          </cell>
          <cell r="BD440" t="str">
            <v/>
          </cell>
          <cell r="BE440" t="str">
            <v/>
          </cell>
          <cell r="BF440" t="str">
            <v/>
          </cell>
          <cell r="BG440" t="str">
            <v/>
          </cell>
          <cell r="BH440" t="str">
            <v/>
          </cell>
          <cell r="BI440" t="str">
            <v/>
          </cell>
          <cell r="BJ440" t="str">
            <v/>
          </cell>
          <cell r="BK440" t="str">
            <v/>
          </cell>
          <cell r="BL440" t="str">
            <v/>
          </cell>
          <cell r="BM440" t="str">
            <v/>
          </cell>
          <cell r="BN440" t="str">
            <v/>
          </cell>
          <cell r="BO440" t="str">
            <v/>
          </cell>
          <cell r="BP440" t="str">
            <v/>
          </cell>
          <cell r="BQ440" t="str">
            <v/>
          </cell>
          <cell r="BR440" t="str">
            <v/>
          </cell>
          <cell r="BS440" t="str">
            <v/>
          </cell>
          <cell r="BT440" t="str">
            <v/>
          </cell>
          <cell r="BU440" t="str">
            <v/>
          </cell>
          <cell r="BV440" t="str">
            <v/>
          </cell>
          <cell r="BW440" t="str">
            <v/>
          </cell>
          <cell r="BX440" t="str">
            <v/>
          </cell>
        </row>
        <row r="441">
          <cell r="A441" t="str">
            <v>EPWCF</v>
          </cell>
          <cell r="B441" t="str">
            <v>Windows Communication Foundation (WCF)</v>
          </cell>
          <cell r="C441" t="str">
            <v>Maîtrisez la plateforme pas à pas</v>
          </cell>
          <cell r="D441" t="str">
            <v>Loïc MONTAGNE</v>
          </cell>
          <cell r="E441" t="str">
            <v/>
          </cell>
          <cell r="F441" t="str">
            <v>MONTAGNE, Loïc</v>
          </cell>
          <cell r="G441" t="str">
            <v/>
          </cell>
          <cell r="H441" t="str">
            <v/>
          </cell>
          <cell r="I441" t="str">
            <v/>
          </cell>
          <cell r="J441" t="str">
            <v/>
          </cell>
          <cell r="K441" t="str">
            <v>Edition du 1 November 2015</v>
          </cell>
          <cell r="L441" t="str">
            <v>211 pages</v>
          </cell>
          <cell r="M441" t="str">
            <v>Editions ENI</v>
          </cell>
          <cell r="N441" t="str">
            <v>fre</v>
          </cell>
          <cell r="O441" t="str">
            <v>fre</v>
          </cell>
          <cell r="P441" t="str">
            <v>fre</v>
          </cell>
          <cell r="Q441" t="str">
            <v>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v>
          </cell>
          <cell r="R441">
            <v>9782746099159</v>
          </cell>
          <cell r="S441" t="str">
            <v>Version Numérique</v>
          </cell>
          <cell r="T441">
            <v>9782746098336</v>
          </cell>
          <cell r="U441" t="str">
            <v>Version Imprimée</v>
          </cell>
          <cell r="V441" t="str">
            <v>St-Herblain</v>
          </cell>
          <cell r="W441" t="str">
            <v>Editions ENI</v>
          </cell>
          <cell r="X441">
            <v>2015</v>
          </cell>
          <cell r="Y441" t="str">
            <v>Bibliothèque Numérique ENI (Service en ligne)</v>
          </cell>
          <cell r="Z441" t="str">
            <v>EPSILON</v>
          </cell>
          <cell r="AA441" t="str">
            <v>texte</v>
          </cell>
          <cell r="AB441" t="str">
            <v>txt</v>
          </cell>
          <cell r="AC441" t="str">
            <v>rdacontent/fre</v>
          </cell>
          <cell r="AD441" t="str">
            <v>informatique</v>
          </cell>
          <cell r="AE441" t="str">
            <v>c</v>
          </cell>
          <cell r="AF441" t="str">
            <v>rdamedia/fre</v>
          </cell>
          <cell r="AG441" t="str">
            <v>ressource en ligne</v>
          </cell>
          <cell r="AH441" t="str">
            <v>cr</v>
          </cell>
          <cell r="AI441" t="str">
            <v>rdacarrier/fre</v>
          </cell>
          <cell r="AJ441" t="str">
            <v>m\\\\\o\\d\\\\\\\\</v>
          </cell>
          <cell r="AK441" t="str">
            <v>cr\cn\\\\uuaua</v>
          </cell>
          <cell r="AL441" t="str">
            <v>Accès restreint aux membres</v>
          </cell>
          <cell r="AM441" t="str">
            <v>Source de la note de description : Version imprimée</v>
          </cell>
          <cell r="AN441" t="str">
            <v/>
          </cell>
          <cell r="AO441" t="str">
            <v>%SITE_CLIENT%/?library_guid=ECD4495C-79E6-4479-86AE-87A6EE5AB18C</v>
          </cell>
          <cell r="AP441" t="str">
            <v>Accès au travers du portail ENI</v>
          </cell>
          <cell r="AQ441" t="str">
            <v xml:space="preserve"> .NET </v>
          </cell>
          <cell r="AR441" t="str">
            <v xml:space="preserve"> C# </v>
          </cell>
          <cell r="AS441" t="str">
            <v xml:space="preserve"> LNEPWCF</v>
          </cell>
          <cell r="AT441" t="str">
            <v xml:space="preserve"> microsoft </v>
          </cell>
          <cell r="AU441" t="str">
            <v xml:space="preserve"> NET </v>
          </cell>
          <cell r="AV441" t="str">
            <v xml:space="preserve"> soa </v>
          </cell>
          <cell r="AW441" t="str">
            <v xml:space="preserve">livre WCF </v>
          </cell>
          <cell r="AX441" t="str">
            <v/>
          </cell>
          <cell r="AY441" t="str">
            <v/>
          </cell>
          <cell r="AZ441" t="str">
            <v/>
          </cell>
          <cell r="BA441" t="str">
            <v/>
          </cell>
          <cell r="BB441" t="str">
            <v/>
          </cell>
          <cell r="BC441" t="str">
            <v/>
          </cell>
          <cell r="BD441" t="str">
            <v/>
          </cell>
          <cell r="BE441" t="str">
            <v/>
          </cell>
          <cell r="BF441" t="str">
            <v/>
          </cell>
          <cell r="BG441" t="str">
            <v/>
          </cell>
          <cell r="BH441" t="str">
            <v/>
          </cell>
          <cell r="BI441" t="str">
            <v/>
          </cell>
          <cell r="BJ441" t="str">
            <v/>
          </cell>
          <cell r="BK441" t="str">
            <v/>
          </cell>
          <cell r="BL441" t="str">
            <v/>
          </cell>
          <cell r="BM441" t="str">
            <v/>
          </cell>
          <cell r="BN441" t="str">
            <v/>
          </cell>
          <cell r="BO441" t="str">
            <v/>
          </cell>
          <cell r="BP441" t="str">
            <v/>
          </cell>
          <cell r="BQ441" t="str">
            <v/>
          </cell>
          <cell r="BR441" t="str">
            <v/>
          </cell>
          <cell r="BS441" t="str">
            <v/>
          </cell>
          <cell r="BT441" t="str">
            <v/>
          </cell>
          <cell r="BU441" t="str">
            <v/>
          </cell>
          <cell r="BV441" t="str">
            <v/>
          </cell>
          <cell r="BW441" t="str">
            <v/>
          </cell>
          <cell r="BX441" t="str">
            <v/>
          </cell>
        </row>
        <row r="442">
          <cell r="A442" t="str">
            <v>EPWGL</v>
          </cell>
          <cell r="B442" t="str">
            <v>WebGL</v>
          </cell>
          <cell r="C442" t="str">
            <v>Guide de développement d'applications web 3D</v>
          </cell>
          <cell r="D442" t="str">
            <v>Xavier BOURRY</v>
          </cell>
          <cell r="E442" t="str">
            <v/>
          </cell>
          <cell r="F442" t="str">
            <v>BOURRY, Xavier</v>
          </cell>
          <cell r="G442" t="str">
            <v/>
          </cell>
          <cell r="H442" t="str">
            <v/>
          </cell>
          <cell r="I442" t="str">
            <v/>
          </cell>
          <cell r="J442" t="str">
            <v/>
          </cell>
          <cell r="K442" t="str">
            <v>Edition du 1 January 2013</v>
          </cell>
          <cell r="L442" t="str">
            <v>390 pages</v>
          </cell>
          <cell r="M442" t="str">
            <v>Editions ENI</v>
          </cell>
          <cell r="N442" t="str">
            <v>fre</v>
          </cell>
          <cell r="O442" t="str">
            <v>fre</v>
          </cell>
          <cell r="P442" t="str">
            <v>fre</v>
          </cell>
          <cell r="Q442" t="str">
            <v>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v>
          </cell>
          <cell r="R442">
            <v>9782746078796</v>
          </cell>
          <cell r="S442" t="str">
            <v>Version Numérique</v>
          </cell>
          <cell r="T442">
            <v>9782746078178</v>
          </cell>
          <cell r="U442" t="str">
            <v>Version Imprimée</v>
          </cell>
          <cell r="V442" t="str">
            <v>St-Herblain</v>
          </cell>
          <cell r="W442" t="str">
            <v>Editions ENI</v>
          </cell>
          <cell r="X442">
            <v>2013</v>
          </cell>
          <cell r="Y442" t="str">
            <v>Bibliothèque Numérique ENI (Service en ligne)</v>
          </cell>
          <cell r="Z442" t="str">
            <v>EPSILON</v>
          </cell>
          <cell r="AA442" t="str">
            <v>texte</v>
          </cell>
          <cell r="AB442" t="str">
            <v>txt</v>
          </cell>
          <cell r="AC442" t="str">
            <v>rdacontent/fre</v>
          </cell>
          <cell r="AD442" t="str">
            <v>informatique</v>
          </cell>
          <cell r="AE442" t="str">
            <v>c</v>
          </cell>
          <cell r="AF442" t="str">
            <v>rdamedia/fre</v>
          </cell>
          <cell r="AG442" t="str">
            <v>ressource en ligne</v>
          </cell>
          <cell r="AH442" t="str">
            <v>cr</v>
          </cell>
          <cell r="AI442" t="str">
            <v>rdacarrier/fre</v>
          </cell>
          <cell r="AJ442" t="str">
            <v>m\\\\\o\\d\\\\\\\\</v>
          </cell>
          <cell r="AK442" t="str">
            <v>cr\cn\\\\uuaua</v>
          </cell>
          <cell r="AL442" t="str">
            <v>Accès restreint aux membres</v>
          </cell>
          <cell r="AM442" t="str">
            <v>Source de la note de description : Version imprimée</v>
          </cell>
          <cell r="AN442" t="str">
            <v/>
          </cell>
          <cell r="AO442" t="str">
            <v>%SITE_CLIENT%/?library_guid=EC57C9F4-06D5-445D-8AAD-84A82C555F3A</v>
          </cell>
          <cell r="AP442" t="str">
            <v>Accès au travers du portail ENI</v>
          </cell>
          <cell r="AQ442" t="str">
            <v xml:space="preserve"> 3D </v>
          </cell>
          <cell r="AR442" t="str">
            <v xml:space="preserve"> api 3D </v>
          </cell>
          <cell r="AS442" t="str">
            <v xml:space="preserve"> blender </v>
          </cell>
          <cell r="AT442" t="str">
            <v xml:space="preserve"> directx </v>
          </cell>
          <cell r="AU442" t="str">
            <v xml:space="preserve"> javascript </v>
          </cell>
          <cell r="AV442" t="str">
            <v xml:space="preserve"> LNEPWGL</v>
          </cell>
          <cell r="AW442" t="str">
            <v xml:space="preserve"> opengl </v>
          </cell>
          <cell r="AX442" t="str">
            <v xml:space="preserve"> OpenGL </v>
          </cell>
          <cell r="AY442" t="str">
            <v xml:space="preserve"> OpenGL ES </v>
          </cell>
          <cell r="AZ442" t="str">
            <v xml:space="preserve"> picking </v>
          </cell>
          <cell r="BA442" t="str">
            <v xml:space="preserve"> SSAO </v>
          </cell>
          <cell r="BB442" t="str">
            <v xml:space="preserve"> web gl </v>
          </cell>
          <cell r="BC442" t="str">
            <v xml:space="preserve">livre webgl </v>
          </cell>
          <cell r="BD442" t="str">
            <v/>
          </cell>
          <cell r="BE442" t="str">
            <v/>
          </cell>
          <cell r="BF442" t="str">
            <v/>
          </cell>
          <cell r="BG442" t="str">
            <v/>
          </cell>
          <cell r="BH442" t="str">
            <v/>
          </cell>
          <cell r="BI442" t="str">
            <v/>
          </cell>
          <cell r="BJ442" t="str">
            <v/>
          </cell>
          <cell r="BK442" t="str">
            <v/>
          </cell>
          <cell r="BL442" t="str">
            <v/>
          </cell>
          <cell r="BM442" t="str">
            <v/>
          </cell>
          <cell r="BN442" t="str">
            <v/>
          </cell>
          <cell r="BO442" t="str">
            <v/>
          </cell>
          <cell r="BP442" t="str">
            <v/>
          </cell>
          <cell r="BQ442" t="str">
            <v/>
          </cell>
          <cell r="BR442" t="str">
            <v/>
          </cell>
          <cell r="BS442" t="str">
            <v/>
          </cell>
          <cell r="BT442" t="str">
            <v/>
          </cell>
          <cell r="BU442" t="str">
            <v/>
          </cell>
          <cell r="BV442" t="str">
            <v/>
          </cell>
          <cell r="BW442" t="str">
            <v/>
          </cell>
          <cell r="BX442" t="str">
            <v/>
          </cell>
        </row>
        <row r="443">
          <cell r="A443" t="str">
            <v>EPWINAP</v>
          </cell>
          <cell r="B443" t="str">
            <v>Windows Azure Platform</v>
          </cell>
          <cell r="C443" t="str">
            <v>Développez, déployez et administrez pour le Cloud Microsoft</v>
          </cell>
          <cell r="D443" t="str">
            <v>Florent Santin</v>
          </cell>
          <cell r="E443" t="str">
            <v/>
          </cell>
          <cell r="F443" t="str">
            <v>Santin, Florent</v>
          </cell>
          <cell r="G443" t="str">
            <v/>
          </cell>
          <cell r="H443" t="str">
            <v/>
          </cell>
          <cell r="I443" t="str">
            <v/>
          </cell>
          <cell r="J443" t="str">
            <v/>
          </cell>
          <cell r="K443" t="str">
            <v>Edition du 1 February 2012</v>
          </cell>
          <cell r="L443" t="str">
            <v>328 pages</v>
          </cell>
          <cell r="M443" t="str">
            <v>Editions ENI</v>
          </cell>
          <cell r="N443" t="str">
            <v>fre</v>
          </cell>
          <cell r="O443" t="str">
            <v>fre</v>
          </cell>
          <cell r="P443" t="str">
            <v>fre</v>
          </cell>
          <cell r="Q443" t="str">
            <v>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v>
          </cell>
          <cell r="R443">
            <v>9782746072879</v>
          </cell>
          <cell r="S443" t="str">
            <v>Version Numérique</v>
          </cell>
          <cell r="T443">
            <v>9782746071681</v>
          </cell>
          <cell r="U443" t="str">
            <v>Version Imprimée</v>
          </cell>
          <cell r="V443" t="str">
            <v>St-Herblain</v>
          </cell>
          <cell r="W443" t="str">
            <v>Editions ENI</v>
          </cell>
          <cell r="X443">
            <v>2012</v>
          </cell>
          <cell r="Y443" t="str">
            <v>Bibliothèque Numérique ENI (Service en ligne)</v>
          </cell>
          <cell r="Z443" t="str">
            <v>EPSILON</v>
          </cell>
          <cell r="AA443" t="str">
            <v>texte</v>
          </cell>
          <cell r="AB443" t="str">
            <v>txt</v>
          </cell>
          <cell r="AC443" t="str">
            <v>rdacontent/fre</v>
          </cell>
          <cell r="AD443" t="str">
            <v>informatique</v>
          </cell>
          <cell r="AE443" t="str">
            <v>c</v>
          </cell>
          <cell r="AF443" t="str">
            <v>rdamedia/fre</v>
          </cell>
          <cell r="AG443" t="str">
            <v>ressource en ligne</v>
          </cell>
          <cell r="AH443" t="str">
            <v>cr</v>
          </cell>
          <cell r="AI443" t="str">
            <v>rdacarrier/fre</v>
          </cell>
          <cell r="AJ443" t="str">
            <v>m\\\\\o\\d\\\\\\\\</v>
          </cell>
          <cell r="AK443" t="str">
            <v>cr\cn\\\\uuaua</v>
          </cell>
          <cell r="AL443" t="str">
            <v>Accès restreint aux membres</v>
          </cell>
          <cell r="AM443" t="str">
            <v>Source de la note de description : Version imprimée</v>
          </cell>
          <cell r="AN443" t="str">
            <v/>
          </cell>
          <cell r="AO443" t="str">
            <v>%SITE_CLIENT%/?library_guid=53C3408A-1E27-4FE8-8777-69DAA6735925</v>
          </cell>
          <cell r="AP443" t="str">
            <v>Accès au travers du portail ENI</v>
          </cell>
          <cell r="AQ443" t="str">
            <v xml:space="preserve"> .NET </v>
          </cell>
          <cell r="AR443" t="str">
            <v xml:space="preserve"> AppFabric </v>
          </cell>
          <cell r="AS443" t="str">
            <v xml:space="preserve"> azur </v>
          </cell>
          <cell r="AT443" t="str">
            <v xml:space="preserve"> cloud computing </v>
          </cell>
          <cell r="AU443" t="str">
            <v xml:space="preserve"> LNEPWINAP</v>
          </cell>
          <cell r="AV443" t="str">
            <v xml:space="preserve"> SQL Azure </v>
          </cell>
          <cell r="AW443" t="str">
            <v xml:space="preserve"> T</v>
          </cell>
          <cell r="AX443" t="str">
            <v xml:space="preserve">microsoft </v>
          </cell>
          <cell r="AY443" t="str">
            <v xml:space="preserve">SQL </v>
          </cell>
          <cell r="AZ443" t="str">
            <v/>
          </cell>
          <cell r="BA443" t="str">
            <v/>
          </cell>
          <cell r="BB443" t="str">
            <v/>
          </cell>
          <cell r="BC443" t="str">
            <v/>
          </cell>
          <cell r="BD443" t="str">
            <v/>
          </cell>
          <cell r="BE443" t="str">
            <v/>
          </cell>
          <cell r="BF443" t="str">
            <v/>
          </cell>
          <cell r="BG443" t="str">
            <v/>
          </cell>
          <cell r="BH443" t="str">
            <v/>
          </cell>
          <cell r="BI443" t="str">
            <v/>
          </cell>
          <cell r="BJ443" t="str">
            <v/>
          </cell>
          <cell r="BK443" t="str">
            <v/>
          </cell>
          <cell r="BL443" t="str">
            <v/>
          </cell>
          <cell r="BM443" t="str">
            <v/>
          </cell>
          <cell r="BN443" t="str">
            <v/>
          </cell>
          <cell r="BO443" t="str">
            <v/>
          </cell>
          <cell r="BP443" t="str">
            <v/>
          </cell>
          <cell r="BQ443" t="str">
            <v/>
          </cell>
          <cell r="BR443" t="str">
            <v/>
          </cell>
          <cell r="BS443" t="str">
            <v/>
          </cell>
          <cell r="BT443" t="str">
            <v/>
          </cell>
          <cell r="BU443" t="str">
            <v/>
          </cell>
          <cell r="BV443" t="str">
            <v/>
          </cell>
          <cell r="BW443" t="str">
            <v/>
          </cell>
          <cell r="BX443" t="str">
            <v/>
          </cell>
        </row>
        <row r="444">
          <cell r="A444" t="str">
            <v>EPXAM</v>
          </cell>
          <cell r="B444" t="str">
            <v>Xamarin</v>
          </cell>
          <cell r="C444" t="str">
            <v>Développez vos applications multiplateformes pour iOS, Android et Windows</v>
          </cell>
          <cell r="D444" t="str">
            <v>Michaël FERY,Maxime FRAPPAT,Jérôme GIACOMINI,Thomas LEBRUN</v>
          </cell>
          <cell r="E444" t="str">
            <v/>
          </cell>
          <cell r="F444" t="str">
            <v>FERY, Michaël</v>
          </cell>
          <cell r="G444" t="str">
            <v>FRAPPAT, Maxime</v>
          </cell>
          <cell r="H444" t="str">
            <v>GIACOMINI, Jérôme</v>
          </cell>
          <cell r="I444" t="str">
            <v>LEBRUN, Thomas</v>
          </cell>
          <cell r="J444" t="str">
            <v/>
          </cell>
          <cell r="K444" t="str">
            <v>Edition du 1 October 2017</v>
          </cell>
          <cell r="L444" t="str">
            <v>478 pages</v>
          </cell>
          <cell r="M444" t="str">
            <v>Editions ENI</v>
          </cell>
          <cell r="N444" t="str">
            <v>fre</v>
          </cell>
          <cell r="O444" t="str">
            <v>fre</v>
          </cell>
          <cell r="P444" t="str">
            <v>fre</v>
          </cell>
          <cell r="Q444" t="str">
            <v>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v>
          </cell>
          <cell r="R444">
            <v>9782409010576</v>
          </cell>
          <cell r="S444" t="str">
            <v>Version Numérique</v>
          </cell>
          <cell r="T444">
            <v>9782409007477</v>
          </cell>
          <cell r="U444" t="str">
            <v>Version Imprimée</v>
          </cell>
          <cell r="V444" t="str">
            <v>St-Herblain</v>
          </cell>
          <cell r="W444" t="str">
            <v>Editions ENI</v>
          </cell>
          <cell r="X444">
            <v>2017</v>
          </cell>
          <cell r="Y444" t="str">
            <v>Bibliothèque Numérique ENI (Service en ligne)</v>
          </cell>
          <cell r="Z444" t="str">
            <v>EPSILON</v>
          </cell>
          <cell r="AA444" t="str">
            <v>texte</v>
          </cell>
          <cell r="AB444" t="str">
            <v>txt</v>
          </cell>
          <cell r="AC444" t="str">
            <v>rdacontent/fre</v>
          </cell>
          <cell r="AD444" t="str">
            <v>informatique</v>
          </cell>
          <cell r="AE444" t="str">
            <v>c</v>
          </cell>
          <cell r="AF444" t="str">
            <v>rdamedia/fre</v>
          </cell>
          <cell r="AG444" t="str">
            <v>ressource en ligne</v>
          </cell>
          <cell r="AH444" t="str">
            <v>cr</v>
          </cell>
          <cell r="AI444" t="str">
            <v>rdacarrier/fre</v>
          </cell>
          <cell r="AJ444" t="str">
            <v>m\\\\\o\\d\\\\\\\\</v>
          </cell>
          <cell r="AK444" t="str">
            <v>cr\cn\\\\uuaua</v>
          </cell>
          <cell r="AL444" t="str">
            <v>Accès restreint aux membres</v>
          </cell>
          <cell r="AM444" t="str">
            <v>Source de la note de description : Version imprimée</v>
          </cell>
          <cell r="AN444" t="str">
            <v/>
          </cell>
          <cell r="AO444" t="str">
            <v>%SITE_CLIENT%/?library_guid=3AB4B696-AFD6-4033-9EA9-9B740D16A1E3</v>
          </cell>
          <cell r="AP444" t="str">
            <v>Accès au travers du portail ENI</v>
          </cell>
          <cell r="AQ444" t="str">
            <v xml:space="preserve"> .net </v>
          </cell>
          <cell r="AR444" t="str">
            <v xml:space="preserve"> Android </v>
          </cell>
          <cell r="AS444" t="str">
            <v xml:space="preserve"> c sharp </v>
          </cell>
          <cell r="AT444" t="str">
            <v xml:space="preserve"> csharp </v>
          </cell>
          <cell r="AU444" t="str">
            <v xml:space="preserve"> dot net </v>
          </cell>
          <cell r="AV444" t="str">
            <v xml:space="preserve"> iOS </v>
          </cell>
          <cell r="AW444" t="str">
            <v xml:space="preserve"> LNEPXAM</v>
          </cell>
          <cell r="AX444" t="str">
            <v xml:space="preserve"> Windows </v>
          </cell>
          <cell r="AY444" t="str">
            <v xml:space="preserve"> Xamarin </v>
          </cell>
          <cell r="AZ444" t="str">
            <v xml:space="preserve">livre développement </v>
          </cell>
          <cell r="BA444" t="str">
            <v/>
          </cell>
          <cell r="BB444" t="str">
            <v/>
          </cell>
          <cell r="BC444" t="str">
            <v/>
          </cell>
          <cell r="BD444" t="str">
            <v/>
          </cell>
          <cell r="BE444" t="str">
            <v/>
          </cell>
          <cell r="BF444" t="str">
            <v/>
          </cell>
          <cell r="BG444" t="str">
            <v/>
          </cell>
          <cell r="BH444" t="str">
            <v/>
          </cell>
          <cell r="BI444" t="str">
            <v/>
          </cell>
          <cell r="BJ444" t="str">
            <v/>
          </cell>
          <cell r="BK444" t="str">
            <v/>
          </cell>
          <cell r="BL444" t="str">
            <v/>
          </cell>
          <cell r="BM444" t="str">
            <v/>
          </cell>
          <cell r="BN444" t="str">
            <v/>
          </cell>
          <cell r="BO444" t="str">
            <v/>
          </cell>
          <cell r="BP444" t="str">
            <v/>
          </cell>
          <cell r="BQ444" t="str">
            <v/>
          </cell>
          <cell r="BR444" t="str">
            <v/>
          </cell>
          <cell r="BS444" t="str">
            <v/>
          </cell>
          <cell r="BT444" t="str">
            <v/>
          </cell>
          <cell r="BU444" t="str">
            <v/>
          </cell>
          <cell r="BV444" t="str">
            <v/>
          </cell>
          <cell r="BW444" t="str">
            <v/>
          </cell>
          <cell r="BX444" t="str">
            <v/>
          </cell>
        </row>
        <row r="445">
          <cell r="A445" t="str">
            <v>EPZIM</v>
          </cell>
          <cell r="B445" t="str">
            <v>Zimbra</v>
          </cell>
          <cell r="C445" t="str">
            <v>Messagerie collaborative d'entreprise Open source</v>
          </cell>
          <cell r="D445" t="str">
            <v>Sébastien Déon</v>
          </cell>
          <cell r="E445" t="str">
            <v/>
          </cell>
          <cell r="F445" t="str">
            <v>Déon, Sébastien</v>
          </cell>
          <cell r="G445" t="str">
            <v/>
          </cell>
          <cell r="H445" t="str">
            <v/>
          </cell>
          <cell r="I445" t="str">
            <v/>
          </cell>
          <cell r="J445" t="str">
            <v/>
          </cell>
          <cell r="K445" t="str">
            <v>Edition du 1 March 2009</v>
          </cell>
          <cell r="L445" t="str">
            <v>385 pages</v>
          </cell>
          <cell r="M445" t="str">
            <v>Editions ENI</v>
          </cell>
          <cell r="N445" t="str">
            <v>fre</v>
          </cell>
          <cell r="O445" t="str">
            <v>fre</v>
          </cell>
          <cell r="P445" t="str">
            <v>fre</v>
          </cell>
          <cell r="Q445" t="str">
            <v>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v>
          </cell>
          <cell r="R445">
            <v>9782746048768</v>
          </cell>
          <cell r="S445" t="str">
            <v>Version Numérique</v>
          </cell>
          <cell r="T445">
            <v>9782746047686</v>
          </cell>
          <cell r="U445" t="str">
            <v>Version Imprimée</v>
          </cell>
          <cell r="V445" t="str">
            <v>St-Herblain</v>
          </cell>
          <cell r="W445" t="str">
            <v>Editions ENI</v>
          </cell>
          <cell r="X445">
            <v>2009</v>
          </cell>
          <cell r="Y445" t="str">
            <v>Bibliothèque Numérique ENI (Service en ligne)</v>
          </cell>
          <cell r="Z445" t="str">
            <v>EPSILON</v>
          </cell>
          <cell r="AA445" t="str">
            <v>texte</v>
          </cell>
          <cell r="AB445" t="str">
            <v>txt</v>
          </cell>
          <cell r="AC445" t="str">
            <v>rdacontent/fre</v>
          </cell>
          <cell r="AD445" t="str">
            <v>informatique</v>
          </cell>
          <cell r="AE445" t="str">
            <v>c</v>
          </cell>
          <cell r="AF445" t="str">
            <v>rdamedia/fre</v>
          </cell>
          <cell r="AG445" t="str">
            <v>ressource en ligne</v>
          </cell>
          <cell r="AH445" t="str">
            <v>cr</v>
          </cell>
          <cell r="AI445" t="str">
            <v>rdacarrier/fre</v>
          </cell>
          <cell r="AJ445" t="str">
            <v>m\\\\\o\\d\\\\\\\\</v>
          </cell>
          <cell r="AK445" t="str">
            <v>cr\cn\\\\uuaua</v>
          </cell>
          <cell r="AL445" t="str">
            <v>Accès restreint aux membres</v>
          </cell>
          <cell r="AM445" t="str">
            <v>Source de la note de description : Version imprimée</v>
          </cell>
          <cell r="AN445" t="str">
            <v/>
          </cell>
          <cell r="AO445" t="str">
            <v>%SITE_CLIENT%/?library_guid=9055BEF3-E65B-4083-9783-EEE5CB83359A</v>
          </cell>
          <cell r="AP445" t="str">
            <v>Accès au travers du portail ENI</v>
          </cell>
          <cell r="AQ445" t="str">
            <v xml:space="preserve"> funambol </v>
          </cell>
          <cell r="AR445" t="str">
            <v xml:space="preserve"> LNEPZIM</v>
          </cell>
          <cell r="AS445" t="str">
            <v xml:space="preserve"> messagerie </v>
          </cell>
          <cell r="AT445" t="str">
            <v xml:space="preserve"> zimlet </v>
          </cell>
          <cell r="AU445" t="str">
            <v xml:space="preserve"> zymbra </v>
          </cell>
          <cell r="AV445" t="str">
            <v xml:space="preserve">livre zimbra </v>
          </cell>
          <cell r="AW445" t="str">
            <v/>
          </cell>
          <cell r="AX445" t="str">
            <v/>
          </cell>
          <cell r="AY445" t="str">
            <v/>
          </cell>
          <cell r="AZ445" t="str">
            <v/>
          </cell>
          <cell r="BA445" t="str">
            <v/>
          </cell>
          <cell r="BB445" t="str">
            <v/>
          </cell>
          <cell r="BC445" t="str">
            <v/>
          </cell>
          <cell r="BD445" t="str">
            <v/>
          </cell>
          <cell r="BE445" t="str">
            <v/>
          </cell>
          <cell r="BF445" t="str">
            <v/>
          </cell>
          <cell r="BG445" t="str">
            <v/>
          </cell>
          <cell r="BH445" t="str">
            <v/>
          </cell>
          <cell r="BI445" t="str">
            <v/>
          </cell>
          <cell r="BJ445" t="str">
            <v/>
          </cell>
          <cell r="BK445" t="str">
            <v/>
          </cell>
          <cell r="BL445" t="str">
            <v/>
          </cell>
          <cell r="BM445" t="str">
            <v/>
          </cell>
          <cell r="BN445" t="str">
            <v/>
          </cell>
          <cell r="BO445" t="str">
            <v/>
          </cell>
          <cell r="BP445" t="str">
            <v/>
          </cell>
          <cell r="BQ445" t="str">
            <v/>
          </cell>
          <cell r="BR445" t="str">
            <v/>
          </cell>
          <cell r="BS445" t="str">
            <v/>
          </cell>
          <cell r="BT445" t="str">
            <v/>
          </cell>
          <cell r="BU445" t="str">
            <v/>
          </cell>
          <cell r="BV445" t="str">
            <v/>
          </cell>
          <cell r="BW445" t="str">
            <v/>
          </cell>
          <cell r="BX445" t="str">
            <v/>
          </cell>
        </row>
        <row r="446">
          <cell r="A446" t="str">
            <v>HSDPBLONFT</v>
          </cell>
          <cell r="B446" t="str">
            <v>Blockchain, NFT et Métaverse</v>
          </cell>
          <cell r="C446" t="str">
            <v>Démythification, usages et potentiels</v>
          </cell>
          <cell r="D446" t="str">
            <v>Frédéric  GOUJON,Yves-Michel LEPORCHER</v>
          </cell>
          <cell r="E446" t="str">
            <v/>
          </cell>
          <cell r="F446" t="str">
            <v xml:space="preserve">GOUJON, Frédéric </v>
          </cell>
          <cell r="G446" t="str">
            <v>LEPORCHER, Yves-Michel</v>
          </cell>
          <cell r="H446" t="str">
            <v/>
          </cell>
          <cell r="I446" t="str">
            <v/>
          </cell>
          <cell r="J446" t="str">
            <v/>
          </cell>
          <cell r="K446" t="str">
            <v>Edition du 1 June 2023</v>
          </cell>
          <cell r="L446" t="str">
            <v>491 pages</v>
          </cell>
          <cell r="M446" t="str">
            <v>Editions ENI</v>
          </cell>
          <cell r="N446" t="str">
            <v>fre</v>
          </cell>
          <cell r="O446" t="str">
            <v>fre</v>
          </cell>
          <cell r="P446" t="str">
            <v>fre</v>
          </cell>
          <cell r="Q446" t="str">
            <v>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v>
          </cell>
          <cell r="R446">
            <v>9782409040092</v>
          </cell>
          <cell r="S446" t="str">
            <v>Version Numérique</v>
          </cell>
          <cell r="T446">
            <v>9782409040085</v>
          </cell>
          <cell r="U446" t="str">
            <v>Version Imprimée</v>
          </cell>
          <cell r="V446" t="str">
            <v>St-Herblain</v>
          </cell>
          <cell r="W446" t="str">
            <v>Editions ENI</v>
          </cell>
          <cell r="X446">
            <v>2023</v>
          </cell>
          <cell r="Y446" t="str">
            <v>Bibliothèque Numérique ENI (Service en ligne)</v>
          </cell>
          <cell r="Z446" t="str">
            <v>HS - Hors série</v>
          </cell>
          <cell r="AA446" t="str">
            <v>texte</v>
          </cell>
          <cell r="AB446" t="str">
            <v>txt</v>
          </cell>
          <cell r="AC446" t="str">
            <v>rdacontent/fre</v>
          </cell>
          <cell r="AD446" t="str">
            <v>informatique</v>
          </cell>
          <cell r="AE446" t="str">
            <v>c</v>
          </cell>
          <cell r="AF446" t="str">
            <v>rdamedia/fre</v>
          </cell>
          <cell r="AG446" t="str">
            <v>ressource en ligne</v>
          </cell>
          <cell r="AH446" t="str">
            <v>cr</v>
          </cell>
          <cell r="AI446" t="str">
            <v>rdacarrier/fre</v>
          </cell>
          <cell r="AJ446" t="str">
            <v>m\\\\\o\\d\\\\\\\\</v>
          </cell>
          <cell r="AK446" t="str">
            <v>cr\cn\\\\uuaua</v>
          </cell>
          <cell r="AL446" t="str">
            <v>Accès restreint aux membres</v>
          </cell>
          <cell r="AM446" t="str">
            <v>Source de la note de description : Version imprimée</v>
          </cell>
          <cell r="AN446" t="str">
            <v/>
          </cell>
          <cell r="AO446" t="str">
            <v>%SITE_CLIENT%/?library_guid=6FF5E3BF-9BEB-46E9-9C7E-8091FDF1F50D</v>
          </cell>
          <cell r="AP446" t="str">
            <v>Accès au travers du portail ENI</v>
          </cell>
          <cell r="AQ446" t="str">
            <v xml:space="preserve"> metavers </v>
          </cell>
          <cell r="AR446" t="str">
            <v xml:space="preserve"> Unity </v>
          </cell>
          <cell r="AS446" t="str">
            <v xml:space="preserve"> Web3</v>
          </cell>
          <cell r="AT446" t="str">
            <v xml:space="preserve">Bitcoin </v>
          </cell>
          <cell r="AU446" t="str">
            <v/>
          </cell>
          <cell r="AV446" t="str">
            <v/>
          </cell>
          <cell r="AW446" t="str">
            <v/>
          </cell>
          <cell r="AX446" t="str">
            <v/>
          </cell>
          <cell r="AY446" t="str">
            <v/>
          </cell>
          <cell r="AZ446" t="str">
            <v/>
          </cell>
          <cell r="BA446" t="str">
            <v/>
          </cell>
          <cell r="BB446" t="str">
            <v/>
          </cell>
          <cell r="BC446" t="str">
            <v/>
          </cell>
          <cell r="BD446" t="str">
            <v/>
          </cell>
          <cell r="BE446" t="str">
            <v/>
          </cell>
          <cell r="BF446" t="str">
            <v/>
          </cell>
          <cell r="BG446" t="str">
            <v/>
          </cell>
          <cell r="BH446" t="str">
            <v/>
          </cell>
          <cell r="BI446" t="str">
            <v/>
          </cell>
          <cell r="BJ446" t="str">
            <v/>
          </cell>
          <cell r="BK446" t="str">
            <v/>
          </cell>
          <cell r="BL446" t="str">
            <v/>
          </cell>
          <cell r="BM446" t="str">
            <v/>
          </cell>
          <cell r="BN446" t="str">
            <v/>
          </cell>
          <cell r="BO446" t="str">
            <v/>
          </cell>
          <cell r="BP446" t="str">
            <v/>
          </cell>
          <cell r="BQ446" t="str">
            <v/>
          </cell>
          <cell r="BR446" t="str">
            <v/>
          </cell>
          <cell r="BS446" t="str">
            <v/>
          </cell>
          <cell r="BT446" t="str">
            <v/>
          </cell>
          <cell r="BU446" t="str">
            <v/>
          </cell>
          <cell r="BV446" t="str">
            <v/>
          </cell>
          <cell r="BW446" t="str">
            <v/>
          </cell>
          <cell r="BX446" t="str">
            <v/>
          </cell>
        </row>
        <row r="447">
          <cell r="A447" t="str">
            <v>HSDPDATA</v>
          </cell>
          <cell r="B447" t="str">
            <v>La data</v>
          </cell>
          <cell r="C447" t="str">
            <v>Guide de survie dans le monde de la donnée</v>
          </cell>
          <cell r="D447" t="str">
            <v>Benoit CAYLA</v>
          </cell>
          <cell r="E447" t="str">
            <v/>
          </cell>
          <cell r="F447" t="str">
            <v>CAYLA, Benoit</v>
          </cell>
          <cell r="G447" t="str">
            <v/>
          </cell>
          <cell r="H447" t="str">
            <v/>
          </cell>
          <cell r="I447" t="str">
            <v/>
          </cell>
          <cell r="J447" t="str">
            <v/>
          </cell>
          <cell r="K447" t="str">
            <v>Edition du 1 September 2022</v>
          </cell>
          <cell r="L447" t="str">
            <v>419 pages</v>
          </cell>
          <cell r="M447" t="str">
            <v>Editions ENI</v>
          </cell>
          <cell r="N447" t="str">
            <v>fre</v>
          </cell>
          <cell r="O447" t="str">
            <v>fre</v>
          </cell>
          <cell r="P447" t="str">
            <v>fre</v>
          </cell>
          <cell r="Q447" t="str">
            <v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v>
          </cell>
          <cell r="R447">
            <v>9782409037177</v>
          </cell>
          <cell r="S447" t="str">
            <v>Version Numérique</v>
          </cell>
          <cell r="T447">
            <v>9782409037160</v>
          </cell>
          <cell r="U447" t="str">
            <v>Version Imprimée</v>
          </cell>
          <cell r="V447" t="str">
            <v>St-Herblain</v>
          </cell>
          <cell r="W447" t="str">
            <v>Editions ENI</v>
          </cell>
          <cell r="X447">
            <v>2022</v>
          </cell>
          <cell r="Y447" t="str">
            <v>Bibliothèque Numérique ENI (Service en ligne)</v>
          </cell>
          <cell r="Z447" t="str">
            <v>HS - Hors série</v>
          </cell>
          <cell r="AA447" t="str">
            <v>texte</v>
          </cell>
          <cell r="AB447" t="str">
            <v>txt</v>
          </cell>
          <cell r="AC447" t="str">
            <v>rdacontent/fre</v>
          </cell>
          <cell r="AD447" t="str">
            <v>informatique</v>
          </cell>
          <cell r="AE447" t="str">
            <v>c</v>
          </cell>
          <cell r="AF447" t="str">
            <v>rdamedia/fre</v>
          </cell>
          <cell r="AG447" t="str">
            <v>ressource en ligne</v>
          </cell>
          <cell r="AH447" t="str">
            <v>cr</v>
          </cell>
          <cell r="AI447" t="str">
            <v>rdacarrier/fre</v>
          </cell>
          <cell r="AJ447" t="str">
            <v>m\\\\\o\\d\\\\\\\\</v>
          </cell>
          <cell r="AK447" t="str">
            <v>cr\cn\\\\uuaua</v>
          </cell>
          <cell r="AL447" t="str">
            <v>Accès restreint aux membres</v>
          </cell>
          <cell r="AM447" t="str">
            <v>Source de la note de description : Version imprimée</v>
          </cell>
          <cell r="AN447" t="str">
            <v/>
          </cell>
          <cell r="AO447" t="str">
            <v>%SITE_CLIENT%/?library_guid=86A3DA6C-FDDF-438B-AD84-104852DB9816</v>
          </cell>
          <cell r="AP447" t="str">
            <v>Accès au travers du portail ENI</v>
          </cell>
          <cell r="AQ447" t="str">
            <v xml:space="preserve"> analyse de données </v>
          </cell>
          <cell r="AR447" t="str">
            <v xml:space="preserve"> Big Data </v>
          </cell>
          <cell r="AS447" t="str">
            <v xml:space="preserve"> Data </v>
          </cell>
          <cell r="AT447" t="str">
            <v xml:space="preserve"> Data Fabric </v>
          </cell>
          <cell r="AU447" t="str">
            <v xml:space="preserve"> Data Hub </v>
          </cell>
          <cell r="AV447" t="str">
            <v xml:space="preserve"> Data Lake </v>
          </cell>
          <cell r="AW447" t="str">
            <v xml:space="preserve"> Data Mesh </v>
          </cell>
          <cell r="AX447" t="str">
            <v xml:space="preserve"> Data scientist </v>
          </cell>
          <cell r="AY447" t="str">
            <v xml:space="preserve"> Data warehouse </v>
          </cell>
          <cell r="AZ447" t="str">
            <v xml:space="preserve"> Deep Learning </v>
          </cell>
          <cell r="BA447" t="str">
            <v xml:space="preserve"> EDI</v>
          </cell>
          <cell r="BB447" t="str">
            <v xml:space="preserve"> IA </v>
          </cell>
          <cell r="BC447" t="str">
            <v xml:space="preserve"> Intelligence artificielle </v>
          </cell>
          <cell r="BD447" t="str">
            <v xml:space="preserve"> Machine Learning </v>
          </cell>
          <cell r="BE447" t="str">
            <v xml:space="preserve"> MDM </v>
          </cell>
          <cell r="BF447" t="str">
            <v xml:space="preserve"> visualisation de données </v>
          </cell>
          <cell r="BG447" t="str">
            <v xml:space="preserve">Donnée </v>
          </cell>
          <cell r="BH447" t="str">
            <v/>
          </cell>
          <cell r="BI447" t="str">
            <v/>
          </cell>
          <cell r="BJ447" t="str">
            <v/>
          </cell>
          <cell r="BK447" t="str">
            <v/>
          </cell>
          <cell r="BL447" t="str">
            <v/>
          </cell>
          <cell r="BM447" t="str">
            <v/>
          </cell>
          <cell r="BN447" t="str">
            <v/>
          </cell>
          <cell r="BO447" t="str">
            <v/>
          </cell>
          <cell r="BP447" t="str">
            <v/>
          </cell>
          <cell r="BQ447" t="str">
            <v/>
          </cell>
          <cell r="BR447" t="str">
            <v/>
          </cell>
          <cell r="BS447" t="str">
            <v/>
          </cell>
          <cell r="BT447" t="str">
            <v/>
          </cell>
          <cell r="BU447" t="str">
            <v/>
          </cell>
          <cell r="BV447" t="str">
            <v/>
          </cell>
          <cell r="BW447" t="str">
            <v/>
          </cell>
          <cell r="BX447" t="str">
            <v/>
          </cell>
        </row>
        <row r="448">
          <cell r="A448" t="str">
            <v>HSDPDEVOPS</v>
          </cell>
          <cell r="B448" t="str">
            <v>Passez au DevOps</v>
          </cell>
          <cell r="C448" t="str">
            <v>Votre nouvelle façon de travailler</v>
          </cell>
          <cell r="D448" t="str">
            <v>Sébastien LACHEVRE</v>
          </cell>
          <cell r="E448" t="str">
            <v/>
          </cell>
          <cell r="F448" t="str">
            <v>LACHEVRE, Sébastien</v>
          </cell>
          <cell r="G448" t="str">
            <v/>
          </cell>
          <cell r="H448" t="str">
            <v/>
          </cell>
          <cell r="I448" t="str">
            <v/>
          </cell>
          <cell r="J448" t="str">
            <v/>
          </cell>
          <cell r="K448" t="str">
            <v>Edition du 1 December 2022</v>
          </cell>
          <cell r="L448" t="str">
            <v>344 pages</v>
          </cell>
          <cell r="M448" t="str">
            <v>Editions ENI</v>
          </cell>
          <cell r="N448" t="str">
            <v>fre</v>
          </cell>
          <cell r="O448" t="str">
            <v>fre</v>
          </cell>
          <cell r="P448" t="str">
            <v>fre</v>
          </cell>
          <cell r="Q448" t="str">
            <v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v>
          </cell>
          <cell r="R448">
            <v>9782409038235</v>
          </cell>
          <cell r="S448" t="str">
            <v>Version Numérique</v>
          </cell>
          <cell r="T448">
            <v>9782409038228</v>
          </cell>
          <cell r="U448" t="str">
            <v>Version Imprimée</v>
          </cell>
          <cell r="V448" t="str">
            <v>St-Herblain</v>
          </cell>
          <cell r="W448" t="str">
            <v>Editions ENI</v>
          </cell>
          <cell r="X448">
            <v>2022</v>
          </cell>
          <cell r="Y448" t="str">
            <v>Bibliothèque Numérique ENI (Service en ligne)</v>
          </cell>
          <cell r="Z448" t="str">
            <v>HS - Hors série</v>
          </cell>
          <cell r="AA448" t="str">
            <v>texte</v>
          </cell>
          <cell r="AB448" t="str">
            <v>txt</v>
          </cell>
          <cell r="AC448" t="str">
            <v>rdacontent/fre</v>
          </cell>
          <cell r="AD448" t="str">
            <v>informatique</v>
          </cell>
          <cell r="AE448" t="str">
            <v>c</v>
          </cell>
          <cell r="AF448" t="str">
            <v>rdamedia/fre</v>
          </cell>
          <cell r="AG448" t="str">
            <v>ressource en ligne</v>
          </cell>
          <cell r="AH448" t="str">
            <v>cr</v>
          </cell>
          <cell r="AI448" t="str">
            <v>rdacarrier/fre</v>
          </cell>
          <cell r="AJ448" t="str">
            <v>m\\\\\o\\d\\\\\\\\</v>
          </cell>
          <cell r="AK448" t="str">
            <v>cr\cn\\\\uuaua</v>
          </cell>
          <cell r="AL448" t="str">
            <v>Accès restreint aux membres</v>
          </cell>
          <cell r="AM448" t="str">
            <v>Source de la note de description : Version imprimée</v>
          </cell>
          <cell r="AN448" t="str">
            <v/>
          </cell>
          <cell r="AO448" t="str">
            <v>%SITE_CLIENT%/?library_guid=49499FAE-DB0A-4047-A5C6-08DFD21C4888</v>
          </cell>
          <cell r="AP448" t="str">
            <v>Accès au travers du portail ENI</v>
          </cell>
          <cell r="AQ448" t="str">
            <v xml:space="preserve"> CD </v>
          </cell>
          <cell r="AR448" t="str">
            <v xml:space="preserve"> CI </v>
          </cell>
          <cell r="AS448" t="str">
            <v xml:space="preserve"> Continuous Development </v>
          </cell>
          <cell r="AT448" t="str">
            <v xml:space="preserve"> Continuous Integration </v>
          </cell>
          <cell r="AU448" t="str">
            <v xml:space="preserve"> Développement continu</v>
          </cell>
          <cell r="AV448" t="str">
            <v xml:space="preserve"> Intégration continue </v>
          </cell>
          <cell r="AW448" t="str">
            <v xml:space="preserve"> Lean </v>
          </cell>
          <cell r="AX448" t="str">
            <v xml:space="preserve">DevOps </v>
          </cell>
          <cell r="AY448" t="str">
            <v/>
          </cell>
          <cell r="AZ448" t="str">
            <v/>
          </cell>
          <cell r="BA448" t="str">
            <v/>
          </cell>
          <cell r="BB448" t="str">
            <v/>
          </cell>
          <cell r="BC448" t="str">
            <v/>
          </cell>
          <cell r="BD448" t="str">
            <v/>
          </cell>
          <cell r="BE448" t="str">
            <v/>
          </cell>
          <cell r="BF448" t="str">
            <v/>
          </cell>
          <cell r="BG448" t="str">
            <v/>
          </cell>
          <cell r="BH448" t="str">
            <v/>
          </cell>
          <cell r="BI448" t="str">
            <v/>
          </cell>
          <cell r="BJ448" t="str">
            <v/>
          </cell>
          <cell r="BK448" t="str">
            <v/>
          </cell>
          <cell r="BL448" t="str">
            <v/>
          </cell>
          <cell r="BM448" t="str">
            <v/>
          </cell>
          <cell r="BN448" t="str">
            <v/>
          </cell>
          <cell r="BO448" t="str">
            <v/>
          </cell>
          <cell r="BP448" t="str">
            <v/>
          </cell>
          <cell r="BQ448" t="str">
            <v/>
          </cell>
          <cell r="BR448" t="str">
            <v/>
          </cell>
          <cell r="BS448" t="str">
            <v/>
          </cell>
          <cell r="BT448" t="str">
            <v/>
          </cell>
          <cell r="BU448" t="str">
            <v/>
          </cell>
          <cell r="BV448" t="str">
            <v/>
          </cell>
          <cell r="BW448" t="str">
            <v/>
          </cell>
          <cell r="BX448" t="str">
            <v/>
          </cell>
        </row>
        <row r="449">
          <cell r="A449" t="str">
            <v>HSDPGREENITDE</v>
          </cell>
          <cell r="B449" t="str">
            <v>Green IT</v>
          </cell>
          <cell r="C449" t="str">
            <v>Les clés pour des projets informatiques plus responsables</v>
          </cell>
          <cell r="D449" t="str">
            <v>Margerie GUILLIOT,Raphaël LEMAIRE,Sylvain REVEREAULT</v>
          </cell>
          <cell r="E449" t="str">
            <v/>
          </cell>
          <cell r="F449" t="str">
            <v>GUILLIOT, Margerie</v>
          </cell>
          <cell r="G449" t="str">
            <v>LEMAIRE, Raphaël</v>
          </cell>
          <cell r="H449" t="str">
            <v>REVEREAULT, Sylvain</v>
          </cell>
          <cell r="I449" t="str">
            <v/>
          </cell>
          <cell r="J449" t="str">
            <v/>
          </cell>
          <cell r="K449" t="str">
            <v>Edition du 1 June 2022</v>
          </cell>
          <cell r="L449" t="str">
            <v>418 pages</v>
          </cell>
          <cell r="M449" t="str">
            <v>Editions ENI</v>
          </cell>
          <cell r="N449" t="str">
            <v>fre</v>
          </cell>
          <cell r="O449" t="str">
            <v>fre</v>
          </cell>
          <cell r="P449" t="str">
            <v>fre</v>
          </cell>
          <cell r="Q449" t="str">
            <v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v>
          </cell>
          <cell r="R449">
            <v>9782409036101</v>
          </cell>
          <cell r="S449" t="str">
            <v>Version Numérique</v>
          </cell>
          <cell r="T449">
            <v>9782409036095</v>
          </cell>
          <cell r="U449" t="str">
            <v>Version Imprimée</v>
          </cell>
          <cell r="V449" t="str">
            <v>St-Herblain</v>
          </cell>
          <cell r="W449" t="str">
            <v>Editions ENI</v>
          </cell>
          <cell r="X449">
            <v>2022</v>
          </cell>
          <cell r="Y449" t="str">
            <v>Bibliothèque Numérique ENI (Service en ligne)</v>
          </cell>
          <cell r="Z449" t="str">
            <v>HS - Hors série</v>
          </cell>
          <cell r="AA449" t="str">
            <v>texte</v>
          </cell>
          <cell r="AB449" t="str">
            <v>txt</v>
          </cell>
          <cell r="AC449" t="str">
            <v>rdacontent/fre</v>
          </cell>
          <cell r="AD449" t="str">
            <v>informatique</v>
          </cell>
          <cell r="AE449" t="str">
            <v>c</v>
          </cell>
          <cell r="AF449" t="str">
            <v>rdamedia/fre</v>
          </cell>
          <cell r="AG449" t="str">
            <v>ressource en ligne</v>
          </cell>
          <cell r="AH449" t="str">
            <v>cr</v>
          </cell>
          <cell r="AI449" t="str">
            <v>rdacarrier/fre</v>
          </cell>
          <cell r="AJ449" t="str">
            <v>m\\\\\o\\d\\\\\\\\</v>
          </cell>
          <cell r="AK449" t="str">
            <v>cr\cn\\\\uuaua</v>
          </cell>
          <cell r="AL449" t="str">
            <v>Accès restreint aux membres</v>
          </cell>
          <cell r="AM449" t="str">
            <v>Source de la note de description : Version imprimée</v>
          </cell>
          <cell r="AN449" t="str">
            <v/>
          </cell>
          <cell r="AO449" t="str">
            <v>%SITE_CLIENT%/?library_guid=4D2E8F83-5F3D-48C9-B9A8-8D18DE489C3E</v>
          </cell>
          <cell r="AP449" t="str">
            <v>Accès au travers du portail ENI</v>
          </cell>
          <cell r="AQ449" t="str">
            <v xml:space="preserve"> écoconception</v>
          </cell>
          <cell r="AR449" t="str">
            <v xml:space="preserve"> écologie </v>
          </cell>
          <cell r="AS449" t="str">
            <v xml:space="preserve"> GreeIT </v>
          </cell>
          <cell r="AT449" t="str">
            <v xml:space="preserve"> IT 4 Green </v>
          </cell>
          <cell r="AU449" t="str">
            <v xml:space="preserve"> numérique responsable </v>
          </cell>
          <cell r="AV449" t="str">
            <v xml:space="preserve">Green IT </v>
          </cell>
          <cell r="AW449" t="str">
            <v/>
          </cell>
          <cell r="AX449" t="str">
            <v/>
          </cell>
          <cell r="AY449" t="str">
            <v/>
          </cell>
          <cell r="AZ449" t="str">
            <v/>
          </cell>
          <cell r="BA449" t="str">
            <v/>
          </cell>
          <cell r="BB449" t="str">
            <v/>
          </cell>
          <cell r="BC449" t="str">
            <v/>
          </cell>
          <cell r="BD449" t="str">
            <v/>
          </cell>
          <cell r="BE449" t="str">
            <v/>
          </cell>
          <cell r="BF449" t="str">
            <v/>
          </cell>
          <cell r="BG449" t="str">
            <v/>
          </cell>
          <cell r="BH449" t="str">
            <v/>
          </cell>
          <cell r="BI449" t="str">
            <v/>
          </cell>
          <cell r="BJ449" t="str">
            <v/>
          </cell>
          <cell r="BK449" t="str">
            <v/>
          </cell>
          <cell r="BL449" t="str">
            <v/>
          </cell>
          <cell r="BM449" t="str">
            <v/>
          </cell>
          <cell r="BN449" t="str">
            <v/>
          </cell>
          <cell r="BO449" t="str">
            <v/>
          </cell>
          <cell r="BP449" t="str">
            <v/>
          </cell>
          <cell r="BQ449" t="str">
            <v/>
          </cell>
          <cell r="BR449" t="str">
            <v/>
          </cell>
          <cell r="BS449" t="str">
            <v/>
          </cell>
          <cell r="BT449" t="str">
            <v/>
          </cell>
          <cell r="BU449" t="str">
            <v/>
          </cell>
          <cell r="BV449" t="str">
            <v/>
          </cell>
          <cell r="BW449" t="str">
            <v/>
          </cell>
          <cell r="BX449" t="str">
            <v/>
          </cell>
        </row>
        <row r="450">
          <cell r="A450" t="str">
            <v>HSDPSASE</v>
          </cell>
          <cell r="B450" t="str">
            <v>La convergence de la sécurité et du réseau dans le cloud</v>
          </cell>
          <cell r="C450" t="str">
            <v>Secure Access Service Edge (SASE)</v>
          </cell>
          <cell r="D450" t="str">
            <v>Thierry BARDY</v>
          </cell>
          <cell r="E450" t="str">
            <v/>
          </cell>
          <cell r="F450" t="str">
            <v>BARDY, Thierry</v>
          </cell>
          <cell r="G450" t="str">
            <v/>
          </cell>
          <cell r="H450" t="str">
            <v/>
          </cell>
          <cell r="I450" t="str">
            <v/>
          </cell>
          <cell r="J450" t="str">
            <v/>
          </cell>
          <cell r="K450" t="str">
            <v>Edition du 1 June 2022</v>
          </cell>
          <cell r="L450" t="str">
            <v>126 pages</v>
          </cell>
          <cell r="M450" t="str">
            <v>Editions ENI</v>
          </cell>
          <cell r="N450" t="str">
            <v>fre</v>
          </cell>
          <cell r="O450" t="str">
            <v>fre</v>
          </cell>
          <cell r="P450" t="str">
            <v>fre</v>
          </cell>
          <cell r="Q450" t="str">
            <v>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v>
          </cell>
          <cell r="R450">
            <v>9782409036125</v>
          </cell>
          <cell r="S450" t="str">
            <v>Version Numérique</v>
          </cell>
          <cell r="T450">
            <v>9782409036118</v>
          </cell>
          <cell r="U450" t="str">
            <v>Version Imprimée</v>
          </cell>
          <cell r="V450" t="str">
            <v>St-Herblain</v>
          </cell>
          <cell r="W450" t="str">
            <v>Editions ENI</v>
          </cell>
          <cell r="X450">
            <v>2022</v>
          </cell>
          <cell r="Y450" t="str">
            <v>Bibliothèque Numérique ENI (Service en ligne)</v>
          </cell>
          <cell r="Z450" t="str">
            <v>HS - Hors série</v>
          </cell>
          <cell r="AA450" t="str">
            <v>texte</v>
          </cell>
          <cell r="AB450" t="str">
            <v>txt</v>
          </cell>
          <cell r="AC450" t="str">
            <v>rdacontent/fre</v>
          </cell>
          <cell r="AD450" t="str">
            <v>informatique</v>
          </cell>
          <cell r="AE450" t="str">
            <v>c</v>
          </cell>
          <cell r="AF450" t="str">
            <v>rdamedia/fre</v>
          </cell>
          <cell r="AG450" t="str">
            <v>ressource en ligne</v>
          </cell>
          <cell r="AH450" t="str">
            <v>cr</v>
          </cell>
          <cell r="AI450" t="str">
            <v>rdacarrier/fre</v>
          </cell>
          <cell r="AJ450" t="str">
            <v>m\\\\\o\\d\\\\\\\\</v>
          </cell>
          <cell r="AK450" t="str">
            <v>cr\cn\\\\uuaua</v>
          </cell>
          <cell r="AL450" t="str">
            <v>Accès restreint aux membres</v>
          </cell>
          <cell r="AM450" t="str">
            <v>Source de la note de description : Version imprimée</v>
          </cell>
          <cell r="AN450" t="str">
            <v/>
          </cell>
          <cell r="AO450" t="str">
            <v>%SITE_CLIENT%/?library_guid=720722B2-416C-4D68-8670-0F2494867C0E</v>
          </cell>
          <cell r="AP450" t="str">
            <v>Accès au travers du portail ENI</v>
          </cell>
          <cell r="AQ450" t="str">
            <v xml:space="preserve"> cloud </v>
          </cell>
          <cell r="AR450" t="str">
            <v xml:space="preserve"> FwaaS </v>
          </cell>
          <cell r="AS450" t="str">
            <v xml:space="preserve"> Gartner </v>
          </cell>
          <cell r="AT450" t="str">
            <v xml:space="preserve"> réseau </v>
          </cell>
          <cell r="AU450" t="str">
            <v xml:space="preserve"> SD</v>
          </cell>
          <cell r="AV450" t="str">
            <v xml:space="preserve"> SWG</v>
          </cell>
          <cell r="AW450" t="str">
            <v xml:space="preserve"> Zero Trust </v>
          </cell>
          <cell r="AX450" t="str">
            <v xml:space="preserve">sécurité </v>
          </cell>
          <cell r="AY450" t="str">
            <v xml:space="preserve">WAN </v>
          </cell>
          <cell r="AZ450" t="str">
            <v/>
          </cell>
          <cell r="BA450" t="str">
            <v/>
          </cell>
          <cell r="BB450" t="str">
            <v/>
          </cell>
          <cell r="BC450" t="str">
            <v/>
          </cell>
          <cell r="BD450" t="str">
            <v/>
          </cell>
          <cell r="BE450" t="str">
            <v/>
          </cell>
          <cell r="BF450" t="str">
            <v/>
          </cell>
          <cell r="BG450" t="str">
            <v/>
          </cell>
          <cell r="BH450" t="str">
            <v/>
          </cell>
          <cell r="BI450" t="str">
            <v/>
          </cell>
          <cell r="BJ450" t="str">
            <v/>
          </cell>
          <cell r="BK450" t="str">
            <v/>
          </cell>
          <cell r="BL450" t="str">
            <v/>
          </cell>
          <cell r="BM450" t="str">
            <v/>
          </cell>
          <cell r="BN450" t="str">
            <v/>
          </cell>
          <cell r="BO450" t="str">
            <v/>
          </cell>
          <cell r="BP450" t="str">
            <v/>
          </cell>
          <cell r="BQ450" t="str">
            <v/>
          </cell>
          <cell r="BR450" t="str">
            <v/>
          </cell>
          <cell r="BS450" t="str">
            <v/>
          </cell>
          <cell r="BT450" t="str">
            <v/>
          </cell>
          <cell r="BU450" t="str">
            <v/>
          </cell>
          <cell r="BV450" t="str">
            <v/>
          </cell>
          <cell r="BW450" t="str">
            <v/>
          </cell>
          <cell r="BX450" t="str">
            <v/>
          </cell>
        </row>
        <row r="451">
          <cell r="A451" t="str">
            <v>HSEP4AZWIN</v>
          </cell>
          <cell r="B451" t="str">
            <v>Microsoft Azure</v>
          </cell>
          <cell r="C451" t="str">
            <v>Gérez votre Système d'Information dans le Cloud (4e édition)</v>
          </cell>
          <cell r="D451" t="str">
            <v>Philippe PAIOLA</v>
          </cell>
          <cell r="E451" t="str">
            <v/>
          </cell>
          <cell r="F451" t="str">
            <v>PAIOLA, Philippe</v>
          </cell>
          <cell r="G451" t="str">
            <v/>
          </cell>
          <cell r="H451" t="str">
            <v/>
          </cell>
          <cell r="I451" t="str">
            <v/>
          </cell>
          <cell r="J451" t="str">
            <v/>
          </cell>
          <cell r="K451" t="str">
            <v>Edition du 1 April 2023</v>
          </cell>
          <cell r="L451" t="str">
            <v>561 pages</v>
          </cell>
          <cell r="M451" t="str">
            <v>Editions ENI</v>
          </cell>
          <cell r="N451" t="str">
            <v>fre</v>
          </cell>
          <cell r="O451" t="str">
            <v>fre</v>
          </cell>
          <cell r="P451" t="str">
            <v>fre</v>
          </cell>
          <cell r="Q451" t="str">
            <v>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v>
          </cell>
          <cell r="R451">
            <v>9782409039553</v>
          </cell>
          <cell r="S451" t="str">
            <v>Version Numérique</v>
          </cell>
          <cell r="T451">
            <v>9782409039546</v>
          </cell>
          <cell r="U451" t="str">
            <v>Version Imprimée</v>
          </cell>
          <cell r="V451" t="str">
            <v>St-Herblain</v>
          </cell>
          <cell r="W451" t="str">
            <v>Editions ENI</v>
          </cell>
          <cell r="X451">
            <v>2023</v>
          </cell>
          <cell r="Y451" t="str">
            <v>Bibliothèque Numérique ENI (Service en ligne)</v>
          </cell>
          <cell r="Z451" t="str">
            <v>HS - Hors série</v>
          </cell>
          <cell r="AA451" t="str">
            <v>texte</v>
          </cell>
          <cell r="AB451" t="str">
            <v>txt</v>
          </cell>
          <cell r="AC451" t="str">
            <v>rdacontent/fre</v>
          </cell>
          <cell r="AD451" t="str">
            <v>informatique</v>
          </cell>
          <cell r="AE451" t="str">
            <v>c</v>
          </cell>
          <cell r="AF451" t="str">
            <v>rdamedia/fre</v>
          </cell>
          <cell r="AG451" t="str">
            <v>ressource en ligne</v>
          </cell>
          <cell r="AH451" t="str">
            <v>cr</v>
          </cell>
          <cell r="AI451" t="str">
            <v>rdacarrier/fre</v>
          </cell>
          <cell r="AJ451" t="str">
            <v>m\\\\\o\\d\\\\\\\\</v>
          </cell>
          <cell r="AK451" t="str">
            <v>cr\cn\\\\uuaua</v>
          </cell>
          <cell r="AL451" t="str">
            <v>Accès restreint aux membres</v>
          </cell>
          <cell r="AM451" t="str">
            <v>Source de la note de description : Version imprimée</v>
          </cell>
          <cell r="AN451" t="str">
            <v/>
          </cell>
          <cell r="AO451" t="str">
            <v>%SITE_CLIENT%/?library_guid=BAA4E611-B825-443C-B52D-AAE2AA4B6E25</v>
          </cell>
          <cell r="AP451" t="str">
            <v>Accès au travers du portail ENI</v>
          </cell>
          <cell r="AQ451" t="str">
            <v xml:space="preserve"> aad</v>
          </cell>
          <cell r="AR451" t="str">
            <v xml:space="preserve"> cloud computing </v>
          </cell>
          <cell r="AS451" t="str">
            <v xml:space="preserve"> iaas </v>
          </cell>
          <cell r="AT451" t="str">
            <v xml:space="preserve"> paas </v>
          </cell>
          <cell r="AU451" t="str">
            <v xml:space="preserve"> SI</v>
          </cell>
          <cell r="AV451" t="str">
            <v xml:space="preserve">microsoft </v>
          </cell>
          <cell r="AW451" t="str">
            <v/>
          </cell>
          <cell r="AX451" t="str">
            <v/>
          </cell>
          <cell r="AY451" t="str">
            <v/>
          </cell>
          <cell r="AZ451" t="str">
            <v/>
          </cell>
          <cell r="BA451" t="str">
            <v/>
          </cell>
          <cell r="BB451" t="str">
            <v/>
          </cell>
          <cell r="BC451" t="str">
            <v/>
          </cell>
          <cell r="BD451" t="str">
            <v/>
          </cell>
          <cell r="BE451" t="str">
            <v/>
          </cell>
          <cell r="BF451" t="str">
            <v/>
          </cell>
          <cell r="BG451" t="str">
            <v/>
          </cell>
          <cell r="BH451" t="str">
            <v/>
          </cell>
          <cell r="BI451" t="str">
            <v/>
          </cell>
          <cell r="BJ451" t="str">
            <v/>
          </cell>
          <cell r="BK451" t="str">
            <v/>
          </cell>
          <cell r="BL451" t="str">
            <v/>
          </cell>
          <cell r="BM451" t="str">
            <v/>
          </cell>
          <cell r="BN451" t="str">
            <v/>
          </cell>
          <cell r="BO451" t="str">
            <v/>
          </cell>
          <cell r="BP451" t="str">
            <v/>
          </cell>
          <cell r="BQ451" t="str">
            <v/>
          </cell>
          <cell r="BR451" t="str">
            <v/>
          </cell>
          <cell r="BS451" t="str">
            <v/>
          </cell>
          <cell r="BT451" t="str">
            <v/>
          </cell>
          <cell r="BU451" t="str">
            <v/>
          </cell>
          <cell r="BV451" t="str">
            <v/>
          </cell>
          <cell r="BW451" t="str">
            <v/>
          </cell>
          <cell r="BX451" t="str">
            <v/>
          </cell>
        </row>
        <row r="452">
          <cell r="A452" t="str">
            <v>HSRB24H</v>
          </cell>
          <cell r="B452" t="str">
            <v>24 heures dans une vie (pas si) privée</v>
          </cell>
          <cell r="C452" t="str">
            <v>250 conseils pratiques pour protéger vos données personnelles sur Internet</v>
          </cell>
          <cell r="D452" t="str">
            <v>Pierre GAUTIER DE LAHAUT</v>
          </cell>
          <cell r="E452" t="str">
            <v/>
          </cell>
          <cell r="F452" t="str">
            <v>GAUTIER DE LAHAUT, Pierre</v>
          </cell>
          <cell r="G452" t="str">
            <v/>
          </cell>
          <cell r="H452" t="str">
            <v/>
          </cell>
          <cell r="I452" t="str">
            <v/>
          </cell>
          <cell r="J452" t="str">
            <v/>
          </cell>
          <cell r="K452" t="str">
            <v>Edition du 1 February 2022</v>
          </cell>
          <cell r="L452" t="str">
            <v>272 pages</v>
          </cell>
          <cell r="M452" t="str">
            <v>Editions ENI</v>
          </cell>
          <cell r="N452" t="str">
            <v>fre</v>
          </cell>
          <cell r="O452" t="str">
            <v>fre</v>
          </cell>
          <cell r="P452" t="str">
            <v>fre</v>
          </cell>
          <cell r="Q452" t="str">
            <v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v>
          </cell>
          <cell r="R452">
            <v>9782409034275</v>
          </cell>
          <cell r="S452" t="str">
            <v>Version Numérique</v>
          </cell>
          <cell r="T452">
            <v>9782409034268</v>
          </cell>
          <cell r="U452" t="str">
            <v>Version Imprimée</v>
          </cell>
          <cell r="V452" t="str">
            <v>St-Herblain</v>
          </cell>
          <cell r="W452" t="str">
            <v>Editions ENI</v>
          </cell>
          <cell r="X452">
            <v>2022</v>
          </cell>
          <cell r="Y452" t="str">
            <v>Bibliothèque Numérique ENI (Service en ligne)</v>
          </cell>
          <cell r="Z452" t="str">
            <v>HS - Hors série</v>
          </cell>
          <cell r="AA452" t="str">
            <v>texte</v>
          </cell>
          <cell r="AB452" t="str">
            <v>txt</v>
          </cell>
          <cell r="AC452" t="str">
            <v>rdacontent/fre</v>
          </cell>
          <cell r="AD452" t="str">
            <v>informatique</v>
          </cell>
          <cell r="AE452" t="str">
            <v>c</v>
          </cell>
          <cell r="AF452" t="str">
            <v>rdamedia/fre</v>
          </cell>
          <cell r="AG452" t="str">
            <v>ressource en ligne</v>
          </cell>
          <cell r="AH452" t="str">
            <v>cr</v>
          </cell>
          <cell r="AI452" t="str">
            <v>rdacarrier/fre</v>
          </cell>
          <cell r="AJ452" t="str">
            <v>m\\\\\o\\d\\\\\\\\</v>
          </cell>
          <cell r="AK452" t="str">
            <v>cr\cn\\\\uuaua</v>
          </cell>
          <cell r="AL452" t="str">
            <v>Accès restreint aux membres</v>
          </cell>
          <cell r="AM452" t="str">
            <v>Source de la note de description : Version imprimée</v>
          </cell>
          <cell r="AN452" t="str">
            <v/>
          </cell>
          <cell r="AO452" t="str">
            <v>%SITE_CLIENT%/?library_guid=B40A23BD-2B05-4EE2-8600-E35E74B06E40</v>
          </cell>
          <cell r="AP452" t="str">
            <v>Accès au travers du portail ENI</v>
          </cell>
          <cell r="AQ452" t="str">
            <v xml:space="preserve"> hameçonnage </v>
          </cell>
          <cell r="AR452" t="str">
            <v xml:space="preserve"> mot de passe</v>
          </cell>
          <cell r="AS452" t="str">
            <v xml:space="preserve"> rançongiciel </v>
          </cell>
          <cell r="AT452" t="str">
            <v xml:space="preserve"> sécurité </v>
          </cell>
          <cell r="AU452" t="str">
            <v xml:space="preserve"> spams </v>
          </cell>
          <cell r="AV452" t="str">
            <v xml:space="preserve"> vie privée </v>
          </cell>
          <cell r="AW452" t="str">
            <v xml:space="preserve">Données personnelles </v>
          </cell>
          <cell r="AX452" t="str">
            <v/>
          </cell>
          <cell r="AY452" t="str">
            <v/>
          </cell>
          <cell r="AZ452" t="str">
            <v/>
          </cell>
          <cell r="BA452" t="str">
            <v/>
          </cell>
          <cell r="BB452" t="str">
            <v/>
          </cell>
          <cell r="BC452" t="str">
            <v/>
          </cell>
          <cell r="BD452" t="str">
            <v/>
          </cell>
          <cell r="BE452" t="str">
            <v/>
          </cell>
          <cell r="BF452" t="str">
            <v/>
          </cell>
          <cell r="BG452" t="str">
            <v/>
          </cell>
          <cell r="BH452" t="str">
            <v/>
          </cell>
          <cell r="BI452" t="str">
            <v/>
          </cell>
          <cell r="BJ452" t="str">
            <v/>
          </cell>
          <cell r="BK452" t="str">
            <v/>
          </cell>
          <cell r="BL452" t="str">
            <v/>
          </cell>
          <cell r="BM452" t="str">
            <v/>
          </cell>
          <cell r="BN452" t="str">
            <v/>
          </cell>
          <cell r="BO452" t="str">
            <v/>
          </cell>
          <cell r="BP452" t="str">
            <v/>
          </cell>
          <cell r="BQ452" t="str">
            <v/>
          </cell>
          <cell r="BR452" t="str">
            <v/>
          </cell>
          <cell r="BS452" t="str">
            <v/>
          </cell>
          <cell r="BT452" t="str">
            <v/>
          </cell>
          <cell r="BU452" t="str">
            <v/>
          </cell>
          <cell r="BV452" t="str">
            <v/>
          </cell>
          <cell r="BW452" t="str">
            <v/>
          </cell>
          <cell r="BX452" t="str">
            <v/>
          </cell>
        </row>
        <row r="453">
          <cell r="A453" t="str">
            <v>HSRBCHAT</v>
          </cell>
          <cell r="B453" t="str">
            <v>ChatGPT</v>
          </cell>
          <cell r="C453" t="str">
            <v>Qui es-tu ?</v>
          </cell>
          <cell r="D453" t="str">
            <v>Daniel ICHBIAH</v>
          </cell>
          <cell r="E453" t="str">
            <v/>
          </cell>
          <cell r="F453" t="str">
            <v>ICHBIAH, Daniel</v>
          </cell>
          <cell r="G453" t="str">
            <v/>
          </cell>
          <cell r="H453" t="str">
            <v/>
          </cell>
          <cell r="I453" t="str">
            <v/>
          </cell>
          <cell r="J453" t="str">
            <v/>
          </cell>
          <cell r="K453" t="str">
            <v>Edition du 1 June 2023</v>
          </cell>
          <cell r="L453" t="str">
            <v>242 pages</v>
          </cell>
          <cell r="M453" t="str">
            <v>Editions ENI</v>
          </cell>
          <cell r="N453" t="str">
            <v>fre</v>
          </cell>
          <cell r="O453" t="str">
            <v>fre</v>
          </cell>
          <cell r="P453" t="str">
            <v>fre</v>
          </cell>
          <cell r="Q453" t="str">
            <v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v>
          </cell>
          <cell r="R453">
            <v>9782409041051</v>
          </cell>
          <cell r="S453" t="str">
            <v>Version Numérique</v>
          </cell>
          <cell r="T453">
            <v>9782409041044</v>
          </cell>
          <cell r="U453" t="str">
            <v>Version Imprimée</v>
          </cell>
          <cell r="V453" t="str">
            <v>St-Herblain</v>
          </cell>
          <cell r="W453" t="str">
            <v>Editions ENI</v>
          </cell>
          <cell r="X453">
            <v>2023</v>
          </cell>
          <cell r="Y453" t="str">
            <v>Bibliothèque Numérique ENI (Service en ligne)</v>
          </cell>
          <cell r="Z453" t="str">
            <v>HS - Hors série</v>
          </cell>
          <cell r="AA453" t="str">
            <v>texte</v>
          </cell>
          <cell r="AB453" t="str">
            <v>txt</v>
          </cell>
          <cell r="AC453" t="str">
            <v>rdacontent/fre</v>
          </cell>
          <cell r="AD453" t="str">
            <v>informatique</v>
          </cell>
          <cell r="AE453" t="str">
            <v>c</v>
          </cell>
          <cell r="AF453" t="str">
            <v>rdamedia/fre</v>
          </cell>
          <cell r="AG453" t="str">
            <v>ressource en ligne</v>
          </cell>
          <cell r="AH453" t="str">
            <v>cr</v>
          </cell>
          <cell r="AI453" t="str">
            <v>rdacarrier/fre</v>
          </cell>
          <cell r="AJ453" t="str">
            <v>m\\\\\o\\d\\\\\\\\</v>
          </cell>
          <cell r="AK453" t="str">
            <v>cr\cn\\\\uuaua</v>
          </cell>
          <cell r="AL453" t="str">
            <v>Accès restreint aux membres</v>
          </cell>
          <cell r="AM453" t="str">
            <v>Source de la note de description : Version imprimée</v>
          </cell>
          <cell r="AN453" t="str">
            <v/>
          </cell>
          <cell r="AO453" t="str">
            <v>%SITE_CLIENT%/?library_guid=9879FE45-0EF1-4965-955B-812BBA858185</v>
          </cell>
          <cell r="AP453" t="str">
            <v>Accès au travers du portail ENI</v>
          </cell>
          <cell r="AQ453" t="str">
            <v xml:space="preserve">  Natural Language Processing (NLP) </v>
          </cell>
          <cell r="AR453" t="str">
            <v xml:space="preserve"> automation </v>
          </cell>
          <cell r="AS453" t="str">
            <v xml:space="preserve"> Big data </v>
          </cell>
          <cell r="AT453" t="str">
            <v xml:space="preserve"> Chat GPT </v>
          </cell>
          <cell r="AU453" t="str">
            <v xml:space="preserve"> Deep learning </v>
          </cell>
          <cell r="AV453" t="str">
            <v xml:space="preserve"> GPT 4 </v>
          </cell>
          <cell r="AW453" t="str">
            <v xml:space="preserve"> IA </v>
          </cell>
          <cell r="AX453" t="str">
            <v xml:space="preserve"> Intelligence Artificielle </v>
          </cell>
          <cell r="AY453" t="str">
            <v xml:space="preserve"> Machine Learning </v>
          </cell>
          <cell r="AZ453" t="str">
            <v xml:space="preserve"> Mid journey</v>
          </cell>
          <cell r="BA453" t="str">
            <v xml:space="preserve"> Midjourney </v>
          </cell>
          <cell r="BB453" t="str">
            <v xml:space="preserve"> Open AI </v>
          </cell>
          <cell r="BC453" t="str">
            <v xml:space="preserve"> prompts </v>
          </cell>
          <cell r="BD453" t="str">
            <v xml:space="preserve">ChatGPT </v>
          </cell>
          <cell r="BE453" t="str">
            <v/>
          </cell>
          <cell r="BF453" t="str">
            <v/>
          </cell>
          <cell r="BG453" t="str">
            <v/>
          </cell>
          <cell r="BH453" t="str">
            <v/>
          </cell>
          <cell r="BI453" t="str">
            <v/>
          </cell>
          <cell r="BJ453" t="str">
            <v/>
          </cell>
          <cell r="BK453" t="str">
            <v/>
          </cell>
          <cell r="BL453" t="str">
            <v/>
          </cell>
          <cell r="BM453" t="str">
            <v/>
          </cell>
          <cell r="BN453" t="str">
            <v/>
          </cell>
          <cell r="BO453" t="str">
            <v/>
          </cell>
          <cell r="BP453" t="str">
            <v/>
          </cell>
          <cell r="BQ453" t="str">
            <v/>
          </cell>
          <cell r="BR453" t="str">
            <v/>
          </cell>
          <cell r="BS453" t="str">
            <v/>
          </cell>
          <cell r="BT453" t="str">
            <v/>
          </cell>
          <cell r="BU453" t="str">
            <v/>
          </cell>
          <cell r="BV453" t="str">
            <v/>
          </cell>
          <cell r="BW453" t="str">
            <v/>
          </cell>
          <cell r="BX453" t="str">
            <v/>
          </cell>
        </row>
        <row r="454">
          <cell r="A454" t="str">
            <v>HSRBCOREIPN</v>
          </cell>
          <cell r="B454" t="str">
            <v>Comment réduire l'impact de nos pratiques numériques ?</v>
          </cell>
          <cell r="C454" t="str">
            <v>Les clés pour agir</v>
          </cell>
          <cell r="D454" t="str">
            <v>Jérémy PASTOURET,Louise PASTOURET</v>
          </cell>
          <cell r="E454" t="str">
            <v/>
          </cell>
          <cell r="F454" t="str">
            <v>PASTOURET, Jérémy</v>
          </cell>
          <cell r="G454" t="str">
            <v>PASTOURET, Louise</v>
          </cell>
          <cell r="H454" t="str">
            <v/>
          </cell>
          <cell r="I454" t="str">
            <v/>
          </cell>
          <cell r="J454" t="str">
            <v/>
          </cell>
          <cell r="K454" t="str">
            <v>Edition du 1 May 2023</v>
          </cell>
          <cell r="L454" t="str">
            <v>298 pages</v>
          </cell>
          <cell r="M454" t="str">
            <v>Editions ENI</v>
          </cell>
          <cell r="N454" t="str">
            <v>fre</v>
          </cell>
          <cell r="O454" t="str">
            <v>fre</v>
          </cell>
          <cell r="P454" t="str">
            <v>fre</v>
          </cell>
          <cell r="Q454" t="str">
            <v>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v>
          </cell>
          <cell r="R454">
            <v>9782409040115</v>
          </cell>
          <cell r="S454" t="str">
            <v>Version Numérique</v>
          </cell>
          <cell r="T454">
            <v>9782409040108</v>
          </cell>
          <cell r="U454" t="str">
            <v>Version Imprimée</v>
          </cell>
          <cell r="V454" t="str">
            <v>St-Herblain</v>
          </cell>
          <cell r="W454" t="str">
            <v>Editions ENI</v>
          </cell>
          <cell r="X454">
            <v>2023</v>
          </cell>
          <cell r="Y454" t="str">
            <v>Bibliothèque Numérique ENI (Service en ligne)</v>
          </cell>
          <cell r="Z454" t="str">
            <v>HS - Hors série</v>
          </cell>
          <cell r="AA454" t="str">
            <v>texte</v>
          </cell>
          <cell r="AB454" t="str">
            <v>txt</v>
          </cell>
          <cell r="AC454" t="str">
            <v>rdacontent/fre</v>
          </cell>
          <cell r="AD454" t="str">
            <v>informatique</v>
          </cell>
          <cell r="AE454" t="str">
            <v>c</v>
          </cell>
          <cell r="AF454" t="str">
            <v>rdamedia/fre</v>
          </cell>
          <cell r="AG454" t="str">
            <v>ressource en ligne</v>
          </cell>
          <cell r="AH454" t="str">
            <v>cr</v>
          </cell>
          <cell r="AI454" t="str">
            <v>rdacarrier/fre</v>
          </cell>
          <cell r="AJ454" t="str">
            <v>m\\\\\o\\d\\\\\\\\</v>
          </cell>
          <cell r="AK454" t="str">
            <v>cr\cn\\\\uuaua</v>
          </cell>
          <cell r="AL454" t="str">
            <v>Accès restreint aux membres</v>
          </cell>
          <cell r="AM454" t="str">
            <v>Source de la note de description : Version imprimée</v>
          </cell>
          <cell r="AN454" t="str">
            <v/>
          </cell>
          <cell r="AO454" t="str">
            <v>%SITE_CLIENT%/?library_guid=A867B341-2A34-45EA-BF1B-E8DB2BEF03B0</v>
          </cell>
          <cell r="AP454" t="str">
            <v>Accès au travers du portail ENI</v>
          </cell>
          <cell r="AQ454" t="str">
            <v xml:space="preserve"> cloud </v>
          </cell>
          <cell r="AR454" t="str">
            <v xml:space="preserve"> durable </v>
          </cell>
          <cell r="AS454" t="str">
            <v xml:space="preserve"> e</v>
          </cell>
          <cell r="AT454" t="str">
            <v xml:space="preserve"> environnement </v>
          </cell>
          <cell r="AU454" t="str">
            <v xml:space="preserve"> éthique </v>
          </cell>
          <cell r="AV454" t="str">
            <v xml:space="preserve"> Internet </v>
          </cell>
          <cell r="AW454" t="str">
            <v xml:space="preserve"> jeux vidéo </v>
          </cell>
          <cell r="AX454" t="str">
            <v xml:space="preserve"> ordinateur </v>
          </cell>
          <cell r="AY454" t="str">
            <v xml:space="preserve"> réseaux sociaux </v>
          </cell>
          <cell r="AZ454" t="str">
            <v xml:space="preserve"> streaming </v>
          </cell>
          <cell r="BA454" t="str">
            <v xml:space="preserve">écologie </v>
          </cell>
          <cell r="BB454" t="str">
            <v xml:space="preserve">mail </v>
          </cell>
          <cell r="BC454" t="str">
            <v/>
          </cell>
          <cell r="BD454" t="str">
            <v/>
          </cell>
          <cell r="BE454" t="str">
            <v/>
          </cell>
          <cell r="BF454" t="str">
            <v/>
          </cell>
          <cell r="BG454" t="str">
            <v/>
          </cell>
          <cell r="BH454" t="str">
            <v/>
          </cell>
          <cell r="BI454" t="str">
            <v/>
          </cell>
          <cell r="BJ454" t="str">
            <v/>
          </cell>
          <cell r="BK454" t="str">
            <v/>
          </cell>
          <cell r="BL454" t="str">
            <v/>
          </cell>
          <cell r="BM454" t="str">
            <v/>
          </cell>
          <cell r="BN454" t="str">
            <v/>
          </cell>
          <cell r="BO454" t="str">
            <v/>
          </cell>
          <cell r="BP454" t="str">
            <v/>
          </cell>
          <cell r="BQ454" t="str">
            <v/>
          </cell>
          <cell r="BR454" t="str">
            <v/>
          </cell>
          <cell r="BS454" t="str">
            <v/>
          </cell>
          <cell r="BT454" t="str">
            <v/>
          </cell>
          <cell r="BU454" t="str">
            <v/>
          </cell>
          <cell r="BV454" t="str">
            <v/>
          </cell>
          <cell r="BW454" t="str">
            <v/>
          </cell>
          <cell r="BX454" t="str">
            <v/>
          </cell>
        </row>
        <row r="455">
          <cell r="A455" t="str">
            <v>HSRI43PYT</v>
          </cell>
          <cell r="B455" t="str">
            <v>Python 3</v>
          </cell>
          <cell r="C455" t="str">
            <v>Les fondamentaux du langage (4e édition)</v>
          </cell>
          <cell r="D455" t="str">
            <v>Sébastien CHAZALLET</v>
          </cell>
          <cell r="E455" t="str">
            <v/>
          </cell>
          <cell r="F455" t="str">
            <v>CHAZALLET, Sébastien</v>
          </cell>
          <cell r="G455" t="str">
            <v/>
          </cell>
          <cell r="H455" t="str">
            <v/>
          </cell>
          <cell r="I455" t="str">
            <v/>
          </cell>
          <cell r="J455" t="str">
            <v/>
          </cell>
          <cell r="K455" t="str">
            <v>Edition du 1 June 2023</v>
          </cell>
          <cell r="L455" t="str">
            <v>702 pages</v>
          </cell>
          <cell r="M455" t="str">
            <v>Editions ENI</v>
          </cell>
          <cell r="N455" t="str">
            <v>fre</v>
          </cell>
          <cell r="O455" t="str">
            <v>fre</v>
          </cell>
          <cell r="P455" t="str">
            <v>fre</v>
          </cell>
          <cell r="Q455" t="str">
            <v>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v>
          </cell>
          <cell r="R455">
            <v>9782409040450</v>
          </cell>
          <cell r="S455" t="str">
            <v>Version Numérique</v>
          </cell>
          <cell r="T455">
            <v>9782409040443</v>
          </cell>
          <cell r="U455" t="str">
            <v>Version Imprimée</v>
          </cell>
          <cell r="V455" t="str">
            <v>St-Herblain</v>
          </cell>
          <cell r="W455" t="str">
            <v>Editions ENI</v>
          </cell>
          <cell r="X455">
            <v>2023</v>
          </cell>
          <cell r="Y455" t="str">
            <v>Bibliothèque Numérique ENI (Service en ligne)</v>
          </cell>
          <cell r="Z455" t="str">
            <v>HS - Hors série</v>
          </cell>
          <cell r="AA455" t="str">
            <v>texte</v>
          </cell>
          <cell r="AB455" t="str">
            <v>txt</v>
          </cell>
          <cell r="AC455" t="str">
            <v>rdacontent/fre</v>
          </cell>
          <cell r="AD455" t="str">
            <v>informatique</v>
          </cell>
          <cell r="AE455" t="str">
            <v>c</v>
          </cell>
          <cell r="AF455" t="str">
            <v>rdamedia/fre</v>
          </cell>
          <cell r="AG455" t="str">
            <v>ressource en ligne</v>
          </cell>
          <cell r="AH455" t="str">
            <v>cr</v>
          </cell>
          <cell r="AI455" t="str">
            <v>rdacarrier/fre</v>
          </cell>
          <cell r="AJ455" t="str">
            <v>m\\\\\o\\d\\\\\\\\</v>
          </cell>
          <cell r="AK455" t="str">
            <v>cr\cn\\\\uuaua</v>
          </cell>
          <cell r="AL455" t="str">
            <v>Accès restreint aux membres</v>
          </cell>
          <cell r="AM455" t="str">
            <v>Source de la note de description : Version imprimée</v>
          </cell>
          <cell r="AN455" t="str">
            <v/>
          </cell>
          <cell r="AO455" t="str">
            <v>%SITE_CLIENT%/?library_guid=2465F86E-2C82-46EB-86EF-1F96B4AF2E10</v>
          </cell>
          <cell r="AP455" t="str">
            <v>Accès au travers du portail ENI</v>
          </cell>
          <cell r="AQ455" t="str">
            <v xml:space="preserve"> algorithme </v>
          </cell>
          <cell r="AR455" t="str">
            <v xml:space="preserve"> algorithmique </v>
          </cell>
          <cell r="AS455" t="str">
            <v xml:space="preserve"> pygame </v>
          </cell>
          <cell r="AT455" t="str">
            <v xml:space="preserve"> pyton </v>
          </cell>
          <cell r="AU455" t="str">
            <v xml:space="preserve"> tkinter </v>
          </cell>
          <cell r="AV455" t="str">
            <v xml:space="preserve"> zope </v>
          </cell>
          <cell r="AW455" t="str">
            <v xml:space="preserve"> zope3</v>
          </cell>
          <cell r="AX455" t="str">
            <v xml:space="preserve">python </v>
          </cell>
          <cell r="AY455" t="str">
            <v/>
          </cell>
          <cell r="AZ455" t="str">
            <v/>
          </cell>
          <cell r="BA455" t="str">
            <v/>
          </cell>
          <cell r="BB455" t="str">
            <v/>
          </cell>
          <cell r="BC455" t="str">
            <v/>
          </cell>
          <cell r="BD455" t="str">
            <v/>
          </cell>
          <cell r="BE455" t="str">
            <v/>
          </cell>
          <cell r="BF455" t="str">
            <v/>
          </cell>
          <cell r="BG455" t="str">
            <v/>
          </cell>
          <cell r="BH455" t="str">
            <v/>
          </cell>
          <cell r="BI455" t="str">
            <v/>
          </cell>
          <cell r="BJ455" t="str">
            <v/>
          </cell>
          <cell r="BK455" t="str">
            <v/>
          </cell>
          <cell r="BL455" t="str">
            <v/>
          </cell>
          <cell r="BM455" t="str">
            <v/>
          </cell>
          <cell r="BN455" t="str">
            <v/>
          </cell>
          <cell r="BO455" t="str">
            <v/>
          </cell>
          <cell r="BP455" t="str">
            <v/>
          </cell>
          <cell r="BQ455" t="str">
            <v/>
          </cell>
          <cell r="BR455" t="str">
            <v/>
          </cell>
          <cell r="BS455" t="str">
            <v/>
          </cell>
          <cell r="BT455" t="str">
            <v/>
          </cell>
          <cell r="BU455" t="str">
            <v/>
          </cell>
          <cell r="BV455" t="str">
            <v/>
          </cell>
          <cell r="BW455" t="str">
            <v/>
          </cell>
          <cell r="BX455" t="str">
            <v/>
          </cell>
        </row>
        <row r="456">
          <cell r="A456" t="str">
            <v>HSSOB2EXCBI</v>
          </cell>
          <cell r="B456" t="str">
            <v>Business Intelligence avec Excel</v>
          </cell>
          <cell r="C456" t="str">
            <v>Des données brutes à l'analyse stratégique (2e édition)</v>
          </cell>
          <cell r="D456" t="str">
            <v>Boris NORO</v>
          </cell>
          <cell r="E456" t="str">
            <v/>
          </cell>
          <cell r="F456" t="str">
            <v>NORO, Boris</v>
          </cell>
          <cell r="G456" t="str">
            <v/>
          </cell>
          <cell r="H456" t="str">
            <v/>
          </cell>
          <cell r="I456" t="str">
            <v/>
          </cell>
          <cell r="J456" t="str">
            <v/>
          </cell>
          <cell r="K456" t="str">
            <v>Edition du 1 January 2023</v>
          </cell>
          <cell r="L456" t="str">
            <v>340 pages</v>
          </cell>
          <cell r="M456" t="str">
            <v>Editions ENI</v>
          </cell>
          <cell r="N456" t="str">
            <v>fre</v>
          </cell>
          <cell r="O456" t="str">
            <v>fre</v>
          </cell>
          <cell r="P456" t="str">
            <v>fre</v>
          </cell>
          <cell r="Q456" t="str">
            <v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ou le langage DAX.  
Il est destiné à toute personne ayant à faire de l'analyse de données : manager, commercial, secrétaire, comptable, financier, chargé de ressources humaines... Il a été rédigé avec la version d'Excel disponible avec un abonnement Microsoft 365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v>
          </cell>
          <cell r="R456">
            <v>9782409038495</v>
          </cell>
          <cell r="S456" t="str">
            <v>Version Numérique</v>
          </cell>
          <cell r="T456">
            <v>9782409038488</v>
          </cell>
          <cell r="U456" t="str">
            <v>Version Imprimée</v>
          </cell>
          <cell r="V456" t="str">
            <v>St-Herblain</v>
          </cell>
          <cell r="W456" t="str">
            <v>Editions ENI</v>
          </cell>
          <cell r="X456">
            <v>2023</v>
          </cell>
          <cell r="Y456" t="str">
            <v>Bibliothèque Numérique ENI (Service en ligne)</v>
          </cell>
          <cell r="Z456" t="str">
            <v>HS - Hors série</v>
          </cell>
          <cell r="AA456" t="str">
            <v>texte</v>
          </cell>
          <cell r="AB456" t="str">
            <v>txt</v>
          </cell>
          <cell r="AC456" t="str">
            <v>rdacontent/fre</v>
          </cell>
          <cell r="AD456" t="str">
            <v>informatique</v>
          </cell>
          <cell r="AE456" t="str">
            <v>c</v>
          </cell>
          <cell r="AF456" t="str">
            <v>rdamedia/fre</v>
          </cell>
          <cell r="AG456" t="str">
            <v>ressource en ligne</v>
          </cell>
          <cell r="AH456" t="str">
            <v>cr</v>
          </cell>
          <cell r="AI456" t="str">
            <v>rdacarrier/fre</v>
          </cell>
          <cell r="AJ456" t="str">
            <v>m\\\\\o\\d\\\\\\\\</v>
          </cell>
          <cell r="AK456" t="str">
            <v>cr\cn\\\\uuaua</v>
          </cell>
          <cell r="AL456" t="str">
            <v>Accès restreint aux membres</v>
          </cell>
          <cell r="AM456" t="str">
            <v>Source de la note de description : Version imprimée</v>
          </cell>
          <cell r="AN456" t="str">
            <v/>
          </cell>
          <cell r="AO456" t="str">
            <v>%SITE_CLIENT%/?library_guid=414C42C0-4157-4627-8BA1-772613C969A6</v>
          </cell>
          <cell r="AP456" t="str">
            <v>Accès au travers du portail ENI</v>
          </cell>
          <cell r="AQ456" t="str">
            <v xml:space="preserve"> 3D Maps </v>
          </cell>
          <cell r="AR456" t="str">
            <v xml:space="preserve"> 3DMaps</v>
          </cell>
          <cell r="AS456" t="str">
            <v xml:space="preserve"> choroplèthe </v>
          </cell>
          <cell r="AT456" t="str">
            <v xml:space="preserve"> DAX </v>
          </cell>
          <cell r="AU456" t="str">
            <v xml:space="preserve"> intelligence temporelle </v>
          </cell>
          <cell r="AV456" t="str">
            <v xml:space="preserve"> KPI </v>
          </cell>
          <cell r="AW456" t="str">
            <v xml:space="preserve"> Power Map </v>
          </cell>
          <cell r="AX456" t="str">
            <v xml:space="preserve"> Power Pivot </v>
          </cell>
          <cell r="AY456" t="str">
            <v xml:space="preserve"> Power Query </v>
          </cell>
          <cell r="AZ456" t="str">
            <v xml:space="preserve"> PowerMap </v>
          </cell>
          <cell r="BA456" t="str">
            <v xml:space="preserve"> PowerPivot </v>
          </cell>
          <cell r="BB456" t="str">
            <v xml:space="preserve"> reporting </v>
          </cell>
          <cell r="BC456" t="str">
            <v xml:space="preserve"> tableau de bord </v>
          </cell>
          <cell r="BD456" t="str">
            <v xml:space="preserve"> tableaux croisés dynamiques </v>
          </cell>
          <cell r="BE456" t="str">
            <v xml:space="preserve"> tcd </v>
          </cell>
          <cell r="BF456" t="str">
            <v xml:space="preserve">BI </v>
          </cell>
          <cell r="BG456" t="str">
            <v/>
          </cell>
          <cell r="BH456" t="str">
            <v/>
          </cell>
          <cell r="BI456" t="str">
            <v/>
          </cell>
          <cell r="BJ456" t="str">
            <v/>
          </cell>
          <cell r="BK456" t="str">
            <v/>
          </cell>
          <cell r="BL456" t="str">
            <v/>
          </cell>
          <cell r="BM456" t="str">
            <v/>
          </cell>
          <cell r="BN456" t="str">
            <v/>
          </cell>
          <cell r="BO456" t="str">
            <v/>
          </cell>
          <cell r="BP456" t="str">
            <v/>
          </cell>
          <cell r="BQ456" t="str">
            <v/>
          </cell>
          <cell r="BR456" t="str">
            <v/>
          </cell>
          <cell r="BS456" t="str">
            <v/>
          </cell>
          <cell r="BT456" t="str">
            <v/>
          </cell>
          <cell r="BU456" t="str">
            <v/>
          </cell>
          <cell r="BV456" t="str">
            <v/>
          </cell>
          <cell r="BW456" t="str">
            <v/>
          </cell>
          <cell r="BX456" t="str">
            <v/>
          </cell>
        </row>
        <row r="457">
          <cell r="A457" t="str">
            <v>HSSOBEXCBOR</v>
          </cell>
          <cell r="B457" t="str">
            <v>Tableaux de bord</v>
          </cell>
          <cell r="C457" t="str">
            <v>Pilotez vos informations pour optimiser la prise de décision avec Excel (versions Microsoft 365...)</v>
          </cell>
          <cell r="D457" t="str">
            <v>Jean-François  RIEU,Pierre RIGOLLET</v>
          </cell>
          <cell r="E457" t="str">
            <v/>
          </cell>
          <cell r="F457" t="str">
            <v xml:space="preserve">RIEU, Jean-François </v>
          </cell>
          <cell r="G457" t="str">
            <v>RIGOLLET, Pierre</v>
          </cell>
          <cell r="H457" t="str">
            <v/>
          </cell>
          <cell r="I457" t="str">
            <v/>
          </cell>
          <cell r="J457" t="str">
            <v/>
          </cell>
          <cell r="K457" t="str">
            <v>Edition du 1 May 2022</v>
          </cell>
          <cell r="L457" t="str">
            <v>356 pages</v>
          </cell>
          <cell r="M457" t="str">
            <v>Editions ENI</v>
          </cell>
          <cell r="N457" t="str">
            <v>fre</v>
          </cell>
          <cell r="O457" t="str">
            <v>fre</v>
          </cell>
          <cell r="P457" t="str">
            <v>fre</v>
          </cell>
          <cell r="Q457" t="str">
            <v>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457">
            <v>9782409035050</v>
          </cell>
          <cell r="S457" t="str">
            <v>Version Numérique</v>
          </cell>
          <cell r="T457">
            <v>9782409035043</v>
          </cell>
          <cell r="U457" t="str">
            <v>Version Imprimée</v>
          </cell>
          <cell r="V457" t="str">
            <v>St-Herblain</v>
          </cell>
          <cell r="W457" t="str">
            <v>Editions ENI</v>
          </cell>
          <cell r="X457">
            <v>2022</v>
          </cell>
          <cell r="Y457" t="str">
            <v>Bibliothèque Numérique ENI (Service en ligne)</v>
          </cell>
          <cell r="Z457" t="str">
            <v>HS - Hors série</v>
          </cell>
          <cell r="AA457" t="str">
            <v>texte</v>
          </cell>
          <cell r="AB457" t="str">
            <v>txt</v>
          </cell>
          <cell r="AC457" t="str">
            <v>rdacontent/fre</v>
          </cell>
          <cell r="AD457" t="str">
            <v>informatique</v>
          </cell>
          <cell r="AE457" t="str">
            <v>c</v>
          </cell>
          <cell r="AF457" t="str">
            <v>rdamedia/fre</v>
          </cell>
          <cell r="AG457" t="str">
            <v>ressource en ligne</v>
          </cell>
          <cell r="AH457" t="str">
            <v>cr</v>
          </cell>
          <cell r="AI457" t="str">
            <v>rdacarrier/fre</v>
          </cell>
          <cell r="AJ457" t="str">
            <v>m\\\\\o\\d\\\\\\\\</v>
          </cell>
          <cell r="AK457" t="str">
            <v>cr\cn\\\\uuaua</v>
          </cell>
          <cell r="AL457" t="str">
            <v>Accès restreint aux membres</v>
          </cell>
          <cell r="AM457" t="str">
            <v>Source de la note de description : Version imprimée</v>
          </cell>
          <cell r="AN457" t="str">
            <v/>
          </cell>
          <cell r="AO457" t="str">
            <v>%SITE_CLIENT%/?library_guid=C9A8B6FC-6E92-4D0B-BB0D-95C5EAA6BF44</v>
          </cell>
          <cell r="AP457" t="str">
            <v>Accès au travers du portail ENI</v>
          </cell>
          <cell r="AQ457" t="str">
            <v xml:space="preserve"> activité commerciale </v>
          </cell>
          <cell r="AR457" t="str">
            <v xml:space="preserve"> comptabilité </v>
          </cell>
          <cell r="AS457" t="str">
            <v xml:space="preserve"> finance </v>
          </cell>
          <cell r="AT457" t="str">
            <v xml:space="preserve"> KPI </v>
          </cell>
          <cell r="AU457" t="str">
            <v xml:space="preserve"> logistique </v>
          </cell>
          <cell r="AV457" t="str">
            <v xml:space="preserve"> macros </v>
          </cell>
          <cell r="AW457" t="str">
            <v xml:space="preserve"> PowerPivot </v>
          </cell>
          <cell r="AX457" t="str">
            <v xml:space="preserve"> ressources humaines </v>
          </cell>
          <cell r="AY457" t="str">
            <v xml:space="preserve"> RH </v>
          </cell>
          <cell r="AZ457" t="str">
            <v xml:space="preserve"> VBA</v>
          </cell>
          <cell r="BA457" t="str">
            <v xml:space="preserve">Rapport Excel </v>
          </cell>
          <cell r="BB457" t="str">
            <v/>
          </cell>
          <cell r="BC457" t="str">
            <v/>
          </cell>
          <cell r="BD457" t="str">
            <v/>
          </cell>
          <cell r="BE457" t="str">
            <v/>
          </cell>
          <cell r="BF457" t="str">
            <v/>
          </cell>
          <cell r="BG457" t="str">
            <v/>
          </cell>
          <cell r="BH457" t="str">
            <v/>
          </cell>
          <cell r="BI457" t="str">
            <v/>
          </cell>
          <cell r="BJ457" t="str">
            <v/>
          </cell>
          <cell r="BK457" t="str">
            <v/>
          </cell>
          <cell r="BL457" t="str">
            <v/>
          </cell>
          <cell r="BM457" t="str">
            <v/>
          </cell>
          <cell r="BN457" t="str">
            <v/>
          </cell>
          <cell r="BO457" t="str">
            <v/>
          </cell>
          <cell r="BP457" t="str">
            <v/>
          </cell>
          <cell r="BQ457" t="str">
            <v/>
          </cell>
          <cell r="BR457" t="str">
            <v/>
          </cell>
          <cell r="BS457" t="str">
            <v/>
          </cell>
          <cell r="BT457" t="str">
            <v/>
          </cell>
          <cell r="BU457" t="str">
            <v/>
          </cell>
          <cell r="BV457" t="str">
            <v/>
          </cell>
          <cell r="BW457" t="str">
            <v/>
          </cell>
          <cell r="BX457" t="str">
            <v/>
          </cell>
        </row>
        <row r="458">
          <cell r="A458" t="str">
            <v>LF23DIMP</v>
          </cell>
          <cell r="B458" t="str">
            <v>L'impression 3D FDM</v>
          </cell>
          <cell r="C458" t="str">
            <v>Le guide complet pour vos impressions 3D (2e édition)</v>
          </cell>
          <cell r="D458" t="str">
            <v>Benoît JELLIMANN</v>
          </cell>
          <cell r="E458" t="str">
            <v/>
          </cell>
          <cell r="F458" t="str">
            <v>JELLIMANN, Benoît</v>
          </cell>
          <cell r="G458" t="str">
            <v/>
          </cell>
          <cell r="H458" t="str">
            <v/>
          </cell>
          <cell r="I458" t="str">
            <v/>
          </cell>
          <cell r="J458" t="str">
            <v/>
          </cell>
          <cell r="K458" t="str">
            <v>Edition du 1 July 2022</v>
          </cell>
          <cell r="L458" t="str">
            <v>499 pages</v>
          </cell>
          <cell r="M458" t="str">
            <v>Editions ENI</v>
          </cell>
          <cell r="N458" t="str">
            <v>fre</v>
          </cell>
          <cell r="O458" t="str">
            <v>fre</v>
          </cell>
          <cell r="P458" t="str">
            <v>fre</v>
          </cell>
          <cell r="Q458" t="str">
            <v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v>
          </cell>
          <cell r="R458">
            <v>9782409036385</v>
          </cell>
          <cell r="S458" t="str">
            <v>Version Numérique</v>
          </cell>
          <cell r="T458">
            <v>9782409036378</v>
          </cell>
          <cell r="U458" t="str">
            <v>Version Imprimée</v>
          </cell>
          <cell r="V458" t="str">
            <v>St-Herblain</v>
          </cell>
          <cell r="W458" t="str">
            <v>Editions ENI</v>
          </cell>
          <cell r="X458">
            <v>2022</v>
          </cell>
          <cell r="Y458" t="str">
            <v>Bibliothèque Numérique ENI (Service en ligne)</v>
          </cell>
          <cell r="Z458" t="str">
            <v>LF - LA FABRIQUE</v>
          </cell>
          <cell r="AA458" t="str">
            <v>texte</v>
          </cell>
          <cell r="AB458" t="str">
            <v>txt</v>
          </cell>
          <cell r="AC458" t="str">
            <v>rdacontent/fre</v>
          </cell>
          <cell r="AD458" t="str">
            <v>informatique</v>
          </cell>
          <cell r="AE458" t="str">
            <v>c</v>
          </cell>
          <cell r="AF458" t="str">
            <v>rdamedia/fre</v>
          </cell>
          <cell r="AG458" t="str">
            <v>ressource en ligne</v>
          </cell>
          <cell r="AH458" t="str">
            <v>cr</v>
          </cell>
          <cell r="AI458" t="str">
            <v>rdacarrier/fre</v>
          </cell>
          <cell r="AJ458" t="str">
            <v>m\\\\\o\\d\\\\\\\\</v>
          </cell>
          <cell r="AK458" t="str">
            <v>cr\cn\\\\uuaua</v>
          </cell>
          <cell r="AL458" t="str">
            <v>Accès restreint aux membres</v>
          </cell>
          <cell r="AM458" t="str">
            <v>Source de la note de description : Version imprimée</v>
          </cell>
          <cell r="AN458" t="str">
            <v/>
          </cell>
          <cell r="AO458" t="str">
            <v>%SITE_CLIENT%/?library_guid=CA4A7939-4867-4A6A-933E-0445D86ECD02</v>
          </cell>
          <cell r="AP458" t="str">
            <v>Accès au travers du portail ENI</v>
          </cell>
          <cell r="AQ458" t="str">
            <v xml:space="preserve"> imprimante FDM </v>
          </cell>
          <cell r="AR458" t="str">
            <v xml:space="preserve"> Imprimante SLA </v>
          </cell>
          <cell r="AS458" t="str">
            <v xml:space="preserve"> laser </v>
          </cell>
          <cell r="AT458" t="str">
            <v xml:space="preserve"> multiextrusion</v>
          </cell>
          <cell r="AU458" t="str">
            <v xml:space="preserve"> OctoPi </v>
          </cell>
          <cell r="AV458" t="str">
            <v xml:space="preserve"> offset </v>
          </cell>
          <cell r="AW458" t="str">
            <v xml:space="preserve">3D </v>
          </cell>
          <cell r="AX458" t="str">
            <v/>
          </cell>
          <cell r="AY458" t="str">
            <v/>
          </cell>
          <cell r="AZ458" t="str">
            <v/>
          </cell>
          <cell r="BA458" t="str">
            <v/>
          </cell>
          <cell r="BB458" t="str">
            <v/>
          </cell>
          <cell r="BC458" t="str">
            <v/>
          </cell>
          <cell r="BD458" t="str">
            <v/>
          </cell>
          <cell r="BE458" t="str">
            <v/>
          </cell>
          <cell r="BF458" t="str">
            <v/>
          </cell>
          <cell r="BG458" t="str">
            <v/>
          </cell>
          <cell r="BH458" t="str">
            <v/>
          </cell>
          <cell r="BI458" t="str">
            <v/>
          </cell>
          <cell r="BJ458" t="str">
            <v/>
          </cell>
          <cell r="BK458" t="str">
            <v/>
          </cell>
          <cell r="BL458" t="str">
            <v/>
          </cell>
          <cell r="BM458" t="str">
            <v/>
          </cell>
          <cell r="BN458" t="str">
            <v/>
          </cell>
          <cell r="BO458" t="str">
            <v/>
          </cell>
          <cell r="BP458" t="str">
            <v/>
          </cell>
          <cell r="BQ458" t="str">
            <v/>
          </cell>
          <cell r="BR458" t="str">
            <v/>
          </cell>
          <cell r="BS458" t="str">
            <v/>
          </cell>
          <cell r="BT458" t="str">
            <v/>
          </cell>
          <cell r="BU458" t="str">
            <v/>
          </cell>
          <cell r="BV458" t="str">
            <v/>
          </cell>
          <cell r="BW458" t="str">
            <v/>
          </cell>
          <cell r="BX458" t="str">
            <v/>
          </cell>
        </row>
        <row r="459">
          <cell r="A459" t="str">
            <v>LF24RASP</v>
          </cell>
          <cell r="B459" t="str">
            <v>Raspberry Pi 4</v>
          </cell>
          <cell r="C459" t="str">
            <v>Exploitez tout le potentiel de votre nano-ordinateur (...) (2e édition)</v>
          </cell>
          <cell r="D459" t="str">
            <v>François MOCQ</v>
          </cell>
          <cell r="E459" t="str">
            <v/>
          </cell>
          <cell r="F459" t="str">
            <v>MOCQ, François</v>
          </cell>
          <cell r="G459" t="str">
            <v/>
          </cell>
          <cell r="H459" t="str">
            <v/>
          </cell>
          <cell r="I459" t="str">
            <v/>
          </cell>
          <cell r="J459" t="str">
            <v/>
          </cell>
          <cell r="K459" t="str">
            <v>Edition du 1 November 2021</v>
          </cell>
          <cell r="L459" t="str">
            <v>413 pages</v>
          </cell>
          <cell r="M459" t="str">
            <v>Editions ENI</v>
          </cell>
          <cell r="N459" t="str">
            <v>fre</v>
          </cell>
          <cell r="O459" t="str">
            <v>fre</v>
          </cell>
          <cell r="P459" t="str">
            <v>fre</v>
          </cell>
          <cell r="Q459" t="str">
            <v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v>
          </cell>
          <cell r="R459">
            <v>9782409032783</v>
          </cell>
          <cell r="S459" t="str">
            <v>Version Numérique</v>
          </cell>
          <cell r="T459">
            <v>9782409032776</v>
          </cell>
          <cell r="U459" t="str">
            <v>Version Imprimée</v>
          </cell>
          <cell r="V459" t="str">
            <v>St-Herblain</v>
          </cell>
          <cell r="W459" t="str">
            <v>Editions ENI</v>
          </cell>
          <cell r="X459">
            <v>2021</v>
          </cell>
          <cell r="Y459" t="str">
            <v>Bibliothèque Numérique ENI (Service en ligne)</v>
          </cell>
          <cell r="Z459" t="str">
            <v>LF - LA FABRIQUE</v>
          </cell>
          <cell r="AA459" t="str">
            <v>texte</v>
          </cell>
          <cell r="AB459" t="str">
            <v>txt</v>
          </cell>
          <cell r="AC459" t="str">
            <v>rdacontent/fre</v>
          </cell>
          <cell r="AD459" t="str">
            <v>informatique</v>
          </cell>
          <cell r="AE459" t="str">
            <v>c</v>
          </cell>
          <cell r="AF459" t="str">
            <v>rdamedia/fre</v>
          </cell>
          <cell r="AG459" t="str">
            <v>ressource en ligne</v>
          </cell>
          <cell r="AH459" t="str">
            <v>cr</v>
          </cell>
          <cell r="AI459" t="str">
            <v>rdacarrier/fre</v>
          </cell>
          <cell r="AJ459" t="str">
            <v>m\\\\\o\\d\\\\\\\\</v>
          </cell>
          <cell r="AK459" t="str">
            <v>cr\cn\\\\uuaua</v>
          </cell>
          <cell r="AL459" t="str">
            <v>Accès restreint aux membres</v>
          </cell>
          <cell r="AM459" t="str">
            <v>Source de la note de description : Version imprimée</v>
          </cell>
          <cell r="AN459" t="str">
            <v/>
          </cell>
          <cell r="AO459" t="str">
            <v>%SITE_CLIENT%/?library_guid=541A0C23-552F-4D4F-ADD1-E10DFBBCE98F</v>
          </cell>
          <cell r="AP459" t="str">
            <v>Accès au travers du portail ENI</v>
          </cell>
          <cell r="AQ459" t="str">
            <v xml:space="preserve"> arduino </v>
          </cell>
          <cell r="AR459" t="str">
            <v xml:space="preserve"> gpio </v>
          </cell>
          <cell r="AS459" t="str">
            <v xml:space="preserve"> libre elec </v>
          </cell>
          <cell r="AT459" t="str">
            <v xml:space="preserve"> libreelec </v>
          </cell>
          <cell r="AU459" t="str">
            <v xml:space="preserve"> lighttpd </v>
          </cell>
          <cell r="AV459" t="str">
            <v xml:space="preserve"> linux </v>
          </cell>
          <cell r="AW459" t="str">
            <v xml:space="preserve"> python </v>
          </cell>
          <cell r="AX459" t="str">
            <v xml:space="preserve"> raspberry </v>
          </cell>
          <cell r="AY459" t="str">
            <v xml:space="preserve"> raspberry pi </v>
          </cell>
          <cell r="AZ459" t="str">
            <v xml:space="preserve"> raspberry pi 3 </v>
          </cell>
          <cell r="BA459" t="str">
            <v xml:space="preserve"> Raspberry Pi 400</v>
          </cell>
          <cell r="BB459" t="str">
            <v xml:space="preserve"> Raspberry Pi Zero </v>
          </cell>
          <cell r="BC459" t="str">
            <v xml:space="preserve"> raspbian </v>
          </cell>
          <cell r="BD459" t="str">
            <v xml:space="preserve"> raspi </v>
          </cell>
          <cell r="BE459" t="str">
            <v xml:space="preserve"> scratch </v>
          </cell>
          <cell r="BF459" t="str">
            <v xml:space="preserve"> vlc </v>
          </cell>
          <cell r="BG459" t="str">
            <v xml:space="preserve">raspberrypi </v>
          </cell>
          <cell r="BH459" t="str">
            <v/>
          </cell>
          <cell r="BI459" t="str">
            <v/>
          </cell>
          <cell r="BJ459" t="str">
            <v/>
          </cell>
          <cell r="BK459" t="str">
            <v/>
          </cell>
          <cell r="BL459" t="str">
            <v/>
          </cell>
          <cell r="BM459" t="str">
            <v/>
          </cell>
          <cell r="BN459" t="str">
            <v/>
          </cell>
          <cell r="BO459" t="str">
            <v/>
          </cell>
          <cell r="BP459" t="str">
            <v/>
          </cell>
          <cell r="BQ459" t="str">
            <v/>
          </cell>
          <cell r="BR459" t="str">
            <v/>
          </cell>
          <cell r="BS459" t="str">
            <v/>
          </cell>
          <cell r="BT459" t="str">
            <v/>
          </cell>
          <cell r="BU459" t="str">
            <v/>
          </cell>
          <cell r="BV459" t="str">
            <v/>
          </cell>
          <cell r="BW459" t="str">
            <v/>
          </cell>
          <cell r="BX459" t="str">
            <v/>
          </cell>
        </row>
        <row r="460">
          <cell r="A460" t="str">
            <v>LF2ARD</v>
          </cell>
          <cell r="B460" t="str">
            <v>Arduino</v>
          </cell>
          <cell r="C460" t="str">
            <v>Apprivoisez l'électronique et le codage pour donner vie à vos projets (2e édition)</v>
          </cell>
          <cell r="D460" t="str">
            <v>Jean-Christophe  QUETIN</v>
          </cell>
          <cell r="E460" t="str">
            <v/>
          </cell>
          <cell r="F460" t="str">
            <v xml:space="preserve">QUETIN, Jean-Christophe </v>
          </cell>
          <cell r="G460" t="str">
            <v/>
          </cell>
          <cell r="H460" t="str">
            <v/>
          </cell>
          <cell r="I460" t="str">
            <v/>
          </cell>
          <cell r="J460" t="str">
            <v/>
          </cell>
          <cell r="K460" t="str">
            <v>Edition du 1 March 2021</v>
          </cell>
          <cell r="L460" t="str">
            <v>595 pages</v>
          </cell>
          <cell r="M460" t="str">
            <v>Editions ENI</v>
          </cell>
          <cell r="N460" t="str">
            <v>fre</v>
          </cell>
          <cell r="O460" t="str">
            <v>fre</v>
          </cell>
          <cell r="P460" t="str">
            <v>fre</v>
          </cell>
          <cell r="Q460" t="str">
            <v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v>
          </cell>
          <cell r="R460">
            <v>9782409029288</v>
          </cell>
          <cell r="S460" t="str">
            <v>Version Numérique</v>
          </cell>
          <cell r="T460">
            <v>9782409029271</v>
          </cell>
          <cell r="U460" t="str">
            <v>Version Imprimée</v>
          </cell>
          <cell r="V460" t="str">
            <v>St-Herblain</v>
          </cell>
          <cell r="W460" t="str">
            <v>Editions ENI</v>
          </cell>
          <cell r="X460">
            <v>2021</v>
          </cell>
          <cell r="Y460" t="str">
            <v>Bibliothèque Numérique ENI (Service en ligne)</v>
          </cell>
          <cell r="Z460" t="str">
            <v>LF - LA FABRIQUE</v>
          </cell>
          <cell r="AA460" t="str">
            <v>texte</v>
          </cell>
          <cell r="AB460" t="str">
            <v>txt</v>
          </cell>
          <cell r="AC460" t="str">
            <v>rdacontent/fre</v>
          </cell>
          <cell r="AD460" t="str">
            <v>informatique</v>
          </cell>
          <cell r="AE460" t="str">
            <v>c</v>
          </cell>
          <cell r="AF460" t="str">
            <v>rdamedia/fre</v>
          </cell>
          <cell r="AG460" t="str">
            <v>ressource en ligne</v>
          </cell>
          <cell r="AH460" t="str">
            <v>cr</v>
          </cell>
          <cell r="AI460" t="str">
            <v>rdacarrier/fre</v>
          </cell>
          <cell r="AJ460" t="str">
            <v>m\\\\\o\\d\\\\\\\\</v>
          </cell>
          <cell r="AK460" t="str">
            <v>cr\cn\\\\uuaua</v>
          </cell>
          <cell r="AL460" t="str">
            <v>Accès restreint aux membres</v>
          </cell>
          <cell r="AM460" t="str">
            <v>Source de la note de description : Version imprimée</v>
          </cell>
          <cell r="AN460" t="str">
            <v/>
          </cell>
          <cell r="AO460" t="str">
            <v>%SITE_CLIENT%/?library_guid=B5D5713C-6E9F-46BA-A413-3B9C64EBFB0E</v>
          </cell>
          <cell r="AP460" t="str">
            <v>Accès au travers du portail ENI</v>
          </cell>
          <cell r="AQ460" t="str">
            <v xml:space="preserve"> Ardublock </v>
          </cell>
          <cell r="AR460" t="str">
            <v xml:space="preserve"> Arduino Leonardo </v>
          </cell>
          <cell r="AS460" t="str">
            <v xml:space="preserve"> Arduino Uno </v>
          </cell>
          <cell r="AT460" t="str">
            <v xml:space="preserve"> ATMEGA328 </v>
          </cell>
          <cell r="AU460" t="str">
            <v xml:space="preserve"> ATTiny </v>
          </cell>
          <cell r="AV460" t="str">
            <v xml:space="preserve"> Blockly </v>
          </cell>
          <cell r="AW460" t="str">
            <v xml:space="preserve"> DIY </v>
          </cell>
          <cell r="AX460" t="str">
            <v xml:space="preserve"> do it yourself </v>
          </cell>
          <cell r="AY460" t="str">
            <v xml:space="preserve"> ESP8266 </v>
          </cell>
          <cell r="AZ460" t="str">
            <v xml:space="preserve"> IOT </v>
          </cell>
          <cell r="BA460" t="str">
            <v xml:space="preserve"> iot </v>
          </cell>
          <cell r="BB460" t="str">
            <v xml:space="preserve"> LNLFARD</v>
          </cell>
          <cell r="BC460" t="str">
            <v xml:space="preserve"> maker </v>
          </cell>
          <cell r="BD460" t="str">
            <v xml:space="preserve"> Raspberry Pi </v>
          </cell>
          <cell r="BE460" t="str">
            <v xml:space="preserve"> Scratch </v>
          </cell>
          <cell r="BF460" t="str">
            <v xml:space="preserve"> WeMos </v>
          </cell>
          <cell r="BG460" t="str">
            <v xml:space="preserve">Arduino </v>
          </cell>
          <cell r="BH460" t="str">
            <v/>
          </cell>
          <cell r="BI460" t="str">
            <v/>
          </cell>
          <cell r="BJ460" t="str">
            <v/>
          </cell>
          <cell r="BK460" t="str">
            <v/>
          </cell>
          <cell r="BL460" t="str">
            <v/>
          </cell>
          <cell r="BM460" t="str">
            <v/>
          </cell>
          <cell r="BN460" t="str">
            <v/>
          </cell>
          <cell r="BO460" t="str">
            <v/>
          </cell>
          <cell r="BP460" t="str">
            <v/>
          </cell>
          <cell r="BQ460" t="str">
            <v/>
          </cell>
          <cell r="BR460" t="str">
            <v/>
          </cell>
          <cell r="BS460" t="str">
            <v/>
          </cell>
          <cell r="BT460" t="str">
            <v/>
          </cell>
          <cell r="BU460" t="str">
            <v/>
          </cell>
          <cell r="BV460" t="str">
            <v/>
          </cell>
          <cell r="BW460" t="str">
            <v/>
          </cell>
          <cell r="BX460" t="str">
            <v/>
          </cell>
        </row>
        <row r="461">
          <cell r="A461" t="str">
            <v>LF2ARDMB</v>
          </cell>
          <cell r="B461" t="str">
            <v>Arduino</v>
          </cell>
          <cell r="C461" t="str">
            <v>Apprenez à coder avec mBlock (projets robotiques, créatifs et scientifiques) (2e édition)</v>
          </cell>
          <cell r="D461" t="str">
            <v>Dominique MOLLARD</v>
          </cell>
          <cell r="E461" t="str">
            <v/>
          </cell>
          <cell r="F461" t="str">
            <v>MOLLARD, Dominique</v>
          </cell>
          <cell r="G461" t="str">
            <v/>
          </cell>
          <cell r="H461" t="str">
            <v/>
          </cell>
          <cell r="I461" t="str">
            <v/>
          </cell>
          <cell r="J461" t="str">
            <v/>
          </cell>
          <cell r="K461" t="str">
            <v>Edition du 1 October 2022</v>
          </cell>
          <cell r="L461" t="str">
            <v>346 pages</v>
          </cell>
          <cell r="M461" t="str">
            <v>Editions ENI</v>
          </cell>
          <cell r="N461" t="str">
            <v>fre</v>
          </cell>
          <cell r="O461" t="str">
            <v>fre</v>
          </cell>
          <cell r="P461" t="str">
            <v>fre</v>
          </cell>
          <cell r="Q461" t="str">
            <v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v>
          </cell>
          <cell r="R461">
            <v>9782409037276</v>
          </cell>
          <cell r="S461" t="str">
            <v>Version Numérique</v>
          </cell>
          <cell r="T461">
            <v>9782409037269</v>
          </cell>
          <cell r="U461" t="str">
            <v>Version Imprimée</v>
          </cell>
          <cell r="V461" t="str">
            <v>St-Herblain</v>
          </cell>
          <cell r="W461" t="str">
            <v>Editions ENI</v>
          </cell>
          <cell r="X461">
            <v>2022</v>
          </cell>
          <cell r="Y461" t="str">
            <v>Bibliothèque Numérique ENI (Service en ligne)</v>
          </cell>
          <cell r="Z461" t="str">
            <v>LF - LA FABRIQUE</v>
          </cell>
          <cell r="AA461" t="str">
            <v>texte</v>
          </cell>
          <cell r="AB461" t="str">
            <v>txt</v>
          </cell>
          <cell r="AC461" t="str">
            <v>rdacontent/fre</v>
          </cell>
          <cell r="AD461" t="str">
            <v>informatique</v>
          </cell>
          <cell r="AE461" t="str">
            <v>c</v>
          </cell>
          <cell r="AF461" t="str">
            <v>rdamedia/fre</v>
          </cell>
          <cell r="AG461" t="str">
            <v>ressource en ligne</v>
          </cell>
          <cell r="AH461" t="str">
            <v>cr</v>
          </cell>
          <cell r="AI461" t="str">
            <v>rdacarrier/fre</v>
          </cell>
          <cell r="AJ461" t="str">
            <v>m\\\\\o\\d\\\\\\\\</v>
          </cell>
          <cell r="AK461" t="str">
            <v>cr\cn\\\\uuaua</v>
          </cell>
          <cell r="AL461" t="str">
            <v>Accès restreint aux membres</v>
          </cell>
          <cell r="AM461" t="str">
            <v>Source de la note de description : Version imprimée</v>
          </cell>
          <cell r="AN461" t="str">
            <v/>
          </cell>
          <cell r="AO461" t="str">
            <v>%SITE_CLIENT%/?library_guid=C62D43E7-2908-462E-9E70-4698E92EACAE</v>
          </cell>
          <cell r="AP461" t="str">
            <v>Accès au travers du portail ENI</v>
          </cell>
          <cell r="AQ461" t="str">
            <v xml:space="preserve"> blocs </v>
          </cell>
          <cell r="AR461" t="str">
            <v xml:space="preserve"> electronique </v>
          </cell>
          <cell r="AS461" t="str">
            <v xml:space="preserve"> électronique </v>
          </cell>
          <cell r="AT461" t="str">
            <v xml:space="preserve"> esp8266 </v>
          </cell>
          <cell r="AU461" t="str">
            <v xml:space="preserve"> iot</v>
          </cell>
          <cell r="AV461" t="str">
            <v xml:space="preserve"> mecanique </v>
          </cell>
          <cell r="AW461" t="str">
            <v xml:space="preserve"> mécanique </v>
          </cell>
          <cell r="AX461" t="str">
            <v xml:space="preserve"> platine </v>
          </cell>
          <cell r="AY461" t="str">
            <v xml:space="preserve"> programmation visuelle </v>
          </cell>
          <cell r="AZ461" t="str">
            <v xml:space="preserve"> robotique </v>
          </cell>
          <cell r="BA461" t="str">
            <v xml:space="preserve"> scratch </v>
          </cell>
          <cell r="BB461" t="str">
            <v xml:space="preserve"> shield </v>
          </cell>
          <cell r="BC461" t="str">
            <v xml:space="preserve">maker </v>
          </cell>
          <cell r="BD461" t="str">
            <v/>
          </cell>
          <cell r="BE461" t="str">
            <v/>
          </cell>
          <cell r="BF461" t="str">
            <v/>
          </cell>
          <cell r="BG461" t="str">
            <v/>
          </cell>
          <cell r="BH461" t="str">
            <v/>
          </cell>
          <cell r="BI461" t="str">
            <v/>
          </cell>
          <cell r="BJ461" t="str">
            <v/>
          </cell>
          <cell r="BK461" t="str">
            <v/>
          </cell>
          <cell r="BL461" t="str">
            <v/>
          </cell>
          <cell r="BM461" t="str">
            <v/>
          </cell>
          <cell r="BN461" t="str">
            <v/>
          </cell>
          <cell r="BO461" t="str">
            <v/>
          </cell>
          <cell r="BP461" t="str">
            <v/>
          </cell>
          <cell r="BQ461" t="str">
            <v/>
          </cell>
          <cell r="BR461" t="str">
            <v/>
          </cell>
          <cell r="BS461" t="str">
            <v/>
          </cell>
          <cell r="BT461" t="str">
            <v/>
          </cell>
          <cell r="BU461" t="str">
            <v/>
          </cell>
          <cell r="BV461" t="str">
            <v/>
          </cell>
          <cell r="BW461" t="str">
            <v/>
          </cell>
          <cell r="BX461" t="str">
            <v/>
          </cell>
        </row>
        <row r="462">
          <cell r="A462" t="str">
            <v>LF2ARDTR</v>
          </cell>
          <cell r="B462" t="str">
            <v>Arduino</v>
          </cell>
          <cell r="C462" t="str">
            <v>Faites-le jouer au train (2e édition)</v>
          </cell>
          <cell r="D462" t="str">
            <v>Pascal BARLIER</v>
          </cell>
          <cell r="E462" t="str">
            <v/>
          </cell>
          <cell r="F462" t="str">
            <v>BARLIER, Pascal</v>
          </cell>
          <cell r="G462" t="str">
            <v/>
          </cell>
          <cell r="H462" t="str">
            <v/>
          </cell>
          <cell r="I462" t="str">
            <v/>
          </cell>
          <cell r="J462" t="str">
            <v/>
          </cell>
          <cell r="K462" t="str">
            <v>Edition du 1 October 2021</v>
          </cell>
          <cell r="L462" t="str">
            <v>387 pages</v>
          </cell>
          <cell r="M462" t="str">
            <v>Editions ENI</v>
          </cell>
          <cell r="N462" t="str">
            <v>fre</v>
          </cell>
          <cell r="O462" t="str">
            <v>fre</v>
          </cell>
          <cell r="P462" t="str">
            <v>fre</v>
          </cell>
          <cell r="Q462" t="str">
            <v>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v>
          </cell>
          <cell r="R462">
            <v>9782409032462</v>
          </cell>
          <cell r="S462" t="str">
            <v>Version Numérique</v>
          </cell>
          <cell r="T462">
            <v>9782409032455</v>
          </cell>
          <cell r="U462" t="str">
            <v>Version Imprimée</v>
          </cell>
          <cell r="V462" t="str">
            <v>St-Herblain</v>
          </cell>
          <cell r="W462" t="str">
            <v>Editions ENI</v>
          </cell>
          <cell r="X462">
            <v>2021</v>
          </cell>
          <cell r="Y462" t="str">
            <v>Bibliothèque Numérique ENI (Service en ligne)</v>
          </cell>
          <cell r="Z462" t="str">
            <v>LF - LA FABRIQUE</v>
          </cell>
          <cell r="AA462" t="str">
            <v>texte</v>
          </cell>
          <cell r="AB462" t="str">
            <v>txt</v>
          </cell>
          <cell r="AC462" t="str">
            <v>rdacontent/fre</v>
          </cell>
          <cell r="AD462" t="str">
            <v>informatique</v>
          </cell>
          <cell r="AE462" t="str">
            <v>c</v>
          </cell>
          <cell r="AF462" t="str">
            <v>rdamedia/fre</v>
          </cell>
          <cell r="AG462" t="str">
            <v>ressource en ligne</v>
          </cell>
          <cell r="AH462" t="str">
            <v>cr</v>
          </cell>
          <cell r="AI462" t="str">
            <v>rdacarrier/fre</v>
          </cell>
          <cell r="AJ462" t="str">
            <v>m\\\\\o\\d\\\\\\\\</v>
          </cell>
          <cell r="AK462" t="str">
            <v>cr\cn\\\\uuaua</v>
          </cell>
          <cell r="AL462" t="str">
            <v>Accès restreint aux membres</v>
          </cell>
          <cell r="AM462" t="str">
            <v>Source de la note de description : Version imprimée</v>
          </cell>
          <cell r="AN462" t="str">
            <v/>
          </cell>
          <cell r="AO462" t="str">
            <v>%SITE_CLIENT%/?library_guid=8AE866CE-6624-47CC-8F68-475916AE62D0</v>
          </cell>
          <cell r="AP462" t="str">
            <v>Accès au travers du portail ENI</v>
          </cell>
          <cell r="AQ462" t="str">
            <v xml:space="preserve"> analogique </v>
          </cell>
          <cell r="AR462" t="str">
            <v xml:space="preserve"> Arduino </v>
          </cell>
          <cell r="AS462" t="str">
            <v xml:space="preserve"> circuit électronique </v>
          </cell>
          <cell r="AT462" t="str">
            <v xml:space="preserve"> I²C </v>
          </cell>
          <cell r="AU462" t="str">
            <v xml:space="preserve"> projet </v>
          </cell>
          <cell r="AV462" t="str">
            <v xml:space="preserve"> raspberry</v>
          </cell>
          <cell r="AW462" t="str">
            <v xml:space="preserve"> servomoteur </v>
          </cell>
          <cell r="AX462" t="str">
            <v xml:space="preserve"> signal DCC </v>
          </cell>
          <cell r="AY462" t="str">
            <v xml:space="preserve">maker </v>
          </cell>
          <cell r="AZ462" t="str">
            <v/>
          </cell>
          <cell r="BA462" t="str">
            <v/>
          </cell>
          <cell r="BB462" t="str">
            <v/>
          </cell>
          <cell r="BC462" t="str">
            <v/>
          </cell>
          <cell r="BD462" t="str">
            <v/>
          </cell>
          <cell r="BE462" t="str">
            <v/>
          </cell>
          <cell r="BF462" t="str">
            <v/>
          </cell>
          <cell r="BG462" t="str">
            <v/>
          </cell>
          <cell r="BH462" t="str">
            <v/>
          </cell>
          <cell r="BI462" t="str">
            <v/>
          </cell>
          <cell r="BJ462" t="str">
            <v/>
          </cell>
          <cell r="BK462" t="str">
            <v/>
          </cell>
          <cell r="BL462" t="str">
            <v/>
          </cell>
          <cell r="BM462" t="str">
            <v/>
          </cell>
          <cell r="BN462" t="str">
            <v/>
          </cell>
          <cell r="BO462" t="str">
            <v/>
          </cell>
          <cell r="BP462" t="str">
            <v/>
          </cell>
          <cell r="BQ462" t="str">
            <v/>
          </cell>
          <cell r="BR462" t="str">
            <v/>
          </cell>
          <cell r="BS462" t="str">
            <v/>
          </cell>
          <cell r="BT462" t="str">
            <v/>
          </cell>
          <cell r="BU462" t="str">
            <v/>
          </cell>
          <cell r="BV462" t="str">
            <v/>
          </cell>
          <cell r="BW462" t="str">
            <v/>
          </cell>
          <cell r="BX462" t="str">
            <v/>
          </cell>
        </row>
        <row r="463">
          <cell r="A463" t="str">
            <v>LF2PYG</v>
          </cell>
          <cell r="B463" t="str">
            <v>Pygame</v>
          </cell>
          <cell r="C463" t="str">
            <v>Initiez-vous au développement de jeux vidéo en Python (2e édition)</v>
          </cell>
          <cell r="D463" t="str">
            <v>Benoît PRIEUR</v>
          </cell>
          <cell r="E463" t="str">
            <v/>
          </cell>
          <cell r="F463" t="str">
            <v>PRIEUR, Benoît</v>
          </cell>
          <cell r="G463" t="str">
            <v/>
          </cell>
          <cell r="H463" t="str">
            <v/>
          </cell>
          <cell r="I463" t="str">
            <v/>
          </cell>
          <cell r="J463" t="str">
            <v/>
          </cell>
          <cell r="K463" t="str">
            <v>Edition du 1 March 2023</v>
          </cell>
          <cell r="L463" t="str">
            <v>265 pages</v>
          </cell>
          <cell r="M463" t="str">
            <v>Editions ENI</v>
          </cell>
          <cell r="N463" t="str">
            <v>fre</v>
          </cell>
          <cell r="O463" t="str">
            <v>fre</v>
          </cell>
          <cell r="P463" t="str">
            <v>fre</v>
          </cell>
          <cell r="Q463" t="str">
            <v>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v>
          </cell>
          <cell r="R463">
            <v>9782409039089</v>
          </cell>
          <cell r="S463" t="str">
            <v>Version Numérique</v>
          </cell>
          <cell r="T463">
            <v>9782409039072</v>
          </cell>
          <cell r="U463" t="str">
            <v>Version Imprimée</v>
          </cell>
          <cell r="V463" t="str">
            <v>St-Herblain</v>
          </cell>
          <cell r="W463" t="str">
            <v>Editions ENI</v>
          </cell>
          <cell r="X463">
            <v>2023</v>
          </cell>
          <cell r="Y463" t="str">
            <v>Bibliothèque Numérique ENI (Service en ligne)</v>
          </cell>
          <cell r="Z463" t="str">
            <v>LF - LA FABRIQUE</v>
          </cell>
          <cell r="AA463" t="str">
            <v>texte</v>
          </cell>
          <cell r="AB463" t="str">
            <v>txt</v>
          </cell>
          <cell r="AC463" t="str">
            <v>rdacontent/fre</v>
          </cell>
          <cell r="AD463" t="str">
            <v>informatique</v>
          </cell>
          <cell r="AE463" t="str">
            <v>c</v>
          </cell>
          <cell r="AF463" t="str">
            <v>rdamedia/fre</v>
          </cell>
          <cell r="AG463" t="str">
            <v>ressource en ligne</v>
          </cell>
          <cell r="AH463" t="str">
            <v>cr</v>
          </cell>
          <cell r="AI463" t="str">
            <v>rdacarrier/fre</v>
          </cell>
          <cell r="AJ463" t="str">
            <v>m\\\\\o\\d\\\\\\\\</v>
          </cell>
          <cell r="AK463" t="str">
            <v>cr\cn\\\\uuaua</v>
          </cell>
          <cell r="AL463" t="str">
            <v>Accès restreint aux membres</v>
          </cell>
          <cell r="AM463" t="str">
            <v>Source de la note de description : Version imprimée</v>
          </cell>
          <cell r="AN463" t="str">
            <v/>
          </cell>
          <cell r="AO463" t="str">
            <v>%SITE_CLIENT%/?library_guid=DAE301CF-8C9F-43FE-861A-8B2FEDE09530</v>
          </cell>
          <cell r="AP463" t="str">
            <v>Accès au travers du portail ENI</v>
          </cell>
          <cell r="AQ463" t="str">
            <v xml:space="preserve"> jeu vidéo </v>
          </cell>
          <cell r="AR463" t="str">
            <v xml:space="preserve"> maker </v>
          </cell>
          <cell r="AS463" t="str">
            <v xml:space="preserve"> Pygame </v>
          </cell>
          <cell r="AT463" t="str">
            <v xml:space="preserve"> sprite</v>
          </cell>
          <cell r="AU463" t="str">
            <v xml:space="preserve">Python </v>
          </cell>
          <cell r="AV463" t="str">
            <v/>
          </cell>
          <cell r="AW463" t="str">
            <v/>
          </cell>
          <cell r="AX463" t="str">
            <v/>
          </cell>
          <cell r="AY463" t="str">
            <v/>
          </cell>
          <cell r="AZ463" t="str">
            <v/>
          </cell>
          <cell r="BA463" t="str">
            <v/>
          </cell>
          <cell r="BB463" t="str">
            <v/>
          </cell>
          <cell r="BC463" t="str">
            <v/>
          </cell>
          <cell r="BD463" t="str">
            <v/>
          </cell>
          <cell r="BE463" t="str">
            <v/>
          </cell>
          <cell r="BF463" t="str">
            <v/>
          </cell>
          <cell r="BG463" t="str">
            <v/>
          </cell>
          <cell r="BH463" t="str">
            <v/>
          </cell>
          <cell r="BI463" t="str">
            <v/>
          </cell>
          <cell r="BJ463" t="str">
            <v/>
          </cell>
          <cell r="BK463" t="str">
            <v/>
          </cell>
          <cell r="BL463" t="str">
            <v/>
          </cell>
          <cell r="BM463" t="str">
            <v/>
          </cell>
          <cell r="BN463" t="str">
            <v/>
          </cell>
          <cell r="BO463" t="str">
            <v/>
          </cell>
          <cell r="BP463" t="str">
            <v/>
          </cell>
          <cell r="BQ463" t="str">
            <v/>
          </cell>
          <cell r="BR463" t="str">
            <v/>
          </cell>
          <cell r="BS463" t="str">
            <v/>
          </cell>
          <cell r="BT463" t="str">
            <v/>
          </cell>
          <cell r="BU463" t="str">
            <v/>
          </cell>
          <cell r="BV463" t="str">
            <v/>
          </cell>
          <cell r="BW463" t="str">
            <v/>
          </cell>
          <cell r="BX463" t="str">
            <v/>
          </cell>
        </row>
        <row r="464">
          <cell r="A464" t="str">
            <v>LF2PYRASPFL</v>
          </cell>
          <cell r="B464" t="str">
            <v>Python, Raspberry Pi et Flask</v>
          </cell>
          <cell r="C464" t="str">
            <v>Capturez des données télémétriques et réalisez des tableaux de bord web (2e édition)</v>
          </cell>
          <cell r="D464" t="str">
            <v>Dominique MEURISSE</v>
          </cell>
          <cell r="E464" t="str">
            <v/>
          </cell>
          <cell r="F464" t="str">
            <v>MEURISSE, Dominique</v>
          </cell>
          <cell r="G464" t="str">
            <v/>
          </cell>
          <cell r="H464" t="str">
            <v/>
          </cell>
          <cell r="I464" t="str">
            <v/>
          </cell>
          <cell r="J464" t="str">
            <v/>
          </cell>
          <cell r="K464" t="str">
            <v>Edition du 1 April 2021</v>
          </cell>
          <cell r="L464" t="str">
            <v>794 pages</v>
          </cell>
          <cell r="M464" t="str">
            <v>Editions ENI</v>
          </cell>
          <cell r="N464" t="str">
            <v>fre</v>
          </cell>
          <cell r="O464" t="str">
            <v>fre</v>
          </cell>
          <cell r="P464" t="str">
            <v>fre</v>
          </cell>
          <cell r="Q464" t="str">
            <v>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v>
          </cell>
          <cell r="R464">
            <v>9782409029899</v>
          </cell>
          <cell r="S464" t="str">
            <v>Version Numérique</v>
          </cell>
          <cell r="T464">
            <v>9782409029882</v>
          </cell>
          <cell r="U464" t="str">
            <v>Version Imprimée</v>
          </cell>
          <cell r="V464" t="str">
            <v>St-Herblain</v>
          </cell>
          <cell r="W464" t="str">
            <v>Editions ENI</v>
          </cell>
          <cell r="X464">
            <v>2021</v>
          </cell>
          <cell r="Y464" t="str">
            <v>Bibliothèque Numérique ENI (Service en ligne)</v>
          </cell>
          <cell r="Z464" t="str">
            <v>LF - LA FABRIQUE</v>
          </cell>
          <cell r="AA464" t="str">
            <v>texte</v>
          </cell>
          <cell r="AB464" t="str">
            <v>txt</v>
          </cell>
          <cell r="AC464" t="str">
            <v>rdacontent/fre</v>
          </cell>
          <cell r="AD464" t="str">
            <v>informatique</v>
          </cell>
          <cell r="AE464" t="str">
            <v>c</v>
          </cell>
          <cell r="AF464" t="str">
            <v>rdamedia/fre</v>
          </cell>
          <cell r="AG464" t="str">
            <v>ressource en ligne</v>
          </cell>
          <cell r="AH464" t="str">
            <v>cr</v>
          </cell>
          <cell r="AI464" t="str">
            <v>rdacarrier/fre</v>
          </cell>
          <cell r="AJ464" t="str">
            <v>m\\\\\o\\d\\\\\\\\</v>
          </cell>
          <cell r="AK464" t="str">
            <v>cr\cn\\\\uuaua</v>
          </cell>
          <cell r="AL464" t="str">
            <v>Accès restreint aux membres</v>
          </cell>
          <cell r="AM464" t="str">
            <v>Source de la note de description : Version imprimée</v>
          </cell>
          <cell r="AN464" t="str">
            <v/>
          </cell>
          <cell r="AO464" t="str">
            <v>%SITE_CLIENT%/?library_guid=5A44EA68-47E8-4005-91C1-37CE2594FB0B</v>
          </cell>
          <cell r="AP464" t="str">
            <v>Accès au travers du portail ENI</v>
          </cell>
          <cell r="AQ464" t="str">
            <v xml:space="preserve"> développement </v>
          </cell>
          <cell r="AR464" t="str">
            <v xml:space="preserve"> ESP32 </v>
          </cell>
          <cell r="AS464" t="str">
            <v xml:space="preserve"> ESP8266 </v>
          </cell>
          <cell r="AT464" t="str">
            <v xml:space="preserve"> Flask </v>
          </cell>
          <cell r="AU464" t="str">
            <v xml:space="preserve"> Grafana</v>
          </cell>
          <cell r="AV464" t="str">
            <v xml:space="preserve"> InfluxDB </v>
          </cell>
          <cell r="AW464" t="str">
            <v xml:space="preserve"> MicroPython </v>
          </cell>
          <cell r="AX464" t="str">
            <v xml:space="preserve"> MQTT </v>
          </cell>
          <cell r="AY464" t="str">
            <v xml:space="preserve"> Python </v>
          </cell>
          <cell r="AZ464" t="str">
            <v xml:space="preserve"> Pythonic </v>
          </cell>
          <cell r="BA464" t="str">
            <v xml:space="preserve"> Raspberry Pi </v>
          </cell>
          <cell r="BB464" t="str">
            <v xml:space="preserve"> Raspythonic </v>
          </cell>
          <cell r="BC464" t="str">
            <v xml:space="preserve"> SQLite 3 </v>
          </cell>
          <cell r="BD464" t="str">
            <v xml:space="preserve"> Telegraph </v>
          </cell>
          <cell r="BE464" t="str">
            <v xml:space="preserve">livre maker </v>
          </cell>
          <cell r="BF464" t="str">
            <v/>
          </cell>
          <cell r="BG464" t="str">
            <v/>
          </cell>
          <cell r="BH464" t="str">
            <v/>
          </cell>
          <cell r="BI464" t="str">
            <v/>
          </cell>
          <cell r="BJ464" t="str">
            <v/>
          </cell>
          <cell r="BK464" t="str">
            <v/>
          </cell>
          <cell r="BL464" t="str">
            <v/>
          </cell>
          <cell r="BM464" t="str">
            <v/>
          </cell>
          <cell r="BN464" t="str">
            <v/>
          </cell>
          <cell r="BO464" t="str">
            <v/>
          </cell>
          <cell r="BP464" t="str">
            <v/>
          </cell>
          <cell r="BQ464" t="str">
            <v/>
          </cell>
          <cell r="BR464" t="str">
            <v/>
          </cell>
          <cell r="BS464" t="str">
            <v/>
          </cell>
          <cell r="BT464" t="str">
            <v/>
          </cell>
          <cell r="BU464" t="str">
            <v/>
          </cell>
          <cell r="BV464" t="str">
            <v/>
          </cell>
          <cell r="BW464" t="str">
            <v/>
          </cell>
          <cell r="BX464" t="str">
            <v/>
          </cell>
        </row>
        <row r="465">
          <cell r="A465" t="str">
            <v>LF2RASPDOM</v>
          </cell>
          <cell r="B465" t="str">
            <v>Raspberry Pi et ESP8266</v>
          </cell>
          <cell r="C465" t="str">
            <v>Domotisez votre habitation (2e édition)</v>
          </cell>
          <cell r="D465" t="str">
            <v>Kevin SARTOR</v>
          </cell>
          <cell r="E465" t="str">
            <v/>
          </cell>
          <cell r="F465" t="str">
            <v>SARTOR, Kevin</v>
          </cell>
          <cell r="G465" t="str">
            <v/>
          </cell>
          <cell r="H465" t="str">
            <v/>
          </cell>
          <cell r="I465" t="str">
            <v/>
          </cell>
          <cell r="J465" t="str">
            <v/>
          </cell>
          <cell r="K465" t="str">
            <v>Edition du 1 January 2023</v>
          </cell>
          <cell r="L465" t="str">
            <v>284 pages</v>
          </cell>
          <cell r="M465" t="str">
            <v>Editions ENI</v>
          </cell>
          <cell r="N465" t="str">
            <v>fre</v>
          </cell>
          <cell r="O465" t="str">
            <v>fre</v>
          </cell>
          <cell r="P465" t="str">
            <v>fre</v>
          </cell>
          <cell r="Q465" t="str">
            <v>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v>
          </cell>
          <cell r="R465">
            <v>9782409038433</v>
          </cell>
          <cell r="S465" t="str">
            <v>Version Numérique</v>
          </cell>
          <cell r="T465">
            <v>9782409038426</v>
          </cell>
          <cell r="U465" t="str">
            <v>Version Imprimée</v>
          </cell>
          <cell r="V465" t="str">
            <v>St-Herblain</v>
          </cell>
          <cell r="W465" t="str">
            <v>Editions ENI</v>
          </cell>
          <cell r="X465">
            <v>2023</v>
          </cell>
          <cell r="Y465" t="str">
            <v>Bibliothèque Numérique ENI (Service en ligne)</v>
          </cell>
          <cell r="Z465" t="str">
            <v>LF - LA FABRIQUE</v>
          </cell>
          <cell r="AA465" t="str">
            <v>texte</v>
          </cell>
          <cell r="AB465" t="str">
            <v>txt</v>
          </cell>
          <cell r="AC465" t="str">
            <v>rdacontent/fre</v>
          </cell>
          <cell r="AD465" t="str">
            <v>informatique</v>
          </cell>
          <cell r="AE465" t="str">
            <v>c</v>
          </cell>
          <cell r="AF465" t="str">
            <v>rdamedia/fre</v>
          </cell>
          <cell r="AG465" t="str">
            <v>ressource en ligne</v>
          </cell>
          <cell r="AH465" t="str">
            <v>cr</v>
          </cell>
          <cell r="AI465" t="str">
            <v>rdacarrier/fre</v>
          </cell>
          <cell r="AJ465" t="str">
            <v>m\\\\\o\\d\\\\\\\\</v>
          </cell>
          <cell r="AK465" t="str">
            <v>cr\cn\\\\uuaua</v>
          </cell>
          <cell r="AL465" t="str">
            <v>Accès restreint aux membres</v>
          </cell>
          <cell r="AM465" t="str">
            <v>Source de la note de description : Version imprimée</v>
          </cell>
          <cell r="AN465" t="str">
            <v/>
          </cell>
          <cell r="AO465" t="str">
            <v>%SITE_CLIENT%/?library_guid=D4133724-526C-42E9-8F0C-EE1E40EBE977</v>
          </cell>
          <cell r="AP465" t="str">
            <v>Accès au travers du portail ENI</v>
          </cell>
          <cell r="AQ465" t="str">
            <v xml:space="preserve"> DIY</v>
          </cell>
          <cell r="AR465" t="str">
            <v xml:space="preserve"> domotique </v>
          </cell>
          <cell r="AS465" t="str">
            <v xml:space="preserve"> ESP8266 </v>
          </cell>
          <cell r="AT465" t="str">
            <v xml:space="preserve">Raspberry </v>
          </cell>
          <cell r="AU465" t="str">
            <v/>
          </cell>
          <cell r="AV465" t="str">
            <v/>
          </cell>
          <cell r="AW465" t="str">
            <v/>
          </cell>
          <cell r="AX465" t="str">
            <v/>
          </cell>
          <cell r="AY465" t="str">
            <v/>
          </cell>
          <cell r="AZ465" t="str">
            <v/>
          </cell>
          <cell r="BA465" t="str">
            <v/>
          </cell>
          <cell r="BB465" t="str">
            <v/>
          </cell>
          <cell r="BC465" t="str">
            <v/>
          </cell>
          <cell r="BD465" t="str">
            <v/>
          </cell>
          <cell r="BE465" t="str">
            <v/>
          </cell>
          <cell r="BF465" t="str">
            <v/>
          </cell>
          <cell r="BG465" t="str">
            <v/>
          </cell>
          <cell r="BH465" t="str">
            <v/>
          </cell>
          <cell r="BI465" t="str">
            <v/>
          </cell>
          <cell r="BJ465" t="str">
            <v/>
          </cell>
          <cell r="BK465" t="str">
            <v/>
          </cell>
          <cell r="BL465" t="str">
            <v/>
          </cell>
          <cell r="BM465" t="str">
            <v/>
          </cell>
          <cell r="BN465" t="str">
            <v/>
          </cell>
          <cell r="BO465" t="str">
            <v/>
          </cell>
          <cell r="BP465" t="str">
            <v/>
          </cell>
          <cell r="BQ465" t="str">
            <v/>
          </cell>
          <cell r="BR465" t="str">
            <v/>
          </cell>
          <cell r="BS465" t="str">
            <v/>
          </cell>
          <cell r="BT465" t="str">
            <v/>
          </cell>
          <cell r="BU465" t="str">
            <v/>
          </cell>
          <cell r="BV465" t="str">
            <v/>
          </cell>
          <cell r="BW465" t="str">
            <v/>
          </cell>
          <cell r="BX465" t="str">
            <v/>
          </cell>
        </row>
        <row r="466">
          <cell r="A466" t="str">
            <v>LF2SCRRASP</v>
          </cell>
          <cell r="B466" t="str">
            <v>Scratch et Raspberry Pi</v>
          </cell>
          <cell r="C466" t="str">
            <v>Projets maker pour s'initier à l'électronique et à la robotique (2e édition)</v>
          </cell>
          <cell r="D466" t="str">
            <v>Sarah LACAZE,François MOCQ</v>
          </cell>
          <cell r="E466" t="str">
            <v/>
          </cell>
          <cell r="F466" t="str">
            <v>LACAZE, Sarah</v>
          </cell>
          <cell r="G466" t="str">
            <v>MOCQ, François</v>
          </cell>
          <cell r="H466" t="str">
            <v/>
          </cell>
          <cell r="I466" t="str">
            <v/>
          </cell>
          <cell r="J466" t="str">
            <v/>
          </cell>
          <cell r="K466" t="str">
            <v>Edition du 1 November 2020</v>
          </cell>
          <cell r="L466" t="str">
            <v>685 pages</v>
          </cell>
          <cell r="M466" t="str">
            <v>Editions ENI</v>
          </cell>
          <cell r="N466" t="str">
            <v>fre</v>
          </cell>
          <cell r="O466" t="str">
            <v>fre</v>
          </cell>
          <cell r="P466" t="str">
            <v>fre</v>
          </cell>
          <cell r="Q466" t="str">
            <v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v>
          </cell>
          <cell r="R466">
            <v>9782409027918</v>
          </cell>
          <cell r="S466" t="str">
            <v>Version Numérique</v>
          </cell>
          <cell r="T466">
            <v>9782409027901</v>
          </cell>
          <cell r="U466" t="str">
            <v>Version Imprimée</v>
          </cell>
          <cell r="V466" t="str">
            <v>St-Herblain</v>
          </cell>
          <cell r="W466" t="str">
            <v>Editions ENI</v>
          </cell>
          <cell r="X466">
            <v>2020</v>
          </cell>
          <cell r="Y466" t="str">
            <v>Bibliothèque Numérique ENI (Service en ligne)</v>
          </cell>
          <cell r="Z466" t="str">
            <v>LF - LA FABRIQUE</v>
          </cell>
          <cell r="AA466" t="str">
            <v>texte</v>
          </cell>
          <cell r="AB466" t="str">
            <v>txt</v>
          </cell>
          <cell r="AC466" t="str">
            <v>rdacontent/fre</v>
          </cell>
          <cell r="AD466" t="str">
            <v>informatique</v>
          </cell>
          <cell r="AE466" t="str">
            <v>c</v>
          </cell>
          <cell r="AF466" t="str">
            <v>rdamedia/fre</v>
          </cell>
          <cell r="AG466" t="str">
            <v>ressource en ligne</v>
          </cell>
          <cell r="AH466" t="str">
            <v>cr</v>
          </cell>
          <cell r="AI466" t="str">
            <v>rdacarrier/fre</v>
          </cell>
          <cell r="AJ466" t="str">
            <v>m\\\\\o\\d\\\\\\\\</v>
          </cell>
          <cell r="AK466" t="str">
            <v>cr\cn\\\\uuaua</v>
          </cell>
          <cell r="AL466" t="str">
            <v>Accès restreint aux membres</v>
          </cell>
          <cell r="AM466" t="str">
            <v>Source de la note de description : Version imprimée</v>
          </cell>
          <cell r="AN466" t="str">
            <v/>
          </cell>
          <cell r="AO466" t="str">
            <v>%SITE_CLIENT%/?library_guid=A69632FB-B82C-4A14-A9A4-01B53C9D8305</v>
          </cell>
          <cell r="AP466" t="str">
            <v>Accès au travers du portail ENI</v>
          </cell>
          <cell r="AQ466" t="str">
            <v xml:space="preserve"> actionneurs </v>
          </cell>
          <cell r="AR466" t="str">
            <v xml:space="preserve"> capteurs </v>
          </cell>
          <cell r="AS466" t="str">
            <v xml:space="preserve"> circuits electroniques </v>
          </cell>
          <cell r="AT466" t="str">
            <v xml:space="preserve"> circuits électroniques </v>
          </cell>
          <cell r="AU466" t="str">
            <v xml:space="preserve"> electronic </v>
          </cell>
          <cell r="AV466" t="str">
            <v xml:space="preserve"> GPIO</v>
          </cell>
          <cell r="AW466" t="str">
            <v xml:space="preserve"> led </v>
          </cell>
          <cell r="AX466" t="str">
            <v xml:space="preserve"> Pibrella </v>
          </cell>
          <cell r="AY466" t="str">
            <v xml:space="preserve"> Sense HAT </v>
          </cell>
          <cell r="AZ466" t="str">
            <v xml:space="preserve">Makey Makey </v>
          </cell>
          <cell r="BA466" t="str">
            <v xml:space="preserve">programmation visuelle </v>
          </cell>
          <cell r="BB466" t="str">
            <v/>
          </cell>
          <cell r="BC466" t="str">
            <v/>
          </cell>
          <cell r="BD466" t="str">
            <v/>
          </cell>
          <cell r="BE466" t="str">
            <v/>
          </cell>
          <cell r="BF466" t="str">
            <v/>
          </cell>
          <cell r="BG466" t="str">
            <v/>
          </cell>
          <cell r="BH466" t="str">
            <v/>
          </cell>
          <cell r="BI466" t="str">
            <v/>
          </cell>
          <cell r="BJ466" t="str">
            <v/>
          </cell>
          <cell r="BK466" t="str">
            <v/>
          </cell>
          <cell r="BL466" t="str">
            <v/>
          </cell>
          <cell r="BM466" t="str">
            <v/>
          </cell>
          <cell r="BN466" t="str">
            <v/>
          </cell>
          <cell r="BO466" t="str">
            <v/>
          </cell>
          <cell r="BP466" t="str">
            <v/>
          </cell>
          <cell r="BQ466" t="str">
            <v/>
          </cell>
          <cell r="BR466" t="str">
            <v/>
          </cell>
          <cell r="BS466" t="str">
            <v/>
          </cell>
          <cell r="BT466" t="str">
            <v/>
          </cell>
          <cell r="BU466" t="str">
            <v/>
          </cell>
          <cell r="BV466" t="str">
            <v/>
          </cell>
          <cell r="BW466" t="str">
            <v/>
          </cell>
          <cell r="BX466" t="str">
            <v/>
          </cell>
        </row>
        <row r="467">
          <cell r="A467" t="str">
            <v>LF360FU</v>
          </cell>
          <cell r="B467" t="str">
            <v>Fusion 360</v>
          </cell>
          <cell r="C467" t="str">
            <v>Initiation à la modélisation 3D et créations appliquées</v>
          </cell>
          <cell r="D467" t="str">
            <v>Frédéric FRANKEN</v>
          </cell>
          <cell r="E467" t="str">
            <v/>
          </cell>
          <cell r="F467" t="str">
            <v>FRANKEN, Frédéric</v>
          </cell>
          <cell r="G467" t="str">
            <v/>
          </cell>
          <cell r="H467" t="str">
            <v/>
          </cell>
          <cell r="I467" t="str">
            <v/>
          </cell>
          <cell r="J467" t="str">
            <v/>
          </cell>
          <cell r="K467" t="str">
            <v>Edition du 1 November 2020</v>
          </cell>
          <cell r="L467" t="str">
            <v>360 pages</v>
          </cell>
          <cell r="M467" t="str">
            <v>Editions ENI</v>
          </cell>
          <cell r="N467" t="str">
            <v>fre</v>
          </cell>
          <cell r="O467" t="str">
            <v>fre</v>
          </cell>
          <cell r="P467" t="str">
            <v>fre</v>
          </cell>
          <cell r="Q467" t="str">
            <v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v>
          </cell>
          <cell r="R467">
            <v>9782409027758</v>
          </cell>
          <cell r="S467" t="str">
            <v>Version Numérique</v>
          </cell>
          <cell r="T467">
            <v>9782409027741</v>
          </cell>
          <cell r="U467" t="str">
            <v>Version Imprimée</v>
          </cell>
          <cell r="V467" t="str">
            <v>St-Herblain</v>
          </cell>
          <cell r="W467" t="str">
            <v>Editions ENI</v>
          </cell>
          <cell r="X467">
            <v>2020</v>
          </cell>
          <cell r="Y467" t="str">
            <v>Bibliothèque Numérique ENI (Service en ligne)</v>
          </cell>
          <cell r="Z467" t="str">
            <v>LF - LA FABRIQUE</v>
          </cell>
          <cell r="AA467" t="str">
            <v>texte</v>
          </cell>
          <cell r="AB467" t="str">
            <v>txt</v>
          </cell>
          <cell r="AC467" t="str">
            <v>rdacontent/fre</v>
          </cell>
          <cell r="AD467" t="str">
            <v>informatique</v>
          </cell>
          <cell r="AE467" t="str">
            <v>c</v>
          </cell>
          <cell r="AF467" t="str">
            <v>rdamedia/fre</v>
          </cell>
          <cell r="AG467" t="str">
            <v>ressource en ligne</v>
          </cell>
          <cell r="AH467" t="str">
            <v>cr</v>
          </cell>
          <cell r="AI467" t="str">
            <v>rdacarrier/fre</v>
          </cell>
          <cell r="AJ467" t="str">
            <v>m\\\\\o\\d\\\\\\\\</v>
          </cell>
          <cell r="AK467" t="str">
            <v>cr\cn\\\\uuaua</v>
          </cell>
          <cell r="AL467" t="str">
            <v>Accès restreint aux membres</v>
          </cell>
          <cell r="AM467" t="str">
            <v>Source de la note de description : Version imprimée</v>
          </cell>
          <cell r="AN467" t="str">
            <v/>
          </cell>
          <cell r="AO467" t="str">
            <v>%SITE_CLIENT%/?library_guid=A1FFB940-2409-415C-904E-998622B2B6AF</v>
          </cell>
          <cell r="AP467" t="str">
            <v>Accès au travers du portail ENI</v>
          </cell>
          <cell r="AQ467" t="str">
            <v xml:space="preserve"> assemblage </v>
          </cell>
          <cell r="AR467" t="str">
            <v xml:space="preserve"> bras robot </v>
          </cell>
          <cell r="AS467" t="str">
            <v xml:space="preserve"> usinage CNC</v>
          </cell>
          <cell r="AT467" t="str">
            <v xml:space="preserve">Impression 3D </v>
          </cell>
          <cell r="AU467" t="str">
            <v/>
          </cell>
          <cell r="AV467" t="str">
            <v/>
          </cell>
          <cell r="AW467" t="str">
            <v/>
          </cell>
          <cell r="AX467" t="str">
            <v/>
          </cell>
          <cell r="AY467" t="str">
            <v/>
          </cell>
          <cell r="AZ467" t="str">
            <v/>
          </cell>
          <cell r="BA467" t="str">
            <v/>
          </cell>
          <cell r="BB467" t="str">
            <v/>
          </cell>
          <cell r="BC467" t="str">
            <v/>
          </cell>
          <cell r="BD467" t="str">
            <v/>
          </cell>
          <cell r="BE467" t="str">
            <v/>
          </cell>
          <cell r="BF467" t="str">
            <v/>
          </cell>
          <cell r="BG467" t="str">
            <v/>
          </cell>
          <cell r="BH467" t="str">
            <v/>
          </cell>
          <cell r="BI467" t="str">
            <v/>
          </cell>
          <cell r="BJ467" t="str">
            <v/>
          </cell>
          <cell r="BK467" t="str">
            <v/>
          </cell>
          <cell r="BL467" t="str">
            <v/>
          </cell>
          <cell r="BM467" t="str">
            <v/>
          </cell>
          <cell r="BN467" t="str">
            <v/>
          </cell>
          <cell r="BO467" t="str">
            <v/>
          </cell>
          <cell r="BP467" t="str">
            <v/>
          </cell>
          <cell r="BQ467" t="str">
            <v/>
          </cell>
          <cell r="BR467" t="str">
            <v/>
          </cell>
          <cell r="BS467" t="str">
            <v/>
          </cell>
          <cell r="BT467" t="str">
            <v/>
          </cell>
          <cell r="BU467" t="str">
            <v/>
          </cell>
          <cell r="BV467" t="str">
            <v/>
          </cell>
          <cell r="BW467" t="str">
            <v/>
          </cell>
          <cell r="BX467" t="str">
            <v/>
          </cell>
        </row>
        <row r="468">
          <cell r="A468" t="str">
            <v>LF3D360FUS</v>
          </cell>
          <cell r="B468" t="str">
            <v>Fusion 360 et l'impression 3D</v>
          </cell>
          <cell r="C468" t="str">
            <v>5 objets à modéliser</v>
          </cell>
          <cell r="D468" t="str">
            <v>Frédéric FRANKEN</v>
          </cell>
          <cell r="E468" t="str">
            <v/>
          </cell>
          <cell r="F468" t="str">
            <v>FRANKEN, Frédéric</v>
          </cell>
          <cell r="G468" t="str">
            <v/>
          </cell>
          <cell r="H468" t="str">
            <v/>
          </cell>
          <cell r="I468" t="str">
            <v/>
          </cell>
          <cell r="J468" t="str">
            <v/>
          </cell>
          <cell r="K468" t="str">
            <v>Edition du 1 September 2021</v>
          </cell>
          <cell r="L468" t="str">
            <v>200 pages</v>
          </cell>
          <cell r="M468" t="str">
            <v>Editions ENI</v>
          </cell>
          <cell r="N468" t="str">
            <v>fre</v>
          </cell>
          <cell r="O468" t="str">
            <v>fre</v>
          </cell>
          <cell r="P468" t="str">
            <v>fre</v>
          </cell>
          <cell r="Q468" t="str">
            <v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v>
          </cell>
          <cell r="R468">
            <v>9782409031861</v>
          </cell>
          <cell r="S468" t="str">
            <v>Version Numérique</v>
          </cell>
          <cell r="T468">
            <v>9782409031854</v>
          </cell>
          <cell r="U468" t="str">
            <v>Version Imprimée</v>
          </cell>
          <cell r="V468" t="str">
            <v>St-Herblain</v>
          </cell>
          <cell r="W468" t="str">
            <v>Editions ENI</v>
          </cell>
          <cell r="X468">
            <v>2021</v>
          </cell>
          <cell r="Y468" t="str">
            <v>Bibliothèque Numérique ENI (Service en ligne)</v>
          </cell>
          <cell r="Z468" t="str">
            <v>LF - LA FABRIQUE</v>
          </cell>
          <cell r="AA468" t="str">
            <v>texte</v>
          </cell>
          <cell r="AB468" t="str">
            <v>txt</v>
          </cell>
          <cell r="AC468" t="str">
            <v>rdacontent/fre</v>
          </cell>
          <cell r="AD468" t="str">
            <v>informatique</v>
          </cell>
          <cell r="AE468" t="str">
            <v>c</v>
          </cell>
          <cell r="AF468" t="str">
            <v>rdamedia/fre</v>
          </cell>
          <cell r="AG468" t="str">
            <v>ressource en ligne</v>
          </cell>
          <cell r="AH468" t="str">
            <v>cr</v>
          </cell>
          <cell r="AI468" t="str">
            <v>rdacarrier/fre</v>
          </cell>
          <cell r="AJ468" t="str">
            <v>m\\\\\o\\d\\\\\\\\</v>
          </cell>
          <cell r="AK468" t="str">
            <v>cr\cn\\\\uuaua</v>
          </cell>
          <cell r="AL468" t="str">
            <v>Accès restreint aux membres</v>
          </cell>
          <cell r="AM468" t="str">
            <v>Source de la note de description : Version imprimée</v>
          </cell>
          <cell r="AN468" t="str">
            <v/>
          </cell>
          <cell r="AO468" t="str">
            <v>%SITE_CLIENT%/?library_guid=D9DA2E16-AD10-4E89-931D-1DFEB565F6FD</v>
          </cell>
          <cell r="AP468" t="str">
            <v>Accès au travers du portail ENI</v>
          </cell>
          <cell r="AQ468" t="str">
            <v xml:space="preserve"> Additive</v>
          </cell>
          <cell r="AR468" t="str">
            <v xml:space="preserve"> DFF </v>
          </cell>
          <cell r="AS468" t="str">
            <v xml:space="preserve"> G</v>
          </cell>
          <cell r="AT468" t="str">
            <v xml:space="preserve"> slicing </v>
          </cell>
          <cell r="AU468" t="str">
            <v xml:space="preserve">Assistant </v>
          </cell>
          <cell r="AV468" t="str">
            <v>code</v>
          </cell>
          <cell r="AW468" t="str">
            <v xml:space="preserve">Modélisation </v>
          </cell>
          <cell r="AX468" t="str">
            <v/>
          </cell>
          <cell r="AY468" t="str">
            <v/>
          </cell>
          <cell r="AZ468" t="str">
            <v/>
          </cell>
          <cell r="BA468" t="str">
            <v/>
          </cell>
          <cell r="BB468" t="str">
            <v/>
          </cell>
          <cell r="BC468" t="str">
            <v/>
          </cell>
          <cell r="BD468" t="str">
            <v/>
          </cell>
          <cell r="BE468" t="str">
            <v/>
          </cell>
          <cell r="BF468" t="str">
            <v/>
          </cell>
          <cell r="BG468" t="str">
            <v/>
          </cell>
          <cell r="BH468" t="str">
            <v/>
          </cell>
          <cell r="BI468" t="str">
            <v/>
          </cell>
          <cell r="BJ468" t="str">
            <v/>
          </cell>
          <cell r="BK468" t="str">
            <v/>
          </cell>
          <cell r="BL468" t="str">
            <v/>
          </cell>
          <cell r="BM468" t="str">
            <v/>
          </cell>
          <cell r="BN468" t="str">
            <v/>
          </cell>
          <cell r="BO468" t="str">
            <v/>
          </cell>
          <cell r="BP468" t="str">
            <v/>
          </cell>
          <cell r="BQ468" t="str">
            <v/>
          </cell>
          <cell r="BR468" t="str">
            <v/>
          </cell>
          <cell r="BS468" t="str">
            <v/>
          </cell>
          <cell r="BT468" t="str">
            <v/>
          </cell>
          <cell r="BU468" t="str">
            <v/>
          </cell>
          <cell r="BV468" t="str">
            <v/>
          </cell>
          <cell r="BW468" t="str">
            <v/>
          </cell>
          <cell r="BX468" t="str">
            <v/>
          </cell>
        </row>
        <row r="469">
          <cell r="A469" t="str">
            <v>LF3DBUI</v>
          </cell>
          <cell r="B469" t="str">
            <v>3D Builder</v>
          </cell>
          <cell r="C469" t="str">
            <v>5 projets pour apprendre à modéliser pour l'impression 3D</v>
          </cell>
          <cell r="D469" t="str">
            <v>Marc GARCIA</v>
          </cell>
          <cell r="E469" t="str">
            <v/>
          </cell>
          <cell r="F469" t="str">
            <v>GARCIA, Marc</v>
          </cell>
          <cell r="G469" t="str">
            <v/>
          </cell>
          <cell r="H469" t="str">
            <v/>
          </cell>
          <cell r="I469" t="str">
            <v/>
          </cell>
          <cell r="J469" t="str">
            <v/>
          </cell>
          <cell r="K469" t="str">
            <v>Edition du 1 August 2022</v>
          </cell>
          <cell r="L469" t="str">
            <v>354 pages</v>
          </cell>
          <cell r="M469" t="str">
            <v>Editions ENI</v>
          </cell>
          <cell r="N469" t="str">
            <v>fre</v>
          </cell>
          <cell r="O469" t="str">
            <v>fre</v>
          </cell>
          <cell r="P469" t="str">
            <v>fre</v>
          </cell>
          <cell r="Q469" t="str">
            <v>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v>
          </cell>
          <cell r="R469">
            <v>9782409036668</v>
          </cell>
          <cell r="S469" t="str">
            <v>Version Numérique</v>
          </cell>
          <cell r="T469">
            <v>9782409036651</v>
          </cell>
          <cell r="U469" t="str">
            <v>Version Imprimée</v>
          </cell>
          <cell r="V469" t="str">
            <v>St-Herblain</v>
          </cell>
          <cell r="W469" t="str">
            <v>Editions ENI</v>
          </cell>
          <cell r="X469">
            <v>2022</v>
          </cell>
          <cell r="Y469" t="str">
            <v>Bibliothèque Numérique ENI (Service en ligne)</v>
          </cell>
          <cell r="Z469" t="str">
            <v>LF - LA FABRIQUE</v>
          </cell>
          <cell r="AA469" t="str">
            <v>texte</v>
          </cell>
          <cell r="AB469" t="str">
            <v>txt</v>
          </cell>
          <cell r="AC469" t="str">
            <v>rdacontent/fre</v>
          </cell>
          <cell r="AD469" t="str">
            <v>informatique</v>
          </cell>
          <cell r="AE469" t="str">
            <v>c</v>
          </cell>
          <cell r="AF469" t="str">
            <v>rdamedia/fre</v>
          </cell>
          <cell r="AG469" t="str">
            <v>ressource en ligne</v>
          </cell>
          <cell r="AH469" t="str">
            <v>cr</v>
          </cell>
          <cell r="AI469" t="str">
            <v>rdacarrier/fre</v>
          </cell>
          <cell r="AJ469" t="str">
            <v>m\\\\\o\\d\\\\\\\\</v>
          </cell>
          <cell r="AK469" t="str">
            <v>cr\cn\\\\uuaua</v>
          </cell>
          <cell r="AL469" t="str">
            <v>Accès restreint aux membres</v>
          </cell>
          <cell r="AM469" t="str">
            <v>Source de la note de description : Version imprimée</v>
          </cell>
          <cell r="AN469" t="str">
            <v/>
          </cell>
          <cell r="AO469" t="str">
            <v>%SITE_CLIENT%/?library_guid=37C32B16-C546-446B-AA14-4D289358A55E</v>
          </cell>
          <cell r="AP469" t="str">
            <v>Accès au travers du portail ENI</v>
          </cell>
          <cell r="AQ469" t="str">
            <v>Modélisation, conception 3D, impression 3D</v>
          </cell>
          <cell r="AR469" t="str">
            <v/>
          </cell>
          <cell r="AS469" t="str">
            <v/>
          </cell>
          <cell r="AT469" t="str">
            <v/>
          </cell>
          <cell r="AU469" t="str">
            <v/>
          </cell>
          <cell r="AV469" t="str">
            <v/>
          </cell>
          <cell r="AW469" t="str">
            <v/>
          </cell>
          <cell r="AX469" t="str">
            <v/>
          </cell>
          <cell r="AY469" t="str">
            <v/>
          </cell>
          <cell r="AZ469" t="str">
            <v/>
          </cell>
          <cell r="BA469" t="str">
            <v/>
          </cell>
          <cell r="BB469" t="str">
            <v/>
          </cell>
          <cell r="BC469" t="str">
            <v/>
          </cell>
          <cell r="BD469" t="str">
            <v/>
          </cell>
          <cell r="BE469" t="str">
            <v/>
          </cell>
          <cell r="BF469" t="str">
            <v/>
          </cell>
          <cell r="BG469" t="str">
            <v/>
          </cell>
          <cell r="BH469" t="str">
            <v/>
          </cell>
          <cell r="BI469" t="str">
            <v/>
          </cell>
          <cell r="BJ469" t="str">
            <v/>
          </cell>
          <cell r="BK469" t="str">
            <v/>
          </cell>
          <cell r="BL469" t="str">
            <v/>
          </cell>
          <cell r="BM469" t="str">
            <v/>
          </cell>
          <cell r="BN469" t="str">
            <v/>
          </cell>
          <cell r="BO469" t="str">
            <v/>
          </cell>
          <cell r="BP469" t="str">
            <v/>
          </cell>
          <cell r="BQ469" t="str">
            <v/>
          </cell>
          <cell r="BR469" t="str">
            <v/>
          </cell>
          <cell r="BS469" t="str">
            <v/>
          </cell>
          <cell r="BT469" t="str">
            <v/>
          </cell>
          <cell r="BU469" t="str">
            <v/>
          </cell>
          <cell r="BV469" t="str">
            <v/>
          </cell>
          <cell r="BW469" t="str">
            <v/>
          </cell>
          <cell r="BX469" t="str">
            <v/>
          </cell>
        </row>
        <row r="470">
          <cell r="A470" t="str">
            <v>LF3RASPYT</v>
          </cell>
          <cell r="B470" t="str">
            <v>Python et Raspberry Pi</v>
          </cell>
          <cell r="C470" t="str">
            <v>Apprenez à développer sur votre nano-ordinateur (3e édition)</v>
          </cell>
          <cell r="D470" t="str">
            <v>Patrice CLEMENT</v>
          </cell>
          <cell r="E470" t="str">
            <v/>
          </cell>
          <cell r="F470" t="str">
            <v>CLEMENT, Patrice</v>
          </cell>
          <cell r="G470" t="str">
            <v/>
          </cell>
          <cell r="H470" t="str">
            <v/>
          </cell>
          <cell r="I470" t="str">
            <v/>
          </cell>
          <cell r="J470" t="str">
            <v/>
          </cell>
          <cell r="K470" t="str">
            <v>Edition du 1 May 2021</v>
          </cell>
          <cell r="L470" t="str">
            <v>300 pages</v>
          </cell>
          <cell r="M470" t="str">
            <v>Editions ENI</v>
          </cell>
          <cell r="N470" t="str">
            <v>fre</v>
          </cell>
          <cell r="O470" t="str">
            <v>fre</v>
          </cell>
          <cell r="P470" t="str">
            <v>fre</v>
          </cell>
          <cell r="Q470" t="str">
            <v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v>
          </cell>
          <cell r="R470">
            <v>9782409030352</v>
          </cell>
          <cell r="S470" t="str">
            <v>Version Numérique</v>
          </cell>
          <cell r="T470">
            <v>9782409030345</v>
          </cell>
          <cell r="U470" t="str">
            <v>Version Imprimée</v>
          </cell>
          <cell r="V470" t="str">
            <v>St-Herblain</v>
          </cell>
          <cell r="W470" t="str">
            <v>Editions ENI</v>
          </cell>
          <cell r="X470">
            <v>2021</v>
          </cell>
          <cell r="Y470" t="str">
            <v>Bibliothèque Numérique ENI (Service en ligne)</v>
          </cell>
          <cell r="Z470" t="str">
            <v>LF - LA FABRIQUE</v>
          </cell>
          <cell r="AA470" t="str">
            <v>texte</v>
          </cell>
          <cell r="AB470" t="str">
            <v>txt</v>
          </cell>
          <cell r="AC470" t="str">
            <v>rdacontent/fre</v>
          </cell>
          <cell r="AD470" t="str">
            <v>informatique</v>
          </cell>
          <cell r="AE470" t="str">
            <v>c</v>
          </cell>
          <cell r="AF470" t="str">
            <v>rdamedia/fre</v>
          </cell>
          <cell r="AG470" t="str">
            <v>ressource en ligne</v>
          </cell>
          <cell r="AH470" t="str">
            <v>cr</v>
          </cell>
          <cell r="AI470" t="str">
            <v>rdacarrier/fre</v>
          </cell>
          <cell r="AJ470" t="str">
            <v>m\\\\\o\\d\\\\\\\\</v>
          </cell>
          <cell r="AK470" t="str">
            <v>cr\cn\\\\uuaua</v>
          </cell>
          <cell r="AL470" t="str">
            <v>Accès restreint aux membres</v>
          </cell>
          <cell r="AM470" t="str">
            <v>Source de la note de description : Version imprimée</v>
          </cell>
          <cell r="AN470" t="str">
            <v/>
          </cell>
          <cell r="AO470" t="str">
            <v>%SITE_CLIENT%/?library_guid=3111507F-A276-4BD3-A8A8-2D6B6D2F3834</v>
          </cell>
          <cell r="AP470" t="str">
            <v>Accès au travers du portail ENI</v>
          </cell>
          <cell r="AQ470" t="str">
            <v xml:space="preserve"> diy </v>
          </cell>
          <cell r="AR470" t="str">
            <v xml:space="preserve"> flask </v>
          </cell>
          <cell r="AS470" t="str">
            <v xml:space="preserve"> gpio </v>
          </cell>
          <cell r="AT470" t="str">
            <v xml:space="preserve"> maker </v>
          </cell>
          <cell r="AU470" t="str">
            <v xml:space="preserve"> pillow </v>
          </cell>
          <cell r="AV470" t="str">
            <v xml:space="preserve"> pyalsaaudio</v>
          </cell>
          <cell r="AW470" t="str">
            <v xml:space="preserve"> tkinter </v>
          </cell>
          <cell r="AX470" t="str">
            <v xml:space="preserve"> urwid </v>
          </cell>
          <cell r="AY470" t="str">
            <v xml:space="preserve">développement </v>
          </cell>
          <cell r="AZ470" t="str">
            <v/>
          </cell>
          <cell r="BA470" t="str">
            <v/>
          </cell>
          <cell r="BB470" t="str">
            <v/>
          </cell>
          <cell r="BC470" t="str">
            <v/>
          </cell>
          <cell r="BD470" t="str">
            <v/>
          </cell>
          <cell r="BE470" t="str">
            <v/>
          </cell>
          <cell r="BF470" t="str">
            <v/>
          </cell>
          <cell r="BG470" t="str">
            <v/>
          </cell>
          <cell r="BH470" t="str">
            <v/>
          </cell>
          <cell r="BI470" t="str">
            <v/>
          </cell>
          <cell r="BJ470" t="str">
            <v/>
          </cell>
          <cell r="BK470" t="str">
            <v/>
          </cell>
          <cell r="BL470" t="str">
            <v/>
          </cell>
          <cell r="BM470" t="str">
            <v/>
          </cell>
          <cell r="BN470" t="str">
            <v/>
          </cell>
          <cell r="BO470" t="str">
            <v/>
          </cell>
          <cell r="BP470" t="str">
            <v/>
          </cell>
          <cell r="BQ470" t="str">
            <v/>
          </cell>
          <cell r="BR470" t="str">
            <v/>
          </cell>
          <cell r="BS470" t="str">
            <v/>
          </cell>
          <cell r="BT470" t="str">
            <v/>
          </cell>
          <cell r="BU470" t="str">
            <v/>
          </cell>
          <cell r="BV470" t="str">
            <v/>
          </cell>
          <cell r="BW470" t="str">
            <v/>
          </cell>
          <cell r="BX470" t="str">
            <v/>
          </cell>
        </row>
        <row r="471">
          <cell r="A471" t="str">
            <v>LF3SCRA</v>
          </cell>
          <cell r="B471" t="str">
            <v>Scratch 3</v>
          </cell>
          <cell r="C471" t="str">
            <v>S'initier à la programmation et à la robotique par le jeu</v>
          </cell>
          <cell r="D471" t="str">
            <v>Sarah LACAZE</v>
          </cell>
          <cell r="E471" t="str">
            <v/>
          </cell>
          <cell r="F471" t="str">
            <v>LACAZE, Sarah</v>
          </cell>
          <cell r="G471" t="str">
            <v/>
          </cell>
          <cell r="H471" t="str">
            <v/>
          </cell>
          <cell r="I471" t="str">
            <v/>
          </cell>
          <cell r="J471" t="str">
            <v/>
          </cell>
          <cell r="K471" t="str">
            <v>Edition du 1 August 2019</v>
          </cell>
          <cell r="L471" t="str">
            <v>690 pages</v>
          </cell>
          <cell r="M471" t="str">
            <v>Editions ENI</v>
          </cell>
          <cell r="N471" t="str">
            <v>fre</v>
          </cell>
          <cell r="O471" t="str">
            <v>fre</v>
          </cell>
          <cell r="P471" t="str">
            <v>fre</v>
          </cell>
          <cell r="Q471" t="str">
            <v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v>
          </cell>
          <cell r="R471">
            <v>9782409020254</v>
          </cell>
          <cell r="S471" t="str">
            <v>Version Numérique</v>
          </cell>
          <cell r="T471">
            <v>9782409020247</v>
          </cell>
          <cell r="U471" t="str">
            <v>Version Imprimée</v>
          </cell>
          <cell r="V471" t="str">
            <v>St-Herblain</v>
          </cell>
          <cell r="W471" t="str">
            <v>Editions ENI</v>
          </cell>
          <cell r="X471">
            <v>2019</v>
          </cell>
          <cell r="Y471" t="str">
            <v>Bibliothèque Numérique ENI (Service en ligne)</v>
          </cell>
          <cell r="Z471" t="str">
            <v>LF - LA FABRIQUE</v>
          </cell>
          <cell r="AA471" t="str">
            <v>texte</v>
          </cell>
          <cell r="AB471" t="str">
            <v>txt</v>
          </cell>
          <cell r="AC471" t="str">
            <v>rdacontent/fre</v>
          </cell>
          <cell r="AD471" t="str">
            <v>informatique</v>
          </cell>
          <cell r="AE471" t="str">
            <v>c</v>
          </cell>
          <cell r="AF471" t="str">
            <v>rdamedia/fre</v>
          </cell>
          <cell r="AG471" t="str">
            <v>ressource en ligne</v>
          </cell>
          <cell r="AH471" t="str">
            <v>cr</v>
          </cell>
          <cell r="AI471" t="str">
            <v>rdacarrier/fre</v>
          </cell>
          <cell r="AJ471" t="str">
            <v>m\\\\\o\\d\\\\\\\\</v>
          </cell>
          <cell r="AK471" t="str">
            <v>cr\cn\\\\uuaua</v>
          </cell>
          <cell r="AL471" t="str">
            <v>Accès restreint aux membres</v>
          </cell>
          <cell r="AM471" t="str">
            <v>Source de la note de description : Version imprimée</v>
          </cell>
          <cell r="AN471" t="str">
            <v/>
          </cell>
          <cell r="AO471" t="str">
            <v>%SITE_CLIENT%/?library_guid=62B22709-7FEF-4EC1-B752-D152646FB3D3</v>
          </cell>
          <cell r="AP471" t="str">
            <v>Accès au travers du portail ENI</v>
          </cell>
          <cell r="AQ471" t="str">
            <v xml:space="preserve"> blocs </v>
          </cell>
          <cell r="AR471" t="str">
            <v xml:space="preserve"> jeu </v>
          </cell>
          <cell r="AS471" t="str">
            <v xml:space="preserve"> LNLF3SCRA</v>
          </cell>
          <cell r="AT471" t="str">
            <v xml:space="preserve"> micro:bit </v>
          </cell>
          <cell r="AU471" t="str">
            <v xml:space="preserve"> robotique </v>
          </cell>
          <cell r="AV471" t="str">
            <v xml:space="preserve"> thymio </v>
          </cell>
          <cell r="AW471" t="str">
            <v xml:space="preserve">programmation </v>
          </cell>
          <cell r="AX471" t="str">
            <v/>
          </cell>
          <cell r="AY471" t="str">
            <v/>
          </cell>
          <cell r="AZ471" t="str">
            <v/>
          </cell>
          <cell r="BA471" t="str">
            <v/>
          </cell>
          <cell r="BB471" t="str">
            <v/>
          </cell>
          <cell r="BC471" t="str">
            <v/>
          </cell>
          <cell r="BD471" t="str">
            <v/>
          </cell>
          <cell r="BE471" t="str">
            <v/>
          </cell>
          <cell r="BF471" t="str">
            <v/>
          </cell>
          <cell r="BG471" t="str">
            <v/>
          </cell>
          <cell r="BH471" t="str">
            <v/>
          </cell>
          <cell r="BI471" t="str">
            <v/>
          </cell>
          <cell r="BJ471" t="str">
            <v/>
          </cell>
          <cell r="BK471" t="str">
            <v/>
          </cell>
          <cell r="BL471" t="str">
            <v/>
          </cell>
          <cell r="BM471" t="str">
            <v/>
          </cell>
          <cell r="BN471" t="str">
            <v/>
          </cell>
          <cell r="BO471" t="str">
            <v/>
          </cell>
          <cell r="BP471" t="str">
            <v/>
          </cell>
          <cell r="BQ471" t="str">
            <v/>
          </cell>
          <cell r="BR471" t="str">
            <v/>
          </cell>
          <cell r="BS471" t="str">
            <v/>
          </cell>
          <cell r="BT471" t="str">
            <v/>
          </cell>
          <cell r="BU471" t="str">
            <v/>
          </cell>
          <cell r="BV471" t="str">
            <v/>
          </cell>
          <cell r="BW471" t="str">
            <v/>
          </cell>
          <cell r="BX471" t="str">
            <v/>
          </cell>
        </row>
        <row r="472">
          <cell r="A472" t="str">
            <v>LFARDDIY</v>
          </cell>
          <cell r="B472" t="str">
            <v>Arduino</v>
          </cell>
          <cell r="C472" t="str">
            <v>S'exercer au prototypage électronique (10 projets créatifs à réaliser soi-même)</v>
          </cell>
          <cell r="D472" t="str">
            <v xml:space="preserve">Cédric  DOUTRIAUX </v>
          </cell>
          <cell r="E472" t="str">
            <v/>
          </cell>
          <cell r="F472" t="str">
            <v xml:space="preserve">DOUTRIAUX , Cédric </v>
          </cell>
          <cell r="G472" t="str">
            <v/>
          </cell>
          <cell r="H472" t="str">
            <v/>
          </cell>
          <cell r="I472" t="str">
            <v/>
          </cell>
          <cell r="J472" t="str">
            <v/>
          </cell>
          <cell r="K472" t="str">
            <v>Edition du 1 November 2017</v>
          </cell>
          <cell r="L472" t="str">
            <v>298 pages</v>
          </cell>
          <cell r="M472" t="str">
            <v>Editions ENI</v>
          </cell>
          <cell r="N472" t="str">
            <v>fre</v>
          </cell>
          <cell r="O472" t="str">
            <v>fre</v>
          </cell>
          <cell r="P472" t="str">
            <v>fre</v>
          </cell>
          <cell r="Q472" t="str">
            <v>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v>
          </cell>
          <cell r="R472">
            <v>9782409011214</v>
          </cell>
          <cell r="S472" t="str">
            <v>Version Numérique</v>
          </cell>
          <cell r="T472">
            <v>9782409011054</v>
          </cell>
          <cell r="U472" t="str">
            <v>Version Imprimée</v>
          </cell>
          <cell r="V472" t="str">
            <v>St-Herblain</v>
          </cell>
          <cell r="W472" t="str">
            <v>Editions ENI</v>
          </cell>
          <cell r="X472">
            <v>2017</v>
          </cell>
          <cell r="Y472" t="str">
            <v>Bibliothèque Numérique ENI (Service en ligne)</v>
          </cell>
          <cell r="Z472" t="str">
            <v>LF - LA FABRIQUE</v>
          </cell>
          <cell r="AA472" t="str">
            <v>texte</v>
          </cell>
          <cell r="AB472" t="str">
            <v>txt</v>
          </cell>
          <cell r="AC472" t="str">
            <v>rdacontent/fre</v>
          </cell>
          <cell r="AD472" t="str">
            <v>informatique</v>
          </cell>
          <cell r="AE472" t="str">
            <v>c</v>
          </cell>
          <cell r="AF472" t="str">
            <v>rdamedia/fre</v>
          </cell>
          <cell r="AG472" t="str">
            <v>ressource en ligne</v>
          </cell>
          <cell r="AH472" t="str">
            <v>cr</v>
          </cell>
          <cell r="AI472" t="str">
            <v>rdacarrier/fre</v>
          </cell>
          <cell r="AJ472" t="str">
            <v>m\\\\\o\\d\\\\\\\\</v>
          </cell>
          <cell r="AK472" t="str">
            <v>cr\cn\\\\uuaua</v>
          </cell>
          <cell r="AL472" t="str">
            <v>Accès restreint aux membres</v>
          </cell>
          <cell r="AM472" t="str">
            <v>Source de la note de description : Version imprimée</v>
          </cell>
          <cell r="AN472" t="str">
            <v/>
          </cell>
          <cell r="AO472" t="str">
            <v>%SITE_CLIENT%/?library_guid=754F279A-D9CF-472B-8A43-0E4B4BB5B7C5</v>
          </cell>
          <cell r="AP472" t="str">
            <v>Accès au travers du portail ENI</v>
          </cell>
          <cell r="AQ472" t="str">
            <v xml:space="preserve"> carte electronique </v>
          </cell>
          <cell r="AR472" t="str">
            <v xml:space="preserve"> carte électronique </v>
          </cell>
          <cell r="AS472" t="str">
            <v xml:space="preserve"> LNLFARDDIY</v>
          </cell>
          <cell r="AT472" t="str">
            <v xml:space="preserve"> makers </v>
          </cell>
          <cell r="AU472" t="str">
            <v xml:space="preserve">livre maker </v>
          </cell>
          <cell r="AV472" t="str">
            <v/>
          </cell>
          <cell r="AW472" t="str">
            <v/>
          </cell>
          <cell r="AX472" t="str">
            <v/>
          </cell>
          <cell r="AY472" t="str">
            <v/>
          </cell>
          <cell r="AZ472" t="str">
            <v/>
          </cell>
          <cell r="BA472" t="str">
            <v/>
          </cell>
          <cell r="BB472" t="str">
            <v/>
          </cell>
          <cell r="BC472" t="str">
            <v/>
          </cell>
          <cell r="BD472" t="str">
            <v/>
          </cell>
          <cell r="BE472" t="str">
            <v/>
          </cell>
          <cell r="BF472" t="str">
            <v/>
          </cell>
          <cell r="BG472" t="str">
            <v/>
          </cell>
          <cell r="BH472" t="str">
            <v/>
          </cell>
          <cell r="BI472" t="str">
            <v/>
          </cell>
          <cell r="BJ472" t="str">
            <v/>
          </cell>
          <cell r="BK472" t="str">
            <v/>
          </cell>
          <cell r="BL472" t="str">
            <v/>
          </cell>
          <cell r="BM472" t="str">
            <v/>
          </cell>
          <cell r="BN472" t="str">
            <v/>
          </cell>
          <cell r="BO472" t="str">
            <v/>
          </cell>
          <cell r="BP472" t="str">
            <v/>
          </cell>
          <cell r="BQ472" t="str">
            <v/>
          </cell>
          <cell r="BR472" t="str">
            <v/>
          </cell>
          <cell r="BS472" t="str">
            <v/>
          </cell>
          <cell r="BT472" t="str">
            <v/>
          </cell>
          <cell r="BU472" t="str">
            <v/>
          </cell>
          <cell r="BV472" t="str">
            <v/>
          </cell>
          <cell r="BW472" t="str">
            <v/>
          </cell>
          <cell r="BX472" t="str">
            <v/>
          </cell>
        </row>
        <row r="473">
          <cell r="A473" t="str">
            <v>LFARDTR</v>
          </cell>
          <cell r="B473" t="str">
            <v>Arduino</v>
          </cell>
          <cell r="C473" t="str">
            <v>Faites-le jouer au train</v>
          </cell>
          <cell r="D473" t="str">
            <v>Pascal BARLIER</v>
          </cell>
          <cell r="E473" t="str">
            <v/>
          </cell>
          <cell r="F473" t="str">
            <v>BARLIER, Pascal</v>
          </cell>
          <cell r="G473" t="str">
            <v/>
          </cell>
          <cell r="H473" t="str">
            <v/>
          </cell>
          <cell r="I473" t="str">
            <v/>
          </cell>
          <cell r="J473" t="str">
            <v/>
          </cell>
          <cell r="K473" t="str">
            <v>Edition du 1 October 2018</v>
          </cell>
          <cell r="L473" t="str">
            <v>268 pages</v>
          </cell>
          <cell r="M473" t="str">
            <v>Editions ENI</v>
          </cell>
          <cell r="N473" t="str">
            <v>fre</v>
          </cell>
          <cell r="O473" t="str">
            <v>fre</v>
          </cell>
          <cell r="P473" t="str">
            <v>fre</v>
          </cell>
          <cell r="Q473" t="str">
            <v>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v>
          </cell>
          <cell r="R473">
            <v>9782409015779</v>
          </cell>
          <cell r="S473" t="str">
            <v>Version Numérique</v>
          </cell>
          <cell r="T473">
            <v>9782409015762</v>
          </cell>
          <cell r="U473" t="str">
            <v>Version Imprimée</v>
          </cell>
          <cell r="V473" t="str">
            <v>St-Herblain</v>
          </cell>
          <cell r="W473" t="str">
            <v>Editions ENI</v>
          </cell>
          <cell r="X473">
            <v>2018</v>
          </cell>
          <cell r="Y473" t="str">
            <v>Bibliothèque Numérique ENI (Service en ligne)</v>
          </cell>
          <cell r="Z473" t="str">
            <v>LF - LA FABRIQUE</v>
          </cell>
          <cell r="AA473" t="str">
            <v>texte</v>
          </cell>
          <cell r="AB473" t="str">
            <v>txt</v>
          </cell>
          <cell r="AC473" t="str">
            <v>rdacontent/fre</v>
          </cell>
          <cell r="AD473" t="str">
            <v>informatique</v>
          </cell>
          <cell r="AE473" t="str">
            <v>c</v>
          </cell>
          <cell r="AF473" t="str">
            <v>rdamedia/fre</v>
          </cell>
          <cell r="AG473" t="str">
            <v>ressource en ligne</v>
          </cell>
          <cell r="AH473" t="str">
            <v>cr</v>
          </cell>
          <cell r="AI473" t="str">
            <v>rdacarrier/fre</v>
          </cell>
          <cell r="AJ473" t="str">
            <v>m\\\\\o\\d\\\\\\\\</v>
          </cell>
          <cell r="AK473" t="str">
            <v>cr\cn\\\\uuaua</v>
          </cell>
          <cell r="AL473" t="str">
            <v>Accès restreint aux membres</v>
          </cell>
          <cell r="AM473" t="str">
            <v>Source de la note de description : Version imprimée</v>
          </cell>
          <cell r="AN473" t="str">
            <v/>
          </cell>
          <cell r="AO473" t="str">
            <v>%SITE_CLIENT%/?library_guid=08A11A9B-E43F-4DF9-8BC9-28DE3D9A15BF</v>
          </cell>
          <cell r="AP473" t="str">
            <v>Accès au travers du portail ENI</v>
          </cell>
          <cell r="AQ473" t="str">
            <v xml:space="preserve"> analogique </v>
          </cell>
          <cell r="AR473" t="str">
            <v xml:space="preserve"> Arduino </v>
          </cell>
          <cell r="AS473" t="str">
            <v xml:space="preserve"> circuit électronique </v>
          </cell>
          <cell r="AT473" t="str">
            <v xml:space="preserve"> I²C </v>
          </cell>
          <cell r="AU473" t="str">
            <v xml:space="preserve"> LNLFARDTR</v>
          </cell>
          <cell r="AV473" t="str">
            <v xml:space="preserve"> projet </v>
          </cell>
          <cell r="AW473" t="str">
            <v xml:space="preserve"> raspberry </v>
          </cell>
          <cell r="AX473" t="str">
            <v xml:space="preserve"> servomoteur </v>
          </cell>
          <cell r="AY473" t="str">
            <v xml:space="preserve"> signal DCC </v>
          </cell>
          <cell r="AZ473" t="str">
            <v xml:space="preserve">livre maker </v>
          </cell>
          <cell r="BA473" t="str">
            <v/>
          </cell>
          <cell r="BB473" t="str">
            <v/>
          </cell>
          <cell r="BC473" t="str">
            <v/>
          </cell>
          <cell r="BD473" t="str">
            <v/>
          </cell>
          <cell r="BE473" t="str">
            <v/>
          </cell>
          <cell r="BF473" t="str">
            <v/>
          </cell>
          <cell r="BG473" t="str">
            <v/>
          </cell>
          <cell r="BH473" t="str">
            <v/>
          </cell>
          <cell r="BI473" t="str">
            <v/>
          </cell>
          <cell r="BJ473" t="str">
            <v/>
          </cell>
          <cell r="BK473" t="str">
            <v/>
          </cell>
          <cell r="BL473" t="str">
            <v/>
          </cell>
          <cell r="BM473" t="str">
            <v/>
          </cell>
          <cell r="BN473" t="str">
            <v/>
          </cell>
          <cell r="BO473" t="str">
            <v/>
          </cell>
          <cell r="BP473" t="str">
            <v/>
          </cell>
          <cell r="BQ473" t="str">
            <v/>
          </cell>
          <cell r="BR473" t="str">
            <v/>
          </cell>
          <cell r="BS473" t="str">
            <v/>
          </cell>
          <cell r="BT473" t="str">
            <v/>
          </cell>
          <cell r="BU473" t="str">
            <v/>
          </cell>
          <cell r="BV473" t="str">
            <v/>
          </cell>
          <cell r="BW473" t="str">
            <v/>
          </cell>
          <cell r="BX473" t="str">
            <v/>
          </cell>
        </row>
        <row r="474">
          <cell r="A474" t="str">
            <v>LFMAK</v>
          </cell>
          <cell r="B474" t="str">
            <v>Makeblock</v>
          </cell>
          <cell r="C474" t="str">
            <v>Les outils pour vos projets électroniques, robotiques et scientifiques</v>
          </cell>
          <cell r="D474" t="str">
            <v>Dominique MOLLARD</v>
          </cell>
          <cell r="E474" t="str">
            <v/>
          </cell>
          <cell r="F474" t="str">
            <v>MOLLARD, Dominique</v>
          </cell>
          <cell r="G474" t="str">
            <v/>
          </cell>
          <cell r="H474" t="str">
            <v/>
          </cell>
          <cell r="I474" t="str">
            <v/>
          </cell>
          <cell r="J474" t="str">
            <v/>
          </cell>
          <cell r="K474" t="str">
            <v>Edition du 1 February 2019</v>
          </cell>
          <cell r="L474" t="str">
            <v>327 pages</v>
          </cell>
          <cell r="M474" t="str">
            <v>Editions ENI</v>
          </cell>
          <cell r="N474" t="str">
            <v>fre</v>
          </cell>
          <cell r="O474" t="str">
            <v>fre</v>
          </cell>
          <cell r="P474" t="str">
            <v>fre</v>
          </cell>
          <cell r="Q474" t="str">
            <v>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v>
          </cell>
          <cell r="R474">
            <v>9782409017483</v>
          </cell>
          <cell r="S474" t="str">
            <v>Version Numérique</v>
          </cell>
          <cell r="T474">
            <v>9782409017476</v>
          </cell>
          <cell r="U474" t="str">
            <v>Version Imprimée</v>
          </cell>
          <cell r="V474" t="str">
            <v>St-Herblain</v>
          </cell>
          <cell r="W474" t="str">
            <v>Editions ENI</v>
          </cell>
          <cell r="X474">
            <v>2019</v>
          </cell>
          <cell r="Y474" t="str">
            <v>Bibliothèque Numérique ENI (Service en ligne)</v>
          </cell>
          <cell r="Z474" t="str">
            <v>LF - LA FABRIQUE</v>
          </cell>
          <cell r="AA474" t="str">
            <v>texte</v>
          </cell>
          <cell r="AB474" t="str">
            <v>txt</v>
          </cell>
          <cell r="AC474" t="str">
            <v>rdacontent/fre</v>
          </cell>
          <cell r="AD474" t="str">
            <v>informatique</v>
          </cell>
          <cell r="AE474" t="str">
            <v>c</v>
          </cell>
          <cell r="AF474" t="str">
            <v>rdamedia/fre</v>
          </cell>
          <cell r="AG474" t="str">
            <v>ressource en ligne</v>
          </cell>
          <cell r="AH474" t="str">
            <v>cr</v>
          </cell>
          <cell r="AI474" t="str">
            <v>rdacarrier/fre</v>
          </cell>
          <cell r="AJ474" t="str">
            <v>m\\\\\o\\d\\\\\\\\</v>
          </cell>
          <cell r="AK474" t="str">
            <v>cr\cn\\\\uuaua</v>
          </cell>
          <cell r="AL474" t="str">
            <v>Accès restreint aux membres</v>
          </cell>
          <cell r="AM474" t="str">
            <v>Source de la note de description : Version imprimée</v>
          </cell>
          <cell r="AN474" t="str">
            <v/>
          </cell>
          <cell r="AO474" t="str">
            <v>%SITE_CLIENT%/?library_guid=CF2F5429-963E-4547-8418-90CE7DF4F0CF</v>
          </cell>
          <cell r="AP474" t="str">
            <v>Accès au travers du portail ENI</v>
          </cell>
          <cell r="AQ474" t="str">
            <v xml:space="preserve"> blocs </v>
          </cell>
          <cell r="AR474" t="str">
            <v xml:space="preserve"> Codey Rockey </v>
          </cell>
          <cell r="AS474" t="str">
            <v xml:space="preserve"> Intelligence artificielle </v>
          </cell>
          <cell r="AT474" t="str">
            <v xml:space="preserve"> Knime </v>
          </cell>
          <cell r="AU474" t="str">
            <v xml:space="preserve"> LNLFMAK</v>
          </cell>
          <cell r="AV474" t="str">
            <v xml:space="preserve"> mblock </v>
          </cell>
          <cell r="AW474" t="str">
            <v xml:space="preserve"> neuron </v>
          </cell>
          <cell r="AX474" t="str">
            <v xml:space="preserve"> steam </v>
          </cell>
          <cell r="AY474" t="str">
            <v xml:space="preserve">livre maker </v>
          </cell>
          <cell r="AZ474" t="str">
            <v/>
          </cell>
          <cell r="BA474" t="str">
            <v/>
          </cell>
          <cell r="BB474" t="str">
            <v/>
          </cell>
          <cell r="BC474" t="str">
            <v/>
          </cell>
          <cell r="BD474" t="str">
            <v/>
          </cell>
          <cell r="BE474" t="str">
            <v/>
          </cell>
          <cell r="BF474" t="str">
            <v/>
          </cell>
          <cell r="BG474" t="str">
            <v/>
          </cell>
          <cell r="BH474" t="str">
            <v/>
          </cell>
          <cell r="BI474" t="str">
            <v/>
          </cell>
          <cell r="BJ474" t="str">
            <v/>
          </cell>
          <cell r="BK474" t="str">
            <v/>
          </cell>
          <cell r="BL474" t="str">
            <v/>
          </cell>
          <cell r="BM474" t="str">
            <v/>
          </cell>
          <cell r="BN474" t="str">
            <v/>
          </cell>
          <cell r="BO474" t="str">
            <v/>
          </cell>
          <cell r="BP474" t="str">
            <v/>
          </cell>
          <cell r="BQ474" t="str">
            <v/>
          </cell>
          <cell r="BR474" t="str">
            <v/>
          </cell>
          <cell r="BS474" t="str">
            <v/>
          </cell>
          <cell r="BT474" t="str">
            <v/>
          </cell>
          <cell r="BU474" t="str">
            <v/>
          </cell>
          <cell r="BV474" t="str">
            <v/>
          </cell>
          <cell r="BW474" t="str">
            <v/>
          </cell>
          <cell r="BX474" t="str">
            <v/>
          </cell>
        </row>
        <row r="475">
          <cell r="A475" t="str">
            <v>LFMIC</v>
          </cell>
          <cell r="B475" t="str">
            <v>micro:bit</v>
          </cell>
          <cell r="C475" t="str">
            <v>Programmez la carte avec MakeCode et MicroPython</v>
          </cell>
          <cell r="D475" t="str">
            <v>Jean-Christophe  QUETIN</v>
          </cell>
          <cell r="E475" t="str">
            <v/>
          </cell>
          <cell r="F475" t="str">
            <v xml:space="preserve">QUETIN, Jean-Christophe </v>
          </cell>
          <cell r="G475" t="str">
            <v/>
          </cell>
          <cell r="H475" t="str">
            <v/>
          </cell>
          <cell r="I475" t="str">
            <v/>
          </cell>
          <cell r="J475" t="str">
            <v/>
          </cell>
          <cell r="K475" t="str">
            <v>Edition du 1 May 2020</v>
          </cell>
          <cell r="L475" t="str">
            <v>495 pages</v>
          </cell>
          <cell r="M475" t="str">
            <v>Editions ENI</v>
          </cell>
          <cell r="N475" t="str">
            <v>fre</v>
          </cell>
          <cell r="O475" t="str">
            <v>fre</v>
          </cell>
          <cell r="P475" t="str">
            <v>fre</v>
          </cell>
          <cell r="Q475" t="str">
            <v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v>
          </cell>
          <cell r="R475">
            <v>9782409025013</v>
          </cell>
          <cell r="S475" t="str">
            <v>Version Numérique</v>
          </cell>
          <cell r="T475">
            <v>9782409025006</v>
          </cell>
          <cell r="U475" t="str">
            <v>Version Imprimée</v>
          </cell>
          <cell r="V475" t="str">
            <v>St-Herblain</v>
          </cell>
          <cell r="W475" t="str">
            <v>Editions ENI</v>
          </cell>
          <cell r="X475">
            <v>2020</v>
          </cell>
          <cell r="Y475" t="str">
            <v>Bibliothèque Numérique ENI (Service en ligne)</v>
          </cell>
          <cell r="Z475" t="str">
            <v>LF - LA FABRIQUE</v>
          </cell>
          <cell r="AA475" t="str">
            <v>texte</v>
          </cell>
          <cell r="AB475" t="str">
            <v>txt</v>
          </cell>
          <cell r="AC475" t="str">
            <v>rdacontent/fre</v>
          </cell>
          <cell r="AD475" t="str">
            <v>informatique</v>
          </cell>
          <cell r="AE475" t="str">
            <v>c</v>
          </cell>
          <cell r="AF475" t="str">
            <v>rdamedia/fre</v>
          </cell>
          <cell r="AG475" t="str">
            <v>ressource en ligne</v>
          </cell>
          <cell r="AH475" t="str">
            <v>cr</v>
          </cell>
          <cell r="AI475" t="str">
            <v>rdacarrier/fre</v>
          </cell>
          <cell r="AJ475" t="str">
            <v>m\\\\\o\\d\\\\\\\\</v>
          </cell>
          <cell r="AK475" t="str">
            <v>cr\cn\\\\uuaua</v>
          </cell>
          <cell r="AL475" t="str">
            <v>Accès restreint aux membres</v>
          </cell>
          <cell r="AM475" t="str">
            <v>Source de la note de description : Version imprimée</v>
          </cell>
          <cell r="AN475" t="str">
            <v/>
          </cell>
          <cell r="AO475" t="str">
            <v>%SITE_CLIENT%/?library_guid=7C4B3302-95D2-413B-B851-5B5357FC034E</v>
          </cell>
          <cell r="AP475" t="str">
            <v>Accès au travers du portail ENI</v>
          </cell>
          <cell r="AQ475" t="str">
            <v xml:space="preserve"> carte </v>
          </cell>
          <cell r="AR475" t="str">
            <v xml:space="preserve"> LNLFMIC</v>
          </cell>
          <cell r="AS475" t="str">
            <v xml:space="preserve"> MakeCode </v>
          </cell>
          <cell r="AT475" t="str">
            <v xml:space="preserve"> MicroPython </v>
          </cell>
          <cell r="AU475" t="str">
            <v xml:space="preserve"> nano ordinateur </v>
          </cell>
          <cell r="AV475" t="str">
            <v xml:space="preserve"> Python </v>
          </cell>
          <cell r="AW475" t="str">
            <v xml:space="preserve">Microbit </v>
          </cell>
          <cell r="AX475" t="str">
            <v/>
          </cell>
          <cell r="AY475" t="str">
            <v/>
          </cell>
          <cell r="AZ475" t="str">
            <v/>
          </cell>
          <cell r="BA475" t="str">
            <v/>
          </cell>
          <cell r="BB475" t="str">
            <v/>
          </cell>
          <cell r="BC475" t="str">
            <v/>
          </cell>
          <cell r="BD475" t="str">
            <v/>
          </cell>
          <cell r="BE475" t="str">
            <v/>
          </cell>
          <cell r="BF475" t="str">
            <v/>
          </cell>
          <cell r="BG475" t="str">
            <v/>
          </cell>
          <cell r="BH475" t="str">
            <v/>
          </cell>
          <cell r="BI475" t="str">
            <v/>
          </cell>
          <cell r="BJ475" t="str">
            <v/>
          </cell>
          <cell r="BK475" t="str">
            <v/>
          </cell>
          <cell r="BL475" t="str">
            <v/>
          </cell>
          <cell r="BM475" t="str">
            <v/>
          </cell>
          <cell r="BN475" t="str">
            <v/>
          </cell>
          <cell r="BO475" t="str">
            <v/>
          </cell>
          <cell r="BP475" t="str">
            <v/>
          </cell>
          <cell r="BQ475" t="str">
            <v/>
          </cell>
          <cell r="BR475" t="str">
            <v/>
          </cell>
          <cell r="BS475" t="str">
            <v/>
          </cell>
          <cell r="BT475" t="str">
            <v/>
          </cell>
          <cell r="BU475" t="str">
            <v/>
          </cell>
          <cell r="BV475" t="str">
            <v/>
          </cell>
          <cell r="BW475" t="str">
            <v/>
          </cell>
          <cell r="BX475" t="str">
            <v/>
          </cell>
        </row>
        <row r="476">
          <cell r="A476" t="str">
            <v>LFMICROPY</v>
          </cell>
          <cell r="B476" t="str">
            <v>MicroPython et Pyboard</v>
          </cell>
          <cell r="C476" t="str">
            <v>Python sur microcontrôleur : de la prise en main à l'utilisation avancée</v>
          </cell>
          <cell r="D476" t="str">
            <v>Dominique MEURISSE</v>
          </cell>
          <cell r="E476" t="str">
            <v/>
          </cell>
          <cell r="F476" t="str">
            <v>MEURISSE, Dominique</v>
          </cell>
          <cell r="G476" t="str">
            <v/>
          </cell>
          <cell r="H476" t="str">
            <v/>
          </cell>
          <cell r="I476" t="str">
            <v/>
          </cell>
          <cell r="J476" t="str">
            <v/>
          </cell>
          <cell r="K476" t="str">
            <v>Edition du 1 January 2020</v>
          </cell>
          <cell r="L476" t="str">
            <v>783 pages</v>
          </cell>
          <cell r="M476" t="str">
            <v>Editions ENI</v>
          </cell>
          <cell r="N476" t="str">
            <v>fre</v>
          </cell>
          <cell r="O476" t="str">
            <v>fre</v>
          </cell>
          <cell r="P476" t="str">
            <v>fre</v>
          </cell>
          <cell r="Q476" t="str">
            <v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v>
          </cell>
          <cell r="R476">
            <v>9782409022913</v>
          </cell>
          <cell r="S476" t="str">
            <v>Version Numérique</v>
          </cell>
          <cell r="T476">
            <v>9782409022906</v>
          </cell>
          <cell r="U476" t="str">
            <v>Version Imprimée</v>
          </cell>
          <cell r="V476" t="str">
            <v>St-Herblain</v>
          </cell>
          <cell r="W476" t="str">
            <v>Editions ENI</v>
          </cell>
          <cell r="X476">
            <v>2020</v>
          </cell>
          <cell r="Y476" t="str">
            <v>Bibliothèque Numérique ENI (Service en ligne)</v>
          </cell>
          <cell r="Z476" t="str">
            <v>LF - LA FABRIQUE</v>
          </cell>
          <cell r="AA476" t="str">
            <v>texte</v>
          </cell>
          <cell r="AB476" t="str">
            <v>txt</v>
          </cell>
          <cell r="AC476" t="str">
            <v>rdacontent/fre</v>
          </cell>
          <cell r="AD476" t="str">
            <v>informatique</v>
          </cell>
          <cell r="AE476" t="str">
            <v>c</v>
          </cell>
          <cell r="AF476" t="str">
            <v>rdamedia/fre</v>
          </cell>
          <cell r="AG476" t="str">
            <v>ressource en ligne</v>
          </cell>
          <cell r="AH476" t="str">
            <v>cr</v>
          </cell>
          <cell r="AI476" t="str">
            <v>rdacarrier/fre</v>
          </cell>
          <cell r="AJ476" t="str">
            <v>m\\\\\o\\d\\\\\\\\</v>
          </cell>
          <cell r="AK476" t="str">
            <v>cr\cn\\\\uuaua</v>
          </cell>
          <cell r="AL476" t="str">
            <v>Accès restreint aux membres</v>
          </cell>
          <cell r="AM476" t="str">
            <v>Source de la note de description : Version imprimée</v>
          </cell>
          <cell r="AN476" t="str">
            <v/>
          </cell>
          <cell r="AO476" t="str">
            <v>%SITE_CLIENT%/?library_guid=22540686-5F61-41EC-B531-07E60BA137E8</v>
          </cell>
          <cell r="AP476" t="str">
            <v>Accès au travers du portail ENI</v>
          </cell>
          <cell r="AQ476" t="str">
            <v xml:space="preserve"> électronique </v>
          </cell>
          <cell r="AR476" t="str">
            <v xml:space="preserve"> LNLFMICROPY</v>
          </cell>
          <cell r="AS476" t="str">
            <v xml:space="preserve"> maker </v>
          </cell>
          <cell r="AT476" t="str">
            <v xml:space="preserve"> micro controleur </v>
          </cell>
          <cell r="AU476" t="str">
            <v xml:space="preserve"> microcontroleur </v>
          </cell>
          <cell r="AV476" t="str">
            <v xml:space="preserve"> micropython </v>
          </cell>
          <cell r="AW476" t="str">
            <v xml:space="preserve"> pyboard </v>
          </cell>
          <cell r="AX476" t="str">
            <v xml:space="preserve"> raspberry </v>
          </cell>
          <cell r="AY476" t="str">
            <v xml:space="preserve">python </v>
          </cell>
          <cell r="AZ476" t="str">
            <v/>
          </cell>
          <cell r="BA476" t="str">
            <v/>
          </cell>
          <cell r="BB476" t="str">
            <v/>
          </cell>
          <cell r="BC476" t="str">
            <v/>
          </cell>
          <cell r="BD476" t="str">
            <v/>
          </cell>
          <cell r="BE476" t="str">
            <v/>
          </cell>
          <cell r="BF476" t="str">
            <v/>
          </cell>
          <cell r="BG476" t="str">
            <v/>
          </cell>
          <cell r="BH476" t="str">
            <v/>
          </cell>
          <cell r="BI476" t="str">
            <v/>
          </cell>
          <cell r="BJ476" t="str">
            <v/>
          </cell>
          <cell r="BK476" t="str">
            <v/>
          </cell>
          <cell r="BL476" t="str">
            <v/>
          </cell>
          <cell r="BM476" t="str">
            <v/>
          </cell>
          <cell r="BN476" t="str">
            <v/>
          </cell>
          <cell r="BO476" t="str">
            <v/>
          </cell>
          <cell r="BP476" t="str">
            <v/>
          </cell>
          <cell r="BQ476" t="str">
            <v/>
          </cell>
          <cell r="BR476" t="str">
            <v/>
          </cell>
          <cell r="BS476" t="str">
            <v/>
          </cell>
          <cell r="BT476" t="str">
            <v/>
          </cell>
          <cell r="BU476" t="str">
            <v/>
          </cell>
          <cell r="BV476" t="str">
            <v/>
          </cell>
          <cell r="BW476" t="str">
            <v/>
          </cell>
          <cell r="BX476" t="str">
            <v/>
          </cell>
        </row>
        <row r="477">
          <cell r="A477" t="str">
            <v>LFPYRASP</v>
          </cell>
          <cell r="B477" t="str">
            <v>Python</v>
          </cell>
          <cell r="C477" t="str">
            <v>Libérez le potentiel de votre Raspberry Pi</v>
          </cell>
          <cell r="D477" t="str">
            <v>Cédric LEMAÎTRE</v>
          </cell>
          <cell r="E477" t="str">
            <v/>
          </cell>
          <cell r="F477" t="str">
            <v>LEMAÎTRE, Cédric</v>
          </cell>
          <cell r="G477" t="str">
            <v/>
          </cell>
          <cell r="H477" t="str">
            <v/>
          </cell>
          <cell r="I477" t="str">
            <v/>
          </cell>
          <cell r="J477" t="str">
            <v/>
          </cell>
          <cell r="K477" t="str">
            <v>Edition du 1 June 2018</v>
          </cell>
          <cell r="L477" t="str">
            <v>245 pages</v>
          </cell>
          <cell r="M477" t="str">
            <v>Editions ENI</v>
          </cell>
          <cell r="N477" t="str">
            <v>fre</v>
          </cell>
          <cell r="O477" t="str">
            <v>fre</v>
          </cell>
          <cell r="P477" t="str">
            <v>fre</v>
          </cell>
          <cell r="Q477" t="str">
            <v>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v>
          </cell>
          <cell r="R477">
            <v>9782409014178</v>
          </cell>
          <cell r="S477" t="str">
            <v>Version Numérique</v>
          </cell>
          <cell r="T477">
            <v>9782409014154</v>
          </cell>
          <cell r="U477" t="str">
            <v>Version Imprimée</v>
          </cell>
          <cell r="V477" t="str">
            <v>St-Herblain</v>
          </cell>
          <cell r="W477" t="str">
            <v>Editions ENI</v>
          </cell>
          <cell r="X477">
            <v>2018</v>
          </cell>
          <cell r="Y477" t="str">
            <v>Bibliothèque Numérique ENI (Service en ligne)</v>
          </cell>
          <cell r="Z477" t="str">
            <v>LF - LA FABRIQUE</v>
          </cell>
          <cell r="AA477" t="str">
            <v>texte</v>
          </cell>
          <cell r="AB477" t="str">
            <v>txt</v>
          </cell>
          <cell r="AC477" t="str">
            <v>rdacontent/fre</v>
          </cell>
          <cell r="AD477" t="str">
            <v>informatique</v>
          </cell>
          <cell r="AE477" t="str">
            <v>c</v>
          </cell>
          <cell r="AF477" t="str">
            <v>rdamedia/fre</v>
          </cell>
          <cell r="AG477" t="str">
            <v>ressource en ligne</v>
          </cell>
          <cell r="AH477" t="str">
            <v>cr</v>
          </cell>
          <cell r="AI477" t="str">
            <v>rdacarrier/fre</v>
          </cell>
          <cell r="AJ477" t="str">
            <v>m\\\\\o\\d\\\\\\\\</v>
          </cell>
          <cell r="AK477" t="str">
            <v>cr\cn\\\\uuaua</v>
          </cell>
          <cell r="AL477" t="str">
            <v>Accès restreint aux membres</v>
          </cell>
          <cell r="AM477" t="str">
            <v>Source de la note de description : Version imprimée</v>
          </cell>
          <cell r="AN477" t="str">
            <v/>
          </cell>
          <cell r="AO477" t="str">
            <v>%SITE_CLIENT%/?library_guid=595656C2-7BD1-466E-A45D-83FCC7EFFFC7</v>
          </cell>
          <cell r="AP477" t="str">
            <v>Accès au travers du portail ENI</v>
          </cell>
          <cell r="AQ477" t="str">
            <v xml:space="preserve"> fablabs </v>
          </cell>
          <cell r="AR477" t="str">
            <v xml:space="preserve"> Linux </v>
          </cell>
          <cell r="AS477" t="str">
            <v xml:space="preserve"> LNLFPYRASP</v>
          </cell>
          <cell r="AT477" t="str">
            <v xml:space="preserve"> Python </v>
          </cell>
          <cell r="AU477" t="str">
            <v xml:space="preserve"> Raspberry Pi 3 B+ </v>
          </cell>
          <cell r="AV477" t="str">
            <v xml:space="preserve"> Raspberry Pi Zéro W </v>
          </cell>
          <cell r="AW477" t="str">
            <v xml:space="preserve"> Raspbian </v>
          </cell>
          <cell r="AX477" t="str">
            <v xml:space="preserve"> tkinter </v>
          </cell>
          <cell r="AY477" t="str">
            <v xml:space="preserve">livre développement </v>
          </cell>
          <cell r="AZ477" t="str">
            <v/>
          </cell>
          <cell r="BA477" t="str">
            <v/>
          </cell>
          <cell r="BB477" t="str">
            <v/>
          </cell>
          <cell r="BC477" t="str">
            <v/>
          </cell>
          <cell r="BD477" t="str">
            <v/>
          </cell>
          <cell r="BE477" t="str">
            <v/>
          </cell>
          <cell r="BF477" t="str">
            <v/>
          </cell>
          <cell r="BG477" t="str">
            <v/>
          </cell>
          <cell r="BH477" t="str">
            <v/>
          </cell>
          <cell r="BI477" t="str">
            <v/>
          </cell>
          <cell r="BJ477" t="str">
            <v/>
          </cell>
          <cell r="BK477" t="str">
            <v/>
          </cell>
          <cell r="BL477" t="str">
            <v/>
          </cell>
          <cell r="BM477" t="str">
            <v/>
          </cell>
          <cell r="BN477" t="str">
            <v/>
          </cell>
          <cell r="BO477" t="str">
            <v/>
          </cell>
          <cell r="BP477" t="str">
            <v/>
          </cell>
          <cell r="BQ477" t="str">
            <v/>
          </cell>
          <cell r="BR477" t="str">
            <v/>
          </cell>
          <cell r="BS477" t="str">
            <v/>
          </cell>
          <cell r="BT477" t="str">
            <v/>
          </cell>
          <cell r="BU477" t="str">
            <v/>
          </cell>
          <cell r="BV477" t="str">
            <v/>
          </cell>
          <cell r="BW477" t="str">
            <v/>
          </cell>
          <cell r="BX477" t="str">
            <v/>
          </cell>
        </row>
        <row r="478">
          <cell r="A478" t="str">
            <v>LFRASPPICO</v>
          </cell>
          <cell r="B478" t="str">
            <v>Raspberry Pi Pico et Pico W</v>
          </cell>
          <cell r="C478" t="str">
            <v>La programmation Python sur microcontrôleur avec MicroPython</v>
          </cell>
          <cell r="D478" t="str">
            <v>Dominique MEURISSE</v>
          </cell>
          <cell r="E478" t="str">
            <v/>
          </cell>
          <cell r="F478" t="str">
            <v>MEURISSE, Dominique</v>
          </cell>
          <cell r="G478" t="str">
            <v/>
          </cell>
          <cell r="H478" t="str">
            <v/>
          </cell>
          <cell r="I478" t="str">
            <v/>
          </cell>
          <cell r="J478" t="str">
            <v/>
          </cell>
          <cell r="K478" t="str">
            <v>Edition du 1 February 2023</v>
          </cell>
          <cell r="L478" t="str">
            <v>341 pages</v>
          </cell>
          <cell r="M478" t="str">
            <v>Editions ENI</v>
          </cell>
          <cell r="N478" t="str">
            <v>fre</v>
          </cell>
          <cell r="O478" t="str">
            <v>fre</v>
          </cell>
          <cell r="P478" t="str">
            <v>fre</v>
          </cell>
          <cell r="Q478" t="str">
            <v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v>
          </cell>
          <cell r="R478">
            <v>9782409038761</v>
          </cell>
          <cell r="S478" t="str">
            <v>Version Numérique</v>
          </cell>
          <cell r="T478">
            <v>9782409038754</v>
          </cell>
          <cell r="U478" t="str">
            <v>Version Imprimée</v>
          </cell>
          <cell r="V478" t="str">
            <v>St-Herblain</v>
          </cell>
          <cell r="W478" t="str">
            <v>Editions ENI</v>
          </cell>
          <cell r="X478">
            <v>2023</v>
          </cell>
          <cell r="Y478" t="str">
            <v>Bibliothèque Numérique ENI (Service en ligne)</v>
          </cell>
          <cell r="Z478" t="str">
            <v>LF - LA FABRIQUE</v>
          </cell>
          <cell r="AA478" t="str">
            <v>texte</v>
          </cell>
          <cell r="AB478" t="str">
            <v>txt</v>
          </cell>
          <cell r="AC478" t="str">
            <v>rdacontent/fre</v>
          </cell>
          <cell r="AD478" t="str">
            <v>informatique</v>
          </cell>
          <cell r="AE478" t="str">
            <v>c</v>
          </cell>
          <cell r="AF478" t="str">
            <v>rdamedia/fre</v>
          </cell>
          <cell r="AG478" t="str">
            <v>ressource en ligne</v>
          </cell>
          <cell r="AH478" t="str">
            <v>cr</v>
          </cell>
          <cell r="AI478" t="str">
            <v>rdacarrier/fre</v>
          </cell>
          <cell r="AJ478" t="str">
            <v>m\\\\\o\\d\\\\\\\\</v>
          </cell>
          <cell r="AK478" t="str">
            <v>cr\cn\\\\uuaua</v>
          </cell>
          <cell r="AL478" t="str">
            <v>Accès restreint aux membres</v>
          </cell>
          <cell r="AM478" t="str">
            <v>Source de la note de description : Version imprimée</v>
          </cell>
          <cell r="AN478" t="str">
            <v/>
          </cell>
          <cell r="AO478" t="str">
            <v>%SITE_CLIENT%/?library_guid=25E95ABF-1EA2-40EC-B6EF-0301F7B64140</v>
          </cell>
          <cell r="AP478" t="str">
            <v>Accès au travers du portail ENI</v>
          </cell>
          <cell r="AQ478" t="str">
            <v xml:space="preserve"> carte électronique</v>
          </cell>
          <cell r="AR478" t="str">
            <v xml:space="preserve"> I2C </v>
          </cell>
          <cell r="AS478" t="str">
            <v xml:space="preserve"> LED </v>
          </cell>
          <cell r="AT478" t="str">
            <v xml:space="preserve"> Maker </v>
          </cell>
          <cell r="AU478" t="str">
            <v xml:space="preserve"> micro contrôleur </v>
          </cell>
          <cell r="AV478" t="str">
            <v xml:space="preserve"> nano ordinateur </v>
          </cell>
          <cell r="AW478" t="str">
            <v xml:space="preserve"> PWM </v>
          </cell>
          <cell r="AX478" t="str">
            <v xml:space="preserve">raspberry pico wireless </v>
          </cell>
          <cell r="AY478" t="str">
            <v/>
          </cell>
          <cell r="AZ478" t="str">
            <v/>
          </cell>
          <cell r="BA478" t="str">
            <v/>
          </cell>
          <cell r="BB478" t="str">
            <v/>
          </cell>
          <cell r="BC478" t="str">
            <v/>
          </cell>
          <cell r="BD478" t="str">
            <v/>
          </cell>
          <cell r="BE478" t="str">
            <v/>
          </cell>
          <cell r="BF478" t="str">
            <v/>
          </cell>
          <cell r="BG478" t="str">
            <v/>
          </cell>
          <cell r="BH478" t="str">
            <v/>
          </cell>
          <cell r="BI478" t="str">
            <v/>
          </cell>
          <cell r="BJ478" t="str">
            <v/>
          </cell>
          <cell r="BK478" t="str">
            <v/>
          </cell>
          <cell r="BL478" t="str">
            <v/>
          </cell>
          <cell r="BM478" t="str">
            <v/>
          </cell>
          <cell r="BN478" t="str">
            <v/>
          </cell>
          <cell r="BO478" t="str">
            <v/>
          </cell>
          <cell r="BP478" t="str">
            <v/>
          </cell>
          <cell r="BQ478" t="str">
            <v/>
          </cell>
          <cell r="BR478" t="str">
            <v/>
          </cell>
          <cell r="BS478" t="str">
            <v/>
          </cell>
          <cell r="BT478" t="str">
            <v/>
          </cell>
          <cell r="BU478" t="str">
            <v/>
          </cell>
          <cell r="BV478" t="str">
            <v/>
          </cell>
          <cell r="BW478" t="str">
            <v/>
          </cell>
          <cell r="BX478" t="str">
            <v/>
          </cell>
        </row>
        <row r="479">
          <cell r="A479" t="str">
            <v>LFSCRRASP</v>
          </cell>
          <cell r="B479" t="str">
            <v>Scratch et Raspberry Pi</v>
          </cell>
          <cell r="C479" t="str">
            <v>S'initier à l'électronique et à la robotique par le jeu</v>
          </cell>
          <cell r="D479" t="str">
            <v>Sarah LACAZE,François MOCQ</v>
          </cell>
          <cell r="E479" t="str">
            <v/>
          </cell>
          <cell r="F479" t="str">
            <v>LACAZE, Sarah</v>
          </cell>
          <cell r="G479" t="str">
            <v>MOCQ, François</v>
          </cell>
          <cell r="H479" t="str">
            <v/>
          </cell>
          <cell r="I479" t="str">
            <v/>
          </cell>
          <cell r="J479" t="str">
            <v/>
          </cell>
          <cell r="K479" t="str">
            <v>Edition du 1 December 2017</v>
          </cell>
          <cell r="L479" t="str">
            <v>517 pages</v>
          </cell>
          <cell r="M479" t="str">
            <v>Editions ENI</v>
          </cell>
          <cell r="N479" t="str">
            <v>fre</v>
          </cell>
          <cell r="O479" t="str">
            <v>fre</v>
          </cell>
          <cell r="P479" t="str">
            <v>fre</v>
          </cell>
          <cell r="Q479" t="str">
            <v>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v>
          </cell>
          <cell r="R479">
            <v>9782409011603</v>
          </cell>
          <cell r="S479" t="str">
            <v>Version Numérique</v>
          </cell>
          <cell r="T479">
            <v>9782409011580</v>
          </cell>
          <cell r="U479" t="str">
            <v>Version Imprimée</v>
          </cell>
          <cell r="V479" t="str">
            <v>St-Herblain</v>
          </cell>
          <cell r="W479" t="str">
            <v>Editions ENI</v>
          </cell>
          <cell r="X479">
            <v>2017</v>
          </cell>
          <cell r="Y479" t="str">
            <v>Bibliothèque Numérique ENI (Service en ligne)</v>
          </cell>
          <cell r="Z479" t="str">
            <v>LF - LA FABRIQUE</v>
          </cell>
          <cell r="AA479" t="str">
            <v>texte</v>
          </cell>
          <cell r="AB479" t="str">
            <v>txt</v>
          </cell>
          <cell r="AC479" t="str">
            <v>rdacontent/fre</v>
          </cell>
          <cell r="AD479" t="str">
            <v>informatique</v>
          </cell>
          <cell r="AE479" t="str">
            <v>c</v>
          </cell>
          <cell r="AF479" t="str">
            <v>rdamedia/fre</v>
          </cell>
          <cell r="AG479" t="str">
            <v>ressource en ligne</v>
          </cell>
          <cell r="AH479" t="str">
            <v>cr</v>
          </cell>
          <cell r="AI479" t="str">
            <v>rdacarrier/fre</v>
          </cell>
          <cell r="AJ479" t="str">
            <v>m\\\\\o\\d\\\\\\\\</v>
          </cell>
          <cell r="AK479" t="str">
            <v>cr\cn\\\\uuaua</v>
          </cell>
          <cell r="AL479" t="str">
            <v>Accès restreint aux membres</v>
          </cell>
          <cell r="AM479" t="str">
            <v>Source de la note de description : Version imprimée</v>
          </cell>
          <cell r="AN479" t="str">
            <v/>
          </cell>
          <cell r="AO479" t="str">
            <v>%SITE_CLIENT%/?library_guid=F2F69F9A-0666-4CE8-B47F-9B215F59C394</v>
          </cell>
          <cell r="AP479" t="str">
            <v>Accès au travers du portail ENI</v>
          </cell>
          <cell r="AQ479" t="str">
            <v xml:space="preserve"> actionneurs </v>
          </cell>
          <cell r="AR479" t="str">
            <v xml:space="preserve"> capteurs </v>
          </cell>
          <cell r="AS479" t="str">
            <v xml:space="preserve"> circuits electroniques </v>
          </cell>
          <cell r="AT479" t="str">
            <v xml:space="preserve"> circuits électroniques </v>
          </cell>
          <cell r="AU479" t="str">
            <v xml:space="preserve"> electronic </v>
          </cell>
          <cell r="AV479" t="str">
            <v xml:space="preserve"> GPIO </v>
          </cell>
          <cell r="AW479" t="str">
            <v xml:space="preserve"> led </v>
          </cell>
          <cell r="AX479" t="str">
            <v xml:space="preserve"> LNLFSCRRASP</v>
          </cell>
          <cell r="AY479" t="str">
            <v xml:space="preserve"> Pibrella </v>
          </cell>
          <cell r="AZ479" t="str">
            <v xml:space="preserve"> Sense HAT </v>
          </cell>
          <cell r="BA479" t="str">
            <v xml:space="preserve">Makey Makey </v>
          </cell>
          <cell r="BB479" t="str">
            <v xml:space="preserve">programmation visuelle </v>
          </cell>
          <cell r="BC479" t="str">
            <v/>
          </cell>
          <cell r="BD479" t="str">
            <v/>
          </cell>
          <cell r="BE479" t="str">
            <v/>
          </cell>
          <cell r="BF479" t="str">
            <v/>
          </cell>
          <cell r="BG479" t="str">
            <v/>
          </cell>
          <cell r="BH479" t="str">
            <v/>
          </cell>
          <cell r="BI479" t="str">
            <v/>
          </cell>
          <cell r="BJ479" t="str">
            <v/>
          </cell>
          <cell r="BK479" t="str">
            <v/>
          </cell>
          <cell r="BL479" t="str">
            <v/>
          </cell>
          <cell r="BM479" t="str">
            <v/>
          </cell>
          <cell r="BN479" t="str">
            <v/>
          </cell>
          <cell r="BO479" t="str">
            <v/>
          </cell>
          <cell r="BP479" t="str">
            <v/>
          </cell>
          <cell r="BQ479" t="str">
            <v/>
          </cell>
          <cell r="BR479" t="str">
            <v/>
          </cell>
          <cell r="BS479" t="str">
            <v/>
          </cell>
          <cell r="BT479" t="str">
            <v/>
          </cell>
          <cell r="BU479" t="str">
            <v/>
          </cell>
          <cell r="BV479" t="str">
            <v/>
          </cell>
          <cell r="BW479" t="str">
            <v/>
          </cell>
          <cell r="BX479" t="str">
            <v/>
          </cell>
        </row>
        <row r="480">
          <cell r="A480" t="str">
            <v>MB2.0W</v>
          </cell>
          <cell r="B480" t="str">
            <v>Du Web 2.0 au Web x.0</v>
          </cell>
          <cell r="C480" t="str">
            <v>Utilisation et évolution des services web pour l'entreprise</v>
          </cell>
          <cell r="D480" t="str">
            <v>Rémy VENTURI</v>
          </cell>
          <cell r="E480" t="str">
            <v/>
          </cell>
          <cell r="F480" t="str">
            <v>VENTURI, Rémy</v>
          </cell>
          <cell r="G480" t="str">
            <v/>
          </cell>
          <cell r="H480" t="str">
            <v/>
          </cell>
          <cell r="I480" t="str">
            <v/>
          </cell>
          <cell r="J480" t="str">
            <v/>
          </cell>
          <cell r="K480" t="str">
            <v>Edition du 1 October 2012</v>
          </cell>
          <cell r="L480" t="str">
            <v>264 pages</v>
          </cell>
          <cell r="M480" t="str">
            <v>Editions ENI</v>
          </cell>
          <cell r="N480" t="str">
            <v>fre</v>
          </cell>
          <cell r="O480" t="str">
            <v>fre</v>
          </cell>
          <cell r="P480" t="str">
            <v>fre</v>
          </cell>
          <cell r="Q480" t="str">
            <v>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v>
          </cell>
          <cell r="R480">
            <v>9782746076846</v>
          </cell>
          <cell r="S480" t="str">
            <v>Version Numérique</v>
          </cell>
          <cell r="T480">
            <v>9782746076471</v>
          </cell>
          <cell r="U480" t="str">
            <v>Version Imprimée</v>
          </cell>
          <cell r="V480" t="str">
            <v>St-Herblain</v>
          </cell>
          <cell r="W480" t="str">
            <v>Editions ENI</v>
          </cell>
          <cell r="X480">
            <v>2012</v>
          </cell>
          <cell r="Y480" t="str">
            <v>Bibliothèque Numérique ENI (Service en ligne)</v>
          </cell>
          <cell r="Z480" t="str">
            <v>MARKETING BOOK</v>
          </cell>
          <cell r="AA480" t="str">
            <v>texte</v>
          </cell>
          <cell r="AB480" t="str">
            <v>txt</v>
          </cell>
          <cell r="AC480" t="str">
            <v>rdacontent/fre</v>
          </cell>
          <cell r="AD480" t="str">
            <v>informatique</v>
          </cell>
          <cell r="AE480" t="str">
            <v>c</v>
          </cell>
          <cell r="AF480" t="str">
            <v>rdamedia/fre</v>
          </cell>
          <cell r="AG480" t="str">
            <v>ressource en ligne</v>
          </cell>
          <cell r="AH480" t="str">
            <v>cr</v>
          </cell>
          <cell r="AI480" t="str">
            <v>rdacarrier/fre</v>
          </cell>
          <cell r="AJ480" t="str">
            <v>m\\\\\o\\d\\\\\\\\</v>
          </cell>
          <cell r="AK480" t="str">
            <v>cr\cn\\\\uuaua</v>
          </cell>
          <cell r="AL480" t="str">
            <v>Accès restreint aux membres</v>
          </cell>
          <cell r="AM480" t="str">
            <v>Source de la note de description : Version imprimée</v>
          </cell>
          <cell r="AN480" t="str">
            <v/>
          </cell>
          <cell r="AO480" t="str">
            <v>%SITE_CLIENT%/?library_guid=734639F7-2A3A-4C43-AA1D-BD1DFA118B70</v>
          </cell>
          <cell r="AP480" t="str">
            <v>Accès au travers du portail ENI</v>
          </cell>
          <cell r="AQ480" t="str">
            <v xml:space="preserve"> agrégateurs </v>
          </cell>
          <cell r="AR480" t="str">
            <v xml:space="preserve"> blog </v>
          </cell>
          <cell r="AS480" t="str">
            <v xml:space="preserve"> géolocalisation </v>
          </cell>
          <cell r="AT480" t="str">
            <v xml:space="preserve"> LNMB2.0W</v>
          </cell>
          <cell r="AU480" t="str">
            <v xml:space="preserve"> réalité augmentée </v>
          </cell>
          <cell r="AV480" t="str">
            <v xml:space="preserve"> réseaux sociaux </v>
          </cell>
          <cell r="AW480" t="str">
            <v xml:space="preserve"> sémantique </v>
          </cell>
          <cell r="AX480" t="str">
            <v xml:space="preserve"> web 4.0 </v>
          </cell>
          <cell r="AY480" t="str">
            <v xml:space="preserve"> widget </v>
          </cell>
          <cell r="AZ480" t="str">
            <v xml:space="preserve">Web 3.0 </v>
          </cell>
          <cell r="BA480" t="str">
            <v/>
          </cell>
          <cell r="BB480" t="str">
            <v/>
          </cell>
          <cell r="BC480" t="str">
            <v/>
          </cell>
          <cell r="BD480" t="str">
            <v/>
          </cell>
          <cell r="BE480" t="str">
            <v/>
          </cell>
          <cell r="BF480" t="str">
            <v/>
          </cell>
          <cell r="BG480" t="str">
            <v/>
          </cell>
          <cell r="BH480" t="str">
            <v/>
          </cell>
          <cell r="BI480" t="str">
            <v/>
          </cell>
          <cell r="BJ480" t="str">
            <v/>
          </cell>
          <cell r="BK480" t="str">
            <v/>
          </cell>
          <cell r="BL480" t="str">
            <v/>
          </cell>
          <cell r="BM480" t="str">
            <v/>
          </cell>
          <cell r="BN480" t="str">
            <v/>
          </cell>
          <cell r="BO480" t="str">
            <v/>
          </cell>
          <cell r="BP480" t="str">
            <v/>
          </cell>
          <cell r="BQ480" t="str">
            <v/>
          </cell>
          <cell r="BR480" t="str">
            <v/>
          </cell>
          <cell r="BS480" t="str">
            <v/>
          </cell>
          <cell r="BT480" t="str">
            <v/>
          </cell>
          <cell r="BU480" t="str">
            <v/>
          </cell>
          <cell r="BV480" t="str">
            <v/>
          </cell>
          <cell r="BW480" t="str">
            <v/>
          </cell>
          <cell r="BX480" t="str">
            <v/>
          </cell>
        </row>
        <row r="481">
          <cell r="A481" t="str">
            <v>MB2VEI</v>
          </cell>
          <cell r="B481" t="str">
            <v>Faire de la veille</v>
          </cell>
          <cell r="C481" t="str">
            <v>Collecter, traiter, analyser et diffuser l'information (2e édition)</v>
          </cell>
          <cell r="D481" t="str">
            <v>Gilles BALMISSE</v>
          </cell>
          <cell r="E481" t="str">
            <v/>
          </cell>
          <cell r="F481" t="str">
            <v>BALMISSE, Gilles</v>
          </cell>
          <cell r="G481" t="str">
            <v/>
          </cell>
          <cell r="H481" t="str">
            <v/>
          </cell>
          <cell r="I481" t="str">
            <v/>
          </cell>
          <cell r="J481" t="str">
            <v/>
          </cell>
          <cell r="K481" t="str">
            <v>Edition du 1 January 2023</v>
          </cell>
          <cell r="L481" t="str">
            <v>154 pages</v>
          </cell>
          <cell r="M481" t="str">
            <v>Editions ENI</v>
          </cell>
          <cell r="N481" t="str">
            <v>fre</v>
          </cell>
          <cell r="O481" t="str">
            <v>fre</v>
          </cell>
          <cell r="P481" t="str">
            <v>fre</v>
          </cell>
          <cell r="Q481" t="str">
            <v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v>
          </cell>
          <cell r="R481">
            <v>9782409038457</v>
          </cell>
          <cell r="S481" t="str">
            <v>Version Numérique</v>
          </cell>
          <cell r="T481">
            <v>9782409038440</v>
          </cell>
          <cell r="U481" t="str">
            <v>Version Imprimée</v>
          </cell>
          <cell r="V481" t="str">
            <v>St-Herblain</v>
          </cell>
          <cell r="W481" t="str">
            <v>Editions ENI</v>
          </cell>
          <cell r="X481">
            <v>2023</v>
          </cell>
          <cell r="Y481" t="str">
            <v>Bibliothèque Numérique ENI (Service en ligne)</v>
          </cell>
          <cell r="Z481" t="str">
            <v>MARKETING BOOK</v>
          </cell>
          <cell r="AA481" t="str">
            <v>texte</v>
          </cell>
          <cell r="AB481" t="str">
            <v>txt</v>
          </cell>
          <cell r="AC481" t="str">
            <v>rdacontent/fre</v>
          </cell>
          <cell r="AD481" t="str">
            <v>informatique</v>
          </cell>
          <cell r="AE481" t="str">
            <v>c</v>
          </cell>
          <cell r="AF481" t="str">
            <v>rdamedia/fre</v>
          </cell>
          <cell r="AG481" t="str">
            <v>ressource en ligne</v>
          </cell>
          <cell r="AH481" t="str">
            <v>cr</v>
          </cell>
          <cell r="AI481" t="str">
            <v>rdacarrier/fre</v>
          </cell>
          <cell r="AJ481" t="str">
            <v>m\\\\\o\\d\\\\\\\\</v>
          </cell>
          <cell r="AK481" t="str">
            <v>cr\cn\\\\uuaua</v>
          </cell>
          <cell r="AL481" t="str">
            <v>Accès restreint aux membres</v>
          </cell>
          <cell r="AM481" t="str">
            <v>Source de la note de description : Version imprimée</v>
          </cell>
          <cell r="AN481" t="str">
            <v/>
          </cell>
          <cell r="AO481" t="str">
            <v>%SITE_CLIENT%/?library_guid=1DC0A682-C841-47B2-88D6-DCB86C731A3C</v>
          </cell>
          <cell r="AP481" t="str">
            <v>Accès au travers du portail ENI</v>
          </cell>
          <cell r="AQ481" t="str">
            <v>flux d'informations, recherche, requête, sourcing, Alerti, médias sociaux</v>
          </cell>
          <cell r="AR481" t="str">
            <v/>
          </cell>
          <cell r="AS481" t="str">
            <v/>
          </cell>
          <cell r="AT481" t="str">
            <v/>
          </cell>
          <cell r="AU481" t="str">
            <v/>
          </cell>
          <cell r="AV481" t="str">
            <v/>
          </cell>
          <cell r="AW481" t="str">
            <v/>
          </cell>
          <cell r="AX481" t="str">
            <v/>
          </cell>
          <cell r="AY481" t="str">
            <v/>
          </cell>
          <cell r="AZ481" t="str">
            <v/>
          </cell>
          <cell r="BA481" t="str">
            <v/>
          </cell>
          <cell r="BB481" t="str">
            <v/>
          </cell>
          <cell r="BC481" t="str">
            <v/>
          </cell>
          <cell r="BD481" t="str">
            <v/>
          </cell>
          <cell r="BE481" t="str">
            <v/>
          </cell>
          <cell r="BF481" t="str">
            <v/>
          </cell>
          <cell r="BG481" t="str">
            <v/>
          </cell>
          <cell r="BH481" t="str">
            <v/>
          </cell>
          <cell r="BI481" t="str">
            <v/>
          </cell>
          <cell r="BJ481" t="str">
            <v/>
          </cell>
          <cell r="BK481" t="str">
            <v/>
          </cell>
          <cell r="BL481" t="str">
            <v/>
          </cell>
          <cell r="BM481" t="str">
            <v/>
          </cell>
          <cell r="BN481" t="str">
            <v/>
          </cell>
          <cell r="BO481" t="str">
            <v/>
          </cell>
          <cell r="BP481" t="str">
            <v/>
          </cell>
          <cell r="BQ481" t="str">
            <v/>
          </cell>
          <cell r="BR481" t="str">
            <v/>
          </cell>
          <cell r="BS481" t="str">
            <v/>
          </cell>
          <cell r="BT481" t="str">
            <v/>
          </cell>
          <cell r="BU481" t="str">
            <v/>
          </cell>
          <cell r="BV481" t="str">
            <v/>
          </cell>
          <cell r="BW481" t="str">
            <v/>
          </cell>
          <cell r="BX481" t="str">
            <v/>
          </cell>
        </row>
        <row r="482">
          <cell r="A482" t="str">
            <v>MB3COMM</v>
          </cell>
          <cell r="B482" t="str">
            <v>Du Community au Social Media Management</v>
          </cell>
          <cell r="C482" t="str">
            <v>Stratégies gagnantes pour gérer une communauté et communiquer sur les réseaux sociaux (3e édition)</v>
          </cell>
          <cell r="D482" t="str">
            <v>Didier MAZIER</v>
          </cell>
          <cell r="E482" t="str">
            <v/>
          </cell>
          <cell r="F482" t="str">
            <v>MAZIER, Didier</v>
          </cell>
          <cell r="G482" t="str">
            <v/>
          </cell>
          <cell r="H482" t="str">
            <v/>
          </cell>
          <cell r="I482" t="str">
            <v/>
          </cell>
          <cell r="J482" t="str">
            <v/>
          </cell>
          <cell r="K482" t="str">
            <v>Edition du 1 September 2019</v>
          </cell>
          <cell r="L482" t="str">
            <v>280 pages</v>
          </cell>
          <cell r="M482" t="str">
            <v>Editions ENI</v>
          </cell>
          <cell r="N482" t="str">
            <v>fre</v>
          </cell>
          <cell r="O482" t="str">
            <v>fre</v>
          </cell>
          <cell r="P482" t="str">
            <v>fre</v>
          </cell>
          <cell r="Q482" t="str">
            <v>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v>
          </cell>
          <cell r="R482">
            <v>9782409020681</v>
          </cell>
          <cell r="S482" t="str">
            <v>Version Numérique</v>
          </cell>
          <cell r="T482">
            <v>9782409020674</v>
          </cell>
          <cell r="U482" t="str">
            <v>Version Imprimée</v>
          </cell>
          <cell r="V482" t="str">
            <v>St-Herblain</v>
          </cell>
          <cell r="W482" t="str">
            <v>Editions ENI</v>
          </cell>
          <cell r="X482">
            <v>2019</v>
          </cell>
          <cell r="Y482" t="str">
            <v>Bibliothèque Numérique ENI (Service en ligne)</v>
          </cell>
          <cell r="Z482" t="str">
            <v>MARKETING BOOK</v>
          </cell>
          <cell r="AA482" t="str">
            <v>texte</v>
          </cell>
          <cell r="AB482" t="str">
            <v>txt</v>
          </cell>
          <cell r="AC482" t="str">
            <v>rdacontent/fre</v>
          </cell>
          <cell r="AD482" t="str">
            <v>informatique</v>
          </cell>
          <cell r="AE482" t="str">
            <v>c</v>
          </cell>
          <cell r="AF482" t="str">
            <v>rdamedia/fre</v>
          </cell>
          <cell r="AG482" t="str">
            <v>ressource en ligne</v>
          </cell>
          <cell r="AH482" t="str">
            <v>cr</v>
          </cell>
          <cell r="AI482" t="str">
            <v>rdacarrier/fre</v>
          </cell>
          <cell r="AJ482" t="str">
            <v>m\\\\\o\\d\\\\\\\\</v>
          </cell>
          <cell r="AK482" t="str">
            <v>cr\cn\\\\uuaua</v>
          </cell>
          <cell r="AL482" t="str">
            <v>Accès restreint aux membres</v>
          </cell>
          <cell r="AM482" t="str">
            <v>Source de la note de description : Version imprimée</v>
          </cell>
          <cell r="AN482" t="str">
            <v/>
          </cell>
          <cell r="AO482" t="str">
            <v>%SITE_CLIENT%/?library_guid=6B4A060D-1E28-4CE5-85A0-68394596E355</v>
          </cell>
          <cell r="AP482" t="str">
            <v>Accès au travers du portail ENI</v>
          </cell>
          <cell r="AQ482" t="str">
            <v xml:space="preserve"> communauté web </v>
          </cell>
          <cell r="AR482" t="str">
            <v xml:space="preserve"> communication </v>
          </cell>
          <cell r="AS482" t="str">
            <v xml:space="preserve"> Everytrail </v>
          </cell>
          <cell r="AT482" t="str">
            <v xml:space="preserve"> Facebook </v>
          </cell>
          <cell r="AU482" t="str">
            <v xml:space="preserve"> géolocalisation </v>
          </cell>
          <cell r="AV482" t="str">
            <v xml:space="preserve"> Google+ </v>
          </cell>
          <cell r="AW482" t="str">
            <v xml:space="preserve"> LinkedIn </v>
          </cell>
          <cell r="AX482" t="str">
            <v xml:space="preserve"> LNMB3COMM</v>
          </cell>
          <cell r="AY482" t="str">
            <v xml:space="preserve"> médias sociaux </v>
          </cell>
          <cell r="AZ482" t="str">
            <v xml:space="preserve"> réseaux sociaux </v>
          </cell>
          <cell r="BA482" t="str">
            <v xml:space="preserve"> Slideshare </v>
          </cell>
          <cell r="BB482" t="str">
            <v xml:space="preserve"> Twitter </v>
          </cell>
          <cell r="BC482" t="str">
            <v xml:space="preserve"> Viadeo </v>
          </cell>
          <cell r="BD482" t="str">
            <v xml:space="preserve"> web marketing </v>
          </cell>
          <cell r="BE482" t="str">
            <v xml:space="preserve"> webmarketing </v>
          </cell>
          <cell r="BF482" t="str">
            <v xml:space="preserve"> Youtube </v>
          </cell>
          <cell r="BG482" t="str">
            <v xml:space="preserve">Community manager </v>
          </cell>
          <cell r="BH482" t="str">
            <v/>
          </cell>
          <cell r="BI482" t="str">
            <v/>
          </cell>
          <cell r="BJ482" t="str">
            <v/>
          </cell>
          <cell r="BK482" t="str">
            <v/>
          </cell>
          <cell r="BL482" t="str">
            <v/>
          </cell>
          <cell r="BM482" t="str">
            <v/>
          </cell>
          <cell r="BN482" t="str">
            <v/>
          </cell>
          <cell r="BO482" t="str">
            <v/>
          </cell>
          <cell r="BP482" t="str">
            <v/>
          </cell>
          <cell r="BQ482" t="str">
            <v/>
          </cell>
          <cell r="BR482" t="str">
            <v/>
          </cell>
          <cell r="BS482" t="str">
            <v/>
          </cell>
          <cell r="BT482" t="str">
            <v/>
          </cell>
          <cell r="BU482" t="str">
            <v/>
          </cell>
          <cell r="BV482" t="str">
            <v/>
          </cell>
          <cell r="BW482" t="str">
            <v/>
          </cell>
          <cell r="BX482" t="str">
            <v/>
          </cell>
        </row>
        <row r="483">
          <cell r="A483" t="str">
            <v>MB3WM</v>
          </cell>
          <cell r="B483" t="str">
            <v>Webmarketing</v>
          </cell>
          <cell r="C483" t="str">
            <v>Définir, mettre en pratique et optimiser sa stratégie digitale (3e édition)</v>
          </cell>
          <cell r="D483" t="str">
            <v>Kévin BRIDIER,Jérémie DUPUIS,Guillaume EOUZAN,Arnaud GUISSANI,Charlotte  MICHALON</v>
          </cell>
          <cell r="E483" t="str">
            <v/>
          </cell>
          <cell r="F483" t="str">
            <v>BRIDIER, Kévin</v>
          </cell>
          <cell r="G483" t="str">
            <v>DUPUIS, Jérémie</v>
          </cell>
          <cell r="H483" t="str">
            <v>EOUZAN, Guillaume</v>
          </cell>
          <cell r="I483" t="str">
            <v>GUISSANI, Arnaud</v>
          </cell>
          <cell r="J483" t="str">
            <v xml:space="preserve">MICHALON, Charlotte </v>
          </cell>
          <cell r="K483" t="str">
            <v>Edition du 1 October 2017</v>
          </cell>
          <cell r="L483" t="str">
            <v>802 pages</v>
          </cell>
          <cell r="M483" t="str">
            <v>Editions ENI</v>
          </cell>
          <cell r="N483" t="str">
            <v>fre</v>
          </cell>
          <cell r="O483" t="str">
            <v>fre</v>
          </cell>
          <cell r="P483" t="str">
            <v>fre</v>
          </cell>
          <cell r="Q483" t="str">
            <v>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v>
          </cell>
          <cell r="R483">
            <v>9782409010644</v>
          </cell>
          <cell r="S483" t="str">
            <v>Version Numérique</v>
          </cell>
          <cell r="T483">
            <v>9782409010330</v>
          </cell>
          <cell r="U483" t="str">
            <v>Version Imprimée</v>
          </cell>
          <cell r="V483" t="str">
            <v>St-Herblain</v>
          </cell>
          <cell r="W483" t="str">
            <v>Editions ENI</v>
          </cell>
          <cell r="X483">
            <v>2017</v>
          </cell>
          <cell r="Y483" t="str">
            <v>Bibliothèque Numérique ENI (Service en ligne)</v>
          </cell>
          <cell r="Z483" t="str">
            <v>MARKETING BOOK</v>
          </cell>
          <cell r="AA483" t="str">
            <v>texte</v>
          </cell>
          <cell r="AB483" t="str">
            <v>txt</v>
          </cell>
          <cell r="AC483" t="str">
            <v>rdacontent/fre</v>
          </cell>
          <cell r="AD483" t="str">
            <v>informatique</v>
          </cell>
          <cell r="AE483" t="str">
            <v>c</v>
          </cell>
          <cell r="AF483" t="str">
            <v>rdamedia/fre</v>
          </cell>
          <cell r="AG483" t="str">
            <v>ressource en ligne</v>
          </cell>
          <cell r="AH483" t="str">
            <v>cr</v>
          </cell>
          <cell r="AI483" t="str">
            <v>rdacarrier/fre</v>
          </cell>
          <cell r="AJ483" t="str">
            <v>m\\\\\o\\d\\\\\\\\</v>
          </cell>
          <cell r="AK483" t="str">
            <v>cr\cn\\\\uuaua</v>
          </cell>
          <cell r="AL483" t="str">
            <v>Accès restreint aux membres</v>
          </cell>
          <cell r="AM483" t="str">
            <v>Source de la note de description : Version imprimée</v>
          </cell>
          <cell r="AN483" t="str">
            <v/>
          </cell>
          <cell r="AO483" t="str">
            <v>%SITE_CLIENT%/?library_guid=0F83737B-3993-4A0B-9E33-6E3473F0F104</v>
          </cell>
          <cell r="AP483" t="str">
            <v>Accès au travers du portail ENI</v>
          </cell>
          <cell r="AQ483" t="str">
            <v xml:space="preserve"> affiliation </v>
          </cell>
          <cell r="AR483" t="str">
            <v xml:space="preserve"> Automation Marketing </v>
          </cell>
          <cell r="AS483" t="str">
            <v xml:space="preserve"> B2C </v>
          </cell>
          <cell r="AT483" t="str">
            <v xml:space="preserve"> Display Marketing </v>
          </cell>
          <cell r="AU483" t="str">
            <v xml:space="preserve"> Drop Shipping </v>
          </cell>
          <cell r="AV483" t="str">
            <v xml:space="preserve"> e</v>
          </cell>
          <cell r="AW483" t="str">
            <v xml:space="preserve"> e</v>
          </cell>
          <cell r="AX483" t="str">
            <v xml:space="preserve"> e</v>
          </cell>
          <cell r="AY483" t="str">
            <v xml:space="preserve"> emailing </v>
          </cell>
          <cell r="AZ483" t="str">
            <v xml:space="preserve"> emarketing </v>
          </cell>
          <cell r="BA483" t="str">
            <v xml:space="preserve"> Google Analytics </v>
          </cell>
          <cell r="BB483" t="str">
            <v xml:space="preserve"> Inbound Marketing </v>
          </cell>
          <cell r="BC483" t="str">
            <v xml:space="preserve"> LNMB3WM</v>
          </cell>
          <cell r="BD483" t="str">
            <v xml:space="preserve"> Market Places </v>
          </cell>
          <cell r="BE483" t="str">
            <v xml:space="preserve"> marketing </v>
          </cell>
          <cell r="BF483" t="str">
            <v xml:space="preserve"> marketing </v>
          </cell>
          <cell r="BG483" t="str">
            <v xml:space="preserve"> Native Advertising </v>
          </cell>
          <cell r="BH483" t="str">
            <v xml:space="preserve"> newsletter </v>
          </cell>
          <cell r="BI483" t="str">
            <v xml:space="preserve"> référencement </v>
          </cell>
          <cell r="BJ483" t="str">
            <v xml:space="preserve"> réseaux sociaux </v>
          </cell>
          <cell r="BK483" t="str">
            <v xml:space="preserve"> sem </v>
          </cell>
          <cell r="BL483" t="str">
            <v xml:space="preserve"> seo </v>
          </cell>
          <cell r="BM483" t="str">
            <v xml:space="preserve"> smo </v>
          </cell>
          <cell r="BN483" t="str">
            <v xml:space="preserve"> social media </v>
          </cell>
          <cell r="BO483" t="str">
            <v xml:space="preserve"> veille technologique </v>
          </cell>
          <cell r="BP483" t="str">
            <v xml:space="preserve"> web marketing </v>
          </cell>
          <cell r="BQ483" t="str">
            <v xml:space="preserve">B2B </v>
          </cell>
          <cell r="BR483" t="str">
            <v xml:space="preserve">mailing </v>
          </cell>
          <cell r="BS483" t="str">
            <v xml:space="preserve">marketing </v>
          </cell>
          <cell r="BT483" t="str">
            <v xml:space="preserve">réputation </v>
          </cell>
          <cell r="BU483" t="str">
            <v/>
          </cell>
          <cell r="BV483" t="str">
            <v/>
          </cell>
          <cell r="BW483" t="str">
            <v/>
          </cell>
          <cell r="BX483" t="str">
            <v/>
          </cell>
        </row>
        <row r="484">
          <cell r="A484" t="str">
            <v>MB7RESSO</v>
          </cell>
          <cell r="B484" t="str">
            <v>Réseaux sociaux</v>
          </cell>
          <cell r="C484" t="str">
            <v>Mieux comprendre pour développer une stratégie efficace (7e édition)</v>
          </cell>
          <cell r="D484" t="str">
            <v>Romain RISSOAN</v>
          </cell>
          <cell r="E484" t="str">
            <v/>
          </cell>
          <cell r="F484" t="str">
            <v>RISSOAN, Romain</v>
          </cell>
          <cell r="G484" t="str">
            <v/>
          </cell>
          <cell r="H484" t="str">
            <v/>
          </cell>
          <cell r="I484" t="str">
            <v/>
          </cell>
          <cell r="J484" t="str">
            <v/>
          </cell>
          <cell r="K484" t="str">
            <v>Edition du 1 January 2022</v>
          </cell>
          <cell r="L484" t="str">
            <v>552 pages</v>
          </cell>
          <cell r="M484" t="str">
            <v>Editions ENI</v>
          </cell>
          <cell r="N484" t="str">
            <v>fre</v>
          </cell>
          <cell r="O484" t="str">
            <v>fre</v>
          </cell>
          <cell r="P484" t="str">
            <v>fre</v>
          </cell>
          <cell r="Q484" t="str">
            <v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v>
          </cell>
          <cell r="R484">
            <v>9782409033513</v>
          </cell>
          <cell r="S484" t="str">
            <v>Version Numérique</v>
          </cell>
          <cell r="T484">
            <v>9782409033506</v>
          </cell>
          <cell r="U484" t="str">
            <v>Version Imprimée</v>
          </cell>
          <cell r="V484" t="str">
            <v>St-Herblain</v>
          </cell>
          <cell r="W484" t="str">
            <v>Editions ENI</v>
          </cell>
          <cell r="X484">
            <v>2022</v>
          </cell>
          <cell r="Y484" t="str">
            <v>Bibliothèque Numérique ENI (Service en ligne)</v>
          </cell>
          <cell r="Z484" t="str">
            <v>MARKETING BOOK</v>
          </cell>
          <cell r="AA484" t="str">
            <v>texte</v>
          </cell>
          <cell r="AB484" t="str">
            <v>txt</v>
          </cell>
          <cell r="AC484" t="str">
            <v>rdacontent/fre</v>
          </cell>
          <cell r="AD484" t="str">
            <v>informatique</v>
          </cell>
          <cell r="AE484" t="str">
            <v>c</v>
          </cell>
          <cell r="AF484" t="str">
            <v>rdamedia/fre</v>
          </cell>
          <cell r="AG484" t="str">
            <v>ressource en ligne</v>
          </cell>
          <cell r="AH484" t="str">
            <v>cr</v>
          </cell>
          <cell r="AI484" t="str">
            <v>rdacarrier/fre</v>
          </cell>
          <cell r="AJ484" t="str">
            <v>m\\\\\o\\d\\\\\\\\</v>
          </cell>
          <cell r="AK484" t="str">
            <v>cr\cn\\\\uuaua</v>
          </cell>
          <cell r="AL484" t="str">
            <v>Accès restreint aux membres</v>
          </cell>
          <cell r="AM484" t="str">
            <v>Source de la note de description : Version imprimée</v>
          </cell>
          <cell r="AN484" t="str">
            <v/>
          </cell>
          <cell r="AO484" t="str">
            <v>%SITE_CLIENT%/?library_guid=510D1170-D6A9-4420-8C92-7E0537915E12</v>
          </cell>
          <cell r="AP484" t="str">
            <v>Accès au travers du portail ENI</v>
          </cell>
          <cell r="AQ484" t="str">
            <v xml:space="preserve"> Facebook </v>
          </cell>
          <cell r="AR484" t="str">
            <v xml:space="preserve"> Instagram </v>
          </cell>
          <cell r="AS484" t="str">
            <v xml:space="preserve"> LinkedIn </v>
          </cell>
          <cell r="AT484" t="str">
            <v xml:space="preserve"> Pinterest</v>
          </cell>
          <cell r="AU484" t="str">
            <v xml:space="preserve"> Snapchat </v>
          </cell>
          <cell r="AV484" t="str">
            <v xml:space="preserve"> Tik Tok </v>
          </cell>
          <cell r="AW484" t="str">
            <v xml:space="preserve"> Twitter </v>
          </cell>
          <cell r="AX484" t="str">
            <v xml:space="preserve">Médias sociaux </v>
          </cell>
          <cell r="AY484" t="str">
            <v/>
          </cell>
          <cell r="AZ484" t="str">
            <v/>
          </cell>
          <cell r="BA484" t="str">
            <v/>
          </cell>
          <cell r="BB484" t="str">
            <v/>
          </cell>
          <cell r="BC484" t="str">
            <v/>
          </cell>
          <cell r="BD484" t="str">
            <v/>
          </cell>
          <cell r="BE484" t="str">
            <v/>
          </cell>
          <cell r="BF484" t="str">
            <v/>
          </cell>
          <cell r="BG484" t="str">
            <v/>
          </cell>
          <cell r="BH484" t="str">
            <v/>
          </cell>
          <cell r="BI484" t="str">
            <v/>
          </cell>
          <cell r="BJ484" t="str">
            <v/>
          </cell>
          <cell r="BK484" t="str">
            <v/>
          </cell>
          <cell r="BL484" t="str">
            <v/>
          </cell>
          <cell r="BM484" t="str">
            <v/>
          </cell>
          <cell r="BN484" t="str">
            <v/>
          </cell>
          <cell r="BO484" t="str">
            <v/>
          </cell>
          <cell r="BP484" t="str">
            <v/>
          </cell>
          <cell r="BQ484" t="str">
            <v/>
          </cell>
          <cell r="BR484" t="str">
            <v/>
          </cell>
          <cell r="BS484" t="str">
            <v/>
          </cell>
          <cell r="BT484" t="str">
            <v/>
          </cell>
          <cell r="BU484" t="str">
            <v/>
          </cell>
          <cell r="BV484" t="str">
            <v/>
          </cell>
          <cell r="BW484" t="str">
            <v/>
          </cell>
          <cell r="BX484" t="str">
            <v/>
          </cell>
        </row>
        <row r="485">
          <cell r="A485" t="str">
            <v>MBCM</v>
          </cell>
          <cell r="B485" t="str">
            <v>Content Marketing</v>
          </cell>
          <cell r="C485" t="str">
            <v>Image, notoriété, conquête, fidélisation : boostez votre webmarketing par le contenu</v>
          </cell>
          <cell r="D485" t="str">
            <v>Michel FANTIN</v>
          </cell>
          <cell r="E485" t="str">
            <v/>
          </cell>
          <cell r="F485" t="str">
            <v>FANTIN, Michel</v>
          </cell>
          <cell r="G485" t="str">
            <v/>
          </cell>
          <cell r="H485" t="str">
            <v/>
          </cell>
          <cell r="I485" t="str">
            <v/>
          </cell>
          <cell r="J485" t="str">
            <v/>
          </cell>
          <cell r="K485" t="str">
            <v>Edition du 1 October 2013</v>
          </cell>
          <cell r="L485" t="str">
            <v>266 pages</v>
          </cell>
          <cell r="M485" t="str">
            <v>Editions ENI</v>
          </cell>
          <cell r="N485" t="str">
            <v>fre</v>
          </cell>
          <cell r="O485" t="str">
            <v>fre</v>
          </cell>
          <cell r="P485" t="str">
            <v>fre</v>
          </cell>
          <cell r="Q485" t="str">
            <v>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v>
          </cell>
          <cell r="R485">
            <v>9782746084803</v>
          </cell>
          <cell r="S485" t="str">
            <v>Version Numérique</v>
          </cell>
          <cell r="T485">
            <v>9782746083813</v>
          </cell>
          <cell r="U485" t="str">
            <v>Version Imprimée</v>
          </cell>
          <cell r="V485" t="str">
            <v>St-Herblain</v>
          </cell>
          <cell r="W485" t="str">
            <v>Editions ENI</v>
          </cell>
          <cell r="X485">
            <v>2013</v>
          </cell>
          <cell r="Y485" t="str">
            <v>Bibliothèque Numérique ENI (Service en ligne)</v>
          </cell>
          <cell r="Z485" t="str">
            <v>MARKETING BOOK</v>
          </cell>
          <cell r="AA485" t="str">
            <v>texte</v>
          </cell>
          <cell r="AB485" t="str">
            <v>txt</v>
          </cell>
          <cell r="AC485" t="str">
            <v>rdacontent/fre</v>
          </cell>
          <cell r="AD485" t="str">
            <v>informatique</v>
          </cell>
          <cell r="AE485" t="str">
            <v>c</v>
          </cell>
          <cell r="AF485" t="str">
            <v>rdamedia/fre</v>
          </cell>
          <cell r="AG485" t="str">
            <v>ressource en ligne</v>
          </cell>
          <cell r="AH485" t="str">
            <v>cr</v>
          </cell>
          <cell r="AI485" t="str">
            <v>rdacarrier/fre</v>
          </cell>
          <cell r="AJ485" t="str">
            <v>m\\\\\o\\d\\\\\\\\</v>
          </cell>
          <cell r="AK485" t="str">
            <v>cr\cn\\\\uuaua</v>
          </cell>
          <cell r="AL485" t="str">
            <v>Accès restreint aux membres</v>
          </cell>
          <cell r="AM485" t="str">
            <v>Source de la note de description : Version imprimée</v>
          </cell>
          <cell r="AN485" t="str">
            <v/>
          </cell>
          <cell r="AO485" t="str">
            <v>%SITE_CLIENT%/?library_guid=0F0BB03A-9E88-4E61-8394-1B9315F118FC</v>
          </cell>
          <cell r="AP485" t="str">
            <v>Accès au travers du portail ENI</v>
          </cell>
          <cell r="AQ485" t="str">
            <v xml:space="preserve"> brand content </v>
          </cell>
          <cell r="AR485" t="str">
            <v xml:space="preserve"> buzz </v>
          </cell>
          <cell r="AS485" t="str">
            <v xml:space="preserve"> contenu </v>
          </cell>
          <cell r="AT485" t="str">
            <v xml:space="preserve"> fidélisation </v>
          </cell>
          <cell r="AU485" t="str">
            <v xml:space="preserve"> lead </v>
          </cell>
          <cell r="AV485" t="str">
            <v xml:space="preserve"> LNMBCM</v>
          </cell>
          <cell r="AW485" t="str">
            <v xml:space="preserve"> notoriété </v>
          </cell>
          <cell r="AX485" t="str">
            <v xml:space="preserve"> réseaux sociaux </v>
          </cell>
          <cell r="AY485" t="str">
            <v xml:space="preserve"> sea </v>
          </cell>
          <cell r="AZ485" t="str">
            <v xml:space="preserve"> seo </v>
          </cell>
          <cell r="BA485" t="str">
            <v xml:space="preserve"> video marketing </v>
          </cell>
          <cell r="BB485" t="str">
            <v xml:space="preserve"> webmarketing </v>
          </cell>
          <cell r="BC485" t="str">
            <v xml:space="preserve"> webtv </v>
          </cell>
          <cell r="BD485" t="str">
            <v xml:space="preserve">web marketing </v>
          </cell>
          <cell r="BE485" t="str">
            <v/>
          </cell>
          <cell r="BF485" t="str">
            <v/>
          </cell>
          <cell r="BG485" t="str">
            <v/>
          </cell>
          <cell r="BH485" t="str">
            <v/>
          </cell>
          <cell r="BI485" t="str">
            <v/>
          </cell>
          <cell r="BJ485" t="str">
            <v/>
          </cell>
          <cell r="BK485" t="str">
            <v/>
          </cell>
          <cell r="BL485" t="str">
            <v/>
          </cell>
          <cell r="BM485" t="str">
            <v/>
          </cell>
          <cell r="BN485" t="str">
            <v/>
          </cell>
          <cell r="BO485" t="str">
            <v/>
          </cell>
          <cell r="BP485" t="str">
            <v/>
          </cell>
          <cell r="BQ485" t="str">
            <v/>
          </cell>
          <cell r="BR485" t="str">
            <v/>
          </cell>
          <cell r="BS485" t="str">
            <v/>
          </cell>
          <cell r="BT485" t="str">
            <v/>
          </cell>
          <cell r="BU485" t="str">
            <v/>
          </cell>
          <cell r="BV485" t="str">
            <v/>
          </cell>
          <cell r="BW485" t="str">
            <v/>
          </cell>
          <cell r="BX485" t="str">
            <v/>
          </cell>
        </row>
        <row r="486">
          <cell r="A486" t="str">
            <v>MBCRM</v>
          </cell>
          <cell r="B486" t="str">
            <v>CRM</v>
          </cell>
          <cell r="C486" t="str">
            <v>Comprendre le rôle de l'outil dans la gestion de la relation client</v>
          </cell>
          <cell r="D486" t="str">
            <v>Eve-Marie GUIDIER</v>
          </cell>
          <cell r="E486" t="str">
            <v/>
          </cell>
          <cell r="F486" t="str">
            <v>GUIDIER, Eve-Marie</v>
          </cell>
          <cell r="G486" t="str">
            <v/>
          </cell>
          <cell r="H486" t="str">
            <v/>
          </cell>
          <cell r="I486" t="str">
            <v/>
          </cell>
          <cell r="J486" t="str">
            <v/>
          </cell>
          <cell r="K486" t="str">
            <v>Edition du 1 November 2022</v>
          </cell>
          <cell r="L486" t="str">
            <v>200 pages</v>
          </cell>
          <cell r="M486" t="str">
            <v>Editions ENI</v>
          </cell>
          <cell r="N486" t="str">
            <v>fre</v>
          </cell>
          <cell r="O486" t="str">
            <v>fre</v>
          </cell>
          <cell r="P486" t="str">
            <v>fre</v>
          </cell>
          <cell r="Q486" t="str">
            <v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v>
          </cell>
          <cell r="R486">
            <v>9782409037856</v>
          </cell>
          <cell r="S486" t="str">
            <v>Version Numérique</v>
          </cell>
          <cell r="T486">
            <v>9782409037849</v>
          </cell>
          <cell r="U486" t="str">
            <v>Version Imprimée</v>
          </cell>
          <cell r="V486" t="str">
            <v>St-Herblain</v>
          </cell>
          <cell r="W486" t="str">
            <v>Editions ENI</v>
          </cell>
          <cell r="X486">
            <v>2022</v>
          </cell>
          <cell r="Y486" t="str">
            <v>Bibliothèque Numérique ENI (Service en ligne)</v>
          </cell>
          <cell r="Z486" t="str">
            <v>MARKETING BOOK</v>
          </cell>
          <cell r="AA486" t="str">
            <v>texte</v>
          </cell>
          <cell r="AB486" t="str">
            <v>txt</v>
          </cell>
          <cell r="AC486" t="str">
            <v>rdacontent/fre</v>
          </cell>
          <cell r="AD486" t="str">
            <v>informatique</v>
          </cell>
          <cell r="AE486" t="str">
            <v>c</v>
          </cell>
          <cell r="AF486" t="str">
            <v>rdamedia/fre</v>
          </cell>
          <cell r="AG486" t="str">
            <v>ressource en ligne</v>
          </cell>
          <cell r="AH486" t="str">
            <v>cr</v>
          </cell>
          <cell r="AI486" t="str">
            <v>rdacarrier/fre</v>
          </cell>
          <cell r="AJ486" t="str">
            <v>m\\\\\o\\d\\\\\\\\</v>
          </cell>
          <cell r="AK486" t="str">
            <v>cr\cn\\\\uuaua</v>
          </cell>
          <cell r="AL486" t="str">
            <v>Accès restreint aux membres</v>
          </cell>
          <cell r="AM486" t="str">
            <v>Source de la note de description : Version imprimée</v>
          </cell>
          <cell r="AN486" t="str">
            <v/>
          </cell>
          <cell r="AO486" t="str">
            <v>%SITE_CLIENT%/?library_guid=B224EBEC-695B-4C92-960C-AFE862D14E65</v>
          </cell>
          <cell r="AP486" t="str">
            <v>Accès au travers du portail ENI</v>
          </cell>
          <cell r="AQ486" t="str">
            <v xml:space="preserve"> projet CRM</v>
          </cell>
          <cell r="AR486" t="str">
            <v xml:space="preserve"> prospects </v>
          </cell>
          <cell r="AS486" t="str">
            <v xml:space="preserve"> relation client </v>
          </cell>
          <cell r="AT486" t="str">
            <v xml:space="preserve"> service client </v>
          </cell>
          <cell r="AU486" t="str">
            <v xml:space="preserve">GRC </v>
          </cell>
          <cell r="AV486" t="str">
            <v/>
          </cell>
          <cell r="AW486" t="str">
            <v/>
          </cell>
          <cell r="AX486" t="str">
            <v/>
          </cell>
          <cell r="AY486" t="str">
            <v/>
          </cell>
          <cell r="AZ486" t="str">
            <v/>
          </cell>
          <cell r="BA486" t="str">
            <v/>
          </cell>
          <cell r="BB486" t="str">
            <v/>
          </cell>
          <cell r="BC486" t="str">
            <v/>
          </cell>
          <cell r="BD486" t="str">
            <v/>
          </cell>
          <cell r="BE486" t="str">
            <v/>
          </cell>
          <cell r="BF486" t="str">
            <v/>
          </cell>
          <cell r="BG486" t="str">
            <v/>
          </cell>
          <cell r="BH486" t="str">
            <v/>
          </cell>
          <cell r="BI486" t="str">
            <v/>
          </cell>
          <cell r="BJ486" t="str">
            <v/>
          </cell>
          <cell r="BK486" t="str">
            <v/>
          </cell>
          <cell r="BL486" t="str">
            <v/>
          </cell>
          <cell r="BM486" t="str">
            <v/>
          </cell>
          <cell r="BN486" t="str">
            <v/>
          </cell>
          <cell r="BO486" t="str">
            <v/>
          </cell>
          <cell r="BP486" t="str">
            <v/>
          </cell>
          <cell r="BQ486" t="str">
            <v/>
          </cell>
          <cell r="BR486" t="str">
            <v/>
          </cell>
          <cell r="BS486" t="str">
            <v/>
          </cell>
          <cell r="BT486" t="str">
            <v/>
          </cell>
          <cell r="BU486" t="str">
            <v/>
          </cell>
          <cell r="BV486" t="str">
            <v/>
          </cell>
          <cell r="BW486" t="str">
            <v/>
          </cell>
          <cell r="BX486" t="str">
            <v/>
          </cell>
        </row>
        <row r="487">
          <cell r="A487" t="str">
            <v>MBDM</v>
          </cell>
          <cell r="B487" t="str">
            <v>Data Marketing</v>
          </cell>
          <cell r="C487" t="str">
            <v>Statistiques appliquées au marketing avec Excel et R</v>
          </cell>
          <cell r="D487" t="str">
            <v>Magali TRELOHAN</v>
          </cell>
          <cell r="E487" t="str">
            <v/>
          </cell>
          <cell r="F487" t="str">
            <v>TRELOHAN, Magali</v>
          </cell>
          <cell r="G487" t="str">
            <v/>
          </cell>
          <cell r="H487" t="str">
            <v/>
          </cell>
          <cell r="I487" t="str">
            <v/>
          </cell>
          <cell r="J487" t="str">
            <v/>
          </cell>
          <cell r="K487" t="str">
            <v>Edition du 1 August 2018</v>
          </cell>
          <cell r="L487" t="str">
            <v>262 pages</v>
          </cell>
          <cell r="M487" t="str">
            <v>Editions ENI</v>
          </cell>
          <cell r="N487" t="str">
            <v>fre</v>
          </cell>
          <cell r="O487" t="str">
            <v>fre</v>
          </cell>
          <cell r="P487" t="str">
            <v>fre</v>
          </cell>
          <cell r="Q487" t="str">
            <v>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v>
          </cell>
          <cell r="R487">
            <v>9782409014871</v>
          </cell>
          <cell r="S487" t="str">
            <v>Version Numérique</v>
          </cell>
          <cell r="T487">
            <v>9782409014857</v>
          </cell>
          <cell r="U487" t="str">
            <v>Version Imprimée</v>
          </cell>
          <cell r="V487" t="str">
            <v>St-Herblain</v>
          </cell>
          <cell r="W487" t="str">
            <v>Editions ENI</v>
          </cell>
          <cell r="X487">
            <v>2018</v>
          </cell>
          <cell r="Y487" t="str">
            <v>Bibliothèque Numérique ENI (Service en ligne)</v>
          </cell>
          <cell r="Z487" t="str">
            <v>MARKETING BOOK</v>
          </cell>
          <cell r="AA487" t="str">
            <v>texte</v>
          </cell>
          <cell r="AB487" t="str">
            <v>txt</v>
          </cell>
          <cell r="AC487" t="str">
            <v>rdacontent/fre</v>
          </cell>
          <cell r="AD487" t="str">
            <v>informatique</v>
          </cell>
          <cell r="AE487" t="str">
            <v>c</v>
          </cell>
          <cell r="AF487" t="str">
            <v>rdamedia/fre</v>
          </cell>
          <cell r="AG487" t="str">
            <v>ressource en ligne</v>
          </cell>
          <cell r="AH487" t="str">
            <v>cr</v>
          </cell>
          <cell r="AI487" t="str">
            <v>rdacarrier/fre</v>
          </cell>
          <cell r="AJ487" t="str">
            <v>m\\\\\o\\d\\\\\\\\</v>
          </cell>
          <cell r="AK487" t="str">
            <v>cr\cn\\\\uuaua</v>
          </cell>
          <cell r="AL487" t="str">
            <v>Accès restreint aux membres</v>
          </cell>
          <cell r="AM487" t="str">
            <v>Source de la note de description : Version imprimée</v>
          </cell>
          <cell r="AN487" t="str">
            <v/>
          </cell>
          <cell r="AO487" t="str">
            <v>%SITE_CLIENT%/?library_guid=A64B6DAC-140E-4366-9BD0-1FCBBBF8F36D</v>
          </cell>
          <cell r="AP487" t="str">
            <v>Accès au travers du portail ENI</v>
          </cell>
          <cell r="AQ487" t="str">
            <v xml:space="preserve"> LNMBDM</v>
          </cell>
          <cell r="AR487" t="str">
            <v xml:space="preserve">big data, data mining, smart data, open data, stat, statistique, R, marketing prédictif, RStudio, Rcmdr, data visualisation </v>
          </cell>
          <cell r="AS487" t="str">
            <v/>
          </cell>
          <cell r="AT487" t="str">
            <v/>
          </cell>
          <cell r="AU487" t="str">
            <v/>
          </cell>
          <cell r="AV487" t="str">
            <v/>
          </cell>
          <cell r="AW487" t="str">
            <v/>
          </cell>
          <cell r="AX487" t="str">
            <v/>
          </cell>
          <cell r="AY487" t="str">
            <v/>
          </cell>
          <cell r="AZ487" t="str">
            <v/>
          </cell>
          <cell r="BA487" t="str">
            <v/>
          </cell>
          <cell r="BB487" t="str">
            <v/>
          </cell>
          <cell r="BC487" t="str">
            <v/>
          </cell>
          <cell r="BD487" t="str">
            <v/>
          </cell>
          <cell r="BE487" t="str">
            <v/>
          </cell>
          <cell r="BF487" t="str">
            <v/>
          </cell>
          <cell r="BG487" t="str">
            <v/>
          </cell>
          <cell r="BH487" t="str">
            <v/>
          </cell>
          <cell r="BI487" t="str">
            <v/>
          </cell>
          <cell r="BJ487" t="str">
            <v/>
          </cell>
          <cell r="BK487" t="str">
            <v/>
          </cell>
          <cell r="BL487" t="str">
            <v/>
          </cell>
          <cell r="BM487" t="str">
            <v/>
          </cell>
          <cell r="BN487" t="str">
            <v/>
          </cell>
          <cell r="BO487" t="str">
            <v/>
          </cell>
          <cell r="BP487" t="str">
            <v/>
          </cell>
          <cell r="BQ487" t="str">
            <v/>
          </cell>
          <cell r="BR487" t="str">
            <v/>
          </cell>
          <cell r="BS487" t="str">
            <v/>
          </cell>
          <cell r="BT487" t="str">
            <v/>
          </cell>
          <cell r="BU487" t="str">
            <v/>
          </cell>
          <cell r="BV487" t="str">
            <v/>
          </cell>
          <cell r="BW487" t="str">
            <v/>
          </cell>
          <cell r="BX487" t="str">
            <v/>
          </cell>
        </row>
        <row r="488">
          <cell r="A488" t="str">
            <v>MBEMAI</v>
          </cell>
          <cell r="B488" t="str">
            <v>E-mailing</v>
          </cell>
          <cell r="C488" t="str">
            <v>Fidélisation, acquisition : réussir ses campagnes marketing</v>
          </cell>
          <cell r="D488" t="str">
            <v>Emmanuel ROBIN</v>
          </cell>
          <cell r="E488" t="str">
            <v/>
          </cell>
          <cell r="F488" t="str">
            <v>ROBIN, Emmanuel</v>
          </cell>
          <cell r="G488" t="str">
            <v/>
          </cell>
          <cell r="H488" t="str">
            <v/>
          </cell>
          <cell r="I488" t="str">
            <v/>
          </cell>
          <cell r="J488" t="str">
            <v/>
          </cell>
          <cell r="K488" t="str">
            <v>Edition du 1 February 2014</v>
          </cell>
          <cell r="L488" t="str">
            <v>234 pages</v>
          </cell>
          <cell r="M488" t="str">
            <v>Editions ENI</v>
          </cell>
          <cell r="N488" t="str">
            <v>fre</v>
          </cell>
          <cell r="O488" t="str">
            <v>fre</v>
          </cell>
          <cell r="P488" t="str">
            <v>fre</v>
          </cell>
          <cell r="Q488" t="str">
            <v>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v>
          </cell>
          <cell r="R488">
            <v>9782746088412</v>
          </cell>
          <cell r="S488" t="str">
            <v>Version Numérique</v>
          </cell>
          <cell r="T488">
            <v>9782746086791</v>
          </cell>
          <cell r="U488" t="str">
            <v>Version Imprimée</v>
          </cell>
          <cell r="V488" t="str">
            <v>St-Herblain</v>
          </cell>
          <cell r="W488" t="str">
            <v>Editions ENI</v>
          </cell>
          <cell r="X488">
            <v>2014</v>
          </cell>
          <cell r="Y488" t="str">
            <v>Bibliothèque Numérique ENI (Service en ligne)</v>
          </cell>
          <cell r="Z488" t="str">
            <v>MARKETING BOOK</v>
          </cell>
          <cell r="AA488" t="str">
            <v>texte</v>
          </cell>
          <cell r="AB488" t="str">
            <v>txt</v>
          </cell>
          <cell r="AC488" t="str">
            <v>rdacontent/fre</v>
          </cell>
          <cell r="AD488" t="str">
            <v>informatique</v>
          </cell>
          <cell r="AE488" t="str">
            <v>c</v>
          </cell>
          <cell r="AF488" t="str">
            <v>rdamedia/fre</v>
          </cell>
          <cell r="AG488" t="str">
            <v>ressource en ligne</v>
          </cell>
          <cell r="AH488" t="str">
            <v>cr</v>
          </cell>
          <cell r="AI488" t="str">
            <v>rdacarrier/fre</v>
          </cell>
          <cell r="AJ488" t="str">
            <v>m\\\\\o\\d\\\\\\\\</v>
          </cell>
          <cell r="AK488" t="str">
            <v>cr\cn\\\\uuaua</v>
          </cell>
          <cell r="AL488" t="str">
            <v>Accès restreint aux membres</v>
          </cell>
          <cell r="AM488" t="str">
            <v>Source de la note de description : Version imprimée</v>
          </cell>
          <cell r="AN488" t="str">
            <v/>
          </cell>
          <cell r="AO488" t="str">
            <v>%SITE_CLIENT%/?library_guid=8BBC0505-024E-41F4-8713-7E2C2616E85E</v>
          </cell>
          <cell r="AP488" t="str">
            <v>Accès au travers du portail ENI</v>
          </cell>
          <cell r="AQ488" t="str">
            <v xml:space="preserve"> adresses </v>
          </cell>
          <cell r="AR488" t="str">
            <v xml:space="preserve"> affiliation </v>
          </cell>
          <cell r="AS488" t="str">
            <v xml:space="preserve"> base de contacts </v>
          </cell>
          <cell r="AT488" t="str">
            <v xml:space="preserve"> base de données </v>
          </cell>
          <cell r="AU488" t="str">
            <v xml:space="preserve"> blackliste </v>
          </cell>
          <cell r="AV488" t="str">
            <v xml:space="preserve"> bounce </v>
          </cell>
          <cell r="AW488" t="str">
            <v xml:space="preserve"> co</v>
          </cell>
          <cell r="AX488" t="str">
            <v xml:space="preserve"> collecte </v>
          </cell>
          <cell r="AY488" t="str">
            <v xml:space="preserve"> concours </v>
          </cell>
          <cell r="AZ488" t="str">
            <v xml:space="preserve"> coregistration </v>
          </cell>
          <cell r="BA488" t="str">
            <v xml:space="preserve"> délivrabilité </v>
          </cell>
          <cell r="BB488" t="str">
            <v xml:space="preserve"> emailing </v>
          </cell>
          <cell r="BC488" t="str">
            <v xml:space="preserve"> ESP </v>
          </cell>
          <cell r="BD488" t="str">
            <v xml:space="preserve"> LNMBEMAI</v>
          </cell>
          <cell r="BE488" t="str">
            <v xml:space="preserve"> message </v>
          </cell>
          <cell r="BF488" t="str">
            <v xml:space="preserve"> newsletter </v>
          </cell>
          <cell r="BG488" t="str">
            <v xml:space="preserve"> npai </v>
          </cell>
          <cell r="BH488" t="str">
            <v xml:space="preserve"> prospect </v>
          </cell>
          <cell r="BI488" t="str">
            <v xml:space="preserve"> prospection </v>
          </cell>
          <cell r="BJ488" t="str">
            <v xml:space="preserve"> spam </v>
          </cell>
          <cell r="BK488" t="str">
            <v xml:space="preserve"> taux de conversion </v>
          </cell>
          <cell r="BL488" t="str">
            <v xml:space="preserve">Email </v>
          </cell>
          <cell r="BM488" t="str">
            <v xml:space="preserve">registration </v>
          </cell>
          <cell r="BN488" t="str">
            <v/>
          </cell>
          <cell r="BO488" t="str">
            <v/>
          </cell>
          <cell r="BP488" t="str">
            <v/>
          </cell>
          <cell r="BQ488" t="str">
            <v/>
          </cell>
          <cell r="BR488" t="str">
            <v/>
          </cell>
          <cell r="BS488" t="str">
            <v/>
          </cell>
          <cell r="BT488" t="str">
            <v/>
          </cell>
          <cell r="BU488" t="str">
            <v/>
          </cell>
          <cell r="BV488" t="str">
            <v/>
          </cell>
          <cell r="BW488" t="str">
            <v/>
          </cell>
          <cell r="BX488" t="str">
            <v/>
          </cell>
        </row>
        <row r="489">
          <cell r="A489" t="str">
            <v>MBEREP</v>
          </cell>
          <cell r="B489" t="str">
            <v>E-réputation</v>
          </cell>
          <cell r="C489" t="str">
            <v>Méthodes et outils pour les individus et les entreprises</v>
          </cell>
          <cell r="D489" t="str">
            <v>Albéric GUIGOU,Gaël MALLET,Matthieu  ROSSI,Xavier  VESPA</v>
          </cell>
          <cell r="E489" t="str">
            <v/>
          </cell>
          <cell r="F489" t="str">
            <v>GUIGOU, Albéric</v>
          </cell>
          <cell r="G489" t="str">
            <v>MALLET, Gaël</v>
          </cell>
          <cell r="H489" t="str">
            <v xml:space="preserve">ROSSI, Matthieu </v>
          </cell>
          <cell r="I489" t="str">
            <v xml:space="preserve">VESPA, Xavier </v>
          </cell>
          <cell r="J489" t="str">
            <v/>
          </cell>
          <cell r="K489" t="str">
            <v>Edition du 1 September 2012</v>
          </cell>
          <cell r="L489" t="str">
            <v>257 pages</v>
          </cell>
          <cell r="M489" t="str">
            <v>Editions ENI</v>
          </cell>
          <cell r="N489" t="str">
            <v>fre</v>
          </cell>
          <cell r="O489" t="str">
            <v>fre</v>
          </cell>
          <cell r="P489" t="str">
            <v>fre</v>
          </cell>
          <cell r="Q489" t="str">
            <v>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v>
          </cell>
          <cell r="R489">
            <v>9782746075870</v>
          </cell>
          <cell r="S489" t="str">
            <v>Version Numérique</v>
          </cell>
          <cell r="T489">
            <v>9782746075740</v>
          </cell>
          <cell r="U489" t="str">
            <v>Version Imprimée</v>
          </cell>
          <cell r="V489" t="str">
            <v>St-Herblain</v>
          </cell>
          <cell r="W489" t="str">
            <v>Editions ENI</v>
          </cell>
          <cell r="X489">
            <v>2012</v>
          </cell>
          <cell r="Y489" t="str">
            <v>Bibliothèque Numérique ENI (Service en ligne)</v>
          </cell>
          <cell r="Z489" t="str">
            <v>MARKETING BOOK</v>
          </cell>
          <cell r="AA489" t="str">
            <v>texte</v>
          </cell>
          <cell r="AB489" t="str">
            <v>txt</v>
          </cell>
          <cell r="AC489" t="str">
            <v>rdacontent/fre</v>
          </cell>
          <cell r="AD489" t="str">
            <v>informatique</v>
          </cell>
          <cell r="AE489" t="str">
            <v>c</v>
          </cell>
          <cell r="AF489" t="str">
            <v>rdamedia/fre</v>
          </cell>
          <cell r="AG489" t="str">
            <v>ressource en ligne</v>
          </cell>
          <cell r="AH489" t="str">
            <v>cr</v>
          </cell>
          <cell r="AI489" t="str">
            <v>rdacarrier/fre</v>
          </cell>
          <cell r="AJ489" t="str">
            <v>m\\\\\o\\d\\\\\\\\</v>
          </cell>
          <cell r="AK489" t="str">
            <v>cr\cn\\\\uuaua</v>
          </cell>
          <cell r="AL489" t="str">
            <v>Accès restreint aux membres</v>
          </cell>
          <cell r="AM489" t="str">
            <v>Source de la note de description : Version imprimée</v>
          </cell>
          <cell r="AN489" t="str">
            <v/>
          </cell>
          <cell r="AO489" t="str">
            <v>%SITE_CLIENT%/?library_guid=8EFDABFF-8BE1-443C-B733-C9072CF5D294</v>
          </cell>
          <cell r="AP489" t="str">
            <v>Accès au travers du portail ENI</v>
          </cell>
          <cell r="AQ489" t="str">
            <v xml:space="preserve">  tweetdeck </v>
          </cell>
          <cell r="AR489" t="str">
            <v xml:space="preserve"> buffer </v>
          </cell>
          <cell r="AS489" t="str">
            <v xml:space="preserve"> BullsEye </v>
          </cell>
          <cell r="AT489" t="str">
            <v xml:space="preserve"> buzz </v>
          </cell>
          <cell r="AU489" t="str">
            <v xml:space="preserve"> Copernic </v>
          </cell>
          <cell r="AV489" t="str">
            <v xml:space="preserve"> Digimind </v>
          </cell>
          <cell r="AW489" t="str">
            <v xml:space="preserve"> DigOut4U </v>
          </cell>
          <cell r="AX489" t="str">
            <v xml:space="preserve"> Doubleveille </v>
          </cell>
          <cell r="AY489" t="str">
            <v xml:space="preserve"> e</v>
          </cell>
          <cell r="AZ489" t="str">
            <v xml:space="preserve"> e</v>
          </cell>
          <cell r="BA489" t="str">
            <v xml:space="preserve"> E reputation </v>
          </cell>
          <cell r="BB489" t="str">
            <v xml:space="preserve"> emarketing </v>
          </cell>
          <cell r="BC489" t="str">
            <v xml:space="preserve"> Facebook </v>
          </cell>
          <cell r="BD489" t="str">
            <v xml:space="preserve"> FirstStop WebSearch </v>
          </cell>
          <cell r="BE489" t="str">
            <v xml:space="preserve"> hootsuite </v>
          </cell>
          <cell r="BF489" t="str">
            <v xml:space="preserve"> Influence </v>
          </cell>
          <cell r="BG489" t="str">
            <v xml:space="preserve"> LinkedIn </v>
          </cell>
          <cell r="BH489" t="str">
            <v xml:space="preserve"> LinkedIn </v>
          </cell>
          <cell r="BI489" t="str">
            <v xml:space="preserve"> LNMBEREP</v>
          </cell>
          <cell r="BJ489" t="str">
            <v xml:space="preserve"> notoriété </v>
          </cell>
          <cell r="BK489" t="str">
            <v xml:space="preserve"> Personal Branding </v>
          </cell>
          <cell r="BL489" t="str">
            <v xml:space="preserve"> popularité </v>
          </cell>
          <cell r="BM489" t="str">
            <v xml:space="preserve"> présence </v>
          </cell>
          <cell r="BN489" t="str">
            <v xml:space="preserve"> Rapid </v>
          </cell>
          <cell r="BO489" t="str">
            <v xml:space="preserve"> reputation web </v>
          </cell>
          <cell r="BP489" t="str">
            <v xml:space="preserve"> réputation web </v>
          </cell>
          <cell r="BQ489" t="str">
            <v xml:space="preserve"> social bro </v>
          </cell>
          <cell r="BR489" t="str">
            <v xml:space="preserve"> Social Mention </v>
          </cell>
          <cell r="BS489" t="str">
            <v xml:space="preserve"> socialomate </v>
          </cell>
          <cell r="BT489" t="str">
            <v xml:space="preserve"> Sprout </v>
          </cell>
          <cell r="BU489" t="str">
            <v xml:space="preserve"> Synthesio </v>
          </cell>
          <cell r="BV489" t="str">
            <v xml:space="preserve"> Topsy </v>
          </cell>
          <cell r="BW489" t="str">
            <v xml:space="preserve"> tweetadder </v>
          </cell>
          <cell r="BX489" t="str">
            <v xml:space="preserve"> veille </v>
          </cell>
        </row>
        <row r="490">
          <cell r="A490" t="str">
            <v>MBGH</v>
          </cell>
          <cell r="B490" t="str">
            <v>Growth Hacking</v>
          </cell>
          <cell r="C490" t="str">
            <v>Révolutionnez votre stratégie Marketing Digital</v>
          </cell>
          <cell r="D490" t="str">
            <v>Nicolas BRUNN</v>
          </cell>
          <cell r="E490" t="str">
            <v/>
          </cell>
          <cell r="F490" t="str">
            <v>BRUNN, Nicolas</v>
          </cell>
          <cell r="G490" t="str">
            <v/>
          </cell>
          <cell r="H490" t="str">
            <v/>
          </cell>
          <cell r="I490" t="str">
            <v/>
          </cell>
          <cell r="J490" t="str">
            <v/>
          </cell>
          <cell r="K490" t="str">
            <v>Edition du 1 February 2016</v>
          </cell>
          <cell r="L490" t="str">
            <v>204 pages</v>
          </cell>
          <cell r="M490" t="str">
            <v>Editions ENI</v>
          </cell>
          <cell r="N490" t="str">
            <v>fre</v>
          </cell>
          <cell r="O490" t="str">
            <v>fre</v>
          </cell>
          <cell r="P490" t="str">
            <v>fre</v>
          </cell>
          <cell r="Q490" t="str">
            <v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v>
          </cell>
          <cell r="R490">
            <v>9782409000775</v>
          </cell>
          <cell r="S490" t="str">
            <v>Version Numérique</v>
          </cell>
          <cell r="T490">
            <v>9782746099913</v>
          </cell>
          <cell r="U490" t="str">
            <v>Version Imprimée</v>
          </cell>
          <cell r="V490" t="str">
            <v>St-Herblain</v>
          </cell>
          <cell r="W490" t="str">
            <v>Editions ENI</v>
          </cell>
          <cell r="X490">
            <v>2016</v>
          </cell>
          <cell r="Y490" t="str">
            <v>Bibliothèque Numérique ENI (Service en ligne)</v>
          </cell>
          <cell r="Z490" t="str">
            <v>MARKETING BOOK</v>
          </cell>
          <cell r="AA490" t="str">
            <v>texte</v>
          </cell>
          <cell r="AB490" t="str">
            <v>txt</v>
          </cell>
          <cell r="AC490" t="str">
            <v>rdacontent/fre</v>
          </cell>
          <cell r="AD490" t="str">
            <v>informatique</v>
          </cell>
          <cell r="AE490" t="str">
            <v>c</v>
          </cell>
          <cell r="AF490" t="str">
            <v>rdamedia/fre</v>
          </cell>
          <cell r="AG490" t="str">
            <v>ressource en ligne</v>
          </cell>
          <cell r="AH490" t="str">
            <v>cr</v>
          </cell>
          <cell r="AI490" t="str">
            <v>rdacarrier/fre</v>
          </cell>
          <cell r="AJ490" t="str">
            <v>m\\\\\o\\d\\\\\\\\</v>
          </cell>
          <cell r="AK490" t="str">
            <v>cr\cn\\\\uuaua</v>
          </cell>
          <cell r="AL490" t="str">
            <v>Accès restreint aux membres</v>
          </cell>
          <cell r="AM490" t="str">
            <v>Source de la note de description : Version imprimée</v>
          </cell>
          <cell r="AN490" t="str">
            <v/>
          </cell>
          <cell r="AO490" t="str">
            <v>%SITE_CLIENT%/?library_guid=2372AC87-BB70-40C3-A3D5-84EA848624FA</v>
          </cell>
          <cell r="AP490" t="str">
            <v>Accès au travers du portail ENI</v>
          </cell>
          <cell r="AQ490" t="str">
            <v xml:space="preserve"> AARRR </v>
          </cell>
          <cell r="AR490" t="str">
            <v xml:space="preserve"> Aha moment </v>
          </cell>
          <cell r="AS490" t="str">
            <v xml:space="preserve"> Content marketing </v>
          </cell>
          <cell r="AT490" t="str">
            <v xml:space="preserve"> e</v>
          </cell>
          <cell r="AU490" t="str">
            <v xml:space="preserve"> e</v>
          </cell>
          <cell r="AV490" t="str">
            <v xml:space="preserve"> e</v>
          </cell>
          <cell r="AW490" t="str">
            <v xml:space="preserve"> LNMBGH</v>
          </cell>
          <cell r="AX490" t="str">
            <v xml:space="preserve"> marketing web </v>
          </cell>
          <cell r="AY490" t="str">
            <v xml:space="preserve"> Product Market Fit </v>
          </cell>
          <cell r="AZ490" t="str">
            <v xml:space="preserve"> Théorie des boucles </v>
          </cell>
          <cell r="BA490" t="str">
            <v xml:space="preserve"> théorie du gain partagé </v>
          </cell>
          <cell r="BB490" t="str">
            <v xml:space="preserve">mailing </v>
          </cell>
          <cell r="BC490" t="str">
            <v xml:space="preserve">mailing </v>
          </cell>
          <cell r="BD490" t="str">
            <v xml:space="preserve">marketing </v>
          </cell>
          <cell r="BE490" t="str">
            <v xml:space="preserve">Webmarketing </v>
          </cell>
          <cell r="BF490" t="str">
            <v/>
          </cell>
          <cell r="BG490" t="str">
            <v/>
          </cell>
          <cell r="BH490" t="str">
            <v/>
          </cell>
          <cell r="BI490" t="str">
            <v/>
          </cell>
          <cell r="BJ490" t="str">
            <v/>
          </cell>
          <cell r="BK490" t="str">
            <v/>
          </cell>
          <cell r="BL490" t="str">
            <v/>
          </cell>
          <cell r="BM490" t="str">
            <v/>
          </cell>
          <cell r="BN490" t="str">
            <v/>
          </cell>
          <cell r="BO490" t="str">
            <v/>
          </cell>
          <cell r="BP490" t="str">
            <v/>
          </cell>
          <cell r="BQ490" t="str">
            <v/>
          </cell>
          <cell r="BR490" t="str">
            <v/>
          </cell>
          <cell r="BS490" t="str">
            <v/>
          </cell>
          <cell r="BT490" t="str">
            <v/>
          </cell>
          <cell r="BU490" t="str">
            <v/>
          </cell>
          <cell r="BV490" t="str">
            <v/>
          </cell>
          <cell r="BW490" t="str">
            <v/>
          </cell>
          <cell r="BX490" t="str">
            <v/>
          </cell>
        </row>
        <row r="491">
          <cell r="A491" t="str">
            <v>MBGJEC</v>
          </cell>
          <cell r="B491" t="str">
            <v>Guide juridique de l'e-commerce</v>
          </cell>
          <cell r="C491" t="str">
            <v>7 règles à connaître pour la sécurisation juridique et la valorisation d'un site e-commerce</v>
          </cell>
          <cell r="D491" t="str">
            <v>Gérard HAAS</v>
          </cell>
          <cell r="E491" t="str">
            <v/>
          </cell>
          <cell r="F491" t="str">
            <v>HAAS, Gérard</v>
          </cell>
          <cell r="G491" t="str">
            <v/>
          </cell>
          <cell r="H491" t="str">
            <v/>
          </cell>
          <cell r="I491" t="str">
            <v/>
          </cell>
          <cell r="J491" t="str">
            <v/>
          </cell>
          <cell r="K491" t="str">
            <v>Edition du 1 September 2012</v>
          </cell>
          <cell r="L491" t="str">
            <v>194 pages</v>
          </cell>
          <cell r="M491" t="str">
            <v>Editions ENI</v>
          </cell>
          <cell r="N491" t="str">
            <v>fre</v>
          </cell>
          <cell r="O491" t="str">
            <v>fre</v>
          </cell>
          <cell r="P491" t="str">
            <v>fre</v>
          </cell>
          <cell r="Q491" t="str">
            <v>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v>
          </cell>
          <cell r="R491">
            <v>9782746075887</v>
          </cell>
          <cell r="S491" t="str">
            <v>Version Numérique</v>
          </cell>
          <cell r="T491">
            <v>9782746075726</v>
          </cell>
          <cell r="U491" t="str">
            <v>Version Imprimée</v>
          </cell>
          <cell r="V491" t="str">
            <v>St-Herblain</v>
          </cell>
          <cell r="W491" t="str">
            <v>Editions ENI</v>
          </cell>
          <cell r="X491">
            <v>2012</v>
          </cell>
          <cell r="Y491" t="str">
            <v>Bibliothèque Numérique ENI (Service en ligne)</v>
          </cell>
          <cell r="Z491" t="str">
            <v>MARKETING BOOK</v>
          </cell>
          <cell r="AA491" t="str">
            <v>texte</v>
          </cell>
          <cell r="AB491" t="str">
            <v>txt</v>
          </cell>
          <cell r="AC491" t="str">
            <v>rdacontent/fre</v>
          </cell>
          <cell r="AD491" t="str">
            <v>informatique</v>
          </cell>
          <cell r="AE491" t="str">
            <v>c</v>
          </cell>
          <cell r="AF491" t="str">
            <v>rdamedia/fre</v>
          </cell>
          <cell r="AG491" t="str">
            <v>ressource en ligne</v>
          </cell>
          <cell r="AH491" t="str">
            <v>cr</v>
          </cell>
          <cell r="AI491" t="str">
            <v>rdacarrier/fre</v>
          </cell>
          <cell r="AJ491" t="str">
            <v>m\\\\\o\\d\\\\\\\\</v>
          </cell>
          <cell r="AK491" t="str">
            <v>cr\cn\\\\uuaua</v>
          </cell>
          <cell r="AL491" t="str">
            <v>Accès restreint aux membres</v>
          </cell>
          <cell r="AM491" t="str">
            <v>Source de la note de description : Version imprimée</v>
          </cell>
          <cell r="AN491" t="str">
            <v/>
          </cell>
          <cell r="AO491" t="str">
            <v>%SITE_CLIENT%/?library_guid=2786F521-7F3B-40F7-A2F3-2B5FA8F21937</v>
          </cell>
          <cell r="AP491" t="str">
            <v>Accès au travers du portail ENI</v>
          </cell>
          <cell r="AQ491" t="str">
            <v xml:space="preserve"> CGU </v>
          </cell>
          <cell r="AR491" t="str">
            <v xml:space="preserve"> CGV </v>
          </cell>
          <cell r="AS491" t="str">
            <v xml:space="preserve"> CNIL </v>
          </cell>
          <cell r="AT491" t="str">
            <v xml:space="preserve"> droit de rétractation </v>
          </cell>
          <cell r="AU491" t="str">
            <v xml:space="preserve"> LNMBGJEC</v>
          </cell>
          <cell r="AV491" t="str">
            <v xml:space="preserve"> nom de domaine </v>
          </cell>
          <cell r="AW491" t="str">
            <v xml:space="preserve"> propriété intellectuelle </v>
          </cell>
          <cell r="AX491" t="str">
            <v xml:space="preserve"> protection des marques </v>
          </cell>
          <cell r="AY491" t="str">
            <v xml:space="preserve">Droit </v>
          </cell>
          <cell r="AZ491" t="str">
            <v/>
          </cell>
          <cell r="BA491" t="str">
            <v/>
          </cell>
          <cell r="BB491" t="str">
            <v/>
          </cell>
          <cell r="BC491" t="str">
            <v/>
          </cell>
          <cell r="BD491" t="str">
            <v/>
          </cell>
          <cell r="BE491" t="str">
            <v/>
          </cell>
          <cell r="BF491" t="str">
            <v/>
          </cell>
          <cell r="BG491" t="str">
            <v/>
          </cell>
          <cell r="BH491" t="str">
            <v/>
          </cell>
          <cell r="BI491" t="str">
            <v/>
          </cell>
          <cell r="BJ491" t="str">
            <v/>
          </cell>
          <cell r="BK491" t="str">
            <v/>
          </cell>
          <cell r="BL491" t="str">
            <v/>
          </cell>
          <cell r="BM491" t="str">
            <v/>
          </cell>
          <cell r="BN491" t="str">
            <v/>
          </cell>
          <cell r="BO491" t="str">
            <v/>
          </cell>
          <cell r="BP491" t="str">
            <v/>
          </cell>
          <cell r="BQ491" t="str">
            <v/>
          </cell>
          <cell r="BR491" t="str">
            <v/>
          </cell>
          <cell r="BS491" t="str">
            <v/>
          </cell>
          <cell r="BT491" t="str">
            <v/>
          </cell>
          <cell r="BU491" t="str">
            <v/>
          </cell>
          <cell r="BV491" t="str">
            <v/>
          </cell>
          <cell r="BW491" t="str">
            <v/>
          </cell>
          <cell r="BX491" t="str">
            <v/>
          </cell>
        </row>
        <row r="492">
          <cell r="A492" t="str">
            <v>MBGJEM</v>
          </cell>
          <cell r="B492" t="str">
            <v>Guide juridique de l'e-marketing</v>
          </cell>
          <cell r="C492" t="str">
            <v>Noms de domaine, marque, publicité, prospection, e-mail, collecte de données, ciblage, e-réputation</v>
          </cell>
          <cell r="D492" t="str">
            <v>Gérard HAAS</v>
          </cell>
          <cell r="E492" t="str">
            <v/>
          </cell>
          <cell r="F492" t="str">
            <v>HAAS, Gérard</v>
          </cell>
          <cell r="G492" t="str">
            <v/>
          </cell>
          <cell r="H492" t="str">
            <v/>
          </cell>
          <cell r="I492" t="str">
            <v/>
          </cell>
          <cell r="J492" t="str">
            <v/>
          </cell>
          <cell r="K492" t="str">
            <v>Edition du 1 September 2013</v>
          </cell>
          <cell r="L492" t="str">
            <v>260 pages</v>
          </cell>
          <cell r="M492" t="str">
            <v>Editions ENI</v>
          </cell>
          <cell r="N492" t="str">
            <v>fre</v>
          </cell>
          <cell r="O492" t="str">
            <v>fre</v>
          </cell>
          <cell r="P492" t="str">
            <v>fre</v>
          </cell>
          <cell r="Q492" t="str">
            <v>«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v>
          </cell>
          <cell r="R492">
            <v>9782746083332</v>
          </cell>
          <cell r="S492" t="str">
            <v>Version Numérique</v>
          </cell>
          <cell r="T492">
            <v>9782746082694</v>
          </cell>
          <cell r="U492" t="str">
            <v>Version Imprimée</v>
          </cell>
          <cell r="V492" t="str">
            <v>St-Herblain</v>
          </cell>
          <cell r="W492" t="str">
            <v>Editions ENI</v>
          </cell>
          <cell r="X492">
            <v>2013</v>
          </cell>
          <cell r="Y492" t="str">
            <v>Bibliothèque Numérique ENI (Service en ligne)</v>
          </cell>
          <cell r="Z492" t="str">
            <v>MARKETING BOOK</v>
          </cell>
          <cell r="AA492" t="str">
            <v>texte</v>
          </cell>
          <cell r="AB492" t="str">
            <v>txt</v>
          </cell>
          <cell r="AC492" t="str">
            <v>rdacontent/fre</v>
          </cell>
          <cell r="AD492" t="str">
            <v>informatique</v>
          </cell>
          <cell r="AE492" t="str">
            <v>c</v>
          </cell>
          <cell r="AF492" t="str">
            <v>rdamedia/fre</v>
          </cell>
          <cell r="AG492" t="str">
            <v>ressource en ligne</v>
          </cell>
          <cell r="AH492" t="str">
            <v>cr</v>
          </cell>
          <cell r="AI492" t="str">
            <v>rdacarrier/fre</v>
          </cell>
          <cell r="AJ492" t="str">
            <v>m\\\\\o\\d\\\\\\\\</v>
          </cell>
          <cell r="AK492" t="str">
            <v>cr\cn\\\\uuaua</v>
          </cell>
          <cell r="AL492" t="str">
            <v>Accès restreint aux membres</v>
          </cell>
          <cell r="AM492" t="str">
            <v>Source de la note de description : Version imprimée</v>
          </cell>
          <cell r="AN492" t="str">
            <v/>
          </cell>
          <cell r="AO492" t="str">
            <v>%SITE_CLIENT%/?library_guid=28A12444-B273-464E-9D03-B3475106CDF9</v>
          </cell>
          <cell r="AP492" t="str">
            <v>Accès au travers du portail ENI</v>
          </cell>
          <cell r="AQ492" t="str">
            <v xml:space="preserve"> affiliation </v>
          </cell>
          <cell r="AR492" t="str">
            <v xml:space="preserve"> CGU </v>
          </cell>
          <cell r="AS492" t="str">
            <v xml:space="preserve"> CGV </v>
          </cell>
          <cell r="AT492" t="str">
            <v xml:space="preserve"> CNIL </v>
          </cell>
          <cell r="AU492" t="str">
            <v xml:space="preserve"> e</v>
          </cell>
          <cell r="AV492" t="str">
            <v xml:space="preserve"> e</v>
          </cell>
          <cell r="AW492" t="str">
            <v xml:space="preserve"> emailing </v>
          </cell>
          <cell r="AX492" t="str">
            <v xml:space="preserve"> LNMBGJEM</v>
          </cell>
          <cell r="AY492" t="str">
            <v xml:space="preserve"> marketing </v>
          </cell>
          <cell r="AZ492" t="str">
            <v xml:space="preserve"> newsletter </v>
          </cell>
          <cell r="BA492" t="str">
            <v xml:space="preserve"> réseaux sociaux </v>
          </cell>
          <cell r="BB492" t="str">
            <v xml:space="preserve"> social media </v>
          </cell>
          <cell r="BC492" t="str">
            <v xml:space="preserve">commerce </v>
          </cell>
          <cell r="BD492" t="str">
            <v xml:space="preserve">Droit </v>
          </cell>
          <cell r="BE492" t="str">
            <v xml:space="preserve">mailing </v>
          </cell>
          <cell r="BF492" t="str">
            <v/>
          </cell>
          <cell r="BG492" t="str">
            <v/>
          </cell>
          <cell r="BH492" t="str">
            <v/>
          </cell>
          <cell r="BI492" t="str">
            <v/>
          </cell>
          <cell r="BJ492" t="str">
            <v/>
          </cell>
          <cell r="BK492" t="str">
            <v/>
          </cell>
          <cell r="BL492" t="str">
            <v/>
          </cell>
          <cell r="BM492" t="str">
            <v/>
          </cell>
          <cell r="BN492" t="str">
            <v/>
          </cell>
          <cell r="BO492" t="str">
            <v/>
          </cell>
          <cell r="BP492" t="str">
            <v/>
          </cell>
          <cell r="BQ492" t="str">
            <v/>
          </cell>
          <cell r="BR492" t="str">
            <v/>
          </cell>
          <cell r="BS492" t="str">
            <v/>
          </cell>
          <cell r="BT492" t="str">
            <v/>
          </cell>
          <cell r="BU492" t="str">
            <v/>
          </cell>
          <cell r="BV492" t="str">
            <v/>
          </cell>
          <cell r="BW492" t="str">
            <v/>
          </cell>
          <cell r="BX492" t="str">
            <v/>
          </cell>
        </row>
        <row r="493">
          <cell r="A493" t="str">
            <v>MBGJIL</v>
          </cell>
          <cell r="B493" t="str">
            <v>Guide juridique Informatique et Libertés</v>
          </cell>
          <cell r="C493" t="str">
            <v>Collecte, traitement et sécurité des données dans l'univers numérique : ce que vous devez savoir</v>
          </cell>
          <cell r="D493" t="str">
            <v>Gérard HAAS</v>
          </cell>
          <cell r="E493" t="str">
            <v/>
          </cell>
          <cell r="F493" t="str">
            <v>HAAS, Gérard</v>
          </cell>
          <cell r="G493" t="str">
            <v/>
          </cell>
          <cell r="H493" t="str">
            <v/>
          </cell>
          <cell r="I493" t="str">
            <v/>
          </cell>
          <cell r="J493" t="str">
            <v/>
          </cell>
          <cell r="K493" t="str">
            <v>Edition du 1 October 2012</v>
          </cell>
          <cell r="L493" t="str">
            <v>230 pages</v>
          </cell>
          <cell r="M493" t="str">
            <v>Editions ENI</v>
          </cell>
          <cell r="N493" t="str">
            <v>fre</v>
          </cell>
          <cell r="O493" t="str">
            <v>fre</v>
          </cell>
          <cell r="P493" t="str">
            <v>fre</v>
          </cell>
          <cell r="Q493" t="str">
            <v>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v>
          </cell>
          <cell r="R493">
            <v>9782746076860</v>
          </cell>
          <cell r="S493" t="str">
            <v>Version Numérique</v>
          </cell>
          <cell r="T493">
            <v>9782746076532</v>
          </cell>
          <cell r="U493" t="str">
            <v>Version Imprimée</v>
          </cell>
          <cell r="V493" t="str">
            <v>St-Herblain</v>
          </cell>
          <cell r="W493" t="str">
            <v>Editions ENI</v>
          </cell>
          <cell r="X493">
            <v>2012</v>
          </cell>
          <cell r="Y493" t="str">
            <v>Bibliothèque Numérique ENI (Service en ligne)</v>
          </cell>
          <cell r="Z493" t="str">
            <v>MARKETING BOOK</v>
          </cell>
          <cell r="AA493" t="str">
            <v>texte</v>
          </cell>
          <cell r="AB493" t="str">
            <v>txt</v>
          </cell>
          <cell r="AC493" t="str">
            <v>rdacontent/fre</v>
          </cell>
          <cell r="AD493" t="str">
            <v>informatique</v>
          </cell>
          <cell r="AE493" t="str">
            <v>c</v>
          </cell>
          <cell r="AF493" t="str">
            <v>rdamedia/fre</v>
          </cell>
          <cell r="AG493" t="str">
            <v>ressource en ligne</v>
          </cell>
          <cell r="AH493" t="str">
            <v>cr</v>
          </cell>
          <cell r="AI493" t="str">
            <v>rdacarrier/fre</v>
          </cell>
          <cell r="AJ493" t="str">
            <v>m\\\\\o\\d\\\\\\\\</v>
          </cell>
          <cell r="AK493" t="str">
            <v>cr\cn\\\\uuaua</v>
          </cell>
          <cell r="AL493" t="str">
            <v>Accès restreint aux membres</v>
          </cell>
          <cell r="AM493" t="str">
            <v>Source de la note de description : Version imprimée</v>
          </cell>
          <cell r="AN493" t="str">
            <v/>
          </cell>
          <cell r="AO493" t="str">
            <v>%SITE_CLIENT%/?library_guid=758CF3E6-2B1A-4A4F-8900-6E0447C633A9</v>
          </cell>
          <cell r="AP493" t="str">
            <v>Accès au travers du portail ENI</v>
          </cell>
          <cell r="AQ493" t="str">
            <v xml:space="preserve"> base de données </v>
          </cell>
          <cell r="AR493" t="str">
            <v xml:space="preserve"> CIL </v>
          </cell>
          <cell r="AS493" t="str">
            <v xml:space="preserve"> cloud computing </v>
          </cell>
          <cell r="AT493" t="str">
            <v xml:space="preserve"> collecte </v>
          </cell>
          <cell r="AU493" t="str">
            <v xml:space="preserve"> confidentialité </v>
          </cell>
          <cell r="AV493" t="str">
            <v xml:space="preserve"> cookies </v>
          </cell>
          <cell r="AW493" t="str">
            <v xml:space="preserve"> déclaration </v>
          </cell>
          <cell r="AX493" t="str">
            <v xml:space="preserve"> données sensibles </v>
          </cell>
          <cell r="AY493" t="str">
            <v xml:space="preserve"> e</v>
          </cell>
          <cell r="AZ493" t="str">
            <v xml:space="preserve"> flux </v>
          </cell>
          <cell r="BA493" t="str">
            <v xml:space="preserve"> géolocalisation </v>
          </cell>
          <cell r="BB493" t="str">
            <v xml:space="preserve"> LNMBGJIL</v>
          </cell>
          <cell r="BC493" t="str">
            <v xml:space="preserve"> newsletter </v>
          </cell>
          <cell r="BD493" t="str">
            <v xml:space="preserve"> Privacy policy </v>
          </cell>
          <cell r="BE493" t="str">
            <v xml:space="preserve"> protection des données </v>
          </cell>
          <cell r="BF493" t="str">
            <v xml:space="preserve"> réseaux sociaux </v>
          </cell>
          <cell r="BG493" t="str">
            <v xml:space="preserve"> retargeting </v>
          </cell>
          <cell r="BH493" t="str">
            <v xml:space="preserve"> sécurité des données </v>
          </cell>
          <cell r="BI493" t="str">
            <v xml:space="preserve">CNIL </v>
          </cell>
          <cell r="BJ493" t="str">
            <v xml:space="preserve">mailing </v>
          </cell>
          <cell r="BK493" t="str">
            <v/>
          </cell>
          <cell r="BL493" t="str">
            <v/>
          </cell>
          <cell r="BM493" t="str">
            <v/>
          </cell>
          <cell r="BN493" t="str">
            <v/>
          </cell>
          <cell r="BO493" t="str">
            <v/>
          </cell>
          <cell r="BP493" t="str">
            <v/>
          </cell>
          <cell r="BQ493" t="str">
            <v/>
          </cell>
          <cell r="BR493" t="str">
            <v/>
          </cell>
          <cell r="BS493" t="str">
            <v/>
          </cell>
          <cell r="BT493" t="str">
            <v/>
          </cell>
          <cell r="BU493" t="str">
            <v/>
          </cell>
          <cell r="BV493" t="str">
            <v/>
          </cell>
          <cell r="BW493" t="str">
            <v/>
          </cell>
          <cell r="BX493" t="str">
            <v/>
          </cell>
        </row>
        <row r="494">
          <cell r="A494" t="str">
            <v>MBLIN</v>
          </cell>
          <cell r="B494" t="str">
            <v>LinkedIn</v>
          </cell>
          <cell r="C494" t="str">
            <v>Valorisez votre profil pour dynamiser votre image, votre communication et votre réseau</v>
          </cell>
          <cell r="D494" t="str">
            <v>Marina ROGARD</v>
          </cell>
          <cell r="E494" t="str">
            <v/>
          </cell>
          <cell r="F494" t="str">
            <v>ROGARD, Marina</v>
          </cell>
          <cell r="G494" t="str">
            <v/>
          </cell>
          <cell r="H494" t="str">
            <v/>
          </cell>
          <cell r="I494" t="str">
            <v/>
          </cell>
          <cell r="J494" t="str">
            <v/>
          </cell>
          <cell r="K494" t="str">
            <v>Edition du 1 March 2020</v>
          </cell>
          <cell r="L494" t="str">
            <v>242 pages</v>
          </cell>
          <cell r="M494" t="str">
            <v>Editions ENI</v>
          </cell>
          <cell r="N494" t="str">
            <v>fre</v>
          </cell>
          <cell r="O494" t="str">
            <v>fre</v>
          </cell>
          <cell r="P494" t="str">
            <v>fre</v>
          </cell>
          <cell r="Q494" t="str">
            <v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v>
          </cell>
          <cell r="R494">
            <v>9782409023798</v>
          </cell>
          <cell r="S494" t="str">
            <v>Version Numérique</v>
          </cell>
          <cell r="T494">
            <v>9782409023781</v>
          </cell>
          <cell r="U494" t="str">
            <v>Version Imprimée</v>
          </cell>
          <cell r="V494" t="str">
            <v>St-Herblain</v>
          </cell>
          <cell r="W494" t="str">
            <v>Editions ENI</v>
          </cell>
          <cell r="X494">
            <v>2020</v>
          </cell>
          <cell r="Y494" t="str">
            <v>Bibliothèque Numérique ENI (Service en ligne)</v>
          </cell>
          <cell r="Z494" t="str">
            <v>MARKETING BOOK</v>
          </cell>
          <cell r="AA494" t="str">
            <v>texte</v>
          </cell>
          <cell r="AB494" t="str">
            <v>txt</v>
          </cell>
          <cell r="AC494" t="str">
            <v>rdacontent/fre</v>
          </cell>
          <cell r="AD494" t="str">
            <v>informatique</v>
          </cell>
          <cell r="AE494" t="str">
            <v>c</v>
          </cell>
          <cell r="AF494" t="str">
            <v>rdamedia/fre</v>
          </cell>
          <cell r="AG494" t="str">
            <v>ressource en ligne</v>
          </cell>
          <cell r="AH494" t="str">
            <v>cr</v>
          </cell>
          <cell r="AI494" t="str">
            <v>rdacarrier/fre</v>
          </cell>
          <cell r="AJ494" t="str">
            <v>m\\\\\o\\d\\\\\\\\</v>
          </cell>
          <cell r="AK494" t="str">
            <v>cr\cn\\\\uuaua</v>
          </cell>
          <cell r="AL494" t="str">
            <v>Accès restreint aux membres</v>
          </cell>
          <cell r="AM494" t="str">
            <v>Source de la note de description : Version imprimée</v>
          </cell>
          <cell r="AN494" t="str">
            <v/>
          </cell>
          <cell r="AO494" t="str">
            <v>%SITE_CLIENT%/?library_guid=885916DF-B2E0-41F6-9FB5-583169A534AE</v>
          </cell>
          <cell r="AP494" t="str">
            <v>Accès au travers du portail ENI</v>
          </cell>
          <cell r="AQ494" t="str">
            <v xml:space="preserve"> e</v>
          </cell>
          <cell r="AR494" t="str">
            <v xml:space="preserve"> influenceur </v>
          </cell>
          <cell r="AS494" t="str">
            <v xml:space="preserve"> LNMBLIN</v>
          </cell>
          <cell r="AT494" t="str">
            <v xml:space="preserve"> post </v>
          </cell>
          <cell r="AU494" t="str">
            <v xml:space="preserve"> publication </v>
          </cell>
          <cell r="AV494" t="str">
            <v xml:space="preserve"> social selling </v>
          </cell>
          <cell r="AW494" t="str">
            <v xml:space="preserve">Profil </v>
          </cell>
          <cell r="AX494" t="str">
            <v xml:space="preserve">réputation </v>
          </cell>
          <cell r="AY494" t="str">
            <v/>
          </cell>
          <cell r="AZ494" t="str">
            <v/>
          </cell>
          <cell r="BA494" t="str">
            <v/>
          </cell>
          <cell r="BB494" t="str">
            <v/>
          </cell>
          <cell r="BC494" t="str">
            <v/>
          </cell>
          <cell r="BD494" t="str">
            <v/>
          </cell>
          <cell r="BE494" t="str">
            <v/>
          </cell>
          <cell r="BF494" t="str">
            <v/>
          </cell>
          <cell r="BG494" t="str">
            <v/>
          </cell>
          <cell r="BH494" t="str">
            <v/>
          </cell>
          <cell r="BI494" t="str">
            <v/>
          </cell>
          <cell r="BJ494" t="str">
            <v/>
          </cell>
          <cell r="BK494" t="str">
            <v/>
          </cell>
          <cell r="BL494" t="str">
            <v/>
          </cell>
          <cell r="BM494" t="str">
            <v/>
          </cell>
          <cell r="BN494" t="str">
            <v/>
          </cell>
          <cell r="BO494" t="str">
            <v/>
          </cell>
          <cell r="BP494" t="str">
            <v/>
          </cell>
          <cell r="BQ494" t="str">
            <v/>
          </cell>
          <cell r="BR494" t="str">
            <v/>
          </cell>
          <cell r="BS494" t="str">
            <v/>
          </cell>
          <cell r="BT494" t="str">
            <v/>
          </cell>
          <cell r="BU494" t="str">
            <v/>
          </cell>
          <cell r="BV494" t="str">
            <v/>
          </cell>
          <cell r="BW494" t="str">
            <v/>
          </cell>
          <cell r="BX494" t="str">
            <v/>
          </cell>
        </row>
        <row r="495">
          <cell r="A495" t="str">
            <v>MBMARP</v>
          </cell>
          <cell r="B495" t="str">
            <v>Marketing Persuasif</v>
          </cell>
          <cell r="C495" t="str">
            <v>Concevoir pour convaincre</v>
          </cell>
          <cell r="D495" t="str">
            <v>Didier MAZIER</v>
          </cell>
          <cell r="E495" t="str">
            <v/>
          </cell>
          <cell r="F495" t="str">
            <v>MAZIER, Didier</v>
          </cell>
          <cell r="G495" t="str">
            <v/>
          </cell>
          <cell r="H495" t="str">
            <v/>
          </cell>
          <cell r="I495" t="str">
            <v/>
          </cell>
          <cell r="J495" t="str">
            <v/>
          </cell>
          <cell r="K495" t="str">
            <v>Edition du 1 November 2018</v>
          </cell>
          <cell r="L495" t="str">
            <v>236 pages</v>
          </cell>
          <cell r="M495" t="str">
            <v>Editions ENI</v>
          </cell>
          <cell r="N495" t="str">
            <v>fre</v>
          </cell>
          <cell r="O495" t="str">
            <v>fre</v>
          </cell>
          <cell r="P495" t="str">
            <v>fre</v>
          </cell>
          <cell r="Q495" t="str">
            <v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v>
          </cell>
          <cell r="R495">
            <v>9782409016011</v>
          </cell>
          <cell r="S495" t="str">
            <v>Version Numérique</v>
          </cell>
          <cell r="T495">
            <v>9782409016004</v>
          </cell>
          <cell r="U495" t="str">
            <v>Version Imprimée</v>
          </cell>
          <cell r="V495" t="str">
            <v>St-Herblain</v>
          </cell>
          <cell r="W495" t="str">
            <v>Editions ENI</v>
          </cell>
          <cell r="X495">
            <v>2018</v>
          </cell>
          <cell r="Y495" t="str">
            <v>Bibliothèque Numérique ENI (Service en ligne)</v>
          </cell>
          <cell r="Z495" t="str">
            <v>MARKETING BOOK</v>
          </cell>
          <cell r="AA495" t="str">
            <v>texte</v>
          </cell>
          <cell r="AB495" t="str">
            <v>txt</v>
          </cell>
          <cell r="AC495" t="str">
            <v>rdacontent/fre</v>
          </cell>
          <cell r="AD495" t="str">
            <v>informatique</v>
          </cell>
          <cell r="AE495" t="str">
            <v>c</v>
          </cell>
          <cell r="AF495" t="str">
            <v>rdamedia/fre</v>
          </cell>
          <cell r="AG495" t="str">
            <v>ressource en ligne</v>
          </cell>
          <cell r="AH495" t="str">
            <v>cr</v>
          </cell>
          <cell r="AI495" t="str">
            <v>rdacarrier/fre</v>
          </cell>
          <cell r="AJ495" t="str">
            <v>m\\\\\o\\d\\\\\\\\</v>
          </cell>
          <cell r="AK495" t="str">
            <v>cr\cn\\\\uuaua</v>
          </cell>
          <cell r="AL495" t="str">
            <v>Accès restreint aux membres</v>
          </cell>
          <cell r="AM495" t="str">
            <v>Source de la note de description : Version imprimée</v>
          </cell>
          <cell r="AN495" t="str">
            <v/>
          </cell>
          <cell r="AO495" t="str">
            <v>%SITE_CLIENT%/?library_guid=896F4D49-04ED-4DB2-8E22-FBDA7D768C08</v>
          </cell>
          <cell r="AP495" t="str">
            <v>Accès au travers du portail ENI</v>
          </cell>
          <cell r="AQ495" t="str">
            <v xml:space="preserve"> Acquisition Omni canal </v>
          </cell>
          <cell r="AR495" t="str">
            <v xml:space="preserve"> Conversion </v>
          </cell>
          <cell r="AS495" t="str">
            <v xml:space="preserve"> Couponing </v>
          </cell>
          <cell r="AT495" t="str">
            <v xml:space="preserve"> Cross</v>
          </cell>
          <cell r="AU495" t="str">
            <v xml:space="preserve"> Dark patterns </v>
          </cell>
          <cell r="AV495" t="str">
            <v xml:space="preserve"> drive to store </v>
          </cell>
          <cell r="AW495" t="str">
            <v xml:space="preserve"> leviers marketing </v>
          </cell>
          <cell r="AX495" t="str">
            <v xml:space="preserve"> LNMBMARP</v>
          </cell>
          <cell r="AY495" t="str">
            <v xml:space="preserve"> parcours utilisateur </v>
          </cell>
          <cell r="AZ495" t="str">
            <v xml:space="preserve"> persuasive </v>
          </cell>
          <cell r="BA495" t="str">
            <v xml:space="preserve"> relation client </v>
          </cell>
          <cell r="BB495" t="str">
            <v xml:space="preserve"> Up</v>
          </cell>
          <cell r="BC495" t="str">
            <v xml:space="preserve">Design </v>
          </cell>
          <cell r="BD495" t="str">
            <v xml:space="preserve">selling </v>
          </cell>
          <cell r="BE495" t="str">
            <v xml:space="preserve">selling </v>
          </cell>
          <cell r="BF495" t="str">
            <v/>
          </cell>
          <cell r="BG495" t="str">
            <v/>
          </cell>
          <cell r="BH495" t="str">
            <v/>
          </cell>
          <cell r="BI495" t="str">
            <v/>
          </cell>
          <cell r="BJ495" t="str">
            <v/>
          </cell>
          <cell r="BK495" t="str">
            <v/>
          </cell>
          <cell r="BL495" t="str">
            <v/>
          </cell>
          <cell r="BM495" t="str">
            <v/>
          </cell>
          <cell r="BN495" t="str">
            <v/>
          </cell>
          <cell r="BO495" t="str">
            <v/>
          </cell>
          <cell r="BP495" t="str">
            <v/>
          </cell>
          <cell r="BQ495" t="str">
            <v/>
          </cell>
          <cell r="BR495" t="str">
            <v/>
          </cell>
          <cell r="BS495" t="str">
            <v/>
          </cell>
          <cell r="BT495" t="str">
            <v/>
          </cell>
          <cell r="BU495" t="str">
            <v/>
          </cell>
          <cell r="BV495" t="str">
            <v/>
          </cell>
          <cell r="BW495" t="str">
            <v/>
          </cell>
          <cell r="BX495" t="str">
            <v/>
          </cell>
        </row>
        <row r="496">
          <cell r="A496" t="str">
            <v>MBMMAR</v>
          </cell>
          <cell r="B496" t="str">
            <v>Marketing mobile</v>
          </cell>
          <cell r="C496" t="str">
            <v>Les clés pour intégrer efficacement le mobile dans sa stratégie marketing</v>
          </cell>
          <cell r="D496" t="str">
            <v>Thierry PIRES</v>
          </cell>
          <cell r="E496" t="str">
            <v/>
          </cell>
          <cell r="F496" t="str">
            <v>PIRES, Thierry</v>
          </cell>
          <cell r="G496" t="str">
            <v/>
          </cell>
          <cell r="H496" t="str">
            <v/>
          </cell>
          <cell r="I496" t="str">
            <v/>
          </cell>
          <cell r="J496" t="str">
            <v/>
          </cell>
          <cell r="K496" t="str">
            <v>Edition du 1 September 2013</v>
          </cell>
          <cell r="L496" t="str">
            <v>313 pages</v>
          </cell>
          <cell r="M496" t="str">
            <v>Editions ENI</v>
          </cell>
          <cell r="N496" t="str">
            <v>fre</v>
          </cell>
          <cell r="O496" t="str">
            <v>fre</v>
          </cell>
          <cell r="P496" t="str">
            <v>fre</v>
          </cell>
          <cell r="Q496" t="str">
            <v>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v>
          </cell>
          <cell r="R496">
            <v>9782746083547</v>
          </cell>
          <cell r="S496" t="str">
            <v>Version Numérique</v>
          </cell>
          <cell r="T496">
            <v>9782746083103</v>
          </cell>
          <cell r="U496" t="str">
            <v>Version Imprimée</v>
          </cell>
          <cell r="V496" t="str">
            <v>St-Herblain</v>
          </cell>
          <cell r="W496" t="str">
            <v>Editions ENI</v>
          </cell>
          <cell r="X496">
            <v>2013</v>
          </cell>
          <cell r="Y496" t="str">
            <v>Bibliothèque Numérique ENI (Service en ligne)</v>
          </cell>
          <cell r="Z496" t="str">
            <v>MARKETING BOOK</v>
          </cell>
          <cell r="AA496" t="str">
            <v>texte</v>
          </cell>
          <cell r="AB496" t="str">
            <v>txt</v>
          </cell>
          <cell r="AC496" t="str">
            <v>rdacontent/fre</v>
          </cell>
          <cell r="AD496" t="str">
            <v>informatique</v>
          </cell>
          <cell r="AE496" t="str">
            <v>c</v>
          </cell>
          <cell r="AF496" t="str">
            <v>rdamedia/fre</v>
          </cell>
          <cell r="AG496" t="str">
            <v>ressource en ligne</v>
          </cell>
          <cell r="AH496" t="str">
            <v>cr</v>
          </cell>
          <cell r="AI496" t="str">
            <v>rdacarrier/fre</v>
          </cell>
          <cell r="AJ496" t="str">
            <v>m\\\\\o\\d\\\\\\\\</v>
          </cell>
          <cell r="AK496" t="str">
            <v>cr\cn\\\\uuaua</v>
          </cell>
          <cell r="AL496" t="str">
            <v>Accès restreint aux membres</v>
          </cell>
          <cell r="AM496" t="str">
            <v>Source de la note de description : Version imprimée</v>
          </cell>
          <cell r="AN496" t="str">
            <v/>
          </cell>
          <cell r="AO496" t="str">
            <v>%SITE_CLIENT%/?library_guid=A1A4B7A6-CD19-47DB-BF3C-36D96A22FD48</v>
          </cell>
          <cell r="AP496" t="str">
            <v>Accès au travers du portail ENI</v>
          </cell>
          <cell r="AQ496" t="str">
            <v xml:space="preserve"> app stores </v>
          </cell>
          <cell r="AR496" t="str">
            <v xml:space="preserve"> iphone  </v>
          </cell>
          <cell r="AS496" t="str">
            <v xml:space="preserve"> LNMBMMAR</v>
          </cell>
          <cell r="AT496" t="str">
            <v xml:space="preserve"> m</v>
          </cell>
          <cell r="AU496" t="str">
            <v xml:space="preserve"> push </v>
          </cell>
          <cell r="AV496" t="str">
            <v xml:space="preserve"> ranking </v>
          </cell>
          <cell r="AW496" t="str">
            <v xml:space="preserve"> smartphone </v>
          </cell>
          <cell r="AX496" t="str">
            <v xml:space="preserve"> tablette </v>
          </cell>
          <cell r="AY496" t="str">
            <v xml:space="preserve"> tracking </v>
          </cell>
          <cell r="AZ496" t="str">
            <v xml:space="preserve">commerce </v>
          </cell>
          <cell r="BA496" t="str">
            <v>m</v>
          </cell>
          <cell r="BB496" t="str">
            <v xml:space="preserve">marketing </v>
          </cell>
          <cell r="BC496" t="str">
            <v/>
          </cell>
          <cell r="BD496" t="str">
            <v/>
          </cell>
          <cell r="BE496" t="str">
            <v/>
          </cell>
          <cell r="BF496" t="str">
            <v/>
          </cell>
          <cell r="BG496" t="str">
            <v/>
          </cell>
          <cell r="BH496" t="str">
            <v/>
          </cell>
          <cell r="BI496" t="str">
            <v/>
          </cell>
          <cell r="BJ496" t="str">
            <v/>
          </cell>
          <cell r="BK496" t="str">
            <v/>
          </cell>
          <cell r="BL496" t="str">
            <v/>
          </cell>
          <cell r="BM496" t="str">
            <v/>
          </cell>
          <cell r="BN496" t="str">
            <v/>
          </cell>
          <cell r="BO496" t="str">
            <v/>
          </cell>
          <cell r="BP496" t="str">
            <v/>
          </cell>
          <cell r="BQ496" t="str">
            <v/>
          </cell>
          <cell r="BR496" t="str">
            <v/>
          </cell>
          <cell r="BS496" t="str">
            <v/>
          </cell>
          <cell r="BT496" t="str">
            <v/>
          </cell>
          <cell r="BU496" t="str">
            <v/>
          </cell>
          <cell r="BV496" t="str">
            <v/>
          </cell>
          <cell r="BW496" t="str">
            <v/>
          </cell>
          <cell r="BX496" t="str">
            <v/>
          </cell>
        </row>
        <row r="497">
          <cell r="A497" t="str">
            <v>MBMP</v>
          </cell>
          <cell r="B497" t="str">
            <v>Marketing prédictif</v>
          </cell>
          <cell r="C497" t="str">
            <v>Data, machine learning et statistiques appliqués au marketing</v>
          </cell>
          <cell r="D497" t="str">
            <v>Magali TRELOHAN</v>
          </cell>
          <cell r="E497" t="str">
            <v/>
          </cell>
          <cell r="F497" t="str">
            <v>TRELOHAN, Magali</v>
          </cell>
          <cell r="G497" t="str">
            <v/>
          </cell>
          <cell r="H497" t="str">
            <v/>
          </cell>
          <cell r="I497" t="str">
            <v/>
          </cell>
          <cell r="J497" t="str">
            <v/>
          </cell>
          <cell r="K497" t="str">
            <v>Edition du 1 August 2022</v>
          </cell>
          <cell r="L497" t="str">
            <v>260 pages</v>
          </cell>
          <cell r="M497" t="str">
            <v>Editions ENI</v>
          </cell>
          <cell r="N497" t="str">
            <v>fre</v>
          </cell>
          <cell r="O497" t="str">
            <v>fre</v>
          </cell>
          <cell r="P497" t="str">
            <v>fre</v>
          </cell>
          <cell r="Q497" t="str">
            <v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v>
          </cell>
          <cell r="R497">
            <v>9782409036804</v>
          </cell>
          <cell r="S497" t="str">
            <v>Version Numérique</v>
          </cell>
          <cell r="T497">
            <v>9782409036798</v>
          </cell>
          <cell r="U497" t="str">
            <v>Version Imprimée</v>
          </cell>
          <cell r="V497" t="str">
            <v>St-Herblain</v>
          </cell>
          <cell r="W497" t="str">
            <v>Editions ENI</v>
          </cell>
          <cell r="X497">
            <v>2022</v>
          </cell>
          <cell r="Y497" t="str">
            <v>Bibliothèque Numérique ENI (Service en ligne)</v>
          </cell>
          <cell r="Z497" t="str">
            <v>MARKETING BOOK</v>
          </cell>
          <cell r="AA497" t="str">
            <v>texte</v>
          </cell>
          <cell r="AB497" t="str">
            <v>txt</v>
          </cell>
          <cell r="AC497" t="str">
            <v>rdacontent/fre</v>
          </cell>
          <cell r="AD497" t="str">
            <v>informatique</v>
          </cell>
          <cell r="AE497" t="str">
            <v>c</v>
          </cell>
          <cell r="AF497" t="str">
            <v>rdamedia/fre</v>
          </cell>
          <cell r="AG497" t="str">
            <v>ressource en ligne</v>
          </cell>
          <cell r="AH497" t="str">
            <v>cr</v>
          </cell>
          <cell r="AI497" t="str">
            <v>rdacarrier/fre</v>
          </cell>
          <cell r="AJ497" t="str">
            <v>m\\\\\o\\d\\\\\\\\</v>
          </cell>
          <cell r="AK497" t="str">
            <v>cr\cn\\\\uuaua</v>
          </cell>
          <cell r="AL497" t="str">
            <v>Accès restreint aux membres</v>
          </cell>
          <cell r="AM497" t="str">
            <v>Source de la note de description : Version imprimée</v>
          </cell>
          <cell r="AN497" t="str">
            <v/>
          </cell>
          <cell r="AO497" t="str">
            <v>%SITE_CLIENT%/?library_guid=1FC8E243-82AE-4E87-8384-D05307E387B4</v>
          </cell>
          <cell r="AP497" t="str">
            <v>Accès au travers du portail ENI</v>
          </cell>
          <cell r="AQ497" t="str">
            <v>Prédiction, clustering, persona, scoring clients, simulation, JASP</v>
          </cell>
          <cell r="AR497" t="str">
            <v/>
          </cell>
          <cell r="AS497" t="str">
            <v/>
          </cell>
          <cell r="AT497" t="str">
            <v/>
          </cell>
          <cell r="AU497" t="str">
            <v/>
          </cell>
          <cell r="AV497" t="str">
            <v/>
          </cell>
          <cell r="AW497" t="str">
            <v/>
          </cell>
          <cell r="AX497" t="str">
            <v/>
          </cell>
          <cell r="AY497" t="str">
            <v/>
          </cell>
          <cell r="AZ497" t="str">
            <v/>
          </cell>
          <cell r="BA497" t="str">
            <v/>
          </cell>
          <cell r="BB497" t="str">
            <v/>
          </cell>
          <cell r="BC497" t="str">
            <v/>
          </cell>
          <cell r="BD497" t="str">
            <v/>
          </cell>
          <cell r="BE497" t="str">
            <v/>
          </cell>
          <cell r="BF497" t="str">
            <v/>
          </cell>
          <cell r="BG497" t="str">
            <v/>
          </cell>
          <cell r="BH497" t="str">
            <v/>
          </cell>
          <cell r="BI497" t="str">
            <v/>
          </cell>
          <cell r="BJ497" t="str">
            <v/>
          </cell>
          <cell r="BK497" t="str">
            <v/>
          </cell>
          <cell r="BL497" t="str">
            <v/>
          </cell>
          <cell r="BM497" t="str">
            <v/>
          </cell>
          <cell r="BN497" t="str">
            <v/>
          </cell>
          <cell r="BO497" t="str">
            <v/>
          </cell>
          <cell r="BP497" t="str">
            <v/>
          </cell>
          <cell r="BQ497" t="str">
            <v/>
          </cell>
          <cell r="BR497" t="str">
            <v/>
          </cell>
          <cell r="BS497" t="str">
            <v/>
          </cell>
          <cell r="BT497" t="str">
            <v/>
          </cell>
          <cell r="BU497" t="str">
            <v/>
          </cell>
          <cell r="BV497" t="str">
            <v/>
          </cell>
          <cell r="BW497" t="str">
            <v/>
          </cell>
          <cell r="BX497" t="str">
            <v/>
          </cell>
        </row>
        <row r="498">
          <cell r="A498" t="str">
            <v>MBORES</v>
          </cell>
          <cell r="B498" t="str">
            <v>Réseaux sociaux</v>
          </cell>
          <cell r="C498" t="str">
            <v>Optimisez votre ROI</v>
          </cell>
          <cell r="D498" t="str">
            <v>Romain RISSOAN</v>
          </cell>
          <cell r="E498" t="str">
            <v/>
          </cell>
          <cell r="F498" t="str">
            <v>RISSOAN, Romain</v>
          </cell>
          <cell r="G498" t="str">
            <v/>
          </cell>
          <cell r="H498" t="str">
            <v/>
          </cell>
          <cell r="I498" t="str">
            <v/>
          </cell>
          <cell r="J498" t="str">
            <v/>
          </cell>
          <cell r="K498" t="str">
            <v>Edition du 1 November 2012</v>
          </cell>
          <cell r="L498" t="str">
            <v>293 pages</v>
          </cell>
          <cell r="M498" t="str">
            <v>Editions ENI</v>
          </cell>
          <cell r="N498" t="str">
            <v>fre</v>
          </cell>
          <cell r="O498" t="str">
            <v>fre</v>
          </cell>
          <cell r="P498" t="str">
            <v>fre</v>
          </cell>
          <cell r="Q498" t="str">
            <v>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v>
          </cell>
          <cell r="R498">
            <v>9782746077485</v>
          </cell>
          <cell r="S498" t="str">
            <v>Version Numérique</v>
          </cell>
          <cell r="T498">
            <v>9782746077362</v>
          </cell>
          <cell r="U498" t="str">
            <v>Version Imprimée</v>
          </cell>
          <cell r="V498" t="str">
            <v>St-Herblain</v>
          </cell>
          <cell r="W498" t="str">
            <v>Editions ENI</v>
          </cell>
          <cell r="X498">
            <v>2012</v>
          </cell>
          <cell r="Y498" t="str">
            <v>Bibliothèque Numérique ENI (Service en ligne)</v>
          </cell>
          <cell r="Z498" t="str">
            <v>MARKETING BOOK</v>
          </cell>
          <cell r="AA498" t="str">
            <v>texte</v>
          </cell>
          <cell r="AB498" t="str">
            <v>txt</v>
          </cell>
          <cell r="AC498" t="str">
            <v>rdacontent/fre</v>
          </cell>
          <cell r="AD498" t="str">
            <v>informatique</v>
          </cell>
          <cell r="AE498" t="str">
            <v>c</v>
          </cell>
          <cell r="AF498" t="str">
            <v>rdamedia/fre</v>
          </cell>
          <cell r="AG498" t="str">
            <v>ressource en ligne</v>
          </cell>
          <cell r="AH498" t="str">
            <v>cr</v>
          </cell>
          <cell r="AI498" t="str">
            <v>rdacarrier/fre</v>
          </cell>
          <cell r="AJ498" t="str">
            <v>m\\\\\o\\d\\\\\\\\</v>
          </cell>
          <cell r="AK498" t="str">
            <v>cr\cn\\\\uuaua</v>
          </cell>
          <cell r="AL498" t="str">
            <v>Accès restreint aux membres</v>
          </cell>
          <cell r="AM498" t="str">
            <v>Source de la note de description : Version imprimée</v>
          </cell>
          <cell r="AN498" t="str">
            <v/>
          </cell>
          <cell r="AO498" t="str">
            <v>%SITE_CLIENT%/?library_guid=08716ED2-D627-4E03-8BFA-5D9D615B2A02</v>
          </cell>
          <cell r="AP498" t="str">
            <v>Accès au travers du portail ENI</v>
          </cell>
          <cell r="AQ498" t="str">
            <v xml:space="preserve"> e</v>
          </cell>
          <cell r="AR498" t="str">
            <v xml:space="preserve"> Facebook </v>
          </cell>
          <cell r="AS498" t="str">
            <v xml:space="preserve"> Google+ </v>
          </cell>
          <cell r="AT498" t="str">
            <v xml:space="preserve"> klout </v>
          </cell>
          <cell r="AU498" t="str">
            <v xml:space="preserve"> LNMBORES</v>
          </cell>
          <cell r="AV498" t="str">
            <v xml:space="preserve"> media social </v>
          </cell>
          <cell r="AW498" t="str">
            <v xml:space="preserve"> média social </v>
          </cell>
          <cell r="AX498" t="str">
            <v xml:space="preserve"> medias sociaux </v>
          </cell>
          <cell r="AY498" t="str">
            <v xml:space="preserve"> médias sociaux </v>
          </cell>
          <cell r="AZ498" t="str">
            <v xml:space="preserve"> personal branding </v>
          </cell>
          <cell r="BA498" t="str">
            <v xml:space="preserve"> smo </v>
          </cell>
          <cell r="BB498" t="str">
            <v xml:space="preserve"> social CRM </v>
          </cell>
          <cell r="BC498" t="str">
            <v xml:space="preserve"> social management </v>
          </cell>
          <cell r="BD498" t="str">
            <v xml:space="preserve"> social media </v>
          </cell>
          <cell r="BE498" t="str">
            <v xml:space="preserve"> social media </v>
          </cell>
          <cell r="BF498" t="str">
            <v xml:space="preserve"> LinkedIn </v>
          </cell>
          <cell r="BG498" t="str">
            <v xml:space="preserve"> Pinterest </v>
          </cell>
          <cell r="BH498" t="str">
            <v xml:space="preserve"> Viadeo </v>
          </cell>
          <cell r="BI498" t="str">
            <v xml:space="preserve">Foursquare </v>
          </cell>
          <cell r="BJ498" t="str">
            <v xml:space="preserve">réputation </v>
          </cell>
          <cell r="BK498" t="str">
            <v xml:space="preserve">Twitter </v>
          </cell>
          <cell r="BL498" t="str">
            <v/>
          </cell>
          <cell r="BM498" t="str">
            <v/>
          </cell>
          <cell r="BN498" t="str">
            <v/>
          </cell>
          <cell r="BO498" t="str">
            <v/>
          </cell>
          <cell r="BP498" t="str">
            <v/>
          </cell>
          <cell r="BQ498" t="str">
            <v/>
          </cell>
          <cell r="BR498" t="str">
            <v/>
          </cell>
          <cell r="BS498" t="str">
            <v/>
          </cell>
          <cell r="BT498" t="str">
            <v/>
          </cell>
          <cell r="BU498" t="str">
            <v/>
          </cell>
          <cell r="BV498" t="str">
            <v/>
          </cell>
          <cell r="BW498" t="str">
            <v/>
          </cell>
          <cell r="BX498" t="str">
            <v/>
          </cell>
        </row>
        <row r="499">
          <cell r="A499" t="str">
            <v>MBREDW</v>
          </cell>
          <cell r="B499" t="str">
            <v>La rédaction web</v>
          </cell>
          <cell r="C499" t="str">
            <v>Créez votre stratégie de contenu et boostez votre référencement sur Google</v>
          </cell>
          <cell r="D499" t="str">
            <v>Aurélie  BÉGAT</v>
          </cell>
          <cell r="E499" t="str">
            <v/>
          </cell>
          <cell r="F499" t="str">
            <v xml:space="preserve">BÉGAT, Aurélie </v>
          </cell>
          <cell r="G499" t="str">
            <v/>
          </cell>
          <cell r="H499" t="str">
            <v/>
          </cell>
          <cell r="I499" t="str">
            <v/>
          </cell>
          <cell r="J499" t="str">
            <v/>
          </cell>
          <cell r="K499" t="str">
            <v>Edition du 1 January 2021</v>
          </cell>
          <cell r="L499" t="str">
            <v>282 pages</v>
          </cell>
          <cell r="M499" t="str">
            <v>Editions ENI</v>
          </cell>
          <cell r="N499" t="str">
            <v>fre</v>
          </cell>
          <cell r="O499" t="str">
            <v>fre</v>
          </cell>
          <cell r="P499" t="str">
            <v>fre</v>
          </cell>
          <cell r="Q499" t="str">
            <v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v>
          </cell>
          <cell r="R499">
            <v>9782409028724</v>
          </cell>
          <cell r="S499" t="str">
            <v>Version Numérique</v>
          </cell>
          <cell r="T499">
            <v>9782409028717</v>
          </cell>
          <cell r="U499" t="str">
            <v>Version Imprimée</v>
          </cell>
          <cell r="V499" t="str">
            <v>St-Herblain</v>
          </cell>
          <cell r="W499" t="str">
            <v>Editions ENI</v>
          </cell>
          <cell r="X499">
            <v>2021</v>
          </cell>
          <cell r="Y499" t="str">
            <v>Bibliothèque Numérique ENI (Service en ligne)</v>
          </cell>
          <cell r="Z499" t="str">
            <v>MARKETING BOOK</v>
          </cell>
          <cell r="AA499" t="str">
            <v>texte</v>
          </cell>
          <cell r="AB499" t="str">
            <v>txt</v>
          </cell>
          <cell r="AC499" t="str">
            <v>rdacontent/fre</v>
          </cell>
          <cell r="AD499" t="str">
            <v>informatique</v>
          </cell>
          <cell r="AE499" t="str">
            <v>c</v>
          </cell>
          <cell r="AF499" t="str">
            <v>rdamedia/fre</v>
          </cell>
          <cell r="AG499" t="str">
            <v>ressource en ligne</v>
          </cell>
          <cell r="AH499" t="str">
            <v>cr</v>
          </cell>
          <cell r="AI499" t="str">
            <v>rdacarrier/fre</v>
          </cell>
          <cell r="AJ499" t="str">
            <v>m\\\\\o\\d\\\\\\\\</v>
          </cell>
          <cell r="AK499" t="str">
            <v>cr\cn\\\\uuaua</v>
          </cell>
          <cell r="AL499" t="str">
            <v>Accès restreint aux membres</v>
          </cell>
          <cell r="AM499" t="str">
            <v>Source de la note de description : Version imprimée</v>
          </cell>
          <cell r="AN499" t="str">
            <v/>
          </cell>
          <cell r="AO499" t="str">
            <v>%SITE_CLIENT%/?library_guid=6F04FB4E-6DA6-45DA-A3E0-C42F7D93371C</v>
          </cell>
          <cell r="AP499" t="str">
            <v>Accès au travers du portail ENI</v>
          </cell>
          <cell r="AQ499" t="str">
            <v xml:space="preserve"> blog </v>
          </cell>
          <cell r="AR499" t="str">
            <v xml:space="preserve"> brand content </v>
          </cell>
          <cell r="AS499" t="str">
            <v xml:space="preserve"> concepteur rédacteur</v>
          </cell>
          <cell r="AT499" t="str">
            <v xml:space="preserve"> contenu </v>
          </cell>
          <cell r="AU499" t="str">
            <v xml:space="preserve"> mot</v>
          </cell>
          <cell r="AV499" t="str">
            <v xml:space="preserve"> mot clé </v>
          </cell>
          <cell r="AW499" t="str">
            <v xml:space="preserve"> presse écrite </v>
          </cell>
          <cell r="AX499" t="str">
            <v xml:space="preserve"> rédiger </v>
          </cell>
          <cell r="AY499" t="str">
            <v xml:space="preserve"> référencement </v>
          </cell>
          <cell r="AZ499" t="str">
            <v xml:space="preserve"> réseaux sociaux </v>
          </cell>
          <cell r="BA499" t="str">
            <v xml:space="preserve"> storytelling </v>
          </cell>
          <cell r="BB499" t="str">
            <v xml:space="preserve">clé </v>
          </cell>
          <cell r="BC499" t="str">
            <v xml:space="preserve">Ecriture </v>
          </cell>
          <cell r="BD499" t="str">
            <v/>
          </cell>
          <cell r="BE499" t="str">
            <v/>
          </cell>
          <cell r="BF499" t="str">
            <v/>
          </cell>
          <cell r="BG499" t="str">
            <v/>
          </cell>
          <cell r="BH499" t="str">
            <v/>
          </cell>
          <cell r="BI499" t="str">
            <v/>
          </cell>
          <cell r="BJ499" t="str">
            <v/>
          </cell>
          <cell r="BK499" t="str">
            <v/>
          </cell>
          <cell r="BL499" t="str">
            <v/>
          </cell>
          <cell r="BM499" t="str">
            <v/>
          </cell>
          <cell r="BN499" t="str">
            <v/>
          </cell>
          <cell r="BO499" t="str">
            <v/>
          </cell>
          <cell r="BP499" t="str">
            <v/>
          </cell>
          <cell r="BQ499" t="str">
            <v/>
          </cell>
          <cell r="BR499" t="str">
            <v/>
          </cell>
          <cell r="BS499" t="str">
            <v/>
          </cell>
          <cell r="BT499" t="str">
            <v/>
          </cell>
          <cell r="BU499" t="str">
            <v/>
          </cell>
          <cell r="BV499" t="str">
            <v/>
          </cell>
          <cell r="BW499" t="str">
            <v/>
          </cell>
          <cell r="BX499" t="str">
            <v/>
          </cell>
        </row>
        <row r="500">
          <cell r="A500" t="str">
            <v>MBUXM</v>
          </cell>
          <cell r="B500" t="str">
            <v>UX Mobile</v>
          </cell>
          <cell r="C500" t="str">
            <v>Les clés de la conception, du contenu et du design mobile</v>
          </cell>
          <cell r="D500" t="str">
            <v>Audrey CHATEL</v>
          </cell>
          <cell r="E500" t="str">
            <v/>
          </cell>
          <cell r="F500" t="str">
            <v>CHATEL, Audrey</v>
          </cell>
          <cell r="G500" t="str">
            <v/>
          </cell>
          <cell r="H500" t="str">
            <v/>
          </cell>
          <cell r="I500" t="str">
            <v/>
          </cell>
          <cell r="J500" t="str">
            <v/>
          </cell>
          <cell r="K500" t="str">
            <v>Edition du 1 April 2016</v>
          </cell>
          <cell r="L500" t="str">
            <v>223 pages</v>
          </cell>
          <cell r="M500" t="str">
            <v>Editions ENI</v>
          </cell>
          <cell r="N500" t="str">
            <v>fre</v>
          </cell>
          <cell r="O500" t="str">
            <v>fre</v>
          </cell>
          <cell r="P500" t="str">
            <v>fre</v>
          </cell>
          <cell r="Q500" t="str">
            <v>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v>
          </cell>
          <cell r="R500">
            <v>9782409001918</v>
          </cell>
          <cell r="S500" t="str">
            <v>Version Numérique</v>
          </cell>
          <cell r="T500">
            <v>9782409000898</v>
          </cell>
          <cell r="U500" t="str">
            <v>Version Imprimée</v>
          </cell>
          <cell r="V500" t="str">
            <v>St-Herblain</v>
          </cell>
          <cell r="W500" t="str">
            <v>Editions ENI</v>
          </cell>
          <cell r="X500">
            <v>2016</v>
          </cell>
          <cell r="Y500" t="str">
            <v>Bibliothèque Numérique ENI (Service en ligne)</v>
          </cell>
          <cell r="Z500" t="str">
            <v>MARKETING BOOK</v>
          </cell>
          <cell r="AA500" t="str">
            <v>texte</v>
          </cell>
          <cell r="AB500" t="str">
            <v>txt</v>
          </cell>
          <cell r="AC500" t="str">
            <v>rdacontent/fre</v>
          </cell>
          <cell r="AD500" t="str">
            <v>informatique</v>
          </cell>
          <cell r="AE500" t="str">
            <v>c</v>
          </cell>
          <cell r="AF500" t="str">
            <v>rdamedia/fre</v>
          </cell>
          <cell r="AG500" t="str">
            <v>ressource en ligne</v>
          </cell>
          <cell r="AH500" t="str">
            <v>cr</v>
          </cell>
          <cell r="AI500" t="str">
            <v>rdacarrier/fre</v>
          </cell>
          <cell r="AJ500" t="str">
            <v>m\\\\\o\\d\\\\\\\\</v>
          </cell>
          <cell r="AK500" t="str">
            <v>cr\cn\\\\uuaua</v>
          </cell>
          <cell r="AL500" t="str">
            <v>Accès restreint aux membres</v>
          </cell>
          <cell r="AM500" t="str">
            <v>Source de la note de description : Version imprimée</v>
          </cell>
          <cell r="AN500" t="str">
            <v/>
          </cell>
          <cell r="AO500" t="str">
            <v>%SITE_CLIENT%/?library_guid=F70C3D29-36EA-486B-942F-A2736961772A</v>
          </cell>
          <cell r="AP500" t="str">
            <v>Accès au travers du portail ENI</v>
          </cell>
          <cell r="AQ500" t="str">
            <v xml:space="preserve"> design </v>
          </cell>
          <cell r="AR500" t="str">
            <v xml:space="preserve"> Expérience utilisateur </v>
          </cell>
          <cell r="AS500" t="str">
            <v xml:space="preserve"> LNMBUXM</v>
          </cell>
          <cell r="AT500" t="str">
            <v xml:space="preserve"> site </v>
          </cell>
          <cell r="AU500" t="str">
            <v xml:space="preserve"> UX </v>
          </cell>
          <cell r="AV500" t="str">
            <v xml:space="preserve">Ergonomie </v>
          </cell>
          <cell r="AW500" t="str">
            <v/>
          </cell>
          <cell r="AX500" t="str">
            <v/>
          </cell>
          <cell r="AY500" t="str">
            <v/>
          </cell>
          <cell r="AZ500" t="str">
            <v/>
          </cell>
          <cell r="BA500" t="str">
            <v/>
          </cell>
          <cell r="BB500" t="str">
            <v/>
          </cell>
          <cell r="BC500" t="str">
            <v/>
          </cell>
          <cell r="BD500" t="str">
            <v/>
          </cell>
          <cell r="BE500" t="str">
            <v/>
          </cell>
          <cell r="BF500" t="str">
            <v/>
          </cell>
          <cell r="BG500" t="str">
            <v/>
          </cell>
          <cell r="BH500" t="str">
            <v/>
          </cell>
          <cell r="BI500" t="str">
            <v/>
          </cell>
          <cell r="BJ500" t="str">
            <v/>
          </cell>
          <cell r="BK500" t="str">
            <v/>
          </cell>
          <cell r="BL500" t="str">
            <v/>
          </cell>
          <cell r="BM500" t="str">
            <v/>
          </cell>
          <cell r="BN500" t="str">
            <v/>
          </cell>
          <cell r="BO500" t="str">
            <v/>
          </cell>
          <cell r="BP500" t="str">
            <v/>
          </cell>
          <cell r="BQ500" t="str">
            <v/>
          </cell>
          <cell r="BR500" t="str">
            <v/>
          </cell>
          <cell r="BS500" t="str">
            <v/>
          </cell>
          <cell r="BT500" t="str">
            <v/>
          </cell>
          <cell r="BU500" t="str">
            <v/>
          </cell>
          <cell r="BV500" t="str">
            <v/>
          </cell>
          <cell r="BW500" t="str">
            <v/>
          </cell>
          <cell r="BX500" t="str">
            <v/>
          </cell>
        </row>
        <row r="501">
          <cell r="A501" t="str">
            <v>MBVM</v>
          </cell>
          <cell r="B501" t="str">
            <v>Vidéo marketing</v>
          </cell>
          <cell r="C501" t="str">
            <v>Créez des vidéos efficaces pour votre communication web</v>
          </cell>
          <cell r="D501" t="str">
            <v>Didier MAZIER</v>
          </cell>
          <cell r="E501" t="str">
            <v/>
          </cell>
          <cell r="F501" t="str">
            <v>MAZIER, Didier</v>
          </cell>
          <cell r="G501" t="str">
            <v/>
          </cell>
          <cell r="H501" t="str">
            <v/>
          </cell>
          <cell r="I501" t="str">
            <v/>
          </cell>
          <cell r="J501" t="str">
            <v/>
          </cell>
          <cell r="K501" t="str">
            <v>Edition du 1 October 2013</v>
          </cell>
          <cell r="L501" t="str">
            <v>223 pages</v>
          </cell>
          <cell r="M501" t="str">
            <v>Editions ENI</v>
          </cell>
          <cell r="N501" t="str">
            <v>fre</v>
          </cell>
          <cell r="O501" t="str">
            <v>fre</v>
          </cell>
          <cell r="P501" t="str">
            <v>fre</v>
          </cell>
          <cell r="Q501" t="str">
            <v>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v>
          </cell>
          <cell r="R501">
            <v>9782746084919</v>
          </cell>
          <cell r="S501" t="str">
            <v>Version Numérique</v>
          </cell>
          <cell r="T501">
            <v>9782746083769</v>
          </cell>
          <cell r="U501" t="str">
            <v>Version Imprimée</v>
          </cell>
          <cell r="V501" t="str">
            <v>St-Herblain</v>
          </cell>
          <cell r="W501" t="str">
            <v>Editions ENI</v>
          </cell>
          <cell r="X501">
            <v>2013</v>
          </cell>
          <cell r="Y501" t="str">
            <v>Bibliothèque Numérique ENI (Service en ligne)</v>
          </cell>
          <cell r="Z501" t="str">
            <v>MARKETING BOOK</v>
          </cell>
          <cell r="AA501" t="str">
            <v>texte</v>
          </cell>
          <cell r="AB501" t="str">
            <v>txt</v>
          </cell>
          <cell r="AC501" t="str">
            <v>rdacontent/fre</v>
          </cell>
          <cell r="AD501" t="str">
            <v>informatique</v>
          </cell>
          <cell r="AE501" t="str">
            <v>c</v>
          </cell>
          <cell r="AF501" t="str">
            <v>rdamedia/fre</v>
          </cell>
          <cell r="AG501" t="str">
            <v>ressource en ligne</v>
          </cell>
          <cell r="AH501" t="str">
            <v>cr</v>
          </cell>
          <cell r="AI501" t="str">
            <v>rdacarrier/fre</v>
          </cell>
          <cell r="AJ501" t="str">
            <v>m\\\\\o\\d\\\\\\\\</v>
          </cell>
          <cell r="AK501" t="str">
            <v>cr\cn\\\\uuaua</v>
          </cell>
          <cell r="AL501" t="str">
            <v>Accès restreint aux membres</v>
          </cell>
          <cell r="AM501" t="str">
            <v>Source de la note de description : Version imprimée</v>
          </cell>
          <cell r="AN501" t="str">
            <v/>
          </cell>
          <cell r="AO501" t="str">
            <v>%SITE_CLIENT%/?library_guid=2CEAE2C5-C1AF-4028-945A-5A06D355DC37</v>
          </cell>
          <cell r="AP501" t="str">
            <v>Accès au travers du portail ENI</v>
          </cell>
          <cell r="AQ501" t="str">
            <v xml:space="preserve"> Dailymotion  </v>
          </cell>
          <cell r="AR501" t="str">
            <v xml:space="preserve"> film </v>
          </cell>
          <cell r="AS501" t="str">
            <v xml:space="preserve"> interview </v>
          </cell>
          <cell r="AT501" t="str">
            <v xml:space="preserve"> LNMBVM</v>
          </cell>
          <cell r="AU501" t="str">
            <v xml:space="preserve"> making</v>
          </cell>
          <cell r="AV501" t="str">
            <v xml:space="preserve"> présentation </v>
          </cell>
          <cell r="AW501" t="str">
            <v xml:space="preserve"> reportage </v>
          </cell>
          <cell r="AX501" t="str">
            <v xml:space="preserve"> vidéo</v>
          </cell>
          <cell r="AY501" t="str">
            <v xml:space="preserve"> vidéo </v>
          </cell>
          <cell r="AZ501" t="str">
            <v xml:space="preserve"> visio</v>
          </cell>
          <cell r="BA501" t="str">
            <v xml:space="preserve"> webinar </v>
          </cell>
          <cell r="BB501" t="str">
            <v xml:space="preserve"> YouTube </v>
          </cell>
          <cell r="BC501" t="str">
            <v xml:space="preserve">conférence </v>
          </cell>
          <cell r="BD501" t="str">
            <v xml:space="preserve">conférence </v>
          </cell>
          <cell r="BE501" t="str">
            <v xml:space="preserve">of </v>
          </cell>
          <cell r="BF501" t="str">
            <v xml:space="preserve">Webmarketing </v>
          </cell>
          <cell r="BG501" t="str">
            <v/>
          </cell>
          <cell r="BH501" t="str">
            <v/>
          </cell>
          <cell r="BI501" t="str">
            <v/>
          </cell>
          <cell r="BJ501" t="str">
            <v/>
          </cell>
          <cell r="BK501" t="str">
            <v/>
          </cell>
          <cell r="BL501" t="str">
            <v/>
          </cell>
          <cell r="BM501" t="str">
            <v/>
          </cell>
          <cell r="BN501" t="str">
            <v/>
          </cell>
          <cell r="BO501" t="str">
            <v/>
          </cell>
          <cell r="BP501" t="str">
            <v/>
          </cell>
          <cell r="BQ501" t="str">
            <v/>
          </cell>
          <cell r="BR501" t="str">
            <v/>
          </cell>
          <cell r="BS501" t="str">
            <v/>
          </cell>
          <cell r="BT501" t="str">
            <v/>
          </cell>
          <cell r="BU501" t="str">
            <v/>
          </cell>
          <cell r="BV501" t="str">
            <v/>
          </cell>
          <cell r="BW501" t="str">
            <v/>
          </cell>
          <cell r="BX501" t="str">
            <v/>
          </cell>
        </row>
        <row r="502">
          <cell r="A502" t="str">
            <v>MBWA</v>
          </cell>
          <cell r="B502" t="str">
            <v>Web Analytics</v>
          </cell>
          <cell r="C502" t="str">
            <v>Les meilleures pratiques pour optimiser les performances</v>
          </cell>
          <cell r="D502" t="str">
            <v>Olivier MEYER</v>
          </cell>
          <cell r="E502" t="str">
            <v/>
          </cell>
          <cell r="F502" t="str">
            <v>MEYER, Olivier</v>
          </cell>
          <cell r="G502" t="str">
            <v/>
          </cell>
          <cell r="H502" t="str">
            <v/>
          </cell>
          <cell r="I502" t="str">
            <v/>
          </cell>
          <cell r="J502" t="str">
            <v/>
          </cell>
          <cell r="K502" t="str">
            <v>Edition du 1 May 2016</v>
          </cell>
          <cell r="L502" t="str">
            <v>330 pages</v>
          </cell>
          <cell r="M502" t="str">
            <v>Editions ENI</v>
          </cell>
          <cell r="N502" t="str">
            <v>fre</v>
          </cell>
          <cell r="O502" t="str">
            <v>fre</v>
          </cell>
          <cell r="P502" t="str">
            <v>fre</v>
          </cell>
          <cell r="Q502" t="str">
            <v>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v>
          </cell>
          <cell r="R502">
            <v>9782409002144</v>
          </cell>
          <cell r="S502" t="str">
            <v>Version Numérique</v>
          </cell>
          <cell r="T502">
            <v>9782409001543</v>
          </cell>
          <cell r="U502" t="str">
            <v>Version Imprimée</v>
          </cell>
          <cell r="V502" t="str">
            <v>St-Herblain</v>
          </cell>
          <cell r="W502" t="str">
            <v>Editions ENI</v>
          </cell>
          <cell r="X502">
            <v>2016</v>
          </cell>
          <cell r="Y502" t="str">
            <v>Bibliothèque Numérique ENI (Service en ligne)</v>
          </cell>
          <cell r="Z502" t="str">
            <v>MARKETING BOOK</v>
          </cell>
          <cell r="AA502" t="str">
            <v>texte</v>
          </cell>
          <cell r="AB502" t="str">
            <v>txt</v>
          </cell>
          <cell r="AC502" t="str">
            <v>rdacontent/fre</v>
          </cell>
          <cell r="AD502" t="str">
            <v>informatique</v>
          </cell>
          <cell r="AE502" t="str">
            <v>c</v>
          </cell>
          <cell r="AF502" t="str">
            <v>rdamedia/fre</v>
          </cell>
          <cell r="AG502" t="str">
            <v>ressource en ligne</v>
          </cell>
          <cell r="AH502" t="str">
            <v>cr</v>
          </cell>
          <cell r="AI502" t="str">
            <v>rdacarrier/fre</v>
          </cell>
          <cell r="AJ502" t="str">
            <v>m\\\\\o\\d\\\\\\\\</v>
          </cell>
          <cell r="AK502" t="str">
            <v>cr\cn\\\\uuaua</v>
          </cell>
          <cell r="AL502" t="str">
            <v>Accès restreint aux membres</v>
          </cell>
          <cell r="AM502" t="str">
            <v>Source de la note de description : Version imprimée</v>
          </cell>
          <cell r="AN502" t="str">
            <v/>
          </cell>
          <cell r="AO502" t="str">
            <v>%SITE_CLIENT%/?library_guid=07066A95-83FF-485A-85E2-0F7662BFCFEB</v>
          </cell>
          <cell r="AP502" t="str">
            <v>Accès au travers du portail ENI</v>
          </cell>
          <cell r="AQ502" t="str">
            <v xml:space="preserve"> analyse web </v>
          </cell>
          <cell r="AR502" t="str">
            <v xml:space="preserve"> e</v>
          </cell>
          <cell r="AS502" t="str">
            <v xml:space="preserve"> Google Analytics </v>
          </cell>
          <cell r="AT502" t="str">
            <v xml:space="preserve"> Google Tag manager </v>
          </cell>
          <cell r="AU502" t="str">
            <v xml:space="preserve"> GTM </v>
          </cell>
          <cell r="AV502" t="str">
            <v xml:space="preserve"> LNMBWA</v>
          </cell>
          <cell r="AW502" t="str">
            <v xml:space="preserve"> Piwik </v>
          </cell>
          <cell r="AX502" t="str">
            <v xml:space="preserve"> statistiques </v>
          </cell>
          <cell r="AY502" t="str">
            <v xml:space="preserve"> tracking </v>
          </cell>
          <cell r="AZ502" t="str">
            <v xml:space="preserve"> UA </v>
          </cell>
          <cell r="BA502" t="str">
            <v xml:space="preserve"> Universal Analytics </v>
          </cell>
          <cell r="BB502" t="str">
            <v xml:space="preserve">commerce </v>
          </cell>
          <cell r="BC502" t="str">
            <v xml:space="preserve">Site </v>
          </cell>
          <cell r="BD502" t="str">
            <v/>
          </cell>
          <cell r="BE502" t="str">
            <v/>
          </cell>
          <cell r="BF502" t="str">
            <v/>
          </cell>
          <cell r="BG502" t="str">
            <v/>
          </cell>
          <cell r="BH502" t="str">
            <v/>
          </cell>
          <cell r="BI502" t="str">
            <v/>
          </cell>
          <cell r="BJ502" t="str">
            <v/>
          </cell>
          <cell r="BK502" t="str">
            <v/>
          </cell>
          <cell r="BL502" t="str">
            <v/>
          </cell>
          <cell r="BM502" t="str">
            <v/>
          </cell>
          <cell r="BN502" t="str">
            <v/>
          </cell>
          <cell r="BO502" t="str">
            <v/>
          </cell>
          <cell r="BP502" t="str">
            <v/>
          </cell>
          <cell r="BQ502" t="str">
            <v/>
          </cell>
          <cell r="BR502" t="str">
            <v/>
          </cell>
          <cell r="BS502" t="str">
            <v/>
          </cell>
          <cell r="BT502" t="str">
            <v/>
          </cell>
          <cell r="BU502" t="str">
            <v/>
          </cell>
          <cell r="BV502" t="str">
            <v/>
          </cell>
          <cell r="BW502" t="str">
            <v/>
          </cell>
          <cell r="BX502" t="str">
            <v/>
          </cell>
        </row>
        <row r="503">
          <cell r="A503" t="str">
            <v>MS10EXC</v>
          </cell>
          <cell r="B503" t="str">
            <v>Excel 2010</v>
          </cell>
          <cell r="C503" t="str">
            <v>Préparation à l'examen Microsoft&amp;reg; Office Specialist (77-882)</v>
          </cell>
          <cell r="D503" t="str">
            <v/>
          </cell>
          <cell r="E503" t="str">
            <v/>
          </cell>
          <cell r="F503" t="str">
            <v/>
          </cell>
          <cell r="G503" t="str">
            <v/>
          </cell>
          <cell r="H503" t="str">
            <v/>
          </cell>
          <cell r="I503" t="str">
            <v/>
          </cell>
          <cell r="J503" t="str">
            <v/>
          </cell>
          <cell r="K503" t="str">
            <v>Edition du 1 June 2011</v>
          </cell>
          <cell r="L503" t="str">
            <v>332 pages</v>
          </cell>
          <cell r="M503" t="str">
            <v>Editions ENI</v>
          </cell>
          <cell r="N503" t="str">
            <v>fre</v>
          </cell>
          <cell r="O503" t="str">
            <v>fre</v>
          </cell>
          <cell r="P503" t="str">
            <v>fre</v>
          </cell>
          <cell r="Q503" t="str">
            <v>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v>
          </cell>
          <cell r="R503">
            <v>9782746067042</v>
          </cell>
          <cell r="S503" t="str">
            <v>Version Numérique</v>
          </cell>
          <cell r="T503">
            <v>9782746065512</v>
          </cell>
          <cell r="U503" t="str">
            <v>Version Imprimée</v>
          </cell>
          <cell r="V503" t="str">
            <v>St-Herblain</v>
          </cell>
          <cell r="W503" t="str">
            <v>Editions ENI</v>
          </cell>
          <cell r="X503">
            <v>2011</v>
          </cell>
          <cell r="Y503" t="str">
            <v>Bibliothèque Numérique ENI (Service en ligne)</v>
          </cell>
          <cell r="Z503" t="str">
            <v>MOUS</v>
          </cell>
          <cell r="AA503" t="str">
            <v>texte</v>
          </cell>
          <cell r="AB503" t="str">
            <v>txt</v>
          </cell>
          <cell r="AC503" t="str">
            <v>rdacontent/fre</v>
          </cell>
          <cell r="AD503" t="str">
            <v>informatique</v>
          </cell>
          <cell r="AE503" t="str">
            <v>c</v>
          </cell>
          <cell r="AF503" t="str">
            <v>rdamedia/fre</v>
          </cell>
          <cell r="AG503" t="str">
            <v>ressource en ligne</v>
          </cell>
          <cell r="AH503" t="str">
            <v>cr</v>
          </cell>
          <cell r="AI503" t="str">
            <v>rdacarrier/fre</v>
          </cell>
          <cell r="AJ503" t="str">
            <v>m\\\\\o\\d\\\\\\\\</v>
          </cell>
          <cell r="AK503" t="str">
            <v>cr\cn\\\\uuaua</v>
          </cell>
          <cell r="AL503" t="str">
            <v>Accès restreint aux membres</v>
          </cell>
          <cell r="AM503" t="str">
            <v>Source de la note de description : Version imprimée</v>
          </cell>
          <cell r="AN503" t="str">
            <v/>
          </cell>
          <cell r="AO503" t="str">
            <v>%SITE_CLIENT%/?library_guid=F0AC2D90-C694-4C5A-9519-A75DA6AF67A5</v>
          </cell>
          <cell r="AP503" t="str">
            <v>Accès au travers du portail ENI</v>
          </cell>
          <cell r="AQ503" t="str">
            <v xml:space="preserve">  examen </v>
          </cell>
          <cell r="AR503">
            <v>77</v>
          </cell>
          <cell r="AS503" t="str">
            <v xml:space="preserve"> Certification Microsoft </v>
          </cell>
          <cell r="AT503" t="str">
            <v xml:space="preserve"> e</v>
          </cell>
          <cell r="AU503" t="str">
            <v xml:space="preserve"> ebook </v>
          </cell>
          <cell r="AV503" t="str">
            <v xml:space="preserve"> Excel10 </v>
          </cell>
          <cell r="AW503" t="str">
            <v xml:space="preserve"> Excel2010 </v>
          </cell>
          <cell r="AX503" t="str">
            <v xml:space="preserve"> exercices </v>
          </cell>
          <cell r="AY503" t="str">
            <v xml:space="preserve"> livre électronique </v>
          </cell>
          <cell r="AZ503" t="str">
            <v xml:space="preserve"> livre numérique </v>
          </cell>
          <cell r="BA503" t="str">
            <v xml:space="preserve"> livres électroniques </v>
          </cell>
          <cell r="BB503" t="str">
            <v xml:space="preserve"> livres numériques </v>
          </cell>
          <cell r="BC503" t="str">
            <v xml:space="preserve"> LNMS10EXC</v>
          </cell>
          <cell r="BD503" t="str">
            <v xml:space="preserve"> micosoft  </v>
          </cell>
          <cell r="BE503" t="str">
            <v xml:space="preserve"> MOS </v>
          </cell>
          <cell r="BF503" t="str">
            <v xml:space="preserve"> Tableur </v>
          </cell>
          <cell r="BG503">
            <v>882</v>
          </cell>
          <cell r="BH503" t="str">
            <v xml:space="preserve">book </v>
          </cell>
          <cell r="BI503" t="str">
            <v xml:space="preserve">Excel 10 </v>
          </cell>
          <cell r="BJ503" t="str">
            <v/>
          </cell>
          <cell r="BK503" t="str">
            <v/>
          </cell>
          <cell r="BL503" t="str">
            <v/>
          </cell>
          <cell r="BM503" t="str">
            <v/>
          </cell>
          <cell r="BN503" t="str">
            <v/>
          </cell>
          <cell r="BO503" t="str">
            <v/>
          </cell>
          <cell r="BP503" t="str">
            <v/>
          </cell>
          <cell r="BQ503" t="str">
            <v/>
          </cell>
          <cell r="BR503" t="str">
            <v/>
          </cell>
          <cell r="BS503" t="str">
            <v/>
          </cell>
          <cell r="BT503" t="str">
            <v/>
          </cell>
          <cell r="BU503" t="str">
            <v/>
          </cell>
          <cell r="BV503" t="str">
            <v/>
          </cell>
          <cell r="BW503" t="str">
            <v/>
          </cell>
          <cell r="BX503" t="str">
            <v/>
          </cell>
        </row>
        <row r="504">
          <cell r="A504" t="str">
            <v>MS10EXCE</v>
          </cell>
          <cell r="B504" t="str">
            <v>Excel 2010 Expert</v>
          </cell>
          <cell r="C504" t="str">
            <v>Préparation à l'examen Microsoft&amp;reg; Office Specialist (77-888)</v>
          </cell>
          <cell r="D504" t="str">
            <v/>
          </cell>
          <cell r="E504" t="str">
            <v/>
          </cell>
          <cell r="F504" t="str">
            <v/>
          </cell>
          <cell r="G504" t="str">
            <v/>
          </cell>
          <cell r="H504" t="str">
            <v/>
          </cell>
          <cell r="I504" t="str">
            <v/>
          </cell>
          <cell r="J504" t="str">
            <v/>
          </cell>
          <cell r="K504" t="str">
            <v>Edition du 1 June 2012</v>
          </cell>
          <cell r="L504" t="str">
            <v>348 pages</v>
          </cell>
          <cell r="M504" t="str">
            <v>Editions ENI</v>
          </cell>
          <cell r="N504" t="str">
            <v>fre</v>
          </cell>
          <cell r="O504" t="str">
            <v>fre</v>
          </cell>
          <cell r="P504" t="str">
            <v>fre</v>
          </cell>
          <cell r="Q504" t="str">
            <v>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ell>
          <cell r="R504">
            <v>9782746074637</v>
          </cell>
          <cell r="S504" t="str">
            <v>Version Numérique</v>
          </cell>
          <cell r="T504">
            <v>9782746073968</v>
          </cell>
          <cell r="U504" t="str">
            <v>Version Imprimée</v>
          </cell>
          <cell r="V504" t="str">
            <v>St-Herblain</v>
          </cell>
          <cell r="W504" t="str">
            <v>Editions ENI</v>
          </cell>
          <cell r="X504">
            <v>2012</v>
          </cell>
          <cell r="Y504" t="str">
            <v>Bibliothèque Numérique ENI (Service en ligne)</v>
          </cell>
          <cell r="Z504" t="str">
            <v>MOUS</v>
          </cell>
          <cell r="AA504" t="str">
            <v>texte</v>
          </cell>
          <cell r="AB504" t="str">
            <v>txt</v>
          </cell>
          <cell r="AC504" t="str">
            <v>rdacontent/fre</v>
          </cell>
          <cell r="AD504" t="str">
            <v>informatique</v>
          </cell>
          <cell r="AE504" t="str">
            <v>c</v>
          </cell>
          <cell r="AF504" t="str">
            <v>rdamedia/fre</v>
          </cell>
          <cell r="AG504" t="str">
            <v>ressource en ligne</v>
          </cell>
          <cell r="AH504" t="str">
            <v>cr</v>
          </cell>
          <cell r="AI504" t="str">
            <v>rdacarrier/fre</v>
          </cell>
          <cell r="AJ504" t="str">
            <v>m\\\\\o\\d\\\\\\\\</v>
          </cell>
          <cell r="AK504" t="str">
            <v>cr\cn\\\\uuaua</v>
          </cell>
          <cell r="AL504" t="str">
            <v>Accès restreint aux membres</v>
          </cell>
          <cell r="AM504" t="str">
            <v>Source de la note de description : Version imprimée</v>
          </cell>
          <cell r="AN504" t="str">
            <v/>
          </cell>
          <cell r="AO504" t="str">
            <v>%SITE_CLIENT%/?library_guid=353FBE02-4237-4A06-BD1B-107263EE0D48</v>
          </cell>
          <cell r="AP504" t="str">
            <v>Accès au travers du portail ENI</v>
          </cell>
          <cell r="AQ504" t="str">
            <v xml:space="preserve"> audit </v>
          </cell>
          <cell r="AR504" t="str">
            <v xml:space="preserve"> classeur </v>
          </cell>
          <cell r="AS504" t="str">
            <v xml:space="preserve"> feuille de calcul </v>
          </cell>
          <cell r="AT504" t="str">
            <v xml:space="preserve"> formule </v>
          </cell>
          <cell r="AU504" t="str">
            <v xml:space="preserve"> graphique </v>
          </cell>
          <cell r="AV504" t="str">
            <v xml:space="preserve"> liste </v>
          </cell>
          <cell r="AW504" t="str">
            <v xml:space="preserve"> LNMS10EXCE</v>
          </cell>
          <cell r="AX504" t="str">
            <v xml:space="preserve"> Office 2010 </v>
          </cell>
          <cell r="AY504" t="str">
            <v xml:space="preserve"> scénario </v>
          </cell>
          <cell r="AZ504" t="str">
            <v xml:space="preserve"> solveur </v>
          </cell>
          <cell r="BA504" t="str">
            <v xml:space="preserve"> statistique </v>
          </cell>
          <cell r="BB504" t="str">
            <v xml:space="preserve"> tableau croisé </v>
          </cell>
          <cell r="BC504" t="str">
            <v xml:space="preserve"> tableur </v>
          </cell>
          <cell r="BD504" t="str">
            <v xml:space="preserve">Microsoft </v>
          </cell>
          <cell r="BE504" t="str">
            <v/>
          </cell>
          <cell r="BF504" t="str">
            <v/>
          </cell>
          <cell r="BG504" t="str">
            <v/>
          </cell>
          <cell r="BH504" t="str">
            <v/>
          </cell>
          <cell r="BI504" t="str">
            <v/>
          </cell>
          <cell r="BJ504" t="str">
            <v/>
          </cell>
          <cell r="BK504" t="str">
            <v/>
          </cell>
          <cell r="BL504" t="str">
            <v/>
          </cell>
          <cell r="BM504" t="str">
            <v/>
          </cell>
          <cell r="BN504" t="str">
            <v/>
          </cell>
          <cell r="BO504" t="str">
            <v/>
          </cell>
          <cell r="BP504" t="str">
            <v/>
          </cell>
          <cell r="BQ504" t="str">
            <v/>
          </cell>
          <cell r="BR504" t="str">
            <v/>
          </cell>
          <cell r="BS504" t="str">
            <v/>
          </cell>
          <cell r="BT504" t="str">
            <v/>
          </cell>
          <cell r="BU504" t="str">
            <v/>
          </cell>
          <cell r="BV504" t="str">
            <v/>
          </cell>
          <cell r="BW504" t="str">
            <v/>
          </cell>
          <cell r="BX504" t="str">
            <v/>
          </cell>
        </row>
        <row r="505">
          <cell r="A505" t="str">
            <v>MS10POW</v>
          </cell>
          <cell r="B505" t="str">
            <v>PowerPoint 2010</v>
          </cell>
          <cell r="C505" t="str">
            <v>Préparation à l'examen Microsoft&amp;reg; Office Specialist (77-883)</v>
          </cell>
          <cell r="D505" t="str">
            <v/>
          </cell>
          <cell r="E505" t="str">
            <v/>
          </cell>
          <cell r="F505" t="str">
            <v/>
          </cell>
          <cell r="G505" t="str">
            <v/>
          </cell>
          <cell r="H505" t="str">
            <v/>
          </cell>
          <cell r="I505" t="str">
            <v/>
          </cell>
          <cell r="J505" t="str">
            <v/>
          </cell>
          <cell r="K505" t="str">
            <v>Edition du 1 October 2011</v>
          </cell>
          <cell r="L505" t="str">
            <v>400 pages</v>
          </cell>
          <cell r="M505" t="str">
            <v>Editions ENI</v>
          </cell>
          <cell r="N505" t="str">
            <v>fre</v>
          </cell>
          <cell r="O505" t="str">
            <v>fre</v>
          </cell>
          <cell r="P505" t="str">
            <v>fre</v>
          </cell>
          <cell r="Q505" t="str">
            <v>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v>
          </cell>
          <cell r="R505">
            <v>9782746070424</v>
          </cell>
          <cell r="S505" t="str">
            <v>Version Numérique</v>
          </cell>
          <cell r="T505">
            <v>9782746068209</v>
          </cell>
          <cell r="U505" t="str">
            <v>Version Imprimée</v>
          </cell>
          <cell r="V505" t="str">
            <v>St-Herblain</v>
          </cell>
          <cell r="W505" t="str">
            <v>Editions ENI</v>
          </cell>
          <cell r="X505">
            <v>2011</v>
          </cell>
          <cell r="Y505" t="str">
            <v>Bibliothèque Numérique ENI (Service en ligne)</v>
          </cell>
          <cell r="Z505" t="str">
            <v>MOUS</v>
          </cell>
          <cell r="AA505" t="str">
            <v>texte</v>
          </cell>
          <cell r="AB505" t="str">
            <v>txt</v>
          </cell>
          <cell r="AC505" t="str">
            <v>rdacontent/fre</v>
          </cell>
          <cell r="AD505" t="str">
            <v>informatique</v>
          </cell>
          <cell r="AE505" t="str">
            <v>c</v>
          </cell>
          <cell r="AF505" t="str">
            <v>rdamedia/fre</v>
          </cell>
          <cell r="AG505" t="str">
            <v>ressource en ligne</v>
          </cell>
          <cell r="AH505" t="str">
            <v>cr</v>
          </cell>
          <cell r="AI505" t="str">
            <v>rdacarrier/fre</v>
          </cell>
          <cell r="AJ505" t="str">
            <v>m\\\\\o\\d\\\\\\\\</v>
          </cell>
          <cell r="AK505" t="str">
            <v>cr\cn\\\\uuaua</v>
          </cell>
          <cell r="AL505" t="str">
            <v>Accès restreint aux membres</v>
          </cell>
          <cell r="AM505" t="str">
            <v>Source de la note de description : Version imprimée</v>
          </cell>
          <cell r="AN505" t="str">
            <v/>
          </cell>
          <cell r="AO505" t="str">
            <v>%SITE_CLIENT%/?library_guid=5B81B250-05D0-4431-9490-61ED4CDDD50D</v>
          </cell>
          <cell r="AP505" t="str">
            <v>Accès au travers du portail ENI</v>
          </cell>
          <cell r="AQ505" t="str">
            <v xml:space="preserve"> Certification </v>
          </cell>
          <cell r="AR505" t="str">
            <v xml:space="preserve"> e</v>
          </cell>
          <cell r="AS505" t="str">
            <v xml:space="preserve"> ebook </v>
          </cell>
          <cell r="AT505" t="str">
            <v xml:space="preserve"> livre électronique </v>
          </cell>
          <cell r="AU505" t="str">
            <v xml:space="preserve"> livre numérique </v>
          </cell>
          <cell r="AV505" t="str">
            <v xml:space="preserve"> livres électroniques </v>
          </cell>
          <cell r="AW505" t="str">
            <v xml:space="preserve"> livres numériques </v>
          </cell>
          <cell r="AX505" t="str">
            <v xml:space="preserve"> LNMS10POW</v>
          </cell>
          <cell r="AY505" t="str">
            <v xml:space="preserve"> Microsoft </v>
          </cell>
          <cell r="AZ505" t="str">
            <v xml:space="preserve"> Office </v>
          </cell>
          <cell r="BA505" t="str">
            <v xml:space="preserve"> PowerPoint </v>
          </cell>
          <cell r="BB505" t="str">
            <v xml:space="preserve"> PréAO </v>
          </cell>
          <cell r="BC505" t="str">
            <v xml:space="preserve">book </v>
          </cell>
          <cell r="BD505" t="str">
            <v xml:space="preserve">MOS </v>
          </cell>
          <cell r="BE505" t="str">
            <v/>
          </cell>
          <cell r="BF505" t="str">
            <v/>
          </cell>
          <cell r="BG505" t="str">
            <v/>
          </cell>
          <cell r="BH505" t="str">
            <v/>
          </cell>
          <cell r="BI505" t="str">
            <v/>
          </cell>
          <cell r="BJ505" t="str">
            <v/>
          </cell>
          <cell r="BK505" t="str">
            <v/>
          </cell>
          <cell r="BL505" t="str">
            <v/>
          </cell>
          <cell r="BM505" t="str">
            <v/>
          </cell>
          <cell r="BN505" t="str">
            <v/>
          </cell>
          <cell r="BO505" t="str">
            <v/>
          </cell>
          <cell r="BP505" t="str">
            <v/>
          </cell>
          <cell r="BQ505" t="str">
            <v/>
          </cell>
          <cell r="BR505" t="str">
            <v/>
          </cell>
          <cell r="BS505" t="str">
            <v/>
          </cell>
          <cell r="BT505" t="str">
            <v/>
          </cell>
          <cell r="BU505" t="str">
            <v/>
          </cell>
          <cell r="BV505" t="str">
            <v/>
          </cell>
          <cell r="BW505" t="str">
            <v/>
          </cell>
          <cell r="BX505" t="str">
            <v/>
          </cell>
        </row>
        <row r="506">
          <cell r="A506" t="str">
            <v>MS10WOR</v>
          </cell>
          <cell r="B506" t="str">
            <v>Word 2010</v>
          </cell>
          <cell r="C506" t="str">
            <v>Préparation à l'examen Microsoft&amp;reg; Office Specialist (77-881)</v>
          </cell>
          <cell r="D506" t="str">
            <v/>
          </cell>
          <cell r="E506" t="str">
            <v/>
          </cell>
          <cell r="F506" t="str">
            <v/>
          </cell>
          <cell r="G506" t="str">
            <v/>
          </cell>
          <cell r="H506" t="str">
            <v/>
          </cell>
          <cell r="I506" t="str">
            <v/>
          </cell>
          <cell r="J506" t="str">
            <v/>
          </cell>
          <cell r="K506" t="str">
            <v>Edition du 1 June 2011</v>
          </cell>
          <cell r="L506" t="str">
            <v>372 pages</v>
          </cell>
          <cell r="M506" t="str">
            <v>Editions ENI</v>
          </cell>
          <cell r="N506" t="str">
            <v>fre</v>
          </cell>
          <cell r="O506" t="str">
            <v>fre</v>
          </cell>
          <cell r="P506" t="str">
            <v>fre</v>
          </cell>
          <cell r="Q506" t="str">
            <v>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v>
          </cell>
          <cell r="R506">
            <v>9782746067127</v>
          </cell>
          <cell r="S506" t="str">
            <v>Version Numérique</v>
          </cell>
          <cell r="T506">
            <v>9782746065529</v>
          </cell>
          <cell r="U506" t="str">
            <v>Version Imprimée</v>
          </cell>
          <cell r="V506" t="str">
            <v>St-Herblain</v>
          </cell>
          <cell r="W506" t="str">
            <v>Editions ENI</v>
          </cell>
          <cell r="X506">
            <v>2011</v>
          </cell>
          <cell r="Y506" t="str">
            <v>Bibliothèque Numérique ENI (Service en ligne)</v>
          </cell>
          <cell r="Z506" t="str">
            <v>MOUS</v>
          </cell>
          <cell r="AA506" t="str">
            <v>texte</v>
          </cell>
          <cell r="AB506" t="str">
            <v>txt</v>
          </cell>
          <cell r="AC506" t="str">
            <v>rdacontent/fre</v>
          </cell>
          <cell r="AD506" t="str">
            <v>informatique</v>
          </cell>
          <cell r="AE506" t="str">
            <v>c</v>
          </cell>
          <cell r="AF506" t="str">
            <v>rdamedia/fre</v>
          </cell>
          <cell r="AG506" t="str">
            <v>ressource en ligne</v>
          </cell>
          <cell r="AH506" t="str">
            <v>cr</v>
          </cell>
          <cell r="AI506" t="str">
            <v>rdacarrier/fre</v>
          </cell>
          <cell r="AJ506" t="str">
            <v>m\\\\\o\\d\\\\\\\\</v>
          </cell>
          <cell r="AK506" t="str">
            <v>cr\cn\\\\uuaua</v>
          </cell>
          <cell r="AL506" t="str">
            <v>Accès restreint aux membres</v>
          </cell>
          <cell r="AM506" t="str">
            <v>Source de la note de description : Version imprimée</v>
          </cell>
          <cell r="AN506" t="str">
            <v/>
          </cell>
          <cell r="AO506" t="str">
            <v>%SITE_CLIENT%/?library_guid=3D869EC9-C92A-4EB0-A8C2-415BB99F620F</v>
          </cell>
          <cell r="AP506" t="str">
            <v>Accès au travers du portail ENI</v>
          </cell>
          <cell r="AQ506" t="str">
            <v xml:space="preserve">  examen </v>
          </cell>
          <cell r="AR506">
            <v>77</v>
          </cell>
          <cell r="AS506" t="str">
            <v xml:space="preserve"> Certification Microsoft </v>
          </cell>
          <cell r="AT506" t="str">
            <v xml:space="preserve"> e</v>
          </cell>
          <cell r="AU506" t="str">
            <v xml:space="preserve"> ebook </v>
          </cell>
          <cell r="AV506" t="str">
            <v xml:space="preserve"> exercices </v>
          </cell>
          <cell r="AW506" t="str">
            <v xml:space="preserve"> livre électronique </v>
          </cell>
          <cell r="AX506" t="str">
            <v xml:space="preserve"> livre numérique </v>
          </cell>
          <cell r="AY506" t="str">
            <v xml:space="preserve"> livres électroniques </v>
          </cell>
          <cell r="AZ506" t="str">
            <v xml:space="preserve"> livres numériques </v>
          </cell>
          <cell r="BA506" t="str">
            <v xml:space="preserve"> LNMS10WOR</v>
          </cell>
          <cell r="BB506" t="str">
            <v xml:space="preserve"> micosoft  </v>
          </cell>
          <cell r="BC506" t="str">
            <v xml:space="preserve"> MOS </v>
          </cell>
          <cell r="BD506" t="str">
            <v xml:space="preserve"> traitement de texte </v>
          </cell>
          <cell r="BE506" t="str">
            <v xml:space="preserve"> Word2010 </v>
          </cell>
          <cell r="BF506">
            <v>881</v>
          </cell>
          <cell r="BG506" t="str">
            <v xml:space="preserve">book </v>
          </cell>
          <cell r="BH506" t="str">
            <v xml:space="preserve">Word 10 </v>
          </cell>
          <cell r="BI506" t="str">
            <v xml:space="preserve">Word10 </v>
          </cell>
          <cell r="BJ506" t="str">
            <v/>
          </cell>
          <cell r="BK506" t="str">
            <v/>
          </cell>
          <cell r="BL506" t="str">
            <v/>
          </cell>
          <cell r="BM506" t="str">
            <v/>
          </cell>
          <cell r="BN506" t="str">
            <v/>
          </cell>
          <cell r="BO506" t="str">
            <v/>
          </cell>
          <cell r="BP506" t="str">
            <v/>
          </cell>
          <cell r="BQ506" t="str">
            <v/>
          </cell>
          <cell r="BR506" t="str">
            <v/>
          </cell>
          <cell r="BS506" t="str">
            <v/>
          </cell>
          <cell r="BT506" t="str">
            <v/>
          </cell>
          <cell r="BU506" t="str">
            <v/>
          </cell>
          <cell r="BV506" t="str">
            <v/>
          </cell>
          <cell r="BW506" t="str">
            <v/>
          </cell>
          <cell r="BX506" t="str">
            <v/>
          </cell>
        </row>
        <row r="507">
          <cell r="A507" t="str">
            <v>MS10WORE</v>
          </cell>
          <cell r="B507" t="str">
            <v>Word 2010 Expert</v>
          </cell>
          <cell r="C507" t="str">
            <v>Préparation à l'examen Microsoft&amp;reg; Office Specialist (77-887)</v>
          </cell>
          <cell r="D507" t="str">
            <v/>
          </cell>
          <cell r="E507" t="str">
            <v/>
          </cell>
          <cell r="F507" t="str">
            <v/>
          </cell>
          <cell r="G507" t="str">
            <v/>
          </cell>
          <cell r="H507" t="str">
            <v/>
          </cell>
          <cell r="I507" t="str">
            <v/>
          </cell>
          <cell r="J507" t="str">
            <v/>
          </cell>
          <cell r="K507" t="str">
            <v>Edition du 1 May 2012</v>
          </cell>
          <cell r="L507" t="str">
            <v>400 pages</v>
          </cell>
          <cell r="M507" t="str">
            <v>Editions ENI</v>
          </cell>
          <cell r="N507" t="str">
            <v>fre</v>
          </cell>
          <cell r="O507" t="str">
            <v>fre</v>
          </cell>
          <cell r="P507" t="str">
            <v>fre</v>
          </cell>
          <cell r="Q507" t="str">
            <v>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ell>
          <cell r="R507">
            <v>9782746074330</v>
          </cell>
          <cell r="S507" t="str">
            <v>Version Numérique</v>
          </cell>
          <cell r="T507">
            <v>9782746073784</v>
          </cell>
          <cell r="U507" t="str">
            <v>Version Imprimée</v>
          </cell>
          <cell r="V507" t="str">
            <v>St-Herblain</v>
          </cell>
          <cell r="W507" t="str">
            <v>Editions ENI</v>
          </cell>
          <cell r="X507">
            <v>2012</v>
          </cell>
          <cell r="Y507" t="str">
            <v>Bibliothèque Numérique ENI (Service en ligne)</v>
          </cell>
          <cell r="Z507" t="str">
            <v>MOUS</v>
          </cell>
          <cell r="AA507" t="str">
            <v>texte</v>
          </cell>
          <cell r="AB507" t="str">
            <v>txt</v>
          </cell>
          <cell r="AC507" t="str">
            <v>rdacontent/fre</v>
          </cell>
          <cell r="AD507" t="str">
            <v>informatique</v>
          </cell>
          <cell r="AE507" t="str">
            <v>c</v>
          </cell>
          <cell r="AF507" t="str">
            <v>rdamedia/fre</v>
          </cell>
          <cell r="AG507" t="str">
            <v>ressource en ligne</v>
          </cell>
          <cell r="AH507" t="str">
            <v>cr</v>
          </cell>
          <cell r="AI507" t="str">
            <v>rdacarrier/fre</v>
          </cell>
          <cell r="AJ507" t="str">
            <v>m\\\\\o\\d\\\\\\\\</v>
          </cell>
          <cell r="AK507" t="str">
            <v>cr\cn\\\\uuaua</v>
          </cell>
          <cell r="AL507" t="str">
            <v>Accès restreint aux membres</v>
          </cell>
          <cell r="AM507" t="str">
            <v>Source de la note de description : Version imprimée</v>
          </cell>
          <cell r="AN507" t="str">
            <v/>
          </cell>
          <cell r="AO507" t="str">
            <v>%SITE_CLIENT%/?library_guid=6224CF04-20E1-49AA-837E-F498C609DFDF</v>
          </cell>
          <cell r="AP507" t="str">
            <v>Accès au travers du portail ENI</v>
          </cell>
          <cell r="AQ507" t="str">
            <v xml:space="preserve">  examen </v>
          </cell>
          <cell r="AR507">
            <v>77</v>
          </cell>
          <cell r="AS507" t="str">
            <v xml:space="preserve"> Certification Microsoft </v>
          </cell>
          <cell r="AT507" t="str">
            <v xml:space="preserve"> e</v>
          </cell>
          <cell r="AU507" t="str">
            <v xml:space="preserve"> ebook </v>
          </cell>
          <cell r="AV507" t="str">
            <v xml:space="preserve"> exercices </v>
          </cell>
          <cell r="AW507" t="str">
            <v xml:space="preserve"> livre électronique </v>
          </cell>
          <cell r="AX507" t="str">
            <v xml:space="preserve"> livre numérique </v>
          </cell>
          <cell r="AY507" t="str">
            <v xml:space="preserve"> livres électroniques </v>
          </cell>
          <cell r="AZ507" t="str">
            <v xml:space="preserve"> livres numériques </v>
          </cell>
          <cell r="BA507" t="str">
            <v xml:space="preserve"> LNMS10WORE</v>
          </cell>
          <cell r="BB507" t="str">
            <v xml:space="preserve"> micosoft </v>
          </cell>
          <cell r="BC507" t="str">
            <v xml:space="preserve"> MOS </v>
          </cell>
          <cell r="BD507" t="str">
            <v xml:space="preserve"> traitement de texte </v>
          </cell>
          <cell r="BE507" t="str">
            <v xml:space="preserve"> Word2010 </v>
          </cell>
          <cell r="BF507">
            <v>887</v>
          </cell>
          <cell r="BG507" t="str">
            <v xml:space="preserve">book </v>
          </cell>
          <cell r="BH507" t="str">
            <v xml:space="preserve">Word 10 </v>
          </cell>
          <cell r="BI507" t="str">
            <v xml:space="preserve">Word10 </v>
          </cell>
          <cell r="BJ507" t="str">
            <v/>
          </cell>
          <cell r="BK507" t="str">
            <v/>
          </cell>
          <cell r="BL507" t="str">
            <v/>
          </cell>
          <cell r="BM507" t="str">
            <v/>
          </cell>
          <cell r="BN507" t="str">
            <v/>
          </cell>
          <cell r="BO507" t="str">
            <v/>
          </cell>
          <cell r="BP507" t="str">
            <v/>
          </cell>
          <cell r="BQ507" t="str">
            <v/>
          </cell>
          <cell r="BR507" t="str">
            <v/>
          </cell>
          <cell r="BS507" t="str">
            <v/>
          </cell>
          <cell r="BT507" t="str">
            <v/>
          </cell>
          <cell r="BU507" t="str">
            <v/>
          </cell>
          <cell r="BV507" t="str">
            <v/>
          </cell>
          <cell r="BW507" t="str">
            <v/>
          </cell>
          <cell r="BX507" t="str">
            <v/>
          </cell>
        </row>
        <row r="508">
          <cell r="A508" t="str">
            <v>OB13MAI</v>
          </cell>
          <cell r="B508" t="str">
            <v>Gérez efficacement vos mails</v>
          </cell>
          <cell r="C508" t="str">
            <v>Stratégies et bonnes pratiques (2ième édition)</v>
          </cell>
          <cell r="D508" t="str">
            <v>Luc DÉMARET</v>
          </cell>
          <cell r="E508" t="str">
            <v/>
          </cell>
          <cell r="F508" t="str">
            <v>DÉMARET, Luc</v>
          </cell>
          <cell r="G508" t="str">
            <v/>
          </cell>
          <cell r="H508" t="str">
            <v/>
          </cell>
          <cell r="I508" t="str">
            <v/>
          </cell>
          <cell r="J508" t="str">
            <v/>
          </cell>
          <cell r="K508" t="str">
            <v>Edition du 1 November 2013</v>
          </cell>
          <cell r="L508" t="str">
            <v>176 pages</v>
          </cell>
          <cell r="M508" t="str">
            <v>Editions ENI</v>
          </cell>
          <cell r="N508" t="str">
            <v>fre</v>
          </cell>
          <cell r="O508" t="str">
            <v>fre</v>
          </cell>
          <cell r="P508" t="str">
            <v>fre</v>
          </cell>
          <cell r="Q508" t="str">
            <v>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v>
          </cell>
          <cell r="R508">
            <v>9782746085695</v>
          </cell>
          <cell r="S508" t="str">
            <v>Version Numérique</v>
          </cell>
          <cell r="T508">
            <v>9782746084186</v>
          </cell>
          <cell r="U508" t="str">
            <v>Version Imprimée</v>
          </cell>
          <cell r="V508" t="str">
            <v>St-Herblain</v>
          </cell>
          <cell r="W508" t="str">
            <v>Editions ENI</v>
          </cell>
          <cell r="X508">
            <v>2013</v>
          </cell>
          <cell r="Y508" t="str">
            <v>Bibliothèque Numérique ENI (Service en ligne)</v>
          </cell>
          <cell r="Z508" t="str">
            <v>OBJECTIF PRO</v>
          </cell>
          <cell r="AA508" t="str">
            <v>texte</v>
          </cell>
          <cell r="AB508" t="str">
            <v>txt</v>
          </cell>
          <cell r="AC508" t="str">
            <v>rdacontent/fre</v>
          </cell>
          <cell r="AD508" t="str">
            <v>informatique</v>
          </cell>
          <cell r="AE508" t="str">
            <v>c</v>
          </cell>
          <cell r="AF508" t="str">
            <v>rdamedia/fre</v>
          </cell>
          <cell r="AG508" t="str">
            <v>ressource en ligne</v>
          </cell>
          <cell r="AH508" t="str">
            <v>cr</v>
          </cell>
          <cell r="AI508" t="str">
            <v>rdacarrier/fre</v>
          </cell>
          <cell r="AJ508" t="str">
            <v>m\\\\\o\\d\\\\\\\\</v>
          </cell>
          <cell r="AK508" t="str">
            <v>cr\cn\\\\uuaua</v>
          </cell>
          <cell r="AL508" t="str">
            <v>Accès restreint aux membres</v>
          </cell>
          <cell r="AM508" t="str">
            <v>Source de la note de description : Version imprimée</v>
          </cell>
          <cell r="AN508" t="str">
            <v/>
          </cell>
          <cell r="AO508" t="str">
            <v>%SITE_CLIENT%/?library_guid=B191915E-ACE8-4867-BD89-14CE40403B2E</v>
          </cell>
          <cell r="AP508" t="str">
            <v>Accès au travers du portail ENI</v>
          </cell>
          <cell r="AQ508" t="str">
            <v xml:space="preserve"> bonnes pratiques </v>
          </cell>
          <cell r="AR508" t="str">
            <v xml:space="preserve"> e</v>
          </cell>
          <cell r="AS508" t="str">
            <v xml:space="preserve"> e</v>
          </cell>
          <cell r="AT508" t="str">
            <v xml:space="preserve"> ebook </v>
          </cell>
          <cell r="AU508" t="str">
            <v xml:space="preserve"> livre électronique </v>
          </cell>
          <cell r="AV508" t="str">
            <v xml:space="preserve"> livre numérique </v>
          </cell>
          <cell r="AW508" t="str">
            <v xml:space="preserve"> livres numériques </v>
          </cell>
          <cell r="AX508" t="str">
            <v xml:space="preserve"> LNOB13MAI</v>
          </cell>
          <cell r="AY508" t="str">
            <v xml:space="preserve"> mail </v>
          </cell>
          <cell r="AZ508" t="str">
            <v xml:space="preserve"> message </v>
          </cell>
          <cell r="BA508" t="str">
            <v xml:space="preserve"> Messagerie </v>
          </cell>
          <cell r="BB508" t="str">
            <v xml:space="preserve"> Office 2013 </v>
          </cell>
          <cell r="BC508" t="str">
            <v xml:space="preserve">book </v>
          </cell>
          <cell r="BD508" t="str">
            <v xml:space="preserve">mail </v>
          </cell>
          <cell r="BE508" t="str">
            <v xml:space="preserve">Microsoft </v>
          </cell>
          <cell r="BF508" t="str">
            <v/>
          </cell>
          <cell r="BG508" t="str">
            <v/>
          </cell>
          <cell r="BH508" t="str">
            <v/>
          </cell>
          <cell r="BI508" t="str">
            <v/>
          </cell>
          <cell r="BJ508" t="str">
            <v/>
          </cell>
          <cell r="BK508" t="str">
            <v/>
          </cell>
          <cell r="BL508" t="str">
            <v/>
          </cell>
          <cell r="BM508" t="str">
            <v/>
          </cell>
          <cell r="BN508" t="str">
            <v/>
          </cell>
          <cell r="BO508" t="str">
            <v/>
          </cell>
          <cell r="BP508" t="str">
            <v/>
          </cell>
          <cell r="BQ508" t="str">
            <v/>
          </cell>
          <cell r="BR508" t="str">
            <v/>
          </cell>
          <cell r="BS508" t="str">
            <v/>
          </cell>
          <cell r="BT508" t="str">
            <v/>
          </cell>
          <cell r="BU508" t="str">
            <v/>
          </cell>
          <cell r="BV508" t="str">
            <v/>
          </cell>
          <cell r="BW508" t="str">
            <v/>
          </cell>
          <cell r="BX508" t="str">
            <v/>
          </cell>
        </row>
        <row r="509">
          <cell r="A509" t="str">
            <v>OB13WORR</v>
          </cell>
          <cell r="B509" t="str">
            <v>Rédigez efficacement vos rapports et thèses avec Word (2ième édition)</v>
          </cell>
          <cell r="C509" t="str">
            <v/>
          </cell>
          <cell r="D509" t="str">
            <v>Jean-François  RIEU</v>
          </cell>
          <cell r="E509" t="str">
            <v/>
          </cell>
          <cell r="F509" t="str">
            <v xml:space="preserve">RIEU, Jean-François </v>
          </cell>
          <cell r="G509" t="str">
            <v/>
          </cell>
          <cell r="H509" t="str">
            <v/>
          </cell>
          <cell r="I509" t="str">
            <v/>
          </cell>
          <cell r="J509" t="str">
            <v/>
          </cell>
          <cell r="K509" t="str">
            <v>Edition du 1 October 2013</v>
          </cell>
          <cell r="L509" t="str">
            <v>388 pages</v>
          </cell>
          <cell r="M509" t="str">
            <v>Editions ENI</v>
          </cell>
          <cell r="N509" t="str">
            <v>fre</v>
          </cell>
          <cell r="O509" t="str">
            <v>fre</v>
          </cell>
          <cell r="P509" t="str">
            <v>fre</v>
          </cell>
          <cell r="Q509" t="str">
            <v>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v>
          </cell>
          <cell r="R509">
            <v>9782746084933</v>
          </cell>
          <cell r="S509" t="str">
            <v>Version Numérique</v>
          </cell>
          <cell r="T509">
            <v>9782746083790</v>
          </cell>
          <cell r="U509" t="str">
            <v>Version Imprimée</v>
          </cell>
          <cell r="V509" t="str">
            <v>St-Herblain</v>
          </cell>
          <cell r="W509" t="str">
            <v>Editions ENI</v>
          </cell>
          <cell r="X509">
            <v>2013</v>
          </cell>
          <cell r="Y509" t="str">
            <v>Bibliothèque Numérique ENI (Service en ligne)</v>
          </cell>
          <cell r="Z509" t="str">
            <v>OBJECTIF PRO</v>
          </cell>
          <cell r="AA509" t="str">
            <v>texte</v>
          </cell>
          <cell r="AB509" t="str">
            <v>txt</v>
          </cell>
          <cell r="AC509" t="str">
            <v>rdacontent/fre</v>
          </cell>
          <cell r="AD509" t="str">
            <v>informatique</v>
          </cell>
          <cell r="AE509" t="str">
            <v>c</v>
          </cell>
          <cell r="AF509" t="str">
            <v>rdamedia/fre</v>
          </cell>
          <cell r="AG509" t="str">
            <v>ressource en ligne</v>
          </cell>
          <cell r="AH509" t="str">
            <v>cr</v>
          </cell>
          <cell r="AI509" t="str">
            <v>rdacarrier/fre</v>
          </cell>
          <cell r="AJ509" t="str">
            <v>m\\\\\o\\d\\\\\\\\</v>
          </cell>
          <cell r="AK509" t="str">
            <v>cr\cn\\\\uuaua</v>
          </cell>
          <cell r="AL509" t="str">
            <v>Accès restreint aux membres</v>
          </cell>
          <cell r="AM509" t="str">
            <v>Source de la note de description : Version imprimée</v>
          </cell>
          <cell r="AN509" t="str">
            <v/>
          </cell>
          <cell r="AO509" t="str">
            <v>%SITE_CLIENT%/?library_guid=70BBB91B-A782-47A5-993B-083D81BD1100</v>
          </cell>
          <cell r="AP509" t="str">
            <v>Accès au travers du portail ENI</v>
          </cell>
          <cell r="AQ509" t="str">
            <v xml:space="preserve"> index </v>
          </cell>
          <cell r="AR509" t="str">
            <v xml:space="preserve"> livre </v>
          </cell>
          <cell r="AS509" t="str">
            <v xml:space="preserve"> LNOB13WORR</v>
          </cell>
          <cell r="AT509" t="str">
            <v xml:space="preserve"> long document </v>
          </cell>
          <cell r="AU509" t="str">
            <v xml:space="preserve"> ouvrages  </v>
          </cell>
          <cell r="AV509" t="str">
            <v xml:space="preserve"> ponctuation </v>
          </cell>
          <cell r="AW509" t="str">
            <v xml:space="preserve"> rédaction </v>
          </cell>
          <cell r="AX509" t="str">
            <v xml:space="preserve"> table des matières </v>
          </cell>
          <cell r="AY509" t="str">
            <v xml:space="preserve">Typographie </v>
          </cell>
          <cell r="AZ509" t="str">
            <v/>
          </cell>
          <cell r="BA509" t="str">
            <v/>
          </cell>
          <cell r="BB509" t="str">
            <v/>
          </cell>
          <cell r="BC509" t="str">
            <v/>
          </cell>
          <cell r="BD509" t="str">
            <v/>
          </cell>
          <cell r="BE509" t="str">
            <v/>
          </cell>
          <cell r="BF509" t="str">
            <v/>
          </cell>
          <cell r="BG509" t="str">
            <v/>
          </cell>
          <cell r="BH509" t="str">
            <v/>
          </cell>
          <cell r="BI509" t="str">
            <v/>
          </cell>
          <cell r="BJ509" t="str">
            <v/>
          </cell>
          <cell r="BK509" t="str">
            <v/>
          </cell>
          <cell r="BL509" t="str">
            <v/>
          </cell>
          <cell r="BM509" t="str">
            <v/>
          </cell>
          <cell r="BN509" t="str">
            <v/>
          </cell>
          <cell r="BO509" t="str">
            <v/>
          </cell>
          <cell r="BP509" t="str">
            <v/>
          </cell>
          <cell r="BQ509" t="str">
            <v/>
          </cell>
          <cell r="BR509" t="str">
            <v/>
          </cell>
          <cell r="BS509" t="str">
            <v/>
          </cell>
          <cell r="BT509" t="str">
            <v/>
          </cell>
          <cell r="BU509" t="str">
            <v/>
          </cell>
          <cell r="BV509" t="str">
            <v/>
          </cell>
          <cell r="BW509" t="str">
            <v/>
          </cell>
          <cell r="BX509" t="str">
            <v/>
          </cell>
        </row>
        <row r="510">
          <cell r="A510" t="str">
            <v>OBMMF</v>
          </cell>
          <cell r="B510" t="str">
            <v>Mind Mapping</v>
          </cell>
          <cell r="C510" t="str">
            <v>Transformez vos idées en projet avec Freeplane</v>
          </cell>
          <cell r="D510" t="str">
            <v>Franck MAINTENAY</v>
          </cell>
          <cell r="E510" t="str">
            <v/>
          </cell>
          <cell r="F510" t="str">
            <v>MAINTENAY, Franck</v>
          </cell>
          <cell r="G510" t="str">
            <v/>
          </cell>
          <cell r="H510" t="str">
            <v/>
          </cell>
          <cell r="I510" t="str">
            <v/>
          </cell>
          <cell r="J510" t="str">
            <v/>
          </cell>
          <cell r="K510" t="str">
            <v>Edition du 1 September 2012</v>
          </cell>
          <cell r="L510" t="str">
            <v>238 pages</v>
          </cell>
          <cell r="M510" t="str">
            <v>Editions ENI</v>
          </cell>
          <cell r="N510" t="str">
            <v>fre</v>
          </cell>
          <cell r="O510" t="str">
            <v>fre</v>
          </cell>
          <cell r="P510" t="str">
            <v>fre</v>
          </cell>
          <cell r="Q510" t="str">
            <v>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v>
          </cell>
          <cell r="R510">
            <v>9782746075979</v>
          </cell>
          <cell r="S510" t="str">
            <v>Version Numérique</v>
          </cell>
          <cell r="T510">
            <v>9782746075702</v>
          </cell>
          <cell r="U510" t="str">
            <v>Version Imprimée</v>
          </cell>
          <cell r="V510" t="str">
            <v>St-Herblain</v>
          </cell>
          <cell r="W510" t="str">
            <v>Editions ENI</v>
          </cell>
          <cell r="X510">
            <v>2012</v>
          </cell>
          <cell r="Y510" t="str">
            <v>Bibliothèque Numérique ENI (Service en ligne)</v>
          </cell>
          <cell r="Z510" t="str">
            <v>OBJECTIF PRO</v>
          </cell>
          <cell r="AA510" t="str">
            <v>texte</v>
          </cell>
          <cell r="AB510" t="str">
            <v>txt</v>
          </cell>
          <cell r="AC510" t="str">
            <v>rdacontent/fre</v>
          </cell>
          <cell r="AD510" t="str">
            <v>informatique</v>
          </cell>
          <cell r="AE510" t="str">
            <v>c</v>
          </cell>
          <cell r="AF510" t="str">
            <v>rdamedia/fre</v>
          </cell>
          <cell r="AG510" t="str">
            <v>ressource en ligne</v>
          </cell>
          <cell r="AH510" t="str">
            <v>cr</v>
          </cell>
          <cell r="AI510" t="str">
            <v>rdacarrier/fre</v>
          </cell>
          <cell r="AJ510" t="str">
            <v>m\\\\\o\\d\\\\\\\\</v>
          </cell>
          <cell r="AK510" t="str">
            <v>cr\cn\\\\uuaua</v>
          </cell>
          <cell r="AL510" t="str">
            <v>Accès restreint aux membres</v>
          </cell>
          <cell r="AM510" t="str">
            <v>Source de la note de description : Version imprimée</v>
          </cell>
          <cell r="AN510" t="str">
            <v/>
          </cell>
          <cell r="AO510" t="str">
            <v>%SITE_CLIENT%/?library_guid=83256331-EC3A-425F-BD9B-9425BA29D785</v>
          </cell>
          <cell r="AP510" t="str">
            <v>Accès au travers du portail ENI</v>
          </cell>
          <cell r="AQ510" t="str">
            <v xml:space="preserve"> arborescence </v>
          </cell>
          <cell r="AR510" t="str">
            <v xml:space="preserve"> branche </v>
          </cell>
          <cell r="AS510" t="str">
            <v xml:space="preserve"> carte heuristique </v>
          </cell>
          <cell r="AT510" t="str">
            <v xml:space="preserve"> LNOBMMF</v>
          </cell>
          <cell r="AU510" t="str">
            <v xml:space="preserve"> noeud </v>
          </cell>
          <cell r="AV510" t="str">
            <v xml:space="preserve"> schéma conceptuel </v>
          </cell>
          <cell r="AW510" t="str">
            <v xml:space="preserve"> schéma de pensée </v>
          </cell>
          <cell r="AX510" t="str">
            <v xml:space="preserve">Carte mentale </v>
          </cell>
          <cell r="AY510" t="str">
            <v/>
          </cell>
          <cell r="AZ510" t="str">
            <v/>
          </cell>
          <cell r="BA510" t="str">
            <v/>
          </cell>
          <cell r="BB510" t="str">
            <v/>
          </cell>
          <cell r="BC510" t="str">
            <v/>
          </cell>
          <cell r="BD510" t="str">
            <v/>
          </cell>
          <cell r="BE510" t="str">
            <v/>
          </cell>
          <cell r="BF510" t="str">
            <v/>
          </cell>
          <cell r="BG510" t="str">
            <v/>
          </cell>
          <cell r="BH510" t="str">
            <v/>
          </cell>
          <cell r="BI510" t="str">
            <v/>
          </cell>
          <cell r="BJ510" t="str">
            <v/>
          </cell>
          <cell r="BK510" t="str">
            <v/>
          </cell>
          <cell r="BL510" t="str">
            <v/>
          </cell>
          <cell r="BM510" t="str">
            <v/>
          </cell>
          <cell r="BN510" t="str">
            <v/>
          </cell>
          <cell r="BO510" t="str">
            <v/>
          </cell>
          <cell r="BP510" t="str">
            <v/>
          </cell>
          <cell r="BQ510" t="str">
            <v/>
          </cell>
          <cell r="BR510" t="str">
            <v/>
          </cell>
          <cell r="BS510" t="str">
            <v/>
          </cell>
          <cell r="BT510" t="str">
            <v/>
          </cell>
          <cell r="BU510" t="str">
            <v/>
          </cell>
          <cell r="BV510" t="str">
            <v/>
          </cell>
          <cell r="BW510" t="str">
            <v/>
          </cell>
          <cell r="BX510" t="str">
            <v/>
          </cell>
        </row>
        <row r="511">
          <cell r="A511" t="str">
            <v>OBOUTGCP</v>
          </cell>
          <cell r="B511" t="str">
            <v>Gérez vos contacts professionnels avec Outlook</v>
          </cell>
          <cell r="C511" t="str">
            <v/>
          </cell>
          <cell r="D511" t="str">
            <v>Olivier ABOU</v>
          </cell>
          <cell r="E511" t="str">
            <v/>
          </cell>
          <cell r="F511" t="str">
            <v>ABOU, Olivier</v>
          </cell>
          <cell r="G511" t="str">
            <v/>
          </cell>
          <cell r="H511" t="str">
            <v/>
          </cell>
          <cell r="I511" t="str">
            <v/>
          </cell>
          <cell r="J511" t="str">
            <v/>
          </cell>
          <cell r="K511" t="str">
            <v>Edition du 1 February 2013</v>
          </cell>
          <cell r="L511" t="str">
            <v>288 pages</v>
          </cell>
          <cell r="M511" t="str">
            <v>Editions ENI</v>
          </cell>
          <cell r="N511" t="str">
            <v>fre</v>
          </cell>
          <cell r="O511" t="str">
            <v>fre</v>
          </cell>
          <cell r="P511" t="str">
            <v>fre</v>
          </cell>
          <cell r="Q511" t="str">
            <v>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v>
          </cell>
          <cell r="R511">
            <v>9782746079434</v>
          </cell>
          <cell r="S511" t="str">
            <v>Version Numérique</v>
          </cell>
          <cell r="T511">
            <v>9782746078703</v>
          </cell>
          <cell r="U511" t="str">
            <v>Version Imprimée</v>
          </cell>
          <cell r="V511" t="str">
            <v>St-Herblain</v>
          </cell>
          <cell r="W511" t="str">
            <v>Editions ENI</v>
          </cell>
          <cell r="X511">
            <v>2013</v>
          </cell>
          <cell r="Y511" t="str">
            <v>Bibliothèque Numérique ENI (Service en ligne)</v>
          </cell>
          <cell r="Z511" t="str">
            <v>OBJECTIF PRO</v>
          </cell>
          <cell r="AA511" t="str">
            <v>texte</v>
          </cell>
          <cell r="AB511" t="str">
            <v>txt</v>
          </cell>
          <cell r="AC511" t="str">
            <v>rdacontent/fre</v>
          </cell>
          <cell r="AD511" t="str">
            <v>informatique</v>
          </cell>
          <cell r="AE511" t="str">
            <v>c</v>
          </cell>
          <cell r="AF511" t="str">
            <v>rdamedia/fre</v>
          </cell>
          <cell r="AG511" t="str">
            <v>ressource en ligne</v>
          </cell>
          <cell r="AH511" t="str">
            <v>cr</v>
          </cell>
          <cell r="AI511" t="str">
            <v>rdacarrier/fre</v>
          </cell>
          <cell r="AJ511" t="str">
            <v>m\\\\\o\\d\\\\\\\\</v>
          </cell>
          <cell r="AK511" t="str">
            <v>cr\cn\\\\uuaua</v>
          </cell>
          <cell r="AL511" t="str">
            <v>Accès restreint aux membres</v>
          </cell>
          <cell r="AM511" t="str">
            <v>Source de la note de description : Version imprimée</v>
          </cell>
          <cell r="AN511" t="str">
            <v/>
          </cell>
          <cell r="AO511" t="str">
            <v>%SITE_CLIENT%/?library_guid=C2100D51-0D0B-4326-99AE-BEB74D4324D1</v>
          </cell>
          <cell r="AP511" t="str">
            <v>Accès au travers du portail ENI</v>
          </cell>
          <cell r="AQ511" t="str">
            <v xml:space="preserve"> calendrier </v>
          </cell>
          <cell r="AR511" t="str">
            <v xml:space="preserve"> carnet d'adresses </v>
          </cell>
          <cell r="AS511" t="str">
            <v xml:space="preserve"> client </v>
          </cell>
          <cell r="AT511" t="str">
            <v xml:space="preserve"> gestionnaire de contacts professionnels </v>
          </cell>
          <cell r="AU511" t="str">
            <v xml:space="preserve"> LNOBOUTGCP</v>
          </cell>
          <cell r="AV511" t="str">
            <v xml:space="preserve"> tableau de bord </v>
          </cell>
          <cell r="AW511" t="str">
            <v xml:space="preserve"> tâche </v>
          </cell>
          <cell r="AX511" t="str">
            <v xml:space="preserve">Prospect </v>
          </cell>
          <cell r="AY511" t="str">
            <v/>
          </cell>
          <cell r="AZ511" t="str">
            <v/>
          </cell>
          <cell r="BA511" t="str">
            <v/>
          </cell>
          <cell r="BB511" t="str">
            <v/>
          </cell>
          <cell r="BC511" t="str">
            <v/>
          </cell>
          <cell r="BD511" t="str">
            <v/>
          </cell>
          <cell r="BE511" t="str">
            <v/>
          </cell>
          <cell r="BF511" t="str">
            <v/>
          </cell>
          <cell r="BG511" t="str">
            <v/>
          </cell>
          <cell r="BH511" t="str">
            <v/>
          </cell>
          <cell r="BI511" t="str">
            <v/>
          </cell>
          <cell r="BJ511" t="str">
            <v/>
          </cell>
          <cell r="BK511" t="str">
            <v/>
          </cell>
          <cell r="BL511" t="str">
            <v/>
          </cell>
          <cell r="BM511" t="str">
            <v/>
          </cell>
          <cell r="BN511" t="str">
            <v/>
          </cell>
          <cell r="BO511" t="str">
            <v/>
          </cell>
          <cell r="BP511" t="str">
            <v/>
          </cell>
          <cell r="BQ511" t="str">
            <v/>
          </cell>
          <cell r="BR511" t="str">
            <v/>
          </cell>
          <cell r="BS511" t="str">
            <v/>
          </cell>
          <cell r="BT511" t="str">
            <v/>
          </cell>
          <cell r="BU511" t="str">
            <v/>
          </cell>
          <cell r="BV511" t="str">
            <v/>
          </cell>
          <cell r="BW511" t="str">
            <v/>
          </cell>
          <cell r="BX511" t="str">
            <v/>
          </cell>
        </row>
        <row r="512">
          <cell r="A512" t="str">
            <v>OS10EXCPOW</v>
          </cell>
          <cell r="B512" t="str">
            <v>Excel 2010 et PowerPivot</v>
          </cell>
          <cell r="C512" t="str">
            <v>L'analyse de données simple et efficace</v>
          </cell>
          <cell r="D512" t="str">
            <v>Jean-Philippe GOUIGOUX</v>
          </cell>
          <cell r="E512" t="str">
            <v/>
          </cell>
          <cell r="F512" t="str">
            <v>GOUIGOUX, Jean-Philippe</v>
          </cell>
          <cell r="G512" t="str">
            <v/>
          </cell>
          <cell r="H512" t="str">
            <v/>
          </cell>
          <cell r="I512" t="str">
            <v/>
          </cell>
          <cell r="J512" t="str">
            <v/>
          </cell>
          <cell r="K512" t="str">
            <v>Edition du 1 January 2012</v>
          </cell>
          <cell r="L512" t="str">
            <v>302 pages</v>
          </cell>
          <cell r="M512" t="str">
            <v>Editions ENI</v>
          </cell>
          <cell r="N512" t="str">
            <v>fre</v>
          </cell>
          <cell r="O512" t="str">
            <v>fre</v>
          </cell>
          <cell r="P512" t="str">
            <v>fre</v>
          </cell>
          <cell r="Q512" t="str">
            <v>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v>
          </cell>
          <cell r="R512">
            <v>9782746072107</v>
          </cell>
          <cell r="S512" t="str">
            <v>Version Numérique</v>
          </cell>
          <cell r="T512">
            <v>9782746071056</v>
          </cell>
          <cell r="U512" t="str">
            <v>Version Imprimée</v>
          </cell>
          <cell r="V512" t="str">
            <v>St-Herblain</v>
          </cell>
          <cell r="W512" t="str">
            <v>Editions ENI</v>
          </cell>
          <cell r="X512">
            <v>2012</v>
          </cell>
          <cell r="Y512" t="str">
            <v>Bibliothèque Numérique ENI (Service en ligne)</v>
          </cell>
          <cell r="Z512" t="str">
            <v>OBJECTIF SOLUTIONS</v>
          </cell>
          <cell r="AA512" t="str">
            <v>texte</v>
          </cell>
          <cell r="AB512" t="str">
            <v>txt</v>
          </cell>
          <cell r="AC512" t="str">
            <v>rdacontent/fre</v>
          </cell>
          <cell r="AD512" t="str">
            <v>informatique</v>
          </cell>
          <cell r="AE512" t="str">
            <v>c</v>
          </cell>
          <cell r="AF512" t="str">
            <v>rdamedia/fre</v>
          </cell>
          <cell r="AG512" t="str">
            <v>ressource en ligne</v>
          </cell>
          <cell r="AH512" t="str">
            <v>cr</v>
          </cell>
          <cell r="AI512" t="str">
            <v>rdacarrier/fre</v>
          </cell>
          <cell r="AJ512" t="str">
            <v>m\\\\\o\\d\\\\\\\\</v>
          </cell>
          <cell r="AK512" t="str">
            <v>cr\cn\\\\uuaua</v>
          </cell>
          <cell r="AL512" t="str">
            <v>Accès restreint aux membres</v>
          </cell>
          <cell r="AM512" t="str">
            <v>Source de la note de description : Version imprimée</v>
          </cell>
          <cell r="AN512" t="str">
            <v/>
          </cell>
          <cell r="AO512" t="str">
            <v>%SITE_CLIENT%/?library_guid=C25A0A94-7245-490C-8FEE-94D098986069</v>
          </cell>
          <cell r="AP512" t="str">
            <v>Accès au travers du portail ENI</v>
          </cell>
          <cell r="AQ512" t="str">
            <v xml:space="preserve">  Azure DataMarket </v>
          </cell>
          <cell r="AR512" t="str">
            <v xml:space="preserve"> BI </v>
          </cell>
          <cell r="AS512" t="str">
            <v xml:space="preserve"> cube </v>
          </cell>
          <cell r="AT512" t="str">
            <v xml:space="preserve"> DAX </v>
          </cell>
          <cell r="AU512" t="str">
            <v xml:space="preserve"> graphique croisé dynamique </v>
          </cell>
          <cell r="AV512" t="str">
            <v xml:space="preserve"> LNOS10EXCPOW</v>
          </cell>
          <cell r="AW512" t="str">
            <v xml:space="preserve"> OData </v>
          </cell>
          <cell r="AX512" t="str">
            <v xml:space="preserve"> segment  </v>
          </cell>
          <cell r="AY512" t="str">
            <v xml:space="preserve"> tableau croisé dynamique </v>
          </cell>
          <cell r="AZ512" t="str">
            <v xml:space="preserve">Microsoft </v>
          </cell>
          <cell r="BA512" t="str">
            <v xml:space="preserve">TCD </v>
          </cell>
          <cell r="BB512" t="str">
            <v/>
          </cell>
          <cell r="BC512" t="str">
            <v/>
          </cell>
          <cell r="BD512" t="str">
            <v/>
          </cell>
          <cell r="BE512" t="str">
            <v/>
          </cell>
          <cell r="BF512" t="str">
            <v/>
          </cell>
          <cell r="BG512" t="str">
            <v/>
          </cell>
          <cell r="BH512" t="str">
            <v/>
          </cell>
          <cell r="BI512" t="str">
            <v/>
          </cell>
          <cell r="BJ512" t="str">
            <v/>
          </cell>
          <cell r="BK512" t="str">
            <v/>
          </cell>
          <cell r="BL512" t="str">
            <v/>
          </cell>
          <cell r="BM512" t="str">
            <v/>
          </cell>
          <cell r="BN512" t="str">
            <v/>
          </cell>
          <cell r="BO512" t="str">
            <v/>
          </cell>
          <cell r="BP512" t="str">
            <v/>
          </cell>
          <cell r="BQ512" t="str">
            <v/>
          </cell>
          <cell r="BR512" t="str">
            <v/>
          </cell>
          <cell r="BS512" t="str">
            <v/>
          </cell>
          <cell r="BT512" t="str">
            <v/>
          </cell>
          <cell r="BU512" t="str">
            <v/>
          </cell>
          <cell r="BV512" t="str">
            <v/>
          </cell>
          <cell r="BW512" t="str">
            <v/>
          </cell>
          <cell r="BX512" t="str">
            <v/>
          </cell>
        </row>
        <row r="513">
          <cell r="A513" t="str">
            <v>OS10OFF</v>
          </cell>
          <cell r="B513" t="str">
            <v>Word, Excel, PowerPoint, Outlook, Access et OneNote</v>
          </cell>
          <cell r="C513" t="str">
            <v>Exploitez toute la puissance d'Office 2010</v>
          </cell>
          <cell r="D513" t="str">
            <v>Olivier ABOU</v>
          </cell>
          <cell r="E513" t="str">
            <v/>
          </cell>
          <cell r="F513" t="str">
            <v>ABOU, Olivier</v>
          </cell>
          <cell r="G513" t="str">
            <v/>
          </cell>
          <cell r="H513" t="str">
            <v/>
          </cell>
          <cell r="I513" t="str">
            <v/>
          </cell>
          <cell r="J513" t="str">
            <v/>
          </cell>
          <cell r="K513" t="str">
            <v>Edition du 1 June 2012</v>
          </cell>
          <cell r="L513" t="str">
            <v>369 pages</v>
          </cell>
          <cell r="M513" t="str">
            <v>Editions ENI</v>
          </cell>
          <cell r="N513" t="str">
            <v>fre</v>
          </cell>
          <cell r="O513" t="str">
            <v>fre</v>
          </cell>
          <cell r="P513" t="str">
            <v>fre</v>
          </cell>
          <cell r="Q513" t="str">
            <v>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v>
          </cell>
          <cell r="R513">
            <v>9782746074644</v>
          </cell>
          <cell r="S513" t="str">
            <v>Version Numérique</v>
          </cell>
          <cell r="T513">
            <v>9782746074002</v>
          </cell>
          <cell r="U513" t="str">
            <v>Version Imprimée</v>
          </cell>
          <cell r="V513" t="str">
            <v>St-Herblain</v>
          </cell>
          <cell r="W513" t="str">
            <v>Editions ENI</v>
          </cell>
          <cell r="X513">
            <v>2012</v>
          </cell>
          <cell r="Y513" t="str">
            <v>Bibliothèque Numérique ENI (Service en ligne)</v>
          </cell>
          <cell r="Z513" t="str">
            <v>OBJECTIF SOLUTIONS</v>
          </cell>
          <cell r="AA513" t="str">
            <v>texte</v>
          </cell>
          <cell r="AB513" t="str">
            <v>txt</v>
          </cell>
          <cell r="AC513" t="str">
            <v>rdacontent/fre</v>
          </cell>
          <cell r="AD513" t="str">
            <v>informatique</v>
          </cell>
          <cell r="AE513" t="str">
            <v>c</v>
          </cell>
          <cell r="AF513" t="str">
            <v>rdamedia/fre</v>
          </cell>
          <cell r="AG513" t="str">
            <v>ressource en ligne</v>
          </cell>
          <cell r="AH513" t="str">
            <v>cr</v>
          </cell>
          <cell r="AI513" t="str">
            <v>rdacarrier/fre</v>
          </cell>
          <cell r="AJ513" t="str">
            <v>m\\\\\o\\d\\\\\\\\</v>
          </cell>
          <cell r="AK513" t="str">
            <v>cr\cn\\\\uuaua</v>
          </cell>
          <cell r="AL513" t="str">
            <v>Accès restreint aux membres</v>
          </cell>
          <cell r="AM513" t="str">
            <v>Source de la note de description : Version imprimée</v>
          </cell>
          <cell r="AN513" t="str">
            <v/>
          </cell>
          <cell r="AO513" t="str">
            <v>%SITE_CLIENT%/?library_guid=6019653B-8498-41EA-AC1D-AFB13D04FBB6</v>
          </cell>
          <cell r="AP513" t="str">
            <v>Accès au travers du portail ENI</v>
          </cell>
          <cell r="AQ513" t="str">
            <v xml:space="preserve"> livre électronique </v>
          </cell>
          <cell r="AR513" t="str">
            <v xml:space="preserve"> livre numérique </v>
          </cell>
          <cell r="AS513" t="str">
            <v xml:space="preserve"> livres électroniques </v>
          </cell>
          <cell r="AT513" t="str">
            <v xml:space="preserve"> livres numériques </v>
          </cell>
          <cell r="AU513" t="str">
            <v xml:space="preserve"> LNOS10OFF</v>
          </cell>
          <cell r="AV513" t="str">
            <v xml:space="preserve"> mailing </v>
          </cell>
          <cell r="AW513" t="str">
            <v xml:space="preserve"> Microsoft </v>
          </cell>
          <cell r="AX513" t="str">
            <v xml:space="preserve"> Objet OLE </v>
          </cell>
          <cell r="AY513" t="str">
            <v xml:space="preserve"> Office 10 </v>
          </cell>
          <cell r="AZ513" t="str">
            <v xml:space="preserve"> OFFICE 2010 </v>
          </cell>
          <cell r="BA513" t="str">
            <v xml:space="preserve"> Office10 </v>
          </cell>
          <cell r="BB513" t="str">
            <v xml:space="preserve"> OLE </v>
          </cell>
          <cell r="BC513" t="str">
            <v xml:space="preserve"> publipostage </v>
          </cell>
          <cell r="BD513" t="str">
            <v xml:space="preserve"> suite bureautique </v>
          </cell>
          <cell r="BE513" t="str">
            <v xml:space="preserve">Livre </v>
          </cell>
          <cell r="BF513" t="str">
            <v/>
          </cell>
          <cell r="BG513" t="str">
            <v/>
          </cell>
          <cell r="BH513" t="str">
            <v/>
          </cell>
          <cell r="BI513" t="str">
            <v/>
          </cell>
          <cell r="BJ513" t="str">
            <v/>
          </cell>
          <cell r="BK513" t="str">
            <v/>
          </cell>
          <cell r="BL513" t="str">
            <v/>
          </cell>
          <cell r="BM513" t="str">
            <v/>
          </cell>
          <cell r="BN513" t="str">
            <v/>
          </cell>
          <cell r="BO513" t="str">
            <v/>
          </cell>
          <cell r="BP513" t="str">
            <v/>
          </cell>
          <cell r="BQ513" t="str">
            <v/>
          </cell>
          <cell r="BR513" t="str">
            <v/>
          </cell>
          <cell r="BS513" t="str">
            <v/>
          </cell>
          <cell r="BT513" t="str">
            <v/>
          </cell>
          <cell r="BU513" t="str">
            <v/>
          </cell>
          <cell r="BV513" t="str">
            <v/>
          </cell>
          <cell r="BW513" t="str">
            <v/>
          </cell>
          <cell r="BX513" t="str">
            <v/>
          </cell>
        </row>
        <row r="514">
          <cell r="A514" t="str">
            <v>OS11MAP</v>
          </cell>
          <cell r="B514" t="str">
            <v>MapInfo Professional&amp;reg;</v>
          </cell>
          <cell r="C514" t="str">
            <v>version 11</v>
          </cell>
          <cell r="D514" t="str">
            <v>Olivier  GIARDELLA</v>
          </cell>
          <cell r="E514" t="str">
            <v/>
          </cell>
          <cell r="F514" t="str">
            <v xml:space="preserve">GIARDELLA, Olivier </v>
          </cell>
          <cell r="G514" t="str">
            <v/>
          </cell>
          <cell r="H514" t="str">
            <v/>
          </cell>
          <cell r="I514" t="str">
            <v/>
          </cell>
          <cell r="J514" t="str">
            <v/>
          </cell>
          <cell r="K514" t="str">
            <v>Edition du 1 December 2011</v>
          </cell>
          <cell r="L514" t="str">
            <v>335 pages</v>
          </cell>
          <cell r="M514" t="str">
            <v>Editions ENI</v>
          </cell>
          <cell r="N514" t="str">
            <v>fre</v>
          </cell>
          <cell r="O514" t="str">
            <v>fre</v>
          </cell>
          <cell r="P514" t="str">
            <v>fre</v>
          </cell>
          <cell r="Q514" t="str">
            <v>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v>
          </cell>
          <cell r="R514">
            <v>9782746071599</v>
          </cell>
          <cell r="S514" t="str">
            <v>Version Numérique</v>
          </cell>
          <cell r="T514">
            <v>9782746070615</v>
          </cell>
          <cell r="U514" t="str">
            <v>Version Imprimée</v>
          </cell>
          <cell r="V514" t="str">
            <v>St-Herblain</v>
          </cell>
          <cell r="W514" t="str">
            <v>Editions ENI</v>
          </cell>
          <cell r="X514">
            <v>2011</v>
          </cell>
          <cell r="Y514" t="str">
            <v>Bibliothèque Numérique ENI (Service en ligne)</v>
          </cell>
          <cell r="Z514" t="str">
            <v>OBJECTIF SOLUTIONS</v>
          </cell>
          <cell r="AA514" t="str">
            <v>texte</v>
          </cell>
          <cell r="AB514" t="str">
            <v>txt</v>
          </cell>
          <cell r="AC514" t="str">
            <v>rdacontent/fre</v>
          </cell>
          <cell r="AD514" t="str">
            <v>informatique</v>
          </cell>
          <cell r="AE514" t="str">
            <v>c</v>
          </cell>
          <cell r="AF514" t="str">
            <v>rdamedia/fre</v>
          </cell>
          <cell r="AG514" t="str">
            <v>ressource en ligne</v>
          </cell>
          <cell r="AH514" t="str">
            <v>cr</v>
          </cell>
          <cell r="AI514" t="str">
            <v>rdacarrier/fre</v>
          </cell>
          <cell r="AJ514" t="str">
            <v>m\\\\\o\\d\\\\\\\\</v>
          </cell>
          <cell r="AK514" t="str">
            <v>cr\cn\\\\uuaua</v>
          </cell>
          <cell r="AL514" t="str">
            <v>Accès restreint aux membres</v>
          </cell>
          <cell r="AM514" t="str">
            <v>Source de la note de description : Version imprimée</v>
          </cell>
          <cell r="AN514" t="str">
            <v/>
          </cell>
          <cell r="AO514" t="str">
            <v>%SITE_CLIENT%/?library_guid=43AF3C1C-363C-4686-B3DB-379BB28C0BA4</v>
          </cell>
          <cell r="AP514" t="str">
            <v>Accès au travers du portail ENI</v>
          </cell>
          <cell r="AQ514" t="str">
            <v xml:space="preserve"> analyse spatiale </v>
          </cell>
          <cell r="AR514" t="str">
            <v xml:space="preserve"> carte </v>
          </cell>
          <cell r="AS514" t="str">
            <v xml:space="preserve"> carte géographique </v>
          </cell>
          <cell r="AT514" t="str">
            <v xml:space="preserve"> cartographie </v>
          </cell>
          <cell r="AU514" t="str">
            <v xml:space="preserve"> digitalisation </v>
          </cell>
          <cell r="AV514" t="str">
            <v xml:space="preserve"> géographie </v>
          </cell>
          <cell r="AW514" t="str">
            <v xml:space="preserve"> géomarketing </v>
          </cell>
          <cell r="AX514" t="str">
            <v xml:space="preserve"> LNOS11MAP</v>
          </cell>
          <cell r="AY514" t="str">
            <v xml:space="preserve"> map </v>
          </cell>
          <cell r="AZ514" t="str">
            <v xml:space="preserve"> maps </v>
          </cell>
          <cell r="BA514" t="str">
            <v xml:space="preserve"> sectorisation </v>
          </cell>
          <cell r="BB514" t="str">
            <v xml:space="preserve"> sélection SQL </v>
          </cell>
          <cell r="BC514" t="str">
            <v xml:space="preserve"> statistiques </v>
          </cell>
          <cell r="BD514" t="str">
            <v xml:space="preserve">SIG </v>
          </cell>
          <cell r="BE514" t="str">
            <v/>
          </cell>
          <cell r="BF514" t="str">
            <v/>
          </cell>
          <cell r="BG514" t="str">
            <v/>
          </cell>
          <cell r="BH514" t="str">
            <v/>
          </cell>
          <cell r="BI514" t="str">
            <v/>
          </cell>
          <cell r="BJ514" t="str">
            <v/>
          </cell>
          <cell r="BK514" t="str">
            <v/>
          </cell>
          <cell r="BL514" t="str">
            <v/>
          </cell>
          <cell r="BM514" t="str">
            <v/>
          </cell>
          <cell r="BN514" t="str">
            <v/>
          </cell>
          <cell r="BO514" t="str">
            <v/>
          </cell>
          <cell r="BP514" t="str">
            <v/>
          </cell>
          <cell r="BQ514" t="str">
            <v/>
          </cell>
          <cell r="BR514" t="str">
            <v/>
          </cell>
          <cell r="BS514" t="str">
            <v/>
          </cell>
          <cell r="BT514" t="str">
            <v/>
          </cell>
          <cell r="BU514" t="str">
            <v/>
          </cell>
          <cell r="BV514" t="str">
            <v/>
          </cell>
          <cell r="BW514" t="str">
            <v/>
          </cell>
          <cell r="BX514" t="str">
            <v/>
          </cell>
        </row>
        <row r="515">
          <cell r="A515" t="str">
            <v>OS3.4ALF</v>
          </cell>
          <cell r="B515" t="str">
            <v>Alfresco 3.4</v>
          </cell>
          <cell r="C515" t="str">
            <v>Travail collaboratif et GED avec la plate-forme Share</v>
          </cell>
          <cell r="D515" t="str">
            <v>Guillaume  SUPERCZYNSKI</v>
          </cell>
          <cell r="E515" t="str">
            <v/>
          </cell>
          <cell r="F515" t="str">
            <v xml:space="preserve">SUPERCZYNSKI, Guillaume </v>
          </cell>
          <cell r="G515" t="str">
            <v/>
          </cell>
          <cell r="H515" t="str">
            <v/>
          </cell>
          <cell r="I515" t="str">
            <v/>
          </cell>
          <cell r="J515" t="str">
            <v/>
          </cell>
          <cell r="K515" t="str">
            <v>Edition du 1 September 2011</v>
          </cell>
          <cell r="L515" t="str">
            <v>316 pages</v>
          </cell>
          <cell r="M515" t="str">
            <v>Editions ENI</v>
          </cell>
          <cell r="N515" t="str">
            <v>fre</v>
          </cell>
          <cell r="O515" t="str">
            <v>fre</v>
          </cell>
          <cell r="P515" t="str">
            <v>fre</v>
          </cell>
          <cell r="Q515" t="str">
            <v>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v>
          </cell>
          <cell r="R515">
            <v>9782746069794</v>
          </cell>
          <cell r="S515" t="str">
            <v>Version Numérique</v>
          </cell>
          <cell r="T515">
            <v>9782746067813</v>
          </cell>
          <cell r="U515" t="str">
            <v>Version Imprimée</v>
          </cell>
          <cell r="V515" t="str">
            <v>St-Herblain</v>
          </cell>
          <cell r="W515" t="str">
            <v>Editions ENI</v>
          </cell>
          <cell r="X515">
            <v>2011</v>
          </cell>
          <cell r="Y515" t="str">
            <v>Bibliothèque Numérique ENI (Service en ligne)</v>
          </cell>
          <cell r="Z515" t="str">
            <v>OBJECTIF SOLUTIONS</v>
          </cell>
          <cell r="AA515" t="str">
            <v>texte</v>
          </cell>
          <cell r="AB515" t="str">
            <v>txt</v>
          </cell>
          <cell r="AC515" t="str">
            <v>rdacontent/fre</v>
          </cell>
          <cell r="AD515" t="str">
            <v>informatique</v>
          </cell>
          <cell r="AE515" t="str">
            <v>c</v>
          </cell>
          <cell r="AF515" t="str">
            <v>rdamedia/fre</v>
          </cell>
          <cell r="AG515" t="str">
            <v>ressource en ligne</v>
          </cell>
          <cell r="AH515" t="str">
            <v>cr</v>
          </cell>
          <cell r="AI515" t="str">
            <v>rdacarrier/fre</v>
          </cell>
          <cell r="AJ515" t="str">
            <v>m\\\\\o\\d\\\\\\\\</v>
          </cell>
          <cell r="AK515" t="str">
            <v>cr\cn\\\\uuaua</v>
          </cell>
          <cell r="AL515" t="str">
            <v>Accès restreint aux membres</v>
          </cell>
          <cell r="AM515" t="str">
            <v>Source de la note de description : Version imprimée</v>
          </cell>
          <cell r="AN515" t="str">
            <v/>
          </cell>
          <cell r="AO515" t="str">
            <v>%SITE_CLIENT%/?library_guid=1CC8E508-DCDC-4C33-9708-43F8DD6C7FE8</v>
          </cell>
          <cell r="AP515" t="str">
            <v>Accès au travers du portail ENI</v>
          </cell>
          <cell r="AQ515" t="str">
            <v xml:space="preserve"> </v>
          </cell>
          <cell r="AR515" t="str">
            <v xml:space="preserve"> Freshdocs </v>
          </cell>
          <cell r="AS515" t="str">
            <v xml:space="preserve"> GED </v>
          </cell>
          <cell r="AT515" t="str">
            <v xml:space="preserve"> livre électronique </v>
          </cell>
          <cell r="AU515" t="str">
            <v xml:space="preserve"> livre numérique </v>
          </cell>
          <cell r="AV515" t="str">
            <v xml:space="preserve"> livres électroniques </v>
          </cell>
          <cell r="AW515" t="str">
            <v xml:space="preserve"> livres numériques </v>
          </cell>
          <cell r="AX515" t="str">
            <v xml:space="preserve"> LNOS3.4ALF</v>
          </cell>
          <cell r="AY515" t="str">
            <v xml:space="preserve"> Navigator Lite </v>
          </cell>
          <cell r="AZ515" t="str">
            <v xml:space="preserve"> Web Quick Start </v>
          </cell>
          <cell r="BA515" t="str">
            <v xml:space="preserve"> Workflow </v>
          </cell>
          <cell r="BB515" t="str">
            <v xml:space="preserve">Share </v>
          </cell>
          <cell r="BC515" t="str">
            <v/>
          </cell>
          <cell r="BD515" t="str">
            <v/>
          </cell>
          <cell r="BE515" t="str">
            <v/>
          </cell>
          <cell r="BF515" t="str">
            <v/>
          </cell>
          <cell r="BG515" t="str">
            <v/>
          </cell>
          <cell r="BH515" t="str">
            <v/>
          </cell>
          <cell r="BI515" t="str">
            <v/>
          </cell>
          <cell r="BJ515" t="str">
            <v/>
          </cell>
          <cell r="BK515" t="str">
            <v/>
          </cell>
          <cell r="BL515" t="str">
            <v/>
          </cell>
          <cell r="BM515" t="str">
            <v/>
          </cell>
          <cell r="BN515" t="str">
            <v/>
          </cell>
          <cell r="BO515" t="str">
            <v/>
          </cell>
          <cell r="BP515" t="str">
            <v/>
          </cell>
          <cell r="BQ515" t="str">
            <v/>
          </cell>
          <cell r="BR515" t="str">
            <v/>
          </cell>
          <cell r="BS515" t="str">
            <v/>
          </cell>
          <cell r="BT515" t="str">
            <v/>
          </cell>
          <cell r="BU515" t="str">
            <v/>
          </cell>
          <cell r="BV515" t="str">
            <v/>
          </cell>
          <cell r="BW515" t="str">
            <v/>
          </cell>
          <cell r="BX515" t="str">
            <v/>
          </cell>
        </row>
        <row r="516">
          <cell r="A516" t="str">
            <v>OS3CMWORP</v>
          </cell>
          <cell r="B516" t="str">
            <v>WordPress 3</v>
          </cell>
          <cell r="C516" t="str">
            <v>un CMS pour créer votre site web</v>
          </cell>
          <cell r="D516" t="str">
            <v>Christophe AUBRY</v>
          </cell>
          <cell r="E516" t="str">
            <v/>
          </cell>
          <cell r="F516" t="str">
            <v>AUBRY, Christophe</v>
          </cell>
          <cell r="G516" t="str">
            <v/>
          </cell>
          <cell r="H516" t="str">
            <v/>
          </cell>
          <cell r="I516" t="str">
            <v/>
          </cell>
          <cell r="J516" t="str">
            <v/>
          </cell>
          <cell r="K516" t="str">
            <v>Edition du 1 February 2011</v>
          </cell>
          <cell r="L516" t="str">
            <v>368 pages</v>
          </cell>
          <cell r="M516" t="str">
            <v>Editions ENI</v>
          </cell>
          <cell r="N516" t="str">
            <v>fre</v>
          </cell>
          <cell r="O516" t="str">
            <v>fre</v>
          </cell>
          <cell r="P516" t="str">
            <v>fre</v>
          </cell>
          <cell r="Q516" t="str">
            <v>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v>
          </cell>
          <cell r="R516">
            <v>9782746063327</v>
          </cell>
          <cell r="S516" t="str">
            <v>Version Numérique</v>
          </cell>
          <cell r="T516">
            <v>9782746061231</v>
          </cell>
          <cell r="U516" t="str">
            <v>Version Imprimée</v>
          </cell>
          <cell r="V516" t="str">
            <v>St-Herblain</v>
          </cell>
          <cell r="W516" t="str">
            <v>Editions ENI</v>
          </cell>
          <cell r="X516">
            <v>2011</v>
          </cell>
          <cell r="Y516" t="str">
            <v>Bibliothèque Numérique ENI (Service en ligne)</v>
          </cell>
          <cell r="Z516" t="str">
            <v>OBJECTIF SOLUTIONS</v>
          </cell>
          <cell r="AA516" t="str">
            <v>texte</v>
          </cell>
          <cell r="AB516" t="str">
            <v>txt</v>
          </cell>
          <cell r="AC516" t="str">
            <v>rdacontent/fre</v>
          </cell>
          <cell r="AD516" t="str">
            <v>informatique</v>
          </cell>
          <cell r="AE516" t="str">
            <v>c</v>
          </cell>
          <cell r="AF516" t="str">
            <v>rdamedia/fre</v>
          </cell>
          <cell r="AG516" t="str">
            <v>ressource en ligne</v>
          </cell>
          <cell r="AH516" t="str">
            <v>cr</v>
          </cell>
          <cell r="AI516" t="str">
            <v>rdacarrier/fre</v>
          </cell>
          <cell r="AJ516" t="str">
            <v>m\\\\\o\\d\\\\\\\\</v>
          </cell>
          <cell r="AK516" t="str">
            <v>cr\cn\\\\uuaua</v>
          </cell>
          <cell r="AL516" t="str">
            <v>Accès restreint aux membres</v>
          </cell>
          <cell r="AM516" t="str">
            <v>Source de la note de description : Version imprimée</v>
          </cell>
          <cell r="AN516" t="str">
            <v/>
          </cell>
          <cell r="AO516" t="str">
            <v>%SITE_CLIENT%/?library_guid=E6E69A2B-9276-42CF-A9C2-6632EEFA6787</v>
          </cell>
          <cell r="AP516" t="str">
            <v>Accès au travers du portail ENI</v>
          </cell>
          <cell r="AQ516" t="str">
            <v xml:space="preserve"> CMS </v>
          </cell>
          <cell r="AR516" t="str">
            <v xml:space="preserve"> LNOS3CMWORP</v>
          </cell>
          <cell r="AS516" t="str">
            <v xml:space="preserve"> ouvrage </v>
          </cell>
          <cell r="AT516" t="str">
            <v xml:space="preserve"> site web </v>
          </cell>
          <cell r="AU516" t="str">
            <v xml:space="preserve"> Weblog </v>
          </cell>
          <cell r="AV516" t="str">
            <v xml:space="preserve"> word press </v>
          </cell>
          <cell r="AW516" t="str">
            <v xml:space="preserve">Livre </v>
          </cell>
          <cell r="AX516" t="str">
            <v/>
          </cell>
          <cell r="AY516" t="str">
            <v/>
          </cell>
          <cell r="AZ516" t="str">
            <v/>
          </cell>
          <cell r="BA516" t="str">
            <v/>
          </cell>
          <cell r="BB516" t="str">
            <v/>
          </cell>
          <cell r="BC516" t="str">
            <v/>
          </cell>
          <cell r="BD516" t="str">
            <v/>
          </cell>
          <cell r="BE516" t="str">
            <v/>
          </cell>
          <cell r="BF516" t="str">
            <v/>
          </cell>
          <cell r="BG516" t="str">
            <v/>
          </cell>
          <cell r="BH516" t="str">
            <v/>
          </cell>
          <cell r="BI516" t="str">
            <v/>
          </cell>
          <cell r="BJ516" t="str">
            <v/>
          </cell>
          <cell r="BK516" t="str">
            <v/>
          </cell>
          <cell r="BL516" t="str">
            <v/>
          </cell>
          <cell r="BM516" t="str">
            <v/>
          </cell>
          <cell r="BN516" t="str">
            <v/>
          </cell>
          <cell r="BO516" t="str">
            <v/>
          </cell>
          <cell r="BP516" t="str">
            <v/>
          </cell>
          <cell r="BQ516" t="str">
            <v/>
          </cell>
          <cell r="BR516" t="str">
            <v/>
          </cell>
          <cell r="BS516" t="str">
            <v/>
          </cell>
          <cell r="BT516" t="str">
            <v/>
          </cell>
          <cell r="BU516" t="str">
            <v/>
          </cell>
          <cell r="BV516" t="str">
            <v/>
          </cell>
          <cell r="BW516" t="str">
            <v/>
          </cell>
          <cell r="BX516" t="str">
            <v/>
          </cell>
        </row>
        <row r="517">
          <cell r="A517" t="str">
            <v>OW1.5PRE</v>
          </cell>
          <cell r="B517" t="str">
            <v>PrestaShop 1.5</v>
          </cell>
          <cell r="C517" t="str">
            <v>Créer un site de e-commerce</v>
          </cell>
          <cell r="D517" t="str">
            <v>Didier MAZIER</v>
          </cell>
          <cell r="E517" t="str">
            <v/>
          </cell>
          <cell r="F517" t="str">
            <v>MAZIER, Didier</v>
          </cell>
          <cell r="G517" t="str">
            <v/>
          </cell>
          <cell r="H517" t="str">
            <v/>
          </cell>
          <cell r="I517" t="str">
            <v/>
          </cell>
          <cell r="J517" t="str">
            <v/>
          </cell>
          <cell r="K517" t="str">
            <v>Edition du 1 December 2012</v>
          </cell>
          <cell r="L517" t="str">
            <v>330 pages</v>
          </cell>
          <cell r="M517" t="str">
            <v>Editions ENI</v>
          </cell>
          <cell r="N517" t="str">
            <v>fre</v>
          </cell>
          <cell r="O517" t="str">
            <v>fre</v>
          </cell>
          <cell r="P517" t="str">
            <v>fre</v>
          </cell>
          <cell r="Q517" t="str">
            <v>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v>
          </cell>
          <cell r="R517">
            <v>9782746078000</v>
          </cell>
          <cell r="S517" t="str">
            <v>Version Numérique</v>
          </cell>
          <cell r="T517">
            <v>9782746077430</v>
          </cell>
          <cell r="U517" t="str">
            <v>Version Imprimée</v>
          </cell>
          <cell r="V517" t="str">
            <v>St-Herblain</v>
          </cell>
          <cell r="W517" t="str">
            <v>Editions ENI</v>
          </cell>
          <cell r="X517">
            <v>2012</v>
          </cell>
          <cell r="Y517" t="str">
            <v>Bibliothèque Numérique ENI (Service en ligne)</v>
          </cell>
          <cell r="Z517" t="str">
            <v>OBJECTIF WEB</v>
          </cell>
          <cell r="AA517" t="str">
            <v>texte</v>
          </cell>
          <cell r="AB517" t="str">
            <v>txt</v>
          </cell>
          <cell r="AC517" t="str">
            <v>rdacontent/fre</v>
          </cell>
          <cell r="AD517" t="str">
            <v>informatique</v>
          </cell>
          <cell r="AE517" t="str">
            <v>c</v>
          </cell>
          <cell r="AF517" t="str">
            <v>rdamedia/fre</v>
          </cell>
          <cell r="AG517" t="str">
            <v>ressource en ligne</v>
          </cell>
          <cell r="AH517" t="str">
            <v>cr</v>
          </cell>
          <cell r="AI517" t="str">
            <v>rdacarrier/fre</v>
          </cell>
          <cell r="AJ517" t="str">
            <v>m\\\\\o\\d\\\\\\\\</v>
          </cell>
          <cell r="AK517" t="str">
            <v>cr\cn\\\\uuaua</v>
          </cell>
          <cell r="AL517" t="str">
            <v>Accès restreint aux membres</v>
          </cell>
          <cell r="AM517" t="str">
            <v>Source de la note de description : Version imprimée</v>
          </cell>
          <cell r="AN517" t="str">
            <v/>
          </cell>
          <cell r="AO517" t="str">
            <v>%SITE_CLIENT%/?library_guid=E0C8F27A-C18F-44F7-8928-9E42055F955A</v>
          </cell>
          <cell r="AP517" t="str">
            <v>Accès au travers du portail ENI</v>
          </cell>
          <cell r="AQ517" t="str">
            <v xml:space="preserve"> article </v>
          </cell>
          <cell r="AR517" t="str">
            <v xml:space="preserve"> catalogue </v>
          </cell>
          <cell r="AS517" t="str">
            <v xml:space="preserve"> e</v>
          </cell>
          <cell r="AT517" t="str">
            <v xml:space="preserve"> emarketing </v>
          </cell>
          <cell r="AU517" t="str">
            <v xml:space="preserve"> LNOW1.5PRE</v>
          </cell>
          <cell r="AV517" t="str">
            <v xml:space="preserve"> merchandising </v>
          </cell>
          <cell r="AW517" t="str">
            <v xml:space="preserve"> newsletter </v>
          </cell>
          <cell r="AX517" t="str">
            <v xml:space="preserve"> panier </v>
          </cell>
          <cell r="AY517" t="str">
            <v xml:space="preserve"> produit </v>
          </cell>
          <cell r="AZ517" t="str">
            <v xml:space="preserve">commerce </v>
          </cell>
          <cell r="BA517" t="str">
            <v>e</v>
          </cell>
          <cell r="BB517" t="str">
            <v xml:space="preserve">marketing </v>
          </cell>
          <cell r="BC517" t="str">
            <v/>
          </cell>
          <cell r="BD517" t="str">
            <v/>
          </cell>
          <cell r="BE517" t="str">
            <v/>
          </cell>
          <cell r="BF517" t="str">
            <v/>
          </cell>
          <cell r="BG517" t="str">
            <v/>
          </cell>
          <cell r="BH517" t="str">
            <v/>
          </cell>
          <cell r="BI517" t="str">
            <v/>
          </cell>
          <cell r="BJ517" t="str">
            <v/>
          </cell>
          <cell r="BK517" t="str">
            <v/>
          </cell>
          <cell r="BL517" t="str">
            <v/>
          </cell>
          <cell r="BM517" t="str">
            <v/>
          </cell>
          <cell r="BN517" t="str">
            <v/>
          </cell>
          <cell r="BO517" t="str">
            <v/>
          </cell>
          <cell r="BP517" t="str">
            <v/>
          </cell>
          <cell r="BQ517" t="str">
            <v/>
          </cell>
          <cell r="BR517" t="str">
            <v/>
          </cell>
          <cell r="BS517" t="str">
            <v/>
          </cell>
          <cell r="BT517" t="str">
            <v/>
          </cell>
          <cell r="BU517" t="str">
            <v/>
          </cell>
          <cell r="BV517" t="str">
            <v/>
          </cell>
          <cell r="BW517" t="str">
            <v/>
          </cell>
          <cell r="BX517" t="str">
            <v/>
          </cell>
        </row>
        <row r="518">
          <cell r="A518" t="str">
            <v>OW1.6PRE</v>
          </cell>
          <cell r="B518" t="str">
            <v>PrestaShop 1.6</v>
          </cell>
          <cell r="C518" t="str">
            <v>Créer un site de e-commerce</v>
          </cell>
          <cell r="D518" t="str">
            <v>Didier MAZIER</v>
          </cell>
          <cell r="E518" t="str">
            <v/>
          </cell>
          <cell r="F518" t="str">
            <v>MAZIER, Didier</v>
          </cell>
          <cell r="G518" t="str">
            <v/>
          </cell>
          <cell r="H518" t="str">
            <v/>
          </cell>
          <cell r="I518" t="str">
            <v/>
          </cell>
          <cell r="J518" t="str">
            <v/>
          </cell>
          <cell r="K518" t="str">
            <v>Edition du 1 June 2014</v>
          </cell>
          <cell r="L518" t="str">
            <v>322 pages</v>
          </cell>
          <cell r="M518" t="str">
            <v>Editions ENI</v>
          </cell>
          <cell r="N518" t="str">
            <v>fre</v>
          </cell>
          <cell r="O518" t="str">
            <v>fre</v>
          </cell>
          <cell r="P518" t="str">
            <v>fre</v>
          </cell>
          <cell r="Q518" t="str">
            <v>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v>
          </cell>
          <cell r="R518">
            <v>9782746090538</v>
          </cell>
          <cell r="S518" t="str">
            <v>Version Numérique</v>
          </cell>
          <cell r="T518">
            <v>9782746089327</v>
          </cell>
          <cell r="U518" t="str">
            <v>Version Imprimée</v>
          </cell>
          <cell r="V518" t="str">
            <v>St-Herblain</v>
          </cell>
          <cell r="W518" t="str">
            <v>Editions ENI</v>
          </cell>
          <cell r="X518">
            <v>2014</v>
          </cell>
          <cell r="Y518" t="str">
            <v>Bibliothèque Numérique ENI (Service en ligne)</v>
          </cell>
          <cell r="Z518" t="str">
            <v>OBJECTIF WEB</v>
          </cell>
          <cell r="AA518" t="str">
            <v>texte</v>
          </cell>
          <cell r="AB518" t="str">
            <v>txt</v>
          </cell>
          <cell r="AC518" t="str">
            <v>rdacontent/fre</v>
          </cell>
          <cell r="AD518" t="str">
            <v>informatique</v>
          </cell>
          <cell r="AE518" t="str">
            <v>c</v>
          </cell>
          <cell r="AF518" t="str">
            <v>rdamedia/fre</v>
          </cell>
          <cell r="AG518" t="str">
            <v>ressource en ligne</v>
          </cell>
          <cell r="AH518" t="str">
            <v>cr</v>
          </cell>
          <cell r="AI518" t="str">
            <v>rdacarrier/fre</v>
          </cell>
          <cell r="AJ518" t="str">
            <v>m\\\\\o\\d\\\\\\\\</v>
          </cell>
          <cell r="AK518" t="str">
            <v>cr\cn\\\\uuaua</v>
          </cell>
          <cell r="AL518" t="str">
            <v>Accès restreint aux membres</v>
          </cell>
          <cell r="AM518" t="str">
            <v>Source de la note de description : Version imprimée</v>
          </cell>
          <cell r="AN518" t="str">
            <v/>
          </cell>
          <cell r="AO518" t="str">
            <v>%SITE_CLIENT%/?library_guid=9114361B-BA61-4274-A39D-D5FEEA6D2BFF</v>
          </cell>
          <cell r="AP518" t="str">
            <v>Accès au travers du portail ENI</v>
          </cell>
          <cell r="AQ518" t="str">
            <v xml:space="preserve"> article </v>
          </cell>
          <cell r="AR518" t="str">
            <v xml:space="preserve"> catalogue </v>
          </cell>
          <cell r="AS518" t="str">
            <v xml:space="preserve"> e</v>
          </cell>
          <cell r="AT518" t="str">
            <v xml:space="preserve"> emarketing </v>
          </cell>
          <cell r="AU518" t="str">
            <v xml:space="preserve"> LNOW1.6PRE</v>
          </cell>
          <cell r="AV518" t="str">
            <v xml:space="preserve"> merchandising </v>
          </cell>
          <cell r="AW518" t="str">
            <v xml:space="preserve"> newsletter </v>
          </cell>
          <cell r="AX518" t="str">
            <v xml:space="preserve"> panier </v>
          </cell>
          <cell r="AY518" t="str">
            <v xml:space="preserve"> produit </v>
          </cell>
          <cell r="AZ518" t="str">
            <v xml:space="preserve">commerce </v>
          </cell>
          <cell r="BA518" t="str">
            <v>e</v>
          </cell>
          <cell r="BB518" t="str">
            <v xml:space="preserve">marketing </v>
          </cell>
          <cell r="BC518" t="str">
            <v/>
          </cell>
          <cell r="BD518" t="str">
            <v/>
          </cell>
          <cell r="BE518" t="str">
            <v/>
          </cell>
          <cell r="BF518" t="str">
            <v/>
          </cell>
          <cell r="BG518" t="str">
            <v/>
          </cell>
          <cell r="BH518" t="str">
            <v/>
          </cell>
          <cell r="BI518" t="str">
            <v/>
          </cell>
          <cell r="BJ518" t="str">
            <v/>
          </cell>
          <cell r="BK518" t="str">
            <v/>
          </cell>
          <cell r="BL518" t="str">
            <v/>
          </cell>
          <cell r="BM518" t="str">
            <v/>
          </cell>
          <cell r="BN518" t="str">
            <v/>
          </cell>
          <cell r="BO518" t="str">
            <v/>
          </cell>
          <cell r="BP518" t="str">
            <v/>
          </cell>
          <cell r="BQ518" t="str">
            <v/>
          </cell>
          <cell r="BR518" t="str">
            <v/>
          </cell>
          <cell r="BS518" t="str">
            <v/>
          </cell>
          <cell r="BT518" t="str">
            <v/>
          </cell>
          <cell r="BU518" t="str">
            <v/>
          </cell>
          <cell r="BV518" t="str">
            <v/>
          </cell>
          <cell r="BW518" t="str">
            <v/>
          </cell>
          <cell r="BX518" t="str">
            <v/>
          </cell>
        </row>
        <row r="519">
          <cell r="A519" t="str">
            <v>OW18CCDRE</v>
          </cell>
          <cell r="B519" t="str">
            <v>Dreamweaver CC pour PC/Mac (édition 2018)</v>
          </cell>
          <cell r="C519" t="str">
            <v>Concevoir des sites interactifs et attractifs</v>
          </cell>
          <cell r="D519" t="str">
            <v>Christophe AUBRY</v>
          </cell>
          <cell r="E519" t="str">
            <v/>
          </cell>
          <cell r="F519" t="str">
            <v>AUBRY, Christophe</v>
          </cell>
          <cell r="G519" t="str">
            <v/>
          </cell>
          <cell r="H519" t="str">
            <v/>
          </cell>
          <cell r="I519" t="str">
            <v/>
          </cell>
          <cell r="J519" t="str">
            <v/>
          </cell>
          <cell r="K519" t="str">
            <v>Edition du 1 March 2018</v>
          </cell>
          <cell r="L519" t="str">
            <v>466 pages</v>
          </cell>
          <cell r="M519" t="str">
            <v>Editions ENI</v>
          </cell>
          <cell r="N519" t="str">
            <v>fre</v>
          </cell>
          <cell r="O519" t="str">
            <v>fre</v>
          </cell>
          <cell r="P519" t="str">
            <v>fre</v>
          </cell>
          <cell r="Q519" t="str">
            <v>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v>
          </cell>
          <cell r="R519">
            <v>9782409013119</v>
          </cell>
          <cell r="S519" t="str">
            <v>Version Numérique</v>
          </cell>
          <cell r="T519">
            <v>9782409012747</v>
          </cell>
          <cell r="U519" t="str">
            <v>Version Imprimée</v>
          </cell>
          <cell r="V519" t="str">
            <v>St-Herblain</v>
          </cell>
          <cell r="W519" t="str">
            <v>Editions ENI</v>
          </cell>
          <cell r="X519">
            <v>2018</v>
          </cell>
          <cell r="Y519" t="str">
            <v>Bibliothèque Numérique ENI (Service en ligne)</v>
          </cell>
          <cell r="Z519" t="str">
            <v>OBJECTIF WEB</v>
          </cell>
          <cell r="AA519" t="str">
            <v>texte</v>
          </cell>
          <cell r="AB519" t="str">
            <v>txt</v>
          </cell>
          <cell r="AC519" t="str">
            <v>rdacontent/fre</v>
          </cell>
          <cell r="AD519" t="str">
            <v>informatique</v>
          </cell>
          <cell r="AE519" t="str">
            <v>c</v>
          </cell>
          <cell r="AF519" t="str">
            <v>rdamedia/fre</v>
          </cell>
          <cell r="AG519" t="str">
            <v>ressource en ligne</v>
          </cell>
          <cell r="AH519" t="str">
            <v>cr</v>
          </cell>
          <cell r="AI519" t="str">
            <v>rdacarrier/fre</v>
          </cell>
          <cell r="AJ519" t="str">
            <v>m\\\\\o\\d\\\\\\\\</v>
          </cell>
          <cell r="AK519" t="str">
            <v>cr\cn\\\\uuaua</v>
          </cell>
          <cell r="AL519" t="str">
            <v>Accès restreint aux membres</v>
          </cell>
          <cell r="AM519" t="str">
            <v>Source de la note de description : Version imprimée</v>
          </cell>
          <cell r="AN519" t="str">
            <v/>
          </cell>
          <cell r="AO519" t="str">
            <v>%SITE_CLIENT%/?library_guid=34A536FC-A8C6-4269-AF0F-95BDCA4243CC</v>
          </cell>
          <cell r="AP519" t="str">
            <v>Accès au travers du portail ENI</v>
          </cell>
          <cell r="AQ519" t="str">
            <v xml:space="preserve"> Actifs </v>
          </cell>
          <cell r="AR519" t="str">
            <v xml:space="preserve"> css </v>
          </cell>
          <cell r="AS519" t="str">
            <v xml:space="preserve"> Design Notes </v>
          </cell>
          <cell r="AT519" t="str">
            <v xml:space="preserve"> Dream </v>
          </cell>
          <cell r="AU519" t="str">
            <v xml:space="preserve"> dreamwever </v>
          </cell>
          <cell r="AV519" t="str">
            <v xml:space="preserve"> Extension Manager </v>
          </cell>
          <cell r="AW519" t="str">
            <v xml:space="preserve"> feuille de style </v>
          </cell>
          <cell r="AX519" t="str">
            <v xml:space="preserve"> Formulaire </v>
          </cell>
          <cell r="AY519" t="str">
            <v xml:space="preserve"> Homesite </v>
          </cell>
          <cell r="AZ519" t="str">
            <v xml:space="preserve"> html </v>
          </cell>
          <cell r="BA519" t="str">
            <v xml:space="preserve"> LNOW18CCDRE</v>
          </cell>
          <cell r="BB519" t="str">
            <v xml:space="preserve"> Quick Tag Editor </v>
          </cell>
          <cell r="BC519" t="str">
            <v xml:space="preserve">site web </v>
          </cell>
          <cell r="BD519" t="str">
            <v/>
          </cell>
          <cell r="BE519" t="str">
            <v/>
          </cell>
          <cell r="BF519" t="str">
            <v/>
          </cell>
          <cell r="BG519" t="str">
            <v/>
          </cell>
          <cell r="BH519" t="str">
            <v/>
          </cell>
          <cell r="BI519" t="str">
            <v/>
          </cell>
          <cell r="BJ519" t="str">
            <v/>
          </cell>
          <cell r="BK519" t="str">
            <v/>
          </cell>
          <cell r="BL519" t="str">
            <v/>
          </cell>
          <cell r="BM519" t="str">
            <v/>
          </cell>
          <cell r="BN519" t="str">
            <v/>
          </cell>
          <cell r="BO519" t="str">
            <v/>
          </cell>
          <cell r="BP519" t="str">
            <v/>
          </cell>
          <cell r="BQ519" t="str">
            <v/>
          </cell>
          <cell r="BR519" t="str">
            <v/>
          </cell>
          <cell r="BS519" t="str">
            <v/>
          </cell>
          <cell r="BT519" t="str">
            <v/>
          </cell>
          <cell r="BU519" t="str">
            <v/>
          </cell>
          <cell r="BV519" t="str">
            <v/>
          </cell>
          <cell r="BW519" t="str">
            <v/>
          </cell>
          <cell r="BX519" t="str">
            <v/>
          </cell>
        </row>
        <row r="520">
          <cell r="A520" t="str">
            <v>OW2.5JOO</v>
          </cell>
          <cell r="B520" t="str">
            <v>Joomla! 2.5</v>
          </cell>
          <cell r="C520" t="str">
            <v>Créez et administrez vos sites Web</v>
          </cell>
          <cell r="D520" t="str">
            <v>Didier MAZIER</v>
          </cell>
          <cell r="E520" t="str">
            <v/>
          </cell>
          <cell r="F520" t="str">
            <v>MAZIER, Didier</v>
          </cell>
          <cell r="G520" t="str">
            <v/>
          </cell>
          <cell r="H520" t="str">
            <v/>
          </cell>
          <cell r="I520" t="str">
            <v/>
          </cell>
          <cell r="J520" t="str">
            <v/>
          </cell>
          <cell r="K520" t="str">
            <v>Edition du 1 April 2012</v>
          </cell>
          <cell r="L520" t="str">
            <v>330 pages</v>
          </cell>
          <cell r="M520" t="str">
            <v>Editions ENI</v>
          </cell>
          <cell r="N520" t="str">
            <v>fre</v>
          </cell>
          <cell r="O520" t="str">
            <v>fre</v>
          </cell>
          <cell r="P520" t="str">
            <v>fre</v>
          </cell>
          <cell r="Q520" t="str">
            <v>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v>
          </cell>
          <cell r="R520">
            <v>9782746073616</v>
          </cell>
          <cell r="S520" t="str">
            <v>Version Numérique</v>
          </cell>
          <cell r="T520">
            <v>9782746072664</v>
          </cell>
          <cell r="U520" t="str">
            <v>Version Imprimée</v>
          </cell>
          <cell r="V520" t="str">
            <v>St-Herblain</v>
          </cell>
          <cell r="W520" t="str">
            <v>Editions ENI</v>
          </cell>
          <cell r="X520">
            <v>2012</v>
          </cell>
          <cell r="Y520" t="str">
            <v>Bibliothèque Numérique ENI (Service en ligne)</v>
          </cell>
          <cell r="Z520" t="str">
            <v>OBJECTIF WEB</v>
          </cell>
          <cell r="AA520" t="str">
            <v>texte</v>
          </cell>
          <cell r="AB520" t="str">
            <v>txt</v>
          </cell>
          <cell r="AC520" t="str">
            <v>rdacontent/fre</v>
          </cell>
          <cell r="AD520" t="str">
            <v>informatique</v>
          </cell>
          <cell r="AE520" t="str">
            <v>c</v>
          </cell>
          <cell r="AF520" t="str">
            <v>rdamedia/fre</v>
          </cell>
          <cell r="AG520" t="str">
            <v>ressource en ligne</v>
          </cell>
          <cell r="AH520" t="str">
            <v>cr</v>
          </cell>
          <cell r="AI520" t="str">
            <v>rdacarrier/fre</v>
          </cell>
          <cell r="AJ520" t="str">
            <v>m\\\\\o\\d\\\\\\\\</v>
          </cell>
          <cell r="AK520" t="str">
            <v>cr\cn\\\\uuaua</v>
          </cell>
          <cell r="AL520" t="str">
            <v>Accès restreint aux membres</v>
          </cell>
          <cell r="AM520" t="str">
            <v>Source de la note de description : Version imprimée</v>
          </cell>
          <cell r="AN520" t="str">
            <v/>
          </cell>
          <cell r="AO520" t="str">
            <v>%SITE_CLIENT%/?library_guid=0FEDE0AA-4337-4EDD-BA7E-41D2CF80477D</v>
          </cell>
          <cell r="AP520" t="str">
            <v>Accès au travers du portail ENI</v>
          </cell>
          <cell r="AQ520" t="str">
            <v xml:space="preserve"> CMS </v>
          </cell>
          <cell r="AR520" t="str">
            <v xml:space="preserve"> CSS </v>
          </cell>
          <cell r="AS520" t="str">
            <v xml:space="preserve"> Flux RSS </v>
          </cell>
          <cell r="AT520" t="str">
            <v xml:space="preserve"> Google Outils  </v>
          </cell>
          <cell r="AU520" t="str">
            <v xml:space="preserve"> HMTL </v>
          </cell>
          <cell r="AV520" t="str">
            <v xml:space="preserve"> LNOW2.5JOO</v>
          </cell>
          <cell r="AW520" t="str">
            <v xml:space="preserve"> Open Source </v>
          </cell>
          <cell r="AX520" t="str">
            <v xml:space="preserve"> Ouvrage </v>
          </cell>
          <cell r="AY520" t="str">
            <v xml:space="preserve"> Référencement </v>
          </cell>
          <cell r="AZ520" t="str">
            <v xml:space="preserve"> Vahi </v>
          </cell>
          <cell r="BA520" t="str">
            <v xml:space="preserve">Livre </v>
          </cell>
          <cell r="BB520" t="str">
            <v/>
          </cell>
          <cell r="BC520" t="str">
            <v/>
          </cell>
          <cell r="BD520" t="str">
            <v/>
          </cell>
          <cell r="BE520" t="str">
            <v/>
          </cell>
          <cell r="BF520" t="str">
            <v/>
          </cell>
          <cell r="BG520" t="str">
            <v/>
          </cell>
          <cell r="BH520" t="str">
            <v/>
          </cell>
          <cell r="BI520" t="str">
            <v/>
          </cell>
          <cell r="BJ520" t="str">
            <v/>
          </cell>
          <cell r="BK520" t="str">
            <v/>
          </cell>
          <cell r="BL520" t="str">
            <v/>
          </cell>
          <cell r="BM520" t="str">
            <v/>
          </cell>
          <cell r="BN520" t="str">
            <v/>
          </cell>
          <cell r="BO520" t="str">
            <v/>
          </cell>
          <cell r="BP520" t="str">
            <v/>
          </cell>
          <cell r="BQ520" t="str">
            <v/>
          </cell>
          <cell r="BR520" t="str">
            <v/>
          </cell>
          <cell r="BS520" t="str">
            <v/>
          </cell>
          <cell r="BT520" t="str">
            <v/>
          </cell>
          <cell r="BU520" t="str">
            <v/>
          </cell>
          <cell r="BV520" t="str">
            <v/>
          </cell>
          <cell r="BW520" t="str">
            <v/>
          </cell>
          <cell r="BX520" t="str">
            <v/>
          </cell>
        </row>
        <row r="521">
          <cell r="A521" t="str">
            <v>OW21.7PRE</v>
          </cell>
          <cell r="B521" t="str">
            <v>PrestaShop 1.7 (2e édition)</v>
          </cell>
          <cell r="C521" t="str">
            <v>Créer un site de e-commerce</v>
          </cell>
          <cell r="D521" t="str">
            <v>Didier MAZIER</v>
          </cell>
          <cell r="E521" t="str">
            <v/>
          </cell>
          <cell r="F521" t="str">
            <v>MAZIER, Didier</v>
          </cell>
          <cell r="G521" t="str">
            <v/>
          </cell>
          <cell r="H521" t="str">
            <v/>
          </cell>
          <cell r="I521" t="str">
            <v/>
          </cell>
          <cell r="J521" t="str">
            <v/>
          </cell>
          <cell r="K521" t="str">
            <v>Edition du 1 February 2020</v>
          </cell>
          <cell r="L521" t="str">
            <v>292 pages</v>
          </cell>
          <cell r="M521" t="str">
            <v>Editions ENI</v>
          </cell>
          <cell r="N521" t="str">
            <v>fre</v>
          </cell>
          <cell r="O521" t="str">
            <v>fre</v>
          </cell>
          <cell r="P521" t="str">
            <v>fre</v>
          </cell>
          <cell r="Q521" t="str">
            <v>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v>
          </cell>
          <cell r="R521">
            <v>9782409023118</v>
          </cell>
          <cell r="S521" t="str">
            <v>Version Numérique</v>
          </cell>
          <cell r="T521">
            <v>9782409023101</v>
          </cell>
          <cell r="U521" t="str">
            <v>Version Imprimée</v>
          </cell>
          <cell r="V521" t="str">
            <v>St-Herblain</v>
          </cell>
          <cell r="W521" t="str">
            <v>Editions ENI</v>
          </cell>
          <cell r="X521">
            <v>2020</v>
          </cell>
          <cell r="Y521" t="str">
            <v>Bibliothèque Numérique ENI (Service en ligne)</v>
          </cell>
          <cell r="Z521" t="str">
            <v>OBJECTIF WEB</v>
          </cell>
          <cell r="AA521" t="str">
            <v>texte</v>
          </cell>
          <cell r="AB521" t="str">
            <v>txt</v>
          </cell>
          <cell r="AC521" t="str">
            <v>rdacontent/fre</v>
          </cell>
          <cell r="AD521" t="str">
            <v>informatique</v>
          </cell>
          <cell r="AE521" t="str">
            <v>c</v>
          </cell>
          <cell r="AF521" t="str">
            <v>rdamedia/fre</v>
          </cell>
          <cell r="AG521" t="str">
            <v>ressource en ligne</v>
          </cell>
          <cell r="AH521" t="str">
            <v>cr</v>
          </cell>
          <cell r="AI521" t="str">
            <v>rdacarrier/fre</v>
          </cell>
          <cell r="AJ521" t="str">
            <v>m\\\\\o\\d\\\\\\\\</v>
          </cell>
          <cell r="AK521" t="str">
            <v>cr\cn\\\\uuaua</v>
          </cell>
          <cell r="AL521" t="str">
            <v>Accès restreint aux membres</v>
          </cell>
          <cell r="AM521" t="str">
            <v>Source de la note de description : Version imprimée</v>
          </cell>
          <cell r="AN521" t="str">
            <v/>
          </cell>
          <cell r="AO521" t="str">
            <v>%SITE_CLIENT%/?library_guid=7660F19B-03E5-4AB9-B100-FB9627E49B92</v>
          </cell>
          <cell r="AP521" t="str">
            <v>Accès au travers du portail ENI</v>
          </cell>
          <cell r="AQ521" t="str">
            <v xml:space="preserve"> article </v>
          </cell>
          <cell r="AR521" t="str">
            <v xml:space="preserve"> catalogue </v>
          </cell>
          <cell r="AS521" t="str">
            <v xml:space="preserve"> e</v>
          </cell>
          <cell r="AT521" t="str">
            <v xml:space="preserve"> emarketing </v>
          </cell>
          <cell r="AU521" t="str">
            <v xml:space="preserve"> LNOW21.7PRE</v>
          </cell>
          <cell r="AV521" t="str">
            <v xml:space="preserve"> merchandising </v>
          </cell>
          <cell r="AW521" t="str">
            <v xml:space="preserve"> newsletter </v>
          </cell>
          <cell r="AX521" t="str">
            <v xml:space="preserve"> panier </v>
          </cell>
          <cell r="AY521" t="str">
            <v xml:space="preserve"> produit </v>
          </cell>
          <cell r="AZ521" t="str">
            <v xml:space="preserve">commerce </v>
          </cell>
          <cell r="BA521" t="str">
            <v>e</v>
          </cell>
          <cell r="BB521" t="str">
            <v xml:space="preserve">marketing </v>
          </cell>
          <cell r="BC521" t="str">
            <v/>
          </cell>
          <cell r="BD521" t="str">
            <v/>
          </cell>
          <cell r="BE521" t="str">
            <v/>
          </cell>
          <cell r="BF521" t="str">
            <v/>
          </cell>
          <cell r="BG521" t="str">
            <v/>
          </cell>
          <cell r="BH521" t="str">
            <v/>
          </cell>
          <cell r="BI521" t="str">
            <v/>
          </cell>
          <cell r="BJ521" t="str">
            <v/>
          </cell>
          <cell r="BK521" t="str">
            <v/>
          </cell>
          <cell r="BL521" t="str">
            <v/>
          </cell>
          <cell r="BM521" t="str">
            <v/>
          </cell>
          <cell r="BN521" t="str">
            <v/>
          </cell>
          <cell r="BO521" t="str">
            <v/>
          </cell>
          <cell r="BP521" t="str">
            <v/>
          </cell>
          <cell r="BQ521" t="str">
            <v/>
          </cell>
          <cell r="BR521" t="str">
            <v/>
          </cell>
          <cell r="BS521" t="str">
            <v/>
          </cell>
          <cell r="BT521" t="str">
            <v/>
          </cell>
          <cell r="BU521" t="str">
            <v/>
          </cell>
          <cell r="BV521" t="str">
            <v/>
          </cell>
          <cell r="BW521" t="str">
            <v/>
          </cell>
          <cell r="BX521" t="str">
            <v/>
          </cell>
        </row>
        <row r="522">
          <cell r="A522" t="str">
            <v>OW24BOO</v>
          </cell>
          <cell r="B522" t="str">
            <v>Bootstrap 4 pour l'intégrateur web (2e édition)</v>
          </cell>
          <cell r="C522" t="str">
            <v>Concevez des sites au design moderne</v>
          </cell>
          <cell r="D522" t="str">
            <v>Christophe AUBRY</v>
          </cell>
          <cell r="E522" t="str">
            <v/>
          </cell>
          <cell r="F522" t="str">
            <v>AUBRY, Christophe</v>
          </cell>
          <cell r="G522" t="str">
            <v/>
          </cell>
          <cell r="H522" t="str">
            <v/>
          </cell>
          <cell r="I522" t="str">
            <v/>
          </cell>
          <cell r="J522" t="str">
            <v/>
          </cell>
          <cell r="K522" t="str">
            <v>Edition du 1 January 2020</v>
          </cell>
          <cell r="L522" t="str">
            <v>296 pages</v>
          </cell>
          <cell r="M522" t="str">
            <v>Editions ENI</v>
          </cell>
          <cell r="N522" t="str">
            <v>fre</v>
          </cell>
          <cell r="O522" t="str">
            <v>fre</v>
          </cell>
          <cell r="P522" t="str">
            <v>fre</v>
          </cell>
          <cell r="Q522"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v>
          </cell>
          <cell r="R522">
            <v>9782409022487</v>
          </cell>
          <cell r="S522" t="str">
            <v>Version Numérique</v>
          </cell>
          <cell r="T522">
            <v>9782409022470</v>
          </cell>
          <cell r="U522" t="str">
            <v>Version Imprimée</v>
          </cell>
          <cell r="V522" t="str">
            <v>St-Herblain</v>
          </cell>
          <cell r="W522" t="str">
            <v>Editions ENI</v>
          </cell>
          <cell r="X522">
            <v>2020</v>
          </cell>
          <cell r="Y522" t="str">
            <v>Bibliothèque Numérique ENI (Service en ligne)</v>
          </cell>
          <cell r="Z522" t="str">
            <v>OBJECTIF WEB</v>
          </cell>
          <cell r="AA522" t="str">
            <v>texte</v>
          </cell>
          <cell r="AB522" t="str">
            <v>txt</v>
          </cell>
          <cell r="AC522" t="str">
            <v>rdacontent/fre</v>
          </cell>
          <cell r="AD522" t="str">
            <v>informatique</v>
          </cell>
          <cell r="AE522" t="str">
            <v>c</v>
          </cell>
          <cell r="AF522" t="str">
            <v>rdamedia/fre</v>
          </cell>
          <cell r="AG522" t="str">
            <v>ressource en ligne</v>
          </cell>
          <cell r="AH522" t="str">
            <v>cr</v>
          </cell>
          <cell r="AI522" t="str">
            <v>rdacarrier/fre</v>
          </cell>
          <cell r="AJ522" t="str">
            <v>m\\\\\o\\d\\\\\\\\</v>
          </cell>
          <cell r="AK522" t="str">
            <v>cr\cn\\\\uuaua</v>
          </cell>
          <cell r="AL522" t="str">
            <v>Accès restreint aux membres</v>
          </cell>
          <cell r="AM522" t="str">
            <v>Source de la note de description : Version imprimée</v>
          </cell>
          <cell r="AN522" t="str">
            <v/>
          </cell>
          <cell r="AO522" t="str">
            <v>%SITE_CLIENT%/?library_guid=12C19C9E-459C-414A-A703-2A4CEBC4AA30</v>
          </cell>
          <cell r="AP522" t="str">
            <v>Accès au travers du portail ENI</v>
          </cell>
          <cell r="AQ522" t="str">
            <v xml:space="preserve"> Boostrap </v>
          </cell>
          <cell r="AR522" t="str">
            <v xml:space="preserve"> framework </v>
          </cell>
          <cell r="AS522" t="str">
            <v xml:space="preserve"> LNOW24BOO</v>
          </cell>
          <cell r="AT522" t="str">
            <v xml:space="preserve"> Responsive Web Design </v>
          </cell>
          <cell r="AU522" t="str">
            <v xml:space="preserve"> RWD </v>
          </cell>
          <cell r="AV522" t="str">
            <v xml:space="preserve"> site web </v>
          </cell>
          <cell r="AW522" t="str">
            <v xml:space="preserve"> template </v>
          </cell>
          <cell r="AX522" t="str">
            <v xml:space="preserve"> thème </v>
          </cell>
          <cell r="AY522" t="str">
            <v xml:space="preserve">CSS </v>
          </cell>
          <cell r="AZ522" t="str">
            <v/>
          </cell>
          <cell r="BA522" t="str">
            <v/>
          </cell>
          <cell r="BB522" t="str">
            <v/>
          </cell>
          <cell r="BC522" t="str">
            <v/>
          </cell>
          <cell r="BD522" t="str">
            <v/>
          </cell>
          <cell r="BE522" t="str">
            <v/>
          </cell>
          <cell r="BF522" t="str">
            <v/>
          </cell>
          <cell r="BG522" t="str">
            <v/>
          </cell>
          <cell r="BH522" t="str">
            <v/>
          </cell>
          <cell r="BI522" t="str">
            <v/>
          </cell>
          <cell r="BJ522" t="str">
            <v/>
          </cell>
          <cell r="BK522" t="str">
            <v/>
          </cell>
          <cell r="BL522" t="str">
            <v/>
          </cell>
          <cell r="BM522" t="str">
            <v/>
          </cell>
          <cell r="BN522" t="str">
            <v/>
          </cell>
          <cell r="BO522" t="str">
            <v/>
          </cell>
          <cell r="BP522" t="str">
            <v/>
          </cell>
          <cell r="BQ522" t="str">
            <v/>
          </cell>
          <cell r="BR522" t="str">
            <v/>
          </cell>
          <cell r="BS522" t="str">
            <v/>
          </cell>
          <cell r="BT522" t="str">
            <v/>
          </cell>
          <cell r="BU522" t="str">
            <v/>
          </cell>
          <cell r="BV522" t="str">
            <v/>
          </cell>
          <cell r="BW522" t="str">
            <v/>
          </cell>
          <cell r="BX522" t="str">
            <v/>
          </cell>
        </row>
        <row r="523">
          <cell r="A523" t="str">
            <v>OW2AGOO</v>
          </cell>
          <cell r="B523" t="str">
            <v>Google Ads</v>
          </cell>
          <cell r="C523" t="str">
            <v>Créez et optimisez vos campagnes publicitaires pour booster votre visibilité...</v>
          </cell>
          <cell r="D523" t="str">
            <v>Camille LEMAITRE</v>
          </cell>
          <cell r="E523" t="str">
            <v/>
          </cell>
          <cell r="F523" t="str">
            <v>LEMAITRE, Camille</v>
          </cell>
          <cell r="G523" t="str">
            <v/>
          </cell>
          <cell r="H523" t="str">
            <v/>
          </cell>
          <cell r="I523" t="str">
            <v/>
          </cell>
          <cell r="J523" t="str">
            <v/>
          </cell>
          <cell r="K523" t="str">
            <v>Edition du 1 September 2022</v>
          </cell>
          <cell r="L523" t="str">
            <v>164 pages</v>
          </cell>
          <cell r="M523" t="str">
            <v>Editions ENI</v>
          </cell>
          <cell r="N523" t="str">
            <v>fre</v>
          </cell>
          <cell r="O523" t="str">
            <v>fre</v>
          </cell>
          <cell r="P523" t="str">
            <v>fre</v>
          </cell>
          <cell r="Q523" t="str">
            <v>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v>
          </cell>
          <cell r="R523">
            <v>9782409037108</v>
          </cell>
          <cell r="S523" t="str">
            <v>Version Numérique</v>
          </cell>
          <cell r="T523">
            <v>9782409037092</v>
          </cell>
          <cell r="U523" t="str">
            <v>Version Imprimée</v>
          </cell>
          <cell r="V523" t="str">
            <v>St-Herblain</v>
          </cell>
          <cell r="W523" t="str">
            <v>Editions ENI</v>
          </cell>
          <cell r="X523">
            <v>2022</v>
          </cell>
          <cell r="Y523" t="str">
            <v>Bibliothèque Numérique ENI (Service en ligne)</v>
          </cell>
          <cell r="Z523" t="str">
            <v>OBJECTIF WEB</v>
          </cell>
          <cell r="AA523" t="str">
            <v>texte</v>
          </cell>
          <cell r="AB523" t="str">
            <v>txt</v>
          </cell>
          <cell r="AC523" t="str">
            <v>rdacontent/fre</v>
          </cell>
          <cell r="AD523" t="str">
            <v>informatique</v>
          </cell>
          <cell r="AE523" t="str">
            <v>c</v>
          </cell>
          <cell r="AF523" t="str">
            <v>rdamedia/fre</v>
          </cell>
          <cell r="AG523" t="str">
            <v>ressource en ligne</v>
          </cell>
          <cell r="AH523" t="str">
            <v>cr</v>
          </cell>
          <cell r="AI523" t="str">
            <v>rdacarrier/fre</v>
          </cell>
          <cell r="AJ523" t="str">
            <v>m\\\\\o\\d\\\\\\\\</v>
          </cell>
          <cell r="AK523" t="str">
            <v>cr\cn\\\\uuaua</v>
          </cell>
          <cell r="AL523" t="str">
            <v>Accès restreint aux membres</v>
          </cell>
          <cell r="AM523" t="str">
            <v>Source de la note de description : Version imprimée</v>
          </cell>
          <cell r="AN523" t="str">
            <v/>
          </cell>
          <cell r="AO523" t="str">
            <v>%SITE_CLIENT%/?library_guid=9D8DE97A-2841-4245-8119-E92B952579C3</v>
          </cell>
          <cell r="AP523" t="str">
            <v>Accès au travers du portail ENI</v>
          </cell>
          <cell r="AQ523" t="str">
            <v xml:space="preserve"> Adwords </v>
          </cell>
          <cell r="AR523" t="str">
            <v xml:space="preserve"> Adwords Editor </v>
          </cell>
          <cell r="AS523" t="str">
            <v xml:space="preserve"> annonce </v>
          </cell>
          <cell r="AT523" t="str">
            <v xml:space="preserve"> conversions </v>
          </cell>
          <cell r="AU523" t="str">
            <v xml:space="preserve"> Display </v>
          </cell>
          <cell r="AV523" t="str">
            <v xml:space="preserve"> mots clés </v>
          </cell>
          <cell r="AW523" t="str">
            <v xml:space="preserve"> quality score</v>
          </cell>
          <cell r="AX523" t="str">
            <v xml:space="preserve"> SEA </v>
          </cell>
          <cell r="AY523" t="str">
            <v xml:space="preserve">Publicité </v>
          </cell>
          <cell r="AZ523" t="str">
            <v/>
          </cell>
          <cell r="BA523" t="str">
            <v/>
          </cell>
          <cell r="BB523" t="str">
            <v/>
          </cell>
          <cell r="BC523" t="str">
            <v/>
          </cell>
          <cell r="BD523" t="str">
            <v/>
          </cell>
          <cell r="BE523" t="str">
            <v/>
          </cell>
          <cell r="BF523" t="str">
            <v/>
          </cell>
          <cell r="BG523" t="str">
            <v/>
          </cell>
          <cell r="BH523" t="str">
            <v/>
          </cell>
          <cell r="BI523" t="str">
            <v/>
          </cell>
          <cell r="BJ523" t="str">
            <v/>
          </cell>
          <cell r="BK523" t="str">
            <v/>
          </cell>
          <cell r="BL523" t="str">
            <v/>
          </cell>
          <cell r="BM523" t="str">
            <v/>
          </cell>
          <cell r="BN523" t="str">
            <v/>
          </cell>
          <cell r="BO523" t="str">
            <v/>
          </cell>
          <cell r="BP523" t="str">
            <v/>
          </cell>
          <cell r="BQ523" t="str">
            <v/>
          </cell>
          <cell r="BR523" t="str">
            <v/>
          </cell>
          <cell r="BS523" t="str">
            <v/>
          </cell>
          <cell r="BT523" t="str">
            <v/>
          </cell>
          <cell r="BU523" t="str">
            <v/>
          </cell>
          <cell r="BV523" t="str">
            <v/>
          </cell>
          <cell r="BW523" t="str">
            <v/>
          </cell>
          <cell r="BX523" t="str">
            <v/>
          </cell>
        </row>
        <row r="524">
          <cell r="A524" t="str">
            <v>OW2AI</v>
          </cell>
          <cell r="B524" t="str">
            <v>App Inventor 2</v>
          </cell>
          <cell r="C524" t="str">
            <v>Concevez des applications Android pour mobile</v>
          </cell>
          <cell r="D524" t="str">
            <v>Ronan  CHARDONNEAU</v>
          </cell>
          <cell r="E524" t="str">
            <v/>
          </cell>
          <cell r="F524" t="str">
            <v xml:space="preserve">CHARDONNEAU, Ronan </v>
          </cell>
          <cell r="G524" t="str">
            <v/>
          </cell>
          <cell r="H524" t="str">
            <v/>
          </cell>
          <cell r="I524" t="str">
            <v/>
          </cell>
          <cell r="J524" t="str">
            <v/>
          </cell>
          <cell r="K524" t="str">
            <v>Edition du 1 April 2017</v>
          </cell>
          <cell r="L524" t="str">
            <v>332 pages</v>
          </cell>
          <cell r="M524" t="str">
            <v>Editions ENI</v>
          </cell>
          <cell r="N524" t="str">
            <v>fre</v>
          </cell>
          <cell r="O524" t="str">
            <v>fre</v>
          </cell>
          <cell r="P524" t="str">
            <v>fre</v>
          </cell>
          <cell r="Q524" t="str">
            <v>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v>
          </cell>
          <cell r="R524">
            <v>9782409008207</v>
          </cell>
          <cell r="S524" t="str">
            <v>Version Numérique</v>
          </cell>
          <cell r="T524">
            <v>9782409006869</v>
          </cell>
          <cell r="U524" t="str">
            <v>Version Imprimée</v>
          </cell>
          <cell r="V524" t="str">
            <v>St-Herblain</v>
          </cell>
          <cell r="W524" t="str">
            <v>Editions ENI</v>
          </cell>
          <cell r="X524">
            <v>2017</v>
          </cell>
          <cell r="Y524" t="str">
            <v>Bibliothèque Numérique ENI (Service en ligne)</v>
          </cell>
          <cell r="Z524" t="str">
            <v>OBJECTIF WEB</v>
          </cell>
          <cell r="AA524" t="str">
            <v>texte</v>
          </cell>
          <cell r="AB524" t="str">
            <v>txt</v>
          </cell>
          <cell r="AC524" t="str">
            <v>rdacontent/fre</v>
          </cell>
          <cell r="AD524" t="str">
            <v>informatique</v>
          </cell>
          <cell r="AE524" t="str">
            <v>c</v>
          </cell>
          <cell r="AF524" t="str">
            <v>rdamedia/fre</v>
          </cell>
          <cell r="AG524" t="str">
            <v>ressource en ligne</v>
          </cell>
          <cell r="AH524" t="str">
            <v>cr</v>
          </cell>
          <cell r="AI524" t="str">
            <v>rdacarrier/fre</v>
          </cell>
          <cell r="AJ524" t="str">
            <v>m\\\\\o\\d\\\\\\\\</v>
          </cell>
          <cell r="AK524" t="str">
            <v>cr\cn\\\\uuaua</v>
          </cell>
          <cell r="AL524" t="str">
            <v>Accès restreint aux membres</v>
          </cell>
          <cell r="AM524" t="str">
            <v>Source de la note de description : Version imprimée</v>
          </cell>
          <cell r="AN524" t="str">
            <v/>
          </cell>
          <cell r="AO524" t="str">
            <v>%SITE_CLIENT%/?library_guid=23B6673A-3790-44F7-B02E-843080722B3C</v>
          </cell>
          <cell r="AP524" t="str">
            <v>Accès au travers du portail ENI</v>
          </cell>
          <cell r="AQ524" t="str">
            <v xml:space="preserve"> AdMob </v>
          </cell>
          <cell r="AR524" t="str">
            <v xml:space="preserve"> AI2 </v>
          </cell>
          <cell r="AS524" t="str">
            <v xml:space="preserve"> Google Play </v>
          </cell>
          <cell r="AT524" t="str">
            <v xml:space="preserve"> LEGO MINDSTORMS </v>
          </cell>
          <cell r="AU524" t="str">
            <v xml:space="preserve"> LNOW2AI</v>
          </cell>
          <cell r="AV524" t="str">
            <v xml:space="preserve"> PlayStore </v>
          </cell>
          <cell r="AW524" t="str">
            <v xml:space="preserve">AI </v>
          </cell>
          <cell r="AX524" t="str">
            <v/>
          </cell>
          <cell r="AY524" t="str">
            <v/>
          </cell>
          <cell r="AZ524" t="str">
            <v/>
          </cell>
          <cell r="BA524" t="str">
            <v/>
          </cell>
          <cell r="BB524" t="str">
            <v/>
          </cell>
          <cell r="BC524" t="str">
            <v/>
          </cell>
          <cell r="BD524" t="str">
            <v/>
          </cell>
          <cell r="BE524" t="str">
            <v/>
          </cell>
          <cell r="BF524" t="str">
            <v/>
          </cell>
          <cell r="BG524" t="str">
            <v/>
          </cell>
          <cell r="BH524" t="str">
            <v/>
          </cell>
          <cell r="BI524" t="str">
            <v/>
          </cell>
          <cell r="BJ524" t="str">
            <v/>
          </cell>
          <cell r="BK524" t="str">
            <v/>
          </cell>
          <cell r="BL524" t="str">
            <v/>
          </cell>
          <cell r="BM524" t="str">
            <v/>
          </cell>
          <cell r="BN524" t="str">
            <v/>
          </cell>
          <cell r="BO524" t="str">
            <v/>
          </cell>
          <cell r="BP524" t="str">
            <v/>
          </cell>
          <cell r="BQ524" t="str">
            <v/>
          </cell>
          <cell r="BR524" t="str">
            <v/>
          </cell>
          <cell r="BS524" t="str">
            <v/>
          </cell>
          <cell r="BT524" t="str">
            <v/>
          </cell>
          <cell r="BU524" t="str">
            <v/>
          </cell>
          <cell r="BV524" t="str">
            <v/>
          </cell>
          <cell r="BW524" t="str">
            <v/>
          </cell>
          <cell r="BX524" t="str">
            <v/>
          </cell>
        </row>
        <row r="525">
          <cell r="A525" t="str">
            <v>OW2RWD5HTM</v>
          </cell>
          <cell r="B525" t="str">
            <v>Responsive Web Design, mises en page et grilles</v>
          </cell>
          <cell r="C525" t="str">
            <v>Les techniques modernes de conception web (2e édition)</v>
          </cell>
          <cell r="D525" t="str">
            <v>Christophe AUBRY</v>
          </cell>
          <cell r="E525" t="str">
            <v/>
          </cell>
          <cell r="F525" t="str">
            <v>AUBRY, Christophe</v>
          </cell>
          <cell r="G525" t="str">
            <v/>
          </cell>
          <cell r="H525" t="str">
            <v/>
          </cell>
          <cell r="I525" t="str">
            <v/>
          </cell>
          <cell r="J525" t="str">
            <v/>
          </cell>
          <cell r="K525" t="str">
            <v>Edition du 1 January 2017</v>
          </cell>
          <cell r="L525" t="str">
            <v>360 pages</v>
          </cell>
          <cell r="M525" t="str">
            <v>Editions ENI</v>
          </cell>
          <cell r="N525" t="str">
            <v>fre</v>
          </cell>
          <cell r="O525" t="str">
            <v>fre</v>
          </cell>
          <cell r="P525" t="str">
            <v>fre</v>
          </cell>
          <cell r="Q525" t="str">
            <v>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v>
          </cell>
          <cell r="R525">
            <v>9782409006760</v>
          </cell>
          <cell r="S525" t="str">
            <v>Version Numérique</v>
          </cell>
          <cell r="T525">
            <v>9782409005909</v>
          </cell>
          <cell r="U525" t="str">
            <v>Version Imprimée</v>
          </cell>
          <cell r="V525" t="str">
            <v>St-Herblain</v>
          </cell>
          <cell r="W525" t="str">
            <v>Editions ENI</v>
          </cell>
          <cell r="X525">
            <v>2017</v>
          </cell>
          <cell r="Y525" t="str">
            <v>Bibliothèque Numérique ENI (Service en ligne)</v>
          </cell>
          <cell r="Z525" t="str">
            <v>OBJECTIF WEB</v>
          </cell>
          <cell r="AA525" t="str">
            <v>texte</v>
          </cell>
          <cell r="AB525" t="str">
            <v>txt</v>
          </cell>
          <cell r="AC525" t="str">
            <v>rdacontent/fre</v>
          </cell>
          <cell r="AD525" t="str">
            <v>informatique</v>
          </cell>
          <cell r="AE525" t="str">
            <v>c</v>
          </cell>
          <cell r="AF525" t="str">
            <v>rdamedia/fre</v>
          </cell>
          <cell r="AG525" t="str">
            <v>ressource en ligne</v>
          </cell>
          <cell r="AH525" t="str">
            <v>cr</v>
          </cell>
          <cell r="AI525" t="str">
            <v>rdacarrier/fre</v>
          </cell>
          <cell r="AJ525" t="str">
            <v>m\\\\\o\\d\\\\\\\\</v>
          </cell>
          <cell r="AK525" t="str">
            <v>cr\cn\\\\uuaua</v>
          </cell>
          <cell r="AL525" t="str">
            <v>Accès restreint aux membres</v>
          </cell>
          <cell r="AM525" t="str">
            <v>Source de la note de description : Version imprimée</v>
          </cell>
          <cell r="AN525" t="str">
            <v/>
          </cell>
          <cell r="AO525" t="str">
            <v>%SITE_CLIENT%/?library_guid=584200C2-CCBD-49C0-B73E-E3DAC9FCDB14</v>
          </cell>
          <cell r="AP525" t="str">
            <v>Accès au travers du portail ENI</v>
          </cell>
          <cell r="AQ525" t="str">
            <v xml:space="preserve"> CSS </v>
          </cell>
          <cell r="AR525" t="str">
            <v xml:space="preserve"> CSS 3 </v>
          </cell>
          <cell r="AS525" t="str">
            <v xml:space="preserve"> design adaptatif </v>
          </cell>
          <cell r="AT525" t="str">
            <v xml:space="preserve"> Flexbox </v>
          </cell>
          <cell r="AU525" t="str">
            <v xml:space="preserve"> framework CSS </v>
          </cell>
          <cell r="AV525" t="str">
            <v xml:space="preserve"> grille </v>
          </cell>
          <cell r="AW525" t="str">
            <v xml:space="preserve"> HTML </v>
          </cell>
          <cell r="AX525" t="str">
            <v xml:space="preserve"> HTML 5 </v>
          </cell>
          <cell r="AY525" t="str">
            <v xml:space="preserve"> LNOW2RWD5HTM</v>
          </cell>
          <cell r="AZ525" t="str">
            <v xml:space="preserve"> media queries </v>
          </cell>
          <cell r="BA525" t="str">
            <v xml:space="preserve"> media query </v>
          </cell>
          <cell r="BB525" t="str">
            <v xml:space="preserve">RWD </v>
          </cell>
          <cell r="BC525" t="str">
            <v/>
          </cell>
          <cell r="BD525" t="str">
            <v/>
          </cell>
          <cell r="BE525" t="str">
            <v/>
          </cell>
          <cell r="BF525" t="str">
            <v/>
          </cell>
          <cell r="BG525" t="str">
            <v/>
          </cell>
          <cell r="BH525" t="str">
            <v/>
          </cell>
          <cell r="BI525" t="str">
            <v/>
          </cell>
          <cell r="BJ525" t="str">
            <v/>
          </cell>
          <cell r="BK525" t="str">
            <v/>
          </cell>
          <cell r="BL525" t="str">
            <v/>
          </cell>
          <cell r="BM525" t="str">
            <v/>
          </cell>
          <cell r="BN525" t="str">
            <v/>
          </cell>
          <cell r="BO525" t="str">
            <v/>
          </cell>
          <cell r="BP525" t="str">
            <v/>
          </cell>
          <cell r="BQ525" t="str">
            <v/>
          </cell>
          <cell r="BR525" t="str">
            <v/>
          </cell>
          <cell r="BS525" t="str">
            <v/>
          </cell>
          <cell r="BT525" t="str">
            <v/>
          </cell>
          <cell r="BU525" t="str">
            <v/>
          </cell>
          <cell r="BV525" t="str">
            <v/>
          </cell>
          <cell r="BW525" t="str">
            <v/>
          </cell>
          <cell r="BX525" t="str">
            <v/>
          </cell>
        </row>
        <row r="526">
          <cell r="A526" t="str">
            <v>OW2TEMJOO</v>
          </cell>
          <cell r="B526" t="str">
            <v>Joomla!</v>
          </cell>
          <cell r="C526" t="str">
            <v>Conception et personnalisation des templates (2e édition)</v>
          </cell>
          <cell r="D526" t="str">
            <v>Christophe AUBRY</v>
          </cell>
          <cell r="E526" t="str">
            <v/>
          </cell>
          <cell r="F526" t="str">
            <v>AUBRY, Christophe</v>
          </cell>
          <cell r="G526" t="str">
            <v/>
          </cell>
          <cell r="H526" t="str">
            <v/>
          </cell>
          <cell r="I526" t="str">
            <v/>
          </cell>
          <cell r="J526" t="str">
            <v/>
          </cell>
          <cell r="K526" t="str">
            <v>Edition du 1 December 2017</v>
          </cell>
          <cell r="L526" t="str">
            <v>220 pages</v>
          </cell>
          <cell r="M526" t="str">
            <v>Editions ENI</v>
          </cell>
          <cell r="N526" t="str">
            <v>fre</v>
          </cell>
          <cell r="O526" t="str">
            <v>fre</v>
          </cell>
          <cell r="P526" t="str">
            <v>fre</v>
          </cell>
          <cell r="Q526" t="str">
            <v>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v>
          </cell>
          <cell r="R526">
            <v>9782409011344</v>
          </cell>
          <cell r="S526" t="str">
            <v>Version Numérique</v>
          </cell>
          <cell r="T526">
            <v>9782409011283</v>
          </cell>
          <cell r="U526" t="str">
            <v>Version Imprimée</v>
          </cell>
          <cell r="V526" t="str">
            <v>St-Herblain</v>
          </cell>
          <cell r="W526" t="str">
            <v>Editions ENI</v>
          </cell>
          <cell r="X526">
            <v>2017</v>
          </cell>
          <cell r="Y526" t="str">
            <v>Bibliothèque Numérique ENI (Service en ligne)</v>
          </cell>
          <cell r="Z526" t="str">
            <v>OBJECTIF WEB</v>
          </cell>
          <cell r="AA526" t="str">
            <v>texte</v>
          </cell>
          <cell r="AB526" t="str">
            <v>txt</v>
          </cell>
          <cell r="AC526" t="str">
            <v>rdacontent/fre</v>
          </cell>
          <cell r="AD526" t="str">
            <v>informatique</v>
          </cell>
          <cell r="AE526" t="str">
            <v>c</v>
          </cell>
          <cell r="AF526" t="str">
            <v>rdamedia/fre</v>
          </cell>
          <cell r="AG526" t="str">
            <v>ressource en ligne</v>
          </cell>
          <cell r="AH526" t="str">
            <v>cr</v>
          </cell>
          <cell r="AI526" t="str">
            <v>rdacarrier/fre</v>
          </cell>
          <cell r="AJ526" t="str">
            <v>m\\\\\o\\d\\\\\\\\</v>
          </cell>
          <cell r="AK526" t="str">
            <v>cr\cn\\\\uuaua</v>
          </cell>
          <cell r="AL526" t="str">
            <v>Accès restreint aux membres</v>
          </cell>
          <cell r="AM526" t="str">
            <v>Source de la note de description : Version imprimée</v>
          </cell>
          <cell r="AN526" t="str">
            <v/>
          </cell>
          <cell r="AO526" t="str">
            <v>%SITE_CLIENT%/?library_guid=68966D55-ACC8-4617-8C10-862E878B9C2A</v>
          </cell>
          <cell r="AP526" t="str">
            <v>Accès au travers du portail ENI</v>
          </cell>
          <cell r="AQ526" t="str">
            <v xml:space="preserve"> CMS </v>
          </cell>
          <cell r="AR526" t="str">
            <v xml:space="preserve"> joomla </v>
          </cell>
          <cell r="AS526" t="str">
            <v xml:space="preserve"> LNOW2TEMJOO</v>
          </cell>
          <cell r="AT526" t="str">
            <v xml:space="preserve"> modèle </v>
          </cell>
          <cell r="AU526" t="str">
            <v xml:space="preserve"> protostart </v>
          </cell>
          <cell r="AV526" t="str">
            <v xml:space="preserve"> theme </v>
          </cell>
          <cell r="AW526" t="str">
            <v xml:space="preserve">Gabarit </v>
          </cell>
          <cell r="AX526" t="str">
            <v/>
          </cell>
          <cell r="AY526" t="str">
            <v/>
          </cell>
          <cell r="AZ526" t="str">
            <v/>
          </cell>
          <cell r="BA526" t="str">
            <v/>
          </cell>
          <cell r="BB526" t="str">
            <v/>
          </cell>
          <cell r="BC526" t="str">
            <v/>
          </cell>
          <cell r="BD526" t="str">
            <v/>
          </cell>
          <cell r="BE526" t="str">
            <v/>
          </cell>
          <cell r="BF526" t="str">
            <v/>
          </cell>
          <cell r="BG526" t="str">
            <v/>
          </cell>
          <cell r="BH526" t="str">
            <v/>
          </cell>
          <cell r="BI526" t="str">
            <v/>
          </cell>
          <cell r="BJ526" t="str">
            <v/>
          </cell>
          <cell r="BK526" t="str">
            <v/>
          </cell>
          <cell r="BL526" t="str">
            <v/>
          </cell>
          <cell r="BM526" t="str">
            <v/>
          </cell>
          <cell r="BN526" t="str">
            <v/>
          </cell>
          <cell r="BO526" t="str">
            <v/>
          </cell>
          <cell r="BP526" t="str">
            <v/>
          </cell>
          <cell r="BQ526" t="str">
            <v/>
          </cell>
          <cell r="BR526" t="str">
            <v/>
          </cell>
          <cell r="BS526" t="str">
            <v/>
          </cell>
          <cell r="BT526" t="str">
            <v/>
          </cell>
          <cell r="BU526" t="str">
            <v/>
          </cell>
          <cell r="BV526" t="str">
            <v/>
          </cell>
          <cell r="BW526" t="str">
            <v/>
          </cell>
          <cell r="BX526" t="str">
            <v/>
          </cell>
        </row>
        <row r="527">
          <cell r="A527" t="str">
            <v>OW2WEBAUD</v>
          </cell>
          <cell r="B527" t="str">
            <v>Audit de site web (2e édition)</v>
          </cell>
          <cell r="C527" t="str">
            <v/>
          </cell>
          <cell r="D527" t="str">
            <v>Vincent HIARD</v>
          </cell>
          <cell r="E527" t="str">
            <v/>
          </cell>
          <cell r="F527" t="str">
            <v>HIARD, Vincent</v>
          </cell>
          <cell r="G527" t="str">
            <v/>
          </cell>
          <cell r="H527" t="str">
            <v/>
          </cell>
          <cell r="I527" t="str">
            <v/>
          </cell>
          <cell r="J527" t="str">
            <v/>
          </cell>
          <cell r="K527" t="str">
            <v>Edition du 1 July 2016</v>
          </cell>
          <cell r="L527" t="str">
            <v>284 pages</v>
          </cell>
          <cell r="M527" t="str">
            <v>Editions ENI</v>
          </cell>
          <cell r="N527" t="str">
            <v>fre</v>
          </cell>
          <cell r="O527" t="str">
            <v>fre</v>
          </cell>
          <cell r="P527" t="str">
            <v>fre</v>
          </cell>
          <cell r="Q527" t="str">
            <v>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v>
          </cell>
          <cell r="R527">
            <v>9782409003097</v>
          </cell>
          <cell r="S527" t="str">
            <v>Version Numérique</v>
          </cell>
          <cell r="T527">
            <v>9782409002588</v>
          </cell>
          <cell r="U527" t="str">
            <v>Version Imprimée</v>
          </cell>
          <cell r="V527" t="str">
            <v>St-Herblain</v>
          </cell>
          <cell r="W527" t="str">
            <v>Editions ENI</v>
          </cell>
          <cell r="X527">
            <v>2016</v>
          </cell>
          <cell r="Y527" t="str">
            <v>Bibliothèque Numérique ENI (Service en ligne)</v>
          </cell>
          <cell r="Z527" t="str">
            <v>OBJECTIF WEB</v>
          </cell>
          <cell r="AA527" t="str">
            <v>texte</v>
          </cell>
          <cell r="AB527" t="str">
            <v>txt</v>
          </cell>
          <cell r="AC527" t="str">
            <v>rdacontent/fre</v>
          </cell>
          <cell r="AD527" t="str">
            <v>informatique</v>
          </cell>
          <cell r="AE527" t="str">
            <v>c</v>
          </cell>
          <cell r="AF527" t="str">
            <v>rdamedia/fre</v>
          </cell>
          <cell r="AG527" t="str">
            <v>ressource en ligne</v>
          </cell>
          <cell r="AH527" t="str">
            <v>cr</v>
          </cell>
          <cell r="AI527" t="str">
            <v>rdacarrier/fre</v>
          </cell>
          <cell r="AJ527" t="str">
            <v>m\\\\\o\\d\\\\\\\\</v>
          </cell>
          <cell r="AK527" t="str">
            <v>cr\cn\\\\uuaua</v>
          </cell>
          <cell r="AL527" t="str">
            <v>Accès restreint aux membres</v>
          </cell>
          <cell r="AM527" t="str">
            <v>Source de la note de description : Version imprimée</v>
          </cell>
          <cell r="AN527" t="str">
            <v/>
          </cell>
          <cell r="AO527" t="str">
            <v>%SITE_CLIENT%/?library_guid=25ABA1A7-5D01-4F76-86EA-51DE880034DB</v>
          </cell>
          <cell r="AP527" t="str">
            <v>Accès au travers du portail ENI</v>
          </cell>
          <cell r="AQ527" t="str">
            <v xml:space="preserve"> accessibilité </v>
          </cell>
          <cell r="AR527" t="str">
            <v xml:space="preserve"> compatibilité </v>
          </cell>
          <cell r="AS527" t="str">
            <v xml:space="preserve"> contenu </v>
          </cell>
          <cell r="AT527" t="str">
            <v xml:space="preserve"> e</v>
          </cell>
          <cell r="AU527" t="str">
            <v xml:space="preserve"> eréputation </v>
          </cell>
          <cell r="AV527" t="str">
            <v xml:space="preserve"> ergonomie </v>
          </cell>
          <cell r="AW527" t="str">
            <v xml:space="preserve"> LNOW2WEBAUD</v>
          </cell>
          <cell r="AX527" t="str">
            <v xml:space="preserve"> référencement </v>
          </cell>
          <cell r="AY527" t="str">
            <v xml:space="preserve"> réglementation </v>
          </cell>
          <cell r="AZ527" t="str">
            <v xml:space="preserve">Analyse </v>
          </cell>
          <cell r="BA527" t="str">
            <v xml:space="preserve">réputation </v>
          </cell>
          <cell r="BB527" t="str">
            <v/>
          </cell>
          <cell r="BC527" t="str">
            <v/>
          </cell>
          <cell r="BD527" t="str">
            <v/>
          </cell>
          <cell r="BE527" t="str">
            <v/>
          </cell>
          <cell r="BF527" t="str">
            <v/>
          </cell>
          <cell r="BG527" t="str">
            <v/>
          </cell>
          <cell r="BH527" t="str">
            <v/>
          </cell>
          <cell r="BI527" t="str">
            <v/>
          </cell>
          <cell r="BJ527" t="str">
            <v/>
          </cell>
          <cell r="BK527" t="str">
            <v/>
          </cell>
          <cell r="BL527" t="str">
            <v/>
          </cell>
          <cell r="BM527" t="str">
            <v/>
          </cell>
          <cell r="BN527" t="str">
            <v/>
          </cell>
          <cell r="BO527" t="str">
            <v/>
          </cell>
          <cell r="BP527" t="str">
            <v/>
          </cell>
          <cell r="BQ527" t="str">
            <v/>
          </cell>
          <cell r="BR527" t="str">
            <v/>
          </cell>
          <cell r="BS527" t="str">
            <v/>
          </cell>
          <cell r="BT527" t="str">
            <v/>
          </cell>
          <cell r="BU527" t="str">
            <v/>
          </cell>
          <cell r="BV527" t="str">
            <v/>
          </cell>
          <cell r="BW527" t="str">
            <v/>
          </cell>
          <cell r="BX527" t="str">
            <v/>
          </cell>
        </row>
        <row r="528">
          <cell r="A528" t="str">
            <v>OW2WOOWOR</v>
          </cell>
          <cell r="B528" t="str">
            <v>WordPress et WooCommerce (2e édition)</v>
          </cell>
          <cell r="C528" t="str">
            <v>Créer votre boutique en ligne</v>
          </cell>
          <cell r="D528" t="str">
            <v>Christophe AUBRY</v>
          </cell>
          <cell r="E528" t="str">
            <v/>
          </cell>
          <cell r="F528" t="str">
            <v>AUBRY, Christophe</v>
          </cell>
          <cell r="G528" t="str">
            <v/>
          </cell>
          <cell r="H528" t="str">
            <v/>
          </cell>
          <cell r="I528" t="str">
            <v/>
          </cell>
          <cell r="J528" t="str">
            <v/>
          </cell>
          <cell r="K528" t="str">
            <v>Edition du 1 April 2020</v>
          </cell>
          <cell r="L528" t="str">
            <v>426 pages</v>
          </cell>
          <cell r="M528" t="str">
            <v>Editions ENI</v>
          </cell>
          <cell r="N528" t="str">
            <v>fre</v>
          </cell>
          <cell r="O528" t="str">
            <v>fre</v>
          </cell>
          <cell r="P528" t="str">
            <v>fre</v>
          </cell>
          <cell r="Q528" t="str">
            <v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v>
          </cell>
          <cell r="R528">
            <v>9782409024559</v>
          </cell>
          <cell r="S528" t="str">
            <v>Version Numérique</v>
          </cell>
          <cell r="T528">
            <v>9782409024542</v>
          </cell>
          <cell r="U528" t="str">
            <v>Version Imprimée</v>
          </cell>
          <cell r="V528" t="str">
            <v>St-Herblain</v>
          </cell>
          <cell r="W528" t="str">
            <v>Editions ENI</v>
          </cell>
          <cell r="X528">
            <v>2020</v>
          </cell>
          <cell r="Y528" t="str">
            <v>Bibliothèque Numérique ENI (Service en ligne)</v>
          </cell>
          <cell r="Z528" t="str">
            <v>OBJECTIF WEB</v>
          </cell>
          <cell r="AA528" t="str">
            <v>texte</v>
          </cell>
          <cell r="AB528" t="str">
            <v>txt</v>
          </cell>
          <cell r="AC528" t="str">
            <v>rdacontent/fre</v>
          </cell>
          <cell r="AD528" t="str">
            <v>informatique</v>
          </cell>
          <cell r="AE528" t="str">
            <v>c</v>
          </cell>
          <cell r="AF528" t="str">
            <v>rdamedia/fre</v>
          </cell>
          <cell r="AG528" t="str">
            <v>ressource en ligne</v>
          </cell>
          <cell r="AH528" t="str">
            <v>cr</v>
          </cell>
          <cell r="AI528" t="str">
            <v>rdacarrier/fre</v>
          </cell>
          <cell r="AJ528" t="str">
            <v>m\\\\\o\\d\\\\\\\\</v>
          </cell>
          <cell r="AK528" t="str">
            <v>cr\cn\\\\uuaua</v>
          </cell>
          <cell r="AL528" t="str">
            <v>Accès restreint aux membres</v>
          </cell>
          <cell r="AM528" t="str">
            <v>Source de la note de description : Version imprimée</v>
          </cell>
          <cell r="AN528" t="str">
            <v/>
          </cell>
          <cell r="AO528" t="str">
            <v>%SITE_CLIENT%/?library_guid=6FAA690F-9DAB-4AF9-8369-5B6733460527</v>
          </cell>
          <cell r="AP528" t="str">
            <v>Accès au travers du portail ENI</v>
          </cell>
          <cell r="AQ528" t="str">
            <v xml:space="preserve"> LNOW2WOOWOR</v>
          </cell>
          <cell r="AR528" t="str">
            <v xml:space="preserve">Boutique en ligne, ecommerce, article, produit, catalogue, vente en ligne, commande </v>
          </cell>
          <cell r="AS528" t="str">
            <v/>
          </cell>
          <cell r="AT528" t="str">
            <v/>
          </cell>
          <cell r="AU528" t="str">
            <v/>
          </cell>
          <cell r="AV528" t="str">
            <v/>
          </cell>
          <cell r="AW528" t="str">
            <v/>
          </cell>
          <cell r="AX528" t="str">
            <v/>
          </cell>
          <cell r="AY528" t="str">
            <v/>
          </cell>
          <cell r="AZ528" t="str">
            <v/>
          </cell>
          <cell r="BA528" t="str">
            <v/>
          </cell>
          <cell r="BB528" t="str">
            <v/>
          </cell>
          <cell r="BC528" t="str">
            <v/>
          </cell>
          <cell r="BD528" t="str">
            <v/>
          </cell>
          <cell r="BE528" t="str">
            <v/>
          </cell>
          <cell r="BF528" t="str">
            <v/>
          </cell>
          <cell r="BG528" t="str">
            <v/>
          </cell>
          <cell r="BH528" t="str">
            <v/>
          </cell>
          <cell r="BI528" t="str">
            <v/>
          </cell>
          <cell r="BJ528" t="str">
            <v/>
          </cell>
          <cell r="BK528" t="str">
            <v/>
          </cell>
          <cell r="BL528" t="str">
            <v/>
          </cell>
          <cell r="BM528" t="str">
            <v/>
          </cell>
          <cell r="BN528" t="str">
            <v/>
          </cell>
          <cell r="BO528" t="str">
            <v/>
          </cell>
          <cell r="BP528" t="str">
            <v/>
          </cell>
          <cell r="BQ528" t="str">
            <v/>
          </cell>
          <cell r="BR528" t="str">
            <v/>
          </cell>
          <cell r="BS528" t="str">
            <v/>
          </cell>
          <cell r="BT528" t="str">
            <v/>
          </cell>
          <cell r="BU528" t="str">
            <v/>
          </cell>
          <cell r="BV528" t="str">
            <v/>
          </cell>
          <cell r="BW528" t="str">
            <v/>
          </cell>
          <cell r="BX528" t="str">
            <v/>
          </cell>
        </row>
        <row r="529">
          <cell r="A529" t="str">
            <v>OW3.1SPI</v>
          </cell>
          <cell r="B529" t="str">
            <v>SPIP 3.1</v>
          </cell>
          <cell r="C529" t="str">
            <v>Créer et gérer des sites web collaboratifs</v>
          </cell>
          <cell r="D529" t="str">
            <v>Christophe AUBRY</v>
          </cell>
          <cell r="E529" t="str">
            <v/>
          </cell>
          <cell r="F529" t="str">
            <v>AUBRY, Christophe</v>
          </cell>
          <cell r="G529" t="str">
            <v/>
          </cell>
          <cell r="H529" t="str">
            <v/>
          </cell>
          <cell r="I529" t="str">
            <v/>
          </cell>
          <cell r="J529" t="str">
            <v/>
          </cell>
          <cell r="K529" t="str">
            <v>Edition du 1 June 2017</v>
          </cell>
          <cell r="L529" t="str">
            <v>350 pages</v>
          </cell>
          <cell r="M529" t="str">
            <v>Editions ENI</v>
          </cell>
          <cell r="N529" t="str">
            <v>fre</v>
          </cell>
          <cell r="O529" t="str">
            <v>fre</v>
          </cell>
          <cell r="P529" t="str">
            <v>fre</v>
          </cell>
          <cell r="Q529" t="str">
            <v>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v>
          </cell>
          <cell r="R529">
            <v>9782409009204</v>
          </cell>
          <cell r="S529" t="str">
            <v>Version Numérique</v>
          </cell>
          <cell r="T529">
            <v>9782409008405</v>
          </cell>
          <cell r="U529" t="str">
            <v>Version Imprimée</v>
          </cell>
          <cell r="V529" t="str">
            <v>St-Herblain</v>
          </cell>
          <cell r="W529" t="str">
            <v>Editions ENI</v>
          </cell>
          <cell r="X529">
            <v>2017</v>
          </cell>
          <cell r="Y529" t="str">
            <v>Bibliothèque Numérique ENI (Service en ligne)</v>
          </cell>
          <cell r="Z529" t="str">
            <v>OBJECTIF WEB</v>
          </cell>
          <cell r="AA529" t="str">
            <v>texte</v>
          </cell>
          <cell r="AB529" t="str">
            <v>txt</v>
          </cell>
          <cell r="AC529" t="str">
            <v>rdacontent/fre</v>
          </cell>
          <cell r="AD529" t="str">
            <v>informatique</v>
          </cell>
          <cell r="AE529" t="str">
            <v>c</v>
          </cell>
          <cell r="AF529" t="str">
            <v>rdamedia/fre</v>
          </cell>
          <cell r="AG529" t="str">
            <v>ressource en ligne</v>
          </cell>
          <cell r="AH529" t="str">
            <v>cr</v>
          </cell>
          <cell r="AI529" t="str">
            <v>rdacarrier/fre</v>
          </cell>
          <cell r="AJ529" t="str">
            <v>m\\\\\o\\d\\\\\\\\</v>
          </cell>
          <cell r="AK529" t="str">
            <v>cr\cn\\\\uuaua</v>
          </cell>
          <cell r="AL529" t="str">
            <v>Accès restreint aux membres</v>
          </cell>
          <cell r="AM529" t="str">
            <v>Source de la note de description : Version imprimée</v>
          </cell>
          <cell r="AN529" t="str">
            <v/>
          </cell>
          <cell r="AO529" t="str">
            <v>%SITE_CLIENT%/?library_guid=18EAD5BF-DAED-465A-8246-52C1E8BA4B14</v>
          </cell>
          <cell r="AP529" t="str">
            <v>Accès au travers du portail ENI</v>
          </cell>
          <cell r="AQ529" t="str">
            <v xml:space="preserve"> LNOW3.1SPI</v>
          </cell>
          <cell r="AR529" t="str">
            <v xml:space="preserve"> site web </v>
          </cell>
          <cell r="AS529" t="str">
            <v xml:space="preserve">CMS </v>
          </cell>
          <cell r="AT529" t="str">
            <v/>
          </cell>
          <cell r="AU529" t="str">
            <v/>
          </cell>
          <cell r="AV529" t="str">
            <v/>
          </cell>
          <cell r="AW529" t="str">
            <v/>
          </cell>
          <cell r="AX529" t="str">
            <v/>
          </cell>
          <cell r="AY529" t="str">
            <v/>
          </cell>
          <cell r="AZ529" t="str">
            <v/>
          </cell>
          <cell r="BA529" t="str">
            <v/>
          </cell>
          <cell r="BB529" t="str">
            <v/>
          </cell>
          <cell r="BC529" t="str">
            <v/>
          </cell>
          <cell r="BD529" t="str">
            <v/>
          </cell>
          <cell r="BE529" t="str">
            <v/>
          </cell>
          <cell r="BF529" t="str">
            <v/>
          </cell>
          <cell r="BG529" t="str">
            <v/>
          </cell>
          <cell r="BH529" t="str">
            <v/>
          </cell>
          <cell r="BI529" t="str">
            <v/>
          </cell>
          <cell r="BJ529" t="str">
            <v/>
          </cell>
          <cell r="BK529" t="str">
            <v/>
          </cell>
          <cell r="BL529" t="str">
            <v/>
          </cell>
          <cell r="BM529" t="str">
            <v/>
          </cell>
          <cell r="BN529" t="str">
            <v/>
          </cell>
          <cell r="BO529" t="str">
            <v/>
          </cell>
          <cell r="BP529" t="str">
            <v/>
          </cell>
          <cell r="BQ529" t="str">
            <v/>
          </cell>
          <cell r="BR529" t="str">
            <v/>
          </cell>
          <cell r="BS529" t="str">
            <v/>
          </cell>
          <cell r="BT529" t="str">
            <v/>
          </cell>
          <cell r="BU529" t="str">
            <v/>
          </cell>
          <cell r="BV529" t="str">
            <v/>
          </cell>
          <cell r="BW529" t="str">
            <v/>
          </cell>
          <cell r="BX529" t="str">
            <v/>
          </cell>
        </row>
        <row r="530">
          <cell r="A530" t="str">
            <v>OW3.3JOO</v>
          </cell>
          <cell r="B530" t="str">
            <v>Joomla! 3.3</v>
          </cell>
          <cell r="C530" t="str">
            <v>Créez et administrez vos sites Web</v>
          </cell>
          <cell r="D530" t="str">
            <v>Didier MAZIER</v>
          </cell>
          <cell r="E530" t="str">
            <v/>
          </cell>
          <cell r="F530" t="str">
            <v>MAZIER, Didier</v>
          </cell>
          <cell r="G530" t="str">
            <v/>
          </cell>
          <cell r="H530" t="str">
            <v/>
          </cell>
          <cell r="I530" t="str">
            <v/>
          </cell>
          <cell r="J530" t="str">
            <v/>
          </cell>
          <cell r="K530" t="str">
            <v>Edition du 1 November 2014</v>
          </cell>
          <cell r="L530" t="str">
            <v>340 pages</v>
          </cell>
          <cell r="M530" t="str">
            <v>Editions ENI</v>
          </cell>
          <cell r="N530" t="str">
            <v>fre</v>
          </cell>
          <cell r="O530" t="str">
            <v>fre</v>
          </cell>
          <cell r="P530" t="str">
            <v>fre</v>
          </cell>
          <cell r="Q530" t="str">
            <v>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v>
          </cell>
          <cell r="R530">
            <v>9782746093010</v>
          </cell>
          <cell r="S530" t="str">
            <v>Version Numérique</v>
          </cell>
          <cell r="T530">
            <v>9782746091672</v>
          </cell>
          <cell r="U530" t="str">
            <v>Version Imprimée</v>
          </cell>
          <cell r="V530" t="str">
            <v>St-Herblain</v>
          </cell>
          <cell r="W530" t="str">
            <v>Editions ENI</v>
          </cell>
          <cell r="X530">
            <v>2014</v>
          </cell>
          <cell r="Y530" t="str">
            <v>Bibliothèque Numérique ENI (Service en ligne)</v>
          </cell>
          <cell r="Z530" t="str">
            <v>OBJECTIF WEB</v>
          </cell>
          <cell r="AA530" t="str">
            <v>texte</v>
          </cell>
          <cell r="AB530" t="str">
            <v>txt</v>
          </cell>
          <cell r="AC530" t="str">
            <v>rdacontent/fre</v>
          </cell>
          <cell r="AD530" t="str">
            <v>informatique</v>
          </cell>
          <cell r="AE530" t="str">
            <v>c</v>
          </cell>
          <cell r="AF530" t="str">
            <v>rdamedia/fre</v>
          </cell>
          <cell r="AG530" t="str">
            <v>ressource en ligne</v>
          </cell>
          <cell r="AH530" t="str">
            <v>cr</v>
          </cell>
          <cell r="AI530" t="str">
            <v>rdacarrier/fre</v>
          </cell>
          <cell r="AJ530" t="str">
            <v>m\\\\\o\\d\\\\\\\\</v>
          </cell>
          <cell r="AK530" t="str">
            <v>cr\cn\\\\uuaua</v>
          </cell>
          <cell r="AL530" t="str">
            <v>Accès restreint aux membres</v>
          </cell>
          <cell r="AM530" t="str">
            <v>Source de la note de description : Version imprimée</v>
          </cell>
          <cell r="AN530" t="str">
            <v/>
          </cell>
          <cell r="AO530" t="str">
            <v>%SITE_CLIENT%/?library_guid=F2D39CA2-0B06-4F24-8A66-CD5106932E7B</v>
          </cell>
          <cell r="AP530" t="str">
            <v>Accès au travers du portail ENI</v>
          </cell>
          <cell r="AQ530" t="str">
            <v xml:space="preserve"> CMS </v>
          </cell>
          <cell r="AR530" t="str">
            <v xml:space="preserve"> CSS </v>
          </cell>
          <cell r="AS530" t="str">
            <v xml:space="preserve"> Flux RSS </v>
          </cell>
          <cell r="AT530" t="str">
            <v xml:space="preserve"> Hikashop </v>
          </cell>
          <cell r="AU530" t="str">
            <v xml:space="preserve"> HMTL </v>
          </cell>
          <cell r="AV530" t="str">
            <v xml:space="preserve"> LNOW3.3JOO</v>
          </cell>
          <cell r="AW530" t="str">
            <v xml:space="preserve"> Référencement </v>
          </cell>
          <cell r="AX530" t="str">
            <v xml:space="preserve">Open Source </v>
          </cell>
          <cell r="AY530" t="str">
            <v/>
          </cell>
          <cell r="AZ530" t="str">
            <v/>
          </cell>
          <cell r="BA530" t="str">
            <v/>
          </cell>
          <cell r="BB530" t="str">
            <v/>
          </cell>
          <cell r="BC530" t="str">
            <v/>
          </cell>
          <cell r="BD530" t="str">
            <v/>
          </cell>
          <cell r="BE530" t="str">
            <v/>
          </cell>
          <cell r="BF530" t="str">
            <v/>
          </cell>
          <cell r="BG530" t="str">
            <v/>
          </cell>
          <cell r="BH530" t="str">
            <v/>
          </cell>
          <cell r="BI530" t="str">
            <v/>
          </cell>
          <cell r="BJ530" t="str">
            <v/>
          </cell>
          <cell r="BK530" t="str">
            <v/>
          </cell>
          <cell r="BL530" t="str">
            <v/>
          </cell>
          <cell r="BM530" t="str">
            <v/>
          </cell>
          <cell r="BN530" t="str">
            <v/>
          </cell>
          <cell r="BO530" t="str">
            <v/>
          </cell>
          <cell r="BP530" t="str">
            <v/>
          </cell>
          <cell r="BQ530" t="str">
            <v/>
          </cell>
          <cell r="BR530" t="str">
            <v/>
          </cell>
          <cell r="BS530" t="str">
            <v/>
          </cell>
          <cell r="BT530" t="str">
            <v/>
          </cell>
          <cell r="BU530" t="str">
            <v/>
          </cell>
          <cell r="BV530" t="str">
            <v/>
          </cell>
          <cell r="BW530" t="str">
            <v/>
          </cell>
          <cell r="BX530" t="str">
            <v/>
          </cell>
        </row>
        <row r="531">
          <cell r="A531" t="str">
            <v>OW3.5EXTWOR</v>
          </cell>
          <cell r="B531" t="str">
            <v>WordPress 3.5</v>
          </cell>
          <cell r="C531" t="str">
            <v>Les meilleures extensions</v>
          </cell>
          <cell r="D531" t="str">
            <v>Christophe AUBRY</v>
          </cell>
          <cell r="E531" t="str">
            <v/>
          </cell>
          <cell r="F531" t="str">
            <v>AUBRY, Christophe</v>
          </cell>
          <cell r="G531" t="str">
            <v/>
          </cell>
          <cell r="H531" t="str">
            <v/>
          </cell>
          <cell r="I531" t="str">
            <v/>
          </cell>
          <cell r="J531" t="str">
            <v/>
          </cell>
          <cell r="K531" t="str">
            <v>Edition du 1 June 2013</v>
          </cell>
          <cell r="L531" t="str">
            <v>446 pages</v>
          </cell>
          <cell r="M531" t="str">
            <v>Editions ENI</v>
          </cell>
          <cell r="N531" t="str">
            <v>fre</v>
          </cell>
          <cell r="O531" t="str">
            <v>fre</v>
          </cell>
          <cell r="P531" t="str">
            <v>fre</v>
          </cell>
          <cell r="Q531" t="str">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v>
          </cell>
          <cell r="R531">
            <v>9782746082311</v>
          </cell>
          <cell r="S531" t="str">
            <v>Version Numérique</v>
          </cell>
          <cell r="T531">
            <v>9782746081017</v>
          </cell>
          <cell r="U531" t="str">
            <v>Version Imprimée</v>
          </cell>
          <cell r="V531" t="str">
            <v>St-Herblain</v>
          </cell>
          <cell r="W531" t="str">
            <v>Editions ENI</v>
          </cell>
          <cell r="X531">
            <v>2013</v>
          </cell>
          <cell r="Y531" t="str">
            <v>Bibliothèque Numérique ENI (Service en ligne)</v>
          </cell>
          <cell r="Z531" t="str">
            <v>OBJECTIF WEB</v>
          </cell>
          <cell r="AA531" t="str">
            <v>texte</v>
          </cell>
          <cell r="AB531" t="str">
            <v>txt</v>
          </cell>
          <cell r="AC531" t="str">
            <v>rdacontent/fre</v>
          </cell>
          <cell r="AD531" t="str">
            <v>informatique</v>
          </cell>
          <cell r="AE531" t="str">
            <v>c</v>
          </cell>
          <cell r="AF531" t="str">
            <v>rdamedia/fre</v>
          </cell>
          <cell r="AG531" t="str">
            <v>ressource en ligne</v>
          </cell>
          <cell r="AH531" t="str">
            <v>cr</v>
          </cell>
          <cell r="AI531" t="str">
            <v>rdacarrier/fre</v>
          </cell>
          <cell r="AJ531" t="str">
            <v>m\\\\\o\\d\\\\\\\\</v>
          </cell>
          <cell r="AK531" t="str">
            <v>cr\cn\\\\uuaua</v>
          </cell>
          <cell r="AL531" t="str">
            <v>Accès restreint aux membres</v>
          </cell>
          <cell r="AM531" t="str">
            <v>Source de la note de description : Version imprimée</v>
          </cell>
          <cell r="AN531" t="str">
            <v/>
          </cell>
          <cell r="AO531" t="str">
            <v>%SITE_CLIENT%/?library_guid=BD82104B-D7B2-4576-BB67-485CF5B3DF32</v>
          </cell>
          <cell r="AP531" t="str">
            <v>Accès au travers du portail ENI</v>
          </cell>
          <cell r="AQ531" t="str">
            <v xml:space="preserve"> LNOW3.5EXTWOR</v>
          </cell>
          <cell r="AR531" t="str">
            <v xml:space="preserve"> plug</v>
          </cell>
          <cell r="AS531" t="str">
            <v xml:space="preserve"> plugin wordpress </v>
          </cell>
          <cell r="AT531" t="str">
            <v xml:space="preserve">in wordpress  </v>
          </cell>
          <cell r="AU531" t="str">
            <v xml:space="preserve">word press </v>
          </cell>
          <cell r="AV531" t="str">
            <v/>
          </cell>
          <cell r="AW531" t="str">
            <v/>
          </cell>
          <cell r="AX531" t="str">
            <v/>
          </cell>
          <cell r="AY531" t="str">
            <v/>
          </cell>
          <cell r="AZ531" t="str">
            <v/>
          </cell>
          <cell r="BA531" t="str">
            <v/>
          </cell>
          <cell r="BB531" t="str">
            <v/>
          </cell>
          <cell r="BC531" t="str">
            <v/>
          </cell>
          <cell r="BD531" t="str">
            <v/>
          </cell>
          <cell r="BE531" t="str">
            <v/>
          </cell>
          <cell r="BF531" t="str">
            <v/>
          </cell>
          <cell r="BG531" t="str">
            <v/>
          </cell>
          <cell r="BH531" t="str">
            <v/>
          </cell>
          <cell r="BI531" t="str">
            <v/>
          </cell>
          <cell r="BJ531" t="str">
            <v/>
          </cell>
          <cell r="BK531" t="str">
            <v/>
          </cell>
          <cell r="BL531" t="str">
            <v/>
          </cell>
          <cell r="BM531" t="str">
            <v/>
          </cell>
          <cell r="BN531" t="str">
            <v/>
          </cell>
          <cell r="BO531" t="str">
            <v/>
          </cell>
          <cell r="BP531" t="str">
            <v/>
          </cell>
          <cell r="BQ531" t="str">
            <v/>
          </cell>
          <cell r="BR531" t="str">
            <v/>
          </cell>
          <cell r="BS531" t="str">
            <v/>
          </cell>
          <cell r="BT531" t="str">
            <v/>
          </cell>
          <cell r="BU531" t="str">
            <v/>
          </cell>
          <cell r="BV531" t="str">
            <v/>
          </cell>
          <cell r="BW531" t="str">
            <v/>
          </cell>
          <cell r="BX531" t="str">
            <v/>
          </cell>
        </row>
        <row r="532">
          <cell r="A532" t="str">
            <v>OW3.5WORP</v>
          </cell>
          <cell r="B532" t="str">
            <v>WordPress 3.5</v>
          </cell>
          <cell r="C532" t="str">
            <v>Un CMS pour créer et gérer blogs et sites Web</v>
          </cell>
          <cell r="D532" t="str">
            <v>Christophe AUBRY</v>
          </cell>
          <cell r="E532" t="str">
            <v/>
          </cell>
          <cell r="F532" t="str">
            <v>AUBRY, Christophe</v>
          </cell>
          <cell r="G532" t="str">
            <v/>
          </cell>
          <cell r="H532" t="str">
            <v/>
          </cell>
          <cell r="I532" t="str">
            <v/>
          </cell>
          <cell r="J532" t="str">
            <v/>
          </cell>
          <cell r="K532" t="str">
            <v>Edition du 1 March 2013</v>
          </cell>
          <cell r="L532" t="str">
            <v>374 pages</v>
          </cell>
          <cell r="M532" t="str">
            <v>Editions ENI</v>
          </cell>
          <cell r="N532" t="str">
            <v>fre</v>
          </cell>
          <cell r="O532" t="str">
            <v>fre</v>
          </cell>
          <cell r="P532" t="str">
            <v>fre</v>
          </cell>
          <cell r="Q532"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v>
          </cell>
          <cell r="R532">
            <v>9782746080119</v>
          </cell>
          <cell r="S532" t="str">
            <v>Version Numérique</v>
          </cell>
          <cell r="T532">
            <v>9782746079342</v>
          </cell>
          <cell r="U532" t="str">
            <v>Version Imprimée</v>
          </cell>
          <cell r="V532" t="str">
            <v>St-Herblain</v>
          </cell>
          <cell r="W532" t="str">
            <v>Editions ENI</v>
          </cell>
          <cell r="X532">
            <v>2013</v>
          </cell>
          <cell r="Y532" t="str">
            <v>Bibliothèque Numérique ENI (Service en ligne)</v>
          </cell>
          <cell r="Z532" t="str">
            <v>OBJECTIF WEB</v>
          </cell>
          <cell r="AA532" t="str">
            <v>texte</v>
          </cell>
          <cell r="AB532" t="str">
            <v>txt</v>
          </cell>
          <cell r="AC532" t="str">
            <v>rdacontent/fre</v>
          </cell>
          <cell r="AD532" t="str">
            <v>informatique</v>
          </cell>
          <cell r="AE532" t="str">
            <v>c</v>
          </cell>
          <cell r="AF532" t="str">
            <v>rdamedia/fre</v>
          </cell>
          <cell r="AG532" t="str">
            <v>ressource en ligne</v>
          </cell>
          <cell r="AH532" t="str">
            <v>cr</v>
          </cell>
          <cell r="AI532" t="str">
            <v>rdacarrier/fre</v>
          </cell>
          <cell r="AJ532" t="str">
            <v>m\\\\\o\\d\\\\\\\\</v>
          </cell>
          <cell r="AK532" t="str">
            <v>cr\cn\\\\uuaua</v>
          </cell>
          <cell r="AL532" t="str">
            <v>Accès restreint aux membres</v>
          </cell>
          <cell r="AM532" t="str">
            <v>Source de la note de description : Version imprimée</v>
          </cell>
          <cell r="AN532" t="str">
            <v/>
          </cell>
          <cell r="AO532" t="str">
            <v>%SITE_CLIENT%/?library_guid=7BF138EA-545D-4DE1-8D69-C46E44A46C19</v>
          </cell>
          <cell r="AP532" t="str">
            <v>Accès au travers du portail ENI</v>
          </cell>
          <cell r="AQ532" t="str">
            <v xml:space="preserve"> blog </v>
          </cell>
          <cell r="AR532" t="str">
            <v xml:space="preserve"> CMS </v>
          </cell>
          <cell r="AS532" t="str">
            <v xml:space="preserve"> LNOW3.5WORP</v>
          </cell>
          <cell r="AT532" t="str">
            <v xml:space="preserve"> ouvrage </v>
          </cell>
          <cell r="AU532" t="str">
            <v xml:space="preserve"> page web </v>
          </cell>
          <cell r="AV532" t="str">
            <v xml:space="preserve"> rôle </v>
          </cell>
          <cell r="AW532" t="str">
            <v xml:space="preserve"> site web </v>
          </cell>
          <cell r="AX532" t="str">
            <v xml:space="preserve"> theme </v>
          </cell>
          <cell r="AY532" t="str">
            <v xml:space="preserve"> Weblog </v>
          </cell>
          <cell r="AZ532" t="str">
            <v xml:space="preserve"> word press </v>
          </cell>
          <cell r="BA532" t="str">
            <v xml:space="preserve"> wp </v>
          </cell>
          <cell r="BB532" t="str">
            <v xml:space="preserve">Livre </v>
          </cell>
          <cell r="BC532" t="str">
            <v/>
          </cell>
          <cell r="BD532" t="str">
            <v/>
          </cell>
          <cell r="BE532" t="str">
            <v/>
          </cell>
          <cell r="BF532" t="str">
            <v/>
          </cell>
          <cell r="BG532" t="str">
            <v/>
          </cell>
          <cell r="BH532" t="str">
            <v/>
          </cell>
          <cell r="BI532" t="str">
            <v/>
          </cell>
          <cell r="BJ532" t="str">
            <v/>
          </cell>
          <cell r="BK532" t="str">
            <v/>
          </cell>
          <cell r="BL532" t="str">
            <v/>
          </cell>
          <cell r="BM532" t="str">
            <v/>
          </cell>
          <cell r="BN532" t="str">
            <v/>
          </cell>
          <cell r="BO532" t="str">
            <v/>
          </cell>
          <cell r="BP532" t="str">
            <v/>
          </cell>
          <cell r="BQ532" t="str">
            <v/>
          </cell>
          <cell r="BR532" t="str">
            <v/>
          </cell>
          <cell r="BS532" t="str">
            <v/>
          </cell>
          <cell r="BT532" t="str">
            <v/>
          </cell>
          <cell r="BU532" t="str">
            <v/>
          </cell>
          <cell r="BV532" t="str">
            <v/>
          </cell>
          <cell r="BW532" t="str">
            <v/>
          </cell>
          <cell r="BX532" t="str">
            <v/>
          </cell>
        </row>
        <row r="533">
          <cell r="A533" t="str">
            <v>OW3.8JOO</v>
          </cell>
          <cell r="B533" t="str">
            <v>Joomla! 3.8</v>
          </cell>
          <cell r="C533" t="str">
            <v>Créez et gérez votre site web</v>
          </cell>
          <cell r="D533" t="str">
            <v>Didier MAZIER</v>
          </cell>
          <cell r="E533" t="str">
            <v/>
          </cell>
          <cell r="F533" t="str">
            <v>MAZIER, Didier</v>
          </cell>
          <cell r="G533" t="str">
            <v/>
          </cell>
          <cell r="H533" t="str">
            <v/>
          </cell>
          <cell r="I533" t="str">
            <v/>
          </cell>
          <cell r="J533" t="str">
            <v/>
          </cell>
          <cell r="K533" t="str">
            <v>Edition du 1 December 2017</v>
          </cell>
          <cell r="L533" t="str">
            <v>334 pages</v>
          </cell>
          <cell r="M533" t="str">
            <v>Editions ENI</v>
          </cell>
          <cell r="N533" t="str">
            <v>fre</v>
          </cell>
          <cell r="O533" t="str">
            <v>fre</v>
          </cell>
          <cell r="P533" t="str">
            <v>fre</v>
          </cell>
          <cell r="Q533" t="str">
            <v>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v>
          </cell>
          <cell r="R533">
            <v>9782409011368</v>
          </cell>
          <cell r="S533" t="str">
            <v>Version Numérique</v>
          </cell>
          <cell r="T533">
            <v>9782409011306</v>
          </cell>
          <cell r="U533" t="str">
            <v>Version Imprimée</v>
          </cell>
          <cell r="V533" t="str">
            <v>St-Herblain</v>
          </cell>
          <cell r="W533" t="str">
            <v>Editions ENI</v>
          </cell>
          <cell r="X533">
            <v>2017</v>
          </cell>
          <cell r="Y533" t="str">
            <v>Bibliothèque Numérique ENI (Service en ligne)</v>
          </cell>
          <cell r="Z533" t="str">
            <v>OBJECTIF WEB</v>
          </cell>
          <cell r="AA533" t="str">
            <v>texte</v>
          </cell>
          <cell r="AB533" t="str">
            <v>txt</v>
          </cell>
          <cell r="AC533" t="str">
            <v>rdacontent/fre</v>
          </cell>
          <cell r="AD533" t="str">
            <v>informatique</v>
          </cell>
          <cell r="AE533" t="str">
            <v>c</v>
          </cell>
          <cell r="AF533" t="str">
            <v>rdamedia/fre</v>
          </cell>
          <cell r="AG533" t="str">
            <v>ressource en ligne</v>
          </cell>
          <cell r="AH533" t="str">
            <v>cr</v>
          </cell>
          <cell r="AI533" t="str">
            <v>rdacarrier/fre</v>
          </cell>
          <cell r="AJ533" t="str">
            <v>m\\\\\o\\d\\\\\\\\</v>
          </cell>
          <cell r="AK533" t="str">
            <v>cr\cn\\\\uuaua</v>
          </cell>
          <cell r="AL533" t="str">
            <v>Accès restreint aux membres</v>
          </cell>
          <cell r="AM533" t="str">
            <v>Source de la note de description : Version imprimée</v>
          </cell>
          <cell r="AN533" t="str">
            <v/>
          </cell>
          <cell r="AO533" t="str">
            <v>%SITE_CLIENT%/?library_guid=6BE008DD-D674-463F-89E5-D2954DBBC4D5</v>
          </cell>
          <cell r="AP533" t="str">
            <v>Accès au travers du portail ENI</v>
          </cell>
          <cell r="AQ533" t="str">
            <v xml:space="preserve"> Akeeba </v>
          </cell>
          <cell r="AR533" t="str">
            <v xml:space="preserve"> article </v>
          </cell>
          <cell r="AS533" t="str">
            <v xml:space="preserve"> Bootstrap </v>
          </cell>
          <cell r="AT533" t="str">
            <v xml:space="preserve"> catégorie </v>
          </cell>
          <cell r="AU533" t="str">
            <v xml:space="preserve"> HikaShop </v>
          </cell>
          <cell r="AV533" t="str">
            <v xml:space="preserve"> LNOW3.8JOO</v>
          </cell>
          <cell r="AW533" t="str">
            <v xml:space="preserve"> référencement </v>
          </cell>
          <cell r="AX533" t="str">
            <v xml:space="preserve">CMS </v>
          </cell>
          <cell r="AY533" t="str">
            <v/>
          </cell>
          <cell r="AZ533" t="str">
            <v/>
          </cell>
          <cell r="BA533" t="str">
            <v/>
          </cell>
          <cell r="BB533" t="str">
            <v/>
          </cell>
          <cell r="BC533" t="str">
            <v/>
          </cell>
          <cell r="BD533" t="str">
            <v/>
          </cell>
          <cell r="BE533" t="str">
            <v/>
          </cell>
          <cell r="BF533" t="str">
            <v/>
          </cell>
          <cell r="BG533" t="str">
            <v/>
          </cell>
          <cell r="BH533" t="str">
            <v/>
          </cell>
          <cell r="BI533" t="str">
            <v/>
          </cell>
          <cell r="BJ533" t="str">
            <v/>
          </cell>
          <cell r="BK533" t="str">
            <v/>
          </cell>
          <cell r="BL533" t="str">
            <v/>
          </cell>
          <cell r="BM533" t="str">
            <v/>
          </cell>
          <cell r="BN533" t="str">
            <v/>
          </cell>
          <cell r="BO533" t="str">
            <v/>
          </cell>
          <cell r="BP533" t="str">
            <v/>
          </cell>
          <cell r="BQ533" t="str">
            <v/>
          </cell>
          <cell r="BR533" t="str">
            <v/>
          </cell>
          <cell r="BS533" t="str">
            <v/>
          </cell>
          <cell r="BT533" t="str">
            <v/>
          </cell>
          <cell r="BU533" t="str">
            <v/>
          </cell>
          <cell r="BV533" t="str">
            <v/>
          </cell>
          <cell r="BW533" t="str">
            <v/>
          </cell>
          <cell r="BX533" t="str">
            <v/>
          </cell>
        </row>
        <row r="534">
          <cell r="A534" t="str">
            <v>OW3.9WORWOR</v>
          </cell>
          <cell r="B534" t="str">
            <v>WordPress</v>
          </cell>
          <cell r="C534" t="str">
            <v>Gérer un site multi-utilisateur : workflow et contenus personnalisés</v>
          </cell>
          <cell r="D534" t="str">
            <v>Christophe AUBRY</v>
          </cell>
          <cell r="E534" t="str">
            <v/>
          </cell>
          <cell r="F534" t="str">
            <v>AUBRY, Christophe</v>
          </cell>
          <cell r="G534" t="str">
            <v/>
          </cell>
          <cell r="H534" t="str">
            <v/>
          </cell>
          <cell r="I534" t="str">
            <v/>
          </cell>
          <cell r="J534" t="str">
            <v/>
          </cell>
          <cell r="K534" t="str">
            <v>Edition du 1 November 2014</v>
          </cell>
          <cell r="L534" t="str">
            <v>336 pages</v>
          </cell>
          <cell r="M534" t="str">
            <v>Editions ENI</v>
          </cell>
          <cell r="N534" t="str">
            <v>fre</v>
          </cell>
          <cell r="O534" t="str">
            <v>fre</v>
          </cell>
          <cell r="P534" t="str">
            <v>fre</v>
          </cell>
          <cell r="Q534" t="str">
            <v>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v>
          </cell>
          <cell r="R534">
            <v>9782746093034</v>
          </cell>
          <cell r="S534" t="str">
            <v>Version Numérique</v>
          </cell>
          <cell r="T534">
            <v>9782746091689</v>
          </cell>
          <cell r="U534" t="str">
            <v>Version Imprimée</v>
          </cell>
          <cell r="V534" t="str">
            <v>St-Herblain</v>
          </cell>
          <cell r="W534" t="str">
            <v>Editions ENI</v>
          </cell>
          <cell r="X534">
            <v>2014</v>
          </cell>
          <cell r="Y534" t="str">
            <v>Bibliothèque Numérique ENI (Service en ligne)</v>
          </cell>
          <cell r="Z534" t="str">
            <v>OBJECTIF WEB</v>
          </cell>
          <cell r="AA534" t="str">
            <v>texte</v>
          </cell>
          <cell r="AB534" t="str">
            <v>txt</v>
          </cell>
          <cell r="AC534" t="str">
            <v>rdacontent/fre</v>
          </cell>
          <cell r="AD534" t="str">
            <v>informatique</v>
          </cell>
          <cell r="AE534" t="str">
            <v>c</v>
          </cell>
          <cell r="AF534" t="str">
            <v>rdamedia/fre</v>
          </cell>
          <cell r="AG534" t="str">
            <v>ressource en ligne</v>
          </cell>
          <cell r="AH534" t="str">
            <v>cr</v>
          </cell>
          <cell r="AI534" t="str">
            <v>rdacarrier/fre</v>
          </cell>
          <cell r="AJ534" t="str">
            <v>m\\\\\o\\d\\\\\\\\</v>
          </cell>
          <cell r="AK534" t="str">
            <v>cr\cn\\\\uuaua</v>
          </cell>
          <cell r="AL534" t="str">
            <v>Accès restreint aux membres</v>
          </cell>
          <cell r="AM534" t="str">
            <v>Source de la note de description : Version imprimée</v>
          </cell>
          <cell r="AN534" t="str">
            <v/>
          </cell>
          <cell r="AO534" t="str">
            <v>%SITE_CLIENT%/?library_guid=DCE05872-D9F8-4624-8F3B-6E98AF849DBD</v>
          </cell>
          <cell r="AP534" t="str">
            <v>Accès au travers du portail ENI</v>
          </cell>
          <cell r="AQ534" t="str">
            <v xml:space="preserve"> Advanced Custom Fields </v>
          </cell>
          <cell r="AR534" t="str">
            <v xml:space="preserve"> Custom Post Type UI </v>
          </cell>
          <cell r="AS534" t="str">
            <v xml:space="preserve"> droits utilisateur </v>
          </cell>
          <cell r="AT534" t="str">
            <v xml:space="preserve"> LNOW3.9WORWOR</v>
          </cell>
          <cell r="AU534" t="str">
            <v xml:space="preserve"> role </v>
          </cell>
          <cell r="AV534" t="str">
            <v xml:space="preserve"> rôle </v>
          </cell>
          <cell r="AW534" t="str">
            <v xml:space="preserve"> word press </v>
          </cell>
          <cell r="AX534" t="str">
            <v xml:space="preserve">CMS </v>
          </cell>
          <cell r="AY534" t="str">
            <v/>
          </cell>
          <cell r="AZ534" t="str">
            <v/>
          </cell>
          <cell r="BA534" t="str">
            <v/>
          </cell>
          <cell r="BB534" t="str">
            <v/>
          </cell>
          <cell r="BC534" t="str">
            <v/>
          </cell>
          <cell r="BD534" t="str">
            <v/>
          </cell>
          <cell r="BE534" t="str">
            <v/>
          </cell>
          <cell r="BF534" t="str">
            <v/>
          </cell>
          <cell r="BG534" t="str">
            <v/>
          </cell>
          <cell r="BH534" t="str">
            <v/>
          </cell>
          <cell r="BI534" t="str">
            <v/>
          </cell>
          <cell r="BJ534" t="str">
            <v/>
          </cell>
          <cell r="BK534" t="str">
            <v/>
          </cell>
          <cell r="BL534" t="str">
            <v/>
          </cell>
          <cell r="BM534" t="str">
            <v/>
          </cell>
          <cell r="BN534" t="str">
            <v/>
          </cell>
          <cell r="BO534" t="str">
            <v/>
          </cell>
          <cell r="BP534" t="str">
            <v/>
          </cell>
          <cell r="BQ534" t="str">
            <v/>
          </cell>
          <cell r="BR534" t="str">
            <v/>
          </cell>
          <cell r="BS534" t="str">
            <v/>
          </cell>
          <cell r="BT534" t="str">
            <v/>
          </cell>
          <cell r="BU534" t="str">
            <v/>
          </cell>
          <cell r="BV534" t="str">
            <v/>
          </cell>
          <cell r="BW534" t="str">
            <v/>
          </cell>
          <cell r="BX534" t="str">
            <v/>
          </cell>
        </row>
        <row r="535">
          <cell r="A535" t="str">
            <v>OW35HTM</v>
          </cell>
          <cell r="B535" t="str">
            <v>HTML5 et CSS3</v>
          </cell>
          <cell r="C535" t="str">
            <v>Faites évoluer le design de vos sites web (3e édition)</v>
          </cell>
          <cell r="D535" t="str">
            <v>Christophe AUBRY</v>
          </cell>
          <cell r="E535" t="str">
            <v/>
          </cell>
          <cell r="F535" t="str">
            <v>AUBRY, Christophe</v>
          </cell>
          <cell r="G535" t="str">
            <v/>
          </cell>
          <cell r="H535" t="str">
            <v/>
          </cell>
          <cell r="I535" t="str">
            <v/>
          </cell>
          <cell r="J535" t="str">
            <v/>
          </cell>
          <cell r="K535" t="str">
            <v>Edition du 1 October 2016</v>
          </cell>
          <cell r="L535" t="str">
            <v>434 pages</v>
          </cell>
          <cell r="M535" t="str">
            <v>Editions ENI</v>
          </cell>
          <cell r="N535" t="str">
            <v>fre</v>
          </cell>
          <cell r="O535" t="str">
            <v>fre</v>
          </cell>
          <cell r="P535" t="str">
            <v>fre</v>
          </cell>
          <cell r="Q535" t="str">
            <v>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v>
          </cell>
          <cell r="R535">
            <v>9782409005206</v>
          </cell>
          <cell r="S535" t="str">
            <v>Version Numérique</v>
          </cell>
          <cell r="T535">
            <v>9782409003837</v>
          </cell>
          <cell r="U535" t="str">
            <v>Version Imprimée</v>
          </cell>
          <cell r="V535" t="str">
            <v>St-Herblain</v>
          </cell>
          <cell r="W535" t="str">
            <v>Editions ENI</v>
          </cell>
          <cell r="X535">
            <v>2016</v>
          </cell>
          <cell r="Y535" t="str">
            <v>Bibliothèque Numérique ENI (Service en ligne)</v>
          </cell>
          <cell r="Z535" t="str">
            <v>OBJECTIF WEB</v>
          </cell>
          <cell r="AA535" t="str">
            <v>texte</v>
          </cell>
          <cell r="AB535" t="str">
            <v>txt</v>
          </cell>
          <cell r="AC535" t="str">
            <v>rdacontent/fre</v>
          </cell>
          <cell r="AD535" t="str">
            <v>informatique</v>
          </cell>
          <cell r="AE535" t="str">
            <v>c</v>
          </cell>
          <cell r="AF535" t="str">
            <v>rdamedia/fre</v>
          </cell>
          <cell r="AG535" t="str">
            <v>ressource en ligne</v>
          </cell>
          <cell r="AH535" t="str">
            <v>cr</v>
          </cell>
          <cell r="AI535" t="str">
            <v>rdacarrier/fre</v>
          </cell>
          <cell r="AJ535" t="str">
            <v>m\\\\\o\\d\\\\\\\\</v>
          </cell>
          <cell r="AK535" t="str">
            <v>cr\cn\\\\uuaua</v>
          </cell>
          <cell r="AL535" t="str">
            <v>Accès restreint aux membres</v>
          </cell>
          <cell r="AM535" t="str">
            <v>Source de la note de description : Version imprimée</v>
          </cell>
          <cell r="AN535" t="str">
            <v/>
          </cell>
          <cell r="AO535" t="str">
            <v>%SITE_CLIENT%/?library_guid=606FC5B8-603A-49FF-BEE5-AC14E58B6FBD</v>
          </cell>
          <cell r="AP535" t="str">
            <v>Accès au travers du portail ENI</v>
          </cell>
          <cell r="AQ535" t="str">
            <v xml:space="preserve"> conteneurs </v>
          </cell>
          <cell r="AR535" t="str">
            <v xml:space="preserve"> CSS </v>
          </cell>
          <cell r="AS535" t="str">
            <v xml:space="preserve"> CSS 3 </v>
          </cell>
          <cell r="AT535" t="str">
            <v xml:space="preserve"> formulaire </v>
          </cell>
          <cell r="AU535" t="str">
            <v xml:space="preserve"> HTML </v>
          </cell>
          <cell r="AV535" t="str">
            <v xml:space="preserve"> HTML 5 </v>
          </cell>
          <cell r="AW535" t="str">
            <v xml:space="preserve"> html5 </v>
          </cell>
          <cell r="AX535" t="str">
            <v xml:space="preserve"> LNOW35HTM</v>
          </cell>
          <cell r="AY535" t="str">
            <v xml:space="preserve"> page web </v>
          </cell>
          <cell r="AZ535" t="str">
            <v xml:space="preserve"> RWD </v>
          </cell>
          <cell r="BA535" t="str">
            <v xml:space="preserve"> sémantique </v>
          </cell>
          <cell r="BB535" t="str">
            <v xml:space="preserve"> site </v>
          </cell>
          <cell r="BC535" t="str">
            <v xml:space="preserve"> templates </v>
          </cell>
          <cell r="BD535" t="str">
            <v xml:space="preserve"> w3c </v>
          </cell>
          <cell r="BE535" t="str">
            <v xml:space="preserve">Design adaptatif </v>
          </cell>
          <cell r="BF535" t="str">
            <v/>
          </cell>
          <cell r="BG535" t="str">
            <v/>
          </cell>
          <cell r="BH535" t="str">
            <v/>
          </cell>
          <cell r="BI535" t="str">
            <v/>
          </cell>
          <cell r="BJ535" t="str">
            <v/>
          </cell>
          <cell r="BK535" t="str">
            <v/>
          </cell>
          <cell r="BL535" t="str">
            <v/>
          </cell>
          <cell r="BM535" t="str">
            <v/>
          </cell>
          <cell r="BN535" t="str">
            <v/>
          </cell>
          <cell r="BO535" t="str">
            <v/>
          </cell>
          <cell r="BP535" t="str">
            <v/>
          </cell>
          <cell r="BQ535" t="str">
            <v/>
          </cell>
          <cell r="BR535" t="str">
            <v/>
          </cell>
          <cell r="BS535" t="str">
            <v/>
          </cell>
          <cell r="BT535" t="str">
            <v/>
          </cell>
          <cell r="BU535" t="str">
            <v/>
          </cell>
          <cell r="BV535" t="str">
            <v/>
          </cell>
          <cell r="BW535" t="str">
            <v/>
          </cell>
          <cell r="BX535" t="str">
            <v/>
          </cell>
        </row>
        <row r="536">
          <cell r="A536" t="str">
            <v>OW3BOO</v>
          </cell>
          <cell r="B536" t="str">
            <v>Bootstrap 3 pour l'intégrateur web</v>
          </cell>
          <cell r="C536" t="str">
            <v>CSS et Responsive Web Design</v>
          </cell>
          <cell r="D536" t="str">
            <v>Christophe AUBRY</v>
          </cell>
          <cell r="E536" t="str">
            <v/>
          </cell>
          <cell r="F536" t="str">
            <v>AUBRY, Christophe</v>
          </cell>
          <cell r="G536" t="str">
            <v/>
          </cell>
          <cell r="H536" t="str">
            <v/>
          </cell>
          <cell r="I536" t="str">
            <v/>
          </cell>
          <cell r="J536" t="str">
            <v/>
          </cell>
          <cell r="K536" t="str">
            <v>Edition du 1 April 2014</v>
          </cell>
          <cell r="L536" t="str">
            <v>370 pages</v>
          </cell>
          <cell r="M536" t="str">
            <v>Editions ENI</v>
          </cell>
          <cell r="N536" t="str">
            <v>fre</v>
          </cell>
          <cell r="O536" t="str">
            <v>fre</v>
          </cell>
          <cell r="P536" t="str">
            <v>fre</v>
          </cell>
          <cell r="Q536"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v>
          </cell>
          <cell r="R536">
            <v>9782746089525</v>
          </cell>
          <cell r="S536" t="str">
            <v>Version Numérique</v>
          </cell>
          <cell r="T536">
            <v>9782746088672</v>
          </cell>
          <cell r="U536" t="str">
            <v>Version Imprimée</v>
          </cell>
          <cell r="V536" t="str">
            <v>St-Herblain</v>
          </cell>
          <cell r="W536" t="str">
            <v>Editions ENI</v>
          </cell>
          <cell r="X536">
            <v>2014</v>
          </cell>
          <cell r="Y536" t="str">
            <v>Bibliothèque Numérique ENI (Service en ligne)</v>
          </cell>
          <cell r="Z536" t="str">
            <v>OBJECTIF WEB</v>
          </cell>
          <cell r="AA536" t="str">
            <v>texte</v>
          </cell>
          <cell r="AB536" t="str">
            <v>txt</v>
          </cell>
          <cell r="AC536" t="str">
            <v>rdacontent/fre</v>
          </cell>
          <cell r="AD536" t="str">
            <v>informatique</v>
          </cell>
          <cell r="AE536" t="str">
            <v>c</v>
          </cell>
          <cell r="AF536" t="str">
            <v>rdamedia/fre</v>
          </cell>
          <cell r="AG536" t="str">
            <v>ressource en ligne</v>
          </cell>
          <cell r="AH536" t="str">
            <v>cr</v>
          </cell>
          <cell r="AI536" t="str">
            <v>rdacarrier/fre</v>
          </cell>
          <cell r="AJ536" t="str">
            <v>m\\\\\o\\d\\\\\\\\</v>
          </cell>
          <cell r="AK536" t="str">
            <v>cr\cn\\\\uuaua</v>
          </cell>
          <cell r="AL536" t="str">
            <v>Accès restreint aux membres</v>
          </cell>
          <cell r="AM536" t="str">
            <v>Source de la note de description : Version imprimée</v>
          </cell>
          <cell r="AN536" t="str">
            <v/>
          </cell>
          <cell r="AO536" t="str">
            <v>%SITE_CLIENT%/?library_guid=E3E42FE2-3C37-4EFF-B891-C3D6861638A5</v>
          </cell>
          <cell r="AP536" t="str">
            <v>Accès au travers du portail ENI</v>
          </cell>
          <cell r="AQ536" t="str">
            <v xml:space="preserve"> Boostrap </v>
          </cell>
          <cell r="AR536" t="str">
            <v xml:space="preserve"> framework </v>
          </cell>
          <cell r="AS536" t="str">
            <v xml:space="preserve"> LNOW3BOO</v>
          </cell>
          <cell r="AT536" t="str">
            <v xml:space="preserve"> Responsive Web Design </v>
          </cell>
          <cell r="AU536" t="str">
            <v xml:space="preserve"> RWD </v>
          </cell>
          <cell r="AV536" t="str">
            <v xml:space="preserve"> site web </v>
          </cell>
          <cell r="AW536" t="str">
            <v xml:space="preserve">CSS </v>
          </cell>
          <cell r="AX536" t="str">
            <v/>
          </cell>
          <cell r="AY536" t="str">
            <v/>
          </cell>
          <cell r="AZ536" t="str">
            <v/>
          </cell>
          <cell r="BA536" t="str">
            <v/>
          </cell>
          <cell r="BB536" t="str">
            <v/>
          </cell>
          <cell r="BC536" t="str">
            <v/>
          </cell>
          <cell r="BD536" t="str">
            <v/>
          </cell>
          <cell r="BE536" t="str">
            <v/>
          </cell>
          <cell r="BF536" t="str">
            <v/>
          </cell>
          <cell r="BG536" t="str">
            <v/>
          </cell>
          <cell r="BH536" t="str">
            <v/>
          </cell>
          <cell r="BI536" t="str">
            <v/>
          </cell>
          <cell r="BJ536" t="str">
            <v/>
          </cell>
          <cell r="BK536" t="str">
            <v/>
          </cell>
          <cell r="BL536" t="str">
            <v/>
          </cell>
          <cell r="BM536" t="str">
            <v/>
          </cell>
          <cell r="BN536" t="str">
            <v/>
          </cell>
          <cell r="BO536" t="str">
            <v/>
          </cell>
          <cell r="BP536" t="str">
            <v/>
          </cell>
          <cell r="BQ536" t="str">
            <v/>
          </cell>
          <cell r="BR536" t="str">
            <v/>
          </cell>
          <cell r="BS536" t="str">
            <v/>
          </cell>
          <cell r="BT536" t="str">
            <v/>
          </cell>
          <cell r="BU536" t="str">
            <v/>
          </cell>
          <cell r="BV536" t="str">
            <v/>
          </cell>
          <cell r="BW536" t="str">
            <v/>
          </cell>
          <cell r="BX536" t="str">
            <v/>
          </cell>
        </row>
        <row r="537">
          <cell r="A537" t="str">
            <v>OW3CRESW</v>
          </cell>
          <cell r="B537" t="str">
            <v>Créez votre premier site web</v>
          </cell>
          <cell r="C537" t="str">
            <v>De la conception à la réalisation (3e édition)</v>
          </cell>
          <cell r="D537" t="str">
            <v>Christophe AUBRY</v>
          </cell>
          <cell r="E537" t="str">
            <v/>
          </cell>
          <cell r="F537" t="str">
            <v>AUBRY, Christophe</v>
          </cell>
          <cell r="G537" t="str">
            <v/>
          </cell>
          <cell r="H537" t="str">
            <v/>
          </cell>
          <cell r="I537" t="str">
            <v/>
          </cell>
          <cell r="J537" t="str">
            <v/>
          </cell>
          <cell r="K537" t="str">
            <v>Edition du 1 January 2018</v>
          </cell>
          <cell r="L537" t="str">
            <v>464 pages</v>
          </cell>
          <cell r="M537" t="str">
            <v>Editions ENI</v>
          </cell>
          <cell r="N537" t="str">
            <v>fre</v>
          </cell>
          <cell r="O537" t="str">
            <v>fre</v>
          </cell>
          <cell r="P537" t="str">
            <v>fre</v>
          </cell>
          <cell r="Q537" t="str">
            <v>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v>
          </cell>
          <cell r="R537">
            <v>9782409011801</v>
          </cell>
          <cell r="S537" t="str">
            <v>Version Numérique</v>
          </cell>
          <cell r="T537">
            <v>9782409011788</v>
          </cell>
          <cell r="U537" t="str">
            <v>Version Imprimée</v>
          </cell>
          <cell r="V537" t="str">
            <v>St-Herblain</v>
          </cell>
          <cell r="W537" t="str">
            <v>Editions ENI</v>
          </cell>
          <cell r="X537">
            <v>2018</v>
          </cell>
          <cell r="Y537" t="str">
            <v>Bibliothèque Numérique ENI (Service en ligne)</v>
          </cell>
          <cell r="Z537" t="str">
            <v>OBJECTIF WEB</v>
          </cell>
          <cell r="AA537" t="str">
            <v>texte</v>
          </cell>
          <cell r="AB537" t="str">
            <v>txt</v>
          </cell>
          <cell r="AC537" t="str">
            <v>rdacontent/fre</v>
          </cell>
          <cell r="AD537" t="str">
            <v>informatique</v>
          </cell>
          <cell r="AE537" t="str">
            <v>c</v>
          </cell>
          <cell r="AF537" t="str">
            <v>rdamedia/fre</v>
          </cell>
          <cell r="AG537" t="str">
            <v>ressource en ligne</v>
          </cell>
          <cell r="AH537" t="str">
            <v>cr</v>
          </cell>
          <cell r="AI537" t="str">
            <v>rdacarrier/fre</v>
          </cell>
          <cell r="AJ537" t="str">
            <v>m\\\\\o\\d\\\\\\\\</v>
          </cell>
          <cell r="AK537" t="str">
            <v>cr\cn\\\\uuaua</v>
          </cell>
          <cell r="AL537" t="str">
            <v>Accès restreint aux membres</v>
          </cell>
          <cell r="AM537" t="str">
            <v>Source de la note de description : Version imprimée</v>
          </cell>
          <cell r="AN537" t="str">
            <v/>
          </cell>
          <cell r="AO537" t="str">
            <v>%SITE_CLIENT%/?library_guid=804FE2EB-F39E-4FE2-9C98-94900A4D2313</v>
          </cell>
          <cell r="AP537" t="str">
            <v>Accès au travers du portail ENI</v>
          </cell>
          <cell r="AQ537" t="str">
            <v xml:space="preserve"> accessibilité </v>
          </cell>
          <cell r="AR537" t="str">
            <v xml:space="preserve"> création de site </v>
          </cell>
          <cell r="AS537" t="str">
            <v xml:space="preserve"> design web </v>
          </cell>
          <cell r="AT537" t="str">
            <v xml:space="preserve"> ergonomie web </v>
          </cell>
          <cell r="AU537" t="str">
            <v xml:space="preserve"> LNOW3CRESW</v>
          </cell>
          <cell r="AV537" t="str">
            <v xml:space="preserve"> page web </v>
          </cell>
          <cell r="AW537" t="str">
            <v xml:space="preserve"> projet web </v>
          </cell>
          <cell r="AX537" t="str">
            <v xml:space="preserve"> référencement </v>
          </cell>
          <cell r="AY537" t="str">
            <v xml:space="preserve"> site Internet </v>
          </cell>
          <cell r="AZ537" t="str">
            <v xml:space="preserve">Internet </v>
          </cell>
          <cell r="BA537" t="str">
            <v/>
          </cell>
          <cell r="BB537" t="str">
            <v/>
          </cell>
          <cell r="BC537" t="str">
            <v/>
          </cell>
          <cell r="BD537" t="str">
            <v/>
          </cell>
          <cell r="BE537" t="str">
            <v/>
          </cell>
          <cell r="BF537" t="str">
            <v/>
          </cell>
          <cell r="BG537" t="str">
            <v/>
          </cell>
          <cell r="BH537" t="str">
            <v/>
          </cell>
          <cell r="BI537" t="str">
            <v/>
          </cell>
          <cell r="BJ537" t="str">
            <v/>
          </cell>
          <cell r="BK537" t="str">
            <v/>
          </cell>
          <cell r="BL537" t="str">
            <v/>
          </cell>
          <cell r="BM537" t="str">
            <v/>
          </cell>
          <cell r="BN537" t="str">
            <v/>
          </cell>
          <cell r="BO537" t="str">
            <v/>
          </cell>
          <cell r="BP537" t="str">
            <v/>
          </cell>
          <cell r="BQ537" t="str">
            <v/>
          </cell>
          <cell r="BR537" t="str">
            <v/>
          </cell>
          <cell r="BS537" t="str">
            <v/>
          </cell>
          <cell r="BT537" t="str">
            <v/>
          </cell>
          <cell r="BU537" t="str">
            <v/>
          </cell>
          <cell r="BV537" t="str">
            <v/>
          </cell>
          <cell r="BW537" t="str">
            <v/>
          </cell>
          <cell r="BX537" t="str">
            <v/>
          </cell>
        </row>
        <row r="538">
          <cell r="A538" t="str">
            <v>OW3EXTJOO</v>
          </cell>
          <cell r="B538" t="str">
            <v>Dopez votre site Joomla!</v>
          </cell>
          <cell r="C538" t="str">
            <v>Les meilleures extensions pour les versions 2.5 et 3.0</v>
          </cell>
          <cell r="D538" t="str">
            <v>Didier MAZIER</v>
          </cell>
          <cell r="E538" t="str">
            <v/>
          </cell>
          <cell r="F538" t="str">
            <v>MAZIER, Didier</v>
          </cell>
          <cell r="G538" t="str">
            <v/>
          </cell>
          <cell r="H538" t="str">
            <v/>
          </cell>
          <cell r="I538" t="str">
            <v/>
          </cell>
          <cell r="J538" t="str">
            <v/>
          </cell>
          <cell r="K538" t="str">
            <v>Edition du 1 February 2013</v>
          </cell>
          <cell r="L538" t="str">
            <v>493 pages</v>
          </cell>
          <cell r="M538" t="str">
            <v>Editions ENI</v>
          </cell>
          <cell r="N538" t="str">
            <v>fre</v>
          </cell>
          <cell r="O538" t="str">
            <v>fre</v>
          </cell>
          <cell r="P538" t="str">
            <v>fre</v>
          </cell>
          <cell r="Q538" t="str">
            <v>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v>
          </cell>
          <cell r="R538">
            <v>9782746079458</v>
          </cell>
          <cell r="S538" t="str">
            <v>Version Numérique</v>
          </cell>
          <cell r="T538">
            <v>9782746078529</v>
          </cell>
          <cell r="U538" t="str">
            <v>Version Imprimée</v>
          </cell>
          <cell r="V538" t="str">
            <v>St-Herblain</v>
          </cell>
          <cell r="W538" t="str">
            <v>Editions ENI</v>
          </cell>
          <cell r="X538">
            <v>2013</v>
          </cell>
          <cell r="Y538" t="str">
            <v>Bibliothèque Numérique ENI (Service en ligne)</v>
          </cell>
          <cell r="Z538" t="str">
            <v>OBJECTIF WEB</v>
          </cell>
          <cell r="AA538" t="str">
            <v>texte</v>
          </cell>
          <cell r="AB538" t="str">
            <v>txt</v>
          </cell>
          <cell r="AC538" t="str">
            <v>rdacontent/fre</v>
          </cell>
          <cell r="AD538" t="str">
            <v>informatique</v>
          </cell>
          <cell r="AE538" t="str">
            <v>c</v>
          </cell>
          <cell r="AF538" t="str">
            <v>rdamedia/fre</v>
          </cell>
          <cell r="AG538" t="str">
            <v>ressource en ligne</v>
          </cell>
          <cell r="AH538" t="str">
            <v>cr</v>
          </cell>
          <cell r="AI538" t="str">
            <v>rdacarrier/fre</v>
          </cell>
          <cell r="AJ538" t="str">
            <v>m\\\\\o\\d\\\\\\\\</v>
          </cell>
          <cell r="AK538" t="str">
            <v>cr\cn\\\\uuaua</v>
          </cell>
          <cell r="AL538" t="str">
            <v>Accès restreint aux membres</v>
          </cell>
          <cell r="AM538" t="str">
            <v>Source de la note de description : Version imprimée</v>
          </cell>
          <cell r="AN538" t="str">
            <v/>
          </cell>
          <cell r="AO538" t="str">
            <v>%SITE_CLIENT%/?library_guid=6C6C81E2-98EA-4331-89B1-02200E446F2E</v>
          </cell>
          <cell r="AP538" t="str">
            <v>Accès au travers du portail ENI</v>
          </cell>
          <cell r="AQ538" t="str">
            <v xml:space="preserve"> Akeeba Subscriptions </v>
          </cell>
          <cell r="AR538" t="str">
            <v xml:space="preserve"> Book Library </v>
          </cell>
          <cell r="AS538" t="str">
            <v xml:space="preserve"> BT Content Slider </v>
          </cell>
          <cell r="AT538" t="str">
            <v xml:space="preserve"> CiviCrm </v>
          </cell>
          <cell r="AU538" t="str">
            <v xml:space="preserve"> Code7 Responsive Accordion </v>
          </cell>
          <cell r="AV538" t="str">
            <v xml:space="preserve"> composant </v>
          </cell>
          <cell r="AW538" t="str">
            <v xml:space="preserve"> Edocs </v>
          </cell>
          <cell r="AX538" t="str">
            <v xml:space="preserve"> J2store </v>
          </cell>
          <cell r="AY538" t="str">
            <v xml:space="preserve"> K2 store </v>
          </cell>
          <cell r="AZ538" t="str">
            <v xml:space="preserve"> Ksecure </v>
          </cell>
          <cell r="BA538" t="str">
            <v xml:space="preserve"> Listbingo </v>
          </cell>
          <cell r="BB538" t="str">
            <v xml:space="preserve"> LNOW3EXTJOO</v>
          </cell>
          <cell r="BC538" t="str">
            <v xml:space="preserve"> module </v>
          </cell>
          <cell r="BD538" t="str">
            <v xml:space="preserve"> OSG Seminar Manager </v>
          </cell>
          <cell r="BE538" t="str">
            <v xml:space="preserve"> Ozio Gallery </v>
          </cell>
          <cell r="BF538" t="str">
            <v xml:space="preserve"> PBEvents </v>
          </cell>
          <cell r="BG538" t="str">
            <v xml:space="preserve"> Phoca PDF </v>
          </cell>
          <cell r="BH538" t="str">
            <v xml:space="preserve"> plug</v>
          </cell>
          <cell r="BI538" t="str">
            <v xml:space="preserve"> plugin </v>
          </cell>
          <cell r="BJ538" t="str">
            <v xml:space="preserve"> Responsive Slider </v>
          </cell>
          <cell r="BK538" t="str">
            <v xml:space="preserve"> Slide Down Drawer </v>
          </cell>
          <cell r="BL538" t="str">
            <v xml:space="preserve"> Ultimate Google Adsense </v>
          </cell>
          <cell r="BM538" t="str">
            <v xml:space="preserve">Antispam </v>
          </cell>
          <cell r="BN538" t="str">
            <v xml:space="preserve">in </v>
          </cell>
          <cell r="BO538" t="str">
            <v/>
          </cell>
          <cell r="BP538" t="str">
            <v/>
          </cell>
          <cell r="BQ538" t="str">
            <v/>
          </cell>
          <cell r="BR538" t="str">
            <v/>
          </cell>
          <cell r="BS538" t="str">
            <v/>
          </cell>
          <cell r="BT538" t="str">
            <v/>
          </cell>
          <cell r="BU538" t="str">
            <v/>
          </cell>
          <cell r="BV538" t="str">
            <v/>
          </cell>
          <cell r="BW538" t="str">
            <v/>
          </cell>
          <cell r="BX538" t="str">
            <v/>
          </cell>
        </row>
        <row r="539">
          <cell r="A539" t="str">
            <v>OW3GET</v>
          </cell>
          <cell r="B539" t="str">
            <v>GetSimple 3</v>
          </cell>
          <cell r="C539" t="str">
            <v>Le guide complet pour créer des sites web</v>
          </cell>
          <cell r="D539" t="str">
            <v>Christophe AUBRY</v>
          </cell>
          <cell r="E539" t="str">
            <v/>
          </cell>
          <cell r="F539" t="str">
            <v>AUBRY, Christophe</v>
          </cell>
          <cell r="G539" t="str">
            <v/>
          </cell>
          <cell r="H539" t="str">
            <v/>
          </cell>
          <cell r="I539" t="str">
            <v/>
          </cell>
          <cell r="J539" t="str">
            <v/>
          </cell>
          <cell r="K539" t="str">
            <v>Edition du 1 September 2014</v>
          </cell>
          <cell r="L539" t="str">
            <v>392 pages</v>
          </cell>
          <cell r="M539" t="str">
            <v>Editions ENI</v>
          </cell>
          <cell r="N539" t="str">
            <v>fre</v>
          </cell>
          <cell r="O539" t="str">
            <v>fre</v>
          </cell>
          <cell r="P539" t="str">
            <v>fre</v>
          </cell>
          <cell r="Q539" t="str">
            <v>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v>
          </cell>
          <cell r="R539">
            <v>9782746091924</v>
          </cell>
          <cell r="S539" t="str">
            <v>Version Numérique</v>
          </cell>
          <cell r="T539">
            <v>9782746091030</v>
          </cell>
          <cell r="U539" t="str">
            <v>Version Imprimée</v>
          </cell>
          <cell r="V539" t="str">
            <v>St-Herblain</v>
          </cell>
          <cell r="W539" t="str">
            <v>Editions ENI</v>
          </cell>
          <cell r="X539">
            <v>2014</v>
          </cell>
          <cell r="Y539" t="str">
            <v>Bibliothèque Numérique ENI (Service en ligne)</v>
          </cell>
          <cell r="Z539" t="str">
            <v>OBJECTIF WEB</v>
          </cell>
          <cell r="AA539" t="str">
            <v>texte</v>
          </cell>
          <cell r="AB539" t="str">
            <v>txt</v>
          </cell>
          <cell r="AC539" t="str">
            <v>rdacontent/fre</v>
          </cell>
          <cell r="AD539" t="str">
            <v>informatique</v>
          </cell>
          <cell r="AE539" t="str">
            <v>c</v>
          </cell>
          <cell r="AF539" t="str">
            <v>rdamedia/fre</v>
          </cell>
          <cell r="AG539" t="str">
            <v>ressource en ligne</v>
          </cell>
          <cell r="AH539" t="str">
            <v>cr</v>
          </cell>
          <cell r="AI539" t="str">
            <v>rdacarrier/fre</v>
          </cell>
          <cell r="AJ539" t="str">
            <v>m\\\\\o\\d\\\\\\\\</v>
          </cell>
          <cell r="AK539" t="str">
            <v>cr\cn\\\\uuaua</v>
          </cell>
          <cell r="AL539" t="str">
            <v>Accès restreint aux membres</v>
          </cell>
          <cell r="AM539" t="str">
            <v>Source de la note de description : Version imprimée</v>
          </cell>
          <cell r="AN539" t="str">
            <v/>
          </cell>
          <cell r="AO539" t="str">
            <v>%SITE_CLIENT%/?library_guid=DA24F601-4566-469E-A07C-8019173A9646</v>
          </cell>
          <cell r="AP539" t="str">
            <v>Accès au travers du portail ENI</v>
          </cell>
          <cell r="AQ539" t="str">
            <v xml:space="preserve"> champ </v>
          </cell>
          <cell r="AR539" t="str">
            <v xml:space="preserve"> CMS </v>
          </cell>
          <cell r="AS539" t="str">
            <v xml:space="preserve"> get simple </v>
          </cell>
          <cell r="AT539" t="str">
            <v xml:space="preserve"> Livre </v>
          </cell>
          <cell r="AU539" t="str">
            <v xml:space="preserve"> LNOW3GET</v>
          </cell>
          <cell r="AV539" t="str">
            <v xml:space="preserve"> ouvrage </v>
          </cell>
          <cell r="AW539" t="str">
            <v xml:space="preserve"> page web </v>
          </cell>
          <cell r="AX539" t="str">
            <v xml:space="preserve"> theme </v>
          </cell>
          <cell r="AY539" t="str">
            <v xml:space="preserve"> thème </v>
          </cell>
          <cell r="AZ539" t="str">
            <v xml:space="preserve">Site web </v>
          </cell>
          <cell r="BA539" t="str">
            <v/>
          </cell>
          <cell r="BB539" t="str">
            <v/>
          </cell>
          <cell r="BC539" t="str">
            <v/>
          </cell>
          <cell r="BD539" t="str">
            <v/>
          </cell>
          <cell r="BE539" t="str">
            <v/>
          </cell>
          <cell r="BF539" t="str">
            <v/>
          </cell>
          <cell r="BG539" t="str">
            <v/>
          </cell>
          <cell r="BH539" t="str">
            <v/>
          </cell>
          <cell r="BI539" t="str">
            <v/>
          </cell>
          <cell r="BJ539" t="str">
            <v/>
          </cell>
          <cell r="BK539" t="str">
            <v/>
          </cell>
          <cell r="BL539" t="str">
            <v/>
          </cell>
          <cell r="BM539" t="str">
            <v/>
          </cell>
          <cell r="BN539" t="str">
            <v/>
          </cell>
          <cell r="BO539" t="str">
            <v/>
          </cell>
          <cell r="BP539" t="str">
            <v/>
          </cell>
          <cell r="BQ539" t="str">
            <v/>
          </cell>
          <cell r="BR539" t="str">
            <v/>
          </cell>
          <cell r="BS539" t="str">
            <v/>
          </cell>
          <cell r="BT539" t="str">
            <v/>
          </cell>
          <cell r="BU539" t="str">
            <v/>
          </cell>
          <cell r="BV539" t="str">
            <v/>
          </cell>
          <cell r="BW539" t="str">
            <v/>
          </cell>
          <cell r="BX539" t="str">
            <v/>
          </cell>
        </row>
        <row r="540">
          <cell r="A540" t="str">
            <v>OW3JQU</v>
          </cell>
          <cell r="B540" t="str">
            <v>jQuery 3</v>
          </cell>
          <cell r="C540" t="str">
            <v>Créer des sites web dynamiques et interactifs</v>
          </cell>
          <cell r="D540" t="str">
            <v>Christophe AUBRY</v>
          </cell>
          <cell r="E540" t="str">
            <v/>
          </cell>
          <cell r="F540" t="str">
            <v>AUBRY, Christophe</v>
          </cell>
          <cell r="G540" t="str">
            <v/>
          </cell>
          <cell r="H540" t="str">
            <v/>
          </cell>
          <cell r="I540" t="str">
            <v/>
          </cell>
          <cell r="J540" t="str">
            <v/>
          </cell>
          <cell r="K540" t="str">
            <v>Edition du 1 December 2016</v>
          </cell>
          <cell r="L540" t="str">
            <v>310 pages</v>
          </cell>
          <cell r="M540" t="str">
            <v>Editions ENI</v>
          </cell>
          <cell r="N540" t="str">
            <v>fre</v>
          </cell>
          <cell r="O540" t="str">
            <v>fre</v>
          </cell>
          <cell r="P540" t="str">
            <v>fre</v>
          </cell>
          <cell r="Q540" t="str">
            <v>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v>
          </cell>
          <cell r="R540">
            <v>9782409006524</v>
          </cell>
          <cell r="S540" t="str">
            <v>Version Numérique</v>
          </cell>
          <cell r="T540">
            <v>9782409004865</v>
          </cell>
          <cell r="U540" t="str">
            <v>Version Imprimée</v>
          </cell>
          <cell r="V540" t="str">
            <v>St-Herblain</v>
          </cell>
          <cell r="W540" t="str">
            <v>Editions ENI</v>
          </cell>
          <cell r="X540">
            <v>2016</v>
          </cell>
          <cell r="Y540" t="str">
            <v>Bibliothèque Numérique ENI (Service en ligne)</v>
          </cell>
          <cell r="Z540" t="str">
            <v>OBJECTIF WEB</v>
          </cell>
          <cell r="AA540" t="str">
            <v>texte</v>
          </cell>
          <cell r="AB540" t="str">
            <v>txt</v>
          </cell>
          <cell r="AC540" t="str">
            <v>rdacontent/fre</v>
          </cell>
          <cell r="AD540" t="str">
            <v>informatique</v>
          </cell>
          <cell r="AE540" t="str">
            <v>c</v>
          </cell>
          <cell r="AF540" t="str">
            <v>rdamedia/fre</v>
          </cell>
          <cell r="AG540" t="str">
            <v>ressource en ligne</v>
          </cell>
          <cell r="AH540" t="str">
            <v>cr</v>
          </cell>
          <cell r="AI540" t="str">
            <v>rdacarrier/fre</v>
          </cell>
          <cell r="AJ540" t="str">
            <v>m\\\\\o\\d\\\\\\\\</v>
          </cell>
          <cell r="AK540" t="str">
            <v>cr\cn\\\\uuaua</v>
          </cell>
          <cell r="AL540" t="str">
            <v>Accès restreint aux membres</v>
          </cell>
          <cell r="AM540" t="str">
            <v>Source de la note de description : Version imprimée</v>
          </cell>
          <cell r="AN540" t="str">
            <v/>
          </cell>
          <cell r="AO540" t="str">
            <v>%SITE_CLIENT%/?library_guid=516F2E74-A73C-488A-9A70-790E44B5F399</v>
          </cell>
          <cell r="AP540" t="str">
            <v>Accès au travers du portail ENI</v>
          </cell>
          <cell r="AQ540" t="str">
            <v xml:space="preserve"> accordéon </v>
          </cell>
          <cell r="AR540" t="str">
            <v xml:space="preserve"> autocomplétion </v>
          </cell>
          <cell r="AS540" t="str">
            <v xml:space="preserve"> carrousel </v>
          </cell>
          <cell r="AT540" t="str">
            <v xml:space="preserve"> composant à onglets </v>
          </cell>
          <cell r="AU540" t="str">
            <v xml:space="preserve"> diaporama  </v>
          </cell>
          <cell r="AV540" t="str">
            <v xml:space="preserve"> effet jquery </v>
          </cell>
          <cell r="AW540" t="str">
            <v xml:space="preserve"> framework </v>
          </cell>
          <cell r="AX540" t="str">
            <v xml:space="preserve"> LNOW3JQU</v>
          </cell>
          <cell r="AY540" t="str">
            <v xml:space="preserve"> menus déroulants </v>
          </cell>
          <cell r="AZ540" t="str">
            <v xml:space="preserve">CSS </v>
          </cell>
          <cell r="BA540" t="str">
            <v/>
          </cell>
          <cell r="BB540" t="str">
            <v/>
          </cell>
          <cell r="BC540" t="str">
            <v/>
          </cell>
          <cell r="BD540" t="str">
            <v/>
          </cell>
          <cell r="BE540" t="str">
            <v/>
          </cell>
          <cell r="BF540" t="str">
            <v/>
          </cell>
          <cell r="BG540" t="str">
            <v/>
          </cell>
          <cell r="BH540" t="str">
            <v/>
          </cell>
          <cell r="BI540" t="str">
            <v/>
          </cell>
          <cell r="BJ540" t="str">
            <v/>
          </cell>
          <cell r="BK540" t="str">
            <v/>
          </cell>
          <cell r="BL540" t="str">
            <v/>
          </cell>
          <cell r="BM540" t="str">
            <v/>
          </cell>
          <cell r="BN540" t="str">
            <v/>
          </cell>
          <cell r="BO540" t="str">
            <v/>
          </cell>
          <cell r="BP540" t="str">
            <v/>
          </cell>
          <cell r="BQ540" t="str">
            <v/>
          </cell>
          <cell r="BR540" t="str">
            <v/>
          </cell>
          <cell r="BS540" t="str">
            <v/>
          </cell>
          <cell r="BT540" t="str">
            <v/>
          </cell>
          <cell r="BU540" t="str">
            <v/>
          </cell>
          <cell r="BV540" t="str">
            <v/>
          </cell>
          <cell r="BW540" t="str">
            <v/>
          </cell>
          <cell r="BX540" t="str">
            <v/>
          </cell>
        </row>
        <row r="541">
          <cell r="A541" t="str">
            <v>OW4.5WORP</v>
          </cell>
          <cell r="B541" t="str">
            <v>WordPress 4.5</v>
          </cell>
          <cell r="C541" t="str">
            <v>Un CMS pour créer et gérer blogs et sites web</v>
          </cell>
          <cell r="D541" t="str">
            <v>Christophe AUBRY</v>
          </cell>
          <cell r="E541" t="str">
            <v/>
          </cell>
          <cell r="F541" t="str">
            <v>AUBRY, Christophe</v>
          </cell>
          <cell r="G541" t="str">
            <v/>
          </cell>
          <cell r="H541" t="str">
            <v/>
          </cell>
          <cell r="I541" t="str">
            <v/>
          </cell>
          <cell r="J541" t="str">
            <v/>
          </cell>
          <cell r="K541" t="str">
            <v>Edition du 1 July 2016</v>
          </cell>
          <cell r="L541" t="str">
            <v>390 pages</v>
          </cell>
          <cell r="M541" t="str">
            <v>Editions ENI</v>
          </cell>
          <cell r="N541" t="str">
            <v>fre</v>
          </cell>
          <cell r="O541" t="str">
            <v>fre</v>
          </cell>
          <cell r="P541" t="str">
            <v>fre</v>
          </cell>
          <cell r="Q541"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41">
            <v>9782409003110</v>
          </cell>
          <cell r="S541" t="str">
            <v>Version Numérique</v>
          </cell>
          <cell r="T541">
            <v>9782409002120</v>
          </cell>
          <cell r="U541" t="str">
            <v>Version Imprimée</v>
          </cell>
          <cell r="V541" t="str">
            <v>St-Herblain</v>
          </cell>
          <cell r="W541" t="str">
            <v>Editions ENI</v>
          </cell>
          <cell r="X541">
            <v>2016</v>
          </cell>
          <cell r="Y541" t="str">
            <v>Bibliothèque Numérique ENI (Service en ligne)</v>
          </cell>
          <cell r="Z541" t="str">
            <v>OBJECTIF WEB</v>
          </cell>
          <cell r="AA541" t="str">
            <v>texte</v>
          </cell>
          <cell r="AB541" t="str">
            <v>txt</v>
          </cell>
          <cell r="AC541" t="str">
            <v>rdacontent/fre</v>
          </cell>
          <cell r="AD541" t="str">
            <v>informatique</v>
          </cell>
          <cell r="AE541" t="str">
            <v>c</v>
          </cell>
          <cell r="AF541" t="str">
            <v>rdamedia/fre</v>
          </cell>
          <cell r="AG541" t="str">
            <v>ressource en ligne</v>
          </cell>
          <cell r="AH541" t="str">
            <v>cr</v>
          </cell>
          <cell r="AI541" t="str">
            <v>rdacarrier/fre</v>
          </cell>
          <cell r="AJ541" t="str">
            <v>m\\\\\o\\d\\\\\\\\</v>
          </cell>
          <cell r="AK541" t="str">
            <v>cr\cn\\\\uuaua</v>
          </cell>
          <cell r="AL541" t="str">
            <v>Accès restreint aux membres</v>
          </cell>
          <cell r="AM541" t="str">
            <v>Source de la note de description : Version imprimée</v>
          </cell>
          <cell r="AN541" t="str">
            <v/>
          </cell>
          <cell r="AO541" t="str">
            <v>%SITE_CLIENT%/?library_guid=F121E73A-A08E-458E-A465-468A296235D3</v>
          </cell>
          <cell r="AP541" t="str">
            <v>Accès au travers du portail ENI</v>
          </cell>
          <cell r="AQ541" t="str">
            <v xml:space="preserve">  wp </v>
          </cell>
          <cell r="AR541" t="str">
            <v xml:space="preserve"> blog </v>
          </cell>
          <cell r="AS541" t="str">
            <v xml:space="preserve"> CMS </v>
          </cell>
          <cell r="AT541" t="str">
            <v xml:space="preserve"> LNOW4.5WORP</v>
          </cell>
          <cell r="AU541" t="str">
            <v xml:space="preserve"> page web </v>
          </cell>
          <cell r="AV541" t="str">
            <v xml:space="preserve"> site web </v>
          </cell>
          <cell r="AW541" t="str">
            <v xml:space="preserve"> word press </v>
          </cell>
          <cell r="AX541" t="str">
            <v xml:space="preserve">Weblog </v>
          </cell>
          <cell r="AY541" t="str">
            <v/>
          </cell>
          <cell r="AZ541" t="str">
            <v/>
          </cell>
          <cell r="BA541" t="str">
            <v/>
          </cell>
          <cell r="BB541" t="str">
            <v/>
          </cell>
          <cell r="BC541" t="str">
            <v/>
          </cell>
          <cell r="BD541" t="str">
            <v/>
          </cell>
          <cell r="BE541" t="str">
            <v/>
          </cell>
          <cell r="BF541" t="str">
            <v/>
          </cell>
          <cell r="BG541" t="str">
            <v/>
          </cell>
          <cell r="BH541" t="str">
            <v/>
          </cell>
          <cell r="BI541" t="str">
            <v/>
          </cell>
          <cell r="BJ541" t="str">
            <v/>
          </cell>
          <cell r="BK541" t="str">
            <v/>
          </cell>
          <cell r="BL541" t="str">
            <v/>
          </cell>
          <cell r="BM541" t="str">
            <v/>
          </cell>
          <cell r="BN541" t="str">
            <v/>
          </cell>
          <cell r="BO541" t="str">
            <v/>
          </cell>
          <cell r="BP541" t="str">
            <v/>
          </cell>
          <cell r="BQ541" t="str">
            <v/>
          </cell>
          <cell r="BR541" t="str">
            <v/>
          </cell>
          <cell r="BS541" t="str">
            <v/>
          </cell>
          <cell r="BT541" t="str">
            <v/>
          </cell>
          <cell r="BU541" t="str">
            <v/>
          </cell>
          <cell r="BV541" t="str">
            <v/>
          </cell>
          <cell r="BW541" t="str">
            <v/>
          </cell>
          <cell r="BX541" t="str">
            <v/>
          </cell>
        </row>
        <row r="542">
          <cell r="A542" t="str">
            <v>OW45HTM</v>
          </cell>
          <cell r="B542" t="str">
            <v>HTML5 et CSS3</v>
          </cell>
          <cell r="C542" t="str">
            <v>Faites évoluer le design de vos sites web (4e édition)</v>
          </cell>
          <cell r="D542" t="str">
            <v>Christophe AUBRY</v>
          </cell>
          <cell r="E542" t="str">
            <v/>
          </cell>
          <cell r="F542" t="str">
            <v>AUBRY, Christophe</v>
          </cell>
          <cell r="G542" t="str">
            <v/>
          </cell>
          <cell r="H542" t="str">
            <v/>
          </cell>
          <cell r="I542" t="str">
            <v/>
          </cell>
          <cell r="J542" t="str">
            <v/>
          </cell>
          <cell r="K542" t="str">
            <v>Edition du 1 April 2019</v>
          </cell>
          <cell r="L542" t="str">
            <v>448 pages</v>
          </cell>
          <cell r="M542" t="str">
            <v>Editions ENI</v>
          </cell>
          <cell r="N542" t="str">
            <v>fre</v>
          </cell>
          <cell r="O542" t="str">
            <v>fre</v>
          </cell>
          <cell r="P542" t="str">
            <v>fre</v>
          </cell>
          <cell r="Q542" t="str">
            <v>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v>
          </cell>
          <cell r="R542">
            <v>9782409018817</v>
          </cell>
          <cell r="S542" t="str">
            <v>Version Numérique</v>
          </cell>
          <cell r="T542">
            <v>9782409018510</v>
          </cell>
          <cell r="U542" t="str">
            <v>Version Imprimée</v>
          </cell>
          <cell r="V542" t="str">
            <v>St-Herblain</v>
          </cell>
          <cell r="W542" t="str">
            <v>Editions ENI</v>
          </cell>
          <cell r="X542">
            <v>2019</v>
          </cell>
          <cell r="Y542" t="str">
            <v>Bibliothèque Numérique ENI (Service en ligne)</v>
          </cell>
          <cell r="Z542" t="str">
            <v>OBJECTIF WEB</v>
          </cell>
          <cell r="AA542" t="str">
            <v>texte</v>
          </cell>
          <cell r="AB542" t="str">
            <v>txt</v>
          </cell>
          <cell r="AC542" t="str">
            <v>rdacontent/fre</v>
          </cell>
          <cell r="AD542" t="str">
            <v>informatique</v>
          </cell>
          <cell r="AE542" t="str">
            <v>c</v>
          </cell>
          <cell r="AF542" t="str">
            <v>rdamedia/fre</v>
          </cell>
          <cell r="AG542" t="str">
            <v>ressource en ligne</v>
          </cell>
          <cell r="AH542" t="str">
            <v>cr</v>
          </cell>
          <cell r="AI542" t="str">
            <v>rdacarrier/fre</v>
          </cell>
          <cell r="AJ542" t="str">
            <v>m\\\\\o\\d\\\\\\\\</v>
          </cell>
          <cell r="AK542" t="str">
            <v>cr\cn\\\\uuaua</v>
          </cell>
          <cell r="AL542" t="str">
            <v>Accès restreint aux membres</v>
          </cell>
          <cell r="AM542" t="str">
            <v>Source de la note de description : Version imprimée</v>
          </cell>
          <cell r="AN542" t="str">
            <v/>
          </cell>
          <cell r="AO542" t="str">
            <v>%SITE_CLIENT%/?library_guid=5DB60ECD-C51D-43C0-9F40-4BFBEC5A1E71</v>
          </cell>
          <cell r="AP542" t="str">
            <v>Accès au travers du portail ENI</v>
          </cell>
          <cell r="AQ542" t="str">
            <v xml:space="preserve"> conteneurs </v>
          </cell>
          <cell r="AR542" t="str">
            <v xml:space="preserve"> CSS </v>
          </cell>
          <cell r="AS542" t="str">
            <v xml:space="preserve"> CSS 3 </v>
          </cell>
          <cell r="AT542" t="str">
            <v xml:space="preserve"> formulaire </v>
          </cell>
          <cell r="AU542" t="str">
            <v xml:space="preserve"> HTML </v>
          </cell>
          <cell r="AV542" t="str">
            <v xml:space="preserve"> HTML 5 </v>
          </cell>
          <cell r="AW542" t="str">
            <v xml:space="preserve"> html5 </v>
          </cell>
          <cell r="AX542" t="str">
            <v xml:space="preserve"> LNOW45HTM</v>
          </cell>
          <cell r="AY542" t="str">
            <v xml:space="preserve"> page web </v>
          </cell>
          <cell r="AZ542" t="str">
            <v xml:space="preserve"> RWD </v>
          </cell>
          <cell r="BA542" t="str">
            <v xml:space="preserve"> sémantique </v>
          </cell>
          <cell r="BB542" t="str">
            <v xml:space="preserve"> site </v>
          </cell>
          <cell r="BC542" t="str">
            <v xml:space="preserve"> templates </v>
          </cell>
          <cell r="BD542" t="str">
            <v xml:space="preserve"> w3c </v>
          </cell>
          <cell r="BE542" t="str">
            <v xml:space="preserve">Design adaptatif </v>
          </cell>
          <cell r="BF542" t="str">
            <v/>
          </cell>
          <cell r="BG542" t="str">
            <v/>
          </cell>
          <cell r="BH542" t="str">
            <v/>
          </cell>
          <cell r="BI542" t="str">
            <v/>
          </cell>
          <cell r="BJ542" t="str">
            <v/>
          </cell>
          <cell r="BK542" t="str">
            <v/>
          </cell>
          <cell r="BL542" t="str">
            <v/>
          </cell>
          <cell r="BM542" t="str">
            <v/>
          </cell>
          <cell r="BN542" t="str">
            <v/>
          </cell>
          <cell r="BO542" t="str">
            <v/>
          </cell>
          <cell r="BP542" t="str">
            <v/>
          </cell>
          <cell r="BQ542" t="str">
            <v/>
          </cell>
          <cell r="BR542" t="str">
            <v/>
          </cell>
          <cell r="BS542" t="str">
            <v/>
          </cell>
          <cell r="BT542" t="str">
            <v/>
          </cell>
          <cell r="BU542" t="str">
            <v/>
          </cell>
          <cell r="BV542" t="str">
            <v/>
          </cell>
          <cell r="BW542" t="str">
            <v/>
          </cell>
          <cell r="BX542" t="str">
            <v/>
          </cell>
        </row>
        <row r="543">
          <cell r="A543" t="str">
            <v>OW4JOO</v>
          </cell>
          <cell r="B543" t="str">
            <v>Joomla! 4</v>
          </cell>
          <cell r="C543" t="str">
            <v>Créez et gérez votre site web</v>
          </cell>
          <cell r="D543" t="str">
            <v>Didier MAZIER</v>
          </cell>
          <cell r="E543" t="str">
            <v/>
          </cell>
          <cell r="F543" t="str">
            <v>MAZIER, Didier</v>
          </cell>
          <cell r="G543" t="str">
            <v/>
          </cell>
          <cell r="H543" t="str">
            <v/>
          </cell>
          <cell r="I543" t="str">
            <v/>
          </cell>
          <cell r="J543" t="str">
            <v/>
          </cell>
          <cell r="K543" t="str">
            <v>Edition du 1 April 2022</v>
          </cell>
          <cell r="L543" t="str">
            <v>346 pages</v>
          </cell>
          <cell r="M543" t="str">
            <v>Editions ENI</v>
          </cell>
          <cell r="N543" t="str">
            <v>fre</v>
          </cell>
          <cell r="O543" t="str">
            <v>fre</v>
          </cell>
          <cell r="P543" t="str">
            <v>fre</v>
          </cell>
          <cell r="Q543" t="str">
            <v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v>
          </cell>
          <cell r="R543">
            <v>9782409034893</v>
          </cell>
          <cell r="S543" t="str">
            <v>Version Numérique</v>
          </cell>
          <cell r="T543">
            <v>9782409034886</v>
          </cell>
          <cell r="U543" t="str">
            <v>Version Imprimée</v>
          </cell>
          <cell r="V543" t="str">
            <v>St-Herblain</v>
          </cell>
          <cell r="W543" t="str">
            <v>Editions ENI</v>
          </cell>
          <cell r="X543">
            <v>2022</v>
          </cell>
          <cell r="Y543" t="str">
            <v>Bibliothèque Numérique ENI (Service en ligne)</v>
          </cell>
          <cell r="Z543" t="str">
            <v>OBJECTIF WEB</v>
          </cell>
          <cell r="AA543" t="str">
            <v>texte</v>
          </cell>
          <cell r="AB543" t="str">
            <v>txt</v>
          </cell>
          <cell r="AC543" t="str">
            <v>rdacontent/fre</v>
          </cell>
          <cell r="AD543" t="str">
            <v>informatique</v>
          </cell>
          <cell r="AE543" t="str">
            <v>c</v>
          </cell>
          <cell r="AF543" t="str">
            <v>rdamedia/fre</v>
          </cell>
          <cell r="AG543" t="str">
            <v>ressource en ligne</v>
          </cell>
          <cell r="AH543" t="str">
            <v>cr</v>
          </cell>
          <cell r="AI543" t="str">
            <v>rdacarrier/fre</v>
          </cell>
          <cell r="AJ543" t="str">
            <v>m\\\\\o\\d\\\\\\\\</v>
          </cell>
          <cell r="AK543" t="str">
            <v>cr\cn\\\\uuaua</v>
          </cell>
          <cell r="AL543" t="str">
            <v>Accès restreint aux membres</v>
          </cell>
          <cell r="AM543" t="str">
            <v>Source de la note de description : Version imprimée</v>
          </cell>
          <cell r="AN543" t="str">
            <v/>
          </cell>
          <cell r="AO543" t="str">
            <v>%SITE_CLIENT%/?library_guid=11AEA3FA-22A1-4B62-B248-2C785E847996</v>
          </cell>
          <cell r="AP543" t="str">
            <v>Accès au travers du portail ENI</v>
          </cell>
          <cell r="AQ543" t="str">
            <v xml:space="preserve"> boutique en ligne</v>
          </cell>
          <cell r="AR543" t="str">
            <v xml:space="preserve"> e</v>
          </cell>
          <cell r="AS543" t="str">
            <v xml:space="preserve"> extensions </v>
          </cell>
          <cell r="AT543" t="str">
            <v xml:space="preserve"> site web </v>
          </cell>
          <cell r="AU543" t="str">
            <v xml:space="preserve"> template </v>
          </cell>
          <cell r="AV543" t="str">
            <v xml:space="preserve">CMS </v>
          </cell>
          <cell r="AW543" t="str">
            <v xml:space="preserve">commerce </v>
          </cell>
          <cell r="AX543" t="str">
            <v/>
          </cell>
          <cell r="AY543" t="str">
            <v/>
          </cell>
          <cell r="AZ543" t="str">
            <v/>
          </cell>
          <cell r="BA543" t="str">
            <v/>
          </cell>
          <cell r="BB543" t="str">
            <v/>
          </cell>
          <cell r="BC543" t="str">
            <v/>
          </cell>
          <cell r="BD543" t="str">
            <v/>
          </cell>
          <cell r="BE543" t="str">
            <v/>
          </cell>
          <cell r="BF543" t="str">
            <v/>
          </cell>
          <cell r="BG543" t="str">
            <v/>
          </cell>
          <cell r="BH543" t="str">
            <v/>
          </cell>
          <cell r="BI543" t="str">
            <v/>
          </cell>
          <cell r="BJ543" t="str">
            <v/>
          </cell>
          <cell r="BK543" t="str">
            <v/>
          </cell>
          <cell r="BL543" t="str">
            <v/>
          </cell>
          <cell r="BM543" t="str">
            <v/>
          </cell>
          <cell r="BN543" t="str">
            <v/>
          </cell>
          <cell r="BO543" t="str">
            <v/>
          </cell>
          <cell r="BP543" t="str">
            <v/>
          </cell>
          <cell r="BQ543" t="str">
            <v/>
          </cell>
          <cell r="BR543" t="str">
            <v/>
          </cell>
          <cell r="BS543" t="str">
            <v/>
          </cell>
          <cell r="BT543" t="str">
            <v/>
          </cell>
          <cell r="BU543" t="str">
            <v/>
          </cell>
          <cell r="BV543" t="str">
            <v/>
          </cell>
          <cell r="BW543" t="str">
            <v/>
          </cell>
          <cell r="BX543" t="str">
            <v/>
          </cell>
        </row>
        <row r="544">
          <cell r="A544" t="str">
            <v>OW4THEWOR</v>
          </cell>
          <cell r="B544" t="str">
            <v>WordPress</v>
          </cell>
          <cell r="C544" t="str">
            <v>Conception et personnalisation des thèmes (4e édition)</v>
          </cell>
          <cell r="D544" t="str">
            <v>Christophe AUBRY</v>
          </cell>
          <cell r="E544" t="str">
            <v/>
          </cell>
          <cell r="F544" t="str">
            <v>AUBRY, Christophe</v>
          </cell>
          <cell r="G544" t="str">
            <v/>
          </cell>
          <cell r="H544" t="str">
            <v/>
          </cell>
          <cell r="I544" t="str">
            <v/>
          </cell>
          <cell r="J544" t="str">
            <v/>
          </cell>
          <cell r="K544" t="str">
            <v>Edition du 1 March 2020</v>
          </cell>
          <cell r="L544" t="str">
            <v>374 pages</v>
          </cell>
          <cell r="M544" t="str">
            <v>Editions ENI</v>
          </cell>
          <cell r="N544" t="str">
            <v>fre</v>
          </cell>
          <cell r="O544" t="str">
            <v>fre</v>
          </cell>
          <cell r="P544" t="str">
            <v>fre</v>
          </cell>
          <cell r="Q544" t="str">
            <v>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v>
          </cell>
          <cell r="R544">
            <v>9782409023873</v>
          </cell>
          <cell r="S544" t="str">
            <v>Version Numérique</v>
          </cell>
          <cell r="T544">
            <v>9782409023866</v>
          </cell>
          <cell r="U544" t="str">
            <v>Version Imprimée</v>
          </cell>
          <cell r="V544" t="str">
            <v>St-Herblain</v>
          </cell>
          <cell r="W544" t="str">
            <v>Editions ENI</v>
          </cell>
          <cell r="X544">
            <v>2020</v>
          </cell>
          <cell r="Y544" t="str">
            <v>Bibliothèque Numérique ENI (Service en ligne)</v>
          </cell>
          <cell r="Z544" t="str">
            <v>OBJECTIF WEB</v>
          </cell>
          <cell r="AA544" t="str">
            <v>texte</v>
          </cell>
          <cell r="AB544" t="str">
            <v>txt</v>
          </cell>
          <cell r="AC544" t="str">
            <v>rdacontent/fre</v>
          </cell>
          <cell r="AD544" t="str">
            <v>informatique</v>
          </cell>
          <cell r="AE544" t="str">
            <v>c</v>
          </cell>
          <cell r="AF544" t="str">
            <v>rdamedia/fre</v>
          </cell>
          <cell r="AG544" t="str">
            <v>ressource en ligne</v>
          </cell>
          <cell r="AH544" t="str">
            <v>cr</v>
          </cell>
          <cell r="AI544" t="str">
            <v>rdacarrier/fre</v>
          </cell>
          <cell r="AJ544" t="str">
            <v>m\\\\\o\\d\\\\\\\\</v>
          </cell>
          <cell r="AK544" t="str">
            <v>cr\cn\\\\uuaua</v>
          </cell>
          <cell r="AL544" t="str">
            <v>Accès restreint aux membres</v>
          </cell>
          <cell r="AM544" t="str">
            <v>Source de la note de description : Version imprimée</v>
          </cell>
          <cell r="AN544" t="str">
            <v/>
          </cell>
          <cell r="AO544" t="str">
            <v>%SITE_CLIENT%/?library_guid=F8B99C53-105A-4D31-8F25-DC65992BD57E</v>
          </cell>
          <cell r="AP544" t="str">
            <v>Accès au travers du portail ENI</v>
          </cell>
          <cell r="AQ544" t="str">
            <v xml:space="preserve"> API Customizer </v>
          </cell>
          <cell r="AR544" t="str">
            <v xml:space="preserve"> gabarit </v>
          </cell>
          <cell r="AS544" t="str">
            <v xml:space="preserve"> LNOW3THEWOR</v>
          </cell>
          <cell r="AT544" t="str">
            <v xml:space="preserve"> modèles </v>
          </cell>
          <cell r="AU544" t="str">
            <v xml:space="preserve"> templates </v>
          </cell>
          <cell r="AV544" t="str">
            <v xml:space="preserve"> theme </v>
          </cell>
          <cell r="AW544" t="str">
            <v xml:space="preserve"> Twenty Seventeen </v>
          </cell>
          <cell r="AX544" t="str">
            <v xml:space="preserve"> TwentySeventeen </v>
          </cell>
          <cell r="AY544" t="str">
            <v xml:space="preserve">CMS </v>
          </cell>
          <cell r="AZ544" t="str">
            <v/>
          </cell>
          <cell r="BA544" t="str">
            <v/>
          </cell>
          <cell r="BB544" t="str">
            <v/>
          </cell>
          <cell r="BC544" t="str">
            <v/>
          </cell>
          <cell r="BD544" t="str">
            <v/>
          </cell>
          <cell r="BE544" t="str">
            <v/>
          </cell>
          <cell r="BF544" t="str">
            <v/>
          </cell>
          <cell r="BG544" t="str">
            <v/>
          </cell>
          <cell r="BH544" t="str">
            <v/>
          </cell>
          <cell r="BI544" t="str">
            <v/>
          </cell>
          <cell r="BJ544" t="str">
            <v/>
          </cell>
          <cell r="BK544" t="str">
            <v/>
          </cell>
          <cell r="BL544" t="str">
            <v/>
          </cell>
          <cell r="BM544" t="str">
            <v/>
          </cell>
          <cell r="BN544" t="str">
            <v/>
          </cell>
          <cell r="BO544" t="str">
            <v/>
          </cell>
          <cell r="BP544" t="str">
            <v/>
          </cell>
          <cell r="BQ544" t="str">
            <v/>
          </cell>
          <cell r="BR544" t="str">
            <v/>
          </cell>
          <cell r="BS544" t="str">
            <v/>
          </cell>
          <cell r="BT544" t="str">
            <v/>
          </cell>
          <cell r="BU544" t="str">
            <v/>
          </cell>
          <cell r="BV544" t="str">
            <v/>
          </cell>
          <cell r="BW544" t="str">
            <v/>
          </cell>
          <cell r="BX544" t="str">
            <v/>
          </cell>
        </row>
        <row r="545">
          <cell r="A545" t="str">
            <v>OW4WORP</v>
          </cell>
          <cell r="B545" t="str">
            <v>WordPress 4</v>
          </cell>
          <cell r="C545" t="str">
            <v>Un CMS pour créer et gérer blogs et sites Web</v>
          </cell>
          <cell r="D545" t="str">
            <v>Christophe AUBRY</v>
          </cell>
          <cell r="E545" t="str">
            <v/>
          </cell>
          <cell r="F545" t="str">
            <v>AUBRY, Christophe</v>
          </cell>
          <cell r="G545" t="str">
            <v/>
          </cell>
          <cell r="H545" t="str">
            <v/>
          </cell>
          <cell r="I545" t="str">
            <v/>
          </cell>
          <cell r="J545" t="str">
            <v/>
          </cell>
          <cell r="K545" t="str">
            <v>Edition du 1 December 2014</v>
          </cell>
          <cell r="L545" t="str">
            <v>374 pages</v>
          </cell>
          <cell r="M545" t="str">
            <v>Editions ENI</v>
          </cell>
          <cell r="N545" t="str">
            <v>fre</v>
          </cell>
          <cell r="O545" t="str">
            <v>fre</v>
          </cell>
          <cell r="P545" t="str">
            <v>fre</v>
          </cell>
          <cell r="Q545"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45">
            <v>9782746093607</v>
          </cell>
          <cell r="S545" t="str">
            <v>Version Numérique</v>
          </cell>
          <cell r="T545">
            <v>9782746092549</v>
          </cell>
          <cell r="U545" t="str">
            <v>Version Imprimée</v>
          </cell>
          <cell r="V545" t="str">
            <v>St-Herblain</v>
          </cell>
          <cell r="W545" t="str">
            <v>Editions ENI</v>
          </cell>
          <cell r="X545">
            <v>2014</v>
          </cell>
          <cell r="Y545" t="str">
            <v>Bibliothèque Numérique ENI (Service en ligne)</v>
          </cell>
          <cell r="Z545" t="str">
            <v>OBJECTIF WEB</v>
          </cell>
          <cell r="AA545" t="str">
            <v>texte</v>
          </cell>
          <cell r="AB545" t="str">
            <v>txt</v>
          </cell>
          <cell r="AC545" t="str">
            <v>rdacontent/fre</v>
          </cell>
          <cell r="AD545" t="str">
            <v>informatique</v>
          </cell>
          <cell r="AE545" t="str">
            <v>c</v>
          </cell>
          <cell r="AF545" t="str">
            <v>rdamedia/fre</v>
          </cell>
          <cell r="AG545" t="str">
            <v>ressource en ligne</v>
          </cell>
          <cell r="AH545" t="str">
            <v>cr</v>
          </cell>
          <cell r="AI545" t="str">
            <v>rdacarrier/fre</v>
          </cell>
          <cell r="AJ545" t="str">
            <v>m\\\\\o\\d\\\\\\\\</v>
          </cell>
          <cell r="AK545" t="str">
            <v>cr\cn\\\\uuaua</v>
          </cell>
          <cell r="AL545" t="str">
            <v>Accès restreint aux membres</v>
          </cell>
          <cell r="AM545" t="str">
            <v>Source de la note de description : Version imprimée</v>
          </cell>
          <cell r="AN545" t="str">
            <v/>
          </cell>
          <cell r="AO545" t="str">
            <v>%SITE_CLIENT%/?library_guid=466CA5BF-1B06-4FA1-9C32-FE0FEEF52784</v>
          </cell>
          <cell r="AP545" t="str">
            <v>Accès au travers du portail ENI</v>
          </cell>
          <cell r="AQ545" t="str">
            <v xml:space="preserve">  wp </v>
          </cell>
          <cell r="AR545" t="str">
            <v xml:space="preserve"> blog </v>
          </cell>
          <cell r="AS545" t="str">
            <v xml:space="preserve"> CMS </v>
          </cell>
          <cell r="AT545" t="str">
            <v xml:space="preserve"> LNOW4WORP</v>
          </cell>
          <cell r="AU545" t="str">
            <v xml:space="preserve"> ouvrage </v>
          </cell>
          <cell r="AV545" t="str">
            <v xml:space="preserve"> page web </v>
          </cell>
          <cell r="AW545" t="str">
            <v xml:space="preserve"> site web </v>
          </cell>
          <cell r="AX545" t="str">
            <v xml:space="preserve"> Weblog </v>
          </cell>
          <cell r="AY545" t="str">
            <v xml:space="preserve"> word press </v>
          </cell>
          <cell r="AZ545" t="str">
            <v xml:space="preserve">Livre </v>
          </cell>
          <cell r="BA545" t="str">
            <v/>
          </cell>
          <cell r="BB545" t="str">
            <v/>
          </cell>
          <cell r="BC545" t="str">
            <v/>
          </cell>
          <cell r="BD545" t="str">
            <v/>
          </cell>
          <cell r="BE545" t="str">
            <v/>
          </cell>
          <cell r="BF545" t="str">
            <v/>
          </cell>
          <cell r="BG545" t="str">
            <v/>
          </cell>
          <cell r="BH545" t="str">
            <v/>
          </cell>
          <cell r="BI545" t="str">
            <v/>
          </cell>
          <cell r="BJ545" t="str">
            <v/>
          </cell>
          <cell r="BK545" t="str">
            <v/>
          </cell>
          <cell r="BL545" t="str">
            <v/>
          </cell>
          <cell r="BM545" t="str">
            <v/>
          </cell>
          <cell r="BN545" t="str">
            <v/>
          </cell>
          <cell r="BO545" t="str">
            <v/>
          </cell>
          <cell r="BP545" t="str">
            <v/>
          </cell>
          <cell r="BQ545" t="str">
            <v/>
          </cell>
          <cell r="BR545" t="str">
            <v/>
          </cell>
          <cell r="BS545" t="str">
            <v/>
          </cell>
          <cell r="BT545" t="str">
            <v/>
          </cell>
          <cell r="BU545" t="str">
            <v/>
          </cell>
          <cell r="BV545" t="str">
            <v/>
          </cell>
          <cell r="BW545" t="str">
            <v/>
          </cell>
          <cell r="BX545" t="str">
            <v/>
          </cell>
        </row>
        <row r="546">
          <cell r="A546" t="str">
            <v>OW5BOO</v>
          </cell>
          <cell r="B546" t="str">
            <v>Bootstrap 5 pour l'intégrateur web</v>
          </cell>
          <cell r="C546" t="str">
            <v>Concevez des sites au design moderne</v>
          </cell>
          <cell r="D546" t="str">
            <v>Christophe AUBRY</v>
          </cell>
          <cell r="E546" t="str">
            <v/>
          </cell>
          <cell r="F546" t="str">
            <v>AUBRY, Christophe</v>
          </cell>
          <cell r="G546" t="str">
            <v/>
          </cell>
          <cell r="H546" t="str">
            <v/>
          </cell>
          <cell r="I546" t="str">
            <v/>
          </cell>
          <cell r="J546" t="str">
            <v/>
          </cell>
          <cell r="K546" t="str">
            <v>Edition du 1 August 2022</v>
          </cell>
          <cell r="L546" t="str">
            <v>264 pages</v>
          </cell>
          <cell r="M546" t="str">
            <v>Editions ENI</v>
          </cell>
          <cell r="N546" t="str">
            <v>fre</v>
          </cell>
          <cell r="O546" t="str">
            <v>fre</v>
          </cell>
          <cell r="P546" t="str">
            <v>fre</v>
          </cell>
          <cell r="Q546"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v>
          </cell>
          <cell r="R546">
            <v>9782409036682</v>
          </cell>
          <cell r="S546" t="str">
            <v>Version Numérique</v>
          </cell>
          <cell r="T546">
            <v>9782409036675</v>
          </cell>
          <cell r="U546" t="str">
            <v>Version Imprimée</v>
          </cell>
          <cell r="V546" t="str">
            <v>St-Herblain</v>
          </cell>
          <cell r="W546" t="str">
            <v>Editions ENI</v>
          </cell>
          <cell r="X546">
            <v>2022</v>
          </cell>
          <cell r="Y546" t="str">
            <v>Bibliothèque Numérique ENI (Service en ligne)</v>
          </cell>
          <cell r="Z546" t="str">
            <v>OBJECTIF WEB</v>
          </cell>
          <cell r="AA546" t="str">
            <v>texte</v>
          </cell>
          <cell r="AB546" t="str">
            <v>txt</v>
          </cell>
          <cell r="AC546" t="str">
            <v>rdacontent/fre</v>
          </cell>
          <cell r="AD546" t="str">
            <v>informatique</v>
          </cell>
          <cell r="AE546" t="str">
            <v>c</v>
          </cell>
          <cell r="AF546" t="str">
            <v>rdamedia/fre</v>
          </cell>
          <cell r="AG546" t="str">
            <v>ressource en ligne</v>
          </cell>
          <cell r="AH546" t="str">
            <v>cr</v>
          </cell>
          <cell r="AI546" t="str">
            <v>rdacarrier/fre</v>
          </cell>
          <cell r="AJ546" t="str">
            <v>m\\\\\o\\d\\\\\\\\</v>
          </cell>
          <cell r="AK546" t="str">
            <v>cr\cn\\\\uuaua</v>
          </cell>
          <cell r="AL546" t="str">
            <v>Accès restreint aux membres</v>
          </cell>
          <cell r="AM546" t="str">
            <v>Source de la note de description : Version imprimée</v>
          </cell>
          <cell r="AN546" t="str">
            <v/>
          </cell>
          <cell r="AO546" t="str">
            <v>%SITE_CLIENT%/?library_guid=515CF4DE-11A3-45FF-8E4C-9563D423886E</v>
          </cell>
          <cell r="AP546" t="str">
            <v>Accès au travers du portail ENI</v>
          </cell>
          <cell r="AQ546" t="str">
            <v xml:space="preserve"> Boostrap </v>
          </cell>
          <cell r="AR546" t="str">
            <v xml:space="preserve"> framework </v>
          </cell>
          <cell r="AS546" t="str">
            <v xml:space="preserve"> Responsive Web Design </v>
          </cell>
          <cell r="AT546" t="str">
            <v xml:space="preserve"> RWD </v>
          </cell>
          <cell r="AU546" t="str">
            <v xml:space="preserve"> site web </v>
          </cell>
          <cell r="AV546" t="str">
            <v xml:space="preserve"> template</v>
          </cell>
          <cell r="AW546" t="str">
            <v xml:space="preserve"> thème </v>
          </cell>
          <cell r="AX546" t="str">
            <v xml:space="preserve">CSS </v>
          </cell>
          <cell r="AY546" t="str">
            <v/>
          </cell>
          <cell r="AZ546" t="str">
            <v/>
          </cell>
          <cell r="BA546" t="str">
            <v/>
          </cell>
          <cell r="BB546" t="str">
            <v/>
          </cell>
          <cell r="BC546" t="str">
            <v/>
          </cell>
          <cell r="BD546" t="str">
            <v/>
          </cell>
          <cell r="BE546" t="str">
            <v/>
          </cell>
          <cell r="BF546" t="str">
            <v/>
          </cell>
          <cell r="BG546" t="str">
            <v/>
          </cell>
          <cell r="BH546" t="str">
            <v/>
          </cell>
          <cell r="BI546" t="str">
            <v/>
          </cell>
          <cell r="BJ546" t="str">
            <v/>
          </cell>
          <cell r="BK546" t="str">
            <v/>
          </cell>
          <cell r="BL546" t="str">
            <v/>
          </cell>
          <cell r="BM546" t="str">
            <v/>
          </cell>
          <cell r="BN546" t="str">
            <v/>
          </cell>
          <cell r="BO546" t="str">
            <v/>
          </cell>
          <cell r="BP546" t="str">
            <v/>
          </cell>
          <cell r="BQ546" t="str">
            <v/>
          </cell>
          <cell r="BR546" t="str">
            <v/>
          </cell>
          <cell r="BS546" t="str">
            <v/>
          </cell>
          <cell r="BT546" t="str">
            <v/>
          </cell>
          <cell r="BU546" t="str">
            <v/>
          </cell>
          <cell r="BV546" t="str">
            <v/>
          </cell>
          <cell r="BW546" t="str">
            <v/>
          </cell>
          <cell r="BX546" t="str">
            <v/>
          </cell>
        </row>
        <row r="547">
          <cell r="A547" t="str">
            <v>OW6FOU</v>
          </cell>
          <cell r="B547" t="str">
            <v>Foundation 6</v>
          </cell>
          <cell r="C547" t="str">
            <v>Un framework CSS pour concevoir des sites web attractifs et adaptatifs</v>
          </cell>
          <cell r="D547" t="str">
            <v>Christophe AUBRY</v>
          </cell>
          <cell r="E547" t="str">
            <v/>
          </cell>
          <cell r="F547" t="str">
            <v>AUBRY, Christophe</v>
          </cell>
          <cell r="G547" t="str">
            <v/>
          </cell>
          <cell r="H547" t="str">
            <v/>
          </cell>
          <cell r="I547" t="str">
            <v/>
          </cell>
          <cell r="J547" t="str">
            <v/>
          </cell>
          <cell r="K547" t="str">
            <v>Edition du 1 March 2016</v>
          </cell>
          <cell r="L547" t="str">
            <v>220 pages</v>
          </cell>
          <cell r="M547" t="str">
            <v>Editions ENI</v>
          </cell>
          <cell r="N547" t="str">
            <v>fre</v>
          </cell>
          <cell r="O547" t="str">
            <v>fre</v>
          </cell>
          <cell r="P547" t="str">
            <v>fre</v>
          </cell>
          <cell r="Q547" t="str">
            <v>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v>
          </cell>
          <cell r="R547">
            <v>9782409001345</v>
          </cell>
          <cell r="S547" t="str">
            <v>Version Numérique</v>
          </cell>
          <cell r="T547">
            <v>9782409000409</v>
          </cell>
          <cell r="U547" t="str">
            <v>Version Imprimée</v>
          </cell>
          <cell r="V547" t="str">
            <v>St-Herblain</v>
          </cell>
          <cell r="W547" t="str">
            <v>Editions ENI</v>
          </cell>
          <cell r="X547">
            <v>2016</v>
          </cell>
          <cell r="Y547" t="str">
            <v>Bibliothèque Numérique ENI (Service en ligne)</v>
          </cell>
          <cell r="Z547" t="str">
            <v>OBJECTIF WEB</v>
          </cell>
          <cell r="AA547" t="str">
            <v>texte</v>
          </cell>
          <cell r="AB547" t="str">
            <v>txt</v>
          </cell>
          <cell r="AC547" t="str">
            <v>rdacontent/fre</v>
          </cell>
          <cell r="AD547" t="str">
            <v>informatique</v>
          </cell>
          <cell r="AE547" t="str">
            <v>c</v>
          </cell>
          <cell r="AF547" t="str">
            <v>rdamedia/fre</v>
          </cell>
          <cell r="AG547" t="str">
            <v>ressource en ligne</v>
          </cell>
          <cell r="AH547" t="str">
            <v>cr</v>
          </cell>
          <cell r="AI547" t="str">
            <v>rdacarrier/fre</v>
          </cell>
          <cell r="AJ547" t="str">
            <v>m\\\\\o\\d\\\\\\\\</v>
          </cell>
          <cell r="AK547" t="str">
            <v>cr\cn\\\\uuaua</v>
          </cell>
          <cell r="AL547" t="str">
            <v>Accès restreint aux membres</v>
          </cell>
          <cell r="AM547" t="str">
            <v>Source de la note de description : Version imprimée</v>
          </cell>
          <cell r="AN547" t="str">
            <v/>
          </cell>
          <cell r="AO547" t="str">
            <v>%SITE_CLIENT%/?library_guid=1D1AA67C-4CA2-44E4-8538-4CAABBFE6209</v>
          </cell>
          <cell r="AP547" t="str">
            <v>Accès au travers du portail ENI</v>
          </cell>
          <cell r="AQ547" t="str">
            <v xml:space="preserve"> Building Blocks </v>
          </cell>
          <cell r="AR547" t="str">
            <v xml:space="preserve"> Flexbox </v>
          </cell>
          <cell r="AS547" t="str">
            <v xml:space="preserve"> framework </v>
          </cell>
          <cell r="AT547" t="str">
            <v xml:space="preserve"> grille de mise en page </v>
          </cell>
          <cell r="AU547" t="str">
            <v xml:space="preserve"> HTML Templates </v>
          </cell>
          <cell r="AV547" t="str">
            <v xml:space="preserve"> LNOW6FOU</v>
          </cell>
          <cell r="AW547" t="str">
            <v xml:space="preserve"> Responsive Web Design </v>
          </cell>
          <cell r="AX547" t="str">
            <v xml:space="preserve"> RWD </v>
          </cell>
          <cell r="AY547" t="str">
            <v xml:space="preserve"> site web </v>
          </cell>
          <cell r="AZ547" t="str">
            <v xml:space="preserve">CSS </v>
          </cell>
          <cell r="BA547" t="str">
            <v/>
          </cell>
          <cell r="BB547" t="str">
            <v/>
          </cell>
          <cell r="BC547" t="str">
            <v/>
          </cell>
          <cell r="BD547" t="str">
            <v/>
          </cell>
          <cell r="BE547" t="str">
            <v/>
          </cell>
          <cell r="BF547" t="str">
            <v/>
          </cell>
          <cell r="BG547" t="str">
            <v/>
          </cell>
          <cell r="BH547" t="str">
            <v/>
          </cell>
          <cell r="BI547" t="str">
            <v/>
          </cell>
          <cell r="BJ547" t="str">
            <v/>
          </cell>
          <cell r="BK547" t="str">
            <v/>
          </cell>
          <cell r="BL547" t="str">
            <v/>
          </cell>
          <cell r="BM547" t="str">
            <v/>
          </cell>
          <cell r="BN547" t="str">
            <v/>
          </cell>
          <cell r="BO547" t="str">
            <v/>
          </cell>
          <cell r="BP547" t="str">
            <v/>
          </cell>
          <cell r="BQ547" t="str">
            <v/>
          </cell>
          <cell r="BR547" t="str">
            <v/>
          </cell>
          <cell r="BS547" t="str">
            <v/>
          </cell>
          <cell r="BT547" t="str">
            <v/>
          </cell>
          <cell r="BU547" t="str">
            <v/>
          </cell>
          <cell r="BV547" t="str">
            <v/>
          </cell>
          <cell r="BW547" t="str">
            <v/>
          </cell>
          <cell r="BX547" t="str">
            <v/>
          </cell>
        </row>
        <row r="548">
          <cell r="A548" t="str">
            <v>OW6GREFW</v>
          </cell>
          <cell r="B548" t="str">
            <v>SEO : référencer votre site sur Google</v>
          </cell>
          <cell r="C548" t="str">
            <v>Mobile First, recherche vocale, position 0...  (6e édition)</v>
          </cell>
          <cell r="D548" t="str">
            <v>Marie PRAT</v>
          </cell>
          <cell r="E548" t="str">
            <v/>
          </cell>
          <cell r="F548" t="str">
            <v>PRAT, Marie</v>
          </cell>
          <cell r="G548" t="str">
            <v/>
          </cell>
          <cell r="H548" t="str">
            <v/>
          </cell>
          <cell r="I548" t="str">
            <v/>
          </cell>
          <cell r="J548" t="str">
            <v/>
          </cell>
          <cell r="K548" t="str">
            <v>Edition du 1 June 2019</v>
          </cell>
          <cell r="L548" t="str">
            <v>304 pages</v>
          </cell>
          <cell r="M548" t="str">
            <v>Editions ENI</v>
          </cell>
          <cell r="N548" t="str">
            <v>fre</v>
          </cell>
          <cell r="O548" t="str">
            <v>fre</v>
          </cell>
          <cell r="P548" t="str">
            <v>fre</v>
          </cell>
          <cell r="Q548" t="str">
            <v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v>
          </cell>
          <cell r="R548">
            <v>9782409018992</v>
          </cell>
          <cell r="S548" t="str">
            <v>Version Numérique</v>
          </cell>
          <cell r="T548">
            <v>9782409018978</v>
          </cell>
          <cell r="U548" t="str">
            <v>Version Imprimée</v>
          </cell>
          <cell r="V548" t="str">
            <v>St-Herblain</v>
          </cell>
          <cell r="W548" t="str">
            <v>Editions ENI</v>
          </cell>
          <cell r="X548">
            <v>2019</v>
          </cell>
          <cell r="Y548" t="str">
            <v>Bibliothèque Numérique ENI (Service en ligne)</v>
          </cell>
          <cell r="Z548" t="str">
            <v>OBJECTIF WEB</v>
          </cell>
          <cell r="AA548" t="str">
            <v>texte</v>
          </cell>
          <cell r="AB548" t="str">
            <v>txt</v>
          </cell>
          <cell r="AC548" t="str">
            <v>rdacontent/fre</v>
          </cell>
          <cell r="AD548" t="str">
            <v>informatique</v>
          </cell>
          <cell r="AE548" t="str">
            <v>c</v>
          </cell>
          <cell r="AF548" t="str">
            <v>rdamedia/fre</v>
          </cell>
          <cell r="AG548" t="str">
            <v>ressource en ligne</v>
          </cell>
          <cell r="AH548" t="str">
            <v>cr</v>
          </cell>
          <cell r="AI548" t="str">
            <v>rdacarrier/fre</v>
          </cell>
          <cell r="AJ548" t="str">
            <v>m\\\\\o\\d\\\\\\\\</v>
          </cell>
          <cell r="AK548" t="str">
            <v>cr\cn\\\\uuaua</v>
          </cell>
          <cell r="AL548" t="str">
            <v>Accès restreint aux membres</v>
          </cell>
          <cell r="AM548" t="str">
            <v>Source de la note de description : Version imprimée</v>
          </cell>
          <cell r="AN548" t="str">
            <v/>
          </cell>
          <cell r="AO548" t="str">
            <v>%SITE_CLIENT%/?library_guid=92F0F9B8-FE9C-421B-BE3D-3178CB79DE98</v>
          </cell>
          <cell r="AP548" t="str">
            <v>Accès au travers du portail ENI</v>
          </cell>
          <cell r="AQ548" t="str">
            <v xml:space="preserve"> annuaire </v>
          </cell>
          <cell r="AR548" t="str">
            <v xml:space="preserve"> e</v>
          </cell>
          <cell r="AS548" t="str">
            <v xml:space="preserve"> e</v>
          </cell>
          <cell r="AT548" t="str">
            <v xml:space="preserve"> ecommerce  </v>
          </cell>
          <cell r="AU548" t="str">
            <v xml:space="preserve"> emarketing </v>
          </cell>
          <cell r="AV548" t="str">
            <v xml:space="preserve"> Google </v>
          </cell>
          <cell r="AW548" t="str">
            <v xml:space="preserve"> Google Webmaster Tools </v>
          </cell>
          <cell r="AX548" t="str">
            <v xml:space="preserve"> GWT </v>
          </cell>
          <cell r="AY548" t="str">
            <v xml:space="preserve"> LNOW6GREFW</v>
          </cell>
          <cell r="AZ548" t="str">
            <v xml:space="preserve"> META </v>
          </cell>
          <cell r="BA548" t="str">
            <v xml:space="preserve"> metamoteur </v>
          </cell>
          <cell r="BB548" t="str">
            <v xml:space="preserve"> Mobile First </v>
          </cell>
          <cell r="BC548" t="str">
            <v xml:space="preserve"> mot clé </v>
          </cell>
          <cell r="BD548" t="str">
            <v xml:space="preserve"> moteur </v>
          </cell>
          <cell r="BE548" t="str">
            <v xml:space="preserve"> netlinking </v>
          </cell>
          <cell r="BF548" t="str">
            <v xml:space="preserve"> page rank </v>
          </cell>
          <cell r="BG548" t="str">
            <v xml:space="preserve"> popularité </v>
          </cell>
          <cell r="BH548" t="str">
            <v xml:space="preserve"> positionnement </v>
          </cell>
          <cell r="BI548" t="str">
            <v xml:space="preserve"> referencement </v>
          </cell>
          <cell r="BJ548" t="str">
            <v xml:space="preserve"> reférencement </v>
          </cell>
          <cell r="BK548" t="str">
            <v xml:space="preserve"> réferencement </v>
          </cell>
          <cell r="BL548" t="str">
            <v xml:space="preserve"> référencement </v>
          </cell>
          <cell r="BM548" t="str">
            <v xml:space="preserve"> Search Console </v>
          </cell>
          <cell r="BN548" t="str">
            <v xml:space="preserve"> seo </v>
          </cell>
          <cell r="BO548" t="str">
            <v xml:space="preserve"> smo </v>
          </cell>
          <cell r="BP548" t="str">
            <v xml:space="preserve"> spamdexing </v>
          </cell>
          <cell r="BQ548" t="str">
            <v xml:space="preserve">commerce  </v>
          </cell>
          <cell r="BR548" t="str">
            <v>marketing</v>
          </cell>
          <cell r="BS548" t="str">
            <v xml:space="preserve">recherche </v>
          </cell>
          <cell r="BT548" t="str">
            <v/>
          </cell>
          <cell r="BU548" t="str">
            <v/>
          </cell>
          <cell r="BV548" t="str">
            <v/>
          </cell>
          <cell r="BW548" t="str">
            <v/>
          </cell>
          <cell r="BX548" t="str">
            <v/>
          </cell>
        </row>
        <row r="549">
          <cell r="A549" t="str">
            <v>OW7DRU</v>
          </cell>
          <cell r="B549" t="str">
            <v>Drupal 7</v>
          </cell>
          <cell r="C549" t="str">
            <v>Concevoir et administrer vos sites web</v>
          </cell>
          <cell r="D549" t="str">
            <v>Christophe AUBRY</v>
          </cell>
          <cell r="E549" t="str">
            <v/>
          </cell>
          <cell r="F549" t="str">
            <v>AUBRY, Christophe</v>
          </cell>
          <cell r="G549" t="str">
            <v/>
          </cell>
          <cell r="H549" t="str">
            <v/>
          </cell>
          <cell r="I549" t="str">
            <v/>
          </cell>
          <cell r="J549" t="str">
            <v/>
          </cell>
          <cell r="K549" t="str">
            <v>Edition du 1 May 2011</v>
          </cell>
          <cell r="L549" t="str">
            <v>494 pages</v>
          </cell>
          <cell r="M549" t="str">
            <v>Editions ENI</v>
          </cell>
          <cell r="N549" t="str">
            <v>fre</v>
          </cell>
          <cell r="O549" t="str">
            <v>fre</v>
          </cell>
          <cell r="P549" t="str">
            <v>fre</v>
          </cell>
          <cell r="Q549"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v>
          </cell>
          <cell r="R549">
            <v>9782746066144</v>
          </cell>
          <cell r="S549" t="str">
            <v>Version Numérique</v>
          </cell>
          <cell r="T549">
            <v>9782746064607</v>
          </cell>
          <cell r="U549" t="str">
            <v>Version Imprimée</v>
          </cell>
          <cell r="V549" t="str">
            <v>St-Herblain</v>
          </cell>
          <cell r="W549" t="str">
            <v>Editions ENI</v>
          </cell>
          <cell r="X549">
            <v>2011</v>
          </cell>
          <cell r="Y549" t="str">
            <v>Bibliothèque Numérique ENI (Service en ligne)</v>
          </cell>
          <cell r="Z549" t="str">
            <v>OBJECTIF WEB</v>
          </cell>
          <cell r="AA549" t="str">
            <v>texte</v>
          </cell>
          <cell r="AB549" t="str">
            <v>txt</v>
          </cell>
          <cell r="AC549" t="str">
            <v>rdacontent/fre</v>
          </cell>
          <cell r="AD549" t="str">
            <v>informatique</v>
          </cell>
          <cell r="AE549" t="str">
            <v>c</v>
          </cell>
          <cell r="AF549" t="str">
            <v>rdamedia/fre</v>
          </cell>
          <cell r="AG549" t="str">
            <v>ressource en ligne</v>
          </cell>
          <cell r="AH549" t="str">
            <v>cr</v>
          </cell>
          <cell r="AI549" t="str">
            <v>rdacarrier/fre</v>
          </cell>
          <cell r="AJ549" t="str">
            <v>m\\\\\o\\d\\\\\\\\</v>
          </cell>
          <cell r="AK549" t="str">
            <v>cr\cn\\\\uuaua</v>
          </cell>
          <cell r="AL549" t="str">
            <v>Accès restreint aux membres</v>
          </cell>
          <cell r="AM549" t="str">
            <v>Source de la note de description : Version imprimée</v>
          </cell>
          <cell r="AN549" t="str">
            <v/>
          </cell>
          <cell r="AO549" t="str">
            <v>%SITE_CLIENT%/?library_guid=2642CD1F-067B-4C96-BEC5-5112505ABB8B</v>
          </cell>
          <cell r="AP549" t="str">
            <v>Accès au travers du portail ENI</v>
          </cell>
          <cell r="AQ549" t="str">
            <v xml:space="preserve"> CMS </v>
          </cell>
          <cell r="AR549" t="str">
            <v xml:space="preserve"> CSS </v>
          </cell>
          <cell r="AS549" t="str">
            <v xml:space="preserve"> HMTL </v>
          </cell>
          <cell r="AT549" t="str">
            <v xml:space="preserve"> LNOW7DRU</v>
          </cell>
          <cell r="AU549" t="str">
            <v xml:space="preserve"> Open Source </v>
          </cell>
          <cell r="AV549" t="str">
            <v xml:space="preserve"> OpenSource </v>
          </cell>
          <cell r="AW549" t="str">
            <v xml:space="preserve"> Ouvrage </v>
          </cell>
          <cell r="AX549" t="str">
            <v xml:space="preserve">Livre </v>
          </cell>
          <cell r="AY549" t="str">
            <v/>
          </cell>
          <cell r="AZ549" t="str">
            <v/>
          </cell>
          <cell r="BA549" t="str">
            <v/>
          </cell>
          <cell r="BB549" t="str">
            <v/>
          </cell>
          <cell r="BC549" t="str">
            <v/>
          </cell>
          <cell r="BD549" t="str">
            <v/>
          </cell>
          <cell r="BE549" t="str">
            <v/>
          </cell>
          <cell r="BF549" t="str">
            <v/>
          </cell>
          <cell r="BG549" t="str">
            <v/>
          </cell>
          <cell r="BH549" t="str">
            <v/>
          </cell>
          <cell r="BI549" t="str">
            <v/>
          </cell>
          <cell r="BJ549" t="str">
            <v/>
          </cell>
          <cell r="BK549" t="str">
            <v/>
          </cell>
          <cell r="BL549" t="str">
            <v/>
          </cell>
          <cell r="BM549" t="str">
            <v/>
          </cell>
          <cell r="BN549" t="str">
            <v/>
          </cell>
          <cell r="BO549" t="str">
            <v/>
          </cell>
          <cell r="BP549" t="str">
            <v/>
          </cell>
          <cell r="BQ549" t="str">
            <v/>
          </cell>
          <cell r="BR549" t="str">
            <v/>
          </cell>
          <cell r="BS549" t="str">
            <v/>
          </cell>
          <cell r="BT549" t="str">
            <v/>
          </cell>
          <cell r="BU549" t="str">
            <v/>
          </cell>
          <cell r="BV549" t="str">
            <v/>
          </cell>
          <cell r="BW549" t="str">
            <v/>
          </cell>
          <cell r="BX549" t="str">
            <v/>
          </cell>
        </row>
        <row r="550">
          <cell r="A550" t="str">
            <v>OW8DDRU</v>
          </cell>
          <cell r="B550" t="str">
            <v>Drupal 8</v>
          </cell>
          <cell r="C550" t="str">
            <v>Découverte des fondamentaux</v>
          </cell>
          <cell r="D550" t="str">
            <v>Christophe AUBRY</v>
          </cell>
          <cell r="E550" t="str">
            <v/>
          </cell>
          <cell r="F550" t="str">
            <v>AUBRY, Christophe</v>
          </cell>
          <cell r="G550" t="str">
            <v/>
          </cell>
          <cell r="H550" t="str">
            <v/>
          </cell>
          <cell r="I550" t="str">
            <v/>
          </cell>
          <cell r="J550" t="str">
            <v/>
          </cell>
          <cell r="K550" t="str">
            <v>Edition du 1 December 2015</v>
          </cell>
          <cell r="L550" t="str">
            <v>336 pages</v>
          </cell>
          <cell r="M550" t="str">
            <v>Editions ENI</v>
          </cell>
          <cell r="N550" t="str">
            <v>fre</v>
          </cell>
          <cell r="O550" t="str">
            <v>fre</v>
          </cell>
          <cell r="P550" t="str">
            <v>fre</v>
          </cell>
          <cell r="Q550"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v>
          </cell>
          <cell r="R550">
            <v>9782746099494</v>
          </cell>
          <cell r="S550" t="str">
            <v>Version Numérique</v>
          </cell>
          <cell r="T550">
            <v>9782746098350</v>
          </cell>
          <cell r="U550" t="str">
            <v>Version Imprimée</v>
          </cell>
          <cell r="V550" t="str">
            <v>St-Herblain</v>
          </cell>
          <cell r="W550" t="str">
            <v>Editions ENI</v>
          </cell>
          <cell r="X550">
            <v>2015</v>
          </cell>
          <cell r="Y550" t="str">
            <v>Bibliothèque Numérique ENI (Service en ligne)</v>
          </cell>
          <cell r="Z550" t="str">
            <v>OBJECTIF WEB</v>
          </cell>
          <cell r="AA550" t="str">
            <v>texte</v>
          </cell>
          <cell r="AB550" t="str">
            <v>txt</v>
          </cell>
          <cell r="AC550" t="str">
            <v>rdacontent/fre</v>
          </cell>
          <cell r="AD550" t="str">
            <v>informatique</v>
          </cell>
          <cell r="AE550" t="str">
            <v>c</v>
          </cell>
          <cell r="AF550" t="str">
            <v>rdamedia/fre</v>
          </cell>
          <cell r="AG550" t="str">
            <v>ressource en ligne</v>
          </cell>
          <cell r="AH550" t="str">
            <v>cr</v>
          </cell>
          <cell r="AI550" t="str">
            <v>rdacarrier/fre</v>
          </cell>
          <cell r="AJ550" t="str">
            <v>m\\\\\o\\d\\\\\\\\</v>
          </cell>
          <cell r="AK550" t="str">
            <v>cr\cn\\\\uuaua</v>
          </cell>
          <cell r="AL550" t="str">
            <v>Accès restreint aux membres</v>
          </cell>
          <cell r="AM550" t="str">
            <v>Source de la note de description : Version imprimée</v>
          </cell>
          <cell r="AN550" t="str">
            <v/>
          </cell>
          <cell r="AO550" t="str">
            <v>%SITE_CLIENT%/?library_guid=AB694E73-E2DA-43DC-B749-60EFC897CE9E</v>
          </cell>
          <cell r="AP550" t="str">
            <v>Accès au travers du portail ENI</v>
          </cell>
          <cell r="AQ550" t="str">
            <v xml:space="preserve"> article </v>
          </cell>
          <cell r="AR550" t="str">
            <v xml:space="preserve"> commentaire </v>
          </cell>
          <cell r="AS550" t="str">
            <v xml:space="preserve"> contenu web </v>
          </cell>
          <cell r="AT550" t="str">
            <v xml:space="preserve"> LNOW8DDRU</v>
          </cell>
          <cell r="AU550" t="str">
            <v xml:space="preserve"> module </v>
          </cell>
          <cell r="AV550" t="str">
            <v xml:space="preserve"> site web </v>
          </cell>
          <cell r="AW550" t="str">
            <v xml:space="preserve"> thème </v>
          </cell>
          <cell r="AX550" t="str">
            <v xml:space="preserve"> utilisateur </v>
          </cell>
          <cell r="AY550" t="str">
            <v xml:space="preserve">CMS </v>
          </cell>
          <cell r="AZ550" t="str">
            <v/>
          </cell>
          <cell r="BA550" t="str">
            <v/>
          </cell>
          <cell r="BB550" t="str">
            <v/>
          </cell>
          <cell r="BC550" t="str">
            <v/>
          </cell>
          <cell r="BD550" t="str">
            <v/>
          </cell>
          <cell r="BE550" t="str">
            <v/>
          </cell>
          <cell r="BF550" t="str">
            <v/>
          </cell>
          <cell r="BG550" t="str">
            <v/>
          </cell>
          <cell r="BH550" t="str">
            <v/>
          </cell>
          <cell r="BI550" t="str">
            <v/>
          </cell>
          <cell r="BJ550" t="str">
            <v/>
          </cell>
          <cell r="BK550" t="str">
            <v/>
          </cell>
          <cell r="BL550" t="str">
            <v/>
          </cell>
          <cell r="BM550" t="str">
            <v/>
          </cell>
          <cell r="BN550" t="str">
            <v/>
          </cell>
          <cell r="BO550" t="str">
            <v/>
          </cell>
          <cell r="BP550" t="str">
            <v/>
          </cell>
          <cell r="BQ550" t="str">
            <v/>
          </cell>
          <cell r="BR550" t="str">
            <v/>
          </cell>
          <cell r="BS550" t="str">
            <v/>
          </cell>
          <cell r="BT550" t="str">
            <v/>
          </cell>
          <cell r="BU550" t="str">
            <v/>
          </cell>
          <cell r="BV550" t="str">
            <v/>
          </cell>
          <cell r="BW550" t="str">
            <v/>
          </cell>
          <cell r="BX550" t="str">
            <v/>
          </cell>
        </row>
        <row r="551">
          <cell r="A551" t="str">
            <v>OW9DRU</v>
          </cell>
          <cell r="B551" t="str">
            <v>Drupal 9</v>
          </cell>
          <cell r="C551" t="str">
            <v>Créer des sites structurés</v>
          </cell>
          <cell r="D551" t="str">
            <v>Christophe AUBRY</v>
          </cell>
          <cell r="E551" t="str">
            <v/>
          </cell>
          <cell r="F551" t="str">
            <v>AUBRY, Christophe</v>
          </cell>
          <cell r="G551" t="str">
            <v/>
          </cell>
          <cell r="H551" t="str">
            <v/>
          </cell>
          <cell r="I551" t="str">
            <v/>
          </cell>
          <cell r="J551" t="str">
            <v/>
          </cell>
          <cell r="K551" t="str">
            <v>Edition du 1 March 2022</v>
          </cell>
          <cell r="L551" t="str">
            <v>462 pages</v>
          </cell>
          <cell r="M551" t="str">
            <v>Editions ENI</v>
          </cell>
          <cell r="N551" t="str">
            <v>fre</v>
          </cell>
          <cell r="O551" t="str">
            <v>fre</v>
          </cell>
          <cell r="P551" t="str">
            <v>fre</v>
          </cell>
          <cell r="Q551"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v>
          </cell>
          <cell r="R551">
            <v>9782409034442</v>
          </cell>
          <cell r="S551" t="str">
            <v>Version Numérique</v>
          </cell>
          <cell r="T551">
            <v>9782409034435</v>
          </cell>
          <cell r="U551" t="str">
            <v>Version Imprimée</v>
          </cell>
          <cell r="V551" t="str">
            <v>St-Herblain</v>
          </cell>
          <cell r="W551" t="str">
            <v>Editions ENI</v>
          </cell>
          <cell r="X551">
            <v>2022</v>
          </cell>
          <cell r="Y551" t="str">
            <v>Bibliothèque Numérique ENI (Service en ligne)</v>
          </cell>
          <cell r="Z551" t="str">
            <v>OBJECTIF WEB</v>
          </cell>
          <cell r="AA551" t="str">
            <v>texte</v>
          </cell>
          <cell r="AB551" t="str">
            <v>txt</v>
          </cell>
          <cell r="AC551" t="str">
            <v>rdacontent/fre</v>
          </cell>
          <cell r="AD551" t="str">
            <v>informatique</v>
          </cell>
          <cell r="AE551" t="str">
            <v>c</v>
          </cell>
          <cell r="AF551" t="str">
            <v>rdamedia/fre</v>
          </cell>
          <cell r="AG551" t="str">
            <v>ressource en ligne</v>
          </cell>
          <cell r="AH551" t="str">
            <v>cr</v>
          </cell>
          <cell r="AI551" t="str">
            <v>rdacarrier/fre</v>
          </cell>
          <cell r="AJ551" t="str">
            <v>m\\\\\o\\d\\\\\\\\</v>
          </cell>
          <cell r="AK551" t="str">
            <v>cr\cn\\\\uuaua</v>
          </cell>
          <cell r="AL551" t="str">
            <v>Accès restreint aux membres</v>
          </cell>
          <cell r="AM551" t="str">
            <v>Source de la note de description : Version imprimée</v>
          </cell>
          <cell r="AN551" t="str">
            <v/>
          </cell>
          <cell r="AO551" t="str">
            <v>%SITE_CLIENT%/?library_guid=5FBC1E80-1A7E-400F-813A-D475B9D1893C</v>
          </cell>
          <cell r="AP551" t="str">
            <v>Accès au travers du portail ENI</v>
          </cell>
          <cell r="AQ551" t="str">
            <v xml:space="preserve"> commentaires </v>
          </cell>
          <cell r="AR551" t="str">
            <v xml:space="preserve"> formulaires </v>
          </cell>
          <cell r="AS551" t="str">
            <v xml:space="preserve"> modules </v>
          </cell>
          <cell r="AT551" t="str">
            <v xml:space="preserve"> pages web </v>
          </cell>
          <cell r="AU551" t="str">
            <v xml:space="preserve"> rédacteurs </v>
          </cell>
          <cell r="AV551" t="str">
            <v xml:space="preserve"> taxinomie</v>
          </cell>
          <cell r="AW551" t="str">
            <v xml:space="preserve"> thèmes </v>
          </cell>
          <cell r="AX551" t="str">
            <v xml:space="preserve">Site web </v>
          </cell>
          <cell r="AY551" t="str">
            <v/>
          </cell>
          <cell r="AZ551" t="str">
            <v/>
          </cell>
          <cell r="BA551" t="str">
            <v/>
          </cell>
          <cell r="BB551" t="str">
            <v/>
          </cell>
          <cell r="BC551" t="str">
            <v/>
          </cell>
          <cell r="BD551" t="str">
            <v/>
          </cell>
          <cell r="BE551" t="str">
            <v/>
          </cell>
          <cell r="BF551" t="str">
            <v/>
          </cell>
          <cell r="BG551" t="str">
            <v/>
          </cell>
          <cell r="BH551" t="str">
            <v/>
          </cell>
          <cell r="BI551" t="str">
            <v/>
          </cell>
          <cell r="BJ551" t="str">
            <v/>
          </cell>
          <cell r="BK551" t="str">
            <v/>
          </cell>
          <cell r="BL551" t="str">
            <v/>
          </cell>
          <cell r="BM551" t="str">
            <v/>
          </cell>
          <cell r="BN551" t="str">
            <v/>
          </cell>
          <cell r="BO551" t="str">
            <v/>
          </cell>
          <cell r="BP551" t="str">
            <v/>
          </cell>
          <cell r="BQ551" t="str">
            <v/>
          </cell>
          <cell r="BR551" t="str">
            <v/>
          </cell>
          <cell r="BS551" t="str">
            <v/>
          </cell>
          <cell r="BT551" t="str">
            <v/>
          </cell>
          <cell r="BU551" t="str">
            <v/>
          </cell>
          <cell r="BV551" t="str">
            <v/>
          </cell>
          <cell r="BW551" t="str">
            <v/>
          </cell>
          <cell r="BX551" t="str">
            <v/>
          </cell>
        </row>
        <row r="552">
          <cell r="A552" t="str">
            <v>OWAUDSEO</v>
          </cell>
          <cell r="B552" t="str">
            <v>Audit SEO</v>
          </cell>
          <cell r="C552" t="str">
            <v>Toutes les clés pour analyser et optimiser votre site web</v>
          </cell>
          <cell r="D552" t="str">
            <v>Jean-Marc  COURTIADE</v>
          </cell>
          <cell r="E552" t="str">
            <v/>
          </cell>
          <cell r="F552" t="str">
            <v xml:space="preserve">COURTIADE, Jean-Marc </v>
          </cell>
          <cell r="G552" t="str">
            <v/>
          </cell>
          <cell r="H552" t="str">
            <v/>
          </cell>
          <cell r="I552" t="str">
            <v/>
          </cell>
          <cell r="J552" t="str">
            <v/>
          </cell>
          <cell r="K552" t="str">
            <v>Edition du 1 March 2021</v>
          </cell>
          <cell r="L552" t="str">
            <v>258 pages</v>
          </cell>
          <cell r="M552" t="str">
            <v>Editions ENI</v>
          </cell>
          <cell r="N552" t="str">
            <v>fre</v>
          </cell>
          <cell r="O552" t="str">
            <v>fre</v>
          </cell>
          <cell r="P552" t="str">
            <v>fre</v>
          </cell>
          <cell r="Q552" t="str">
            <v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v>
          </cell>
          <cell r="R552">
            <v>9782409029332</v>
          </cell>
          <cell r="S552" t="str">
            <v>Version Numérique</v>
          </cell>
          <cell r="T552">
            <v>9782409029325</v>
          </cell>
          <cell r="U552" t="str">
            <v>Version Imprimée</v>
          </cell>
          <cell r="V552" t="str">
            <v>St-Herblain</v>
          </cell>
          <cell r="W552" t="str">
            <v>Editions ENI</v>
          </cell>
          <cell r="X552">
            <v>2021</v>
          </cell>
          <cell r="Y552" t="str">
            <v>Bibliothèque Numérique ENI (Service en ligne)</v>
          </cell>
          <cell r="Z552" t="str">
            <v>OBJECTIF WEB</v>
          </cell>
          <cell r="AA552" t="str">
            <v>texte</v>
          </cell>
          <cell r="AB552" t="str">
            <v>txt</v>
          </cell>
          <cell r="AC552" t="str">
            <v>rdacontent/fre</v>
          </cell>
          <cell r="AD552" t="str">
            <v>informatique</v>
          </cell>
          <cell r="AE552" t="str">
            <v>c</v>
          </cell>
          <cell r="AF552" t="str">
            <v>rdamedia/fre</v>
          </cell>
          <cell r="AG552" t="str">
            <v>ressource en ligne</v>
          </cell>
          <cell r="AH552" t="str">
            <v>cr</v>
          </cell>
          <cell r="AI552" t="str">
            <v>rdacarrier/fre</v>
          </cell>
          <cell r="AJ552" t="str">
            <v>m\\\\\o\\d\\\\\\\\</v>
          </cell>
          <cell r="AK552" t="str">
            <v>cr\cn\\\\uuaua</v>
          </cell>
          <cell r="AL552" t="str">
            <v>Accès restreint aux membres</v>
          </cell>
          <cell r="AM552" t="str">
            <v>Source de la note de description : Version imprimée</v>
          </cell>
          <cell r="AN552" t="str">
            <v/>
          </cell>
          <cell r="AO552" t="str">
            <v>%SITE_CLIENT%/?library_guid=46EE1674-E982-49F7-A2CA-14D32514DEBC</v>
          </cell>
          <cell r="AP552" t="str">
            <v>Accès au travers du portail ENI</v>
          </cell>
          <cell r="AQ552" t="str">
            <v xml:space="preserve"> CDN </v>
          </cell>
          <cell r="AR552" t="str">
            <v xml:space="preserve"> crawl </v>
          </cell>
          <cell r="AS552" t="str">
            <v xml:space="preserve"> Google Analytics </v>
          </cell>
          <cell r="AT552" t="str">
            <v xml:space="preserve"> linkbuilding </v>
          </cell>
          <cell r="AU552" t="str">
            <v xml:space="preserve"> mot</v>
          </cell>
          <cell r="AV552" t="str">
            <v xml:space="preserve"> mots clés </v>
          </cell>
          <cell r="AW552" t="str">
            <v xml:space="preserve"> netlinking </v>
          </cell>
          <cell r="AX552" t="str">
            <v xml:space="preserve"> référencement </v>
          </cell>
          <cell r="AY552" t="str">
            <v xml:space="preserve"> Screaming Frog </v>
          </cell>
          <cell r="AZ552" t="str">
            <v xml:space="preserve"> sémantique </v>
          </cell>
          <cell r="BA552" t="str">
            <v xml:space="preserve"> SEMrush</v>
          </cell>
          <cell r="BB552" t="str">
            <v xml:space="preserve"> sitemap </v>
          </cell>
          <cell r="BC552" t="str">
            <v xml:space="preserve">Audit </v>
          </cell>
          <cell r="BD552" t="str">
            <v xml:space="preserve">clé </v>
          </cell>
          <cell r="BE552" t="str">
            <v/>
          </cell>
          <cell r="BF552" t="str">
            <v/>
          </cell>
          <cell r="BG552" t="str">
            <v/>
          </cell>
          <cell r="BH552" t="str">
            <v/>
          </cell>
          <cell r="BI552" t="str">
            <v/>
          </cell>
          <cell r="BJ552" t="str">
            <v/>
          </cell>
          <cell r="BK552" t="str">
            <v/>
          </cell>
          <cell r="BL552" t="str">
            <v/>
          </cell>
          <cell r="BM552" t="str">
            <v/>
          </cell>
          <cell r="BN552" t="str">
            <v/>
          </cell>
          <cell r="BO552" t="str">
            <v/>
          </cell>
          <cell r="BP552" t="str">
            <v/>
          </cell>
          <cell r="BQ552" t="str">
            <v/>
          </cell>
          <cell r="BR552" t="str">
            <v/>
          </cell>
          <cell r="BS552" t="str">
            <v/>
          </cell>
          <cell r="BT552" t="str">
            <v/>
          </cell>
          <cell r="BU552" t="str">
            <v/>
          </cell>
          <cell r="BV552" t="str">
            <v/>
          </cell>
          <cell r="BW552" t="str">
            <v/>
          </cell>
          <cell r="BX552" t="str">
            <v/>
          </cell>
        </row>
        <row r="553">
          <cell r="A553" t="str">
            <v>OWCEGOOA</v>
          </cell>
          <cell r="B553" t="str">
            <v>Certification Google Ads sur le Réseau de recherche</v>
          </cell>
          <cell r="C553" t="str">
            <v>Maîtrisez Google Ads et devenez un stratège de compte certifié</v>
          </cell>
          <cell r="D553" t="str">
            <v>Boubacar Sadikh SOW</v>
          </cell>
          <cell r="E553" t="str">
            <v/>
          </cell>
          <cell r="F553" t="str">
            <v>SOW, Boubacar Sadikh</v>
          </cell>
          <cell r="G553" t="str">
            <v/>
          </cell>
          <cell r="H553" t="str">
            <v/>
          </cell>
          <cell r="I553" t="str">
            <v/>
          </cell>
          <cell r="J553" t="str">
            <v/>
          </cell>
          <cell r="K553" t="str">
            <v>Edition du 1 April 2023</v>
          </cell>
          <cell r="L553" t="str">
            <v>294 pages</v>
          </cell>
          <cell r="M553" t="str">
            <v>Editions ENI</v>
          </cell>
          <cell r="N553" t="str">
            <v>fre</v>
          </cell>
          <cell r="O553" t="str">
            <v>fre</v>
          </cell>
          <cell r="P553" t="str">
            <v>fre</v>
          </cell>
          <cell r="Q553" t="str">
            <v>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v>
          </cell>
          <cell r="R553">
            <v>9782409039041</v>
          </cell>
          <cell r="S553" t="str">
            <v>Version Numérique</v>
          </cell>
          <cell r="T553">
            <v>9782409039034</v>
          </cell>
          <cell r="U553" t="str">
            <v>Version Imprimée</v>
          </cell>
          <cell r="V553" t="str">
            <v>St-Herblain</v>
          </cell>
          <cell r="W553" t="str">
            <v>Editions ENI</v>
          </cell>
          <cell r="X553">
            <v>2023</v>
          </cell>
          <cell r="Y553" t="str">
            <v>Bibliothèque Numérique ENI (Service en ligne)</v>
          </cell>
          <cell r="Z553" t="str">
            <v>OBJECTIF WEB</v>
          </cell>
          <cell r="AA553" t="str">
            <v>texte</v>
          </cell>
          <cell r="AB553" t="str">
            <v>txt</v>
          </cell>
          <cell r="AC553" t="str">
            <v>rdacontent/fre</v>
          </cell>
          <cell r="AD553" t="str">
            <v>informatique</v>
          </cell>
          <cell r="AE553" t="str">
            <v>c</v>
          </cell>
          <cell r="AF553" t="str">
            <v>rdamedia/fre</v>
          </cell>
          <cell r="AG553" t="str">
            <v>ressource en ligne</v>
          </cell>
          <cell r="AH553" t="str">
            <v>cr</v>
          </cell>
          <cell r="AI553" t="str">
            <v>rdacarrier/fre</v>
          </cell>
          <cell r="AJ553" t="str">
            <v>m\\\\\o\\d\\\\\\\\</v>
          </cell>
          <cell r="AK553" t="str">
            <v>cr\cn\\\\uuaua</v>
          </cell>
          <cell r="AL553" t="str">
            <v>Accès restreint aux membres</v>
          </cell>
          <cell r="AM553" t="str">
            <v>Source de la note de description : Version imprimée</v>
          </cell>
          <cell r="AN553" t="str">
            <v/>
          </cell>
          <cell r="AO553" t="str">
            <v>%SITE_CLIENT%/?library_guid=1D768308-6E5E-4A3A-AA69-BE5174C0A1E0</v>
          </cell>
          <cell r="AP553" t="str">
            <v>Accès au travers du portail ENI</v>
          </cell>
          <cell r="AQ553" t="str">
            <v>Adwords, publicité, campagne publicitaire, annonce, mots clés, mots</v>
          </cell>
          <cell r="AR553" t="str">
            <v>clés</v>
          </cell>
          <cell r="AS553" t="str">
            <v/>
          </cell>
          <cell r="AT553" t="str">
            <v/>
          </cell>
          <cell r="AU553" t="str">
            <v/>
          </cell>
          <cell r="AV553" t="str">
            <v/>
          </cell>
          <cell r="AW553" t="str">
            <v/>
          </cell>
          <cell r="AX553" t="str">
            <v/>
          </cell>
          <cell r="AY553" t="str">
            <v/>
          </cell>
          <cell r="AZ553" t="str">
            <v/>
          </cell>
          <cell r="BA553" t="str">
            <v/>
          </cell>
          <cell r="BB553" t="str">
            <v/>
          </cell>
          <cell r="BC553" t="str">
            <v/>
          </cell>
          <cell r="BD553" t="str">
            <v/>
          </cell>
          <cell r="BE553" t="str">
            <v/>
          </cell>
          <cell r="BF553" t="str">
            <v/>
          </cell>
          <cell r="BG553" t="str">
            <v/>
          </cell>
          <cell r="BH553" t="str">
            <v/>
          </cell>
          <cell r="BI553" t="str">
            <v/>
          </cell>
          <cell r="BJ553" t="str">
            <v/>
          </cell>
          <cell r="BK553" t="str">
            <v/>
          </cell>
          <cell r="BL553" t="str">
            <v/>
          </cell>
          <cell r="BM553" t="str">
            <v/>
          </cell>
          <cell r="BN553" t="str">
            <v/>
          </cell>
          <cell r="BO553" t="str">
            <v/>
          </cell>
          <cell r="BP553" t="str">
            <v/>
          </cell>
          <cell r="BQ553" t="str">
            <v/>
          </cell>
          <cell r="BR553" t="str">
            <v/>
          </cell>
          <cell r="BS553" t="str">
            <v/>
          </cell>
          <cell r="BT553" t="str">
            <v/>
          </cell>
          <cell r="BU553" t="str">
            <v/>
          </cell>
          <cell r="BV553" t="str">
            <v/>
          </cell>
          <cell r="BW553" t="str">
            <v/>
          </cell>
          <cell r="BX553" t="str">
            <v/>
          </cell>
        </row>
        <row r="554">
          <cell r="A554" t="str">
            <v>OWCLPRE</v>
          </cell>
          <cell r="B554" t="str">
            <v>Créer un site e-commerce avec PrestaShop Cloud</v>
          </cell>
          <cell r="C554" t="str">
            <v>Mise en place et suivi du projet</v>
          </cell>
          <cell r="D554" t="str">
            <v>Noëlle AMIR,Pierre-Henri COFFINET</v>
          </cell>
          <cell r="E554" t="str">
            <v/>
          </cell>
          <cell r="F554" t="str">
            <v>AMIR, Noëlle</v>
          </cell>
          <cell r="G554" t="str">
            <v>COFFINET, Pierre-Henri</v>
          </cell>
          <cell r="H554" t="str">
            <v/>
          </cell>
          <cell r="I554" t="str">
            <v/>
          </cell>
          <cell r="J554" t="str">
            <v/>
          </cell>
          <cell r="K554" t="str">
            <v>Edition du 1 June 2015</v>
          </cell>
          <cell r="L554" t="str">
            <v>478 pages</v>
          </cell>
          <cell r="M554" t="str">
            <v>Editions ENI</v>
          </cell>
          <cell r="N554" t="str">
            <v>fre</v>
          </cell>
          <cell r="O554" t="str">
            <v>fre</v>
          </cell>
          <cell r="P554" t="str">
            <v>fre</v>
          </cell>
          <cell r="Q554" t="str">
            <v>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v>
          </cell>
          <cell r="R554">
            <v>9782746096820</v>
          </cell>
          <cell r="S554" t="str">
            <v>Version Numérique</v>
          </cell>
          <cell r="T554">
            <v>9782746095045</v>
          </cell>
          <cell r="U554" t="str">
            <v>Version Imprimée</v>
          </cell>
          <cell r="V554" t="str">
            <v>St-Herblain</v>
          </cell>
          <cell r="W554" t="str">
            <v>Editions ENI</v>
          </cell>
          <cell r="X554">
            <v>2015</v>
          </cell>
          <cell r="Y554" t="str">
            <v>Bibliothèque Numérique ENI (Service en ligne)</v>
          </cell>
          <cell r="Z554" t="str">
            <v>OBJECTIF WEB</v>
          </cell>
          <cell r="AA554" t="str">
            <v>texte</v>
          </cell>
          <cell r="AB554" t="str">
            <v>txt</v>
          </cell>
          <cell r="AC554" t="str">
            <v>rdacontent/fre</v>
          </cell>
          <cell r="AD554" t="str">
            <v>informatique</v>
          </cell>
          <cell r="AE554" t="str">
            <v>c</v>
          </cell>
          <cell r="AF554" t="str">
            <v>rdamedia/fre</v>
          </cell>
          <cell r="AG554" t="str">
            <v>ressource en ligne</v>
          </cell>
          <cell r="AH554" t="str">
            <v>cr</v>
          </cell>
          <cell r="AI554" t="str">
            <v>rdacarrier/fre</v>
          </cell>
          <cell r="AJ554" t="str">
            <v>m\\\\\o\\d\\\\\\\\</v>
          </cell>
          <cell r="AK554" t="str">
            <v>cr\cn\\\\uuaua</v>
          </cell>
          <cell r="AL554" t="str">
            <v>Accès restreint aux membres</v>
          </cell>
          <cell r="AM554" t="str">
            <v>Source de la note de description : Version imprimée</v>
          </cell>
          <cell r="AN554" t="str">
            <v/>
          </cell>
          <cell r="AO554" t="str">
            <v>%SITE_CLIENT%/?library_guid=4407F4CE-5E9F-47E3-84AA-183F228C356D</v>
          </cell>
          <cell r="AP554" t="str">
            <v>Accès au travers du portail ENI</v>
          </cell>
          <cell r="AQ554" t="str">
            <v xml:space="preserve"> article </v>
          </cell>
          <cell r="AR554" t="str">
            <v xml:space="preserve"> catalogue </v>
          </cell>
          <cell r="AS554" t="str">
            <v xml:space="preserve"> e</v>
          </cell>
          <cell r="AT554" t="str">
            <v xml:space="preserve"> emarketing </v>
          </cell>
          <cell r="AU554" t="str">
            <v xml:space="preserve"> LNOWCLPRE</v>
          </cell>
          <cell r="AV554" t="str">
            <v xml:space="preserve"> logistique </v>
          </cell>
          <cell r="AW554" t="str">
            <v xml:space="preserve"> merchandising </v>
          </cell>
          <cell r="AX554" t="str">
            <v xml:space="preserve"> newsletter </v>
          </cell>
          <cell r="AY554" t="str">
            <v xml:space="preserve"> panier </v>
          </cell>
          <cell r="AZ554" t="str">
            <v xml:space="preserve"> presta </v>
          </cell>
          <cell r="BA554" t="str">
            <v xml:space="preserve"> produit </v>
          </cell>
          <cell r="BB554" t="str">
            <v xml:space="preserve">ecommerce </v>
          </cell>
          <cell r="BC554" t="str">
            <v xml:space="preserve">marketing </v>
          </cell>
          <cell r="BD554" t="str">
            <v/>
          </cell>
          <cell r="BE554" t="str">
            <v/>
          </cell>
          <cell r="BF554" t="str">
            <v/>
          </cell>
          <cell r="BG554" t="str">
            <v/>
          </cell>
          <cell r="BH554" t="str">
            <v/>
          </cell>
          <cell r="BI554" t="str">
            <v/>
          </cell>
          <cell r="BJ554" t="str">
            <v/>
          </cell>
          <cell r="BK554" t="str">
            <v/>
          </cell>
          <cell r="BL554" t="str">
            <v/>
          </cell>
          <cell r="BM554" t="str">
            <v/>
          </cell>
          <cell r="BN554" t="str">
            <v/>
          </cell>
          <cell r="BO554" t="str">
            <v/>
          </cell>
          <cell r="BP554" t="str">
            <v/>
          </cell>
          <cell r="BQ554" t="str">
            <v/>
          </cell>
          <cell r="BR554" t="str">
            <v/>
          </cell>
          <cell r="BS554" t="str">
            <v/>
          </cell>
          <cell r="BT554" t="str">
            <v/>
          </cell>
          <cell r="BU554" t="str">
            <v/>
          </cell>
          <cell r="BV554" t="str">
            <v/>
          </cell>
          <cell r="BW554" t="str">
            <v/>
          </cell>
          <cell r="BX554" t="str">
            <v/>
          </cell>
        </row>
        <row r="555">
          <cell r="A555" t="str">
            <v>OWCONINTM</v>
          </cell>
          <cell r="B555" t="str">
            <v>Conception d'interfaces pour mobiles</v>
          </cell>
          <cell r="C555" t="str">
            <v>Graphisme et développement des applications natives, web et hybrides</v>
          </cell>
          <cell r="D555" t="str">
            <v>Christophe GILBERT</v>
          </cell>
          <cell r="E555" t="str">
            <v/>
          </cell>
          <cell r="F555" t="str">
            <v>GILBERT, Christophe</v>
          </cell>
          <cell r="G555" t="str">
            <v/>
          </cell>
          <cell r="H555" t="str">
            <v/>
          </cell>
          <cell r="I555" t="str">
            <v/>
          </cell>
          <cell r="J555" t="str">
            <v/>
          </cell>
          <cell r="K555" t="str">
            <v>Edition du 1 March 2017</v>
          </cell>
          <cell r="L555" t="str">
            <v>248 pages</v>
          </cell>
          <cell r="M555" t="str">
            <v>Editions ENI</v>
          </cell>
          <cell r="N555" t="str">
            <v>fre</v>
          </cell>
          <cell r="O555" t="str">
            <v>fre</v>
          </cell>
          <cell r="P555" t="str">
            <v>fre</v>
          </cell>
          <cell r="Q555" t="str">
            <v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v>
          </cell>
          <cell r="R555">
            <v>9782409007798</v>
          </cell>
          <cell r="S555" t="str">
            <v>Version Numérique</v>
          </cell>
          <cell r="T555">
            <v>9782409006241</v>
          </cell>
          <cell r="U555" t="str">
            <v>Version Imprimée</v>
          </cell>
          <cell r="V555" t="str">
            <v>St-Herblain</v>
          </cell>
          <cell r="W555" t="str">
            <v>Editions ENI</v>
          </cell>
          <cell r="X555">
            <v>2017</v>
          </cell>
          <cell r="Y555" t="str">
            <v>Bibliothèque Numérique ENI (Service en ligne)</v>
          </cell>
          <cell r="Z555" t="str">
            <v>OBJECTIF WEB</v>
          </cell>
          <cell r="AA555" t="str">
            <v>texte</v>
          </cell>
          <cell r="AB555" t="str">
            <v>txt</v>
          </cell>
          <cell r="AC555" t="str">
            <v>rdacontent/fre</v>
          </cell>
          <cell r="AD555" t="str">
            <v>informatique</v>
          </cell>
          <cell r="AE555" t="str">
            <v>c</v>
          </cell>
          <cell r="AF555" t="str">
            <v>rdamedia/fre</v>
          </cell>
          <cell r="AG555" t="str">
            <v>ressource en ligne</v>
          </cell>
          <cell r="AH555" t="str">
            <v>cr</v>
          </cell>
          <cell r="AI555" t="str">
            <v>rdacarrier/fre</v>
          </cell>
          <cell r="AJ555" t="str">
            <v>m\\\\\o\\d\\\\\\\\</v>
          </cell>
          <cell r="AK555" t="str">
            <v>cr\cn\\\\uuaua</v>
          </cell>
          <cell r="AL555" t="str">
            <v>Accès restreint aux membres</v>
          </cell>
          <cell r="AM555" t="str">
            <v>Source de la note de description : Version imprimée</v>
          </cell>
          <cell r="AN555" t="str">
            <v/>
          </cell>
          <cell r="AO555" t="str">
            <v>%SITE_CLIENT%/?library_guid=DC3FD7CB-BD22-4FF9-8493-15DDBF76C24A</v>
          </cell>
          <cell r="AP555" t="str">
            <v>Accès au travers du portail ENI</v>
          </cell>
          <cell r="AQ555" t="str">
            <v xml:space="preserve"> ergonomie </v>
          </cell>
          <cell r="AR555" t="str">
            <v xml:space="preserve"> LNOWCONINTM</v>
          </cell>
          <cell r="AS555" t="str">
            <v xml:space="preserve"> Responsive web Design </v>
          </cell>
          <cell r="AT555" t="str">
            <v xml:space="preserve"> User eXperience </v>
          </cell>
          <cell r="AU555" t="str">
            <v xml:space="preserve"> UX Design </v>
          </cell>
          <cell r="AV555" t="str">
            <v xml:space="preserve">RWD </v>
          </cell>
          <cell r="AW555" t="str">
            <v/>
          </cell>
          <cell r="AX555" t="str">
            <v/>
          </cell>
          <cell r="AY555" t="str">
            <v/>
          </cell>
          <cell r="AZ555" t="str">
            <v/>
          </cell>
          <cell r="BA555" t="str">
            <v/>
          </cell>
          <cell r="BB555" t="str">
            <v/>
          </cell>
          <cell r="BC555" t="str">
            <v/>
          </cell>
          <cell r="BD555" t="str">
            <v/>
          </cell>
          <cell r="BE555" t="str">
            <v/>
          </cell>
          <cell r="BF555" t="str">
            <v/>
          </cell>
          <cell r="BG555" t="str">
            <v/>
          </cell>
          <cell r="BH555" t="str">
            <v/>
          </cell>
          <cell r="BI555" t="str">
            <v/>
          </cell>
          <cell r="BJ555" t="str">
            <v/>
          </cell>
          <cell r="BK555" t="str">
            <v/>
          </cell>
          <cell r="BL555" t="str">
            <v/>
          </cell>
          <cell r="BM555" t="str">
            <v/>
          </cell>
          <cell r="BN555" t="str">
            <v/>
          </cell>
          <cell r="BO555" t="str">
            <v/>
          </cell>
          <cell r="BP555" t="str">
            <v/>
          </cell>
          <cell r="BQ555" t="str">
            <v/>
          </cell>
          <cell r="BR555" t="str">
            <v/>
          </cell>
          <cell r="BS555" t="str">
            <v/>
          </cell>
          <cell r="BT555" t="str">
            <v/>
          </cell>
          <cell r="BU555" t="str">
            <v/>
          </cell>
          <cell r="BV555" t="str">
            <v/>
          </cell>
          <cell r="BW555" t="str">
            <v/>
          </cell>
          <cell r="BX555" t="str">
            <v/>
          </cell>
        </row>
        <row r="556">
          <cell r="A556" t="str">
            <v>OWEXTWOR</v>
          </cell>
          <cell r="B556" t="str">
            <v>WordPress</v>
          </cell>
          <cell r="C556" t="str">
            <v>Les meilleures extensions</v>
          </cell>
          <cell r="D556" t="str">
            <v>Christophe AUBRY</v>
          </cell>
          <cell r="E556" t="str">
            <v/>
          </cell>
          <cell r="F556" t="str">
            <v>AUBRY, Christophe</v>
          </cell>
          <cell r="G556" t="str">
            <v/>
          </cell>
          <cell r="H556" t="str">
            <v/>
          </cell>
          <cell r="I556" t="str">
            <v/>
          </cell>
          <cell r="J556" t="str">
            <v/>
          </cell>
          <cell r="K556" t="str">
            <v>Edition du 1 November 2011</v>
          </cell>
          <cell r="L556" t="str">
            <v>480 pages</v>
          </cell>
          <cell r="M556" t="str">
            <v>Editions ENI</v>
          </cell>
          <cell r="N556" t="str">
            <v>fre</v>
          </cell>
          <cell r="O556" t="str">
            <v>fre</v>
          </cell>
          <cell r="P556" t="str">
            <v>fre</v>
          </cell>
          <cell r="Q556" t="str">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v>
          </cell>
          <cell r="R556">
            <v>9782746071209</v>
          </cell>
          <cell r="S556" t="str">
            <v>Version Numérique</v>
          </cell>
          <cell r="T556">
            <v>9782746069909</v>
          </cell>
          <cell r="U556" t="str">
            <v>Version Imprimée</v>
          </cell>
          <cell r="V556" t="str">
            <v>St-Herblain</v>
          </cell>
          <cell r="W556" t="str">
            <v>Editions ENI</v>
          </cell>
          <cell r="X556">
            <v>2011</v>
          </cell>
          <cell r="Y556" t="str">
            <v>Bibliothèque Numérique ENI (Service en ligne)</v>
          </cell>
          <cell r="Z556" t="str">
            <v>OBJECTIF WEB</v>
          </cell>
          <cell r="AA556" t="str">
            <v>texte</v>
          </cell>
          <cell r="AB556" t="str">
            <v>txt</v>
          </cell>
          <cell r="AC556" t="str">
            <v>rdacontent/fre</v>
          </cell>
          <cell r="AD556" t="str">
            <v>informatique</v>
          </cell>
          <cell r="AE556" t="str">
            <v>c</v>
          </cell>
          <cell r="AF556" t="str">
            <v>rdamedia/fre</v>
          </cell>
          <cell r="AG556" t="str">
            <v>ressource en ligne</v>
          </cell>
          <cell r="AH556" t="str">
            <v>cr</v>
          </cell>
          <cell r="AI556" t="str">
            <v>rdacarrier/fre</v>
          </cell>
          <cell r="AJ556" t="str">
            <v>m\\\\\o\\d\\\\\\\\</v>
          </cell>
          <cell r="AK556" t="str">
            <v>cr\cn\\\\uuaua</v>
          </cell>
          <cell r="AL556" t="str">
            <v>Accès restreint aux membres</v>
          </cell>
          <cell r="AM556" t="str">
            <v>Source de la note de description : Version imprimée</v>
          </cell>
          <cell r="AN556" t="str">
            <v/>
          </cell>
          <cell r="AO556" t="str">
            <v>%SITE_CLIENT%/?library_guid=C826460F-2160-4F96-87B7-8353C1F0ECF6</v>
          </cell>
          <cell r="AP556" t="str">
            <v>Accès au travers du portail ENI</v>
          </cell>
          <cell r="AQ556" t="str">
            <v xml:space="preserve"> all in one SEO </v>
          </cell>
          <cell r="AR556" t="str">
            <v xml:space="preserve"> LNOWEXTWOR</v>
          </cell>
          <cell r="AS556" t="str">
            <v xml:space="preserve"> plug</v>
          </cell>
          <cell r="AT556" t="str">
            <v xml:space="preserve"> plugin wordpress </v>
          </cell>
          <cell r="AU556" t="str">
            <v xml:space="preserve"> Social Slider </v>
          </cell>
          <cell r="AV556" t="str">
            <v xml:space="preserve"> Viper Videos QuickTags </v>
          </cell>
          <cell r="AW556" t="str">
            <v xml:space="preserve"> WP</v>
          </cell>
          <cell r="AX556" t="str">
            <v xml:space="preserve"> WP</v>
          </cell>
          <cell r="AY556" t="str">
            <v xml:space="preserve"> WP Security Scan </v>
          </cell>
          <cell r="AZ556" t="str">
            <v xml:space="preserve"> Wptouch </v>
          </cell>
          <cell r="BA556" t="str">
            <v xml:space="preserve">Backup </v>
          </cell>
          <cell r="BB556" t="str">
            <v>DB</v>
          </cell>
          <cell r="BC556" t="str">
            <v xml:space="preserve">in wordpress </v>
          </cell>
          <cell r="BD556" t="str">
            <v xml:space="preserve">PageNavi </v>
          </cell>
          <cell r="BE556" t="str">
            <v xml:space="preserve">word press </v>
          </cell>
          <cell r="BF556" t="str">
            <v/>
          </cell>
          <cell r="BG556" t="str">
            <v/>
          </cell>
          <cell r="BH556" t="str">
            <v/>
          </cell>
          <cell r="BI556" t="str">
            <v/>
          </cell>
          <cell r="BJ556" t="str">
            <v/>
          </cell>
          <cell r="BK556" t="str">
            <v/>
          </cell>
          <cell r="BL556" t="str">
            <v/>
          </cell>
          <cell r="BM556" t="str">
            <v/>
          </cell>
          <cell r="BN556" t="str">
            <v/>
          </cell>
          <cell r="BO556" t="str">
            <v/>
          </cell>
          <cell r="BP556" t="str">
            <v/>
          </cell>
          <cell r="BQ556" t="str">
            <v/>
          </cell>
          <cell r="BR556" t="str">
            <v/>
          </cell>
          <cell r="BS556" t="str">
            <v/>
          </cell>
          <cell r="BT556" t="str">
            <v/>
          </cell>
          <cell r="BU556" t="str">
            <v/>
          </cell>
          <cell r="BV556" t="str">
            <v/>
          </cell>
          <cell r="BW556" t="str">
            <v/>
          </cell>
          <cell r="BX556" t="str">
            <v/>
          </cell>
        </row>
        <row r="557">
          <cell r="A557" t="str">
            <v>OWFLGR</v>
          </cell>
          <cell r="B557" t="str">
            <v>Flexbox et Grid</v>
          </cell>
          <cell r="C557" t="str">
            <v>Créer des sites modernes et responsives</v>
          </cell>
          <cell r="D557" t="str">
            <v>Christophe AUBRY</v>
          </cell>
          <cell r="E557" t="str">
            <v/>
          </cell>
          <cell r="F557" t="str">
            <v>AUBRY, Christophe</v>
          </cell>
          <cell r="G557" t="str">
            <v/>
          </cell>
          <cell r="H557" t="str">
            <v/>
          </cell>
          <cell r="I557" t="str">
            <v/>
          </cell>
          <cell r="J557" t="str">
            <v/>
          </cell>
          <cell r="K557" t="str">
            <v>Edition du 1 October 2019</v>
          </cell>
          <cell r="L557" t="str">
            <v>274 pages</v>
          </cell>
          <cell r="M557" t="str">
            <v>Editions ENI</v>
          </cell>
          <cell r="N557" t="str">
            <v>fre</v>
          </cell>
          <cell r="O557" t="str">
            <v>fre</v>
          </cell>
          <cell r="P557" t="str">
            <v>fre</v>
          </cell>
          <cell r="Q557" t="str">
            <v>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v>
          </cell>
          <cell r="R557">
            <v>9782409020872</v>
          </cell>
          <cell r="S557" t="str">
            <v>Version Numérique</v>
          </cell>
          <cell r="T557">
            <v>9782409020865</v>
          </cell>
          <cell r="U557" t="str">
            <v>Version Imprimée</v>
          </cell>
          <cell r="V557" t="str">
            <v>St-Herblain</v>
          </cell>
          <cell r="W557" t="str">
            <v>Editions ENI</v>
          </cell>
          <cell r="X557">
            <v>2019</v>
          </cell>
          <cell r="Y557" t="str">
            <v>Bibliothèque Numérique ENI (Service en ligne)</v>
          </cell>
          <cell r="Z557" t="str">
            <v>OBJECTIF WEB</v>
          </cell>
          <cell r="AA557" t="str">
            <v>texte</v>
          </cell>
          <cell r="AB557" t="str">
            <v>txt</v>
          </cell>
          <cell r="AC557" t="str">
            <v>rdacontent/fre</v>
          </cell>
          <cell r="AD557" t="str">
            <v>informatique</v>
          </cell>
          <cell r="AE557" t="str">
            <v>c</v>
          </cell>
          <cell r="AF557" t="str">
            <v>rdamedia/fre</v>
          </cell>
          <cell r="AG557" t="str">
            <v>ressource en ligne</v>
          </cell>
          <cell r="AH557" t="str">
            <v>cr</v>
          </cell>
          <cell r="AI557" t="str">
            <v>rdacarrier/fre</v>
          </cell>
          <cell r="AJ557" t="str">
            <v>m\\\\\o\\d\\\\\\\\</v>
          </cell>
          <cell r="AK557" t="str">
            <v>cr\cn\\\\uuaua</v>
          </cell>
          <cell r="AL557" t="str">
            <v>Accès restreint aux membres</v>
          </cell>
          <cell r="AM557" t="str">
            <v>Source de la note de description : Version imprimée</v>
          </cell>
          <cell r="AN557" t="str">
            <v/>
          </cell>
          <cell r="AO557" t="str">
            <v>%SITE_CLIENT%/?library_guid=A983993E-E335-4EB7-85BB-DEAAAFEF0DD5</v>
          </cell>
          <cell r="AP557" t="str">
            <v>Accès au travers du portail ENI</v>
          </cell>
          <cell r="AQ557" t="str">
            <v xml:space="preserve"> CSS </v>
          </cell>
          <cell r="AR557" t="str">
            <v xml:space="preserve"> Flexible Box Layout </v>
          </cell>
          <cell r="AS557" t="str">
            <v xml:space="preserve"> Grid Layout </v>
          </cell>
          <cell r="AT557" t="str">
            <v xml:space="preserve"> grille </v>
          </cell>
          <cell r="AU557" t="str">
            <v xml:space="preserve"> HTML </v>
          </cell>
          <cell r="AV557" t="str">
            <v xml:space="preserve"> LNOWFLGR</v>
          </cell>
          <cell r="AW557" t="str">
            <v xml:space="preserve"> responsive web design </v>
          </cell>
          <cell r="AX557" t="str">
            <v xml:space="preserve">RWD </v>
          </cell>
          <cell r="AY557" t="str">
            <v/>
          </cell>
          <cell r="AZ557" t="str">
            <v/>
          </cell>
          <cell r="BA557" t="str">
            <v/>
          </cell>
          <cell r="BB557" t="str">
            <v/>
          </cell>
          <cell r="BC557" t="str">
            <v/>
          </cell>
          <cell r="BD557" t="str">
            <v/>
          </cell>
          <cell r="BE557" t="str">
            <v/>
          </cell>
          <cell r="BF557" t="str">
            <v/>
          </cell>
          <cell r="BG557" t="str">
            <v/>
          </cell>
          <cell r="BH557" t="str">
            <v/>
          </cell>
          <cell r="BI557" t="str">
            <v/>
          </cell>
          <cell r="BJ557" t="str">
            <v/>
          </cell>
          <cell r="BK557" t="str">
            <v/>
          </cell>
          <cell r="BL557" t="str">
            <v/>
          </cell>
          <cell r="BM557" t="str">
            <v/>
          </cell>
          <cell r="BN557" t="str">
            <v/>
          </cell>
          <cell r="BO557" t="str">
            <v/>
          </cell>
          <cell r="BP557" t="str">
            <v/>
          </cell>
          <cell r="BQ557" t="str">
            <v/>
          </cell>
          <cell r="BR557" t="str">
            <v/>
          </cell>
          <cell r="BS557" t="str">
            <v/>
          </cell>
          <cell r="BT557" t="str">
            <v/>
          </cell>
          <cell r="BU557" t="str">
            <v/>
          </cell>
          <cell r="BV557" t="str">
            <v/>
          </cell>
          <cell r="BW557" t="str">
            <v/>
          </cell>
          <cell r="BX557" t="str">
            <v/>
          </cell>
        </row>
        <row r="558">
          <cell r="A558" t="str">
            <v>OWGDS</v>
          </cell>
          <cell r="B558" t="str">
            <v>Google Data Studio</v>
          </cell>
          <cell r="C558" t="str">
            <v>Créer des rapports intuitifs grâce à la datavisualisation</v>
          </cell>
          <cell r="D558" t="str">
            <v>Youssef JLIDI</v>
          </cell>
          <cell r="E558" t="str">
            <v/>
          </cell>
          <cell r="F558" t="str">
            <v>JLIDI, Youssef</v>
          </cell>
          <cell r="G558" t="str">
            <v/>
          </cell>
          <cell r="H558" t="str">
            <v/>
          </cell>
          <cell r="I558" t="str">
            <v/>
          </cell>
          <cell r="J558" t="str">
            <v/>
          </cell>
          <cell r="K558" t="str">
            <v>Edition du 1 January 2022</v>
          </cell>
          <cell r="L558" t="str">
            <v>190 pages</v>
          </cell>
          <cell r="M558" t="str">
            <v>Editions ENI</v>
          </cell>
          <cell r="N558" t="str">
            <v>fre</v>
          </cell>
          <cell r="O558" t="str">
            <v>fre</v>
          </cell>
          <cell r="P558" t="str">
            <v>fre</v>
          </cell>
          <cell r="Q558" t="str">
            <v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v>
          </cell>
          <cell r="R558">
            <v>9782409033551</v>
          </cell>
          <cell r="S558" t="str">
            <v>Version Numérique</v>
          </cell>
          <cell r="T558">
            <v>9782409033544</v>
          </cell>
          <cell r="U558" t="str">
            <v>Version Imprimée</v>
          </cell>
          <cell r="V558" t="str">
            <v>St-Herblain</v>
          </cell>
          <cell r="W558" t="str">
            <v>Editions ENI</v>
          </cell>
          <cell r="X558">
            <v>2022</v>
          </cell>
          <cell r="Y558" t="str">
            <v>Bibliothèque Numérique ENI (Service en ligne)</v>
          </cell>
          <cell r="Z558" t="str">
            <v>OBJECTIF WEB</v>
          </cell>
          <cell r="AA558" t="str">
            <v>texte</v>
          </cell>
          <cell r="AB558" t="str">
            <v>txt</v>
          </cell>
          <cell r="AC558" t="str">
            <v>rdacontent/fre</v>
          </cell>
          <cell r="AD558" t="str">
            <v>informatique</v>
          </cell>
          <cell r="AE558" t="str">
            <v>c</v>
          </cell>
          <cell r="AF558" t="str">
            <v>rdamedia/fre</v>
          </cell>
          <cell r="AG558" t="str">
            <v>ressource en ligne</v>
          </cell>
          <cell r="AH558" t="str">
            <v>cr</v>
          </cell>
          <cell r="AI558" t="str">
            <v>rdacarrier/fre</v>
          </cell>
          <cell r="AJ558" t="str">
            <v>m\\\\\o\\d\\\\\\\\</v>
          </cell>
          <cell r="AK558" t="str">
            <v>cr\cn\\\\uuaua</v>
          </cell>
          <cell r="AL558" t="str">
            <v>Accès restreint aux membres</v>
          </cell>
          <cell r="AM558" t="str">
            <v>Source de la note de description : Version imprimée</v>
          </cell>
          <cell r="AN558" t="str">
            <v/>
          </cell>
          <cell r="AO558" t="str">
            <v>%SITE_CLIENT%/?library_guid=83FB717D-757D-477F-93A6-D3B630E37CAF</v>
          </cell>
          <cell r="AP558" t="str">
            <v>Accès au travers du portail ENI</v>
          </cell>
          <cell r="AQ558" t="str">
            <v xml:space="preserve"> dashboard </v>
          </cell>
          <cell r="AR558" t="str">
            <v xml:space="preserve"> data visualisation </v>
          </cell>
          <cell r="AS558" t="str">
            <v xml:space="preserve"> datavisualisation </v>
          </cell>
          <cell r="AT558" t="str">
            <v xml:space="preserve"> dataviz </v>
          </cell>
          <cell r="AU558" t="str">
            <v xml:space="preserve"> données</v>
          </cell>
          <cell r="AV558" t="str">
            <v xml:space="preserve"> rapports </v>
          </cell>
          <cell r="AW558" t="str">
            <v xml:space="preserve">GDS </v>
          </cell>
          <cell r="AX558" t="str">
            <v/>
          </cell>
          <cell r="AY558" t="str">
            <v/>
          </cell>
          <cell r="AZ558" t="str">
            <v/>
          </cell>
          <cell r="BA558" t="str">
            <v/>
          </cell>
          <cell r="BB558" t="str">
            <v/>
          </cell>
          <cell r="BC558" t="str">
            <v/>
          </cell>
          <cell r="BD558" t="str">
            <v/>
          </cell>
          <cell r="BE558" t="str">
            <v/>
          </cell>
          <cell r="BF558" t="str">
            <v/>
          </cell>
          <cell r="BG558" t="str">
            <v/>
          </cell>
          <cell r="BH558" t="str">
            <v/>
          </cell>
          <cell r="BI558" t="str">
            <v/>
          </cell>
          <cell r="BJ558" t="str">
            <v/>
          </cell>
          <cell r="BK558" t="str">
            <v/>
          </cell>
          <cell r="BL558" t="str">
            <v/>
          </cell>
          <cell r="BM558" t="str">
            <v/>
          </cell>
          <cell r="BN558" t="str">
            <v/>
          </cell>
          <cell r="BO558" t="str">
            <v/>
          </cell>
          <cell r="BP558" t="str">
            <v/>
          </cell>
          <cell r="BQ558" t="str">
            <v/>
          </cell>
          <cell r="BR558" t="str">
            <v/>
          </cell>
          <cell r="BS558" t="str">
            <v/>
          </cell>
          <cell r="BT558" t="str">
            <v/>
          </cell>
          <cell r="BU558" t="str">
            <v/>
          </cell>
          <cell r="BV558" t="str">
            <v/>
          </cell>
          <cell r="BW558" t="str">
            <v/>
          </cell>
          <cell r="BX558" t="str">
            <v/>
          </cell>
        </row>
        <row r="559">
          <cell r="A559" t="str">
            <v>OWGOOAN</v>
          </cell>
          <cell r="B559" t="str">
            <v>Google Analytics</v>
          </cell>
          <cell r="C559" t="str">
            <v>Analysez votre trafic pour booster vos actions marketing</v>
          </cell>
          <cell r="D559" t="str">
            <v>Youssef JLIDI</v>
          </cell>
          <cell r="E559" t="str">
            <v/>
          </cell>
          <cell r="F559" t="str">
            <v>JLIDI, Youssef</v>
          </cell>
          <cell r="G559" t="str">
            <v/>
          </cell>
          <cell r="H559" t="str">
            <v/>
          </cell>
          <cell r="I559" t="str">
            <v/>
          </cell>
          <cell r="J559" t="str">
            <v/>
          </cell>
          <cell r="K559" t="str">
            <v>Edition du 1 September 2020</v>
          </cell>
          <cell r="L559" t="str">
            <v>295 pages</v>
          </cell>
          <cell r="M559" t="str">
            <v>Editions ENI</v>
          </cell>
          <cell r="N559" t="str">
            <v>fre</v>
          </cell>
          <cell r="O559" t="str">
            <v>fre</v>
          </cell>
          <cell r="P559" t="str">
            <v>fre</v>
          </cell>
          <cell r="Q559" t="str">
            <v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v>
          </cell>
          <cell r="R559">
            <v>9782409026669</v>
          </cell>
          <cell r="S559" t="str">
            <v>Version Numérique</v>
          </cell>
          <cell r="T559">
            <v>9782409026652</v>
          </cell>
          <cell r="U559" t="str">
            <v>Version Imprimée</v>
          </cell>
          <cell r="V559" t="str">
            <v>St-Herblain</v>
          </cell>
          <cell r="W559" t="str">
            <v>Editions ENI</v>
          </cell>
          <cell r="X559">
            <v>2020</v>
          </cell>
          <cell r="Y559" t="str">
            <v>Bibliothèque Numérique ENI (Service en ligne)</v>
          </cell>
          <cell r="Z559" t="str">
            <v>OBJECTIF WEB</v>
          </cell>
          <cell r="AA559" t="str">
            <v>texte</v>
          </cell>
          <cell r="AB559" t="str">
            <v>txt</v>
          </cell>
          <cell r="AC559" t="str">
            <v>rdacontent/fre</v>
          </cell>
          <cell r="AD559" t="str">
            <v>informatique</v>
          </cell>
          <cell r="AE559" t="str">
            <v>c</v>
          </cell>
          <cell r="AF559" t="str">
            <v>rdamedia/fre</v>
          </cell>
          <cell r="AG559" t="str">
            <v>ressource en ligne</v>
          </cell>
          <cell r="AH559" t="str">
            <v>cr</v>
          </cell>
          <cell r="AI559" t="str">
            <v>rdacarrier/fre</v>
          </cell>
          <cell r="AJ559" t="str">
            <v>m\\\\\o\\d\\\\\\\\</v>
          </cell>
          <cell r="AK559" t="str">
            <v>cr\cn\\\\uuaua</v>
          </cell>
          <cell r="AL559" t="str">
            <v>Accès restreint aux membres</v>
          </cell>
          <cell r="AM559" t="str">
            <v>Source de la note de description : Version imprimée</v>
          </cell>
          <cell r="AN559" t="str">
            <v/>
          </cell>
          <cell r="AO559" t="str">
            <v>%SITE_CLIENT%/?library_guid=E8086A1B-0ECC-433A-AD8A-390BB296CB7C</v>
          </cell>
          <cell r="AP559" t="str">
            <v>Accès au travers du portail ENI</v>
          </cell>
          <cell r="AQ559" t="str">
            <v xml:space="preserve"> acquisition </v>
          </cell>
          <cell r="AR559" t="str">
            <v xml:space="preserve"> conversion </v>
          </cell>
          <cell r="AS559" t="str">
            <v xml:space="preserve"> fidélisation </v>
          </cell>
          <cell r="AT559" t="str">
            <v xml:space="preserve"> Google Data Studio </v>
          </cell>
          <cell r="AU559" t="str">
            <v xml:space="preserve"> rapport comportement </v>
          </cell>
          <cell r="AV559" t="str">
            <v xml:space="preserve"> rapport d'acquisition </v>
          </cell>
          <cell r="AW559" t="str">
            <v xml:space="preserve"> site web</v>
          </cell>
          <cell r="AX559" t="str">
            <v xml:space="preserve">Webmarketing </v>
          </cell>
          <cell r="AY559" t="str">
            <v/>
          </cell>
          <cell r="AZ559" t="str">
            <v/>
          </cell>
          <cell r="BA559" t="str">
            <v/>
          </cell>
          <cell r="BB559" t="str">
            <v/>
          </cell>
          <cell r="BC559" t="str">
            <v/>
          </cell>
          <cell r="BD559" t="str">
            <v/>
          </cell>
          <cell r="BE559" t="str">
            <v/>
          </cell>
          <cell r="BF559" t="str">
            <v/>
          </cell>
          <cell r="BG559" t="str">
            <v/>
          </cell>
          <cell r="BH559" t="str">
            <v/>
          </cell>
          <cell r="BI559" t="str">
            <v/>
          </cell>
          <cell r="BJ559" t="str">
            <v/>
          </cell>
          <cell r="BK559" t="str">
            <v/>
          </cell>
          <cell r="BL559" t="str">
            <v/>
          </cell>
          <cell r="BM559" t="str">
            <v/>
          </cell>
          <cell r="BN559" t="str">
            <v/>
          </cell>
          <cell r="BO559" t="str">
            <v/>
          </cell>
          <cell r="BP559" t="str">
            <v/>
          </cell>
          <cell r="BQ559" t="str">
            <v/>
          </cell>
          <cell r="BR559" t="str">
            <v/>
          </cell>
          <cell r="BS559" t="str">
            <v/>
          </cell>
          <cell r="BT559" t="str">
            <v/>
          </cell>
          <cell r="BU559" t="str">
            <v/>
          </cell>
          <cell r="BV559" t="str">
            <v/>
          </cell>
          <cell r="BW559" t="str">
            <v/>
          </cell>
          <cell r="BX559" t="str">
            <v/>
          </cell>
        </row>
        <row r="560">
          <cell r="A560" t="str">
            <v>OWJAV</v>
          </cell>
          <cell r="B560" t="str">
            <v>JavaScript pour l'intégrateur web</v>
          </cell>
          <cell r="C560" t="str">
            <v>Créer des sites web dynamiques et interactifs</v>
          </cell>
          <cell r="D560" t="str">
            <v>Christophe AUBRY</v>
          </cell>
          <cell r="E560" t="str">
            <v/>
          </cell>
          <cell r="F560" t="str">
            <v>AUBRY, Christophe</v>
          </cell>
          <cell r="G560" t="str">
            <v/>
          </cell>
          <cell r="H560" t="str">
            <v/>
          </cell>
          <cell r="I560" t="str">
            <v/>
          </cell>
          <cell r="J560" t="str">
            <v/>
          </cell>
          <cell r="K560" t="str">
            <v>Edition du 1 October 2018</v>
          </cell>
          <cell r="L560" t="str">
            <v>238 pages</v>
          </cell>
          <cell r="M560" t="str">
            <v>Editions ENI</v>
          </cell>
          <cell r="N560" t="str">
            <v>fre</v>
          </cell>
          <cell r="O560" t="str">
            <v>fre</v>
          </cell>
          <cell r="P560" t="str">
            <v>fre</v>
          </cell>
          <cell r="Q560" t="str">
            <v>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v>
          </cell>
          <cell r="R560">
            <v>9782409015496</v>
          </cell>
          <cell r="S560" t="str">
            <v>Version Numérique</v>
          </cell>
          <cell r="T560">
            <v>9782409015472</v>
          </cell>
          <cell r="U560" t="str">
            <v>Version Imprimée</v>
          </cell>
          <cell r="V560" t="str">
            <v>St-Herblain</v>
          </cell>
          <cell r="W560" t="str">
            <v>Editions ENI</v>
          </cell>
          <cell r="X560">
            <v>2018</v>
          </cell>
          <cell r="Y560" t="str">
            <v>Bibliothèque Numérique ENI (Service en ligne)</v>
          </cell>
          <cell r="Z560" t="str">
            <v>OBJECTIF WEB</v>
          </cell>
          <cell r="AA560" t="str">
            <v>texte</v>
          </cell>
          <cell r="AB560" t="str">
            <v>txt</v>
          </cell>
          <cell r="AC560" t="str">
            <v>rdacontent/fre</v>
          </cell>
          <cell r="AD560" t="str">
            <v>informatique</v>
          </cell>
          <cell r="AE560" t="str">
            <v>c</v>
          </cell>
          <cell r="AF560" t="str">
            <v>rdamedia/fre</v>
          </cell>
          <cell r="AG560" t="str">
            <v>ressource en ligne</v>
          </cell>
          <cell r="AH560" t="str">
            <v>cr</v>
          </cell>
          <cell r="AI560" t="str">
            <v>rdacarrier/fre</v>
          </cell>
          <cell r="AJ560" t="str">
            <v>m\\\\\o\\d\\\\\\\\</v>
          </cell>
          <cell r="AK560" t="str">
            <v>cr\cn\\\\uuaua</v>
          </cell>
          <cell r="AL560" t="str">
            <v>Accès restreint aux membres</v>
          </cell>
          <cell r="AM560" t="str">
            <v>Source de la note de description : Version imprimée</v>
          </cell>
          <cell r="AN560" t="str">
            <v/>
          </cell>
          <cell r="AO560" t="str">
            <v>%SITE_CLIENT%/?library_guid=3006841D-E788-434A-938B-D37CFCB361F6</v>
          </cell>
          <cell r="AP560" t="str">
            <v>Accès au travers du portail ENI</v>
          </cell>
          <cell r="AQ560" t="str">
            <v xml:space="preserve"> CSS </v>
          </cell>
          <cell r="AR560" t="str">
            <v xml:space="preserve"> CSS3 </v>
          </cell>
          <cell r="AS560" t="str">
            <v xml:space="preserve"> Handlebars </v>
          </cell>
          <cell r="AT560" t="str">
            <v xml:space="preserve"> HTML5 </v>
          </cell>
          <cell r="AU560" t="str">
            <v xml:space="preserve"> librairies JavaScript </v>
          </cell>
          <cell r="AV560" t="str">
            <v xml:space="preserve"> LNOWJAV</v>
          </cell>
          <cell r="AW560" t="str">
            <v xml:space="preserve"> Mustache </v>
          </cell>
          <cell r="AX560" t="str">
            <v xml:space="preserve"> templates JavaScript </v>
          </cell>
          <cell r="AY560" t="str">
            <v xml:space="preserve">HTML </v>
          </cell>
          <cell r="AZ560" t="str">
            <v/>
          </cell>
          <cell r="BA560" t="str">
            <v/>
          </cell>
          <cell r="BB560" t="str">
            <v/>
          </cell>
          <cell r="BC560" t="str">
            <v/>
          </cell>
          <cell r="BD560" t="str">
            <v/>
          </cell>
          <cell r="BE560" t="str">
            <v/>
          </cell>
          <cell r="BF560" t="str">
            <v/>
          </cell>
          <cell r="BG560" t="str">
            <v/>
          </cell>
          <cell r="BH560" t="str">
            <v/>
          </cell>
          <cell r="BI560" t="str">
            <v/>
          </cell>
          <cell r="BJ560" t="str">
            <v/>
          </cell>
          <cell r="BK560" t="str">
            <v/>
          </cell>
          <cell r="BL560" t="str">
            <v/>
          </cell>
          <cell r="BM560" t="str">
            <v/>
          </cell>
          <cell r="BN560" t="str">
            <v/>
          </cell>
          <cell r="BO560" t="str">
            <v/>
          </cell>
          <cell r="BP560" t="str">
            <v/>
          </cell>
          <cell r="BQ560" t="str">
            <v/>
          </cell>
          <cell r="BR560" t="str">
            <v/>
          </cell>
          <cell r="BS560" t="str">
            <v/>
          </cell>
          <cell r="BT560" t="str">
            <v/>
          </cell>
          <cell r="BU560" t="str">
            <v/>
          </cell>
          <cell r="BV560" t="str">
            <v/>
          </cell>
          <cell r="BW560" t="str">
            <v/>
          </cell>
          <cell r="BX560" t="str">
            <v/>
          </cell>
        </row>
        <row r="561">
          <cell r="A561" t="str">
            <v>OWMAT</v>
          </cell>
          <cell r="B561" t="str">
            <v>Matomo</v>
          </cell>
          <cell r="C561" t="str">
            <v>L'outil de web analytics libre et éthique</v>
          </cell>
          <cell r="D561" t="str">
            <v>Ronan  CHARDONNEAU,Frédéric FORSTER</v>
          </cell>
          <cell r="E561" t="str">
            <v/>
          </cell>
          <cell r="F561" t="str">
            <v xml:space="preserve">CHARDONNEAU, Ronan </v>
          </cell>
          <cell r="G561" t="str">
            <v>FORSTER, Frédéric</v>
          </cell>
          <cell r="H561" t="str">
            <v/>
          </cell>
          <cell r="I561" t="str">
            <v/>
          </cell>
          <cell r="J561" t="str">
            <v/>
          </cell>
          <cell r="K561" t="str">
            <v>Edition du 1 April 2023</v>
          </cell>
          <cell r="L561" t="str">
            <v>532 pages</v>
          </cell>
          <cell r="M561" t="str">
            <v>Editions ENI</v>
          </cell>
          <cell r="N561" t="str">
            <v>fre</v>
          </cell>
          <cell r="O561" t="str">
            <v>fre</v>
          </cell>
          <cell r="P561" t="str">
            <v>fre</v>
          </cell>
          <cell r="Q561" t="str">
            <v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v>
          </cell>
          <cell r="R561">
            <v>9782409039614</v>
          </cell>
          <cell r="S561" t="str">
            <v>Version Numérique</v>
          </cell>
          <cell r="T561">
            <v>9782409039607</v>
          </cell>
          <cell r="U561" t="str">
            <v>Version Imprimée</v>
          </cell>
          <cell r="V561" t="str">
            <v>St-Herblain</v>
          </cell>
          <cell r="W561" t="str">
            <v>Editions ENI</v>
          </cell>
          <cell r="X561">
            <v>2023</v>
          </cell>
          <cell r="Y561" t="str">
            <v>Bibliothèque Numérique ENI (Service en ligne)</v>
          </cell>
          <cell r="Z561" t="str">
            <v>OBJECTIF WEB</v>
          </cell>
          <cell r="AA561" t="str">
            <v>texte</v>
          </cell>
          <cell r="AB561" t="str">
            <v>txt</v>
          </cell>
          <cell r="AC561" t="str">
            <v>rdacontent/fre</v>
          </cell>
          <cell r="AD561" t="str">
            <v>informatique</v>
          </cell>
          <cell r="AE561" t="str">
            <v>c</v>
          </cell>
          <cell r="AF561" t="str">
            <v>rdamedia/fre</v>
          </cell>
          <cell r="AG561" t="str">
            <v>ressource en ligne</v>
          </cell>
          <cell r="AH561" t="str">
            <v>cr</v>
          </cell>
          <cell r="AI561" t="str">
            <v>rdacarrier/fre</v>
          </cell>
          <cell r="AJ561" t="str">
            <v>m\\\\\o\\d\\\\\\\\</v>
          </cell>
          <cell r="AK561" t="str">
            <v>cr\cn\\\\uuaua</v>
          </cell>
          <cell r="AL561" t="str">
            <v>Accès restreint aux membres</v>
          </cell>
          <cell r="AM561" t="str">
            <v>Source de la note de description : Version imprimée</v>
          </cell>
          <cell r="AN561" t="str">
            <v/>
          </cell>
          <cell r="AO561" t="str">
            <v>%SITE_CLIENT%/?library_guid=E4E81B41-5581-48AE-A23D-9F0BE7255369</v>
          </cell>
          <cell r="AP561" t="str">
            <v>Accès au travers du portail ENI</v>
          </cell>
          <cell r="AQ561" t="str">
            <v xml:space="preserve"> audience </v>
          </cell>
          <cell r="AR561" t="str">
            <v xml:space="preserve"> plan de marquage </v>
          </cell>
          <cell r="AS561" t="str">
            <v xml:space="preserve"> segment </v>
          </cell>
          <cell r="AT561" t="str">
            <v xml:space="preserve"> statistiques </v>
          </cell>
          <cell r="AU561" t="str">
            <v xml:space="preserve"> tableau de bord</v>
          </cell>
          <cell r="AV561" t="str">
            <v xml:space="preserve">Web analytics </v>
          </cell>
          <cell r="AW561" t="str">
            <v/>
          </cell>
          <cell r="AX561" t="str">
            <v/>
          </cell>
          <cell r="AY561" t="str">
            <v/>
          </cell>
          <cell r="AZ561" t="str">
            <v/>
          </cell>
          <cell r="BA561" t="str">
            <v/>
          </cell>
          <cell r="BB561" t="str">
            <v/>
          </cell>
          <cell r="BC561" t="str">
            <v/>
          </cell>
          <cell r="BD561" t="str">
            <v/>
          </cell>
          <cell r="BE561" t="str">
            <v/>
          </cell>
          <cell r="BF561" t="str">
            <v/>
          </cell>
          <cell r="BG561" t="str">
            <v/>
          </cell>
          <cell r="BH561" t="str">
            <v/>
          </cell>
          <cell r="BI561" t="str">
            <v/>
          </cell>
          <cell r="BJ561" t="str">
            <v/>
          </cell>
          <cell r="BK561" t="str">
            <v/>
          </cell>
          <cell r="BL561" t="str">
            <v/>
          </cell>
          <cell r="BM561" t="str">
            <v/>
          </cell>
          <cell r="BN561" t="str">
            <v/>
          </cell>
          <cell r="BO561" t="str">
            <v/>
          </cell>
          <cell r="BP561" t="str">
            <v/>
          </cell>
          <cell r="BQ561" t="str">
            <v/>
          </cell>
          <cell r="BR561" t="str">
            <v/>
          </cell>
          <cell r="BS561" t="str">
            <v/>
          </cell>
          <cell r="BT561" t="str">
            <v/>
          </cell>
          <cell r="BU561" t="str">
            <v/>
          </cell>
          <cell r="BV561" t="str">
            <v/>
          </cell>
          <cell r="BW561" t="str">
            <v/>
          </cell>
          <cell r="BX561" t="str">
            <v/>
          </cell>
        </row>
        <row r="562">
          <cell r="A562" t="str">
            <v>OWPIW</v>
          </cell>
          <cell r="B562" t="str">
            <v>Piwik</v>
          </cell>
          <cell r="C562" t="str">
            <v>L'alternative Open Source en web analytique</v>
          </cell>
          <cell r="D562" t="str">
            <v>Germain BUTROT,Ronan  CHARDONNEAU</v>
          </cell>
          <cell r="E562" t="str">
            <v/>
          </cell>
          <cell r="F562" t="str">
            <v>BUTROT, Germain</v>
          </cell>
          <cell r="G562" t="str">
            <v xml:space="preserve">CHARDONNEAU, Ronan </v>
          </cell>
          <cell r="H562" t="str">
            <v/>
          </cell>
          <cell r="I562" t="str">
            <v/>
          </cell>
          <cell r="J562" t="str">
            <v/>
          </cell>
          <cell r="K562" t="str">
            <v>Edition du 1 June 2012</v>
          </cell>
          <cell r="L562" t="str">
            <v>220 pages</v>
          </cell>
          <cell r="M562" t="str">
            <v>Editions ENI</v>
          </cell>
          <cell r="N562" t="str">
            <v>fre</v>
          </cell>
          <cell r="O562" t="str">
            <v>fre</v>
          </cell>
          <cell r="P562" t="str">
            <v>fre</v>
          </cell>
          <cell r="Q562" t="str">
            <v>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v>
          </cell>
          <cell r="R562">
            <v>9782746074682</v>
          </cell>
          <cell r="S562" t="str">
            <v>Version Numérique</v>
          </cell>
          <cell r="T562">
            <v>9782746074088</v>
          </cell>
          <cell r="U562" t="str">
            <v>Version Imprimée</v>
          </cell>
          <cell r="V562" t="str">
            <v>St-Herblain</v>
          </cell>
          <cell r="W562" t="str">
            <v>Editions ENI</v>
          </cell>
          <cell r="X562">
            <v>2012</v>
          </cell>
          <cell r="Y562" t="str">
            <v>Bibliothèque Numérique ENI (Service en ligne)</v>
          </cell>
          <cell r="Z562" t="str">
            <v>OBJECTIF WEB</v>
          </cell>
          <cell r="AA562" t="str">
            <v>texte</v>
          </cell>
          <cell r="AB562" t="str">
            <v>txt</v>
          </cell>
          <cell r="AC562" t="str">
            <v>rdacontent/fre</v>
          </cell>
          <cell r="AD562" t="str">
            <v>informatique</v>
          </cell>
          <cell r="AE562" t="str">
            <v>c</v>
          </cell>
          <cell r="AF562" t="str">
            <v>rdamedia/fre</v>
          </cell>
          <cell r="AG562" t="str">
            <v>ressource en ligne</v>
          </cell>
          <cell r="AH562" t="str">
            <v>cr</v>
          </cell>
          <cell r="AI562" t="str">
            <v>rdacarrier/fre</v>
          </cell>
          <cell r="AJ562" t="str">
            <v>m\\\\\o\\d\\\\\\\\</v>
          </cell>
          <cell r="AK562" t="str">
            <v>cr\cn\\\\uuaua</v>
          </cell>
          <cell r="AL562" t="str">
            <v>Accès restreint aux membres</v>
          </cell>
          <cell r="AM562" t="str">
            <v>Source de la note de description : Version imprimée</v>
          </cell>
          <cell r="AN562" t="str">
            <v/>
          </cell>
          <cell r="AO562" t="str">
            <v>%SITE_CLIENT%/?library_guid=5023B252-4C3B-4A91-B7B4-58464A8535DC</v>
          </cell>
          <cell r="AP562" t="str">
            <v>Accès au travers du portail ENI</v>
          </cell>
          <cell r="AQ562" t="str">
            <v xml:space="preserve"> audience </v>
          </cell>
          <cell r="AR562" t="str">
            <v xml:space="preserve"> conversion </v>
          </cell>
          <cell r="AS562" t="str">
            <v xml:space="preserve"> e</v>
          </cell>
          <cell r="AT562" t="str">
            <v xml:space="preserve"> emarketing </v>
          </cell>
          <cell r="AU562" t="str">
            <v xml:space="preserve"> LNOWPIW</v>
          </cell>
          <cell r="AV562" t="str">
            <v xml:space="preserve"> segments </v>
          </cell>
          <cell r="AW562" t="str">
            <v xml:space="preserve"> seo </v>
          </cell>
          <cell r="AX562" t="str">
            <v xml:space="preserve"> trafic </v>
          </cell>
          <cell r="AY562" t="str">
            <v xml:space="preserve"> wa </v>
          </cell>
          <cell r="AZ562" t="str">
            <v xml:space="preserve"> web analytics </v>
          </cell>
          <cell r="BA562" t="str">
            <v xml:space="preserve"> web marketing </v>
          </cell>
          <cell r="BB562" t="str">
            <v xml:space="preserve"> webmarketing </v>
          </cell>
          <cell r="BC562" t="str">
            <v xml:space="preserve">marketing </v>
          </cell>
          <cell r="BD562" t="str">
            <v xml:space="preserve">Taux de rebond </v>
          </cell>
          <cell r="BE562" t="str">
            <v/>
          </cell>
          <cell r="BF562" t="str">
            <v/>
          </cell>
          <cell r="BG562" t="str">
            <v/>
          </cell>
          <cell r="BH562" t="str">
            <v/>
          </cell>
          <cell r="BI562" t="str">
            <v/>
          </cell>
          <cell r="BJ562" t="str">
            <v/>
          </cell>
          <cell r="BK562" t="str">
            <v/>
          </cell>
          <cell r="BL562" t="str">
            <v/>
          </cell>
          <cell r="BM562" t="str">
            <v/>
          </cell>
          <cell r="BN562" t="str">
            <v/>
          </cell>
          <cell r="BO562" t="str">
            <v/>
          </cell>
          <cell r="BP562" t="str">
            <v/>
          </cell>
          <cell r="BQ562" t="str">
            <v/>
          </cell>
          <cell r="BR562" t="str">
            <v/>
          </cell>
          <cell r="BS562" t="str">
            <v/>
          </cell>
          <cell r="BT562" t="str">
            <v/>
          </cell>
          <cell r="BU562" t="str">
            <v/>
          </cell>
          <cell r="BV562" t="str">
            <v/>
          </cell>
          <cell r="BW562" t="str">
            <v/>
          </cell>
          <cell r="BX562" t="str">
            <v/>
          </cell>
        </row>
        <row r="563">
          <cell r="A563" t="str">
            <v>OWPRE</v>
          </cell>
          <cell r="B563" t="str">
            <v>PrestaShop</v>
          </cell>
          <cell r="C563" t="str">
            <v>Créer un site de e-commerce</v>
          </cell>
          <cell r="D563" t="str">
            <v>Didier MAZIER</v>
          </cell>
          <cell r="E563" t="str">
            <v/>
          </cell>
          <cell r="F563" t="str">
            <v>MAZIER, Didier</v>
          </cell>
          <cell r="G563" t="str">
            <v/>
          </cell>
          <cell r="H563" t="str">
            <v/>
          </cell>
          <cell r="I563" t="str">
            <v/>
          </cell>
          <cell r="J563" t="str">
            <v/>
          </cell>
          <cell r="K563" t="str">
            <v>Edition du 1 November 2011</v>
          </cell>
          <cell r="L563" t="str">
            <v>298 pages</v>
          </cell>
          <cell r="M563" t="str">
            <v>Editions ENI</v>
          </cell>
          <cell r="N563" t="str">
            <v>fre</v>
          </cell>
          <cell r="O563" t="str">
            <v>fre</v>
          </cell>
          <cell r="P563" t="str">
            <v>fre</v>
          </cell>
          <cell r="Q563" t="str">
            <v>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v>
          </cell>
          <cell r="R563">
            <v>9782746071186</v>
          </cell>
          <cell r="S563" t="str">
            <v>Version Numérique</v>
          </cell>
          <cell r="T563">
            <v>9782746069992</v>
          </cell>
          <cell r="U563" t="str">
            <v>Version Imprimée</v>
          </cell>
          <cell r="V563" t="str">
            <v>St-Herblain</v>
          </cell>
          <cell r="W563" t="str">
            <v>Editions ENI</v>
          </cell>
          <cell r="X563">
            <v>2011</v>
          </cell>
          <cell r="Y563" t="str">
            <v>Bibliothèque Numérique ENI (Service en ligne)</v>
          </cell>
          <cell r="Z563" t="str">
            <v>OBJECTIF WEB</v>
          </cell>
          <cell r="AA563" t="str">
            <v>texte</v>
          </cell>
          <cell r="AB563" t="str">
            <v>txt</v>
          </cell>
          <cell r="AC563" t="str">
            <v>rdacontent/fre</v>
          </cell>
          <cell r="AD563" t="str">
            <v>informatique</v>
          </cell>
          <cell r="AE563" t="str">
            <v>c</v>
          </cell>
          <cell r="AF563" t="str">
            <v>rdamedia/fre</v>
          </cell>
          <cell r="AG563" t="str">
            <v>ressource en ligne</v>
          </cell>
          <cell r="AH563" t="str">
            <v>cr</v>
          </cell>
          <cell r="AI563" t="str">
            <v>rdacarrier/fre</v>
          </cell>
          <cell r="AJ563" t="str">
            <v>m\\\\\o\\d\\\\\\\\</v>
          </cell>
          <cell r="AK563" t="str">
            <v>cr\cn\\\\uuaua</v>
          </cell>
          <cell r="AL563" t="str">
            <v>Accès restreint aux membres</v>
          </cell>
          <cell r="AM563" t="str">
            <v>Source de la note de description : Version imprimée</v>
          </cell>
          <cell r="AN563" t="str">
            <v/>
          </cell>
          <cell r="AO563" t="str">
            <v>%SITE_CLIENT%/?library_guid=C98F3451-9A31-48ED-8616-CAB0AF9A7880</v>
          </cell>
          <cell r="AP563" t="str">
            <v>Accès au travers du portail ENI</v>
          </cell>
          <cell r="AQ563" t="str">
            <v xml:space="preserve"> article </v>
          </cell>
          <cell r="AR563" t="str">
            <v xml:space="preserve"> catalogue </v>
          </cell>
          <cell r="AS563" t="str">
            <v xml:space="preserve"> e</v>
          </cell>
          <cell r="AT563" t="str">
            <v xml:space="preserve"> emarketing </v>
          </cell>
          <cell r="AU563" t="str">
            <v xml:space="preserve"> LNOWPRE</v>
          </cell>
          <cell r="AV563" t="str">
            <v xml:space="preserve"> merchandising </v>
          </cell>
          <cell r="AW563" t="str">
            <v xml:space="preserve"> newsletter </v>
          </cell>
          <cell r="AX563" t="str">
            <v xml:space="preserve"> panier </v>
          </cell>
          <cell r="AY563" t="str">
            <v xml:space="preserve"> produit </v>
          </cell>
          <cell r="AZ563" t="str">
            <v xml:space="preserve">commerce </v>
          </cell>
          <cell r="BA563" t="str">
            <v>e</v>
          </cell>
          <cell r="BB563" t="str">
            <v xml:space="preserve">marketing </v>
          </cell>
          <cell r="BC563" t="str">
            <v/>
          </cell>
          <cell r="BD563" t="str">
            <v/>
          </cell>
          <cell r="BE563" t="str">
            <v/>
          </cell>
          <cell r="BF563" t="str">
            <v/>
          </cell>
          <cell r="BG563" t="str">
            <v/>
          </cell>
          <cell r="BH563" t="str">
            <v/>
          </cell>
          <cell r="BI563" t="str">
            <v/>
          </cell>
          <cell r="BJ563" t="str">
            <v/>
          </cell>
          <cell r="BK563" t="str">
            <v/>
          </cell>
          <cell r="BL563" t="str">
            <v/>
          </cell>
          <cell r="BM563" t="str">
            <v/>
          </cell>
          <cell r="BN563" t="str">
            <v/>
          </cell>
          <cell r="BO563" t="str">
            <v/>
          </cell>
          <cell r="BP563" t="str">
            <v/>
          </cell>
          <cell r="BQ563" t="str">
            <v/>
          </cell>
          <cell r="BR563" t="str">
            <v/>
          </cell>
          <cell r="BS563" t="str">
            <v/>
          </cell>
          <cell r="BT563" t="str">
            <v/>
          </cell>
          <cell r="BU563" t="str">
            <v/>
          </cell>
          <cell r="BV563" t="str">
            <v/>
          </cell>
          <cell r="BW563" t="str">
            <v/>
          </cell>
          <cell r="BX563" t="str">
            <v/>
          </cell>
        </row>
        <row r="564">
          <cell r="A564" t="str">
            <v>OWSHO</v>
          </cell>
          <cell r="B564" t="str">
            <v>Shopify</v>
          </cell>
          <cell r="C564" t="str">
            <v>Passez au e-commerce : boutique en ligne, Click and Collect, Drop Shipping</v>
          </cell>
          <cell r="D564" t="str">
            <v>Didier MAZIER</v>
          </cell>
          <cell r="E564" t="str">
            <v/>
          </cell>
          <cell r="F564" t="str">
            <v>MAZIER, Didier</v>
          </cell>
          <cell r="G564" t="str">
            <v/>
          </cell>
          <cell r="H564" t="str">
            <v/>
          </cell>
          <cell r="I564" t="str">
            <v/>
          </cell>
          <cell r="J564" t="str">
            <v/>
          </cell>
          <cell r="K564" t="str">
            <v>Edition du 1 June 2021</v>
          </cell>
          <cell r="L564" t="str">
            <v>310 pages</v>
          </cell>
          <cell r="M564" t="str">
            <v>Editions ENI</v>
          </cell>
          <cell r="N564" t="str">
            <v>fre</v>
          </cell>
          <cell r="O564" t="str">
            <v>fre</v>
          </cell>
          <cell r="P564" t="str">
            <v>fre</v>
          </cell>
          <cell r="Q564" t="str">
            <v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v>
          </cell>
          <cell r="R564">
            <v>9782409030604</v>
          </cell>
          <cell r="S564" t="str">
            <v>Version Numérique</v>
          </cell>
          <cell r="T564">
            <v>9782409030598</v>
          </cell>
          <cell r="U564" t="str">
            <v>Version Imprimée</v>
          </cell>
          <cell r="V564" t="str">
            <v>St-Herblain</v>
          </cell>
          <cell r="W564" t="str">
            <v>Editions ENI</v>
          </cell>
          <cell r="X564">
            <v>2021</v>
          </cell>
          <cell r="Y564" t="str">
            <v>Bibliothèque Numérique ENI (Service en ligne)</v>
          </cell>
          <cell r="Z564" t="str">
            <v>OBJECTIF WEB</v>
          </cell>
          <cell r="AA564" t="str">
            <v>texte</v>
          </cell>
          <cell r="AB564" t="str">
            <v>txt</v>
          </cell>
          <cell r="AC564" t="str">
            <v>rdacontent/fre</v>
          </cell>
          <cell r="AD564" t="str">
            <v>informatique</v>
          </cell>
          <cell r="AE564" t="str">
            <v>c</v>
          </cell>
          <cell r="AF564" t="str">
            <v>rdamedia/fre</v>
          </cell>
          <cell r="AG564" t="str">
            <v>ressource en ligne</v>
          </cell>
          <cell r="AH564" t="str">
            <v>cr</v>
          </cell>
          <cell r="AI564" t="str">
            <v>rdacarrier/fre</v>
          </cell>
          <cell r="AJ564" t="str">
            <v>m\\\\\o\\d\\\\\\\\</v>
          </cell>
          <cell r="AK564" t="str">
            <v>cr\cn\\\\uuaua</v>
          </cell>
          <cell r="AL564" t="str">
            <v>Accès restreint aux membres</v>
          </cell>
          <cell r="AM564" t="str">
            <v>Source de la note de description : Version imprimée</v>
          </cell>
          <cell r="AN564" t="str">
            <v/>
          </cell>
          <cell r="AO564" t="str">
            <v>%SITE_CLIENT%/?library_guid=78D35290-D538-412A-9F9E-6F3116C81FBA</v>
          </cell>
          <cell r="AP564" t="str">
            <v>Accès au travers du portail ENI</v>
          </cell>
          <cell r="AQ564" t="str">
            <v xml:space="preserve"> catalogue </v>
          </cell>
          <cell r="AR564" t="str">
            <v xml:space="preserve"> e</v>
          </cell>
          <cell r="AS564" t="str">
            <v xml:space="preserve"> gestion du stock </v>
          </cell>
          <cell r="AT564" t="str">
            <v xml:space="preserve"> logistique </v>
          </cell>
          <cell r="AU564" t="str">
            <v xml:space="preserve"> marketing </v>
          </cell>
          <cell r="AV564" t="str">
            <v xml:space="preserve"> newsletter </v>
          </cell>
          <cell r="AW564" t="str">
            <v xml:space="preserve"> Oberlo</v>
          </cell>
          <cell r="AX564" t="str">
            <v xml:space="preserve"> promotion </v>
          </cell>
          <cell r="AY564" t="str">
            <v xml:space="preserve"> relation client </v>
          </cell>
          <cell r="AZ564" t="str">
            <v xml:space="preserve"> site web </v>
          </cell>
          <cell r="BA564" t="str">
            <v xml:space="preserve"> vente en ligne </v>
          </cell>
          <cell r="BB564" t="str">
            <v xml:space="preserve">Boutique en ligne </v>
          </cell>
          <cell r="BC564" t="str">
            <v xml:space="preserve">mailing </v>
          </cell>
          <cell r="BD564" t="str">
            <v/>
          </cell>
          <cell r="BE564" t="str">
            <v/>
          </cell>
          <cell r="BF564" t="str">
            <v/>
          </cell>
          <cell r="BG564" t="str">
            <v/>
          </cell>
          <cell r="BH564" t="str">
            <v/>
          </cell>
          <cell r="BI564" t="str">
            <v/>
          </cell>
          <cell r="BJ564" t="str">
            <v/>
          </cell>
          <cell r="BK564" t="str">
            <v/>
          </cell>
          <cell r="BL564" t="str">
            <v/>
          </cell>
          <cell r="BM564" t="str">
            <v/>
          </cell>
          <cell r="BN564" t="str">
            <v/>
          </cell>
          <cell r="BO564" t="str">
            <v/>
          </cell>
          <cell r="BP564" t="str">
            <v/>
          </cell>
          <cell r="BQ564" t="str">
            <v/>
          </cell>
          <cell r="BR564" t="str">
            <v/>
          </cell>
          <cell r="BS564" t="str">
            <v/>
          </cell>
          <cell r="BT564" t="str">
            <v/>
          </cell>
          <cell r="BU564" t="str">
            <v/>
          </cell>
          <cell r="BV564" t="str">
            <v/>
          </cell>
          <cell r="BW564" t="str">
            <v/>
          </cell>
          <cell r="BX564" t="str">
            <v/>
          </cell>
        </row>
        <row r="565">
          <cell r="A565" t="str">
            <v>OWTGOO</v>
          </cell>
          <cell r="B565" t="str">
            <v>Google Tag Manager</v>
          </cell>
          <cell r="C565" t="str">
            <v>Optimisez le tracking de votre site web</v>
          </cell>
          <cell r="D565" t="str">
            <v>Ronan  CHARDONNEAU</v>
          </cell>
          <cell r="E565" t="str">
            <v/>
          </cell>
          <cell r="F565" t="str">
            <v xml:space="preserve">CHARDONNEAU, Ronan </v>
          </cell>
          <cell r="G565" t="str">
            <v/>
          </cell>
          <cell r="H565" t="str">
            <v/>
          </cell>
          <cell r="I565" t="str">
            <v/>
          </cell>
          <cell r="J565" t="str">
            <v/>
          </cell>
          <cell r="K565" t="str">
            <v>Edition du 1 June 2015</v>
          </cell>
          <cell r="L565" t="str">
            <v>278 pages</v>
          </cell>
          <cell r="M565" t="str">
            <v>Editions ENI</v>
          </cell>
          <cell r="N565" t="str">
            <v>fre</v>
          </cell>
          <cell r="O565" t="str">
            <v>fre</v>
          </cell>
          <cell r="P565" t="str">
            <v>fre</v>
          </cell>
          <cell r="Q565" t="str">
            <v>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v>
          </cell>
          <cell r="R565">
            <v>9782746096844</v>
          </cell>
          <cell r="S565" t="str">
            <v>Version Numérique</v>
          </cell>
          <cell r="T565">
            <v>9782746095649</v>
          </cell>
          <cell r="U565" t="str">
            <v>Version Imprimée</v>
          </cell>
          <cell r="V565" t="str">
            <v>St-Herblain</v>
          </cell>
          <cell r="W565" t="str">
            <v>Editions ENI</v>
          </cell>
          <cell r="X565">
            <v>2015</v>
          </cell>
          <cell r="Y565" t="str">
            <v>Bibliothèque Numérique ENI (Service en ligne)</v>
          </cell>
          <cell r="Z565" t="str">
            <v>OBJECTIF WEB</v>
          </cell>
          <cell r="AA565" t="str">
            <v>texte</v>
          </cell>
          <cell r="AB565" t="str">
            <v>txt</v>
          </cell>
          <cell r="AC565" t="str">
            <v>rdacontent/fre</v>
          </cell>
          <cell r="AD565" t="str">
            <v>informatique</v>
          </cell>
          <cell r="AE565" t="str">
            <v>c</v>
          </cell>
          <cell r="AF565" t="str">
            <v>rdamedia/fre</v>
          </cell>
          <cell r="AG565" t="str">
            <v>ressource en ligne</v>
          </cell>
          <cell r="AH565" t="str">
            <v>cr</v>
          </cell>
          <cell r="AI565" t="str">
            <v>rdacarrier/fre</v>
          </cell>
          <cell r="AJ565" t="str">
            <v>m\\\\\o\\d\\\\\\\\</v>
          </cell>
          <cell r="AK565" t="str">
            <v>cr\cn\\\\uuaua</v>
          </cell>
          <cell r="AL565" t="str">
            <v>Accès restreint aux membres</v>
          </cell>
          <cell r="AM565" t="str">
            <v>Source de la note de description : Version imprimée</v>
          </cell>
          <cell r="AN565" t="str">
            <v/>
          </cell>
          <cell r="AO565" t="str">
            <v>%SITE_CLIENT%/?library_guid=92B1CA9D-E34E-4B5F-AE59-F7C706A5FFF9</v>
          </cell>
          <cell r="AP565" t="str">
            <v>Accès au travers du portail ENI</v>
          </cell>
          <cell r="AQ565" t="str">
            <v xml:space="preserve"> analytics </v>
          </cell>
          <cell r="AR565" t="str">
            <v xml:space="preserve"> Google Analytics </v>
          </cell>
          <cell r="AS565" t="str">
            <v xml:space="preserve"> GTM </v>
          </cell>
          <cell r="AT565" t="str">
            <v xml:space="preserve"> LNOWTGOO</v>
          </cell>
          <cell r="AU565" t="str">
            <v xml:space="preserve"> tag </v>
          </cell>
          <cell r="AV565" t="str">
            <v xml:space="preserve"> tracking </v>
          </cell>
          <cell r="AW565" t="str">
            <v xml:space="preserve"> Universal Analytics </v>
          </cell>
          <cell r="AX565" t="str">
            <v xml:space="preserve">Balise </v>
          </cell>
          <cell r="AY565" t="str">
            <v/>
          </cell>
          <cell r="AZ565" t="str">
            <v/>
          </cell>
          <cell r="BA565" t="str">
            <v/>
          </cell>
          <cell r="BB565" t="str">
            <v/>
          </cell>
          <cell r="BC565" t="str">
            <v/>
          </cell>
          <cell r="BD565" t="str">
            <v/>
          </cell>
          <cell r="BE565" t="str">
            <v/>
          </cell>
          <cell r="BF565" t="str">
            <v/>
          </cell>
          <cell r="BG565" t="str">
            <v/>
          </cell>
          <cell r="BH565" t="str">
            <v/>
          </cell>
          <cell r="BI565" t="str">
            <v/>
          </cell>
          <cell r="BJ565" t="str">
            <v/>
          </cell>
          <cell r="BK565" t="str">
            <v/>
          </cell>
          <cell r="BL565" t="str">
            <v/>
          </cell>
          <cell r="BM565" t="str">
            <v/>
          </cell>
          <cell r="BN565" t="str">
            <v/>
          </cell>
          <cell r="BO565" t="str">
            <v/>
          </cell>
          <cell r="BP565" t="str">
            <v/>
          </cell>
          <cell r="BQ565" t="str">
            <v/>
          </cell>
          <cell r="BR565" t="str">
            <v/>
          </cell>
          <cell r="BS565" t="str">
            <v/>
          </cell>
          <cell r="BT565" t="str">
            <v/>
          </cell>
          <cell r="BU565" t="str">
            <v/>
          </cell>
          <cell r="BV565" t="str">
            <v/>
          </cell>
          <cell r="BW565" t="str">
            <v/>
          </cell>
          <cell r="BX565" t="str">
            <v/>
          </cell>
        </row>
        <row r="566">
          <cell r="A566" t="str">
            <v>OWUIUX</v>
          </cell>
          <cell r="B566" t="str">
            <v>UI-UX : les bases du prototypage web et apps</v>
          </cell>
          <cell r="C566" t="str">
            <v>Concevoir avec les utilisateurs</v>
          </cell>
          <cell r="D566" t="str">
            <v>Didier MAZIER</v>
          </cell>
          <cell r="E566" t="str">
            <v/>
          </cell>
          <cell r="F566" t="str">
            <v>MAZIER, Didier</v>
          </cell>
          <cell r="G566" t="str">
            <v/>
          </cell>
          <cell r="H566" t="str">
            <v/>
          </cell>
          <cell r="I566" t="str">
            <v/>
          </cell>
          <cell r="J566" t="str">
            <v/>
          </cell>
          <cell r="K566" t="str">
            <v>Edition du 1 March 2018</v>
          </cell>
          <cell r="L566" t="str">
            <v>252 pages</v>
          </cell>
          <cell r="M566" t="str">
            <v>Editions ENI</v>
          </cell>
          <cell r="N566" t="str">
            <v>fre</v>
          </cell>
          <cell r="O566" t="str">
            <v>fre</v>
          </cell>
          <cell r="P566" t="str">
            <v>fre</v>
          </cell>
          <cell r="Q566" t="str">
            <v>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v>
          </cell>
          <cell r="R566">
            <v>9782409013133</v>
          </cell>
          <cell r="S566" t="str">
            <v>Version Numérique</v>
          </cell>
          <cell r="T566">
            <v>9782409012723</v>
          </cell>
          <cell r="U566" t="str">
            <v>Version Imprimée</v>
          </cell>
          <cell r="V566" t="str">
            <v>St-Herblain</v>
          </cell>
          <cell r="W566" t="str">
            <v>Editions ENI</v>
          </cell>
          <cell r="X566">
            <v>2018</v>
          </cell>
          <cell r="Y566" t="str">
            <v>Bibliothèque Numérique ENI (Service en ligne)</v>
          </cell>
          <cell r="Z566" t="str">
            <v>OBJECTIF WEB</v>
          </cell>
          <cell r="AA566" t="str">
            <v>texte</v>
          </cell>
          <cell r="AB566" t="str">
            <v>txt</v>
          </cell>
          <cell r="AC566" t="str">
            <v>rdacontent/fre</v>
          </cell>
          <cell r="AD566" t="str">
            <v>informatique</v>
          </cell>
          <cell r="AE566" t="str">
            <v>c</v>
          </cell>
          <cell r="AF566" t="str">
            <v>rdamedia/fre</v>
          </cell>
          <cell r="AG566" t="str">
            <v>ressource en ligne</v>
          </cell>
          <cell r="AH566" t="str">
            <v>cr</v>
          </cell>
          <cell r="AI566" t="str">
            <v>rdacarrier/fre</v>
          </cell>
          <cell r="AJ566" t="str">
            <v>m\\\\\o\\d\\\\\\\\</v>
          </cell>
          <cell r="AK566" t="str">
            <v>cr\cn\\\\uuaua</v>
          </cell>
          <cell r="AL566" t="str">
            <v>Accès restreint aux membres</v>
          </cell>
          <cell r="AM566" t="str">
            <v>Source de la note de description : Version imprimée</v>
          </cell>
          <cell r="AN566" t="str">
            <v/>
          </cell>
          <cell r="AO566" t="str">
            <v>%SITE_CLIENT%/?library_guid=78761462-13F3-4260-ACE9-6A7F9640747A</v>
          </cell>
          <cell r="AP566" t="str">
            <v>Accès au travers du portail ENI</v>
          </cell>
          <cell r="AQ566" t="str">
            <v xml:space="preserve"> expérience </v>
          </cell>
          <cell r="AR566" t="str">
            <v xml:space="preserve"> idéation </v>
          </cell>
          <cell r="AS566" t="str">
            <v xml:space="preserve"> interface </v>
          </cell>
          <cell r="AT566" t="str">
            <v xml:space="preserve"> LNOWUIUX</v>
          </cell>
          <cell r="AU566" t="str">
            <v xml:space="preserve"> prototype </v>
          </cell>
          <cell r="AV566" t="str">
            <v xml:space="preserve"> scénarios </v>
          </cell>
          <cell r="AW566" t="str">
            <v xml:space="preserve"> sory</v>
          </cell>
          <cell r="AX566" t="str">
            <v xml:space="preserve"> storyboard </v>
          </cell>
          <cell r="AY566" t="str">
            <v xml:space="preserve"> test </v>
          </cell>
          <cell r="AZ566" t="str">
            <v xml:space="preserve"> UI </v>
          </cell>
          <cell r="BA566" t="str">
            <v xml:space="preserve"> user experience </v>
          </cell>
          <cell r="BB566" t="str">
            <v xml:space="preserve"> utilisateur </v>
          </cell>
          <cell r="BC566" t="str">
            <v xml:space="preserve"> UX </v>
          </cell>
          <cell r="BD566" t="str">
            <v xml:space="preserve">board </v>
          </cell>
          <cell r="BE566" t="str">
            <v xml:space="preserve">Site </v>
          </cell>
          <cell r="BF566" t="str">
            <v/>
          </cell>
          <cell r="BG566" t="str">
            <v/>
          </cell>
          <cell r="BH566" t="str">
            <v/>
          </cell>
          <cell r="BI566" t="str">
            <v/>
          </cell>
          <cell r="BJ566" t="str">
            <v/>
          </cell>
          <cell r="BK566" t="str">
            <v/>
          </cell>
          <cell r="BL566" t="str">
            <v/>
          </cell>
          <cell r="BM566" t="str">
            <v/>
          </cell>
          <cell r="BN566" t="str">
            <v/>
          </cell>
          <cell r="BO566" t="str">
            <v/>
          </cell>
          <cell r="BP566" t="str">
            <v/>
          </cell>
          <cell r="BQ566" t="str">
            <v/>
          </cell>
          <cell r="BR566" t="str">
            <v/>
          </cell>
          <cell r="BS566" t="str">
            <v/>
          </cell>
          <cell r="BT566" t="str">
            <v/>
          </cell>
          <cell r="BU566" t="str">
            <v/>
          </cell>
          <cell r="BV566" t="str">
            <v/>
          </cell>
          <cell r="BW566" t="str">
            <v/>
          </cell>
          <cell r="BX566" t="str">
            <v/>
          </cell>
        </row>
        <row r="567">
          <cell r="A567" t="str">
            <v>OWWEBSTRA</v>
          </cell>
          <cell r="B567" t="str">
            <v>Stratégie de contenu et conception web</v>
          </cell>
          <cell r="C567" t="str">
            <v>Les étapes à suivre pour bien démarrer</v>
          </cell>
          <cell r="D567" t="str">
            <v>Sébastien  DESBENOIT</v>
          </cell>
          <cell r="E567" t="str">
            <v/>
          </cell>
          <cell r="F567" t="str">
            <v xml:space="preserve">DESBENOIT, Sébastien </v>
          </cell>
          <cell r="G567" t="str">
            <v/>
          </cell>
          <cell r="H567" t="str">
            <v/>
          </cell>
          <cell r="I567" t="str">
            <v/>
          </cell>
          <cell r="J567" t="str">
            <v/>
          </cell>
          <cell r="K567" t="str">
            <v>Edition du 1 May 2013</v>
          </cell>
          <cell r="L567" t="str">
            <v>174 pages</v>
          </cell>
          <cell r="M567" t="str">
            <v>Editions ENI</v>
          </cell>
          <cell r="N567" t="str">
            <v>fre</v>
          </cell>
          <cell r="O567" t="str">
            <v>fre</v>
          </cell>
          <cell r="P567" t="str">
            <v>fre</v>
          </cell>
          <cell r="Q567" t="str">
            <v>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v>
          </cell>
          <cell r="R567">
            <v>9782746081529</v>
          </cell>
          <cell r="S567" t="str">
            <v>Version Numérique</v>
          </cell>
          <cell r="T567">
            <v>9782746080331</v>
          </cell>
          <cell r="U567" t="str">
            <v>Version Imprimée</v>
          </cell>
          <cell r="V567" t="str">
            <v>St-Herblain</v>
          </cell>
          <cell r="W567" t="str">
            <v>Editions ENI</v>
          </cell>
          <cell r="X567">
            <v>2013</v>
          </cell>
          <cell r="Y567" t="str">
            <v>Bibliothèque Numérique ENI (Service en ligne)</v>
          </cell>
          <cell r="Z567" t="str">
            <v>OBJECTIF WEB</v>
          </cell>
          <cell r="AA567" t="str">
            <v>texte</v>
          </cell>
          <cell r="AB567" t="str">
            <v>txt</v>
          </cell>
          <cell r="AC567" t="str">
            <v>rdacontent/fre</v>
          </cell>
          <cell r="AD567" t="str">
            <v>informatique</v>
          </cell>
          <cell r="AE567" t="str">
            <v>c</v>
          </cell>
          <cell r="AF567" t="str">
            <v>rdamedia/fre</v>
          </cell>
          <cell r="AG567" t="str">
            <v>ressource en ligne</v>
          </cell>
          <cell r="AH567" t="str">
            <v>cr</v>
          </cell>
          <cell r="AI567" t="str">
            <v>rdacarrier/fre</v>
          </cell>
          <cell r="AJ567" t="str">
            <v>m\\\\\o\\d\\\\\\\\</v>
          </cell>
          <cell r="AK567" t="str">
            <v>cr\cn\\\\uuaua</v>
          </cell>
          <cell r="AL567" t="str">
            <v>Accès restreint aux membres</v>
          </cell>
          <cell r="AM567" t="str">
            <v>Source de la note de description : Version imprimée</v>
          </cell>
          <cell r="AN567" t="str">
            <v/>
          </cell>
          <cell r="AO567" t="str">
            <v>%SITE_CLIENT%/?library_guid=92382BE7-8388-4763-AB4E-A23FAA12D61C</v>
          </cell>
          <cell r="AP567" t="str">
            <v>Accès au travers du portail ENI</v>
          </cell>
          <cell r="AQ567" t="str">
            <v xml:space="preserve"> arborescence </v>
          </cell>
          <cell r="AR567" t="str">
            <v xml:space="preserve"> architecture </v>
          </cell>
          <cell r="AS567" t="str">
            <v xml:space="preserve"> ergonomie  </v>
          </cell>
          <cell r="AT567" t="str">
            <v xml:space="preserve"> graphisme </v>
          </cell>
          <cell r="AU567" t="str">
            <v xml:space="preserve"> hiérarchisation </v>
          </cell>
          <cell r="AV567" t="str">
            <v xml:space="preserve"> interface utilisateur </v>
          </cell>
          <cell r="AW567" t="str">
            <v xml:space="preserve"> LNOWWEBSTRA</v>
          </cell>
          <cell r="AX567" t="str">
            <v xml:space="preserve"> prototype </v>
          </cell>
          <cell r="AY567" t="str">
            <v xml:space="preserve"> sémantique </v>
          </cell>
          <cell r="AZ567" t="str">
            <v xml:space="preserve"> UI </v>
          </cell>
          <cell r="BA567" t="str">
            <v xml:space="preserve">Cible </v>
          </cell>
          <cell r="BB567" t="str">
            <v/>
          </cell>
          <cell r="BC567" t="str">
            <v/>
          </cell>
          <cell r="BD567" t="str">
            <v/>
          </cell>
          <cell r="BE567" t="str">
            <v/>
          </cell>
          <cell r="BF567" t="str">
            <v/>
          </cell>
          <cell r="BG567" t="str">
            <v/>
          </cell>
          <cell r="BH567" t="str">
            <v/>
          </cell>
          <cell r="BI567" t="str">
            <v/>
          </cell>
          <cell r="BJ567" t="str">
            <v/>
          </cell>
          <cell r="BK567" t="str">
            <v/>
          </cell>
          <cell r="BL567" t="str">
            <v/>
          </cell>
          <cell r="BM567" t="str">
            <v/>
          </cell>
          <cell r="BN567" t="str">
            <v/>
          </cell>
          <cell r="BO567" t="str">
            <v/>
          </cell>
          <cell r="BP567" t="str">
            <v/>
          </cell>
          <cell r="BQ567" t="str">
            <v/>
          </cell>
          <cell r="BR567" t="str">
            <v/>
          </cell>
          <cell r="BS567" t="str">
            <v/>
          </cell>
          <cell r="BT567" t="str">
            <v/>
          </cell>
          <cell r="BU567" t="str">
            <v/>
          </cell>
          <cell r="BV567" t="str">
            <v/>
          </cell>
          <cell r="BW567" t="str">
            <v/>
          </cell>
          <cell r="BX567" t="str">
            <v/>
          </cell>
        </row>
        <row r="568">
          <cell r="A568" t="str">
            <v>OWWORP</v>
          </cell>
          <cell r="B568" t="str">
            <v>WordPress</v>
          </cell>
          <cell r="C568" t="str">
            <v>Un CMS pour créer et gérer blogs et sites web</v>
          </cell>
          <cell r="D568" t="str">
            <v>Christophe AUBRY</v>
          </cell>
          <cell r="E568" t="str">
            <v/>
          </cell>
          <cell r="F568" t="str">
            <v>AUBRY, Christophe</v>
          </cell>
          <cell r="G568" t="str">
            <v/>
          </cell>
          <cell r="H568" t="str">
            <v/>
          </cell>
          <cell r="I568" t="str">
            <v/>
          </cell>
          <cell r="J568" t="str">
            <v/>
          </cell>
          <cell r="K568" t="str">
            <v>Edition du 1 September 2021</v>
          </cell>
          <cell r="L568" t="str">
            <v>520 pages</v>
          </cell>
          <cell r="M568" t="str">
            <v>Editions ENI</v>
          </cell>
          <cell r="N568" t="str">
            <v>fre</v>
          </cell>
          <cell r="O568" t="str">
            <v>fre</v>
          </cell>
          <cell r="P568" t="str">
            <v>fre</v>
          </cell>
          <cell r="Q568"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68">
            <v>9782409031885</v>
          </cell>
          <cell r="S568" t="str">
            <v>Version Numérique</v>
          </cell>
          <cell r="T568">
            <v>9782409031878</v>
          </cell>
          <cell r="U568" t="str">
            <v>Version Imprimée</v>
          </cell>
          <cell r="V568" t="str">
            <v>St-Herblain</v>
          </cell>
          <cell r="W568" t="str">
            <v>Editions ENI</v>
          </cell>
          <cell r="X568">
            <v>2021</v>
          </cell>
          <cell r="Y568" t="str">
            <v>Bibliothèque Numérique ENI (Service en ligne)</v>
          </cell>
          <cell r="Z568" t="str">
            <v>OBJECTIF WEB</v>
          </cell>
          <cell r="AA568" t="str">
            <v>texte</v>
          </cell>
          <cell r="AB568" t="str">
            <v>txt</v>
          </cell>
          <cell r="AC568" t="str">
            <v>rdacontent/fre</v>
          </cell>
          <cell r="AD568" t="str">
            <v>informatique</v>
          </cell>
          <cell r="AE568" t="str">
            <v>c</v>
          </cell>
          <cell r="AF568" t="str">
            <v>rdamedia/fre</v>
          </cell>
          <cell r="AG568" t="str">
            <v>ressource en ligne</v>
          </cell>
          <cell r="AH568" t="str">
            <v>cr</v>
          </cell>
          <cell r="AI568" t="str">
            <v>rdacarrier/fre</v>
          </cell>
          <cell r="AJ568" t="str">
            <v>m\\\\\o\\d\\\\\\\\</v>
          </cell>
          <cell r="AK568" t="str">
            <v>cr\cn\\\\uuaua</v>
          </cell>
          <cell r="AL568" t="str">
            <v>Accès restreint aux membres</v>
          </cell>
          <cell r="AM568" t="str">
            <v>Source de la note de description : Version imprimée</v>
          </cell>
          <cell r="AN568" t="str">
            <v/>
          </cell>
          <cell r="AO568" t="str">
            <v>%SITE_CLIENT%/?library_guid=18982182-C590-4E08-8344-927DD6C374CB</v>
          </cell>
          <cell r="AP568" t="str">
            <v>Accès au travers du portail ENI</v>
          </cell>
          <cell r="AQ568" t="str">
            <v xml:space="preserve">  wp </v>
          </cell>
          <cell r="AR568" t="str">
            <v xml:space="preserve"> blog </v>
          </cell>
          <cell r="AS568" t="str">
            <v xml:space="preserve"> CMS </v>
          </cell>
          <cell r="AT568" t="str">
            <v xml:space="preserve"> Gutenberg</v>
          </cell>
          <cell r="AU568" t="str">
            <v xml:space="preserve"> page web </v>
          </cell>
          <cell r="AV568" t="str">
            <v xml:space="preserve"> site web </v>
          </cell>
          <cell r="AW568" t="str">
            <v xml:space="preserve"> word press </v>
          </cell>
          <cell r="AX568" t="str">
            <v xml:space="preserve">Weblog </v>
          </cell>
          <cell r="AY568" t="str">
            <v/>
          </cell>
          <cell r="AZ568" t="str">
            <v/>
          </cell>
          <cell r="BA568" t="str">
            <v/>
          </cell>
          <cell r="BB568" t="str">
            <v/>
          </cell>
          <cell r="BC568" t="str">
            <v/>
          </cell>
          <cell r="BD568" t="str">
            <v/>
          </cell>
          <cell r="BE568" t="str">
            <v/>
          </cell>
          <cell r="BF568" t="str">
            <v/>
          </cell>
          <cell r="BG568" t="str">
            <v/>
          </cell>
          <cell r="BH568" t="str">
            <v/>
          </cell>
          <cell r="BI568" t="str">
            <v/>
          </cell>
          <cell r="BJ568" t="str">
            <v/>
          </cell>
          <cell r="BK568" t="str">
            <v/>
          </cell>
          <cell r="BL568" t="str">
            <v/>
          </cell>
          <cell r="BM568" t="str">
            <v/>
          </cell>
          <cell r="BN568" t="str">
            <v/>
          </cell>
          <cell r="BO568" t="str">
            <v/>
          </cell>
          <cell r="BP568" t="str">
            <v/>
          </cell>
          <cell r="BQ568" t="str">
            <v/>
          </cell>
          <cell r="BR568" t="str">
            <v/>
          </cell>
          <cell r="BS568" t="str">
            <v/>
          </cell>
          <cell r="BT568" t="str">
            <v/>
          </cell>
          <cell r="BU568" t="str">
            <v/>
          </cell>
          <cell r="BV568" t="str">
            <v/>
          </cell>
          <cell r="BW568" t="str">
            <v/>
          </cell>
          <cell r="BX568" t="str">
            <v/>
          </cell>
        </row>
        <row r="569">
          <cell r="A569" t="str">
            <v>PIMSKE3D</v>
          </cell>
          <cell r="B569" t="str">
            <v>L'impression 3D avec Sketchup</v>
          </cell>
          <cell r="C569" t="str">
            <v/>
          </cell>
          <cell r="D569" t="str">
            <v>Jean-Luc CLAUSS</v>
          </cell>
          <cell r="E569" t="str">
            <v/>
          </cell>
          <cell r="F569" t="str">
            <v>CLAUSS, Jean-Luc</v>
          </cell>
          <cell r="G569" t="str">
            <v/>
          </cell>
          <cell r="H569" t="str">
            <v/>
          </cell>
          <cell r="I569" t="str">
            <v/>
          </cell>
          <cell r="J569" t="str">
            <v/>
          </cell>
          <cell r="K569" t="str">
            <v>Edition du 1 December 2014</v>
          </cell>
          <cell r="L569" t="str">
            <v/>
          </cell>
          <cell r="M569" t="str">
            <v>Editions ENI</v>
          </cell>
          <cell r="N569" t="str">
            <v>fre</v>
          </cell>
          <cell r="O569" t="str">
            <v>fre</v>
          </cell>
          <cell r="P569" t="str">
            <v>fre</v>
          </cell>
          <cell r="Q569" t="str">
            <v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v>
          </cell>
          <cell r="R569">
            <v>9782746094031</v>
          </cell>
          <cell r="S569" t="str">
            <v>Version Numérique</v>
          </cell>
          <cell r="T569">
            <v>9782746092167</v>
          </cell>
          <cell r="U569" t="str">
            <v>Version Imprimée</v>
          </cell>
          <cell r="V569" t="str">
            <v>St-Herblain</v>
          </cell>
          <cell r="W569" t="str">
            <v>Editions ENI</v>
          </cell>
          <cell r="X569">
            <v>2014</v>
          </cell>
          <cell r="Y569" t="str">
            <v>Bibliothèque Numérique ENI (Service en ligne)</v>
          </cell>
          <cell r="Z569" t="str">
            <v>PIXEL MÉMO</v>
          </cell>
          <cell r="AA569" t="str">
            <v>texte</v>
          </cell>
          <cell r="AB569" t="str">
            <v>txt</v>
          </cell>
          <cell r="AC569" t="str">
            <v>rdacontent/fre</v>
          </cell>
          <cell r="AD569" t="str">
            <v>informatique</v>
          </cell>
          <cell r="AE569" t="str">
            <v>c</v>
          </cell>
          <cell r="AF569" t="str">
            <v>rdamedia/fre</v>
          </cell>
          <cell r="AG569" t="str">
            <v>ressource en ligne</v>
          </cell>
          <cell r="AH569" t="str">
            <v>cr</v>
          </cell>
          <cell r="AI569" t="str">
            <v>rdacarrier/fre</v>
          </cell>
          <cell r="AJ569" t="str">
            <v>m\\\\\o\\d\\\\\\\\</v>
          </cell>
          <cell r="AK569" t="str">
            <v>cr\cn\\\\uuaua</v>
          </cell>
          <cell r="AL569" t="str">
            <v>Accès restreint aux membres</v>
          </cell>
          <cell r="AM569" t="str">
            <v>Source de la note de description : Version imprimée</v>
          </cell>
          <cell r="AN569" t="str">
            <v/>
          </cell>
          <cell r="AO569" t="str">
            <v>%SITE_CLIENT%/?library_guid=DA3AEB14-67BE-498E-8DEB-F4E72094C30B</v>
          </cell>
          <cell r="AP569" t="str">
            <v>Accès au travers du portail ENI</v>
          </cell>
          <cell r="AQ569" t="str">
            <v xml:space="preserve">  objet virtuel
 </v>
          </cell>
          <cell r="AR569" t="str">
            <v xml:space="preserve"> imprimer en 3D </v>
          </cell>
          <cell r="AS569" t="str">
            <v xml:space="preserve"> LNPIMSKE3D</v>
          </cell>
          <cell r="AT569" t="str">
            <v xml:space="preserve"> objet 3D </v>
          </cell>
          <cell r="AU569" t="str">
            <v xml:space="preserve"> prototypage </v>
          </cell>
          <cell r="AV569" t="str">
            <v xml:space="preserve">Mod&amp;eacute;lisation </v>
          </cell>
          <cell r="AW569" t="str">
            <v/>
          </cell>
          <cell r="AX569" t="str">
            <v/>
          </cell>
          <cell r="AY569" t="str">
            <v/>
          </cell>
          <cell r="AZ569" t="str">
            <v/>
          </cell>
          <cell r="BA569" t="str">
            <v/>
          </cell>
          <cell r="BB569" t="str">
            <v/>
          </cell>
          <cell r="BC569" t="str">
            <v/>
          </cell>
          <cell r="BD569" t="str">
            <v/>
          </cell>
          <cell r="BE569" t="str">
            <v/>
          </cell>
          <cell r="BF569" t="str">
            <v/>
          </cell>
          <cell r="BG569" t="str">
            <v/>
          </cell>
          <cell r="BH569" t="str">
            <v/>
          </cell>
          <cell r="BI569" t="str">
            <v/>
          </cell>
          <cell r="BJ569" t="str">
            <v/>
          </cell>
          <cell r="BK569" t="str">
            <v/>
          </cell>
          <cell r="BL569" t="str">
            <v/>
          </cell>
          <cell r="BM569" t="str">
            <v/>
          </cell>
          <cell r="BN569" t="str">
            <v/>
          </cell>
          <cell r="BO569" t="str">
            <v/>
          </cell>
          <cell r="BP569" t="str">
            <v/>
          </cell>
          <cell r="BQ569" t="str">
            <v/>
          </cell>
          <cell r="BR569" t="str">
            <v/>
          </cell>
          <cell r="BS569" t="str">
            <v/>
          </cell>
          <cell r="BT569" t="str">
            <v/>
          </cell>
          <cell r="BU569" t="str">
            <v/>
          </cell>
          <cell r="BV569" t="str">
            <v/>
          </cell>
          <cell r="BW569" t="str">
            <v/>
          </cell>
          <cell r="BX569" t="str">
            <v/>
          </cell>
        </row>
        <row r="570">
          <cell r="A570" t="str">
            <v>PIMSMIN</v>
          </cell>
          <cell r="B570" t="str">
            <v>Minecraft</v>
          </cell>
          <cell r="C570" t="str">
            <v>Personnalisez vos univers avec SketchUp</v>
          </cell>
          <cell r="D570" t="str">
            <v>Jean-Luc CLAUSS</v>
          </cell>
          <cell r="E570" t="str">
            <v/>
          </cell>
          <cell r="F570" t="str">
            <v>CLAUSS, Jean-Luc</v>
          </cell>
          <cell r="G570" t="str">
            <v/>
          </cell>
          <cell r="H570" t="str">
            <v/>
          </cell>
          <cell r="I570" t="str">
            <v/>
          </cell>
          <cell r="J570" t="str">
            <v/>
          </cell>
          <cell r="K570" t="str">
            <v>Edition du 1 March 2016</v>
          </cell>
          <cell r="L570" t="str">
            <v>0 pages</v>
          </cell>
          <cell r="M570" t="str">
            <v>Editions ENI</v>
          </cell>
          <cell r="N570" t="str">
            <v>fre</v>
          </cell>
          <cell r="O570" t="str">
            <v>fre</v>
          </cell>
          <cell r="P570" t="str">
            <v>fre</v>
          </cell>
          <cell r="Q570" t="str">
            <v>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v>
          </cell>
          <cell r="R570">
            <v>9782409001482</v>
          </cell>
          <cell r="S570" t="str">
            <v>Version Numérique</v>
          </cell>
          <cell r="T570">
            <v>9782409000263</v>
          </cell>
          <cell r="U570" t="str">
            <v>Version Imprimée</v>
          </cell>
          <cell r="V570" t="str">
            <v>St-Herblain</v>
          </cell>
          <cell r="W570" t="str">
            <v>Editions ENI</v>
          </cell>
          <cell r="X570">
            <v>2016</v>
          </cell>
          <cell r="Y570" t="str">
            <v>Bibliothèque Numérique ENI (Service en ligne)</v>
          </cell>
          <cell r="Z570" t="str">
            <v>PIXEL MÉMO</v>
          </cell>
          <cell r="AA570" t="str">
            <v>texte</v>
          </cell>
          <cell r="AB570" t="str">
            <v>txt</v>
          </cell>
          <cell r="AC570" t="str">
            <v>rdacontent/fre</v>
          </cell>
          <cell r="AD570" t="str">
            <v>informatique</v>
          </cell>
          <cell r="AE570" t="str">
            <v>c</v>
          </cell>
          <cell r="AF570" t="str">
            <v>rdamedia/fre</v>
          </cell>
          <cell r="AG570" t="str">
            <v>ressource en ligne</v>
          </cell>
          <cell r="AH570" t="str">
            <v>cr</v>
          </cell>
          <cell r="AI570" t="str">
            <v>rdacarrier/fre</v>
          </cell>
          <cell r="AJ570" t="str">
            <v>m\\\\\o\\d\\\\\\\\</v>
          </cell>
          <cell r="AK570" t="str">
            <v>cr\cn\\\\uuaua</v>
          </cell>
          <cell r="AL570" t="str">
            <v>Accès restreint aux membres</v>
          </cell>
          <cell r="AM570" t="str">
            <v>Source de la note de description : Version imprimée</v>
          </cell>
          <cell r="AN570" t="str">
            <v/>
          </cell>
          <cell r="AO570" t="str">
            <v>%SITE_CLIENT%/?library_guid=FD70F013-AE82-481D-B86A-1A6AB634B355</v>
          </cell>
          <cell r="AP570" t="str">
            <v>Accès au travers du portail ENI</v>
          </cell>
          <cell r="AQ570" t="str">
            <v xml:space="preserve"> goodies </v>
          </cell>
          <cell r="AR570" t="str">
            <v xml:space="preserve"> impression 3D </v>
          </cell>
          <cell r="AS570" t="str">
            <v xml:space="preserve"> LNPIMSMIN</v>
          </cell>
          <cell r="AT570" t="str">
            <v xml:space="preserve"> modélisation </v>
          </cell>
          <cell r="AU570" t="str">
            <v xml:space="preserve">3D </v>
          </cell>
          <cell r="AV570" t="str">
            <v/>
          </cell>
          <cell r="AW570" t="str">
            <v/>
          </cell>
          <cell r="AX570" t="str">
            <v/>
          </cell>
          <cell r="AY570" t="str">
            <v/>
          </cell>
          <cell r="AZ570" t="str">
            <v/>
          </cell>
          <cell r="BA570" t="str">
            <v/>
          </cell>
          <cell r="BB570" t="str">
            <v/>
          </cell>
          <cell r="BC570" t="str">
            <v/>
          </cell>
          <cell r="BD570" t="str">
            <v/>
          </cell>
          <cell r="BE570" t="str">
            <v/>
          </cell>
          <cell r="BF570" t="str">
            <v/>
          </cell>
          <cell r="BG570" t="str">
            <v/>
          </cell>
          <cell r="BH570" t="str">
            <v/>
          </cell>
          <cell r="BI570" t="str">
            <v/>
          </cell>
          <cell r="BJ570" t="str">
            <v/>
          </cell>
          <cell r="BK570" t="str">
            <v/>
          </cell>
          <cell r="BL570" t="str">
            <v/>
          </cell>
          <cell r="BM570" t="str">
            <v/>
          </cell>
          <cell r="BN570" t="str">
            <v/>
          </cell>
          <cell r="BO570" t="str">
            <v/>
          </cell>
          <cell r="BP570" t="str">
            <v/>
          </cell>
          <cell r="BQ570" t="str">
            <v/>
          </cell>
          <cell r="BR570" t="str">
            <v/>
          </cell>
          <cell r="BS570" t="str">
            <v/>
          </cell>
          <cell r="BT570" t="str">
            <v/>
          </cell>
          <cell r="BU570" t="str">
            <v/>
          </cell>
          <cell r="BV570" t="str">
            <v/>
          </cell>
          <cell r="BW570" t="str">
            <v/>
          </cell>
          <cell r="BX570" t="str">
            <v/>
          </cell>
        </row>
        <row r="571">
          <cell r="A571" t="str">
            <v>RB03ACC</v>
          </cell>
          <cell r="B571" t="str">
            <v>Access 2003</v>
          </cell>
          <cell r="C571" t="str">
            <v/>
          </cell>
          <cell r="D571" t="str">
            <v/>
          </cell>
          <cell r="E571" t="str">
            <v/>
          </cell>
          <cell r="F571" t="str">
            <v/>
          </cell>
          <cell r="G571" t="str">
            <v/>
          </cell>
          <cell r="H571" t="str">
            <v/>
          </cell>
          <cell r="I571" t="str">
            <v/>
          </cell>
          <cell r="J571" t="str">
            <v/>
          </cell>
          <cell r="K571" t="str">
            <v>Edition du 25 March 2004</v>
          </cell>
          <cell r="L571" t="str">
            <v>348 pages</v>
          </cell>
          <cell r="M571" t="str">
            <v>Editions ENI</v>
          </cell>
          <cell r="N571" t="str">
            <v>fre</v>
          </cell>
          <cell r="O571" t="str">
            <v>fre</v>
          </cell>
          <cell r="P571" t="str">
            <v>fre</v>
          </cell>
          <cell r="Q571" t="str">
            <v>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v>
          </cell>
          <cell r="R571">
            <v>9782746044524</v>
          </cell>
          <cell r="S571" t="str">
            <v>Version Numérique</v>
          </cell>
          <cell r="T571">
            <v>9782746021815</v>
          </cell>
          <cell r="U571" t="str">
            <v>Version Imprimée</v>
          </cell>
          <cell r="V571" t="str">
            <v>St-Herblain</v>
          </cell>
          <cell r="W571" t="str">
            <v>Editions ENI</v>
          </cell>
          <cell r="X571">
            <v>2004</v>
          </cell>
          <cell r="Y571" t="str">
            <v>Bibliothèque Numérique ENI (Service en ligne)</v>
          </cell>
          <cell r="Z571" t="str">
            <v>RÉFÉRENCE BUREAUTIQUE</v>
          </cell>
          <cell r="AA571" t="str">
            <v>texte</v>
          </cell>
          <cell r="AB571" t="str">
            <v>txt</v>
          </cell>
          <cell r="AC571" t="str">
            <v>rdacontent/fre</v>
          </cell>
          <cell r="AD571" t="str">
            <v>informatique</v>
          </cell>
          <cell r="AE571" t="str">
            <v>c</v>
          </cell>
          <cell r="AF571" t="str">
            <v>rdamedia/fre</v>
          </cell>
          <cell r="AG571" t="str">
            <v>ressource en ligne</v>
          </cell>
          <cell r="AH571" t="str">
            <v>cr</v>
          </cell>
          <cell r="AI571" t="str">
            <v>rdacarrier/fre</v>
          </cell>
          <cell r="AJ571" t="str">
            <v>m\\\\\o\\d\\\\\\\\</v>
          </cell>
          <cell r="AK571" t="str">
            <v>cr\cn\\\\uuaua</v>
          </cell>
          <cell r="AL571" t="str">
            <v>Accès restreint aux membres</v>
          </cell>
          <cell r="AM571" t="str">
            <v>Source de la note de description : Version imprimée</v>
          </cell>
          <cell r="AN571" t="str">
            <v/>
          </cell>
          <cell r="AO571" t="str">
            <v>%SITE_CLIENT%/?library_guid=C427519D-80D2-4E77-AB9E-CCA33BCA1FF2</v>
          </cell>
          <cell r="AP571" t="str">
            <v>Accès au travers du portail ENI</v>
          </cell>
          <cell r="AQ571" t="str">
            <v xml:space="preserve"> access 03 </v>
          </cell>
          <cell r="AR571" t="str">
            <v xml:space="preserve"> Base de données </v>
          </cell>
          <cell r="AS571" t="str">
            <v xml:space="preserve"> e</v>
          </cell>
          <cell r="AT571" t="str">
            <v xml:space="preserve"> ebook </v>
          </cell>
          <cell r="AU571" t="str">
            <v xml:space="preserve"> état </v>
          </cell>
          <cell r="AV571" t="str">
            <v xml:space="preserve"> formulaire </v>
          </cell>
          <cell r="AW571" t="str">
            <v xml:space="preserve"> livre électronique </v>
          </cell>
          <cell r="AX571" t="str">
            <v xml:space="preserve"> livre numérique </v>
          </cell>
          <cell r="AY571" t="str">
            <v xml:space="preserve"> livres électroniques  </v>
          </cell>
          <cell r="AZ571" t="str">
            <v xml:space="preserve"> livres numériques </v>
          </cell>
          <cell r="BA571" t="str">
            <v xml:space="preserve"> LNRB03ACC</v>
          </cell>
          <cell r="BB571" t="str">
            <v xml:space="preserve"> requête </v>
          </cell>
          <cell r="BC571" t="str">
            <v xml:space="preserve"> Table </v>
          </cell>
          <cell r="BD571" t="str">
            <v xml:space="preserve">book </v>
          </cell>
          <cell r="BE571" t="str">
            <v xml:space="preserve">Microsoft </v>
          </cell>
          <cell r="BF571" t="str">
            <v/>
          </cell>
          <cell r="BG571" t="str">
            <v/>
          </cell>
          <cell r="BH571" t="str">
            <v/>
          </cell>
          <cell r="BI571" t="str">
            <v/>
          </cell>
          <cell r="BJ571" t="str">
            <v/>
          </cell>
          <cell r="BK571" t="str">
            <v/>
          </cell>
          <cell r="BL571" t="str">
            <v/>
          </cell>
          <cell r="BM571" t="str">
            <v/>
          </cell>
          <cell r="BN571" t="str">
            <v/>
          </cell>
          <cell r="BO571" t="str">
            <v/>
          </cell>
          <cell r="BP571" t="str">
            <v/>
          </cell>
          <cell r="BQ571" t="str">
            <v/>
          </cell>
          <cell r="BR571" t="str">
            <v/>
          </cell>
          <cell r="BS571" t="str">
            <v/>
          </cell>
          <cell r="BT571" t="str">
            <v/>
          </cell>
          <cell r="BU571" t="str">
            <v/>
          </cell>
          <cell r="BV571" t="str">
            <v/>
          </cell>
          <cell r="BW571" t="str">
            <v/>
          </cell>
          <cell r="BX571" t="str">
            <v/>
          </cell>
        </row>
        <row r="572">
          <cell r="A572" t="str">
            <v>RB03EXC</v>
          </cell>
          <cell r="B572" t="str">
            <v>Excel 2003</v>
          </cell>
          <cell r="C572" t="str">
            <v/>
          </cell>
          <cell r="D572" t="str">
            <v xml:space="preserve"> Collectif</v>
          </cell>
          <cell r="E572" t="str">
            <v/>
          </cell>
          <cell r="F572" t="str">
            <v xml:space="preserve">Collectif, </v>
          </cell>
          <cell r="G572" t="str">
            <v/>
          </cell>
          <cell r="H572" t="str">
            <v/>
          </cell>
          <cell r="I572" t="str">
            <v/>
          </cell>
          <cell r="J572" t="str">
            <v/>
          </cell>
          <cell r="K572" t="str">
            <v>Edition du 24 November 2003</v>
          </cell>
          <cell r="L572" t="str">
            <v>356 pages</v>
          </cell>
          <cell r="M572" t="str">
            <v>Editions ENI</v>
          </cell>
          <cell r="N572" t="str">
            <v>fre</v>
          </cell>
          <cell r="O572" t="str">
            <v>fre</v>
          </cell>
          <cell r="P572" t="str">
            <v>fre</v>
          </cell>
          <cell r="Q572" t="str">
            <v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v>
          </cell>
          <cell r="R572">
            <v>9782746044548</v>
          </cell>
          <cell r="S572" t="str">
            <v>Version Numérique</v>
          </cell>
          <cell r="T572">
            <v>9782746021525</v>
          </cell>
          <cell r="U572" t="str">
            <v>Version Imprimée</v>
          </cell>
          <cell r="V572" t="str">
            <v>St-Herblain</v>
          </cell>
          <cell r="W572" t="str">
            <v>Editions ENI</v>
          </cell>
          <cell r="X572">
            <v>2003</v>
          </cell>
          <cell r="Y572" t="str">
            <v>Bibliothèque Numérique ENI (Service en ligne)</v>
          </cell>
          <cell r="Z572" t="str">
            <v>RÉFÉRENCE BUREAUTIQUE</v>
          </cell>
          <cell r="AA572" t="str">
            <v>texte</v>
          </cell>
          <cell r="AB572" t="str">
            <v>txt</v>
          </cell>
          <cell r="AC572" t="str">
            <v>rdacontent/fre</v>
          </cell>
          <cell r="AD572" t="str">
            <v>informatique</v>
          </cell>
          <cell r="AE572" t="str">
            <v>c</v>
          </cell>
          <cell r="AF572" t="str">
            <v>rdamedia/fre</v>
          </cell>
          <cell r="AG572" t="str">
            <v>ressource en ligne</v>
          </cell>
          <cell r="AH572" t="str">
            <v>cr</v>
          </cell>
          <cell r="AI572" t="str">
            <v>rdacarrier/fre</v>
          </cell>
          <cell r="AJ572" t="str">
            <v>m\\\\\o\\d\\\\\\\\</v>
          </cell>
          <cell r="AK572" t="str">
            <v>cr\cn\\\\uuaua</v>
          </cell>
          <cell r="AL572" t="str">
            <v>Accès restreint aux membres</v>
          </cell>
          <cell r="AM572" t="str">
            <v>Source de la note de description : Version imprimée</v>
          </cell>
          <cell r="AN572" t="str">
            <v/>
          </cell>
          <cell r="AO572" t="str">
            <v>%SITE_CLIENT%/?library_guid=E118FD29-2B70-40DF-8C37-5E12A9291C66</v>
          </cell>
          <cell r="AP572" t="str">
            <v>Accès au travers du portail ENI</v>
          </cell>
          <cell r="AQ572" t="str">
            <v xml:space="preserve"> audit </v>
          </cell>
          <cell r="AR572" t="str">
            <v xml:space="preserve"> balise </v>
          </cell>
          <cell r="AS572" t="str">
            <v xml:space="preserve"> classeur </v>
          </cell>
          <cell r="AT572" t="str">
            <v xml:space="preserve"> e</v>
          </cell>
          <cell r="AU572" t="str">
            <v xml:space="preserve"> ebook </v>
          </cell>
          <cell r="AV572" t="str">
            <v xml:space="preserve"> excel 03 </v>
          </cell>
          <cell r="AW572" t="str">
            <v xml:space="preserve"> excel2003 </v>
          </cell>
          <cell r="AX572" t="str">
            <v xml:space="preserve"> feuille de calcul </v>
          </cell>
          <cell r="AY572" t="str">
            <v xml:space="preserve"> formule </v>
          </cell>
          <cell r="AZ572" t="str">
            <v xml:space="preserve"> graphique </v>
          </cell>
          <cell r="BA572" t="str">
            <v xml:space="preserve"> liste </v>
          </cell>
          <cell r="BB572" t="str">
            <v xml:space="preserve"> livre électronique </v>
          </cell>
          <cell r="BC572" t="str">
            <v xml:space="preserve"> livre numérique </v>
          </cell>
          <cell r="BD572" t="str">
            <v xml:space="preserve"> livres électroniques </v>
          </cell>
          <cell r="BE572" t="str">
            <v xml:space="preserve"> livres numériques </v>
          </cell>
          <cell r="BF572" t="str">
            <v xml:space="preserve"> LNRB03EXC</v>
          </cell>
          <cell r="BG572" t="str">
            <v xml:space="preserve"> scénario </v>
          </cell>
          <cell r="BH572" t="str">
            <v xml:space="preserve"> solveur </v>
          </cell>
          <cell r="BI572" t="str">
            <v xml:space="preserve"> statistique </v>
          </cell>
          <cell r="BJ572" t="str">
            <v xml:space="preserve"> tableau croisé </v>
          </cell>
          <cell r="BK572" t="str">
            <v xml:space="preserve"> tableur </v>
          </cell>
          <cell r="BL572" t="str">
            <v xml:space="preserve">book </v>
          </cell>
          <cell r="BM572" t="str">
            <v xml:space="preserve">Microsoft </v>
          </cell>
          <cell r="BN572" t="str">
            <v/>
          </cell>
          <cell r="BO572" t="str">
            <v/>
          </cell>
          <cell r="BP572" t="str">
            <v/>
          </cell>
          <cell r="BQ572" t="str">
            <v/>
          </cell>
          <cell r="BR572" t="str">
            <v/>
          </cell>
          <cell r="BS572" t="str">
            <v/>
          </cell>
          <cell r="BT572" t="str">
            <v/>
          </cell>
          <cell r="BU572" t="str">
            <v/>
          </cell>
          <cell r="BV572" t="str">
            <v/>
          </cell>
          <cell r="BW572" t="str">
            <v/>
          </cell>
          <cell r="BX572" t="str">
            <v/>
          </cell>
        </row>
        <row r="573">
          <cell r="A573" t="str">
            <v>RB03OUT</v>
          </cell>
          <cell r="B573" t="str">
            <v>Outlook 2003</v>
          </cell>
          <cell r="C573" t="str">
            <v/>
          </cell>
          <cell r="D573" t="str">
            <v/>
          </cell>
          <cell r="E573" t="str">
            <v/>
          </cell>
          <cell r="F573" t="str">
            <v/>
          </cell>
          <cell r="G573" t="str">
            <v/>
          </cell>
          <cell r="H573" t="str">
            <v/>
          </cell>
          <cell r="I573" t="str">
            <v/>
          </cell>
          <cell r="J573" t="str">
            <v/>
          </cell>
          <cell r="K573" t="str">
            <v>Edition du 18 February 2004</v>
          </cell>
          <cell r="L573" t="str">
            <v>305 pages</v>
          </cell>
          <cell r="M573" t="str">
            <v>Editions ENI</v>
          </cell>
          <cell r="N573" t="str">
            <v>fre</v>
          </cell>
          <cell r="O573" t="str">
            <v>fre</v>
          </cell>
          <cell r="P573" t="str">
            <v>fre</v>
          </cell>
          <cell r="Q573" t="str">
            <v>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v>
          </cell>
          <cell r="R573">
            <v>9782746044579</v>
          </cell>
          <cell r="S573" t="str">
            <v>Version Numérique</v>
          </cell>
          <cell r="T573">
            <v>9782746021839</v>
          </cell>
          <cell r="U573" t="str">
            <v>Version Imprimée</v>
          </cell>
          <cell r="V573" t="str">
            <v>St-Herblain</v>
          </cell>
          <cell r="W573" t="str">
            <v>Editions ENI</v>
          </cell>
          <cell r="X573">
            <v>2004</v>
          </cell>
          <cell r="Y573" t="str">
            <v>Bibliothèque Numérique ENI (Service en ligne)</v>
          </cell>
          <cell r="Z573" t="str">
            <v>RÉFÉRENCE BUREAUTIQUE</v>
          </cell>
          <cell r="AA573" t="str">
            <v>texte</v>
          </cell>
          <cell r="AB573" t="str">
            <v>txt</v>
          </cell>
          <cell r="AC573" t="str">
            <v>rdacontent/fre</v>
          </cell>
          <cell r="AD573" t="str">
            <v>informatique</v>
          </cell>
          <cell r="AE573" t="str">
            <v>c</v>
          </cell>
          <cell r="AF573" t="str">
            <v>rdamedia/fre</v>
          </cell>
          <cell r="AG573" t="str">
            <v>ressource en ligne</v>
          </cell>
          <cell r="AH573" t="str">
            <v>cr</v>
          </cell>
          <cell r="AI573" t="str">
            <v>rdacarrier/fre</v>
          </cell>
          <cell r="AJ573" t="str">
            <v>m\\\\\o\\d\\\\\\\\</v>
          </cell>
          <cell r="AK573" t="str">
            <v>cr\cn\\\\uuaua</v>
          </cell>
          <cell r="AL573" t="str">
            <v>Accès restreint aux membres</v>
          </cell>
          <cell r="AM573" t="str">
            <v>Source de la note de description : Version imprimée</v>
          </cell>
          <cell r="AN573" t="str">
            <v/>
          </cell>
          <cell r="AO573" t="str">
            <v>%SITE_CLIENT%/?library_guid=7B283926-C8A8-4BAA-8338-EDE1F36CA481</v>
          </cell>
          <cell r="AP573" t="str">
            <v>Accès au travers du portail ENI</v>
          </cell>
          <cell r="AQ573" t="str">
            <v xml:space="preserve"> Agenda </v>
          </cell>
          <cell r="AR573" t="str">
            <v xml:space="preserve"> anti</v>
          </cell>
          <cell r="AS573" t="str">
            <v xml:space="preserve"> Calendrier </v>
          </cell>
          <cell r="AT573" t="str">
            <v xml:space="preserve"> Carnet d'adresses </v>
          </cell>
          <cell r="AU573" t="str">
            <v xml:space="preserve"> Contact </v>
          </cell>
          <cell r="AV573" t="str">
            <v xml:space="preserve"> e</v>
          </cell>
          <cell r="AW573" t="str">
            <v xml:space="preserve"> e</v>
          </cell>
          <cell r="AX573" t="str">
            <v xml:space="preserve"> ebook </v>
          </cell>
          <cell r="AY573" t="str">
            <v xml:space="preserve"> livre électronique </v>
          </cell>
          <cell r="AZ573" t="str">
            <v xml:space="preserve"> livre numérique </v>
          </cell>
          <cell r="BA573" t="str">
            <v xml:space="preserve"> livres électroniques </v>
          </cell>
          <cell r="BB573" t="str">
            <v xml:space="preserve"> livres numériques </v>
          </cell>
          <cell r="BC573" t="str">
            <v xml:space="preserve"> LNRB03OUT</v>
          </cell>
          <cell r="BD573" t="str">
            <v xml:space="preserve"> message </v>
          </cell>
          <cell r="BE573" t="str">
            <v xml:space="preserve"> Messagerie </v>
          </cell>
          <cell r="BF573" t="str">
            <v xml:space="preserve"> réunion </v>
          </cell>
          <cell r="BG573" t="str">
            <v xml:space="preserve"> Tâches </v>
          </cell>
          <cell r="BH573" t="str">
            <v xml:space="preserve">book </v>
          </cell>
          <cell r="BI573" t="str">
            <v xml:space="preserve">mail </v>
          </cell>
          <cell r="BJ573" t="str">
            <v xml:space="preserve">Microsoft </v>
          </cell>
          <cell r="BK573" t="str">
            <v xml:space="preserve">spam </v>
          </cell>
          <cell r="BL573" t="str">
            <v/>
          </cell>
          <cell r="BM573" t="str">
            <v/>
          </cell>
          <cell r="BN573" t="str">
            <v/>
          </cell>
          <cell r="BO573" t="str">
            <v/>
          </cell>
          <cell r="BP573" t="str">
            <v/>
          </cell>
          <cell r="BQ573" t="str">
            <v/>
          </cell>
          <cell r="BR573" t="str">
            <v/>
          </cell>
          <cell r="BS573" t="str">
            <v/>
          </cell>
          <cell r="BT573" t="str">
            <v/>
          </cell>
          <cell r="BU573" t="str">
            <v/>
          </cell>
          <cell r="BV573" t="str">
            <v/>
          </cell>
          <cell r="BW573" t="str">
            <v/>
          </cell>
          <cell r="BX573" t="str">
            <v/>
          </cell>
        </row>
        <row r="574">
          <cell r="A574" t="str">
            <v>RB03POW</v>
          </cell>
          <cell r="B574" t="str">
            <v>PowerPoint 2003</v>
          </cell>
          <cell r="C574" t="str">
            <v/>
          </cell>
          <cell r="D574" t="str">
            <v/>
          </cell>
          <cell r="E574" t="str">
            <v/>
          </cell>
          <cell r="F574" t="str">
            <v/>
          </cell>
          <cell r="G574" t="str">
            <v/>
          </cell>
          <cell r="H574" t="str">
            <v/>
          </cell>
          <cell r="I574" t="str">
            <v/>
          </cell>
          <cell r="J574" t="str">
            <v/>
          </cell>
          <cell r="K574" t="str">
            <v>Edition du 28 January 2004</v>
          </cell>
          <cell r="L574" t="str">
            <v>321 pages</v>
          </cell>
          <cell r="M574" t="str">
            <v>Editions ENI</v>
          </cell>
          <cell r="N574" t="str">
            <v>fre</v>
          </cell>
          <cell r="O574" t="str">
            <v>fre</v>
          </cell>
          <cell r="P574" t="str">
            <v>fre</v>
          </cell>
          <cell r="Q574" t="str">
            <v>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v>
          </cell>
          <cell r="R574">
            <v>9782746044593</v>
          </cell>
          <cell r="S574" t="str">
            <v>Version Numérique</v>
          </cell>
          <cell r="T574">
            <v>9782746022799</v>
          </cell>
          <cell r="U574" t="str">
            <v>Version Imprimée</v>
          </cell>
          <cell r="V574" t="str">
            <v>St-Herblain</v>
          </cell>
          <cell r="W574" t="str">
            <v>Editions ENI</v>
          </cell>
          <cell r="X574">
            <v>2004</v>
          </cell>
          <cell r="Y574" t="str">
            <v>Bibliothèque Numérique ENI (Service en ligne)</v>
          </cell>
          <cell r="Z574" t="str">
            <v>RÉFÉRENCE BUREAUTIQUE</v>
          </cell>
          <cell r="AA574" t="str">
            <v>texte</v>
          </cell>
          <cell r="AB574" t="str">
            <v>txt</v>
          </cell>
          <cell r="AC574" t="str">
            <v>rdacontent/fre</v>
          </cell>
          <cell r="AD574" t="str">
            <v>informatique</v>
          </cell>
          <cell r="AE574" t="str">
            <v>c</v>
          </cell>
          <cell r="AF574" t="str">
            <v>rdamedia/fre</v>
          </cell>
          <cell r="AG574" t="str">
            <v>ressource en ligne</v>
          </cell>
          <cell r="AH574" t="str">
            <v>cr</v>
          </cell>
          <cell r="AI574" t="str">
            <v>rdacarrier/fre</v>
          </cell>
          <cell r="AJ574" t="str">
            <v>m\\\\\o\\d\\\\\\\\</v>
          </cell>
          <cell r="AK574" t="str">
            <v>cr\cn\\\\uuaua</v>
          </cell>
          <cell r="AL574" t="str">
            <v>Accès restreint aux membres</v>
          </cell>
          <cell r="AM574" t="str">
            <v>Source de la note de description : Version imprimée</v>
          </cell>
          <cell r="AN574" t="str">
            <v/>
          </cell>
          <cell r="AO574" t="str">
            <v>%SITE_CLIENT%/?library_guid=5B1F20D7-86AF-4071-B3D5-4FCB6D063889</v>
          </cell>
          <cell r="AP574" t="str">
            <v>Accès au travers du portail ENI</v>
          </cell>
          <cell r="AQ574" t="str">
            <v xml:space="preserve"> album photos </v>
          </cell>
          <cell r="AR574" t="str">
            <v xml:space="preserve"> diagramme </v>
          </cell>
          <cell r="AS574" t="str">
            <v xml:space="preserve"> diaporama </v>
          </cell>
          <cell r="AT574" t="str">
            <v xml:space="preserve"> diapositive </v>
          </cell>
          <cell r="AU574" t="str">
            <v xml:space="preserve"> e</v>
          </cell>
          <cell r="AV574" t="str">
            <v xml:space="preserve"> ebook </v>
          </cell>
          <cell r="AW574" t="str">
            <v xml:space="preserve"> livre électronique </v>
          </cell>
          <cell r="AX574" t="str">
            <v xml:space="preserve"> livre numérique </v>
          </cell>
          <cell r="AY574" t="str">
            <v xml:space="preserve"> livres électroniques </v>
          </cell>
          <cell r="AZ574" t="str">
            <v xml:space="preserve"> livres numériques </v>
          </cell>
          <cell r="BA574" t="str">
            <v xml:space="preserve"> LNRB03POW</v>
          </cell>
          <cell r="BB574" t="str">
            <v xml:space="preserve"> organigramme </v>
          </cell>
          <cell r="BC574" t="str">
            <v xml:space="preserve"> power point </v>
          </cell>
          <cell r="BD574" t="str">
            <v xml:space="preserve"> powerpoint 03 </v>
          </cell>
          <cell r="BE574" t="str">
            <v xml:space="preserve"> ppt 03 </v>
          </cell>
          <cell r="BF574" t="str">
            <v xml:space="preserve"> PréAO </v>
          </cell>
          <cell r="BG574" t="str">
            <v xml:space="preserve">book </v>
          </cell>
          <cell r="BH574" t="str">
            <v xml:space="preserve">Microsoft </v>
          </cell>
          <cell r="BI574" t="str">
            <v/>
          </cell>
          <cell r="BJ574" t="str">
            <v/>
          </cell>
          <cell r="BK574" t="str">
            <v/>
          </cell>
          <cell r="BL574" t="str">
            <v/>
          </cell>
          <cell r="BM574" t="str">
            <v/>
          </cell>
          <cell r="BN574" t="str">
            <v/>
          </cell>
          <cell r="BO574" t="str">
            <v/>
          </cell>
          <cell r="BP574" t="str">
            <v/>
          </cell>
          <cell r="BQ574" t="str">
            <v/>
          </cell>
          <cell r="BR574" t="str">
            <v/>
          </cell>
          <cell r="BS574" t="str">
            <v/>
          </cell>
          <cell r="BT574" t="str">
            <v/>
          </cell>
          <cell r="BU574" t="str">
            <v/>
          </cell>
          <cell r="BV574" t="str">
            <v/>
          </cell>
          <cell r="BW574" t="str">
            <v/>
          </cell>
          <cell r="BX574" t="str">
            <v/>
          </cell>
        </row>
        <row r="575">
          <cell r="A575" t="str">
            <v>RB03WOR</v>
          </cell>
          <cell r="B575" t="str">
            <v>Word 2003</v>
          </cell>
          <cell r="C575" t="str">
            <v/>
          </cell>
          <cell r="D575" t="str">
            <v xml:space="preserve"> Collectif</v>
          </cell>
          <cell r="E575" t="str">
            <v/>
          </cell>
          <cell r="F575" t="str">
            <v xml:space="preserve">Collectif, </v>
          </cell>
          <cell r="G575" t="str">
            <v/>
          </cell>
          <cell r="H575" t="str">
            <v/>
          </cell>
          <cell r="I575" t="str">
            <v/>
          </cell>
          <cell r="J575" t="str">
            <v/>
          </cell>
          <cell r="K575" t="str">
            <v>Edition du 30 October 2003</v>
          </cell>
          <cell r="L575" t="str">
            <v>386 pages</v>
          </cell>
          <cell r="M575" t="str">
            <v>Editions ENI</v>
          </cell>
          <cell r="N575" t="str">
            <v>fre</v>
          </cell>
          <cell r="O575" t="str">
            <v>fre</v>
          </cell>
          <cell r="P575" t="str">
            <v>fre</v>
          </cell>
          <cell r="Q575" t="str">
            <v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v>
          </cell>
          <cell r="R575">
            <v>9782746044661</v>
          </cell>
          <cell r="S575" t="str">
            <v>Version Numérique</v>
          </cell>
          <cell r="T575">
            <v>9782746021532</v>
          </cell>
          <cell r="U575" t="str">
            <v>Version Imprimée</v>
          </cell>
          <cell r="V575" t="str">
            <v>St-Herblain</v>
          </cell>
          <cell r="W575" t="str">
            <v>Editions ENI</v>
          </cell>
          <cell r="X575">
            <v>2003</v>
          </cell>
          <cell r="Y575" t="str">
            <v>Bibliothèque Numérique ENI (Service en ligne)</v>
          </cell>
          <cell r="Z575" t="str">
            <v>RÉFÉRENCE BUREAUTIQUE</v>
          </cell>
          <cell r="AA575" t="str">
            <v>texte</v>
          </cell>
          <cell r="AB575" t="str">
            <v>txt</v>
          </cell>
          <cell r="AC575" t="str">
            <v>rdacontent/fre</v>
          </cell>
          <cell r="AD575" t="str">
            <v>informatique</v>
          </cell>
          <cell r="AE575" t="str">
            <v>c</v>
          </cell>
          <cell r="AF575" t="str">
            <v>rdamedia/fre</v>
          </cell>
          <cell r="AG575" t="str">
            <v>ressource en ligne</v>
          </cell>
          <cell r="AH575" t="str">
            <v>cr</v>
          </cell>
          <cell r="AI575" t="str">
            <v>rdacarrier/fre</v>
          </cell>
          <cell r="AJ575" t="str">
            <v>m\\\\\o\\d\\\\\\\\</v>
          </cell>
          <cell r="AK575" t="str">
            <v>cr\cn\\\\uuaua</v>
          </cell>
          <cell r="AL575" t="str">
            <v>Accès restreint aux membres</v>
          </cell>
          <cell r="AM575" t="str">
            <v>Source de la note de description : Version imprimée</v>
          </cell>
          <cell r="AN575" t="str">
            <v/>
          </cell>
          <cell r="AO575" t="str">
            <v>%SITE_CLIENT%/?library_guid=C7ADC6FB-3ABC-435A-B662-EBB5DA6C4D2B</v>
          </cell>
          <cell r="AP575" t="str">
            <v>Accès au travers du portail ENI</v>
          </cell>
          <cell r="AQ575" t="str">
            <v xml:space="preserve"> document maître </v>
          </cell>
          <cell r="AR575" t="str">
            <v xml:space="preserve"> e</v>
          </cell>
          <cell r="AS575" t="str">
            <v xml:space="preserve"> ebook </v>
          </cell>
          <cell r="AT575" t="str">
            <v xml:space="preserve"> formulaire </v>
          </cell>
          <cell r="AU575" t="str">
            <v xml:space="preserve"> livre électronique </v>
          </cell>
          <cell r="AV575" t="str">
            <v xml:space="preserve"> livre numérique </v>
          </cell>
          <cell r="AW575" t="str">
            <v xml:space="preserve"> livres électroniques </v>
          </cell>
          <cell r="AX575" t="str">
            <v xml:space="preserve"> livres numériques </v>
          </cell>
          <cell r="AY575" t="str">
            <v xml:space="preserve"> LNRB03WOR</v>
          </cell>
          <cell r="AZ575" t="str">
            <v xml:space="preserve"> macro</v>
          </cell>
          <cell r="BA575" t="str">
            <v xml:space="preserve"> mailing </v>
          </cell>
          <cell r="BB575" t="str">
            <v xml:space="preserve"> page web </v>
          </cell>
          <cell r="BC575" t="str">
            <v xml:space="preserve"> plan </v>
          </cell>
          <cell r="BD575" t="str">
            <v xml:space="preserve"> publipostage </v>
          </cell>
          <cell r="BE575" t="str">
            <v xml:space="preserve"> suivi des modifications </v>
          </cell>
          <cell r="BF575" t="str">
            <v xml:space="preserve"> table des matières </v>
          </cell>
          <cell r="BG575" t="str">
            <v xml:space="preserve"> traitement de texte </v>
          </cell>
          <cell r="BH575" t="str">
            <v xml:space="preserve"> word 03 </v>
          </cell>
          <cell r="BI575" t="str">
            <v xml:space="preserve"> xml </v>
          </cell>
          <cell r="BJ575" t="str">
            <v xml:space="preserve">book </v>
          </cell>
          <cell r="BK575" t="str">
            <v xml:space="preserve">commandes </v>
          </cell>
          <cell r="BL575" t="str">
            <v xml:space="preserve">Microsoft </v>
          </cell>
          <cell r="BM575" t="str">
            <v/>
          </cell>
          <cell r="BN575" t="str">
            <v/>
          </cell>
          <cell r="BO575" t="str">
            <v/>
          </cell>
          <cell r="BP575" t="str">
            <v/>
          </cell>
          <cell r="BQ575" t="str">
            <v/>
          </cell>
          <cell r="BR575" t="str">
            <v/>
          </cell>
          <cell r="BS575" t="str">
            <v/>
          </cell>
          <cell r="BT575" t="str">
            <v/>
          </cell>
          <cell r="BU575" t="str">
            <v/>
          </cell>
          <cell r="BV575" t="str">
            <v/>
          </cell>
          <cell r="BW575" t="str">
            <v/>
          </cell>
          <cell r="BX575" t="str">
            <v/>
          </cell>
        </row>
        <row r="576">
          <cell r="A576" t="str">
            <v>RB07ACC</v>
          </cell>
          <cell r="B576" t="str">
            <v>Access 2007</v>
          </cell>
          <cell r="C576" t="str">
            <v/>
          </cell>
          <cell r="D576" t="str">
            <v xml:space="preserve"> Collectif</v>
          </cell>
          <cell r="E576" t="str">
            <v/>
          </cell>
          <cell r="F576" t="str">
            <v xml:space="preserve">Collectif, </v>
          </cell>
          <cell r="G576" t="str">
            <v/>
          </cell>
          <cell r="H576" t="str">
            <v/>
          </cell>
          <cell r="I576" t="str">
            <v/>
          </cell>
          <cell r="J576" t="str">
            <v/>
          </cell>
          <cell r="K576" t="str">
            <v>Edition du 1 June 2007</v>
          </cell>
          <cell r="L576" t="str">
            <v>411 pages</v>
          </cell>
          <cell r="M576" t="str">
            <v>Editions ENI</v>
          </cell>
          <cell r="N576" t="str">
            <v>fre</v>
          </cell>
          <cell r="O576" t="str">
            <v>fre</v>
          </cell>
          <cell r="P576" t="str">
            <v>fre</v>
          </cell>
          <cell r="Q576" t="str">
            <v>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v>
          </cell>
          <cell r="R576">
            <v>9782746044531</v>
          </cell>
          <cell r="S576" t="str">
            <v>Version Numérique</v>
          </cell>
          <cell r="T576">
            <v>9782746036970</v>
          </cell>
          <cell r="U576" t="str">
            <v>Version Imprimée</v>
          </cell>
          <cell r="V576" t="str">
            <v>St-Herblain</v>
          </cell>
          <cell r="W576" t="str">
            <v>Editions ENI</v>
          </cell>
          <cell r="X576">
            <v>2007</v>
          </cell>
          <cell r="Y576" t="str">
            <v>Bibliothèque Numérique ENI (Service en ligne)</v>
          </cell>
          <cell r="Z576" t="str">
            <v>RÉFÉRENCE BUREAUTIQUE</v>
          </cell>
          <cell r="AA576" t="str">
            <v>texte</v>
          </cell>
          <cell r="AB576" t="str">
            <v>txt</v>
          </cell>
          <cell r="AC576" t="str">
            <v>rdacontent/fre</v>
          </cell>
          <cell r="AD576" t="str">
            <v>informatique</v>
          </cell>
          <cell r="AE576" t="str">
            <v>c</v>
          </cell>
          <cell r="AF576" t="str">
            <v>rdamedia/fre</v>
          </cell>
          <cell r="AG576" t="str">
            <v>ressource en ligne</v>
          </cell>
          <cell r="AH576" t="str">
            <v>cr</v>
          </cell>
          <cell r="AI576" t="str">
            <v>rdacarrier/fre</v>
          </cell>
          <cell r="AJ576" t="str">
            <v>m\\\\\o\\d\\\\\\\\</v>
          </cell>
          <cell r="AK576" t="str">
            <v>cr\cn\\\\uuaua</v>
          </cell>
          <cell r="AL576" t="str">
            <v>Accès restreint aux membres</v>
          </cell>
          <cell r="AM576" t="str">
            <v>Source de la note de description : Version imprimée</v>
          </cell>
          <cell r="AN576" t="str">
            <v/>
          </cell>
          <cell r="AO576" t="str">
            <v>%SITE_CLIENT%/?library_guid=E59C1C4E-BFEF-4765-BD91-F6DEBDE65B89</v>
          </cell>
          <cell r="AP576" t="str">
            <v>Accès au travers du portail ENI</v>
          </cell>
          <cell r="AQ576" t="str">
            <v xml:space="preserve"> Access 07 </v>
          </cell>
          <cell r="AR576" t="str">
            <v xml:space="preserve"> application </v>
          </cell>
          <cell r="AS576" t="str">
            <v xml:space="preserve"> Base de données </v>
          </cell>
          <cell r="AT576" t="str">
            <v xml:space="preserve"> e</v>
          </cell>
          <cell r="AU576" t="str">
            <v xml:space="preserve"> ebook </v>
          </cell>
          <cell r="AV576" t="str">
            <v xml:space="preserve"> état </v>
          </cell>
          <cell r="AW576" t="str">
            <v xml:space="preserve"> formulaire </v>
          </cell>
          <cell r="AX576" t="str">
            <v xml:space="preserve"> livre électronique </v>
          </cell>
          <cell r="AY576" t="str">
            <v xml:space="preserve"> livre numérique </v>
          </cell>
          <cell r="AZ576" t="str">
            <v xml:space="preserve"> livres électroniques </v>
          </cell>
          <cell r="BA576" t="str">
            <v xml:space="preserve"> livres numériques </v>
          </cell>
          <cell r="BB576" t="str">
            <v xml:space="preserve"> LNRB07ACC</v>
          </cell>
          <cell r="BC576" t="str">
            <v xml:space="preserve"> Office 2007 </v>
          </cell>
          <cell r="BD576" t="str">
            <v xml:space="preserve"> requête </v>
          </cell>
          <cell r="BE576" t="str">
            <v xml:space="preserve"> Table </v>
          </cell>
          <cell r="BF576" t="str">
            <v xml:space="preserve">book </v>
          </cell>
          <cell r="BG576" t="str">
            <v xml:space="preserve">Microsoft </v>
          </cell>
          <cell r="BH576" t="str">
            <v/>
          </cell>
          <cell r="BI576" t="str">
            <v/>
          </cell>
          <cell r="BJ576" t="str">
            <v/>
          </cell>
          <cell r="BK576" t="str">
            <v/>
          </cell>
          <cell r="BL576" t="str">
            <v/>
          </cell>
          <cell r="BM576" t="str">
            <v/>
          </cell>
          <cell r="BN576" t="str">
            <v/>
          </cell>
          <cell r="BO576" t="str">
            <v/>
          </cell>
          <cell r="BP576" t="str">
            <v/>
          </cell>
          <cell r="BQ576" t="str">
            <v/>
          </cell>
          <cell r="BR576" t="str">
            <v/>
          </cell>
          <cell r="BS576" t="str">
            <v/>
          </cell>
          <cell r="BT576" t="str">
            <v/>
          </cell>
          <cell r="BU576" t="str">
            <v/>
          </cell>
          <cell r="BV576" t="str">
            <v/>
          </cell>
          <cell r="BW576" t="str">
            <v/>
          </cell>
          <cell r="BX576" t="str">
            <v/>
          </cell>
        </row>
        <row r="577">
          <cell r="A577" t="str">
            <v>RB07EXC</v>
          </cell>
          <cell r="B577" t="str">
            <v>Excel 2007</v>
          </cell>
          <cell r="C577" t="str">
            <v/>
          </cell>
          <cell r="D577" t="str">
            <v xml:space="preserve"> Collectif</v>
          </cell>
          <cell r="E577" t="str">
            <v/>
          </cell>
          <cell r="F577" t="str">
            <v xml:space="preserve">Collectif, </v>
          </cell>
          <cell r="G577" t="str">
            <v/>
          </cell>
          <cell r="H577" t="str">
            <v/>
          </cell>
          <cell r="I577" t="str">
            <v/>
          </cell>
          <cell r="J577" t="str">
            <v/>
          </cell>
          <cell r="K577" t="str">
            <v>Edition du 1 January 2007</v>
          </cell>
          <cell r="L577" t="str">
            <v>387 pages</v>
          </cell>
          <cell r="M577" t="str">
            <v>Editions ENI</v>
          </cell>
          <cell r="N577" t="str">
            <v>fre</v>
          </cell>
          <cell r="O577" t="str">
            <v>fre</v>
          </cell>
          <cell r="P577" t="str">
            <v>fre</v>
          </cell>
          <cell r="Q577" t="str">
            <v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v>
          </cell>
          <cell r="R577">
            <v>9782746044555</v>
          </cell>
          <cell r="S577" t="str">
            <v>Version Numérique</v>
          </cell>
          <cell r="T577">
            <v>9782746034952</v>
          </cell>
          <cell r="U577" t="str">
            <v>Version Imprimée</v>
          </cell>
          <cell r="V577" t="str">
            <v>St-Herblain</v>
          </cell>
          <cell r="W577" t="str">
            <v>Editions ENI</v>
          </cell>
          <cell r="X577">
            <v>2007</v>
          </cell>
          <cell r="Y577" t="str">
            <v>Bibliothèque Numérique ENI (Service en ligne)</v>
          </cell>
          <cell r="Z577" t="str">
            <v>RÉFÉRENCE BUREAUTIQUE</v>
          </cell>
          <cell r="AA577" t="str">
            <v>texte</v>
          </cell>
          <cell r="AB577" t="str">
            <v>txt</v>
          </cell>
          <cell r="AC577" t="str">
            <v>rdacontent/fre</v>
          </cell>
          <cell r="AD577" t="str">
            <v>informatique</v>
          </cell>
          <cell r="AE577" t="str">
            <v>c</v>
          </cell>
          <cell r="AF577" t="str">
            <v>rdamedia/fre</v>
          </cell>
          <cell r="AG577" t="str">
            <v>ressource en ligne</v>
          </cell>
          <cell r="AH577" t="str">
            <v>cr</v>
          </cell>
          <cell r="AI577" t="str">
            <v>rdacarrier/fre</v>
          </cell>
          <cell r="AJ577" t="str">
            <v>m\\\\\o\\d\\\\\\\\</v>
          </cell>
          <cell r="AK577" t="str">
            <v>cr\cn\\\\uuaua</v>
          </cell>
          <cell r="AL577" t="str">
            <v>Accès restreint aux membres</v>
          </cell>
          <cell r="AM577" t="str">
            <v>Source de la note de description : Version imprimée</v>
          </cell>
          <cell r="AN577" t="str">
            <v/>
          </cell>
          <cell r="AO577" t="str">
            <v>%SITE_CLIENT%/?library_guid=F059D0A1-2A87-4407-A376-12CE6FF2E66D</v>
          </cell>
          <cell r="AP577" t="str">
            <v>Accès au travers du portail ENI</v>
          </cell>
          <cell r="AQ577" t="str">
            <v xml:space="preserve"> audit </v>
          </cell>
          <cell r="AR577" t="str">
            <v xml:space="preserve"> classeur </v>
          </cell>
          <cell r="AS577" t="str">
            <v xml:space="preserve"> e</v>
          </cell>
          <cell r="AT577" t="str">
            <v xml:space="preserve"> ebook </v>
          </cell>
          <cell r="AU577" t="str">
            <v xml:space="preserve"> excel 07 </v>
          </cell>
          <cell r="AV577" t="str">
            <v xml:space="preserve"> feuille de calcul </v>
          </cell>
          <cell r="AW577" t="str">
            <v xml:space="preserve"> formule </v>
          </cell>
          <cell r="AX577" t="str">
            <v xml:space="preserve"> graphique </v>
          </cell>
          <cell r="AY577" t="str">
            <v xml:space="preserve"> liste </v>
          </cell>
          <cell r="AZ577" t="str">
            <v xml:space="preserve"> livre électronique </v>
          </cell>
          <cell r="BA577" t="str">
            <v xml:space="preserve"> livre numérique </v>
          </cell>
          <cell r="BB577" t="str">
            <v xml:space="preserve"> livres électroniques </v>
          </cell>
          <cell r="BC577" t="str">
            <v xml:space="preserve"> livres numériques </v>
          </cell>
          <cell r="BD577" t="str">
            <v xml:space="preserve"> LNRB07EXC</v>
          </cell>
          <cell r="BE577" t="str">
            <v xml:space="preserve"> scénario </v>
          </cell>
          <cell r="BF577" t="str">
            <v xml:space="preserve"> solveur </v>
          </cell>
          <cell r="BG577" t="str">
            <v xml:space="preserve"> statistique </v>
          </cell>
          <cell r="BH577" t="str">
            <v xml:space="preserve"> tableau croisé </v>
          </cell>
          <cell r="BI577" t="str">
            <v xml:space="preserve"> tableur </v>
          </cell>
          <cell r="BJ577" t="str">
            <v xml:space="preserve">book </v>
          </cell>
          <cell r="BK577" t="str">
            <v xml:space="preserve">Microsoft </v>
          </cell>
          <cell r="BL577" t="str">
            <v/>
          </cell>
          <cell r="BM577" t="str">
            <v/>
          </cell>
          <cell r="BN577" t="str">
            <v/>
          </cell>
          <cell r="BO577" t="str">
            <v/>
          </cell>
          <cell r="BP577" t="str">
            <v/>
          </cell>
          <cell r="BQ577" t="str">
            <v/>
          </cell>
          <cell r="BR577" t="str">
            <v/>
          </cell>
          <cell r="BS577" t="str">
            <v/>
          </cell>
          <cell r="BT577" t="str">
            <v/>
          </cell>
          <cell r="BU577" t="str">
            <v/>
          </cell>
          <cell r="BV577" t="str">
            <v/>
          </cell>
          <cell r="BW577" t="str">
            <v/>
          </cell>
          <cell r="BX577" t="str">
            <v/>
          </cell>
        </row>
        <row r="578">
          <cell r="A578" t="str">
            <v>RB07OUT</v>
          </cell>
          <cell r="B578" t="str">
            <v>Outlook 2007</v>
          </cell>
          <cell r="C578" t="str">
            <v/>
          </cell>
          <cell r="D578" t="str">
            <v xml:space="preserve"> Collectif</v>
          </cell>
          <cell r="E578" t="str">
            <v/>
          </cell>
          <cell r="F578" t="str">
            <v xml:space="preserve">Collectif, </v>
          </cell>
          <cell r="G578" t="str">
            <v/>
          </cell>
          <cell r="H578" t="str">
            <v/>
          </cell>
          <cell r="I578" t="str">
            <v/>
          </cell>
          <cell r="J578" t="str">
            <v/>
          </cell>
          <cell r="K578" t="str">
            <v>Edition du 1 March 2007</v>
          </cell>
          <cell r="L578" t="str">
            <v>390 pages</v>
          </cell>
          <cell r="M578" t="str">
            <v>Editions ENI</v>
          </cell>
          <cell r="N578" t="str">
            <v>fre</v>
          </cell>
          <cell r="O578" t="str">
            <v>fre</v>
          </cell>
          <cell r="P578" t="str">
            <v>fre</v>
          </cell>
          <cell r="Q578" t="str">
            <v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v>
          </cell>
          <cell r="R578">
            <v>9782746044586</v>
          </cell>
          <cell r="S578" t="str">
            <v>Version Numérique</v>
          </cell>
          <cell r="T578">
            <v>9782746035508</v>
          </cell>
          <cell r="U578" t="str">
            <v>Version Imprimée</v>
          </cell>
          <cell r="V578" t="str">
            <v>St-Herblain</v>
          </cell>
          <cell r="W578" t="str">
            <v>Editions ENI</v>
          </cell>
          <cell r="X578">
            <v>2007</v>
          </cell>
          <cell r="Y578" t="str">
            <v>Bibliothèque Numérique ENI (Service en ligne)</v>
          </cell>
          <cell r="Z578" t="str">
            <v>RÉFÉRENCE BUREAUTIQUE</v>
          </cell>
          <cell r="AA578" t="str">
            <v>texte</v>
          </cell>
          <cell r="AB578" t="str">
            <v>txt</v>
          </cell>
          <cell r="AC578" t="str">
            <v>rdacontent/fre</v>
          </cell>
          <cell r="AD578" t="str">
            <v>informatique</v>
          </cell>
          <cell r="AE578" t="str">
            <v>c</v>
          </cell>
          <cell r="AF578" t="str">
            <v>rdamedia/fre</v>
          </cell>
          <cell r="AG578" t="str">
            <v>ressource en ligne</v>
          </cell>
          <cell r="AH578" t="str">
            <v>cr</v>
          </cell>
          <cell r="AI578" t="str">
            <v>rdacarrier/fre</v>
          </cell>
          <cell r="AJ578" t="str">
            <v>m\\\\\o\\d\\\\\\\\</v>
          </cell>
          <cell r="AK578" t="str">
            <v>cr\cn\\\\uuaua</v>
          </cell>
          <cell r="AL578" t="str">
            <v>Accès restreint aux membres</v>
          </cell>
          <cell r="AM578" t="str">
            <v>Source de la note de description : Version imprimée</v>
          </cell>
          <cell r="AN578" t="str">
            <v/>
          </cell>
          <cell r="AO578" t="str">
            <v>%SITE_CLIENT%/?library_guid=D450935B-EB74-4F28-B76E-98923E2955B3</v>
          </cell>
          <cell r="AP578" t="str">
            <v>Accès au travers du portail ENI</v>
          </cell>
          <cell r="AQ578" t="str">
            <v xml:space="preserve"> Agenda </v>
          </cell>
          <cell r="AR578" t="str">
            <v xml:space="preserve"> anti</v>
          </cell>
          <cell r="AS578" t="str">
            <v xml:space="preserve"> Calendrier </v>
          </cell>
          <cell r="AT578" t="str">
            <v xml:space="preserve"> Carnet d'adresses </v>
          </cell>
          <cell r="AU578" t="str">
            <v xml:space="preserve"> Contact </v>
          </cell>
          <cell r="AV578" t="str">
            <v xml:space="preserve"> e</v>
          </cell>
          <cell r="AW578" t="str">
            <v xml:space="preserve"> e</v>
          </cell>
          <cell r="AX578" t="str">
            <v xml:space="preserve"> ebook </v>
          </cell>
          <cell r="AY578" t="str">
            <v xml:space="preserve"> livre électronique </v>
          </cell>
          <cell r="AZ578" t="str">
            <v xml:space="preserve"> livre numérique </v>
          </cell>
          <cell r="BA578" t="str">
            <v xml:space="preserve"> livres électroniques </v>
          </cell>
          <cell r="BB578" t="str">
            <v xml:space="preserve"> livres numériques </v>
          </cell>
          <cell r="BC578" t="str">
            <v xml:space="preserve"> LNRB07OUT</v>
          </cell>
          <cell r="BD578" t="str">
            <v xml:space="preserve"> message </v>
          </cell>
          <cell r="BE578" t="str">
            <v xml:space="preserve"> Messagerie </v>
          </cell>
          <cell r="BF578" t="str">
            <v xml:space="preserve"> réunion </v>
          </cell>
          <cell r="BG578" t="str">
            <v xml:space="preserve"> Tâches </v>
          </cell>
          <cell r="BH578" t="str">
            <v xml:space="preserve">book </v>
          </cell>
          <cell r="BI578" t="str">
            <v xml:space="preserve">mail </v>
          </cell>
          <cell r="BJ578" t="str">
            <v xml:space="preserve">Microsoft </v>
          </cell>
          <cell r="BK578" t="str">
            <v xml:space="preserve">spam </v>
          </cell>
          <cell r="BL578" t="str">
            <v/>
          </cell>
          <cell r="BM578" t="str">
            <v/>
          </cell>
          <cell r="BN578" t="str">
            <v/>
          </cell>
          <cell r="BO578" t="str">
            <v/>
          </cell>
          <cell r="BP578" t="str">
            <v/>
          </cell>
          <cell r="BQ578" t="str">
            <v/>
          </cell>
          <cell r="BR578" t="str">
            <v/>
          </cell>
          <cell r="BS578" t="str">
            <v/>
          </cell>
          <cell r="BT578" t="str">
            <v/>
          </cell>
          <cell r="BU578" t="str">
            <v/>
          </cell>
          <cell r="BV578" t="str">
            <v/>
          </cell>
          <cell r="BW578" t="str">
            <v/>
          </cell>
          <cell r="BX578" t="str">
            <v/>
          </cell>
        </row>
        <row r="579">
          <cell r="A579" t="str">
            <v>RB07POW</v>
          </cell>
          <cell r="B579" t="str">
            <v>PowerPoint 2007</v>
          </cell>
          <cell r="C579" t="str">
            <v/>
          </cell>
          <cell r="D579" t="str">
            <v>Catherine Guérois</v>
          </cell>
          <cell r="E579" t="str">
            <v/>
          </cell>
          <cell r="F579" t="str">
            <v>Guérois, Catherine</v>
          </cell>
          <cell r="G579" t="str">
            <v/>
          </cell>
          <cell r="H579" t="str">
            <v/>
          </cell>
          <cell r="I579" t="str">
            <v/>
          </cell>
          <cell r="J579" t="str">
            <v/>
          </cell>
          <cell r="K579" t="str">
            <v>Edition du 1 May 2007</v>
          </cell>
          <cell r="L579" t="str">
            <v>354 pages</v>
          </cell>
          <cell r="M579" t="str">
            <v>Editions ENI</v>
          </cell>
          <cell r="N579" t="str">
            <v>fre</v>
          </cell>
          <cell r="O579" t="str">
            <v>fre</v>
          </cell>
          <cell r="P579" t="str">
            <v>fre</v>
          </cell>
          <cell r="Q579" t="str">
            <v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v>
          </cell>
          <cell r="R579">
            <v>9782746044609</v>
          </cell>
          <cell r="S579" t="str">
            <v>Version Numérique</v>
          </cell>
          <cell r="T579">
            <v>9782746036987</v>
          </cell>
          <cell r="U579" t="str">
            <v>Version Imprimée</v>
          </cell>
          <cell r="V579" t="str">
            <v>St-Herblain</v>
          </cell>
          <cell r="W579" t="str">
            <v>Editions ENI</v>
          </cell>
          <cell r="X579">
            <v>2007</v>
          </cell>
          <cell r="Y579" t="str">
            <v>Bibliothèque Numérique ENI (Service en ligne)</v>
          </cell>
          <cell r="Z579" t="str">
            <v>RÉFÉRENCE BUREAUTIQUE</v>
          </cell>
          <cell r="AA579" t="str">
            <v>texte</v>
          </cell>
          <cell r="AB579" t="str">
            <v>txt</v>
          </cell>
          <cell r="AC579" t="str">
            <v>rdacontent/fre</v>
          </cell>
          <cell r="AD579" t="str">
            <v>informatique</v>
          </cell>
          <cell r="AE579" t="str">
            <v>c</v>
          </cell>
          <cell r="AF579" t="str">
            <v>rdamedia/fre</v>
          </cell>
          <cell r="AG579" t="str">
            <v>ressource en ligne</v>
          </cell>
          <cell r="AH579" t="str">
            <v>cr</v>
          </cell>
          <cell r="AI579" t="str">
            <v>rdacarrier/fre</v>
          </cell>
          <cell r="AJ579" t="str">
            <v>m\\\\\o\\d\\\\\\\\</v>
          </cell>
          <cell r="AK579" t="str">
            <v>cr\cn\\\\uuaua</v>
          </cell>
          <cell r="AL579" t="str">
            <v>Accès restreint aux membres</v>
          </cell>
          <cell r="AM579" t="str">
            <v>Source de la note de description : Version imprimée</v>
          </cell>
          <cell r="AN579" t="str">
            <v/>
          </cell>
          <cell r="AO579" t="str">
            <v>%SITE_CLIENT%/?library_guid=3E7D345C-1E1D-4612-A208-CEF6B18266F2</v>
          </cell>
          <cell r="AP579" t="str">
            <v>Accès au travers du portail ENI</v>
          </cell>
          <cell r="AQ579" t="str">
            <v xml:space="preserve"> album photos </v>
          </cell>
          <cell r="AR579" t="str">
            <v xml:space="preserve"> application </v>
          </cell>
          <cell r="AS579" t="str">
            <v xml:space="preserve"> diagramme </v>
          </cell>
          <cell r="AT579" t="str">
            <v xml:space="preserve"> diaporama </v>
          </cell>
          <cell r="AU579" t="str">
            <v xml:space="preserve"> diapositive </v>
          </cell>
          <cell r="AV579" t="str">
            <v xml:space="preserve"> e</v>
          </cell>
          <cell r="AW579" t="str">
            <v xml:space="preserve"> ebook </v>
          </cell>
          <cell r="AX579" t="str">
            <v xml:space="preserve"> livre électronique </v>
          </cell>
          <cell r="AY579" t="str">
            <v xml:space="preserve"> livre numérique </v>
          </cell>
          <cell r="AZ579" t="str">
            <v xml:space="preserve"> livres électroniques </v>
          </cell>
          <cell r="BA579" t="str">
            <v xml:space="preserve"> livres numériques </v>
          </cell>
          <cell r="BB579" t="str">
            <v xml:space="preserve"> LNRB07POW</v>
          </cell>
          <cell r="BC579" t="str">
            <v xml:space="preserve"> Office 07 </v>
          </cell>
          <cell r="BD579" t="str">
            <v xml:space="preserve"> Office 2007 </v>
          </cell>
          <cell r="BE579" t="str">
            <v xml:space="preserve"> organigramme </v>
          </cell>
          <cell r="BF579" t="str">
            <v xml:space="preserve"> powerpoint </v>
          </cell>
          <cell r="BG579" t="str">
            <v xml:space="preserve"> Powerpoint </v>
          </cell>
          <cell r="BH579" t="str">
            <v xml:space="preserve"> Powerpoint 07 </v>
          </cell>
          <cell r="BI579" t="str">
            <v xml:space="preserve"> PowerPoint2007 </v>
          </cell>
          <cell r="BJ579" t="str">
            <v xml:space="preserve"> Powerpoint2007 </v>
          </cell>
          <cell r="BK579" t="str">
            <v xml:space="preserve"> PréAO </v>
          </cell>
          <cell r="BL579" t="str">
            <v xml:space="preserve">book </v>
          </cell>
          <cell r="BM579" t="str">
            <v xml:space="preserve">Microsoft </v>
          </cell>
          <cell r="BN579" t="str">
            <v/>
          </cell>
          <cell r="BO579" t="str">
            <v/>
          </cell>
          <cell r="BP579" t="str">
            <v/>
          </cell>
          <cell r="BQ579" t="str">
            <v/>
          </cell>
          <cell r="BR579" t="str">
            <v/>
          </cell>
          <cell r="BS579" t="str">
            <v/>
          </cell>
          <cell r="BT579" t="str">
            <v/>
          </cell>
          <cell r="BU579" t="str">
            <v/>
          </cell>
          <cell r="BV579" t="str">
            <v/>
          </cell>
          <cell r="BW579" t="str">
            <v/>
          </cell>
          <cell r="BX579" t="str">
            <v/>
          </cell>
        </row>
        <row r="580">
          <cell r="A580" t="str">
            <v>RB07PRO</v>
          </cell>
          <cell r="B580" t="str">
            <v>Project 2007</v>
          </cell>
          <cell r="C580" t="str">
            <v>version Standard</v>
          </cell>
          <cell r="D580" t="str">
            <v>Béatrice Daburon</v>
          </cell>
          <cell r="E580" t="str">
            <v/>
          </cell>
          <cell r="F580" t="str">
            <v>Daburon, Béatrice</v>
          </cell>
          <cell r="G580" t="str">
            <v/>
          </cell>
          <cell r="H580" t="str">
            <v/>
          </cell>
          <cell r="I580" t="str">
            <v/>
          </cell>
          <cell r="J580" t="str">
            <v/>
          </cell>
          <cell r="K580" t="str">
            <v>Edition du 3 October 2007</v>
          </cell>
          <cell r="L580" t="str">
            <v>377 pages</v>
          </cell>
          <cell r="M580" t="str">
            <v>Editions ENI</v>
          </cell>
          <cell r="N580" t="str">
            <v>fre</v>
          </cell>
          <cell r="O580" t="str">
            <v>fre</v>
          </cell>
          <cell r="P580" t="str">
            <v>fre</v>
          </cell>
          <cell r="Q580" t="str">
            <v>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v>
          </cell>
          <cell r="R580">
            <v>9782746044616</v>
          </cell>
          <cell r="S580" t="str">
            <v>Version Numérique</v>
          </cell>
          <cell r="T580">
            <v>9782746039520</v>
          </cell>
          <cell r="U580" t="str">
            <v>Version Imprimée</v>
          </cell>
          <cell r="V580" t="str">
            <v>St-Herblain</v>
          </cell>
          <cell r="W580" t="str">
            <v>Editions ENI</v>
          </cell>
          <cell r="X580">
            <v>2007</v>
          </cell>
          <cell r="Y580" t="str">
            <v>Bibliothèque Numérique ENI (Service en ligne)</v>
          </cell>
          <cell r="Z580" t="str">
            <v>RÉFÉRENCE BUREAUTIQUE</v>
          </cell>
          <cell r="AA580" t="str">
            <v>texte</v>
          </cell>
          <cell r="AB580" t="str">
            <v>txt</v>
          </cell>
          <cell r="AC580" t="str">
            <v>rdacontent/fre</v>
          </cell>
          <cell r="AD580" t="str">
            <v>informatique</v>
          </cell>
          <cell r="AE580" t="str">
            <v>c</v>
          </cell>
          <cell r="AF580" t="str">
            <v>rdamedia/fre</v>
          </cell>
          <cell r="AG580" t="str">
            <v>ressource en ligne</v>
          </cell>
          <cell r="AH580" t="str">
            <v>cr</v>
          </cell>
          <cell r="AI580" t="str">
            <v>rdacarrier/fre</v>
          </cell>
          <cell r="AJ580" t="str">
            <v>m\\\\\o\\d\\\\\\\\</v>
          </cell>
          <cell r="AK580" t="str">
            <v>cr\cn\\\\uuaua</v>
          </cell>
          <cell r="AL580" t="str">
            <v>Accès restreint aux membres</v>
          </cell>
          <cell r="AM580" t="str">
            <v>Source de la note de description : Version imprimée</v>
          </cell>
          <cell r="AN580" t="str">
            <v/>
          </cell>
          <cell r="AO580" t="str">
            <v>%SITE_CLIENT%/?library_guid=B9F28C9B-2ED4-4C2D-8F5D-2B20EBF4F126</v>
          </cell>
          <cell r="AP580" t="str">
            <v>Accès au travers du portail ENI</v>
          </cell>
          <cell r="AQ580" t="str">
            <v xml:space="preserve"> cash</v>
          </cell>
          <cell r="AR580" t="str">
            <v xml:space="preserve"> diagramme de Gantt </v>
          </cell>
          <cell r="AS580" t="str">
            <v xml:space="preserve"> e</v>
          </cell>
          <cell r="AT580" t="str">
            <v xml:space="preserve"> ebook </v>
          </cell>
          <cell r="AU580" t="str">
            <v xml:space="preserve"> Gestion de projet </v>
          </cell>
          <cell r="AV580" t="str">
            <v xml:space="preserve"> livre électronique </v>
          </cell>
          <cell r="AW580" t="str">
            <v xml:space="preserve"> livre numérique </v>
          </cell>
          <cell r="AX580" t="str">
            <v xml:space="preserve"> livres électroniques </v>
          </cell>
          <cell r="AY580" t="str">
            <v xml:space="preserve"> livres numériques </v>
          </cell>
          <cell r="AZ580" t="str">
            <v xml:space="preserve"> LNRB07PRO</v>
          </cell>
          <cell r="BA580" t="str">
            <v xml:space="preserve"> Pert </v>
          </cell>
          <cell r="BB580" t="str">
            <v xml:space="preserve"> planification </v>
          </cell>
          <cell r="BC580" t="str">
            <v xml:space="preserve">book </v>
          </cell>
          <cell r="BD580" t="str">
            <v xml:space="preserve">flow </v>
          </cell>
          <cell r="BE580" t="str">
            <v xml:space="preserve">Microsoft </v>
          </cell>
          <cell r="BF580" t="str">
            <v/>
          </cell>
          <cell r="BG580" t="str">
            <v/>
          </cell>
          <cell r="BH580" t="str">
            <v/>
          </cell>
          <cell r="BI580" t="str">
            <v/>
          </cell>
          <cell r="BJ580" t="str">
            <v/>
          </cell>
          <cell r="BK580" t="str">
            <v/>
          </cell>
          <cell r="BL580" t="str">
            <v/>
          </cell>
          <cell r="BM580" t="str">
            <v/>
          </cell>
          <cell r="BN580" t="str">
            <v/>
          </cell>
          <cell r="BO580" t="str">
            <v/>
          </cell>
          <cell r="BP580" t="str">
            <v/>
          </cell>
          <cell r="BQ580" t="str">
            <v/>
          </cell>
          <cell r="BR580" t="str">
            <v/>
          </cell>
          <cell r="BS580" t="str">
            <v/>
          </cell>
          <cell r="BT580" t="str">
            <v/>
          </cell>
          <cell r="BU580" t="str">
            <v/>
          </cell>
          <cell r="BV580" t="str">
            <v/>
          </cell>
          <cell r="BW580" t="str">
            <v/>
          </cell>
          <cell r="BX580" t="str">
            <v/>
          </cell>
        </row>
        <row r="581">
          <cell r="A581" t="str">
            <v>RB07PUB</v>
          </cell>
          <cell r="B581" t="str">
            <v>Publisher 2007</v>
          </cell>
          <cell r="C581" t="str">
            <v/>
          </cell>
          <cell r="D581" t="str">
            <v xml:space="preserve"> Collectif</v>
          </cell>
          <cell r="E581" t="str">
            <v/>
          </cell>
          <cell r="F581" t="str">
            <v xml:space="preserve">Collectif, </v>
          </cell>
          <cell r="G581" t="str">
            <v/>
          </cell>
          <cell r="H581" t="str">
            <v/>
          </cell>
          <cell r="I581" t="str">
            <v/>
          </cell>
          <cell r="J581" t="str">
            <v/>
          </cell>
          <cell r="K581" t="str">
            <v>Edition du 1 April 2007</v>
          </cell>
          <cell r="L581" t="str">
            <v>359 pages</v>
          </cell>
          <cell r="M581" t="str">
            <v>Editions ENI</v>
          </cell>
          <cell r="N581" t="str">
            <v>fre</v>
          </cell>
          <cell r="O581" t="str">
            <v>fre</v>
          </cell>
          <cell r="P581" t="str">
            <v>fre</v>
          </cell>
          <cell r="Q581" t="str">
            <v>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v>
          </cell>
          <cell r="R581">
            <v>9782746044623</v>
          </cell>
          <cell r="S581" t="str">
            <v>Version Numérique</v>
          </cell>
          <cell r="T581">
            <v>9782746036178</v>
          </cell>
          <cell r="U581" t="str">
            <v>Version Imprimée</v>
          </cell>
          <cell r="V581" t="str">
            <v>St-Herblain</v>
          </cell>
          <cell r="W581" t="str">
            <v>Editions ENI</v>
          </cell>
          <cell r="X581">
            <v>2007</v>
          </cell>
          <cell r="Y581" t="str">
            <v>Bibliothèque Numérique ENI (Service en ligne)</v>
          </cell>
          <cell r="Z581" t="str">
            <v>RÉFÉRENCE BUREAUTIQUE</v>
          </cell>
          <cell r="AA581" t="str">
            <v>texte</v>
          </cell>
          <cell r="AB581" t="str">
            <v>txt</v>
          </cell>
          <cell r="AC581" t="str">
            <v>rdacontent/fre</v>
          </cell>
          <cell r="AD581" t="str">
            <v>informatique</v>
          </cell>
          <cell r="AE581" t="str">
            <v>c</v>
          </cell>
          <cell r="AF581" t="str">
            <v>rdamedia/fre</v>
          </cell>
          <cell r="AG581" t="str">
            <v>ressource en ligne</v>
          </cell>
          <cell r="AH581" t="str">
            <v>cr</v>
          </cell>
          <cell r="AI581" t="str">
            <v>rdacarrier/fre</v>
          </cell>
          <cell r="AJ581" t="str">
            <v>m\\\\\o\\d\\\\\\\\</v>
          </cell>
          <cell r="AK581" t="str">
            <v>cr\cn\\\\uuaua</v>
          </cell>
          <cell r="AL581" t="str">
            <v>Accès restreint aux membres</v>
          </cell>
          <cell r="AM581" t="str">
            <v>Source de la note de description : Version imprimée</v>
          </cell>
          <cell r="AN581" t="str">
            <v/>
          </cell>
          <cell r="AO581" t="str">
            <v>%SITE_CLIENT%/?library_guid=F5071AAF-61DE-4E33-901B-61F964108623</v>
          </cell>
          <cell r="AP581" t="str">
            <v>Accès au travers du portail ENI</v>
          </cell>
          <cell r="AQ581" t="str">
            <v xml:space="preserve"> composition </v>
          </cell>
          <cell r="AR581" t="str">
            <v xml:space="preserve"> e</v>
          </cell>
          <cell r="AS581" t="str">
            <v xml:space="preserve"> ebook </v>
          </cell>
          <cell r="AT581" t="str">
            <v xml:space="preserve"> livre électronique </v>
          </cell>
          <cell r="AU581" t="str">
            <v xml:space="preserve"> livre numérique </v>
          </cell>
          <cell r="AV581" t="str">
            <v xml:space="preserve"> livres électroniques</v>
          </cell>
          <cell r="AW581" t="str">
            <v xml:space="preserve"> livres numériques </v>
          </cell>
          <cell r="AX581" t="str">
            <v xml:space="preserve"> mise en page </v>
          </cell>
          <cell r="AY581" t="str">
            <v xml:space="preserve"> Office 07 </v>
          </cell>
          <cell r="AZ581" t="str">
            <v xml:space="preserve"> Office 2007 </v>
          </cell>
          <cell r="BA581" t="str">
            <v xml:space="preserve"> PAO </v>
          </cell>
          <cell r="BB581" t="str">
            <v xml:space="preserve"> Publisher07 </v>
          </cell>
          <cell r="BC581" t="str">
            <v xml:space="preserve"> Publisher2007 </v>
          </cell>
          <cell r="BD581" t="str">
            <v xml:space="preserve">book </v>
          </cell>
          <cell r="BE581" t="str">
            <v xml:space="preserve">Microsoft </v>
          </cell>
          <cell r="BF581" t="str">
            <v/>
          </cell>
          <cell r="BG581" t="str">
            <v/>
          </cell>
          <cell r="BH581" t="str">
            <v/>
          </cell>
          <cell r="BI581" t="str">
            <v/>
          </cell>
          <cell r="BJ581" t="str">
            <v/>
          </cell>
          <cell r="BK581" t="str">
            <v/>
          </cell>
          <cell r="BL581" t="str">
            <v/>
          </cell>
          <cell r="BM581" t="str">
            <v/>
          </cell>
          <cell r="BN581" t="str">
            <v/>
          </cell>
          <cell r="BO581" t="str">
            <v/>
          </cell>
          <cell r="BP581" t="str">
            <v/>
          </cell>
          <cell r="BQ581" t="str">
            <v/>
          </cell>
          <cell r="BR581" t="str">
            <v/>
          </cell>
          <cell r="BS581" t="str">
            <v/>
          </cell>
          <cell r="BT581" t="str">
            <v/>
          </cell>
          <cell r="BU581" t="str">
            <v/>
          </cell>
          <cell r="BV581" t="str">
            <v/>
          </cell>
          <cell r="BW581" t="str">
            <v/>
          </cell>
          <cell r="BX581" t="str">
            <v/>
          </cell>
        </row>
        <row r="582">
          <cell r="A582" t="str">
            <v>RB07VIS</v>
          </cell>
          <cell r="B582" t="str">
            <v>Visio 2007</v>
          </cell>
          <cell r="C582" t="str">
            <v/>
          </cell>
          <cell r="D582" t="str">
            <v>Olivier LE FRAPPER</v>
          </cell>
          <cell r="E582" t="str">
            <v/>
          </cell>
          <cell r="F582" t="str">
            <v>LE FRAPPER, Olivier</v>
          </cell>
          <cell r="G582" t="str">
            <v/>
          </cell>
          <cell r="H582" t="str">
            <v/>
          </cell>
          <cell r="I582" t="str">
            <v/>
          </cell>
          <cell r="J582" t="str">
            <v/>
          </cell>
          <cell r="K582" t="str">
            <v>Edition du 1 September 2007</v>
          </cell>
          <cell r="L582" t="str">
            <v>283 pages</v>
          </cell>
          <cell r="M582" t="str">
            <v>Editions ENI</v>
          </cell>
          <cell r="N582" t="str">
            <v>fre</v>
          </cell>
          <cell r="O582" t="str">
            <v>fre</v>
          </cell>
          <cell r="P582" t="str">
            <v>fre</v>
          </cell>
          <cell r="Q582" t="str">
            <v>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v>
          </cell>
          <cell r="R582">
            <v>9782746044630</v>
          </cell>
          <cell r="S582" t="str">
            <v>Version Numérique</v>
          </cell>
          <cell r="T582">
            <v>9782746039001</v>
          </cell>
          <cell r="U582" t="str">
            <v>Version Imprimée</v>
          </cell>
          <cell r="V582" t="str">
            <v>St-Herblain</v>
          </cell>
          <cell r="W582" t="str">
            <v>Editions ENI</v>
          </cell>
          <cell r="X582">
            <v>2007</v>
          </cell>
          <cell r="Y582" t="str">
            <v>Bibliothèque Numérique ENI (Service en ligne)</v>
          </cell>
          <cell r="Z582" t="str">
            <v>RÉFÉRENCE BUREAUTIQUE</v>
          </cell>
          <cell r="AA582" t="str">
            <v>texte</v>
          </cell>
          <cell r="AB582" t="str">
            <v>txt</v>
          </cell>
          <cell r="AC582" t="str">
            <v>rdacontent/fre</v>
          </cell>
          <cell r="AD582" t="str">
            <v>informatique</v>
          </cell>
          <cell r="AE582" t="str">
            <v>c</v>
          </cell>
          <cell r="AF582" t="str">
            <v>rdamedia/fre</v>
          </cell>
          <cell r="AG582" t="str">
            <v>ressource en ligne</v>
          </cell>
          <cell r="AH582" t="str">
            <v>cr</v>
          </cell>
          <cell r="AI582" t="str">
            <v>rdacarrier/fre</v>
          </cell>
          <cell r="AJ582" t="str">
            <v>m\\\\\o\\d\\\\\\\\</v>
          </cell>
          <cell r="AK582" t="str">
            <v>cr\cn\\\\uuaua</v>
          </cell>
          <cell r="AL582" t="str">
            <v>Accès restreint aux membres</v>
          </cell>
          <cell r="AM582" t="str">
            <v>Source de la note de description : Version imprimée</v>
          </cell>
          <cell r="AN582" t="str">
            <v/>
          </cell>
          <cell r="AO582" t="str">
            <v>%SITE_CLIENT%/?library_guid=0216CF34-55E5-41A5-9BAD-78A9992A6AF2</v>
          </cell>
          <cell r="AP582" t="str">
            <v>Accès au travers du portail ENI</v>
          </cell>
          <cell r="AQ582" t="str">
            <v xml:space="preserve"> diagramme </v>
          </cell>
          <cell r="AR582" t="str">
            <v xml:space="preserve"> e</v>
          </cell>
          <cell r="AS582" t="str">
            <v xml:space="preserve"> ebook </v>
          </cell>
          <cell r="AT582" t="str">
            <v xml:space="preserve"> gabarit </v>
          </cell>
          <cell r="AU582" t="str">
            <v xml:space="preserve"> livre électronique </v>
          </cell>
          <cell r="AV582" t="str">
            <v xml:space="preserve"> livre numérique </v>
          </cell>
          <cell r="AW582" t="str">
            <v xml:space="preserve"> livres électroniques </v>
          </cell>
          <cell r="AX582" t="str">
            <v xml:space="preserve"> livres numériques </v>
          </cell>
          <cell r="AY582" t="str">
            <v xml:space="preserve"> LNRB07VIS</v>
          </cell>
          <cell r="AZ582" t="str">
            <v xml:space="preserve"> schéma </v>
          </cell>
          <cell r="BA582" t="str">
            <v xml:space="preserve">book </v>
          </cell>
          <cell r="BB582" t="str">
            <v xml:space="preserve">Microsoft </v>
          </cell>
          <cell r="BC582" t="str">
            <v/>
          </cell>
          <cell r="BD582" t="str">
            <v/>
          </cell>
          <cell r="BE582" t="str">
            <v/>
          </cell>
          <cell r="BF582" t="str">
            <v/>
          </cell>
          <cell r="BG582" t="str">
            <v/>
          </cell>
          <cell r="BH582" t="str">
            <v/>
          </cell>
          <cell r="BI582" t="str">
            <v/>
          </cell>
          <cell r="BJ582" t="str">
            <v/>
          </cell>
          <cell r="BK582" t="str">
            <v/>
          </cell>
          <cell r="BL582" t="str">
            <v/>
          </cell>
          <cell r="BM582" t="str">
            <v/>
          </cell>
          <cell r="BN582" t="str">
            <v/>
          </cell>
          <cell r="BO582" t="str">
            <v/>
          </cell>
          <cell r="BP582" t="str">
            <v/>
          </cell>
          <cell r="BQ582" t="str">
            <v/>
          </cell>
          <cell r="BR582" t="str">
            <v/>
          </cell>
          <cell r="BS582" t="str">
            <v/>
          </cell>
          <cell r="BT582" t="str">
            <v/>
          </cell>
          <cell r="BU582" t="str">
            <v/>
          </cell>
          <cell r="BV582" t="str">
            <v/>
          </cell>
          <cell r="BW582" t="str">
            <v/>
          </cell>
          <cell r="BX582" t="str">
            <v/>
          </cell>
        </row>
        <row r="583">
          <cell r="A583" t="str">
            <v>RB07WOR</v>
          </cell>
          <cell r="B583" t="str">
            <v>Word 2007</v>
          </cell>
          <cell r="C583" t="str">
            <v/>
          </cell>
          <cell r="D583" t="str">
            <v xml:space="preserve"> Collectif</v>
          </cell>
          <cell r="E583" t="str">
            <v/>
          </cell>
          <cell r="F583" t="str">
            <v xml:space="preserve">Collectif, </v>
          </cell>
          <cell r="G583" t="str">
            <v/>
          </cell>
          <cell r="H583" t="str">
            <v/>
          </cell>
          <cell r="I583" t="str">
            <v/>
          </cell>
          <cell r="J583" t="str">
            <v/>
          </cell>
          <cell r="K583" t="str">
            <v>Edition du 1 January 2007</v>
          </cell>
          <cell r="L583" t="str">
            <v>461 pages</v>
          </cell>
          <cell r="M583" t="str">
            <v>Editions ENI</v>
          </cell>
          <cell r="N583" t="str">
            <v>fre</v>
          </cell>
          <cell r="O583" t="str">
            <v>fre</v>
          </cell>
          <cell r="P583" t="str">
            <v>fre</v>
          </cell>
          <cell r="Q583" t="str">
            <v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v>
          </cell>
          <cell r="R583">
            <v>9782746044678</v>
          </cell>
          <cell r="S583" t="str">
            <v>Version Numérique</v>
          </cell>
          <cell r="T583">
            <v>9782746034969</v>
          </cell>
          <cell r="U583" t="str">
            <v>Version Imprimée</v>
          </cell>
          <cell r="V583" t="str">
            <v>St-Herblain</v>
          </cell>
          <cell r="W583" t="str">
            <v>Editions ENI</v>
          </cell>
          <cell r="X583">
            <v>2007</v>
          </cell>
          <cell r="Y583" t="str">
            <v>Bibliothèque Numérique ENI (Service en ligne)</v>
          </cell>
          <cell r="Z583" t="str">
            <v>RÉFÉRENCE BUREAUTIQUE</v>
          </cell>
          <cell r="AA583" t="str">
            <v>texte</v>
          </cell>
          <cell r="AB583" t="str">
            <v>txt</v>
          </cell>
          <cell r="AC583" t="str">
            <v>rdacontent/fre</v>
          </cell>
          <cell r="AD583" t="str">
            <v>informatique</v>
          </cell>
          <cell r="AE583" t="str">
            <v>c</v>
          </cell>
          <cell r="AF583" t="str">
            <v>rdamedia/fre</v>
          </cell>
          <cell r="AG583" t="str">
            <v>ressource en ligne</v>
          </cell>
          <cell r="AH583" t="str">
            <v>cr</v>
          </cell>
          <cell r="AI583" t="str">
            <v>rdacarrier/fre</v>
          </cell>
          <cell r="AJ583" t="str">
            <v>m\\\\\o\\d\\\\\\\\</v>
          </cell>
          <cell r="AK583" t="str">
            <v>cr\cn\\\\uuaua</v>
          </cell>
          <cell r="AL583" t="str">
            <v>Accès restreint aux membres</v>
          </cell>
          <cell r="AM583" t="str">
            <v>Source de la note de description : Version imprimée</v>
          </cell>
          <cell r="AN583" t="str">
            <v/>
          </cell>
          <cell r="AO583" t="str">
            <v>%SITE_CLIENT%/?library_guid=E195D110-26FE-4DB1-A8E2-604C296A1C1A</v>
          </cell>
          <cell r="AP583" t="str">
            <v>Accès au travers du portail ENI</v>
          </cell>
          <cell r="AQ583" t="str">
            <v xml:space="preserve"> document maître </v>
          </cell>
          <cell r="AR583" t="str">
            <v xml:space="preserve"> e</v>
          </cell>
          <cell r="AS583" t="str">
            <v xml:space="preserve"> ebook </v>
          </cell>
          <cell r="AT583" t="str">
            <v xml:space="preserve"> formulaire </v>
          </cell>
          <cell r="AU583" t="str">
            <v xml:space="preserve"> livre électronique </v>
          </cell>
          <cell r="AV583" t="str">
            <v xml:space="preserve"> livre numérique </v>
          </cell>
          <cell r="AW583" t="str">
            <v xml:space="preserve"> livres électroniques </v>
          </cell>
          <cell r="AX583" t="str">
            <v xml:space="preserve"> livres numériques </v>
          </cell>
          <cell r="AY583" t="str">
            <v xml:space="preserve"> LNRB07WOR</v>
          </cell>
          <cell r="AZ583" t="str">
            <v xml:space="preserve"> macro</v>
          </cell>
          <cell r="BA583" t="str">
            <v xml:space="preserve"> mailing </v>
          </cell>
          <cell r="BB583" t="str">
            <v xml:space="preserve"> page web </v>
          </cell>
          <cell r="BC583" t="str">
            <v xml:space="preserve"> plan </v>
          </cell>
          <cell r="BD583" t="str">
            <v xml:space="preserve"> publipostage </v>
          </cell>
          <cell r="BE583" t="str">
            <v xml:space="preserve"> suivi des modifications </v>
          </cell>
          <cell r="BF583" t="str">
            <v xml:space="preserve"> table des matières </v>
          </cell>
          <cell r="BG583" t="str">
            <v xml:space="preserve"> traitement de texte </v>
          </cell>
          <cell r="BH583" t="str">
            <v xml:space="preserve"> word 07 </v>
          </cell>
          <cell r="BI583" t="str">
            <v xml:space="preserve">book </v>
          </cell>
          <cell r="BJ583" t="str">
            <v xml:space="preserve">commandes </v>
          </cell>
          <cell r="BK583" t="str">
            <v xml:space="preserve">Microsoft </v>
          </cell>
          <cell r="BL583" t="str">
            <v/>
          </cell>
          <cell r="BM583" t="str">
            <v/>
          </cell>
          <cell r="BN583" t="str">
            <v/>
          </cell>
          <cell r="BO583" t="str">
            <v/>
          </cell>
          <cell r="BP583" t="str">
            <v/>
          </cell>
          <cell r="BQ583" t="str">
            <v/>
          </cell>
          <cell r="BR583" t="str">
            <v/>
          </cell>
          <cell r="BS583" t="str">
            <v/>
          </cell>
          <cell r="BT583" t="str">
            <v/>
          </cell>
          <cell r="BU583" t="str">
            <v/>
          </cell>
          <cell r="BV583" t="str">
            <v/>
          </cell>
          <cell r="BW583" t="str">
            <v/>
          </cell>
          <cell r="BX583" t="str">
            <v/>
          </cell>
        </row>
        <row r="584">
          <cell r="A584" t="str">
            <v>RB1016INI</v>
          </cell>
          <cell r="B584" t="str">
            <v>Initiation à l'informatique</v>
          </cell>
          <cell r="C584" t="str">
            <v>Windows 10, Word 2016, Excel 2016, Outlook 2016 et Microsoft Edge</v>
          </cell>
          <cell r="D584" t="str">
            <v xml:space="preserve"> Collectif</v>
          </cell>
          <cell r="E584" t="str">
            <v/>
          </cell>
          <cell r="F584" t="str">
            <v xml:space="preserve">Collectif, </v>
          </cell>
          <cell r="G584" t="str">
            <v/>
          </cell>
          <cell r="H584" t="str">
            <v/>
          </cell>
          <cell r="I584" t="str">
            <v/>
          </cell>
          <cell r="J584" t="str">
            <v/>
          </cell>
          <cell r="K584" t="str">
            <v>Edition du 1 May 2017</v>
          </cell>
          <cell r="L584" t="str">
            <v>315 pages</v>
          </cell>
          <cell r="M584" t="str">
            <v>Editions ENI</v>
          </cell>
          <cell r="N584" t="str">
            <v>fre</v>
          </cell>
          <cell r="O584" t="str">
            <v>fre</v>
          </cell>
          <cell r="P584" t="str">
            <v>fre</v>
          </cell>
          <cell r="Q584" t="str">
            <v>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v>
          </cell>
          <cell r="R584">
            <v>9782409008733</v>
          </cell>
          <cell r="S584" t="str">
            <v>Version Numérique</v>
          </cell>
          <cell r="T584">
            <v>9782409007828</v>
          </cell>
          <cell r="U584" t="str">
            <v>Version Imprimée</v>
          </cell>
          <cell r="V584" t="str">
            <v>St-Herblain</v>
          </cell>
          <cell r="W584" t="str">
            <v>Editions ENI</v>
          </cell>
          <cell r="X584">
            <v>2017</v>
          </cell>
          <cell r="Y584" t="str">
            <v>Bibliothèque Numérique ENI (Service en ligne)</v>
          </cell>
          <cell r="Z584" t="str">
            <v>RÉFÉRENCE BUREAUTIQUE</v>
          </cell>
          <cell r="AA584" t="str">
            <v>texte</v>
          </cell>
          <cell r="AB584" t="str">
            <v>txt</v>
          </cell>
          <cell r="AC584" t="str">
            <v>rdacontent/fre</v>
          </cell>
          <cell r="AD584" t="str">
            <v>informatique</v>
          </cell>
          <cell r="AE584" t="str">
            <v>c</v>
          </cell>
          <cell r="AF584" t="str">
            <v>rdamedia/fre</v>
          </cell>
          <cell r="AG584" t="str">
            <v>ressource en ligne</v>
          </cell>
          <cell r="AH584" t="str">
            <v>cr</v>
          </cell>
          <cell r="AI584" t="str">
            <v>rdacarrier/fre</v>
          </cell>
          <cell r="AJ584" t="str">
            <v>m\\\\\o\\d\\\\\\\\</v>
          </cell>
          <cell r="AK584" t="str">
            <v>cr\cn\\\\uuaua</v>
          </cell>
          <cell r="AL584" t="str">
            <v>Accès restreint aux membres</v>
          </cell>
          <cell r="AM584" t="str">
            <v>Source de la note de description : Version imprimée</v>
          </cell>
          <cell r="AN584" t="str">
            <v/>
          </cell>
          <cell r="AO584" t="str">
            <v>%SITE_CLIENT%/?library_guid=CDC50861-C000-4CD7-A154-9412BAC9CBC8</v>
          </cell>
          <cell r="AP584" t="str">
            <v>Accès au travers du portail ENI</v>
          </cell>
          <cell r="AQ584" t="str">
            <v xml:space="preserve"> Excel2016 </v>
          </cell>
          <cell r="AR584" t="str">
            <v xml:space="preserve"> Internet </v>
          </cell>
          <cell r="AS584" t="str">
            <v xml:space="preserve"> LNRB1016INI</v>
          </cell>
          <cell r="AT584" t="str">
            <v xml:space="preserve"> Micro</v>
          </cell>
          <cell r="AU584" t="str">
            <v xml:space="preserve"> Microsoft </v>
          </cell>
          <cell r="AV584" t="str">
            <v xml:space="preserve"> Office 2016 </v>
          </cell>
          <cell r="AW584" t="str">
            <v xml:space="preserve"> Office2016 </v>
          </cell>
          <cell r="AX584" t="str">
            <v xml:space="preserve"> Outlook2016 </v>
          </cell>
          <cell r="AY584" t="str">
            <v xml:space="preserve"> Windows </v>
          </cell>
          <cell r="AZ584" t="str">
            <v xml:space="preserve"> Word2016 </v>
          </cell>
          <cell r="BA584" t="str">
            <v xml:space="preserve">informatique </v>
          </cell>
          <cell r="BB584" t="str">
            <v xml:space="preserve">Office </v>
          </cell>
          <cell r="BC584" t="str">
            <v/>
          </cell>
          <cell r="BD584" t="str">
            <v/>
          </cell>
          <cell r="BE584" t="str">
            <v/>
          </cell>
          <cell r="BF584" t="str">
            <v/>
          </cell>
          <cell r="BG584" t="str">
            <v/>
          </cell>
          <cell r="BH584" t="str">
            <v/>
          </cell>
          <cell r="BI584" t="str">
            <v/>
          </cell>
          <cell r="BJ584" t="str">
            <v/>
          </cell>
          <cell r="BK584" t="str">
            <v/>
          </cell>
          <cell r="BL584" t="str">
            <v/>
          </cell>
          <cell r="BM584" t="str">
            <v/>
          </cell>
          <cell r="BN584" t="str">
            <v/>
          </cell>
          <cell r="BO584" t="str">
            <v/>
          </cell>
          <cell r="BP584" t="str">
            <v/>
          </cell>
          <cell r="BQ584" t="str">
            <v/>
          </cell>
          <cell r="BR584" t="str">
            <v/>
          </cell>
          <cell r="BS584" t="str">
            <v/>
          </cell>
          <cell r="BT584" t="str">
            <v/>
          </cell>
          <cell r="BU584" t="str">
            <v/>
          </cell>
          <cell r="BV584" t="str">
            <v/>
          </cell>
          <cell r="BW584" t="str">
            <v/>
          </cell>
          <cell r="BX584" t="str">
            <v/>
          </cell>
        </row>
        <row r="585">
          <cell r="A585" t="str">
            <v>RB1019INI</v>
          </cell>
          <cell r="B585" t="str">
            <v>Initiation à l'informatique</v>
          </cell>
          <cell r="C585" t="str">
            <v>Windows 10, Word 2019, Excel 2019, Outlook 2019 et Microsoft Edge</v>
          </cell>
          <cell r="D585" t="str">
            <v xml:space="preserve"> Collectif</v>
          </cell>
          <cell r="E585" t="str">
            <v/>
          </cell>
          <cell r="F585" t="str">
            <v xml:space="preserve">Collectif, </v>
          </cell>
          <cell r="G585" t="str">
            <v/>
          </cell>
          <cell r="H585" t="str">
            <v/>
          </cell>
          <cell r="I585" t="str">
            <v/>
          </cell>
          <cell r="J585" t="str">
            <v/>
          </cell>
          <cell r="K585" t="str">
            <v>Edition du 1 February 2020</v>
          </cell>
          <cell r="L585" t="str">
            <v>336 pages</v>
          </cell>
          <cell r="M585" t="str">
            <v>Editions ENI</v>
          </cell>
          <cell r="N585" t="str">
            <v>fre</v>
          </cell>
          <cell r="O585" t="str">
            <v>fre</v>
          </cell>
          <cell r="P585" t="str">
            <v>fre</v>
          </cell>
          <cell r="Q585" t="str">
            <v>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v>
          </cell>
          <cell r="R585">
            <v>9782409023538</v>
          </cell>
          <cell r="S585" t="str">
            <v>Version Numérique</v>
          </cell>
          <cell r="T585">
            <v>9782409023521</v>
          </cell>
          <cell r="U585" t="str">
            <v>Version Imprimée</v>
          </cell>
          <cell r="V585" t="str">
            <v>St-Herblain</v>
          </cell>
          <cell r="W585" t="str">
            <v>Editions ENI</v>
          </cell>
          <cell r="X585">
            <v>2020</v>
          </cell>
          <cell r="Y585" t="str">
            <v>Bibliothèque Numérique ENI (Service en ligne)</v>
          </cell>
          <cell r="Z585" t="str">
            <v>RÉFÉRENCE BUREAUTIQUE</v>
          </cell>
          <cell r="AA585" t="str">
            <v>texte</v>
          </cell>
          <cell r="AB585" t="str">
            <v>txt</v>
          </cell>
          <cell r="AC585" t="str">
            <v>rdacontent/fre</v>
          </cell>
          <cell r="AD585" t="str">
            <v>informatique</v>
          </cell>
          <cell r="AE585" t="str">
            <v>c</v>
          </cell>
          <cell r="AF585" t="str">
            <v>rdamedia/fre</v>
          </cell>
          <cell r="AG585" t="str">
            <v>ressource en ligne</v>
          </cell>
          <cell r="AH585" t="str">
            <v>cr</v>
          </cell>
          <cell r="AI585" t="str">
            <v>rdacarrier/fre</v>
          </cell>
          <cell r="AJ585" t="str">
            <v>m\\\\\o\\d\\\\\\\\</v>
          </cell>
          <cell r="AK585" t="str">
            <v>cr\cn\\\\uuaua</v>
          </cell>
          <cell r="AL585" t="str">
            <v>Accès restreint aux membres</v>
          </cell>
          <cell r="AM585" t="str">
            <v>Source de la note de description : Version imprimée</v>
          </cell>
          <cell r="AN585" t="str">
            <v/>
          </cell>
          <cell r="AO585" t="str">
            <v>%SITE_CLIENT%/?library_guid=65B4226E-8D74-469E-9991-C255E1CCF42F</v>
          </cell>
          <cell r="AP585" t="str">
            <v>Accès au travers du portail ENI</v>
          </cell>
          <cell r="AQ585" t="str">
            <v xml:space="preserve"> Excel2019 </v>
          </cell>
          <cell r="AR585" t="str">
            <v xml:space="preserve"> Internet </v>
          </cell>
          <cell r="AS585" t="str">
            <v xml:space="preserve"> LNRB1019INI</v>
          </cell>
          <cell r="AT585" t="str">
            <v xml:space="preserve"> Micro</v>
          </cell>
          <cell r="AU585" t="str">
            <v xml:space="preserve"> Microsoft </v>
          </cell>
          <cell r="AV585" t="str">
            <v xml:space="preserve"> Office 2019 </v>
          </cell>
          <cell r="AW585" t="str">
            <v xml:space="preserve"> Office 365 </v>
          </cell>
          <cell r="AX585" t="str">
            <v xml:space="preserve"> Office2019 </v>
          </cell>
          <cell r="AY585" t="str">
            <v xml:space="preserve"> Outlook2019 </v>
          </cell>
          <cell r="AZ585" t="str">
            <v xml:space="preserve"> Windows </v>
          </cell>
          <cell r="BA585" t="str">
            <v xml:space="preserve"> Word2019 </v>
          </cell>
          <cell r="BB585" t="str">
            <v xml:space="preserve">informatique </v>
          </cell>
          <cell r="BC585" t="str">
            <v xml:space="preserve">Office </v>
          </cell>
          <cell r="BD585" t="str">
            <v/>
          </cell>
          <cell r="BE585" t="str">
            <v/>
          </cell>
          <cell r="BF585" t="str">
            <v/>
          </cell>
          <cell r="BG585" t="str">
            <v/>
          </cell>
          <cell r="BH585" t="str">
            <v/>
          </cell>
          <cell r="BI585" t="str">
            <v/>
          </cell>
          <cell r="BJ585" t="str">
            <v/>
          </cell>
          <cell r="BK585" t="str">
            <v/>
          </cell>
          <cell r="BL585" t="str">
            <v/>
          </cell>
          <cell r="BM585" t="str">
            <v/>
          </cell>
          <cell r="BN585" t="str">
            <v/>
          </cell>
          <cell r="BO585" t="str">
            <v/>
          </cell>
          <cell r="BP585" t="str">
            <v/>
          </cell>
          <cell r="BQ585" t="str">
            <v/>
          </cell>
          <cell r="BR585" t="str">
            <v/>
          </cell>
          <cell r="BS585" t="str">
            <v/>
          </cell>
          <cell r="BT585" t="str">
            <v/>
          </cell>
          <cell r="BU585" t="str">
            <v/>
          </cell>
          <cell r="BV585" t="str">
            <v/>
          </cell>
          <cell r="BW585" t="str">
            <v/>
          </cell>
          <cell r="BX585" t="str">
            <v/>
          </cell>
        </row>
        <row r="586">
          <cell r="A586" t="str">
            <v>RB10ACC</v>
          </cell>
          <cell r="B586" t="str">
            <v>Access 2010</v>
          </cell>
          <cell r="C586" t="str">
            <v/>
          </cell>
          <cell r="D586" t="str">
            <v/>
          </cell>
          <cell r="E586" t="str">
            <v/>
          </cell>
          <cell r="F586" t="str">
            <v/>
          </cell>
          <cell r="G586" t="str">
            <v/>
          </cell>
          <cell r="H586" t="str">
            <v/>
          </cell>
          <cell r="I586" t="str">
            <v/>
          </cell>
          <cell r="J586" t="str">
            <v/>
          </cell>
          <cell r="K586" t="str">
            <v>Edition du 1 October 2010</v>
          </cell>
          <cell r="L586" t="str">
            <v>438 pages</v>
          </cell>
          <cell r="M586" t="str">
            <v>Editions ENI</v>
          </cell>
          <cell r="N586" t="str">
            <v>fre</v>
          </cell>
          <cell r="O586" t="str">
            <v>fre</v>
          </cell>
          <cell r="P586" t="str">
            <v>fre</v>
          </cell>
          <cell r="Q586" t="str">
            <v>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v>
          </cell>
          <cell r="R586">
            <v>9782746059887</v>
          </cell>
          <cell r="S586" t="str">
            <v>Version Numérique</v>
          </cell>
          <cell r="T586">
            <v>9782746058361</v>
          </cell>
          <cell r="U586" t="str">
            <v>Version Imprimée</v>
          </cell>
          <cell r="V586" t="str">
            <v>St-Herblain</v>
          </cell>
          <cell r="W586" t="str">
            <v>Editions ENI</v>
          </cell>
          <cell r="X586">
            <v>2010</v>
          </cell>
          <cell r="Y586" t="str">
            <v>Bibliothèque Numérique ENI (Service en ligne)</v>
          </cell>
          <cell r="Z586" t="str">
            <v>RÉFÉRENCE BUREAUTIQUE</v>
          </cell>
          <cell r="AA586" t="str">
            <v>texte</v>
          </cell>
          <cell r="AB586" t="str">
            <v>txt</v>
          </cell>
          <cell r="AC586" t="str">
            <v>rdacontent/fre</v>
          </cell>
          <cell r="AD586" t="str">
            <v>informatique</v>
          </cell>
          <cell r="AE586" t="str">
            <v>c</v>
          </cell>
          <cell r="AF586" t="str">
            <v>rdamedia/fre</v>
          </cell>
          <cell r="AG586" t="str">
            <v>ressource en ligne</v>
          </cell>
          <cell r="AH586" t="str">
            <v>cr</v>
          </cell>
          <cell r="AI586" t="str">
            <v>rdacarrier/fre</v>
          </cell>
          <cell r="AJ586" t="str">
            <v>m\\\\\o\\d\\\\\\\\</v>
          </cell>
          <cell r="AK586" t="str">
            <v>cr\cn\\\\uuaua</v>
          </cell>
          <cell r="AL586" t="str">
            <v>Accès restreint aux membres</v>
          </cell>
          <cell r="AM586" t="str">
            <v>Source de la note de description : Version imprimée</v>
          </cell>
          <cell r="AN586" t="str">
            <v/>
          </cell>
          <cell r="AO586" t="str">
            <v>%SITE_CLIENT%/?library_guid=4DB9C0DB-4668-4917-BBFE-FEA8D5FABEFE</v>
          </cell>
          <cell r="AP586" t="str">
            <v>Accès au travers du portail ENI</v>
          </cell>
          <cell r="AQ586" t="str">
            <v xml:space="preserve"> acces
 </v>
          </cell>
          <cell r="AR586" t="str">
            <v xml:space="preserve"> Access 10 </v>
          </cell>
          <cell r="AS586" t="str">
            <v xml:space="preserve"> application </v>
          </cell>
          <cell r="AT586" t="str">
            <v xml:space="preserve"> Base de données </v>
          </cell>
          <cell r="AU586" t="str">
            <v xml:space="preserve"> e</v>
          </cell>
          <cell r="AV586" t="str">
            <v xml:space="preserve"> ebook </v>
          </cell>
          <cell r="AW586" t="str">
            <v xml:space="preserve"> état </v>
          </cell>
          <cell r="AX586" t="str">
            <v xml:space="preserve"> formulaire </v>
          </cell>
          <cell r="AY586" t="str">
            <v xml:space="preserve"> livre électronique </v>
          </cell>
          <cell r="AZ586" t="str">
            <v xml:space="preserve"> livre numérique </v>
          </cell>
          <cell r="BA586" t="str">
            <v xml:space="preserve"> livres électroniques </v>
          </cell>
          <cell r="BB586" t="str">
            <v xml:space="preserve"> livres numériques </v>
          </cell>
          <cell r="BC586" t="str">
            <v xml:space="preserve"> LNRB10ACC</v>
          </cell>
          <cell r="BD586" t="str">
            <v xml:space="preserve"> Office 2010 </v>
          </cell>
          <cell r="BE586" t="str">
            <v xml:space="preserve"> requête </v>
          </cell>
          <cell r="BF586" t="str">
            <v xml:space="preserve"> Table </v>
          </cell>
          <cell r="BG586" t="str">
            <v xml:space="preserve">book </v>
          </cell>
          <cell r="BH586" t="str">
            <v xml:space="preserve">Microsoft </v>
          </cell>
          <cell r="BI586" t="str">
            <v/>
          </cell>
          <cell r="BJ586" t="str">
            <v/>
          </cell>
          <cell r="BK586" t="str">
            <v/>
          </cell>
          <cell r="BL586" t="str">
            <v/>
          </cell>
          <cell r="BM586" t="str">
            <v/>
          </cell>
          <cell r="BN586" t="str">
            <v/>
          </cell>
          <cell r="BO586" t="str">
            <v/>
          </cell>
          <cell r="BP586" t="str">
            <v/>
          </cell>
          <cell r="BQ586" t="str">
            <v/>
          </cell>
          <cell r="BR586" t="str">
            <v/>
          </cell>
          <cell r="BS586" t="str">
            <v/>
          </cell>
          <cell r="BT586" t="str">
            <v/>
          </cell>
          <cell r="BU586" t="str">
            <v/>
          </cell>
          <cell r="BV586" t="str">
            <v/>
          </cell>
          <cell r="BW586" t="str">
            <v/>
          </cell>
          <cell r="BX586" t="str">
            <v/>
          </cell>
        </row>
        <row r="587">
          <cell r="A587" t="str">
            <v>RB10CIEC</v>
          </cell>
          <cell r="B587" t="str">
            <v>Ciel Compta 2010</v>
          </cell>
          <cell r="C587" t="str">
            <v>Pour Windows (version 16) -  Agréé par Ciel</v>
          </cell>
          <cell r="D587" t="str">
            <v>Béatrice Daburon</v>
          </cell>
          <cell r="E587" t="str">
            <v/>
          </cell>
          <cell r="F587" t="str">
            <v>Daburon, Béatrice</v>
          </cell>
          <cell r="G587" t="str">
            <v/>
          </cell>
          <cell r="H587" t="str">
            <v/>
          </cell>
          <cell r="I587" t="str">
            <v/>
          </cell>
          <cell r="J587" t="str">
            <v/>
          </cell>
          <cell r="K587" t="str">
            <v>Edition du 1 October 2009</v>
          </cell>
          <cell r="L587" t="str">
            <v>450 pages</v>
          </cell>
          <cell r="M587" t="str">
            <v>Editions ENI</v>
          </cell>
          <cell r="N587" t="str">
            <v>fre</v>
          </cell>
          <cell r="O587" t="str">
            <v>fre</v>
          </cell>
          <cell r="P587" t="str">
            <v>fre</v>
          </cell>
          <cell r="Q587" t="str">
            <v>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v>
          </cell>
          <cell r="R587">
            <v>9782746052680</v>
          </cell>
          <cell r="S587" t="str">
            <v>Version Numérique</v>
          </cell>
          <cell r="T587">
            <v>9782746051188</v>
          </cell>
          <cell r="U587" t="str">
            <v>Version Imprimée</v>
          </cell>
          <cell r="V587" t="str">
            <v>St-Herblain</v>
          </cell>
          <cell r="W587" t="str">
            <v>Editions ENI</v>
          </cell>
          <cell r="X587">
            <v>2009</v>
          </cell>
          <cell r="Y587" t="str">
            <v>Bibliothèque Numérique ENI (Service en ligne)</v>
          </cell>
          <cell r="Z587" t="str">
            <v>RÉFÉRENCE BUREAUTIQUE</v>
          </cell>
          <cell r="AA587" t="str">
            <v>texte</v>
          </cell>
          <cell r="AB587" t="str">
            <v>txt</v>
          </cell>
          <cell r="AC587" t="str">
            <v>rdacontent/fre</v>
          </cell>
          <cell r="AD587" t="str">
            <v>informatique</v>
          </cell>
          <cell r="AE587" t="str">
            <v>c</v>
          </cell>
          <cell r="AF587" t="str">
            <v>rdamedia/fre</v>
          </cell>
          <cell r="AG587" t="str">
            <v>ressource en ligne</v>
          </cell>
          <cell r="AH587" t="str">
            <v>cr</v>
          </cell>
          <cell r="AI587" t="str">
            <v>rdacarrier/fre</v>
          </cell>
          <cell r="AJ587" t="str">
            <v>m\\\\\o\\d\\\\\\\\</v>
          </cell>
          <cell r="AK587" t="str">
            <v>cr\cn\\\\uuaua</v>
          </cell>
          <cell r="AL587" t="str">
            <v>Accès restreint aux membres</v>
          </cell>
          <cell r="AM587" t="str">
            <v>Source de la note de description : Version imprimée</v>
          </cell>
          <cell r="AN587" t="str">
            <v/>
          </cell>
          <cell r="AO587" t="str">
            <v>%SITE_CLIENT%/?library_guid=8A8506EE-FEE1-4886-93DD-0624ABF9B83D</v>
          </cell>
          <cell r="AP587" t="str">
            <v>Accès au travers du portail ENI</v>
          </cell>
          <cell r="AQ587" t="str">
            <v xml:space="preserve"> balance </v>
          </cell>
          <cell r="AR587" t="str">
            <v xml:space="preserve"> bilan </v>
          </cell>
          <cell r="AS587" t="str">
            <v xml:space="preserve"> ciel </v>
          </cell>
          <cell r="AT587" t="str">
            <v xml:space="preserve"> Ciel 2010 </v>
          </cell>
          <cell r="AU587" t="str">
            <v xml:space="preserve"> Ciel Compta version 16 </v>
          </cell>
          <cell r="AV587" t="str">
            <v xml:space="preserve"> comptabilité </v>
          </cell>
          <cell r="AW587" t="str">
            <v xml:space="preserve"> grand livre </v>
          </cell>
          <cell r="AX587" t="str">
            <v xml:space="preserve"> LNRB10CIEC</v>
          </cell>
          <cell r="AY587" t="str">
            <v xml:space="preserve"> Millésime </v>
          </cell>
          <cell r="AZ587" t="str">
            <v xml:space="preserve"> plan comptable </v>
          </cell>
          <cell r="BA587" t="str">
            <v xml:space="preserve">gestion </v>
          </cell>
          <cell r="BB587" t="str">
            <v/>
          </cell>
          <cell r="BC587" t="str">
            <v/>
          </cell>
          <cell r="BD587" t="str">
            <v/>
          </cell>
          <cell r="BE587" t="str">
            <v/>
          </cell>
          <cell r="BF587" t="str">
            <v/>
          </cell>
          <cell r="BG587" t="str">
            <v/>
          </cell>
          <cell r="BH587" t="str">
            <v/>
          </cell>
          <cell r="BI587" t="str">
            <v/>
          </cell>
          <cell r="BJ587" t="str">
            <v/>
          </cell>
          <cell r="BK587" t="str">
            <v/>
          </cell>
          <cell r="BL587" t="str">
            <v/>
          </cell>
          <cell r="BM587" t="str">
            <v/>
          </cell>
          <cell r="BN587" t="str">
            <v/>
          </cell>
          <cell r="BO587" t="str">
            <v/>
          </cell>
          <cell r="BP587" t="str">
            <v/>
          </cell>
          <cell r="BQ587" t="str">
            <v/>
          </cell>
          <cell r="BR587" t="str">
            <v/>
          </cell>
          <cell r="BS587" t="str">
            <v/>
          </cell>
          <cell r="BT587" t="str">
            <v/>
          </cell>
          <cell r="BU587" t="str">
            <v/>
          </cell>
          <cell r="BV587" t="str">
            <v/>
          </cell>
          <cell r="BW587" t="str">
            <v/>
          </cell>
          <cell r="BX587" t="str">
            <v/>
          </cell>
        </row>
        <row r="588">
          <cell r="A588" t="str">
            <v>RB10CIEP</v>
          </cell>
          <cell r="B588" t="str">
            <v>Ciel Paye 2010</v>
          </cell>
          <cell r="C588" t="str">
            <v>(version 16) - Agréé par Ciel</v>
          </cell>
          <cell r="D588" t="str">
            <v>Jean Laurent LAHELY</v>
          </cell>
          <cell r="E588" t="str">
            <v/>
          </cell>
          <cell r="F588" t="str">
            <v>LAHELY, Jean Laurent</v>
          </cell>
          <cell r="G588" t="str">
            <v/>
          </cell>
          <cell r="H588" t="str">
            <v/>
          </cell>
          <cell r="I588" t="str">
            <v/>
          </cell>
          <cell r="J588" t="str">
            <v/>
          </cell>
          <cell r="K588" t="str">
            <v>Edition du 1 March 2010</v>
          </cell>
          <cell r="L588" t="str">
            <v>315 pages</v>
          </cell>
          <cell r="M588" t="str">
            <v>Editions ENI</v>
          </cell>
          <cell r="N588" t="str">
            <v>fre</v>
          </cell>
          <cell r="O588" t="str">
            <v>fre</v>
          </cell>
          <cell r="P588" t="str">
            <v>fre</v>
          </cell>
          <cell r="Q588" t="str">
            <v>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v>
          </cell>
          <cell r="R588">
            <v>9782746054561</v>
          </cell>
          <cell r="S588" t="str">
            <v>Version Numérique</v>
          </cell>
          <cell r="T588">
            <v>9782746053762</v>
          </cell>
          <cell r="U588" t="str">
            <v>Version Imprimée</v>
          </cell>
          <cell r="V588" t="str">
            <v>St-Herblain</v>
          </cell>
          <cell r="W588" t="str">
            <v>Editions ENI</v>
          </cell>
          <cell r="X588">
            <v>2010</v>
          </cell>
          <cell r="Y588" t="str">
            <v>Bibliothèque Numérique ENI (Service en ligne)</v>
          </cell>
          <cell r="Z588" t="str">
            <v>RÉFÉRENCE BUREAUTIQUE</v>
          </cell>
          <cell r="AA588" t="str">
            <v>texte</v>
          </cell>
          <cell r="AB588" t="str">
            <v>txt</v>
          </cell>
          <cell r="AC588" t="str">
            <v>rdacontent/fre</v>
          </cell>
          <cell r="AD588" t="str">
            <v>informatique</v>
          </cell>
          <cell r="AE588" t="str">
            <v>c</v>
          </cell>
          <cell r="AF588" t="str">
            <v>rdamedia/fre</v>
          </cell>
          <cell r="AG588" t="str">
            <v>ressource en ligne</v>
          </cell>
          <cell r="AH588" t="str">
            <v>cr</v>
          </cell>
          <cell r="AI588" t="str">
            <v>rdacarrier/fre</v>
          </cell>
          <cell r="AJ588" t="str">
            <v>m\\\\\o\\d\\\\\\\\</v>
          </cell>
          <cell r="AK588" t="str">
            <v>cr\cn\\\\uuaua</v>
          </cell>
          <cell r="AL588" t="str">
            <v>Accès restreint aux membres</v>
          </cell>
          <cell r="AM588" t="str">
            <v>Source de la note de description : Version imprimée</v>
          </cell>
          <cell r="AN588" t="str">
            <v/>
          </cell>
          <cell r="AO588" t="str">
            <v>%SITE_CLIENT%/?library_guid=A9DB5BD0-B5B3-493A-B1FA-825ABCC8CF26</v>
          </cell>
          <cell r="AP588" t="str">
            <v>Accès au travers du portail ENI</v>
          </cell>
          <cell r="AQ588" t="str">
            <v xml:space="preserve"> bulletin de paye </v>
          </cell>
          <cell r="AR588" t="str">
            <v xml:space="preserve"> bulletin de salaire </v>
          </cell>
          <cell r="AS588" t="str">
            <v xml:space="preserve"> DADS </v>
          </cell>
          <cell r="AT588" t="str">
            <v xml:space="preserve"> e</v>
          </cell>
          <cell r="AU588" t="str">
            <v xml:space="preserve"> livre numérique </v>
          </cell>
          <cell r="AV588" t="str">
            <v xml:space="preserve"> LNRB10CIEP</v>
          </cell>
          <cell r="AW588" t="str">
            <v xml:space="preserve"> paie </v>
          </cell>
          <cell r="AX588" t="str">
            <v xml:space="preserve"> RTT </v>
          </cell>
          <cell r="AY588" t="str">
            <v xml:space="preserve"> salaire </v>
          </cell>
          <cell r="AZ588" t="str">
            <v xml:space="preserve">book </v>
          </cell>
          <cell r="BA588" t="str">
            <v xml:space="preserve">Ebook </v>
          </cell>
          <cell r="BB588" t="str">
            <v/>
          </cell>
          <cell r="BC588" t="str">
            <v/>
          </cell>
          <cell r="BD588" t="str">
            <v/>
          </cell>
          <cell r="BE588" t="str">
            <v/>
          </cell>
          <cell r="BF588" t="str">
            <v/>
          </cell>
          <cell r="BG588" t="str">
            <v/>
          </cell>
          <cell r="BH588" t="str">
            <v/>
          </cell>
          <cell r="BI588" t="str">
            <v/>
          </cell>
          <cell r="BJ588" t="str">
            <v/>
          </cell>
          <cell r="BK588" t="str">
            <v/>
          </cell>
          <cell r="BL588" t="str">
            <v/>
          </cell>
          <cell r="BM588" t="str">
            <v/>
          </cell>
          <cell r="BN588" t="str">
            <v/>
          </cell>
          <cell r="BO588" t="str">
            <v/>
          </cell>
          <cell r="BP588" t="str">
            <v/>
          </cell>
          <cell r="BQ588" t="str">
            <v/>
          </cell>
          <cell r="BR588" t="str">
            <v/>
          </cell>
          <cell r="BS588" t="str">
            <v/>
          </cell>
          <cell r="BT588" t="str">
            <v/>
          </cell>
          <cell r="BU588" t="str">
            <v/>
          </cell>
          <cell r="BV588" t="str">
            <v/>
          </cell>
          <cell r="BW588" t="str">
            <v/>
          </cell>
          <cell r="BX588" t="str">
            <v/>
          </cell>
        </row>
        <row r="589">
          <cell r="A589" t="str">
            <v>RB10EXC</v>
          </cell>
          <cell r="B589" t="str">
            <v>Excel 2010</v>
          </cell>
          <cell r="C589" t="str">
            <v/>
          </cell>
          <cell r="D589" t="str">
            <v/>
          </cell>
          <cell r="E589" t="str">
            <v/>
          </cell>
          <cell r="F589" t="str">
            <v/>
          </cell>
          <cell r="G589" t="str">
            <v/>
          </cell>
          <cell r="H589" t="str">
            <v/>
          </cell>
          <cell r="I589" t="str">
            <v/>
          </cell>
          <cell r="J589" t="str">
            <v/>
          </cell>
          <cell r="K589" t="str">
            <v>Edition du 1 June 2010</v>
          </cell>
          <cell r="L589" t="str">
            <v>485 pages</v>
          </cell>
          <cell r="M589" t="str">
            <v>Editions ENI</v>
          </cell>
          <cell r="N589" t="str">
            <v>fre</v>
          </cell>
          <cell r="O589" t="str">
            <v>fre</v>
          </cell>
          <cell r="P589" t="str">
            <v>fre</v>
          </cell>
          <cell r="Q589" t="str">
            <v>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v>
          </cell>
          <cell r="R589">
            <v>9782746055971</v>
          </cell>
          <cell r="S589" t="str">
            <v>Version Numérique</v>
          </cell>
          <cell r="T589">
            <v>9782746054943</v>
          </cell>
          <cell r="U589" t="str">
            <v>Version Imprimée</v>
          </cell>
          <cell r="V589" t="str">
            <v>St-Herblain</v>
          </cell>
          <cell r="W589" t="str">
            <v>Editions ENI</v>
          </cell>
          <cell r="X589">
            <v>2010</v>
          </cell>
          <cell r="Y589" t="str">
            <v>Bibliothèque Numérique ENI (Service en ligne)</v>
          </cell>
          <cell r="Z589" t="str">
            <v>RÉFÉRENCE BUREAUTIQUE</v>
          </cell>
          <cell r="AA589" t="str">
            <v>texte</v>
          </cell>
          <cell r="AB589" t="str">
            <v>txt</v>
          </cell>
          <cell r="AC589" t="str">
            <v>rdacontent/fre</v>
          </cell>
          <cell r="AD589" t="str">
            <v>informatique</v>
          </cell>
          <cell r="AE589" t="str">
            <v>c</v>
          </cell>
          <cell r="AF589" t="str">
            <v>rdamedia/fre</v>
          </cell>
          <cell r="AG589" t="str">
            <v>ressource en ligne</v>
          </cell>
          <cell r="AH589" t="str">
            <v>cr</v>
          </cell>
          <cell r="AI589" t="str">
            <v>rdacarrier/fre</v>
          </cell>
          <cell r="AJ589" t="str">
            <v>m\\\\\o\\d\\\\\\\\</v>
          </cell>
          <cell r="AK589" t="str">
            <v>cr\cn\\\\uuaua</v>
          </cell>
          <cell r="AL589" t="str">
            <v>Accès restreint aux membres</v>
          </cell>
          <cell r="AM589" t="str">
            <v>Source de la note de description : Version imprimée</v>
          </cell>
          <cell r="AN589" t="str">
            <v/>
          </cell>
          <cell r="AO589" t="str">
            <v>%SITE_CLIENT%/?library_guid=8EB3673C-C907-4472-90F9-957BBEFC89FA</v>
          </cell>
          <cell r="AP589" t="str">
            <v>Accès au travers du portail ENI</v>
          </cell>
          <cell r="AQ589" t="str">
            <v xml:space="preserve"> audit </v>
          </cell>
          <cell r="AR589" t="str">
            <v xml:space="preserve"> bonnes pratiques </v>
          </cell>
          <cell r="AS589" t="str">
            <v xml:space="preserve"> classeur </v>
          </cell>
          <cell r="AT589" t="str">
            <v xml:space="preserve"> e</v>
          </cell>
          <cell r="AU589" t="str">
            <v xml:space="preserve"> ebook </v>
          </cell>
          <cell r="AV589" t="str">
            <v xml:space="preserve"> excel 10 </v>
          </cell>
          <cell r="AW589" t="str">
            <v xml:space="preserve"> feuille de calcul </v>
          </cell>
          <cell r="AX589" t="str">
            <v xml:space="preserve"> formule </v>
          </cell>
          <cell r="AY589" t="str">
            <v xml:space="preserve"> graphique </v>
          </cell>
          <cell r="AZ589" t="str">
            <v xml:space="preserve"> liste </v>
          </cell>
          <cell r="BA589" t="str">
            <v xml:space="preserve"> livre électronique </v>
          </cell>
          <cell r="BB589" t="str">
            <v xml:space="preserve"> livre numérique </v>
          </cell>
          <cell r="BC589" t="str">
            <v xml:space="preserve"> livres électroniques </v>
          </cell>
          <cell r="BD589" t="str">
            <v xml:space="preserve"> livres numériques </v>
          </cell>
          <cell r="BE589" t="str">
            <v xml:space="preserve"> LNRB10EXC</v>
          </cell>
          <cell r="BF589" t="str">
            <v xml:space="preserve"> Office 2010 </v>
          </cell>
          <cell r="BG589" t="str">
            <v xml:space="preserve"> scénario </v>
          </cell>
          <cell r="BH589" t="str">
            <v xml:space="preserve"> slicer </v>
          </cell>
          <cell r="BI589" t="str">
            <v xml:space="preserve"> solveur </v>
          </cell>
          <cell r="BJ589" t="str">
            <v xml:space="preserve"> sparkline </v>
          </cell>
          <cell r="BK589" t="str">
            <v xml:space="preserve"> statistique </v>
          </cell>
          <cell r="BL589" t="str">
            <v xml:space="preserve"> tableau croisé </v>
          </cell>
          <cell r="BM589" t="str">
            <v xml:space="preserve"> tableur </v>
          </cell>
          <cell r="BN589" t="str">
            <v xml:space="preserve">book </v>
          </cell>
          <cell r="BO589" t="str">
            <v xml:space="preserve">Microsoft </v>
          </cell>
          <cell r="BP589" t="str">
            <v/>
          </cell>
          <cell r="BQ589" t="str">
            <v/>
          </cell>
          <cell r="BR589" t="str">
            <v/>
          </cell>
          <cell r="BS589" t="str">
            <v/>
          </cell>
          <cell r="BT589" t="str">
            <v/>
          </cell>
          <cell r="BU589" t="str">
            <v/>
          </cell>
          <cell r="BV589" t="str">
            <v/>
          </cell>
          <cell r="BW589" t="str">
            <v/>
          </cell>
          <cell r="BX589" t="str">
            <v/>
          </cell>
        </row>
        <row r="590">
          <cell r="A590" t="str">
            <v>RB10LMAC</v>
          </cell>
          <cell r="B590" t="str">
            <v>Mac OS X Leopard (version 10.5)</v>
          </cell>
          <cell r="C590" t="str">
            <v/>
          </cell>
          <cell r="D590" t="str">
            <v>Eric Chautrand</v>
          </cell>
          <cell r="E590" t="str">
            <v/>
          </cell>
          <cell r="F590" t="str">
            <v>Chautrand, Eric</v>
          </cell>
          <cell r="G590" t="str">
            <v/>
          </cell>
          <cell r="H590" t="str">
            <v/>
          </cell>
          <cell r="I590" t="str">
            <v/>
          </cell>
          <cell r="J590" t="str">
            <v/>
          </cell>
          <cell r="K590" t="str">
            <v>Edition du 1 March 2008</v>
          </cell>
          <cell r="L590" t="str">
            <v>446 pages</v>
          </cell>
          <cell r="M590" t="str">
            <v>Editions ENI</v>
          </cell>
          <cell r="N590" t="str">
            <v>fre</v>
          </cell>
          <cell r="O590" t="str">
            <v>fre</v>
          </cell>
          <cell r="P590" t="str">
            <v>fre</v>
          </cell>
          <cell r="Q590" t="str">
            <v>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v>
          </cell>
          <cell r="R590">
            <v>9782746044562</v>
          </cell>
          <cell r="S590" t="str">
            <v>Version Numérique</v>
          </cell>
          <cell r="T590">
            <v>9782746041509</v>
          </cell>
          <cell r="U590" t="str">
            <v>Version Imprimée</v>
          </cell>
          <cell r="V590" t="str">
            <v>St-Herblain</v>
          </cell>
          <cell r="W590" t="str">
            <v>Editions ENI</v>
          </cell>
          <cell r="X590">
            <v>2008</v>
          </cell>
          <cell r="Y590" t="str">
            <v>Bibliothèque Numérique ENI (Service en ligne)</v>
          </cell>
          <cell r="Z590" t="str">
            <v>RÉFÉRENCE BUREAUTIQUE</v>
          </cell>
          <cell r="AA590" t="str">
            <v>texte</v>
          </cell>
          <cell r="AB590" t="str">
            <v>txt</v>
          </cell>
          <cell r="AC590" t="str">
            <v>rdacontent/fre</v>
          </cell>
          <cell r="AD590" t="str">
            <v>informatique</v>
          </cell>
          <cell r="AE590" t="str">
            <v>c</v>
          </cell>
          <cell r="AF590" t="str">
            <v>rdamedia/fre</v>
          </cell>
          <cell r="AG590" t="str">
            <v>ressource en ligne</v>
          </cell>
          <cell r="AH590" t="str">
            <v>cr</v>
          </cell>
          <cell r="AI590" t="str">
            <v>rdacarrier/fre</v>
          </cell>
          <cell r="AJ590" t="str">
            <v>m\\\\\o\\d\\\\\\\\</v>
          </cell>
          <cell r="AK590" t="str">
            <v>cr\cn\\\\uuaua</v>
          </cell>
          <cell r="AL590" t="str">
            <v>Accès restreint aux membres</v>
          </cell>
          <cell r="AM590" t="str">
            <v>Source de la note de description : Version imprimée</v>
          </cell>
          <cell r="AN590" t="str">
            <v/>
          </cell>
          <cell r="AO590" t="str">
            <v>%SITE_CLIENT%/?library_guid=29583A50-D1F5-4245-AE13-1D3CC5B72A2A</v>
          </cell>
          <cell r="AP590" t="str">
            <v>Accès au travers du portail ENI</v>
          </cell>
          <cell r="AQ590" t="str">
            <v xml:space="preserve"> Assistant Boot </v>
          </cell>
          <cell r="AR590" t="str">
            <v xml:space="preserve"> Dashboard  </v>
          </cell>
          <cell r="AS590" t="str">
            <v xml:space="preserve"> Dock </v>
          </cell>
          <cell r="AT590" t="str">
            <v xml:space="preserve"> e</v>
          </cell>
          <cell r="AU590" t="str">
            <v xml:space="preserve"> ebook </v>
          </cell>
          <cell r="AV590" t="str">
            <v xml:space="preserve"> Finder </v>
          </cell>
          <cell r="AW590" t="str">
            <v xml:space="preserve"> iChat  </v>
          </cell>
          <cell r="AX590" t="str">
            <v xml:space="preserve"> livre électronique </v>
          </cell>
          <cell r="AY590" t="str">
            <v xml:space="preserve"> livre numérique </v>
          </cell>
          <cell r="AZ590" t="str">
            <v xml:space="preserve"> livres électroniques </v>
          </cell>
          <cell r="BA590" t="str">
            <v xml:space="preserve"> livres numériques </v>
          </cell>
          <cell r="BB590" t="str">
            <v xml:space="preserve"> LNRB10LMAC</v>
          </cell>
          <cell r="BC590" t="str">
            <v xml:space="preserve"> Mail  </v>
          </cell>
          <cell r="BD590" t="str">
            <v xml:space="preserve"> Photo Booth </v>
          </cell>
          <cell r="BE590" t="str">
            <v xml:space="preserve"> pomme </v>
          </cell>
          <cell r="BF590" t="str">
            <v xml:space="preserve"> Safari  </v>
          </cell>
          <cell r="BG590" t="str">
            <v xml:space="preserve"> Spotlight  </v>
          </cell>
          <cell r="BH590" t="str">
            <v xml:space="preserve"> système d'exploitation </v>
          </cell>
          <cell r="BI590" t="str">
            <v xml:space="preserve"> Time Machine </v>
          </cell>
          <cell r="BJ590" t="str">
            <v xml:space="preserve"> Trousseau d’accès </v>
          </cell>
          <cell r="BK590" t="str">
            <v xml:space="preserve">Apple </v>
          </cell>
          <cell r="BL590" t="str">
            <v xml:space="preserve">book </v>
          </cell>
          <cell r="BM590" t="str">
            <v/>
          </cell>
          <cell r="BN590" t="str">
            <v/>
          </cell>
          <cell r="BO590" t="str">
            <v/>
          </cell>
          <cell r="BP590" t="str">
            <v/>
          </cell>
          <cell r="BQ590" t="str">
            <v/>
          </cell>
          <cell r="BR590" t="str">
            <v/>
          </cell>
          <cell r="BS590" t="str">
            <v/>
          </cell>
          <cell r="BT590" t="str">
            <v/>
          </cell>
          <cell r="BU590" t="str">
            <v/>
          </cell>
          <cell r="BV590" t="str">
            <v/>
          </cell>
          <cell r="BW590" t="str">
            <v/>
          </cell>
          <cell r="BX590" t="str">
            <v/>
          </cell>
        </row>
        <row r="591">
          <cell r="A591" t="str">
            <v>RB10OUT</v>
          </cell>
          <cell r="B591" t="str">
            <v>Outlook 2010</v>
          </cell>
          <cell r="C591" t="str">
            <v/>
          </cell>
          <cell r="D591" t="str">
            <v/>
          </cell>
          <cell r="E591" t="str">
            <v/>
          </cell>
          <cell r="F591" t="str">
            <v/>
          </cell>
          <cell r="G591" t="str">
            <v/>
          </cell>
          <cell r="H591" t="str">
            <v/>
          </cell>
          <cell r="I591" t="str">
            <v/>
          </cell>
          <cell r="J591" t="str">
            <v/>
          </cell>
          <cell r="K591" t="str">
            <v>Edition du 1 June 2010</v>
          </cell>
          <cell r="L591" t="str">
            <v>435 pages</v>
          </cell>
          <cell r="M591" t="str">
            <v>Editions ENI</v>
          </cell>
          <cell r="N591" t="str">
            <v>fre</v>
          </cell>
          <cell r="O591" t="str">
            <v>fre</v>
          </cell>
          <cell r="P591" t="str">
            <v>fre</v>
          </cell>
          <cell r="Q591" t="str">
            <v>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v>
          </cell>
          <cell r="R591">
            <v>9782746056008</v>
          </cell>
          <cell r="S591" t="str">
            <v>Version Numérique</v>
          </cell>
          <cell r="T591">
            <v>9782746054936</v>
          </cell>
          <cell r="U591" t="str">
            <v>Version Imprimée</v>
          </cell>
          <cell r="V591" t="str">
            <v>St-Herblain</v>
          </cell>
          <cell r="W591" t="str">
            <v>Editions ENI</v>
          </cell>
          <cell r="X591">
            <v>2010</v>
          </cell>
          <cell r="Y591" t="str">
            <v>Bibliothèque Numérique ENI (Service en ligne)</v>
          </cell>
          <cell r="Z591" t="str">
            <v>RÉFÉRENCE BUREAUTIQUE</v>
          </cell>
          <cell r="AA591" t="str">
            <v>texte</v>
          </cell>
          <cell r="AB591" t="str">
            <v>txt</v>
          </cell>
          <cell r="AC591" t="str">
            <v>rdacontent/fre</v>
          </cell>
          <cell r="AD591" t="str">
            <v>informatique</v>
          </cell>
          <cell r="AE591" t="str">
            <v>c</v>
          </cell>
          <cell r="AF591" t="str">
            <v>rdamedia/fre</v>
          </cell>
          <cell r="AG591" t="str">
            <v>ressource en ligne</v>
          </cell>
          <cell r="AH591" t="str">
            <v>cr</v>
          </cell>
          <cell r="AI591" t="str">
            <v>rdacarrier/fre</v>
          </cell>
          <cell r="AJ591" t="str">
            <v>m\\\\\o\\d\\\\\\\\</v>
          </cell>
          <cell r="AK591" t="str">
            <v>cr\cn\\\\uuaua</v>
          </cell>
          <cell r="AL591" t="str">
            <v>Accès restreint aux membres</v>
          </cell>
          <cell r="AM591" t="str">
            <v>Source de la note de description : Version imprimée</v>
          </cell>
          <cell r="AN591" t="str">
            <v/>
          </cell>
          <cell r="AO591" t="str">
            <v>%SITE_CLIENT%/?library_guid=BA009250-AA34-4281-83F1-461E19609094</v>
          </cell>
          <cell r="AP591" t="str">
            <v>Accès au travers du portail ENI</v>
          </cell>
          <cell r="AQ591" t="str">
            <v xml:space="preserve"> Agenda </v>
          </cell>
          <cell r="AR591" t="str">
            <v xml:space="preserve"> anti</v>
          </cell>
          <cell r="AS591" t="str">
            <v xml:space="preserve"> bonnes pratiques </v>
          </cell>
          <cell r="AT591" t="str">
            <v xml:space="preserve"> Calendrier </v>
          </cell>
          <cell r="AU591" t="str">
            <v xml:space="preserve"> Carnet d'adresses </v>
          </cell>
          <cell r="AV591" t="str">
            <v xml:space="preserve"> Contact </v>
          </cell>
          <cell r="AW591" t="str">
            <v xml:space="preserve"> e</v>
          </cell>
          <cell r="AX591" t="str">
            <v xml:space="preserve"> e</v>
          </cell>
          <cell r="AY591" t="str">
            <v xml:space="preserve"> ebook </v>
          </cell>
          <cell r="AZ591" t="str">
            <v xml:space="preserve"> livre électronique </v>
          </cell>
          <cell r="BA591" t="str">
            <v xml:space="preserve"> livre numérique </v>
          </cell>
          <cell r="BB591" t="str">
            <v xml:space="preserve"> livres </v>
          </cell>
          <cell r="BC591" t="str">
            <v xml:space="preserve"> livres numériques </v>
          </cell>
          <cell r="BD591" t="str">
            <v xml:space="preserve"> LNRB10OUT</v>
          </cell>
          <cell r="BE591" t="str">
            <v xml:space="preserve"> mail </v>
          </cell>
          <cell r="BF591" t="str">
            <v xml:space="preserve"> message </v>
          </cell>
          <cell r="BG591" t="str">
            <v xml:space="preserve"> Messagerie </v>
          </cell>
          <cell r="BH591" t="str">
            <v xml:space="preserve"> Office 2010 </v>
          </cell>
          <cell r="BI591" t="str">
            <v xml:space="preserve"> réunion </v>
          </cell>
          <cell r="BJ591" t="str">
            <v xml:space="preserve"> Social Connector </v>
          </cell>
          <cell r="BK591" t="str">
            <v xml:space="preserve"> Tâches </v>
          </cell>
          <cell r="BL591" t="str">
            <v xml:space="preserve">book </v>
          </cell>
          <cell r="BM591" t="str">
            <v xml:space="preserve">mail </v>
          </cell>
          <cell r="BN591" t="str">
            <v xml:space="preserve">Microsoft </v>
          </cell>
          <cell r="BO591" t="str">
            <v xml:space="preserve">spam </v>
          </cell>
          <cell r="BP591" t="str">
            <v/>
          </cell>
          <cell r="BQ591" t="str">
            <v/>
          </cell>
          <cell r="BR591" t="str">
            <v/>
          </cell>
          <cell r="BS591" t="str">
            <v/>
          </cell>
          <cell r="BT591" t="str">
            <v/>
          </cell>
          <cell r="BU591" t="str">
            <v/>
          </cell>
          <cell r="BV591" t="str">
            <v/>
          </cell>
          <cell r="BW591" t="str">
            <v/>
          </cell>
          <cell r="BX591" t="str">
            <v/>
          </cell>
        </row>
        <row r="592">
          <cell r="A592" t="str">
            <v>RB10POW</v>
          </cell>
          <cell r="B592" t="str">
            <v>PowerPoint 2010</v>
          </cell>
          <cell r="C592" t="str">
            <v/>
          </cell>
          <cell r="D592" t="str">
            <v>Myriam GRIS,Catherine Guérois</v>
          </cell>
          <cell r="E592" t="str">
            <v/>
          </cell>
          <cell r="F592" t="str">
            <v>GRIS, Myriam</v>
          </cell>
          <cell r="G592" t="str">
            <v>Guérois, Catherine</v>
          </cell>
          <cell r="H592" t="str">
            <v/>
          </cell>
          <cell r="I592" t="str">
            <v/>
          </cell>
          <cell r="J592" t="str">
            <v/>
          </cell>
          <cell r="K592" t="str">
            <v>Edition du 1 June 2010</v>
          </cell>
          <cell r="L592" t="str">
            <v>450 pages</v>
          </cell>
          <cell r="M592" t="str">
            <v>Editions ENI</v>
          </cell>
          <cell r="N592" t="str">
            <v>fre</v>
          </cell>
          <cell r="O592" t="str">
            <v>fre</v>
          </cell>
          <cell r="P592" t="str">
            <v>fre</v>
          </cell>
          <cell r="Q592" t="str">
            <v>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v>
          </cell>
          <cell r="R592">
            <v>9782746055995</v>
          </cell>
          <cell r="S592" t="str">
            <v>Version Numérique</v>
          </cell>
          <cell r="T592">
            <v>9782746054950</v>
          </cell>
          <cell r="U592" t="str">
            <v>Version Imprimée</v>
          </cell>
          <cell r="V592" t="str">
            <v>St-Herblain</v>
          </cell>
          <cell r="W592" t="str">
            <v>Editions ENI</v>
          </cell>
          <cell r="X592">
            <v>2010</v>
          </cell>
          <cell r="Y592" t="str">
            <v>Bibliothèque Numérique ENI (Service en ligne)</v>
          </cell>
          <cell r="Z592" t="str">
            <v>RÉFÉRENCE BUREAUTIQUE</v>
          </cell>
          <cell r="AA592" t="str">
            <v>texte</v>
          </cell>
          <cell r="AB592" t="str">
            <v>txt</v>
          </cell>
          <cell r="AC592" t="str">
            <v>rdacontent/fre</v>
          </cell>
          <cell r="AD592" t="str">
            <v>informatique</v>
          </cell>
          <cell r="AE592" t="str">
            <v>c</v>
          </cell>
          <cell r="AF592" t="str">
            <v>rdamedia/fre</v>
          </cell>
          <cell r="AG592" t="str">
            <v>ressource en ligne</v>
          </cell>
          <cell r="AH592" t="str">
            <v>cr</v>
          </cell>
          <cell r="AI592" t="str">
            <v>rdacarrier/fre</v>
          </cell>
          <cell r="AJ592" t="str">
            <v>m\\\\\o\\d\\\\\\\\</v>
          </cell>
          <cell r="AK592" t="str">
            <v>cr\cn\\\\uuaua</v>
          </cell>
          <cell r="AL592" t="str">
            <v>Accès restreint aux membres</v>
          </cell>
          <cell r="AM592" t="str">
            <v>Source de la note de description : Version imprimée</v>
          </cell>
          <cell r="AN592" t="str">
            <v/>
          </cell>
          <cell r="AO592" t="str">
            <v>%SITE_CLIENT%/?library_guid=4E5539F3-D3E6-4996-B625-9E701A2D59A7</v>
          </cell>
          <cell r="AP592" t="str">
            <v>Accès au travers du portail ENI</v>
          </cell>
          <cell r="AQ592" t="str">
            <v xml:space="preserve">  Office 2010 </v>
          </cell>
          <cell r="AR592" t="str">
            <v xml:space="preserve"> album photos </v>
          </cell>
          <cell r="AS592" t="str">
            <v xml:space="preserve"> application </v>
          </cell>
          <cell r="AT592" t="str">
            <v xml:space="preserve"> bonnes pratiques</v>
          </cell>
          <cell r="AU592" t="str">
            <v xml:space="preserve"> diagramme </v>
          </cell>
          <cell r="AV592" t="str">
            <v xml:space="preserve"> diaporama </v>
          </cell>
          <cell r="AW592" t="str">
            <v xml:space="preserve"> diapositive </v>
          </cell>
          <cell r="AX592" t="str">
            <v xml:space="preserve"> e</v>
          </cell>
          <cell r="AY592" t="str">
            <v xml:space="preserve"> ebook </v>
          </cell>
          <cell r="AZ592" t="str">
            <v xml:space="preserve"> livre électronique </v>
          </cell>
          <cell r="BA592" t="str">
            <v xml:space="preserve"> livre numérique </v>
          </cell>
          <cell r="BB592" t="str">
            <v xml:space="preserve"> livres électroniques </v>
          </cell>
          <cell r="BC592" t="str">
            <v xml:space="preserve"> livres numériques </v>
          </cell>
          <cell r="BD592" t="str">
            <v xml:space="preserve"> Office 10 </v>
          </cell>
          <cell r="BE592" t="str">
            <v xml:space="preserve"> organigramme </v>
          </cell>
          <cell r="BF592" t="str">
            <v xml:space="preserve"> Powerpoint 10 </v>
          </cell>
          <cell r="BG592" t="str">
            <v xml:space="preserve"> PowerPoint2010 </v>
          </cell>
          <cell r="BH592" t="str">
            <v xml:space="preserve"> Powerpoint2010 </v>
          </cell>
          <cell r="BI592" t="str">
            <v xml:space="preserve"> PP </v>
          </cell>
          <cell r="BJ592" t="str">
            <v xml:space="preserve"> PréAO </v>
          </cell>
          <cell r="BK592" t="str">
            <v xml:space="preserve">book </v>
          </cell>
          <cell r="BL592" t="str">
            <v xml:space="preserve">Microsoft </v>
          </cell>
          <cell r="BM592" t="str">
            <v/>
          </cell>
          <cell r="BN592" t="str">
            <v/>
          </cell>
          <cell r="BO592" t="str">
            <v/>
          </cell>
          <cell r="BP592" t="str">
            <v/>
          </cell>
          <cell r="BQ592" t="str">
            <v/>
          </cell>
          <cell r="BR592" t="str">
            <v/>
          </cell>
          <cell r="BS592" t="str">
            <v/>
          </cell>
          <cell r="BT592" t="str">
            <v/>
          </cell>
          <cell r="BU592" t="str">
            <v/>
          </cell>
          <cell r="BV592" t="str">
            <v/>
          </cell>
          <cell r="BW592" t="str">
            <v/>
          </cell>
          <cell r="BX592" t="str">
            <v/>
          </cell>
        </row>
        <row r="593">
          <cell r="A593" t="str">
            <v>RB10PRO</v>
          </cell>
          <cell r="B593" t="str">
            <v>Project 2010</v>
          </cell>
          <cell r="C593" t="str">
            <v/>
          </cell>
          <cell r="D593" t="str">
            <v>Béatrice Daburon</v>
          </cell>
          <cell r="E593" t="str">
            <v/>
          </cell>
          <cell r="F593" t="str">
            <v>Daburon, Béatrice</v>
          </cell>
          <cell r="G593" t="str">
            <v/>
          </cell>
          <cell r="H593" t="str">
            <v/>
          </cell>
          <cell r="I593" t="str">
            <v/>
          </cell>
          <cell r="J593" t="str">
            <v/>
          </cell>
          <cell r="K593" t="str">
            <v>Edition du 1 May 2011</v>
          </cell>
          <cell r="L593" t="str">
            <v>387 pages</v>
          </cell>
          <cell r="M593" t="str">
            <v>Editions ENI</v>
          </cell>
          <cell r="N593" t="str">
            <v>fre</v>
          </cell>
          <cell r="O593" t="str">
            <v>fre</v>
          </cell>
          <cell r="P593" t="str">
            <v>fre</v>
          </cell>
          <cell r="Q593" t="str">
            <v>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v>
          </cell>
          <cell r="R593">
            <v>9782746066168</v>
          </cell>
          <cell r="S593" t="str">
            <v>Version Numérique</v>
          </cell>
          <cell r="T593">
            <v>9782746064492</v>
          </cell>
          <cell r="U593" t="str">
            <v>Version Imprimée</v>
          </cell>
          <cell r="V593" t="str">
            <v>St-Herblain</v>
          </cell>
          <cell r="W593" t="str">
            <v>Editions ENI</v>
          </cell>
          <cell r="X593">
            <v>2011</v>
          </cell>
          <cell r="Y593" t="str">
            <v>Bibliothèque Numérique ENI (Service en ligne)</v>
          </cell>
          <cell r="Z593" t="str">
            <v>RÉFÉRENCE BUREAUTIQUE</v>
          </cell>
          <cell r="AA593" t="str">
            <v>texte</v>
          </cell>
          <cell r="AB593" t="str">
            <v>txt</v>
          </cell>
          <cell r="AC593" t="str">
            <v>rdacontent/fre</v>
          </cell>
          <cell r="AD593" t="str">
            <v>informatique</v>
          </cell>
          <cell r="AE593" t="str">
            <v>c</v>
          </cell>
          <cell r="AF593" t="str">
            <v>rdamedia/fre</v>
          </cell>
          <cell r="AG593" t="str">
            <v>ressource en ligne</v>
          </cell>
          <cell r="AH593" t="str">
            <v>cr</v>
          </cell>
          <cell r="AI593" t="str">
            <v>rdacarrier/fre</v>
          </cell>
          <cell r="AJ593" t="str">
            <v>m\\\\\o\\d\\\\\\\\</v>
          </cell>
          <cell r="AK593" t="str">
            <v>cr\cn\\\\uuaua</v>
          </cell>
          <cell r="AL593" t="str">
            <v>Accès restreint aux membres</v>
          </cell>
          <cell r="AM593" t="str">
            <v>Source de la note de description : Version imprimée</v>
          </cell>
          <cell r="AN593" t="str">
            <v/>
          </cell>
          <cell r="AO593" t="str">
            <v>%SITE_CLIENT%/?library_guid=E34F30DB-8EC8-47BA-8B74-32DDBC79A5DE</v>
          </cell>
          <cell r="AP593" t="str">
            <v>Accès au travers du portail ENI</v>
          </cell>
          <cell r="AQ593" t="str">
            <v xml:space="preserve"> cash</v>
          </cell>
          <cell r="AR593" t="str">
            <v xml:space="preserve"> diagramme de Gantt </v>
          </cell>
          <cell r="AS593" t="str">
            <v xml:space="preserve"> e</v>
          </cell>
          <cell r="AT593" t="str">
            <v xml:space="preserve"> ebook </v>
          </cell>
          <cell r="AU593" t="str">
            <v xml:space="preserve"> Gestion de projet </v>
          </cell>
          <cell r="AV593" t="str">
            <v xml:space="preserve"> livre électronique </v>
          </cell>
          <cell r="AW593" t="str">
            <v xml:space="preserve"> livre numérique </v>
          </cell>
          <cell r="AX593" t="str">
            <v xml:space="preserve"> livres électroniques </v>
          </cell>
          <cell r="AY593" t="str">
            <v xml:space="preserve"> livres numériques </v>
          </cell>
          <cell r="AZ593" t="str">
            <v xml:space="preserve"> LNRB10PRO</v>
          </cell>
          <cell r="BA593" t="str">
            <v xml:space="preserve"> msproject </v>
          </cell>
          <cell r="BB593" t="str">
            <v xml:space="preserve"> Pert </v>
          </cell>
          <cell r="BC593" t="str">
            <v xml:space="preserve"> planification </v>
          </cell>
          <cell r="BD593" t="str">
            <v xml:space="preserve">book </v>
          </cell>
          <cell r="BE593" t="str">
            <v xml:space="preserve">flow </v>
          </cell>
          <cell r="BF593" t="str">
            <v xml:space="preserve">Microsoft </v>
          </cell>
          <cell r="BG593" t="str">
            <v/>
          </cell>
          <cell r="BH593" t="str">
            <v/>
          </cell>
          <cell r="BI593" t="str">
            <v/>
          </cell>
          <cell r="BJ593" t="str">
            <v/>
          </cell>
          <cell r="BK593" t="str">
            <v/>
          </cell>
          <cell r="BL593" t="str">
            <v/>
          </cell>
          <cell r="BM593" t="str">
            <v/>
          </cell>
          <cell r="BN593" t="str">
            <v/>
          </cell>
          <cell r="BO593" t="str">
            <v/>
          </cell>
          <cell r="BP593" t="str">
            <v/>
          </cell>
          <cell r="BQ593" t="str">
            <v/>
          </cell>
          <cell r="BR593" t="str">
            <v/>
          </cell>
          <cell r="BS593" t="str">
            <v/>
          </cell>
          <cell r="BT593" t="str">
            <v/>
          </cell>
          <cell r="BU593" t="str">
            <v/>
          </cell>
          <cell r="BV593" t="str">
            <v/>
          </cell>
          <cell r="BW593" t="str">
            <v/>
          </cell>
          <cell r="BX593" t="str">
            <v/>
          </cell>
        </row>
        <row r="594">
          <cell r="A594" t="str">
            <v>RB10PUB</v>
          </cell>
          <cell r="B594" t="str">
            <v>Publisher 2010</v>
          </cell>
          <cell r="C594" t="str">
            <v/>
          </cell>
          <cell r="D594" t="str">
            <v>Corinne Hervé</v>
          </cell>
          <cell r="E594" t="str">
            <v/>
          </cell>
          <cell r="F594" t="str">
            <v>Hervé, Corinne</v>
          </cell>
          <cell r="G594" t="str">
            <v/>
          </cell>
          <cell r="H594" t="str">
            <v/>
          </cell>
          <cell r="I594" t="str">
            <v/>
          </cell>
          <cell r="J594" t="str">
            <v/>
          </cell>
          <cell r="K594" t="str">
            <v>Edition du 1 October 2011</v>
          </cell>
          <cell r="L594" t="str">
            <v>340 pages</v>
          </cell>
          <cell r="M594" t="str">
            <v>Editions ENI</v>
          </cell>
          <cell r="N594" t="str">
            <v>fre</v>
          </cell>
          <cell r="O594" t="str">
            <v>fre</v>
          </cell>
          <cell r="P594" t="str">
            <v>fre</v>
          </cell>
          <cell r="Q594" t="str">
            <v>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ell>
          <cell r="R594">
            <v>9782746070431</v>
          </cell>
          <cell r="S594" t="str">
            <v>Version Numérique</v>
          </cell>
          <cell r="T594">
            <v>9782746068230</v>
          </cell>
          <cell r="U594" t="str">
            <v>Version Imprimée</v>
          </cell>
          <cell r="V594" t="str">
            <v>St-Herblain</v>
          </cell>
          <cell r="W594" t="str">
            <v>Editions ENI</v>
          </cell>
          <cell r="X594">
            <v>2011</v>
          </cell>
          <cell r="Y594" t="str">
            <v>Bibliothèque Numérique ENI (Service en ligne)</v>
          </cell>
          <cell r="Z594" t="str">
            <v>RÉFÉRENCE BUREAUTIQUE</v>
          </cell>
          <cell r="AA594" t="str">
            <v>texte</v>
          </cell>
          <cell r="AB594" t="str">
            <v>txt</v>
          </cell>
          <cell r="AC594" t="str">
            <v>rdacontent/fre</v>
          </cell>
          <cell r="AD594" t="str">
            <v>informatique</v>
          </cell>
          <cell r="AE594" t="str">
            <v>c</v>
          </cell>
          <cell r="AF594" t="str">
            <v>rdamedia/fre</v>
          </cell>
          <cell r="AG594" t="str">
            <v>ressource en ligne</v>
          </cell>
          <cell r="AH594" t="str">
            <v>cr</v>
          </cell>
          <cell r="AI594" t="str">
            <v>rdacarrier/fre</v>
          </cell>
          <cell r="AJ594" t="str">
            <v>m\\\\\o\\d\\\\\\\\</v>
          </cell>
          <cell r="AK594" t="str">
            <v>cr\cn\\\\uuaua</v>
          </cell>
          <cell r="AL594" t="str">
            <v>Accès restreint aux membres</v>
          </cell>
          <cell r="AM594" t="str">
            <v>Source de la note de description : Version imprimée</v>
          </cell>
          <cell r="AN594" t="str">
            <v/>
          </cell>
          <cell r="AO594" t="str">
            <v>%SITE_CLIENT%/?library_guid=F03C3B02-1976-4562-A154-FD5859F9DF38</v>
          </cell>
          <cell r="AP594" t="str">
            <v>Accès au travers du portail ENI</v>
          </cell>
          <cell r="AQ594" t="str">
            <v xml:space="preserve"> composition </v>
          </cell>
          <cell r="AR594" t="str">
            <v xml:space="preserve"> e</v>
          </cell>
          <cell r="AS594" t="str">
            <v xml:space="preserve"> ebook </v>
          </cell>
          <cell r="AT594" t="str">
            <v xml:space="preserve"> livre électronique </v>
          </cell>
          <cell r="AU594" t="str">
            <v xml:space="preserve"> livre numérique </v>
          </cell>
          <cell r="AV594" t="str">
            <v xml:space="preserve"> livres électroniques </v>
          </cell>
          <cell r="AW594" t="str">
            <v xml:space="preserve"> livres numériques </v>
          </cell>
          <cell r="AX594" t="str">
            <v xml:space="preserve"> LNRB10PUB</v>
          </cell>
          <cell r="AY594" t="str">
            <v xml:space="preserve"> mise en page </v>
          </cell>
          <cell r="AZ594" t="str">
            <v xml:space="preserve"> Office 10 </v>
          </cell>
          <cell r="BA594" t="str">
            <v xml:space="preserve"> Office 2010 </v>
          </cell>
          <cell r="BB594" t="str">
            <v xml:space="preserve"> PAO </v>
          </cell>
          <cell r="BC594" t="str">
            <v xml:space="preserve"> Publisher10 </v>
          </cell>
          <cell r="BD594" t="str">
            <v xml:space="preserve"> Publisher2010 </v>
          </cell>
          <cell r="BE594" t="str">
            <v xml:space="preserve">book </v>
          </cell>
          <cell r="BF594" t="str">
            <v xml:space="preserve">Microsoft </v>
          </cell>
          <cell r="BG594" t="str">
            <v/>
          </cell>
          <cell r="BH594" t="str">
            <v/>
          </cell>
          <cell r="BI594" t="str">
            <v/>
          </cell>
          <cell r="BJ594" t="str">
            <v/>
          </cell>
          <cell r="BK594" t="str">
            <v/>
          </cell>
          <cell r="BL594" t="str">
            <v/>
          </cell>
          <cell r="BM594" t="str">
            <v/>
          </cell>
          <cell r="BN594" t="str">
            <v/>
          </cell>
          <cell r="BO594" t="str">
            <v/>
          </cell>
          <cell r="BP594" t="str">
            <v/>
          </cell>
          <cell r="BQ594" t="str">
            <v/>
          </cell>
          <cell r="BR594" t="str">
            <v/>
          </cell>
          <cell r="BS594" t="str">
            <v/>
          </cell>
          <cell r="BT594" t="str">
            <v/>
          </cell>
          <cell r="BU594" t="str">
            <v/>
          </cell>
          <cell r="BV594" t="str">
            <v/>
          </cell>
          <cell r="BW594" t="str">
            <v/>
          </cell>
          <cell r="BX594" t="str">
            <v/>
          </cell>
        </row>
        <row r="595">
          <cell r="A595" t="str">
            <v>RB10SHA</v>
          </cell>
          <cell r="B595" t="str">
            <v>SharePoint 2010</v>
          </cell>
          <cell r="C595" t="str">
            <v>L'environnement de travail collaboratif</v>
          </cell>
          <cell r="D595" t="str">
            <v>Myriam GRIS</v>
          </cell>
          <cell r="E595" t="str">
            <v/>
          </cell>
          <cell r="F595" t="str">
            <v>GRIS, Myriam</v>
          </cell>
          <cell r="G595" t="str">
            <v/>
          </cell>
          <cell r="H595" t="str">
            <v/>
          </cell>
          <cell r="I595" t="str">
            <v/>
          </cell>
          <cell r="J595" t="str">
            <v/>
          </cell>
          <cell r="K595" t="str">
            <v>Edition du 1 September 2011</v>
          </cell>
          <cell r="L595" t="str">
            <v>310 pages</v>
          </cell>
          <cell r="M595" t="str">
            <v>Editions ENI</v>
          </cell>
          <cell r="N595" t="str">
            <v>fre</v>
          </cell>
          <cell r="O595" t="str">
            <v>fre</v>
          </cell>
          <cell r="P595" t="str">
            <v>fre</v>
          </cell>
          <cell r="Q595" t="str">
            <v>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ell>
          <cell r="R595">
            <v>9782746069831</v>
          </cell>
          <cell r="S595" t="str">
            <v>Version Numérique</v>
          </cell>
          <cell r="T595">
            <v>9782746067721</v>
          </cell>
          <cell r="U595" t="str">
            <v>Version Imprimée</v>
          </cell>
          <cell r="V595" t="str">
            <v>St-Herblain</v>
          </cell>
          <cell r="W595" t="str">
            <v>Editions ENI</v>
          </cell>
          <cell r="X595">
            <v>2011</v>
          </cell>
          <cell r="Y595" t="str">
            <v>Bibliothèque Numérique ENI (Service en ligne)</v>
          </cell>
          <cell r="Z595" t="str">
            <v>RÉFÉRENCE BUREAUTIQUE</v>
          </cell>
          <cell r="AA595" t="str">
            <v>texte</v>
          </cell>
          <cell r="AB595" t="str">
            <v>txt</v>
          </cell>
          <cell r="AC595" t="str">
            <v>rdacontent/fre</v>
          </cell>
          <cell r="AD595" t="str">
            <v>informatique</v>
          </cell>
          <cell r="AE595" t="str">
            <v>c</v>
          </cell>
          <cell r="AF595" t="str">
            <v>rdamedia/fre</v>
          </cell>
          <cell r="AG595" t="str">
            <v>ressource en ligne</v>
          </cell>
          <cell r="AH595" t="str">
            <v>cr</v>
          </cell>
          <cell r="AI595" t="str">
            <v>rdacarrier/fre</v>
          </cell>
          <cell r="AJ595" t="str">
            <v>m\\\\\o\\d\\\\\\\\</v>
          </cell>
          <cell r="AK595" t="str">
            <v>cr\cn\\\\uuaua</v>
          </cell>
          <cell r="AL595" t="str">
            <v>Accès restreint aux membres</v>
          </cell>
          <cell r="AM595" t="str">
            <v>Source de la note de description : Version imprimée</v>
          </cell>
          <cell r="AN595" t="str">
            <v/>
          </cell>
          <cell r="AO595" t="str">
            <v>%SITE_CLIENT%/?library_guid=60616F16-4FCD-4E0E-A7B7-39CE45B8D9A3</v>
          </cell>
          <cell r="AP595" t="str">
            <v>Accès au travers du portail ENI</v>
          </cell>
          <cell r="AQ595" t="str">
            <v xml:space="preserve"> Bibliothèque de docs </v>
          </cell>
          <cell r="AR595" t="str">
            <v xml:space="preserve"> Bibliothèque de documents </v>
          </cell>
          <cell r="AS595" t="str">
            <v xml:space="preserve"> Blog </v>
          </cell>
          <cell r="AT595" t="str">
            <v xml:space="preserve"> Espace de travail collaboratif </v>
          </cell>
          <cell r="AU595" t="str">
            <v xml:space="preserve"> Flux de travail </v>
          </cell>
          <cell r="AV595" t="str">
            <v xml:space="preserve"> GED </v>
          </cell>
          <cell r="AW595" t="str">
            <v xml:space="preserve"> LNRB10SHA</v>
          </cell>
          <cell r="AX595" t="str">
            <v xml:space="preserve"> Wiki </v>
          </cell>
          <cell r="AY595" t="str">
            <v xml:space="preserve"> WorkFlow </v>
          </cell>
          <cell r="AZ595" t="str">
            <v xml:space="preserve">WebPart </v>
          </cell>
          <cell r="BA595" t="str">
            <v/>
          </cell>
          <cell r="BB595" t="str">
            <v/>
          </cell>
          <cell r="BC595" t="str">
            <v/>
          </cell>
          <cell r="BD595" t="str">
            <v/>
          </cell>
          <cell r="BE595" t="str">
            <v/>
          </cell>
          <cell r="BF595" t="str">
            <v/>
          </cell>
          <cell r="BG595" t="str">
            <v/>
          </cell>
          <cell r="BH595" t="str">
            <v/>
          </cell>
          <cell r="BI595" t="str">
            <v/>
          </cell>
          <cell r="BJ595" t="str">
            <v/>
          </cell>
          <cell r="BK595" t="str">
            <v/>
          </cell>
          <cell r="BL595" t="str">
            <v/>
          </cell>
          <cell r="BM595" t="str">
            <v/>
          </cell>
          <cell r="BN595" t="str">
            <v/>
          </cell>
          <cell r="BO595" t="str">
            <v/>
          </cell>
          <cell r="BP595" t="str">
            <v/>
          </cell>
          <cell r="BQ595" t="str">
            <v/>
          </cell>
          <cell r="BR595" t="str">
            <v/>
          </cell>
          <cell r="BS595" t="str">
            <v/>
          </cell>
          <cell r="BT595" t="str">
            <v/>
          </cell>
          <cell r="BU595" t="str">
            <v/>
          </cell>
          <cell r="BV595" t="str">
            <v/>
          </cell>
          <cell r="BW595" t="str">
            <v/>
          </cell>
          <cell r="BX595" t="str">
            <v/>
          </cell>
        </row>
        <row r="596">
          <cell r="A596" t="str">
            <v>RB10SLMAC</v>
          </cell>
          <cell r="B596" t="str">
            <v>Mac OS X Snow Leopard (version 10.6)</v>
          </cell>
          <cell r="C596" t="str">
            <v/>
          </cell>
          <cell r="D596" t="str">
            <v>Eric Chautrand</v>
          </cell>
          <cell r="E596" t="str">
            <v/>
          </cell>
          <cell r="F596" t="str">
            <v>Chautrand, Eric</v>
          </cell>
          <cell r="G596" t="str">
            <v/>
          </cell>
          <cell r="H596" t="str">
            <v/>
          </cell>
          <cell r="I596" t="str">
            <v/>
          </cell>
          <cell r="J596" t="str">
            <v/>
          </cell>
          <cell r="K596" t="str">
            <v>Edition du 1 December 2009</v>
          </cell>
          <cell r="L596" t="str">
            <v>491 pages</v>
          </cell>
          <cell r="M596" t="str">
            <v>Editions ENI</v>
          </cell>
          <cell r="N596" t="str">
            <v>fre</v>
          </cell>
          <cell r="O596" t="str">
            <v>fre</v>
          </cell>
          <cell r="P596" t="str">
            <v>fre</v>
          </cell>
          <cell r="Q596" t="str">
            <v>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v>
          </cell>
          <cell r="R596">
            <v>9782746053540</v>
          </cell>
          <cell r="S596" t="str">
            <v>Version Numérique</v>
          </cell>
          <cell r="T596">
            <v>9782746052604</v>
          </cell>
          <cell r="U596" t="str">
            <v>Version Imprimée</v>
          </cell>
          <cell r="V596" t="str">
            <v>St-Herblain</v>
          </cell>
          <cell r="W596" t="str">
            <v>Editions ENI</v>
          </cell>
          <cell r="X596">
            <v>2009</v>
          </cell>
          <cell r="Y596" t="str">
            <v>Bibliothèque Numérique ENI (Service en ligne)</v>
          </cell>
          <cell r="Z596" t="str">
            <v>RÉFÉRENCE BUREAUTIQUE</v>
          </cell>
          <cell r="AA596" t="str">
            <v>texte</v>
          </cell>
          <cell r="AB596" t="str">
            <v>txt</v>
          </cell>
          <cell r="AC596" t="str">
            <v>rdacontent/fre</v>
          </cell>
          <cell r="AD596" t="str">
            <v>informatique</v>
          </cell>
          <cell r="AE596" t="str">
            <v>c</v>
          </cell>
          <cell r="AF596" t="str">
            <v>rdamedia/fre</v>
          </cell>
          <cell r="AG596" t="str">
            <v>ressource en ligne</v>
          </cell>
          <cell r="AH596" t="str">
            <v>cr</v>
          </cell>
          <cell r="AI596" t="str">
            <v>rdacarrier/fre</v>
          </cell>
          <cell r="AJ596" t="str">
            <v>m\\\\\o\\d\\\\\\\\</v>
          </cell>
          <cell r="AK596" t="str">
            <v>cr\cn\\\\uuaua</v>
          </cell>
          <cell r="AL596" t="str">
            <v>Accès restreint aux membres</v>
          </cell>
          <cell r="AM596" t="str">
            <v>Source de la note de description : Version imprimée</v>
          </cell>
          <cell r="AN596" t="str">
            <v/>
          </cell>
          <cell r="AO596" t="str">
            <v>%SITE_CLIENT%/?library_guid=6911AA3A-866F-46BD-99CE-230075142EA7</v>
          </cell>
          <cell r="AP596" t="str">
            <v>Accès au travers du portail ENI</v>
          </cell>
          <cell r="AQ596" t="str">
            <v xml:space="preserve"> Assistant Boot Camp </v>
          </cell>
          <cell r="AR596" t="str">
            <v xml:space="preserve"> Dashboard  </v>
          </cell>
          <cell r="AS596" t="str">
            <v xml:space="preserve"> Dock </v>
          </cell>
          <cell r="AT596" t="str">
            <v xml:space="preserve"> e</v>
          </cell>
          <cell r="AU596" t="str">
            <v xml:space="preserve"> Finder </v>
          </cell>
          <cell r="AV596" t="str">
            <v xml:space="preserve"> iChat  </v>
          </cell>
          <cell r="AW596" t="str">
            <v xml:space="preserve"> livre numérique </v>
          </cell>
          <cell r="AX596" t="str">
            <v xml:space="preserve"> livres numériques </v>
          </cell>
          <cell r="AY596" t="str">
            <v xml:space="preserve"> LNRB10SLMAC</v>
          </cell>
          <cell r="AZ596" t="str">
            <v xml:space="preserve"> Mail  </v>
          </cell>
          <cell r="BA596" t="str">
            <v xml:space="preserve"> Photo Booth </v>
          </cell>
          <cell r="BB596" t="str">
            <v xml:space="preserve"> pomme </v>
          </cell>
          <cell r="BC596" t="str">
            <v xml:space="preserve"> Safari  </v>
          </cell>
          <cell r="BD596" t="str">
            <v xml:space="preserve"> Spotlight  </v>
          </cell>
          <cell r="BE596" t="str">
            <v xml:space="preserve"> système d'exploitation </v>
          </cell>
          <cell r="BF596" t="str">
            <v xml:space="preserve"> Time Machine </v>
          </cell>
          <cell r="BG596" t="str">
            <v xml:space="preserve"> Trousseau d’accès </v>
          </cell>
          <cell r="BH596" t="str">
            <v xml:space="preserve">Apple </v>
          </cell>
          <cell r="BI596" t="str">
            <v xml:space="preserve">book </v>
          </cell>
          <cell r="BJ596" t="str">
            <v/>
          </cell>
          <cell r="BK596" t="str">
            <v/>
          </cell>
          <cell r="BL596" t="str">
            <v/>
          </cell>
          <cell r="BM596" t="str">
            <v/>
          </cell>
          <cell r="BN596" t="str">
            <v/>
          </cell>
          <cell r="BO596" t="str">
            <v/>
          </cell>
          <cell r="BP596" t="str">
            <v/>
          </cell>
          <cell r="BQ596" t="str">
            <v/>
          </cell>
          <cell r="BR596" t="str">
            <v/>
          </cell>
          <cell r="BS596" t="str">
            <v/>
          </cell>
          <cell r="BT596" t="str">
            <v/>
          </cell>
          <cell r="BU596" t="str">
            <v/>
          </cell>
          <cell r="BV596" t="str">
            <v/>
          </cell>
          <cell r="BW596" t="str">
            <v/>
          </cell>
          <cell r="BX596" t="str">
            <v/>
          </cell>
        </row>
        <row r="597">
          <cell r="A597" t="str">
            <v>RB10VIS</v>
          </cell>
          <cell r="B597" t="str">
            <v>Visio 2010</v>
          </cell>
          <cell r="C597" t="str">
            <v/>
          </cell>
          <cell r="D597" t="str">
            <v>Myriam GRIS</v>
          </cell>
          <cell r="E597" t="str">
            <v/>
          </cell>
          <cell r="F597" t="str">
            <v>GRIS, Myriam</v>
          </cell>
          <cell r="G597" t="str">
            <v/>
          </cell>
          <cell r="H597" t="str">
            <v/>
          </cell>
          <cell r="I597" t="str">
            <v/>
          </cell>
          <cell r="J597" t="str">
            <v/>
          </cell>
          <cell r="K597" t="str">
            <v>Edition du 1 February 2012</v>
          </cell>
          <cell r="L597" t="str">
            <v>401 pages</v>
          </cell>
          <cell r="M597" t="str">
            <v>Editions ENI</v>
          </cell>
          <cell r="N597" t="str">
            <v>fre</v>
          </cell>
          <cell r="O597" t="str">
            <v>fre</v>
          </cell>
          <cell r="P597" t="str">
            <v>fre</v>
          </cell>
          <cell r="Q597" t="str">
            <v>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v>
          </cell>
          <cell r="R597">
            <v>9782746072886</v>
          </cell>
          <cell r="S597" t="str">
            <v>Version Numérique</v>
          </cell>
          <cell r="T597">
            <v>9782746071636</v>
          </cell>
          <cell r="U597" t="str">
            <v>Version Imprimée</v>
          </cell>
          <cell r="V597" t="str">
            <v>St-Herblain</v>
          </cell>
          <cell r="W597" t="str">
            <v>Editions ENI</v>
          </cell>
          <cell r="X597">
            <v>2012</v>
          </cell>
          <cell r="Y597" t="str">
            <v>Bibliothèque Numérique ENI (Service en ligne)</v>
          </cell>
          <cell r="Z597" t="str">
            <v>RÉFÉRENCE BUREAUTIQUE</v>
          </cell>
          <cell r="AA597" t="str">
            <v>texte</v>
          </cell>
          <cell r="AB597" t="str">
            <v>txt</v>
          </cell>
          <cell r="AC597" t="str">
            <v>rdacontent/fre</v>
          </cell>
          <cell r="AD597" t="str">
            <v>informatique</v>
          </cell>
          <cell r="AE597" t="str">
            <v>c</v>
          </cell>
          <cell r="AF597" t="str">
            <v>rdamedia/fre</v>
          </cell>
          <cell r="AG597" t="str">
            <v>ressource en ligne</v>
          </cell>
          <cell r="AH597" t="str">
            <v>cr</v>
          </cell>
          <cell r="AI597" t="str">
            <v>rdacarrier/fre</v>
          </cell>
          <cell r="AJ597" t="str">
            <v>m\\\\\o\\d\\\\\\\\</v>
          </cell>
          <cell r="AK597" t="str">
            <v>cr\cn\\\\uuaua</v>
          </cell>
          <cell r="AL597" t="str">
            <v>Accès restreint aux membres</v>
          </cell>
          <cell r="AM597" t="str">
            <v>Source de la note de description : Version imprimée</v>
          </cell>
          <cell r="AN597" t="str">
            <v/>
          </cell>
          <cell r="AO597" t="str">
            <v>%SITE_CLIENT%/?library_guid=1372FF71-413F-4018-AEAA-74792B9805AD</v>
          </cell>
          <cell r="AP597" t="str">
            <v>Accès au travers du portail ENI</v>
          </cell>
          <cell r="AQ597" t="str">
            <v xml:space="preserve"> diagramme </v>
          </cell>
          <cell r="AR597" t="str">
            <v xml:space="preserve"> e</v>
          </cell>
          <cell r="AS597" t="str">
            <v xml:space="preserve"> ebook </v>
          </cell>
          <cell r="AT597" t="str">
            <v xml:space="preserve"> gabarit </v>
          </cell>
          <cell r="AU597" t="str">
            <v xml:space="preserve"> livre électronique </v>
          </cell>
          <cell r="AV597" t="str">
            <v xml:space="preserve"> livre numérique </v>
          </cell>
          <cell r="AW597" t="str">
            <v xml:space="preserve"> livres électroniques </v>
          </cell>
          <cell r="AX597" t="str">
            <v xml:space="preserve"> livres numériques </v>
          </cell>
          <cell r="AY597" t="str">
            <v xml:space="preserve"> LNRB10VIS</v>
          </cell>
          <cell r="AZ597" t="str">
            <v xml:space="preserve"> schéma </v>
          </cell>
          <cell r="BA597" t="str">
            <v xml:space="preserve">book </v>
          </cell>
          <cell r="BB597" t="str">
            <v xml:space="preserve">Microsoft </v>
          </cell>
          <cell r="BC597" t="str">
            <v/>
          </cell>
          <cell r="BD597" t="str">
            <v/>
          </cell>
          <cell r="BE597" t="str">
            <v/>
          </cell>
          <cell r="BF597" t="str">
            <v/>
          </cell>
          <cell r="BG597" t="str">
            <v/>
          </cell>
          <cell r="BH597" t="str">
            <v/>
          </cell>
          <cell r="BI597" t="str">
            <v/>
          </cell>
          <cell r="BJ597" t="str">
            <v/>
          </cell>
          <cell r="BK597" t="str">
            <v/>
          </cell>
          <cell r="BL597" t="str">
            <v/>
          </cell>
          <cell r="BM597" t="str">
            <v/>
          </cell>
          <cell r="BN597" t="str">
            <v/>
          </cell>
          <cell r="BO597" t="str">
            <v/>
          </cell>
          <cell r="BP597" t="str">
            <v/>
          </cell>
          <cell r="BQ597" t="str">
            <v/>
          </cell>
          <cell r="BR597" t="str">
            <v/>
          </cell>
          <cell r="BS597" t="str">
            <v/>
          </cell>
          <cell r="BT597" t="str">
            <v/>
          </cell>
          <cell r="BU597" t="str">
            <v/>
          </cell>
          <cell r="BV597" t="str">
            <v/>
          </cell>
          <cell r="BW597" t="str">
            <v/>
          </cell>
          <cell r="BX597" t="str">
            <v/>
          </cell>
        </row>
        <row r="598">
          <cell r="A598" t="str">
            <v>RB10WOR</v>
          </cell>
          <cell r="B598" t="str">
            <v>Word 2010</v>
          </cell>
          <cell r="C598" t="str">
            <v>Livre de référence</v>
          </cell>
          <cell r="D598" t="str">
            <v/>
          </cell>
          <cell r="E598" t="str">
            <v/>
          </cell>
          <cell r="F598" t="str">
            <v/>
          </cell>
          <cell r="G598" t="str">
            <v/>
          </cell>
          <cell r="H598" t="str">
            <v/>
          </cell>
          <cell r="I598" t="str">
            <v/>
          </cell>
          <cell r="J598" t="str">
            <v/>
          </cell>
          <cell r="K598" t="str">
            <v>Edition du 1 June 2010</v>
          </cell>
          <cell r="L598" t="str">
            <v>512 pages</v>
          </cell>
          <cell r="M598" t="str">
            <v>Editions ENI</v>
          </cell>
          <cell r="N598" t="str">
            <v>fre</v>
          </cell>
          <cell r="O598" t="str">
            <v>fre</v>
          </cell>
          <cell r="P598" t="str">
            <v>fre</v>
          </cell>
          <cell r="Q598" t="str">
            <v>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v>
          </cell>
          <cell r="R598">
            <v>9782746055964</v>
          </cell>
          <cell r="S598" t="str">
            <v>Version Numérique</v>
          </cell>
          <cell r="T598">
            <v>9782746054929</v>
          </cell>
          <cell r="U598" t="str">
            <v>Version Imprimée</v>
          </cell>
          <cell r="V598" t="str">
            <v>St-Herblain</v>
          </cell>
          <cell r="W598" t="str">
            <v>Editions ENI</v>
          </cell>
          <cell r="X598">
            <v>2010</v>
          </cell>
          <cell r="Y598" t="str">
            <v>Bibliothèque Numérique ENI (Service en ligne)</v>
          </cell>
          <cell r="Z598" t="str">
            <v>RÉFÉRENCE BUREAUTIQUE</v>
          </cell>
          <cell r="AA598" t="str">
            <v>texte</v>
          </cell>
          <cell r="AB598" t="str">
            <v>txt</v>
          </cell>
          <cell r="AC598" t="str">
            <v>rdacontent/fre</v>
          </cell>
          <cell r="AD598" t="str">
            <v>informatique</v>
          </cell>
          <cell r="AE598" t="str">
            <v>c</v>
          </cell>
          <cell r="AF598" t="str">
            <v>rdamedia/fre</v>
          </cell>
          <cell r="AG598" t="str">
            <v>ressource en ligne</v>
          </cell>
          <cell r="AH598" t="str">
            <v>cr</v>
          </cell>
          <cell r="AI598" t="str">
            <v>rdacarrier/fre</v>
          </cell>
          <cell r="AJ598" t="str">
            <v>m\\\\\o\\d\\\\\\\\</v>
          </cell>
          <cell r="AK598" t="str">
            <v>cr\cn\\\\uuaua</v>
          </cell>
          <cell r="AL598" t="str">
            <v>Accès restreint aux membres</v>
          </cell>
          <cell r="AM598" t="str">
            <v>Source de la note de description : Version imprimée</v>
          </cell>
          <cell r="AN598" t="str">
            <v/>
          </cell>
          <cell r="AO598" t="str">
            <v>%SITE_CLIENT%/?library_guid=B88FFB4C-A253-498E-BD7C-C3CF827732D4</v>
          </cell>
          <cell r="AP598" t="str">
            <v>Accès au travers du portail ENI</v>
          </cell>
          <cell r="AQ598" t="str">
            <v xml:space="preserve"> bonnes pratiques </v>
          </cell>
          <cell r="AR598" t="str">
            <v xml:space="preserve"> document maître </v>
          </cell>
          <cell r="AS598" t="str">
            <v xml:space="preserve"> e</v>
          </cell>
          <cell r="AT598" t="str">
            <v xml:space="preserve"> ebook </v>
          </cell>
          <cell r="AU598" t="str">
            <v xml:space="preserve"> formulaire </v>
          </cell>
          <cell r="AV598" t="str">
            <v xml:space="preserve"> livre électronique </v>
          </cell>
          <cell r="AW598" t="str">
            <v xml:space="preserve"> livre numérique </v>
          </cell>
          <cell r="AX598" t="str">
            <v xml:space="preserve"> livres électroniques </v>
          </cell>
          <cell r="AY598" t="str">
            <v xml:space="preserve"> livres numériques </v>
          </cell>
          <cell r="AZ598" t="str">
            <v xml:space="preserve"> LNRB10WOR</v>
          </cell>
          <cell r="BA598" t="str">
            <v xml:space="preserve"> macro</v>
          </cell>
          <cell r="BB598" t="str">
            <v xml:space="preserve"> mailing </v>
          </cell>
          <cell r="BC598" t="str">
            <v xml:space="preserve"> Office 2010 </v>
          </cell>
          <cell r="BD598" t="str">
            <v xml:space="preserve"> OpenType </v>
          </cell>
          <cell r="BE598" t="str">
            <v xml:space="preserve"> page web </v>
          </cell>
          <cell r="BF598" t="str">
            <v xml:space="preserve"> plan </v>
          </cell>
          <cell r="BG598" t="str">
            <v xml:space="preserve"> publipostage </v>
          </cell>
          <cell r="BH598" t="str">
            <v xml:space="preserve"> suivi des modifications </v>
          </cell>
          <cell r="BI598" t="str">
            <v xml:space="preserve"> table des matières </v>
          </cell>
          <cell r="BJ598" t="str">
            <v xml:space="preserve"> traitement de texte </v>
          </cell>
          <cell r="BK598" t="str">
            <v xml:space="preserve"> word 10 </v>
          </cell>
          <cell r="BL598" t="str">
            <v xml:space="preserve">book </v>
          </cell>
          <cell r="BM598" t="str">
            <v xml:space="preserve">commandes </v>
          </cell>
          <cell r="BN598" t="str">
            <v xml:space="preserve">Microsoft </v>
          </cell>
          <cell r="BO598" t="str">
            <v/>
          </cell>
          <cell r="BP598" t="str">
            <v/>
          </cell>
          <cell r="BQ598" t="str">
            <v/>
          </cell>
          <cell r="BR598" t="str">
            <v/>
          </cell>
          <cell r="BS598" t="str">
            <v/>
          </cell>
          <cell r="BT598" t="str">
            <v/>
          </cell>
          <cell r="BU598" t="str">
            <v/>
          </cell>
          <cell r="BV598" t="str">
            <v/>
          </cell>
          <cell r="BW598" t="str">
            <v/>
          </cell>
          <cell r="BX598" t="str">
            <v/>
          </cell>
        </row>
        <row r="599">
          <cell r="A599" t="str">
            <v>RB1121INI</v>
          </cell>
          <cell r="B599" t="str">
            <v>Initiation à l'informatique</v>
          </cell>
          <cell r="C599" t="str">
            <v>Windows 11, Word 2021, Excel 2021, Outlook 2021 et Microsoft Edge</v>
          </cell>
          <cell r="D599" t="str">
            <v xml:space="preserve"> Collectif</v>
          </cell>
          <cell r="E599" t="str">
            <v/>
          </cell>
          <cell r="F599" t="str">
            <v xml:space="preserve">Collectif, </v>
          </cell>
          <cell r="G599" t="str">
            <v/>
          </cell>
          <cell r="H599" t="str">
            <v/>
          </cell>
          <cell r="I599" t="str">
            <v/>
          </cell>
          <cell r="J599" t="str">
            <v/>
          </cell>
          <cell r="K599" t="str">
            <v>Edition du 1 June 2022</v>
          </cell>
          <cell r="L599" t="str">
            <v>346 pages</v>
          </cell>
          <cell r="M599" t="str">
            <v>Editions ENI</v>
          </cell>
          <cell r="N599" t="str">
            <v>fre</v>
          </cell>
          <cell r="O599" t="str">
            <v>fre</v>
          </cell>
          <cell r="P599" t="str">
            <v>fre</v>
          </cell>
          <cell r="Q599" t="str">
            <v>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v>
          </cell>
          <cell r="R599">
            <v>9782409035807</v>
          </cell>
          <cell r="S599" t="str">
            <v>Version Numérique</v>
          </cell>
          <cell r="T599">
            <v>9782409035791</v>
          </cell>
          <cell r="U599" t="str">
            <v>Version Imprimée</v>
          </cell>
          <cell r="V599" t="str">
            <v>St-Herblain</v>
          </cell>
          <cell r="W599" t="str">
            <v>Editions ENI</v>
          </cell>
          <cell r="X599">
            <v>2022</v>
          </cell>
          <cell r="Y599" t="str">
            <v>Bibliothèque Numérique ENI (Service en ligne)</v>
          </cell>
          <cell r="Z599" t="str">
            <v>RÉFÉRENCE BUREAUTIQUE</v>
          </cell>
          <cell r="AA599" t="str">
            <v>texte</v>
          </cell>
          <cell r="AB599" t="str">
            <v>txt</v>
          </cell>
          <cell r="AC599" t="str">
            <v>rdacontent/fre</v>
          </cell>
          <cell r="AD599" t="str">
            <v>informatique</v>
          </cell>
          <cell r="AE599" t="str">
            <v>c</v>
          </cell>
          <cell r="AF599" t="str">
            <v>rdamedia/fre</v>
          </cell>
          <cell r="AG599" t="str">
            <v>ressource en ligne</v>
          </cell>
          <cell r="AH599" t="str">
            <v>cr</v>
          </cell>
          <cell r="AI599" t="str">
            <v>rdacarrier/fre</v>
          </cell>
          <cell r="AJ599" t="str">
            <v>m\\\\\o\\d\\\\\\\\</v>
          </cell>
          <cell r="AK599" t="str">
            <v>cr\cn\\\\uuaua</v>
          </cell>
          <cell r="AL599" t="str">
            <v>Accès restreint aux membres</v>
          </cell>
          <cell r="AM599" t="str">
            <v>Source de la note de description : Version imprimée</v>
          </cell>
          <cell r="AN599" t="str">
            <v/>
          </cell>
          <cell r="AO599" t="str">
            <v>%SITE_CLIENT%/?library_guid=BE1935EE-415F-4E7C-B194-FC509BDF2222</v>
          </cell>
          <cell r="AP599" t="str">
            <v>Accès au travers du portail ENI</v>
          </cell>
          <cell r="AQ599" t="str">
            <v xml:space="preserve"> Excel2021 </v>
          </cell>
          <cell r="AR599" t="str">
            <v xml:space="preserve"> Internet </v>
          </cell>
          <cell r="AS599" t="str">
            <v xml:space="preserve"> Micro</v>
          </cell>
          <cell r="AT599" t="str">
            <v xml:space="preserve"> Microsoft </v>
          </cell>
          <cell r="AU599" t="str">
            <v xml:space="preserve"> Office 2021 </v>
          </cell>
          <cell r="AV599" t="str">
            <v xml:space="preserve"> Office 365</v>
          </cell>
          <cell r="AW599" t="str">
            <v xml:space="preserve"> Office2021 </v>
          </cell>
          <cell r="AX599" t="str">
            <v xml:space="preserve"> Outlook2021 </v>
          </cell>
          <cell r="AY599" t="str">
            <v xml:space="preserve"> Windows </v>
          </cell>
          <cell r="AZ599" t="str">
            <v xml:space="preserve"> Word2021 </v>
          </cell>
          <cell r="BA599" t="str">
            <v xml:space="preserve">informatique </v>
          </cell>
          <cell r="BB599" t="str">
            <v xml:space="preserve">Office </v>
          </cell>
          <cell r="BC599" t="str">
            <v/>
          </cell>
          <cell r="BD599" t="str">
            <v/>
          </cell>
          <cell r="BE599" t="str">
            <v/>
          </cell>
          <cell r="BF599" t="str">
            <v/>
          </cell>
          <cell r="BG599" t="str">
            <v/>
          </cell>
          <cell r="BH599" t="str">
            <v/>
          </cell>
          <cell r="BI599" t="str">
            <v/>
          </cell>
          <cell r="BJ599" t="str">
            <v/>
          </cell>
          <cell r="BK599" t="str">
            <v/>
          </cell>
          <cell r="BL599" t="str">
            <v/>
          </cell>
          <cell r="BM599" t="str">
            <v/>
          </cell>
          <cell r="BN599" t="str">
            <v/>
          </cell>
          <cell r="BO599" t="str">
            <v/>
          </cell>
          <cell r="BP599" t="str">
            <v/>
          </cell>
          <cell r="BQ599" t="str">
            <v/>
          </cell>
          <cell r="BR599" t="str">
            <v/>
          </cell>
          <cell r="BS599" t="str">
            <v/>
          </cell>
          <cell r="BT599" t="str">
            <v/>
          </cell>
          <cell r="BU599" t="str">
            <v/>
          </cell>
          <cell r="BV599" t="str">
            <v/>
          </cell>
          <cell r="BW599" t="str">
            <v/>
          </cell>
          <cell r="BX599" t="str">
            <v/>
          </cell>
        </row>
        <row r="600">
          <cell r="A600" t="str">
            <v>RB11CIEC</v>
          </cell>
          <cell r="B600" t="str">
            <v>Ciel Compta 2011</v>
          </cell>
          <cell r="C600" t="str">
            <v>Agréé par Ciel</v>
          </cell>
          <cell r="D600" t="str">
            <v>Béatrice Daburon</v>
          </cell>
          <cell r="E600" t="str">
            <v/>
          </cell>
          <cell r="F600" t="str">
            <v>Daburon, Béatrice</v>
          </cell>
          <cell r="G600" t="str">
            <v/>
          </cell>
          <cell r="H600" t="str">
            <v/>
          </cell>
          <cell r="I600" t="str">
            <v/>
          </cell>
          <cell r="J600" t="str">
            <v/>
          </cell>
          <cell r="K600" t="str">
            <v>Edition du 1 March 2011</v>
          </cell>
          <cell r="L600" t="str">
            <v>444 pages</v>
          </cell>
          <cell r="M600" t="str">
            <v>Editions ENI</v>
          </cell>
          <cell r="N600" t="str">
            <v>fre</v>
          </cell>
          <cell r="O600" t="str">
            <v>fre</v>
          </cell>
          <cell r="P600" t="str">
            <v>fre</v>
          </cell>
          <cell r="Q600" t="str">
            <v>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v>
          </cell>
          <cell r="R600">
            <v>9782746064331</v>
          </cell>
          <cell r="S600" t="str">
            <v>Version Numérique</v>
          </cell>
          <cell r="T600">
            <v>9782746062115</v>
          </cell>
          <cell r="U600" t="str">
            <v>Version Imprimée</v>
          </cell>
          <cell r="V600" t="str">
            <v>St-Herblain</v>
          </cell>
          <cell r="W600" t="str">
            <v>Editions ENI</v>
          </cell>
          <cell r="X600">
            <v>2011</v>
          </cell>
          <cell r="Y600" t="str">
            <v>Bibliothèque Numérique ENI (Service en ligne)</v>
          </cell>
          <cell r="Z600" t="str">
            <v>RÉFÉRENCE BUREAUTIQUE</v>
          </cell>
          <cell r="AA600" t="str">
            <v>texte</v>
          </cell>
          <cell r="AB600" t="str">
            <v>txt</v>
          </cell>
          <cell r="AC600" t="str">
            <v>rdacontent/fre</v>
          </cell>
          <cell r="AD600" t="str">
            <v>informatique</v>
          </cell>
          <cell r="AE600" t="str">
            <v>c</v>
          </cell>
          <cell r="AF600" t="str">
            <v>rdamedia/fre</v>
          </cell>
          <cell r="AG600" t="str">
            <v>ressource en ligne</v>
          </cell>
          <cell r="AH600" t="str">
            <v>cr</v>
          </cell>
          <cell r="AI600" t="str">
            <v>rdacarrier/fre</v>
          </cell>
          <cell r="AJ600" t="str">
            <v>m\\\\\o\\d\\\\\\\\</v>
          </cell>
          <cell r="AK600" t="str">
            <v>cr\cn\\\\uuaua</v>
          </cell>
          <cell r="AL600" t="str">
            <v>Accès restreint aux membres</v>
          </cell>
          <cell r="AM600" t="str">
            <v>Source de la note de description : Version imprimée</v>
          </cell>
          <cell r="AN600" t="str">
            <v/>
          </cell>
          <cell r="AO600" t="str">
            <v>%SITE_CLIENT%/?library_guid=8E09681E-D11E-433E-A60E-99D2F3420E2A</v>
          </cell>
          <cell r="AP600" t="str">
            <v>Accès au travers du portail ENI</v>
          </cell>
          <cell r="AQ600" t="str">
            <v xml:space="preserve"> balance </v>
          </cell>
          <cell r="AR600" t="str">
            <v xml:space="preserve"> bilan </v>
          </cell>
          <cell r="AS600" t="str">
            <v xml:space="preserve"> ciel </v>
          </cell>
          <cell r="AT600" t="str">
            <v xml:space="preserve"> Ciel 2011 </v>
          </cell>
          <cell r="AU600" t="str">
            <v xml:space="preserve"> Ciel Compta version 17 </v>
          </cell>
          <cell r="AV600" t="str">
            <v xml:space="preserve"> comptabilité </v>
          </cell>
          <cell r="AW600" t="str">
            <v xml:space="preserve"> e</v>
          </cell>
          <cell r="AX600" t="str">
            <v xml:space="preserve"> gestion </v>
          </cell>
          <cell r="AY600" t="str">
            <v xml:space="preserve"> grand livre </v>
          </cell>
          <cell r="AZ600" t="str">
            <v xml:space="preserve"> livre électronique </v>
          </cell>
          <cell r="BA600" t="str">
            <v xml:space="preserve"> livre numérique </v>
          </cell>
          <cell r="BB600" t="str">
            <v xml:space="preserve"> livres électroniques </v>
          </cell>
          <cell r="BC600" t="str">
            <v xml:space="preserve"> livres numériques </v>
          </cell>
          <cell r="BD600" t="str">
            <v xml:space="preserve"> LNRB11CIEC</v>
          </cell>
          <cell r="BE600" t="str">
            <v xml:space="preserve"> Millésime </v>
          </cell>
          <cell r="BF600" t="str">
            <v xml:space="preserve"> plan comptable </v>
          </cell>
          <cell r="BG600" t="str">
            <v xml:space="preserve">book </v>
          </cell>
          <cell r="BH600" t="str">
            <v xml:space="preserve">ebook </v>
          </cell>
          <cell r="BI600" t="str">
            <v/>
          </cell>
          <cell r="BJ600" t="str">
            <v/>
          </cell>
          <cell r="BK600" t="str">
            <v/>
          </cell>
          <cell r="BL600" t="str">
            <v/>
          </cell>
          <cell r="BM600" t="str">
            <v/>
          </cell>
          <cell r="BN600" t="str">
            <v/>
          </cell>
          <cell r="BO600" t="str">
            <v/>
          </cell>
          <cell r="BP600" t="str">
            <v/>
          </cell>
          <cell r="BQ600" t="str">
            <v/>
          </cell>
          <cell r="BR600" t="str">
            <v/>
          </cell>
          <cell r="BS600" t="str">
            <v/>
          </cell>
          <cell r="BT600" t="str">
            <v/>
          </cell>
          <cell r="BU600" t="str">
            <v/>
          </cell>
          <cell r="BV600" t="str">
            <v/>
          </cell>
          <cell r="BW600" t="str">
            <v/>
          </cell>
          <cell r="BX600" t="str">
            <v/>
          </cell>
        </row>
        <row r="601">
          <cell r="A601" t="str">
            <v>RB11EXCM</v>
          </cell>
          <cell r="B601" t="str">
            <v>Excel 2011 pour Mac</v>
          </cell>
          <cell r="C601" t="str">
            <v/>
          </cell>
          <cell r="D601" t="str">
            <v/>
          </cell>
          <cell r="E601" t="str">
            <v/>
          </cell>
          <cell r="F601" t="str">
            <v/>
          </cell>
          <cell r="G601" t="str">
            <v/>
          </cell>
          <cell r="H601" t="str">
            <v/>
          </cell>
          <cell r="I601" t="str">
            <v/>
          </cell>
          <cell r="J601" t="str">
            <v/>
          </cell>
          <cell r="K601" t="str">
            <v>Edition du 1 March 2011</v>
          </cell>
          <cell r="L601" t="str">
            <v>382 pages</v>
          </cell>
          <cell r="M601" t="str">
            <v>Editions ENI</v>
          </cell>
          <cell r="N601" t="str">
            <v>fre</v>
          </cell>
          <cell r="O601" t="str">
            <v>fre</v>
          </cell>
          <cell r="P601" t="str">
            <v>fre</v>
          </cell>
          <cell r="Q601" t="str">
            <v>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v>
          </cell>
          <cell r="R601">
            <v>9782746064348</v>
          </cell>
          <cell r="S601" t="str">
            <v>Version Numérique</v>
          </cell>
          <cell r="T601">
            <v>9782746062122</v>
          </cell>
          <cell r="U601" t="str">
            <v>Version Imprimée</v>
          </cell>
          <cell r="V601" t="str">
            <v>St-Herblain</v>
          </cell>
          <cell r="W601" t="str">
            <v>Editions ENI</v>
          </cell>
          <cell r="X601">
            <v>2011</v>
          </cell>
          <cell r="Y601" t="str">
            <v>Bibliothèque Numérique ENI (Service en ligne)</v>
          </cell>
          <cell r="Z601" t="str">
            <v>RÉFÉRENCE BUREAUTIQUE</v>
          </cell>
          <cell r="AA601" t="str">
            <v>texte</v>
          </cell>
          <cell r="AB601" t="str">
            <v>txt</v>
          </cell>
          <cell r="AC601" t="str">
            <v>rdacontent/fre</v>
          </cell>
          <cell r="AD601" t="str">
            <v>informatique</v>
          </cell>
          <cell r="AE601" t="str">
            <v>c</v>
          </cell>
          <cell r="AF601" t="str">
            <v>rdamedia/fre</v>
          </cell>
          <cell r="AG601" t="str">
            <v>ressource en ligne</v>
          </cell>
          <cell r="AH601" t="str">
            <v>cr</v>
          </cell>
          <cell r="AI601" t="str">
            <v>rdacarrier/fre</v>
          </cell>
          <cell r="AJ601" t="str">
            <v>m\\\\\o\\d\\\\\\\\</v>
          </cell>
          <cell r="AK601" t="str">
            <v>cr\cn\\\\uuaua</v>
          </cell>
          <cell r="AL601" t="str">
            <v>Accès restreint aux membres</v>
          </cell>
          <cell r="AM601" t="str">
            <v>Source de la note de description : Version imprimée</v>
          </cell>
          <cell r="AN601" t="str">
            <v/>
          </cell>
          <cell r="AO601" t="str">
            <v>%SITE_CLIENT%/?library_guid=B2B986B7-ACA6-46F3-9FB3-71FC70925B73</v>
          </cell>
          <cell r="AP601" t="str">
            <v>Accès au travers du portail ENI</v>
          </cell>
          <cell r="AQ601" t="str">
            <v xml:space="preserve"> Apple </v>
          </cell>
          <cell r="AR601" t="str">
            <v xml:space="preserve"> audit </v>
          </cell>
          <cell r="AS601" t="str">
            <v xml:space="preserve"> bonnes pratiques </v>
          </cell>
          <cell r="AT601" t="str">
            <v xml:space="preserve"> classeur </v>
          </cell>
          <cell r="AU601" t="str">
            <v xml:space="preserve"> e</v>
          </cell>
          <cell r="AV601" t="str">
            <v xml:space="preserve"> ebook </v>
          </cell>
          <cell r="AW601" t="str">
            <v xml:space="preserve"> excel 11 </v>
          </cell>
          <cell r="AX601" t="str">
            <v xml:space="preserve"> feuille de calcul </v>
          </cell>
          <cell r="AY601" t="str">
            <v xml:space="preserve"> formule </v>
          </cell>
          <cell r="AZ601" t="str">
            <v xml:space="preserve"> graphique </v>
          </cell>
          <cell r="BA601" t="str">
            <v xml:space="preserve"> liste </v>
          </cell>
          <cell r="BB601" t="str">
            <v xml:space="preserve"> livre électronique </v>
          </cell>
          <cell r="BC601" t="str">
            <v xml:space="preserve"> livre numérique </v>
          </cell>
          <cell r="BD601" t="str">
            <v xml:space="preserve"> livres électroniques </v>
          </cell>
          <cell r="BE601" t="str">
            <v xml:space="preserve"> livres numériques </v>
          </cell>
          <cell r="BF601" t="str">
            <v xml:space="preserve"> LNRB11EXCM</v>
          </cell>
          <cell r="BG601" t="str">
            <v xml:space="preserve"> Mac </v>
          </cell>
          <cell r="BH601" t="str">
            <v xml:space="preserve"> Macintosh </v>
          </cell>
          <cell r="BI601" t="str">
            <v xml:space="preserve"> Office 2011 </v>
          </cell>
          <cell r="BJ601" t="str">
            <v xml:space="preserve"> scénario </v>
          </cell>
          <cell r="BK601" t="str">
            <v xml:space="preserve"> slicer </v>
          </cell>
          <cell r="BL601" t="str">
            <v xml:space="preserve"> solveur </v>
          </cell>
          <cell r="BM601" t="str">
            <v xml:space="preserve"> sparkline </v>
          </cell>
          <cell r="BN601" t="str">
            <v xml:space="preserve"> statistique </v>
          </cell>
          <cell r="BO601" t="str">
            <v xml:space="preserve"> tableau croisé </v>
          </cell>
          <cell r="BP601" t="str">
            <v xml:space="preserve"> tableur </v>
          </cell>
          <cell r="BQ601" t="str">
            <v xml:space="preserve">book </v>
          </cell>
          <cell r="BR601" t="str">
            <v xml:space="preserve">Microsoft </v>
          </cell>
          <cell r="BS601" t="str">
            <v/>
          </cell>
          <cell r="BT601" t="str">
            <v/>
          </cell>
          <cell r="BU601" t="str">
            <v/>
          </cell>
          <cell r="BV601" t="str">
            <v/>
          </cell>
          <cell r="BW601" t="str">
            <v/>
          </cell>
          <cell r="BX601" t="str">
            <v/>
          </cell>
        </row>
        <row r="602">
          <cell r="A602" t="str">
            <v>RB11WIN</v>
          </cell>
          <cell r="B602" t="str">
            <v>Windows 11</v>
          </cell>
          <cell r="C602" t="str">
            <v>Guide de l'utilisateur</v>
          </cell>
          <cell r="D602" t="str">
            <v>Gilles BALMISSE,Myriam GRIS</v>
          </cell>
          <cell r="E602" t="str">
            <v/>
          </cell>
          <cell r="F602" t="str">
            <v>BALMISSE, Gilles</v>
          </cell>
          <cell r="G602" t="str">
            <v>GRIS, Myriam</v>
          </cell>
          <cell r="H602" t="str">
            <v/>
          </cell>
          <cell r="I602" t="str">
            <v/>
          </cell>
          <cell r="J602" t="str">
            <v/>
          </cell>
          <cell r="K602" t="str">
            <v>Edition du 1 February 2022</v>
          </cell>
          <cell r="L602" t="str">
            <v>533 pages</v>
          </cell>
          <cell r="M602" t="str">
            <v>Editions ENI</v>
          </cell>
          <cell r="N602" t="str">
            <v>fre</v>
          </cell>
          <cell r="O602" t="str">
            <v>fre</v>
          </cell>
          <cell r="P602" t="str">
            <v>fre</v>
          </cell>
          <cell r="Q602" t="str">
            <v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v>
          </cell>
          <cell r="R602">
            <v>9782409033919</v>
          </cell>
          <cell r="S602" t="str">
            <v>Version Numérique</v>
          </cell>
          <cell r="T602">
            <v>9782409033902</v>
          </cell>
          <cell r="U602" t="str">
            <v>Version Imprimée</v>
          </cell>
          <cell r="V602" t="str">
            <v>St-Herblain</v>
          </cell>
          <cell r="W602" t="str">
            <v>Editions ENI</v>
          </cell>
          <cell r="X602">
            <v>2022</v>
          </cell>
          <cell r="Y602" t="str">
            <v>Bibliothèque Numérique ENI (Service en ligne)</v>
          </cell>
          <cell r="Z602" t="str">
            <v>RÉFÉRENCE BUREAUTIQUE</v>
          </cell>
          <cell r="AA602" t="str">
            <v>texte</v>
          </cell>
          <cell r="AB602" t="str">
            <v>txt</v>
          </cell>
          <cell r="AC602" t="str">
            <v>rdacontent/fre</v>
          </cell>
          <cell r="AD602" t="str">
            <v>informatique</v>
          </cell>
          <cell r="AE602" t="str">
            <v>c</v>
          </cell>
          <cell r="AF602" t="str">
            <v>rdamedia/fre</v>
          </cell>
          <cell r="AG602" t="str">
            <v>ressource en ligne</v>
          </cell>
          <cell r="AH602" t="str">
            <v>cr</v>
          </cell>
          <cell r="AI602" t="str">
            <v>rdacarrier/fre</v>
          </cell>
          <cell r="AJ602" t="str">
            <v>m\\\\\o\\d\\\\\\\\</v>
          </cell>
          <cell r="AK602" t="str">
            <v>cr\cn\\\\uuaua</v>
          </cell>
          <cell r="AL602" t="str">
            <v>Accès restreint aux membres</v>
          </cell>
          <cell r="AM602" t="str">
            <v>Source de la note de description : Version imprimée</v>
          </cell>
          <cell r="AN602" t="str">
            <v/>
          </cell>
          <cell r="AO602" t="str">
            <v>%SITE_CLIENT%/?library_guid=53B933C6-1BBF-48AE-A060-535A6D81E1A9</v>
          </cell>
          <cell r="AP602" t="str">
            <v>Accès au travers du portail ENI</v>
          </cell>
          <cell r="AQ602" t="str">
            <v xml:space="preserve"> Bureau </v>
          </cell>
          <cell r="AR602" t="str">
            <v xml:space="preserve"> Calendrier </v>
          </cell>
          <cell r="AS602" t="str">
            <v xml:space="preserve"> Capture d'écran </v>
          </cell>
          <cell r="AT602" t="str">
            <v xml:space="preserve"> Conversation </v>
          </cell>
          <cell r="AU602" t="str">
            <v xml:space="preserve"> Courrier </v>
          </cell>
          <cell r="AV602" t="str">
            <v xml:space="preserve"> Edge </v>
          </cell>
          <cell r="AW602" t="str">
            <v xml:space="preserve"> Explorateur de fichiers </v>
          </cell>
          <cell r="AX602" t="str">
            <v xml:space="preserve"> fenêtre </v>
          </cell>
          <cell r="AY602" t="str">
            <v xml:space="preserve"> Lecteur Windows Media </v>
          </cell>
          <cell r="AZ602" t="str">
            <v xml:space="preserve"> menu Démarrer </v>
          </cell>
          <cell r="BA602" t="str">
            <v xml:space="preserve"> Paint 3D</v>
          </cell>
          <cell r="BB602" t="str">
            <v xml:space="preserve"> Photos </v>
          </cell>
          <cell r="BC602" t="str">
            <v xml:space="preserve"> système d'exploitation </v>
          </cell>
          <cell r="BD602" t="str">
            <v xml:space="preserve"> Teams </v>
          </cell>
          <cell r="BE602" t="str">
            <v xml:space="preserve">OS </v>
          </cell>
          <cell r="BF602" t="str">
            <v/>
          </cell>
          <cell r="BG602" t="str">
            <v/>
          </cell>
          <cell r="BH602" t="str">
            <v/>
          </cell>
          <cell r="BI602" t="str">
            <v/>
          </cell>
          <cell r="BJ602" t="str">
            <v/>
          </cell>
          <cell r="BK602" t="str">
            <v/>
          </cell>
          <cell r="BL602" t="str">
            <v/>
          </cell>
          <cell r="BM602" t="str">
            <v/>
          </cell>
          <cell r="BN602" t="str">
            <v/>
          </cell>
          <cell r="BO602" t="str">
            <v/>
          </cell>
          <cell r="BP602" t="str">
            <v/>
          </cell>
          <cell r="BQ602" t="str">
            <v/>
          </cell>
          <cell r="BR602" t="str">
            <v/>
          </cell>
          <cell r="BS602" t="str">
            <v/>
          </cell>
          <cell r="BT602" t="str">
            <v/>
          </cell>
          <cell r="BU602" t="str">
            <v/>
          </cell>
          <cell r="BV602" t="str">
            <v/>
          </cell>
          <cell r="BW602" t="str">
            <v/>
          </cell>
          <cell r="BX602" t="str">
            <v/>
          </cell>
        </row>
        <row r="603">
          <cell r="A603" t="str">
            <v>RB11WINP</v>
          </cell>
          <cell r="B603" t="str">
            <v>Windows 11</v>
          </cell>
          <cell r="C603" t="str">
            <v>Prise en main de votre ordinateur ou votre tablette</v>
          </cell>
          <cell r="D603" t="str">
            <v>Gilles BALMISSE,Myriam GRIS</v>
          </cell>
          <cell r="E603" t="str">
            <v/>
          </cell>
          <cell r="F603" t="str">
            <v>BALMISSE, Gilles</v>
          </cell>
          <cell r="G603" t="str">
            <v>GRIS, Myriam</v>
          </cell>
          <cell r="H603" t="str">
            <v/>
          </cell>
          <cell r="I603" t="str">
            <v/>
          </cell>
          <cell r="J603" t="str">
            <v/>
          </cell>
          <cell r="K603" t="str">
            <v>Edition du 1 March 2022</v>
          </cell>
          <cell r="L603" t="str">
            <v>334 pages</v>
          </cell>
          <cell r="M603" t="str">
            <v>Editions ENI</v>
          </cell>
          <cell r="N603" t="str">
            <v>fre</v>
          </cell>
          <cell r="O603" t="str">
            <v>fre</v>
          </cell>
          <cell r="P603" t="str">
            <v>fre</v>
          </cell>
          <cell r="Q603" t="str">
            <v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v>
          </cell>
          <cell r="R603">
            <v>9782409034855</v>
          </cell>
          <cell r="S603" t="str">
            <v>Version Numérique</v>
          </cell>
          <cell r="T603">
            <v>9782409034848</v>
          </cell>
          <cell r="U603" t="str">
            <v>Version Imprimée</v>
          </cell>
          <cell r="V603" t="str">
            <v>St-Herblain</v>
          </cell>
          <cell r="W603" t="str">
            <v>Editions ENI</v>
          </cell>
          <cell r="X603">
            <v>2022</v>
          </cell>
          <cell r="Y603" t="str">
            <v>Bibliothèque Numérique ENI (Service en ligne)</v>
          </cell>
          <cell r="Z603" t="str">
            <v>RÉFÉRENCE BUREAUTIQUE</v>
          </cell>
          <cell r="AA603" t="str">
            <v>texte</v>
          </cell>
          <cell r="AB603" t="str">
            <v>txt</v>
          </cell>
          <cell r="AC603" t="str">
            <v>rdacontent/fre</v>
          </cell>
          <cell r="AD603" t="str">
            <v>informatique</v>
          </cell>
          <cell r="AE603" t="str">
            <v>c</v>
          </cell>
          <cell r="AF603" t="str">
            <v>rdamedia/fre</v>
          </cell>
          <cell r="AG603" t="str">
            <v>ressource en ligne</v>
          </cell>
          <cell r="AH603" t="str">
            <v>cr</v>
          </cell>
          <cell r="AI603" t="str">
            <v>rdacarrier/fre</v>
          </cell>
          <cell r="AJ603" t="str">
            <v>m\\\\\o\\d\\\\\\\\</v>
          </cell>
          <cell r="AK603" t="str">
            <v>cr\cn\\\\uuaua</v>
          </cell>
          <cell r="AL603" t="str">
            <v>Accès restreint aux membres</v>
          </cell>
          <cell r="AM603" t="str">
            <v>Source de la note de description : Version imprimée</v>
          </cell>
          <cell r="AN603" t="str">
            <v/>
          </cell>
          <cell r="AO603" t="str">
            <v>%SITE_CLIENT%/?library_guid=5F2CF69D-90D5-4FC4-B9B3-FAD57E4690DC</v>
          </cell>
          <cell r="AP603" t="str">
            <v>Accès au travers du portail ENI</v>
          </cell>
          <cell r="AQ603" t="str">
            <v xml:space="preserve"> Calendrier </v>
          </cell>
          <cell r="AR603" t="str">
            <v xml:space="preserve"> Capture d'écran et croquis</v>
          </cell>
          <cell r="AS603" t="str">
            <v xml:space="preserve"> Conversation </v>
          </cell>
          <cell r="AT603" t="str">
            <v xml:space="preserve"> Courrier </v>
          </cell>
          <cell r="AU603" t="str">
            <v xml:space="preserve"> Edge </v>
          </cell>
          <cell r="AV603" t="str">
            <v xml:space="preserve"> Explorateurs de fichiers </v>
          </cell>
          <cell r="AW603" t="str">
            <v xml:space="preserve"> OneDrive </v>
          </cell>
          <cell r="AX603" t="str">
            <v xml:space="preserve"> Paint 3D </v>
          </cell>
          <cell r="AY603" t="str">
            <v xml:space="preserve"> Photos, Lecteur Windows Media </v>
          </cell>
          <cell r="AZ603" t="str">
            <v xml:space="preserve"> tablette Surface </v>
          </cell>
          <cell r="BA603" t="str">
            <v xml:space="preserve">OS </v>
          </cell>
          <cell r="BB603" t="str">
            <v/>
          </cell>
          <cell r="BC603" t="str">
            <v/>
          </cell>
          <cell r="BD603" t="str">
            <v/>
          </cell>
          <cell r="BE603" t="str">
            <v/>
          </cell>
          <cell r="BF603" t="str">
            <v/>
          </cell>
          <cell r="BG603" t="str">
            <v/>
          </cell>
          <cell r="BH603" t="str">
            <v/>
          </cell>
          <cell r="BI603" t="str">
            <v/>
          </cell>
          <cell r="BJ603" t="str">
            <v/>
          </cell>
          <cell r="BK603" t="str">
            <v/>
          </cell>
          <cell r="BL603" t="str">
            <v/>
          </cell>
          <cell r="BM603" t="str">
            <v/>
          </cell>
          <cell r="BN603" t="str">
            <v/>
          </cell>
          <cell r="BO603" t="str">
            <v/>
          </cell>
          <cell r="BP603" t="str">
            <v/>
          </cell>
          <cell r="BQ603" t="str">
            <v/>
          </cell>
          <cell r="BR603" t="str">
            <v/>
          </cell>
          <cell r="BS603" t="str">
            <v/>
          </cell>
          <cell r="BT603" t="str">
            <v/>
          </cell>
          <cell r="BU603" t="str">
            <v/>
          </cell>
          <cell r="BV603" t="str">
            <v/>
          </cell>
          <cell r="BW603" t="str">
            <v/>
          </cell>
          <cell r="BX603" t="str">
            <v/>
          </cell>
        </row>
        <row r="604">
          <cell r="A604" t="str">
            <v>RB11WORM</v>
          </cell>
          <cell r="B604" t="str">
            <v>Word 2011 pour Mac</v>
          </cell>
          <cell r="C604" t="str">
            <v/>
          </cell>
          <cell r="D604" t="str">
            <v/>
          </cell>
          <cell r="E604" t="str">
            <v/>
          </cell>
          <cell r="F604" t="str">
            <v/>
          </cell>
          <cell r="G604" t="str">
            <v/>
          </cell>
          <cell r="H604" t="str">
            <v/>
          </cell>
          <cell r="I604" t="str">
            <v/>
          </cell>
          <cell r="J604" t="str">
            <v/>
          </cell>
          <cell r="K604" t="str">
            <v>Edition du 1 March 2011</v>
          </cell>
          <cell r="L604" t="str">
            <v>416 pages</v>
          </cell>
          <cell r="M604" t="str">
            <v>Editions ENI</v>
          </cell>
          <cell r="N604" t="str">
            <v>fre</v>
          </cell>
          <cell r="O604" t="str">
            <v>fre</v>
          </cell>
          <cell r="P604" t="str">
            <v>fre</v>
          </cell>
          <cell r="Q604" t="str">
            <v>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v>
          </cell>
          <cell r="R604">
            <v>9782746064355</v>
          </cell>
          <cell r="S604" t="str">
            <v>Version Numérique</v>
          </cell>
          <cell r="T604">
            <v>9782746062139</v>
          </cell>
          <cell r="U604" t="str">
            <v>Version Imprimée</v>
          </cell>
          <cell r="V604" t="str">
            <v>St-Herblain</v>
          </cell>
          <cell r="W604" t="str">
            <v>Editions ENI</v>
          </cell>
          <cell r="X604">
            <v>2011</v>
          </cell>
          <cell r="Y604" t="str">
            <v>Bibliothèque Numérique ENI (Service en ligne)</v>
          </cell>
          <cell r="Z604" t="str">
            <v>RÉFÉRENCE BUREAUTIQUE</v>
          </cell>
          <cell r="AA604" t="str">
            <v>texte</v>
          </cell>
          <cell r="AB604" t="str">
            <v>txt</v>
          </cell>
          <cell r="AC604" t="str">
            <v>rdacontent/fre</v>
          </cell>
          <cell r="AD604" t="str">
            <v>informatique</v>
          </cell>
          <cell r="AE604" t="str">
            <v>c</v>
          </cell>
          <cell r="AF604" t="str">
            <v>rdamedia/fre</v>
          </cell>
          <cell r="AG604" t="str">
            <v>ressource en ligne</v>
          </cell>
          <cell r="AH604" t="str">
            <v>cr</v>
          </cell>
          <cell r="AI604" t="str">
            <v>rdacarrier/fre</v>
          </cell>
          <cell r="AJ604" t="str">
            <v>m\\\\\o\\d\\\\\\\\</v>
          </cell>
          <cell r="AK604" t="str">
            <v>cr\cn\\\\uuaua</v>
          </cell>
          <cell r="AL604" t="str">
            <v>Accès restreint aux membres</v>
          </cell>
          <cell r="AM604" t="str">
            <v>Source de la note de description : Version imprimée</v>
          </cell>
          <cell r="AN604" t="str">
            <v/>
          </cell>
          <cell r="AO604" t="str">
            <v>%SITE_CLIENT%/?library_guid=E2C44542-8693-4296-A07F-BAE83CE64178</v>
          </cell>
          <cell r="AP604" t="str">
            <v>Accès au travers du portail ENI</v>
          </cell>
          <cell r="AQ604" t="str">
            <v xml:space="preserve"> Apple </v>
          </cell>
          <cell r="AR604" t="str">
            <v xml:space="preserve"> bonnes pratiques </v>
          </cell>
          <cell r="AS604" t="str">
            <v xml:space="preserve"> document maître </v>
          </cell>
          <cell r="AT604" t="str">
            <v xml:space="preserve"> e</v>
          </cell>
          <cell r="AU604" t="str">
            <v xml:space="preserve"> ebook </v>
          </cell>
          <cell r="AV604" t="str">
            <v xml:space="preserve"> formulaire </v>
          </cell>
          <cell r="AW604" t="str">
            <v xml:space="preserve"> livre électronique </v>
          </cell>
          <cell r="AX604" t="str">
            <v xml:space="preserve"> livre numérique </v>
          </cell>
          <cell r="AY604" t="str">
            <v xml:space="preserve"> livres électroniques </v>
          </cell>
          <cell r="AZ604" t="str">
            <v xml:space="preserve"> livres numériques </v>
          </cell>
          <cell r="BA604" t="str">
            <v xml:space="preserve"> LNRB11WORM</v>
          </cell>
          <cell r="BB604" t="str">
            <v xml:space="preserve"> Mac </v>
          </cell>
          <cell r="BC604" t="str">
            <v xml:space="preserve"> Macintosh </v>
          </cell>
          <cell r="BD604" t="str">
            <v xml:space="preserve"> macro</v>
          </cell>
          <cell r="BE604" t="str">
            <v xml:space="preserve"> mailing </v>
          </cell>
          <cell r="BF604" t="str">
            <v xml:space="preserve"> Office 2011 </v>
          </cell>
          <cell r="BG604" t="str">
            <v xml:space="preserve"> page web </v>
          </cell>
          <cell r="BH604" t="str">
            <v xml:space="preserve"> plan </v>
          </cell>
          <cell r="BI604" t="str">
            <v xml:space="preserve"> publipostage </v>
          </cell>
          <cell r="BJ604" t="str">
            <v xml:space="preserve"> suivi des modifications </v>
          </cell>
          <cell r="BK604" t="str">
            <v xml:space="preserve"> table des matières </v>
          </cell>
          <cell r="BL604" t="str">
            <v xml:space="preserve"> traitement de texte </v>
          </cell>
          <cell r="BM604" t="str">
            <v xml:space="preserve"> word 11 </v>
          </cell>
          <cell r="BN604" t="str">
            <v xml:space="preserve">book </v>
          </cell>
          <cell r="BO604" t="str">
            <v xml:space="preserve">commandes </v>
          </cell>
          <cell r="BP604" t="str">
            <v xml:space="preserve">Microsoft </v>
          </cell>
          <cell r="BQ604" t="str">
            <v/>
          </cell>
          <cell r="BR604" t="str">
            <v/>
          </cell>
          <cell r="BS604" t="str">
            <v/>
          </cell>
          <cell r="BT604" t="str">
            <v/>
          </cell>
          <cell r="BU604" t="str">
            <v/>
          </cell>
          <cell r="BV604" t="str">
            <v/>
          </cell>
          <cell r="BW604" t="str">
            <v/>
          </cell>
          <cell r="BX604" t="str">
            <v/>
          </cell>
        </row>
        <row r="605">
          <cell r="A605" t="str">
            <v>RB13ACC</v>
          </cell>
          <cell r="B605" t="str">
            <v>Access 2013</v>
          </cell>
          <cell r="C605" t="str">
            <v/>
          </cell>
          <cell r="D605" t="str">
            <v xml:space="preserve"> Collectif</v>
          </cell>
          <cell r="E605" t="str">
            <v/>
          </cell>
          <cell r="F605" t="str">
            <v xml:space="preserve">Collectif, </v>
          </cell>
          <cell r="G605" t="str">
            <v/>
          </cell>
          <cell r="H605" t="str">
            <v/>
          </cell>
          <cell r="I605" t="str">
            <v/>
          </cell>
          <cell r="J605" t="str">
            <v/>
          </cell>
          <cell r="K605" t="str">
            <v>Edition du 1 July 2013</v>
          </cell>
          <cell r="L605" t="str">
            <v>399 pages</v>
          </cell>
          <cell r="M605" t="str">
            <v>Editions ENI</v>
          </cell>
          <cell r="N605" t="str">
            <v>fre</v>
          </cell>
          <cell r="O605" t="str">
            <v>fre</v>
          </cell>
          <cell r="P605" t="str">
            <v>fre</v>
          </cell>
          <cell r="Q605" t="str">
            <v>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v>
          </cell>
          <cell r="R605">
            <v>9782746082458</v>
          </cell>
          <cell r="S605" t="str">
            <v>Version Numérique</v>
          </cell>
          <cell r="T605">
            <v>9782746081727</v>
          </cell>
          <cell r="U605" t="str">
            <v>Version Imprimée</v>
          </cell>
          <cell r="V605" t="str">
            <v>St-Herblain</v>
          </cell>
          <cell r="W605" t="str">
            <v>Editions ENI</v>
          </cell>
          <cell r="X605">
            <v>2013</v>
          </cell>
          <cell r="Y605" t="str">
            <v>Bibliothèque Numérique ENI (Service en ligne)</v>
          </cell>
          <cell r="Z605" t="str">
            <v>RÉFÉRENCE BUREAUTIQUE</v>
          </cell>
          <cell r="AA605" t="str">
            <v>texte</v>
          </cell>
          <cell r="AB605" t="str">
            <v>txt</v>
          </cell>
          <cell r="AC605" t="str">
            <v>rdacontent/fre</v>
          </cell>
          <cell r="AD605" t="str">
            <v>informatique</v>
          </cell>
          <cell r="AE605" t="str">
            <v>c</v>
          </cell>
          <cell r="AF605" t="str">
            <v>rdamedia/fre</v>
          </cell>
          <cell r="AG605" t="str">
            <v>ressource en ligne</v>
          </cell>
          <cell r="AH605" t="str">
            <v>cr</v>
          </cell>
          <cell r="AI605" t="str">
            <v>rdacarrier/fre</v>
          </cell>
          <cell r="AJ605" t="str">
            <v>m\\\\\o\\d\\\\\\\\</v>
          </cell>
          <cell r="AK605" t="str">
            <v>cr\cn\\\\uuaua</v>
          </cell>
          <cell r="AL605" t="str">
            <v>Accès restreint aux membres</v>
          </cell>
          <cell r="AM605" t="str">
            <v>Source de la note de description : Version imprimée</v>
          </cell>
          <cell r="AN605" t="str">
            <v/>
          </cell>
          <cell r="AO605" t="str">
            <v>%SITE_CLIENT%/?library_guid=19A16AB9-E3E2-485D-B23C-5EDB795C68F8</v>
          </cell>
          <cell r="AP605" t="str">
            <v>Accès au travers du portail ENI</v>
          </cell>
          <cell r="AQ605" t="str">
            <v xml:space="preserve"> acces </v>
          </cell>
          <cell r="AR605" t="str">
            <v xml:space="preserve"> Access 13 </v>
          </cell>
          <cell r="AS605" t="str">
            <v xml:space="preserve"> application </v>
          </cell>
          <cell r="AT605" t="str">
            <v xml:space="preserve"> Base de données </v>
          </cell>
          <cell r="AU605" t="str">
            <v xml:space="preserve"> e</v>
          </cell>
          <cell r="AV605" t="str">
            <v xml:space="preserve"> ebook </v>
          </cell>
          <cell r="AW605" t="str">
            <v xml:space="preserve"> état </v>
          </cell>
          <cell r="AX605" t="str">
            <v xml:space="preserve"> formulaire </v>
          </cell>
          <cell r="AY605" t="str">
            <v xml:space="preserve"> livre électronique </v>
          </cell>
          <cell r="AZ605" t="str">
            <v xml:space="preserve"> livre numérique </v>
          </cell>
          <cell r="BA605" t="str">
            <v xml:space="preserve"> livres électroniques </v>
          </cell>
          <cell r="BB605" t="str">
            <v xml:space="preserve"> livres numériques </v>
          </cell>
          <cell r="BC605" t="str">
            <v xml:space="preserve"> LNRB13ACC</v>
          </cell>
          <cell r="BD605" t="str">
            <v xml:space="preserve"> Office 2013 </v>
          </cell>
          <cell r="BE605" t="str">
            <v xml:space="preserve"> requête </v>
          </cell>
          <cell r="BF605" t="str">
            <v xml:space="preserve"> Table </v>
          </cell>
          <cell r="BG605" t="str">
            <v xml:space="preserve">book </v>
          </cell>
          <cell r="BH605" t="str">
            <v xml:space="preserve">Microsoft </v>
          </cell>
          <cell r="BI605" t="str">
            <v/>
          </cell>
          <cell r="BJ605" t="str">
            <v/>
          </cell>
          <cell r="BK605" t="str">
            <v/>
          </cell>
          <cell r="BL605" t="str">
            <v/>
          </cell>
          <cell r="BM605" t="str">
            <v/>
          </cell>
          <cell r="BN605" t="str">
            <v/>
          </cell>
          <cell r="BO605" t="str">
            <v/>
          </cell>
          <cell r="BP605" t="str">
            <v/>
          </cell>
          <cell r="BQ605" t="str">
            <v/>
          </cell>
          <cell r="BR605" t="str">
            <v/>
          </cell>
          <cell r="BS605" t="str">
            <v/>
          </cell>
          <cell r="BT605" t="str">
            <v/>
          </cell>
          <cell r="BU605" t="str">
            <v/>
          </cell>
          <cell r="BV605" t="str">
            <v/>
          </cell>
          <cell r="BW605" t="str">
            <v/>
          </cell>
          <cell r="BX605" t="str">
            <v/>
          </cell>
        </row>
        <row r="606">
          <cell r="A606" t="str">
            <v>RB13CIEC</v>
          </cell>
          <cell r="B606" t="str">
            <v>Ciel Compta 2013</v>
          </cell>
          <cell r="C606" t="str">
            <v/>
          </cell>
          <cell r="D606" t="str">
            <v>Béatrice Daburon</v>
          </cell>
          <cell r="E606" t="str">
            <v/>
          </cell>
          <cell r="F606" t="str">
            <v>Daburon, Béatrice</v>
          </cell>
          <cell r="G606" t="str">
            <v/>
          </cell>
          <cell r="H606" t="str">
            <v/>
          </cell>
          <cell r="I606" t="str">
            <v/>
          </cell>
          <cell r="J606" t="str">
            <v/>
          </cell>
          <cell r="K606" t="str">
            <v>Edition du 1 October 2013</v>
          </cell>
          <cell r="L606" t="str">
            <v>452 pages</v>
          </cell>
          <cell r="M606" t="str">
            <v>Editions ENI</v>
          </cell>
          <cell r="N606" t="str">
            <v>fre</v>
          </cell>
          <cell r="O606" t="str">
            <v>fre</v>
          </cell>
          <cell r="P606" t="str">
            <v>fre</v>
          </cell>
          <cell r="Q606" t="str">
            <v>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v>
          </cell>
          <cell r="R606">
            <v>9782746084957</v>
          </cell>
          <cell r="S606" t="str">
            <v>Version Numérique</v>
          </cell>
          <cell r="T606">
            <v>9782746083691</v>
          </cell>
          <cell r="U606" t="str">
            <v>Version Imprimée</v>
          </cell>
          <cell r="V606" t="str">
            <v>St-Herblain</v>
          </cell>
          <cell r="W606" t="str">
            <v>Editions ENI</v>
          </cell>
          <cell r="X606">
            <v>2013</v>
          </cell>
          <cell r="Y606" t="str">
            <v>Bibliothèque Numérique ENI (Service en ligne)</v>
          </cell>
          <cell r="Z606" t="str">
            <v>RÉFÉRENCE BUREAUTIQUE</v>
          </cell>
          <cell r="AA606" t="str">
            <v>texte</v>
          </cell>
          <cell r="AB606" t="str">
            <v>txt</v>
          </cell>
          <cell r="AC606" t="str">
            <v>rdacontent/fre</v>
          </cell>
          <cell r="AD606" t="str">
            <v>informatique</v>
          </cell>
          <cell r="AE606" t="str">
            <v>c</v>
          </cell>
          <cell r="AF606" t="str">
            <v>rdamedia/fre</v>
          </cell>
          <cell r="AG606" t="str">
            <v>ressource en ligne</v>
          </cell>
          <cell r="AH606" t="str">
            <v>cr</v>
          </cell>
          <cell r="AI606" t="str">
            <v>rdacarrier/fre</v>
          </cell>
          <cell r="AJ606" t="str">
            <v>m\\\\\o\\d\\\\\\\\</v>
          </cell>
          <cell r="AK606" t="str">
            <v>cr\cn\\\\uuaua</v>
          </cell>
          <cell r="AL606" t="str">
            <v>Accès restreint aux membres</v>
          </cell>
          <cell r="AM606" t="str">
            <v>Source de la note de description : Version imprimée</v>
          </cell>
          <cell r="AN606" t="str">
            <v/>
          </cell>
          <cell r="AO606" t="str">
            <v>%SITE_CLIENT%/?library_guid=37DA8718-DC21-4D29-929C-B25C79B1A593</v>
          </cell>
          <cell r="AP606" t="str">
            <v>Accès au travers du portail ENI</v>
          </cell>
          <cell r="AQ606" t="str">
            <v xml:space="preserve"> balance </v>
          </cell>
          <cell r="AR606" t="str">
            <v xml:space="preserve"> bilan </v>
          </cell>
          <cell r="AS606" t="str">
            <v xml:space="preserve"> ciel </v>
          </cell>
          <cell r="AT606" t="str">
            <v xml:space="preserve"> Ciel 2013 </v>
          </cell>
          <cell r="AU606" t="str">
            <v xml:space="preserve"> Ciel Compta version 19 </v>
          </cell>
          <cell r="AV606" t="str">
            <v xml:space="preserve"> comptabilité </v>
          </cell>
          <cell r="AW606" t="str">
            <v xml:space="preserve"> grand livre </v>
          </cell>
          <cell r="AX606" t="str">
            <v xml:space="preserve"> LNRB13CIEC</v>
          </cell>
          <cell r="AY606" t="str">
            <v xml:space="preserve"> Millésime </v>
          </cell>
          <cell r="AZ606" t="str">
            <v xml:space="preserve"> plan comptable </v>
          </cell>
          <cell r="BA606" t="str">
            <v xml:space="preserve">gestion </v>
          </cell>
          <cell r="BB606" t="str">
            <v/>
          </cell>
          <cell r="BC606" t="str">
            <v/>
          </cell>
          <cell r="BD606" t="str">
            <v/>
          </cell>
          <cell r="BE606" t="str">
            <v/>
          </cell>
          <cell r="BF606" t="str">
            <v/>
          </cell>
          <cell r="BG606" t="str">
            <v/>
          </cell>
          <cell r="BH606" t="str">
            <v/>
          </cell>
          <cell r="BI606" t="str">
            <v/>
          </cell>
          <cell r="BJ606" t="str">
            <v/>
          </cell>
          <cell r="BK606" t="str">
            <v/>
          </cell>
          <cell r="BL606" t="str">
            <v/>
          </cell>
          <cell r="BM606" t="str">
            <v/>
          </cell>
          <cell r="BN606" t="str">
            <v/>
          </cell>
          <cell r="BO606" t="str">
            <v/>
          </cell>
          <cell r="BP606" t="str">
            <v/>
          </cell>
          <cell r="BQ606" t="str">
            <v/>
          </cell>
          <cell r="BR606" t="str">
            <v/>
          </cell>
          <cell r="BS606" t="str">
            <v/>
          </cell>
          <cell r="BT606" t="str">
            <v/>
          </cell>
          <cell r="BU606" t="str">
            <v/>
          </cell>
          <cell r="BV606" t="str">
            <v/>
          </cell>
          <cell r="BW606" t="str">
            <v/>
          </cell>
          <cell r="BX606" t="str">
            <v/>
          </cell>
        </row>
        <row r="607">
          <cell r="A607" t="str">
            <v>RB13EXC</v>
          </cell>
          <cell r="B607" t="str">
            <v>Excel 2013</v>
          </cell>
          <cell r="C607" t="str">
            <v/>
          </cell>
          <cell r="D607" t="str">
            <v/>
          </cell>
          <cell r="E607" t="str">
            <v/>
          </cell>
          <cell r="F607" t="str">
            <v/>
          </cell>
          <cell r="G607" t="str">
            <v/>
          </cell>
          <cell r="H607" t="str">
            <v/>
          </cell>
          <cell r="I607" t="str">
            <v/>
          </cell>
          <cell r="J607" t="str">
            <v/>
          </cell>
          <cell r="K607" t="str">
            <v>Edition du 1 February 2013</v>
          </cell>
          <cell r="L607" t="str">
            <v>494 pages</v>
          </cell>
          <cell r="M607" t="str">
            <v>Editions ENI</v>
          </cell>
          <cell r="N607" t="str">
            <v>fre</v>
          </cell>
          <cell r="O607" t="str">
            <v>fre</v>
          </cell>
          <cell r="P607" t="str">
            <v>fre</v>
          </cell>
          <cell r="Q607" t="str">
            <v>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v>
          </cell>
          <cell r="R607">
            <v>9782746079472</v>
          </cell>
          <cell r="S607" t="str">
            <v>Version Numérique</v>
          </cell>
          <cell r="T607">
            <v>9782746078963</v>
          </cell>
          <cell r="U607" t="str">
            <v>Version Imprimée</v>
          </cell>
          <cell r="V607" t="str">
            <v>St-Herblain</v>
          </cell>
          <cell r="W607" t="str">
            <v>Editions ENI</v>
          </cell>
          <cell r="X607">
            <v>2013</v>
          </cell>
          <cell r="Y607" t="str">
            <v>Bibliothèque Numérique ENI (Service en ligne)</v>
          </cell>
          <cell r="Z607" t="str">
            <v>RÉFÉRENCE BUREAUTIQUE</v>
          </cell>
          <cell r="AA607" t="str">
            <v>texte</v>
          </cell>
          <cell r="AB607" t="str">
            <v>txt</v>
          </cell>
          <cell r="AC607" t="str">
            <v>rdacontent/fre</v>
          </cell>
          <cell r="AD607" t="str">
            <v>informatique</v>
          </cell>
          <cell r="AE607" t="str">
            <v>c</v>
          </cell>
          <cell r="AF607" t="str">
            <v>rdamedia/fre</v>
          </cell>
          <cell r="AG607" t="str">
            <v>ressource en ligne</v>
          </cell>
          <cell r="AH607" t="str">
            <v>cr</v>
          </cell>
          <cell r="AI607" t="str">
            <v>rdacarrier/fre</v>
          </cell>
          <cell r="AJ607" t="str">
            <v>m\\\\\o\\d\\\\\\\\</v>
          </cell>
          <cell r="AK607" t="str">
            <v>cr\cn\\\\uuaua</v>
          </cell>
          <cell r="AL607" t="str">
            <v>Accès restreint aux membres</v>
          </cell>
          <cell r="AM607" t="str">
            <v>Source de la note de description : Version imprimée</v>
          </cell>
          <cell r="AN607" t="str">
            <v/>
          </cell>
          <cell r="AO607" t="str">
            <v>%SITE_CLIENT%/?library_guid=4097A459-0BF9-49E5-B5AB-BD6F3D2563C5</v>
          </cell>
          <cell r="AP607" t="str">
            <v>Accès au travers du portail ENI</v>
          </cell>
          <cell r="AQ607" t="str">
            <v xml:space="preserve"> audit </v>
          </cell>
          <cell r="AR607" t="str">
            <v xml:space="preserve"> classeur </v>
          </cell>
          <cell r="AS607" t="str">
            <v xml:space="preserve"> e</v>
          </cell>
          <cell r="AT607" t="str">
            <v xml:space="preserve"> ebook </v>
          </cell>
          <cell r="AU607" t="str">
            <v xml:space="preserve"> excel 13 </v>
          </cell>
          <cell r="AV607" t="str">
            <v xml:space="preserve"> feuille de calcul </v>
          </cell>
          <cell r="AW607" t="str">
            <v xml:space="preserve"> formule </v>
          </cell>
          <cell r="AX607" t="str">
            <v xml:space="preserve"> graphique </v>
          </cell>
          <cell r="AY607" t="str">
            <v xml:space="preserve"> liste </v>
          </cell>
          <cell r="AZ607" t="str">
            <v xml:space="preserve"> livre électronique </v>
          </cell>
          <cell r="BA607" t="str">
            <v xml:space="preserve"> livre numérique </v>
          </cell>
          <cell r="BB607" t="str">
            <v xml:space="preserve"> livres électroniques </v>
          </cell>
          <cell r="BC607" t="str">
            <v xml:space="preserve"> livres numériques </v>
          </cell>
          <cell r="BD607" t="str">
            <v xml:space="preserve"> LNRB13EXC</v>
          </cell>
          <cell r="BE607" t="str">
            <v xml:space="preserve"> Office 13 </v>
          </cell>
          <cell r="BF607" t="str">
            <v xml:space="preserve"> Office 2013 </v>
          </cell>
          <cell r="BG607" t="str">
            <v xml:space="preserve"> scénario </v>
          </cell>
          <cell r="BH607" t="str">
            <v xml:space="preserve"> slicer </v>
          </cell>
          <cell r="BI607" t="str">
            <v xml:space="preserve"> solveur </v>
          </cell>
          <cell r="BJ607" t="str">
            <v xml:space="preserve"> sparkline </v>
          </cell>
          <cell r="BK607" t="str">
            <v xml:space="preserve"> statistique </v>
          </cell>
          <cell r="BL607" t="str">
            <v xml:space="preserve"> tableau croisé </v>
          </cell>
          <cell r="BM607" t="str">
            <v xml:space="preserve"> tableur </v>
          </cell>
          <cell r="BN607" t="str">
            <v xml:space="preserve">book </v>
          </cell>
          <cell r="BO607" t="str">
            <v xml:space="preserve">Microsoft </v>
          </cell>
          <cell r="BP607" t="str">
            <v/>
          </cell>
          <cell r="BQ607" t="str">
            <v/>
          </cell>
          <cell r="BR607" t="str">
            <v/>
          </cell>
          <cell r="BS607" t="str">
            <v/>
          </cell>
          <cell r="BT607" t="str">
            <v/>
          </cell>
          <cell r="BU607" t="str">
            <v/>
          </cell>
          <cell r="BV607" t="str">
            <v/>
          </cell>
          <cell r="BW607" t="str">
            <v/>
          </cell>
          <cell r="BX607" t="str">
            <v/>
          </cell>
        </row>
        <row r="608">
          <cell r="A608" t="str">
            <v>RB13LYN</v>
          </cell>
          <cell r="B608" t="str">
            <v>Lync 2013</v>
          </cell>
          <cell r="C608" t="str">
            <v>Communiquez par messagerie instantanée, vidéo conférence, réunion virtuelle...</v>
          </cell>
          <cell r="D608" t="str">
            <v>Myriam GRIS</v>
          </cell>
          <cell r="E608" t="str">
            <v/>
          </cell>
          <cell r="F608" t="str">
            <v>GRIS, Myriam</v>
          </cell>
          <cell r="G608" t="str">
            <v/>
          </cell>
          <cell r="H608" t="str">
            <v/>
          </cell>
          <cell r="I608" t="str">
            <v/>
          </cell>
          <cell r="J608" t="str">
            <v/>
          </cell>
          <cell r="K608" t="str">
            <v>Edition du 1 November 2013</v>
          </cell>
          <cell r="L608" t="str">
            <v>256 pages</v>
          </cell>
          <cell r="M608" t="str">
            <v>Editions ENI</v>
          </cell>
          <cell r="N608" t="str">
            <v>fre</v>
          </cell>
          <cell r="O608" t="str">
            <v>fre</v>
          </cell>
          <cell r="P608" t="str">
            <v>fre</v>
          </cell>
          <cell r="Q608" t="str">
            <v>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v>
          </cell>
          <cell r="R608">
            <v>9782746085756</v>
          </cell>
          <cell r="S608" t="str">
            <v>Version Numérique</v>
          </cell>
          <cell r="T608">
            <v>9782746084292</v>
          </cell>
          <cell r="U608" t="str">
            <v>Version Imprimée</v>
          </cell>
          <cell r="V608" t="str">
            <v>St-Herblain</v>
          </cell>
          <cell r="W608" t="str">
            <v>Editions ENI</v>
          </cell>
          <cell r="X608">
            <v>2013</v>
          </cell>
          <cell r="Y608" t="str">
            <v>Bibliothèque Numérique ENI (Service en ligne)</v>
          </cell>
          <cell r="Z608" t="str">
            <v>RÉFÉRENCE BUREAUTIQUE</v>
          </cell>
          <cell r="AA608" t="str">
            <v>texte</v>
          </cell>
          <cell r="AB608" t="str">
            <v>txt</v>
          </cell>
          <cell r="AC608" t="str">
            <v>rdacontent/fre</v>
          </cell>
          <cell r="AD608" t="str">
            <v>informatique</v>
          </cell>
          <cell r="AE608" t="str">
            <v>c</v>
          </cell>
          <cell r="AF608" t="str">
            <v>rdamedia/fre</v>
          </cell>
          <cell r="AG608" t="str">
            <v>ressource en ligne</v>
          </cell>
          <cell r="AH608" t="str">
            <v>cr</v>
          </cell>
          <cell r="AI608" t="str">
            <v>rdacarrier/fre</v>
          </cell>
          <cell r="AJ608" t="str">
            <v>m\\\\\o\\d\\\\\\\\</v>
          </cell>
          <cell r="AK608" t="str">
            <v>cr\cn\\\\uuaua</v>
          </cell>
          <cell r="AL608" t="str">
            <v>Accès restreint aux membres</v>
          </cell>
          <cell r="AM608" t="str">
            <v>Source de la note de description : Version imprimée</v>
          </cell>
          <cell r="AN608" t="str">
            <v/>
          </cell>
          <cell r="AO608" t="str">
            <v>%SITE_CLIENT%/?library_guid=919801FE-763A-4177-878D-9178C28AE80B</v>
          </cell>
          <cell r="AP608" t="str">
            <v>Accès au travers du portail ENI</v>
          </cell>
          <cell r="AQ608" t="str">
            <v xml:space="preserve"> appel audio </v>
          </cell>
          <cell r="AR608" t="str">
            <v xml:space="preserve"> chat </v>
          </cell>
          <cell r="AS608" t="str">
            <v xml:space="preserve"> conférence téléphonique </v>
          </cell>
          <cell r="AT608" t="str">
            <v xml:space="preserve"> LNRB13LYN</v>
          </cell>
          <cell r="AU608" t="str">
            <v xml:space="preserve"> Lync Office 365 </v>
          </cell>
          <cell r="AV608" t="str">
            <v xml:space="preserve"> Lync Online </v>
          </cell>
          <cell r="AW608" t="str">
            <v xml:space="preserve"> Lync Web App </v>
          </cell>
          <cell r="AX608" t="str">
            <v xml:space="preserve"> Lync Windows Store App </v>
          </cell>
          <cell r="AY608" t="str">
            <v xml:space="preserve"> office365 </v>
          </cell>
          <cell r="AZ608" t="str">
            <v xml:space="preserve"> réunion en ligne </v>
          </cell>
          <cell r="BA608" t="str">
            <v xml:space="preserve"> réunion online </v>
          </cell>
          <cell r="BB608" t="str">
            <v xml:space="preserve"> tableau blanc </v>
          </cell>
          <cell r="BC608" t="str">
            <v xml:space="preserve"> tchat </v>
          </cell>
          <cell r="BD608" t="str">
            <v xml:space="preserve"> web conference </v>
          </cell>
          <cell r="BE608" t="str">
            <v xml:space="preserve"> web conférence </v>
          </cell>
          <cell r="BF608" t="str">
            <v xml:space="preserve"> webconference </v>
          </cell>
          <cell r="BG608" t="str">
            <v xml:space="preserve"> webconférence </v>
          </cell>
          <cell r="BH608" t="str">
            <v xml:space="preserve">messagerie instantanée </v>
          </cell>
          <cell r="BI608" t="str">
            <v/>
          </cell>
          <cell r="BJ608" t="str">
            <v/>
          </cell>
          <cell r="BK608" t="str">
            <v/>
          </cell>
          <cell r="BL608" t="str">
            <v/>
          </cell>
          <cell r="BM608" t="str">
            <v/>
          </cell>
          <cell r="BN608" t="str">
            <v/>
          </cell>
          <cell r="BO608" t="str">
            <v/>
          </cell>
          <cell r="BP608" t="str">
            <v/>
          </cell>
          <cell r="BQ608" t="str">
            <v/>
          </cell>
          <cell r="BR608" t="str">
            <v/>
          </cell>
          <cell r="BS608" t="str">
            <v/>
          </cell>
          <cell r="BT608" t="str">
            <v/>
          </cell>
          <cell r="BU608" t="str">
            <v/>
          </cell>
          <cell r="BV608" t="str">
            <v/>
          </cell>
          <cell r="BW608" t="str">
            <v/>
          </cell>
          <cell r="BX608" t="str">
            <v/>
          </cell>
        </row>
        <row r="609">
          <cell r="A609" t="str">
            <v>RB13OFFFA</v>
          </cell>
          <cell r="B609" t="str">
            <v>Microsoft&amp;reg; Office 2013 : Word, Excel, PowerPoint, Outlook et OneNote 2013</v>
          </cell>
          <cell r="C609" t="str">
            <v>Maîtrisez les fonctions avancées de la suite Microsoft&amp;reg;</v>
          </cell>
          <cell r="D609" t="str">
            <v xml:space="preserve"> Collectif</v>
          </cell>
          <cell r="E609" t="str">
            <v/>
          </cell>
          <cell r="F609" t="str">
            <v xml:space="preserve">Collectif, </v>
          </cell>
          <cell r="G609" t="str">
            <v/>
          </cell>
          <cell r="H609" t="str">
            <v/>
          </cell>
          <cell r="I609" t="str">
            <v/>
          </cell>
          <cell r="J609" t="str">
            <v/>
          </cell>
          <cell r="K609" t="str">
            <v>Edition du 1 July 2013</v>
          </cell>
          <cell r="L609" t="str">
            <v>299 pages</v>
          </cell>
          <cell r="M609" t="str">
            <v>Editions ENI</v>
          </cell>
          <cell r="N609" t="str">
            <v>fre</v>
          </cell>
          <cell r="O609" t="str">
            <v>fre</v>
          </cell>
          <cell r="P609" t="str">
            <v>fre</v>
          </cell>
          <cell r="Q609" t="str">
            <v>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v>
          </cell>
          <cell r="R609">
            <v>9782746082496</v>
          </cell>
          <cell r="S609" t="str">
            <v>Version Numérique</v>
          </cell>
          <cell r="T609">
            <v>9782746081789</v>
          </cell>
          <cell r="U609" t="str">
            <v>Version Imprimée</v>
          </cell>
          <cell r="V609" t="str">
            <v>St-Herblain</v>
          </cell>
          <cell r="W609" t="str">
            <v>Editions ENI</v>
          </cell>
          <cell r="X609">
            <v>2013</v>
          </cell>
          <cell r="Y609" t="str">
            <v>Bibliothèque Numérique ENI (Service en ligne)</v>
          </cell>
          <cell r="Z609" t="str">
            <v>RÉFÉRENCE BUREAUTIQUE</v>
          </cell>
          <cell r="AA609" t="str">
            <v>texte</v>
          </cell>
          <cell r="AB609" t="str">
            <v>txt</v>
          </cell>
          <cell r="AC609" t="str">
            <v>rdacontent/fre</v>
          </cell>
          <cell r="AD609" t="str">
            <v>informatique</v>
          </cell>
          <cell r="AE609" t="str">
            <v>c</v>
          </cell>
          <cell r="AF609" t="str">
            <v>rdamedia/fre</v>
          </cell>
          <cell r="AG609" t="str">
            <v>ressource en ligne</v>
          </cell>
          <cell r="AH609" t="str">
            <v>cr</v>
          </cell>
          <cell r="AI609" t="str">
            <v>rdacarrier/fre</v>
          </cell>
          <cell r="AJ609" t="str">
            <v>m\\\\\o\\d\\\\\\\\</v>
          </cell>
          <cell r="AK609" t="str">
            <v>cr\cn\\\\uuaua</v>
          </cell>
          <cell r="AL609" t="str">
            <v>Accès restreint aux membres</v>
          </cell>
          <cell r="AM609" t="str">
            <v>Source de la note de description : Version imprimée</v>
          </cell>
          <cell r="AN609" t="str">
            <v/>
          </cell>
          <cell r="AO609" t="str">
            <v>%SITE_CLIENT%/?library_guid=66A9571A-F7F2-4132-9543-807BFEEAAB1A</v>
          </cell>
          <cell r="AP609" t="str">
            <v>Accès au travers du portail ENI</v>
          </cell>
          <cell r="AQ609" t="str">
            <v xml:space="preserve"> Excel2013 </v>
          </cell>
          <cell r="AR609" t="str">
            <v xml:space="preserve"> LNRB13OFFFA</v>
          </cell>
          <cell r="AS609" t="str">
            <v xml:space="preserve"> Microsoft </v>
          </cell>
          <cell r="AT609" t="str">
            <v xml:space="preserve"> MOS </v>
          </cell>
          <cell r="AU609" t="str">
            <v xml:space="preserve"> Office 2013 </v>
          </cell>
          <cell r="AV609" t="str">
            <v xml:space="preserve"> Office2013 </v>
          </cell>
          <cell r="AW609" t="str">
            <v xml:space="preserve"> Outlook2013 </v>
          </cell>
          <cell r="AX609" t="str">
            <v xml:space="preserve"> perfectionnement </v>
          </cell>
          <cell r="AY609" t="str">
            <v xml:space="preserve"> Windows </v>
          </cell>
          <cell r="AZ609" t="str">
            <v xml:space="preserve"> Word2013 </v>
          </cell>
          <cell r="BA609" t="str">
            <v xml:space="preserve">Office </v>
          </cell>
          <cell r="BB609" t="str">
            <v/>
          </cell>
          <cell r="BC609" t="str">
            <v/>
          </cell>
          <cell r="BD609" t="str">
            <v/>
          </cell>
          <cell r="BE609" t="str">
            <v/>
          </cell>
          <cell r="BF609" t="str">
            <v/>
          </cell>
          <cell r="BG609" t="str">
            <v/>
          </cell>
          <cell r="BH609" t="str">
            <v/>
          </cell>
          <cell r="BI609" t="str">
            <v/>
          </cell>
          <cell r="BJ609" t="str">
            <v/>
          </cell>
          <cell r="BK609" t="str">
            <v/>
          </cell>
          <cell r="BL609" t="str">
            <v/>
          </cell>
          <cell r="BM609" t="str">
            <v/>
          </cell>
          <cell r="BN609" t="str">
            <v/>
          </cell>
          <cell r="BO609" t="str">
            <v/>
          </cell>
          <cell r="BP609" t="str">
            <v/>
          </cell>
          <cell r="BQ609" t="str">
            <v/>
          </cell>
          <cell r="BR609" t="str">
            <v/>
          </cell>
          <cell r="BS609" t="str">
            <v/>
          </cell>
          <cell r="BT609" t="str">
            <v/>
          </cell>
          <cell r="BU609" t="str">
            <v/>
          </cell>
          <cell r="BV609" t="str">
            <v/>
          </cell>
          <cell r="BW609" t="str">
            <v/>
          </cell>
          <cell r="BX609" t="str">
            <v/>
          </cell>
        </row>
        <row r="610">
          <cell r="A610" t="str">
            <v>RB13OFFFB</v>
          </cell>
          <cell r="B610" t="str">
            <v>Microsoft&amp;reg; Office 2013 : Word, Excel, PowerPoint, Outlook 2013</v>
          </cell>
          <cell r="C610" t="str">
            <v>Fonctions de base</v>
          </cell>
          <cell r="D610" t="str">
            <v xml:space="preserve"> Collectif</v>
          </cell>
          <cell r="E610" t="str">
            <v/>
          </cell>
          <cell r="F610" t="str">
            <v xml:space="preserve">Collectif, </v>
          </cell>
          <cell r="G610" t="str">
            <v/>
          </cell>
          <cell r="H610" t="str">
            <v/>
          </cell>
          <cell r="I610" t="str">
            <v/>
          </cell>
          <cell r="J610" t="str">
            <v/>
          </cell>
          <cell r="K610" t="str">
            <v>Edition du 1 July 2013</v>
          </cell>
          <cell r="L610" t="str">
            <v>305 pages</v>
          </cell>
          <cell r="M610" t="str">
            <v>Editions ENI</v>
          </cell>
          <cell r="N610" t="str">
            <v>fre</v>
          </cell>
          <cell r="O610" t="str">
            <v>fre</v>
          </cell>
          <cell r="P610" t="str">
            <v>fre</v>
          </cell>
          <cell r="Q610" t="str">
            <v>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v>
          </cell>
          <cell r="R610">
            <v>9782746082472</v>
          </cell>
          <cell r="S610" t="str">
            <v>Version Numérique</v>
          </cell>
          <cell r="T610">
            <v>9782746081765</v>
          </cell>
          <cell r="U610" t="str">
            <v>Version Imprimée</v>
          </cell>
          <cell r="V610" t="str">
            <v>St-Herblain</v>
          </cell>
          <cell r="W610" t="str">
            <v>Editions ENI</v>
          </cell>
          <cell r="X610">
            <v>2013</v>
          </cell>
          <cell r="Y610" t="str">
            <v>Bibliothèque Numérique ENI (Service en ligne)</v>
          </cell>
          <cell r="Z610" t="str">
            <v>RÉFÉRENCE BUREAUTIQUE</v>
          </cell>
          <cell r="AA610" t="str">
            <v>texte</v>
          </cell>
          <cell r="AB610" t="str">
            <v>txt</v>
          </cell>
          <cell r="AC610" t="str">
            <v>rdacontent/fre</v>
          </cell>
          <cell r="AD610" t="str">
            <v>informatique</v>
          </cell>
          <cell r="AE610" t="str">
            <v>c</v>
          </cell>
          <cell r="AF610" t="str">
            <v>rdamedia/fre</v>
          </cell>
          <cell r="AG610" t="str">
            <v>ressource en ligne</v>
          </cell>
          <cell r="AH610" t="str">
            <v>cr</v>
          </cell>
          <cell r="AI610" t="str">
            <v>rdacarrier/fre</v>
          </cell>
          <cell r="AJ610" t="str">
            <v>m\\\\\o\\d\\\\\\\\</v>
          </cell>
          <cell r="AK610" t="str">
            <v>cr\cn\\\\uuaua</v>
          </cell>
          <cell r="AL610" t="str">
            <v>Accès restreint aux membres</v>
          </cell>
          <cell r="AM610" t="str">
            <v>Source de la note de description : Version imprimée</v>
          </cell>
          <cell r="AN610" t="str">
            <v/>
          </cell>
          <cell r="AO610" t="str">
            <v>%SITE_CLIENT%/?library_guid=94531BC7-D5F0-4DCE-8F86-68F97EE17FAF</v>
          </cell>
          <cell r="AP610" t="str">
            <v>Accès au travers du portail ENI</v>
          </cell>
          <cell r="AQ610" t="str">
            <v xml:space="preserve"> e</v>
          </cell>
          <cell r="AR610" t="str">
            <v xml:space="preserve"> ebook </v>
          </cell>
          <cell r="AS610" t="str">
            <v xml:space="preserve"> livre numérique </v>
          </cell>
          <cell r="AT610" t="str">
            <v xml:space="preserve"> LNRB13OFFFB</v>
          </cell>
          <cell r="AU610" t="str">
            <v xml:space="preserve"> Microsoft </v>
          </cell>
          <cell r="AV610" t="str">
            <v xml:space="preserve"> Office 13 </v>
          </cell>
          <cell r="AW610" t="str">
            <v xml:space="preserve"> Office13 </v>
          </cell>
          <cell r="AX610" t="str">
            <v xml:space="preserve"> suite bureautique </v>
          </cell>
          <cell r="AY610" t="str">
            <v xml:space="preserve">book </v>
          </cell>
          <cell r="AZ610" t="str">
            <v xml:space="preserve">Livre </v>
          </cell>
          <cell r="BA610" t="str">
            <v/>
          </cell>
          <cell r="BB610" t="str">
            <v/>
          </cell>
          <cell r="BC610" t="str">
            <v/>
          </cell>
          <cell r="BD610" t="str">
            <v/>
          </cell>
          <cell r="BE610" t="str">
            <v/>
          </cell>
          <cell r="BF610" t="str">
            <v/>
          </cell>
          <cell r="BG610" t="str">
            <v/>
          </cell>
          <cell r="BH610" t="str">
            <v/>
          </cell>
          <cell r="BI610" t="str">
            <v/>
          </cell>
          <cell r="BJ610" t="str">
            <v/>
          </cell>
          <cell r="BK610" t="str">
            <v/>
          </cell>
          <cell r="BL610" t="str">
            <v/>
          </cell>
          <cell r="BM610" t="str">
            <v/>
          </cell>
          <cell r="BN610" t="str">
            <v/>
          </cell>
          <cell r="BO610" t="str">
            <v/>
          </cell>
          <cell r="BP610" t="str">
            <v/>
          </cell>
          <cell r="BQ610" t="str">
            <v/>
          </cell>
          <cell r="BR610" t="str">
            <v/>
          </cell>
          <cell r="BS610" t="str">
            <v/>
          </cell>
          <cell r="BT610" t="str">
            <v/>
          </cell>
          <cell r="BU610" t="str">
            <v/>
          </cell>
          <cell r="BV610" t="str">
            <v/>
          </cell>
          <cell r="BW610" t="str">
            <v/>
          </cell>
          <cell r="BX610" t="str">
            <v/>
          </cell>
        </row>
        <row r="611">
          <cell r="A611" t="str">
            <v>RB13OUT</v>
          </cell>
          <cell r="B611" t="str">
            <v>Outlook 2013</v>
          </cell>
          <cell r="C611" t="str">
            <v/>
          </cell>
          <cell r="D611" t="str">
            <v xml:space="preserve"> Collectif</v>
          </cell>
          <cell r="E611" t="str">
            <v/>
          </cell>
          <cell r="F611" t="str">
            <v xml:space="preserve">Collectif, </v>
          </cell>
          <cell r="G611" t="str">
            <v/>
          </cell>
          <cell r="H611" t="str">
            <v/>
          </cell>
          <cell r="I611" t="str">
            <v/>
          </cell>
          <cell r="J611" t="str">
            <v/>
          </cell>
          <cell r="K611" t="str">
            <v>Edition du 1 March 2013</v>
          </cell>
          <cell r="L611" t="str">
            <v>411 pages</v>
          </cell>
          <cell r="M611" t="str">
            <v>Editions ENI</v>
          </cell>
          <cell r="N611" t="str">
            <v>fre</v>
          </cell>
          <cell r="O611" t="str">
            <v>fre</v>
          </cell>
          <cell r="P611" t="str">
            <v>fre</v>
          </cell>
          <cell r="Q611" t="str">
            <v>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v>
          </cell>
          <cell r="R611">
            <v>9782746080133</v>
          </cell>
          <cell r="S611" t="str">
            <v>Version Numérique</v>
          </cell>
          <cell r="T611">
            <v>9782746079076</v>
          </cell>
          <cell r="U611" t="str">
            <v>Version Imprimée</v>
          </cell>
          <cell r="V611" t="str">
            <v>St-Herblain</v>
          </cell>
          <cell r="W611" t="str">
            <v>Editions ENI</v>
          </cell>
          <cell r="X611">
            <v>2013</v>
          </cell>
          <cell r="Y611" t="str">
            <v>Bibliothèque Numérique ENI (Service en ligne)</v>
          </cell>
          <cell r="Z611" t="str">
            <v>RÉFÉRENCE BUREAUTIQUE</v>
          </cell>
          <cell r="AA611" t="str">
            <v>texte</v>
          </cell>
          <cell r="AB611" t="str">
            <v>txt</v>
          </cell>
          <cell r="AC611" t="str">
            <v>rdacontent/fre</v>
          </cell>
          <cell r="AD611" t="str">
            <v>informatique</v>
          </cell>
          <cell r="AE611" t="str">
            <v>c</v>
          </cell>
          <cell r="AF611" t="str">
            <v>rdamedia/fre</v>
          </cell>
          <cell r="AG611" t="str">
            <v>ressource en ligne</v>
          </cell>
          <cell r="AH611" t="str">
            <v>cr</v>
          </cell>
          <cell r="AI611" t="str">
            <v>rdacarrier/fre</v>
          </cell>
          <cell r="AJ611" t="str">
            <v>m\\\\\o\\d\\\\\\\\</v>
          </cell>
          <cell r="AK611" t="str">
            <v>cr\cn\\\\uuaua</v>
          </cell>
          <cell r="AL611" t="str">
            <v>Accès restreint aux membres</v>
          </cell>
          <cell r="AM611" t="str">
            <v>Source de la note de description : Version imprimée</v>
          </cell>
          <cell r="AN611" t="str">
            <v/>
          </cell>
          <cell r="AO611" t="str">
            <v>%SITE_CLIENT%/?library_guid=8F964D83-8BC7-40DC-8E94-80BC7BBDD839</v>
          </cell>
          <cell r="AP611" t="str">
            <v>Accès au travers du portail ENI</v>
          </cell>
          <cell r="AQ611" t="str">
            <v xml:space="preserve"> Agenda </v>
          </cell>
          <cell r="AR611" t="str">
            <v xml:space="preserve"> anti</v>
          </cell>
          <cell r="AS611" t="str">
            <v xml:space="preserve"> bonnes pratiques </v>
          </cell>
          <cell r="AT611" t="str">
            <v xml:space="preserve"> Calendrier </v>
          </cell>
          <cell r="AU611" t="str">
            <v xml:space="preserve"> Carnet d'adresses </v>
          </cell>
          <cell r="AV611" t="str">
            <v xml:space="preserve"> Contact </v>
          </cell>
          <cell r="AW611" t="str">
            <v xml:space="preserve"> e</v>
          </cell>
          <cell r="AX611" t="str">
            <v xml:space="preserve"> e</v>
          </cell>
          <cell r="AY611" t="str">
            <v xml:space="preserve"> ebook </v>
          </cell>
          <cell r="AZ611" t="str">
            <v xml:space="preserve"> livre électronique </v>
          </cell>
          <cell r="BA611" t="str">
            <v xml:space="preserve"> livre numérique </v>
          </cell>
          <cell r="BB611" t="str">
            <v xml:space="preserve"> livres </v>
          </cell>
          <cell r="BC611" t="str">
            <v xml:space="preserve"> livres numériques </v>
          </cell>
          <cell r="BD611" t="str">
            <v xml:space="preserve"> LNRB13OUT</v>
          </cell>
          <cell r="BE611" t="str">
            <v xml:space="preserve"> mail </v>
          </cell>
          <cell r="BF611" t="str">
            <v xml:space="preserve"> message </v>
          </cell>
          <cell r="BG611" t="str">
            <v xml:space="preserve"> Messagerie </v>
          </cell>
          <cell r="BH611" t="str">
            <v xml:space="preserve"> Office 2013 </v>
          </cell>
          <cell r="BI611" t="str">
            <v xml:space="preserve"> Outlook 13 </v>
          </cell>
          <cell r="BJ611" t="str">
            <v xml:space="preserve"> réunion </v>
          </cell>
          <cell r="BK611" t="str">
            <v xml:space="preserve"> Social Connector </v>
          </cell>
          <cell r="BL611" t="str">
            <v xml:space="preserve"> Tâches </v>
          </cell>
          <cell r="BM611" t="str">
            <v xml:space="preserve">book </v>
          </cell>
          <cell r="BN611" t="str">
            <v xml:space="preserve">mail </v>
          </cell>
          <cell r="BO611" t="str">
            <v xml:space="preserve">Microsoft </v>
          </cell>
          <cell r="BP611" t="str">
            <v xml:space="preserve">spam </v>
          </cell>
          <cell r="BQ611" t="str">
            <v/>
          </cell>
          <cell r="BR611" t="str">
            <v/>
          </cell>
          <cell r="BS611" t="str">
            <v/>
          </cell>
          <cell r="BT611" t="str">
            <v/>
          </cell>
          <cell r="BU611" t="str">
            <v/>
          </cell>
          <cell r="BV611" t="str">
            <v/>
          </cell>
          <cell r="BW611" t="str">
            <v/>
          </cell>
          <cell r="BX611" t="str">
            <v/>
          </cell>
        </row>
        <row r="612">
          <cell r="A612" t="str">
            <v>RB13POW</v>
          </cell>
          <cell r="B612" t="str">
            <v>PowerPoint 2013</v>
          </cell>
          <cell r="C612" t="str">
            <v/>
          </cell>
          <cell r="D612" t="str">
            <v>Myriam GRIS</v>
          </cell>
          <cell r="E612" t="str">
            <v/>
          </cell>
          <cell r="F612" t="str">
            <v>GRIS, Myriam</v>
          </cell>
          <cell r="G612" t="str">
            <v/>
          </cell>
          <cell r="H612" t="str">
            <v/>
          </cell>
          <cell r="I612" t="str">
            <v/>
          </cell>
          <cell r="J612" t="str">
            <v/>
          </cell>
          <cell r="K612" t="str">
            <v>Edition du 1 March 2013</v>
          </cell>
          <cell r="L612" t="str">
            <v>421 pages</v>
          </cell>
          <cell r="M612" t="str">
            <v>Editions ENI</v>
          </cell>
          <cell r="N612" t="str">
            <v>fre</v>
          </cell>
          <cell r="O612" t="str">
            <v>fre</v>
          </cell>
          <cell r="P612" t="str">
            <v>fre</v>
          </cell>
          <cell r="Q612" t="str">
            <v>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v>
          </cell>
          <cell r="R612">
            <v>9782746080157</v>
          </cell>
          <cell r="S612" t="str">
            <v>Version Numérique</v>
          </cell>
          <cell r="T612">
            <v>9782746079038</v>
          </cell>
          <cell r="U612" t="str">
            <v>Version Imprimée</v>
          </cell>
          <cell r="V612" t="str">
            <v>St-Herblain</v>
          </cell>
          <cell r="W612" t="str">
            <v>Editions ENI</v>
          </cell>
          <cell r="X612">
            <v>2013</v>
          </cell>
          <cell r="Y612" t="str">
            <v>Bibliothèque Numérique ENI (Service en ligne)</v>
          </cell>
          <cell r="Z612" t="str">
            <v>RÉFÉRENCE BUREAUTIQUE</v>
          </cell>
          <cell r="AA612" t="str">
            <v>texte</v>
          </cell>
          <cell r="AB612" t="str">
            <v>txt</v>
          </cell>
          <cell r="AC612" t="str">
            <v>rdacontent/fre</v>
          </cell>
          <cell r="AD612" t="str">
            <v>informatique</v>
          </cell>
          <cell r="AE612" t="str">
            <v>c</v>
          </cell>
          <cell r="AF612" t="str">
            <v>rdamedia/fre</v>
          </cell>
          <cell r="AG612" t="str">
            <v>ressource en ligne</v>
          </cell>
          <cell r="AH612" t="str">
            <v>cr</v>
          </cell>
          <cell r="AI612" t="str">
            <v>rdacarrier/fre</v>
          </cell>
          <cell r="AJ612" t="str">
            <v>m\\\\\o\\d\\\\\\\\</v>
          </cell>
          <cell r="AK612" t="str">
            <v>cr\cn\\\\uuaua</v>
          </cell>
          <cell r="AL612" t="str">
            <v>Accès restreint aux membres</v>
          </cell>
          <cell r="AM612" t="str">
            <v>Source de la note de description : Version imprimée</v>
          </cell>
          <cell r="AN612" t="str">
            <v/>
          </cell>
          <cell r="AO612" t="str">
            <v>%SITE_CLIENT%/?library_guid=C297175A-FC68-4E71-8078-F2539FABCD44</v>
          </cell>
          <cell r="AP612" t="str">
            <v>Accès au travers du portail ENI</v>
          </cell>
          <cell r="AQ612" t="str">
            <v xml:space="preserve">  Office 2013 </v>
          </cell>
          <cell r="AR612" t="str">
            <v xml:space="preserve"> album photos </v>
          </cell>
          <cell r="AS612" t="str">
            <v xml:space="preserve"> application </v>
          </cell>
          <cell r="AT612" t="str">
            <v xml:space="preserve"> diagramme </v>
          </cell>
          <cell r="AU612" t="str">
            <v xml:space="preserve"> diaporama </v>
          </cell>
          <cell r="AV612" t="str">
            <v xml:space="preserve"> diapositive </v>
          </cell>
          <cell r="AW612" t="str">
            <v xml:space="preserve"> e</v>
          </cell>
          <cell r="AX612" t="str">
            <v xml:space="preserve"> ebook </v>
          </cell>
          <cell r="AY612" t="str">
            <v xml:space="preserve"> livre électronique </v>
          </cell>
          <cell r="AZ612" t="str">
            <v xml:space="preserve"> livre numérique </v>
          </cell>
          <cell r="BA612" t="str">
            <v xml:space="preserve"> livres électroniques </v>
          </cell>
          <cell r="BB612" t="str">
            <v xml:space="preserve"> livres numériques </v>
          </cell>
          <cell r="BC612" t="str">
            <v xml:space="preserve"> LNRB13POW</v>
          </cell>
          <cell r="BD612" t="str">
            <v xml:space="preserve"> Office 13 </v>
          </cell>
          <cell r="BE612" t="str">
            <v xml:space="preserve"> organigramme </v>
          </cell>
          <cell r="BF612" t="str">
            <v xml:space="preserve"> Powerpoint 13 </v>
          </cell>
          <cell r="BG612" t="str">
            <v xml:space="preserve"> Powerpoint13 </v>
          </cell>
          <cell r="BH612" t="str">
            <v xml:space="preserve"> PowerPoint2013 </v>
          </cell>
          <cell r="BI612" t="str">
            <v xml:space="preserve"> PP </v>
          </cell>
          <cell r="BJ612" t="str">
            <v xml:space="preserve"> PréAO </v>
          </cell>
          <cell r="BK612" t="str">
            <v xml:space="preserve">book </v>
          </cell>
          <cell r="BL612" t="str">
            <v xml:space="preserve">Microsoft </v>
          </cell>
          <cell r="BM612" t="str">
            <v/>
          </cell>
          <cell r="BN612" t="str">
            <v/>
          </cell>
          <cell r="BO612" t="str">
            <v/>
          </cell>
          <cell r="BP612" t="str">
            <v/>
          </cell>
          <cell r="BQ612" t="str">
            <v/>
          </cell>
          <cell r="BR612" t="str">
            <v/>
          </cell>
          <cell r="BS612" t="str">
            <v/>
          </cell>
          <cell r="BT612" t="str">
            <v/>
          </cell>
          <cell r="BU612" t="str">
            <v/>
          </cell>
          <cell r="BV612" t="str">
            <v/>
          </cell>
          <cell r="BW612" t="str">
            <v/>
          </cell>
          <cell r="BX612" t="str">
            <v/>
          </cell>
        </row>
        <row r="613">
          <cell r="A613" t="str">
            <v>RB13PRO</v>
          </cell>
          <cell r="B613" t="str">
            <v>Project 2013</v>
          </cell>
          <cell r="C613" t="str">
            <v/>
          </cell>
          <cell r="D613" t="str">
            <v xml:space="preserve"> Collectif</v>
          </cell>
          <cell r="E613" t="str">
            <v/>
          </cell>
          <cell r="F613" t="str">
            <v xml:space="preserve">Collectif, </v>
          </cell>
          <cell r="G613" t="str">
            <v/>
          </cell>
          <cell r="H613" t="str">
            <v/>
          </cell>
          <cell r="I613" t="str">
            <v/>
          </cell>
          <cell r="J613" t="str">
            <v/>
          </cell>
          <cell r="K613" t="str">
            <v>Edition du 1 October 2013</v>
          </cell>
          <cell r="L613" t="str">
            <v>431 pages</v>
          </cell>
          <cell r="M613" t="str">
            <v>Editions ENI</v>
          </cell>
          <cell r="N613" t="str">
            <v>fre</v>
          </cell>
          <cell r="O613" t="str">
            <v>fre</v>
          </cell>
          <cell r="P613" t="str">
            <v>fre</v>
          </cell>
          <cell r="Q613" t="str">
            <v>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v>
          </cell>
          <cell r="R613">
            <v>9782746084971</v>
          </cell>
          <cell r="S613" t="str">
            <v>Version Numérique</v>
          </cell>
          <cell r="T613">
            <v>9782746083677</v>
          </cell>
          <cell r="U613" t="str">
            <v>Version Imprimée</v>
          </cell>
          <cell r="V613" t="str">
            <v>St-Herblain</v>
          </cell>
          <cell r="W613" t="str">
            <v>Editions ENI</v>
          </cell>
          <cell r="X613">
            <v>2013</v>
          </cell>
          <cell r="Y613" t="str">
            <v>Bibliothèque Numérique ENI (Service en ligne)</v>
          </cell>
          <cell r="Z613" t="str">
            <v>RÉFÉRENCE BUREAUTIQUE</v>
          </cell>
          <cell r="AA613" t="str">
            <v>texte</v>
          </cell>
          <cell r="AB613" t="str">
            <v>txt</v>
          </cell>
          <cell r="AC613" t="str">
            <v>rdacontent/fre</v>
          </cell>
          <cell r="AD613" t="str">
            <v>informatique</v>
          </cell>
          <cell r="AE613" t="str">
            <v>c</v>
          </cell>
          <cell r="AF613" t="str">
            <v>rdamedia/fre</v>
          </cell>
          <cell r="AG613" t="str">
            <v>ressource en ligne</v>
          </cell>
          <cell r="AH613" t="str">
            <v>cr</v>
          </cell>
          <cell r="AI613" t="str">
            <v>rdacarrier/fre</v>
          </cell>
          <cell r="AJ613" t="str">
            <v>m\\\\\o\\d\\\\\\\\</v>
          </cell>
          <cell r="AK613" t="str">
            <v>cr\cn\\\\uuaua</v>
          </cell>
          <cell r="AL613" t="str">
            <v>Accès restreint aux membres</v>
          </cell>
          <cell r="AM613" t="str">
            <v>Source de la note de description : Version imprimée</v>
          </cell>
          <cell r="AN613" t="str">
            <v/>
          </cell>
          <cell r="AO613" t="str">
            <v>%SITE_CLIENT%/?library_guid=F2566EB7-2CDD-4ED3-B7FB-429B14F0F7FE</v>
          </cell>
          <cell r="AP613" t="str">
            <v>Accès au travers du portail ENI</v>
          </cell>
          <cell r="AQ613" t="str">
            <v xml:space="preserve"> cash</v>
          </cell>
          <cell r="AR613" t="str">
            <v xml:space="preserve"> diagramme de Gantt </v>
          </cell>
          <cell r="AS613" t="str">
            <v xml:space="preserve"> e</v>
          </cell>
          <cell r="AT613" t="str">
            <v xml:space="preserve"> ebook </v>
          </cell>
          <cell r="AU613" t="str">
            <v xml:space="preserve"> Gestion de projet </v>
          </cell>
          <cell r="AV613" t="str">
            <v xml:space="preserve"> livre électronique </v>
          </cell>
          <cell r="AW613" t="str">
            <v xml:space="preserve"> livre numérique </v>
          </cell>
          <cell r="AX613" t="str">
            <v xml:space="preserve"> livres électroniques </v>
          </cell>
          <cell r="AY613" t="str">
            <v xml:space="preserve"> livres numériques </v>
          </cell>
          <cell r="AZ613" t="str">
            <v xml:space="preserve"> LNRB13PRO</v>
          </cell>
          <cell r="BA613" t="str">
            <v xml:space="preserve"> msproject </v>
          </cell>
          <cell r="BB613" t="str">
            <v xml:space="preserve"> Pert </v>
          </cell>
          <cell r="BC613" t="str">
            <v xml:space="preserve"> planification </v>
          </cell>
          <cell r="BD613" t="str">
            <v xml:space="preserve">book </v>
          </cell>
          <cell r="BE613" t="str">
            <v xml:space="preserve">flow </v>
          </cell>
          <cell r="BF613" t="str">
            <v xml:space="preserve">Microsoft </v>
          </cell>
          <cell r="BG613" t="str">
            <v/>
          </cell>
          <cell r="BH613" t="str">
            <v/>
          </cell>
          <cell r="BI613" t="str">
            <v/>
          </cell>
          <cell r="BJ613" t="str">
            <v/>
          </cell>
          <cell r="BK613" t="str">
            <v/>
          </cell>
          <cell r="BL613" t="str">
            <v/>
          </cell>
          <cell r="BM613" t="str">
            <v/>
          </cell>
          <cell r="BN613" t="str">
            <v/>
          </cell>
          <cell r="BO613" t="str">
            <v/>
          </cell>
          <cell r="BP613" t="str">
            <v/>
          </cell>
          <cell r="BQ613" t="str">
            <v/>
          </cell>
          <cell r="BR613" t="str">
            <v/>
          </cell>
          <cell r="BS613" t="str">
            <v/>
          </cell>
          <cell r="BT613" t="str">
            <v/>
          </cell>
          <cell r="BU613" t="str">
            <v/>
          </cell>
          <cell r="BV613" t="str">
            <v/>
          </cell>
          <cell r="BW613" t="str">
            <v/>
          </cell>
          <cell r="BX613" t="str">
            <v/>
          </cell>
        </row>
        <row r="614">
          <cell r="A614" t="str">
            <v>RB13SHA</v>
          </cell>
          <cell r="B614" t="str">
            <v>SharePoint 2013</v>
          </cell>
          <cell r="C614" t="str">
            <v>L'environnement de travail collaboratif</v>
          </cell>
          <cell r="D614" t="str">
            <v>Myriam GRIS</v>
          </cell>
          <cell r="E614" t="str">
            <v/>
          </cell>
          <cell r="F614" t="str">
            <v>GRIS, Myriam</v>
          </cell>
          <cell r="G614" t="str">
            <v/>
          </cell>
          <cell r="H614" t="str">
            <v/>
          </cell>
          <cell r="I614" t="str">
            <v/>
          </cell>
          <cell r="J614" t="str">
            <v/>
          </cell>
          <cell r="K614" t="str">
            <v>Edition du 1 March 2014</v>
          </cell>
          <cell r="L614" t="str">
            <v>277 pages</v>
          </cell>
          <cell r="M614" t="str">
            <v>Editions ENI</v>
          </cell>
          <cell r="N614" t="str">
            <v>fre</v>
          </cell>
          <cell r="O614" t="str">
            <v>fre</v>
          </cell>
          <cell r="P614" t="str">
            <v>fre</v>
          </cell>
          <cell r="Q614" t="str">
            <v>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ell>
          <cell r="R614">
            <v>9782746089020</v>
          </cell>
          <cell r="S614" t="str">
            <v>Version Numérique</v>
          </cell>
          <cell r="T614">
            <v>9782746087583</v>
          </cell>
          <cell r="U614" t="str">
            <v>Version Imprimée</v>
          </cell>
          <cell r="V614" t="str">
            <v>St-Herblain</v>
          </cell>
          <cell r="W614" t="str">
            <v>Editions ENI</v>
          </cell>
          <cell r="X614">
            <v>2014</v>
          </cell>
          <cell r="Y614" t="str">
            <v>Bibliothèque Numérique ENI (Service en ligne)</v>
          </cell>
          <cell r="Z614" t="str">
            <v>RÉFÉRENCE BUREAUTIQUE</v>
          </cell>
          <cell r="AA614" t="str">
            <v>texte</v>
          </cell>
          <cell r="AB614" t="str">
            <v>txt</v>
          </cell>
          <cell r="AC614" t="str">
            <v>rdacontent/fre</v>
          </cell>
          <cell r="AD614" t="str">
            <v>informatique</v>
          </cell>
          <cell r="AE614" t="str">
            <v>c</v>
          </cell>
          <cell r="AF614" t="str">
            <v>rdamedia/fre</v>
          </cell>
          <cell r="AG614" t="str">
            <v>ressource en ligne</v>
          </cell>
          <cell r="AH614" t="str">
            <v>cr</v>
          </cell>
          <cell r="AI614" t="str">
            <v>rdacarrier/fre</v>
          </cell>
          <cell r="AJ614" t="str">
            <v>m\\\\\o\\d\\\\\\\\</v>
          </cell>
          <cell r="AK614" t="str">
            <v>cr\cn\\\\uuaua</v>
          </cell>
          <cell r="AL614" t="str">
            <v>Accès restreint aux membres</v>
          </cell>
          <cell r="AM614" t="str">
            <v>Source de la note de description : Version imprimée</v>
          </cell>
          <cell r="AN614" t="str">
            <v/>
          </cell>
          <cell r="AO614" t="str">
            <v>%SITE_CLIENT%/?library_guid=BC22DBB4-FC92-48A9-BDE0-B357B5E09127</v>
          </cell>
          <cell r="AP614" t="str">
            <v>Accès au travers du portail ENI</v>
          </cell>
          <cell r="AQ614" t="str">
            <v xml:space="preserve"> Bibliothèque de docs </v>
          </cell>
          <cell r="AR614" t="str">
            <v xml:space="preserve"> Bibliothèque de documents </v>
          </cell>
          <cell r="AS614" t="str">
            <v xml:space="preserve"> Blog </v>
          </cell>
          <cell r="AT614" t="str">
            <v xml:space="preserve"> Espace de travail collaboratif </v>
          </cell>
          <cell r="AU614" t="str">
            <v xml:space="preserve"> Flux de travail </v>
          </cell>
          <cell r="AV614" t="str">
            <v xml:space="preserve"> GED </v>
          </cell>
          <cell r="AW614" t="str">
            <v xml:space="preserve"> intranet </v>
          </cell>
          <cell r="AX614" t="str">
            <v xml:space="preserve"> livre sharepoint </v>
          </cell>
          <cell r="AY614" t="str">
            <v xml:space="preserve"> LNRB13SHA</v>
          </cell>
          <cell r="AZ614" t="str">
            <v xml:space="preserve"> sharepoint 2013 </v>
          </cell>
          <cell r="BA614" t="str">
            <v xml:space="preserve"> Wiki </v>
          </cell>
          <cell r="BB614" t="str">
            <v xml:space="preserve"> WorkFlow </v>
          </cell>
          <cell r="BC614" t="str">
            <v xml:space="preserve">WebPart </v>
          </cell>
          <cell r="BD614" t="str">
            <v/>
          </cell>
          <cell r="BE614" t="str">
            <v/>
          </cell>
          <cell r="BF614" t="str">
            <v/>
          </cell>
          <cell r="BG614" t="str">
            <v/>
          </cell>
          <cell r="BH614" t="str">
            <v/>
          </cell>
          <cell r="BI614" t="str">
            <v/>
          </cell>
          <cell r="BJ614" t="str">
            <v/>
          </cell>
          <cell r="BK614" t="str">
            <v/>
          </cell>
          <cell r="BL614" t="str">
            <v/>
          </cell>
          <cell r="BM614" t="str">
            <v/>
          </cell>
          <cell r="BN614" t="str">
            <v/>
          </cell>
          <cell r="BO614" t="str">
            <v/>
          </cell>
          <cell r="BP614" t="str">
            <v/>
          </cell>
          <cell r="BQ614" t="str">
            <v/>
          </cell>
          <cell r="BR614" t="str">
            <v/>
          </cell>
          <cell r="BS614" t="str">
            <v/>
          </cell>
          <cell r="BT614" t="str">
            <v/>
          </cell>
          <cell r="BU614" t="str">
            <v/>
          </cell>
          <cell r="BV614" t="str">
            <v/>
          </cell>
          <cell r="BW614" t="str">
            <v/>
          </cell>
          <cell r="BX614" t="str">
            <v/>
          </cell>
        </row>
        <row r="615">
          <cell r="A615" t="str">
            <v>RB13VIS</v>
          </cell>
          <cell r="B615" t="str">
            <v>Visio 2013</v>
          </cell>
          <cell r="C615" t="str">
            <v/>
          </cell>
          <cell r="D615" t="str">
            <v>Myriam GRIS</v>
          </cell>
          <cell r="E615" t="str">
            <v/>
          </cell>
          <cell r="F615" t="str">
            <v>GRIS, Myriam</v>
          </cell>
          <cell r="G615" t="str">
            <v/>
          </cell>
          <cell r="H615" t="str">
            <v/>
          </cell>
          <cell r="I615" t="str">
            <v/>
          </cell>
          <cell r="J615" t="str">
            <v/>
          </cell>
          <cell r="K615" t="str">
            <v>Edition du 1 September 2013</v>
          </cell>
          <cell r="L615" t="str">
            <v>399 pages</v>
          </cell>
          <cell r="M615" t="str">
            <v>Editions ENI</v>
          </cell>
          <cell r="N615" t="str">
            <v>fre</v>
          </cell>
          <cell r="O615" t="str">
            <v>fre</v>
          </cell>
          <cell r="P615" t="str">
            <v>fre</v>
          </cell>
          <cell r="Q615" t="str">
            <v>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v>
          </cell>
          <cell r="R615">
            <v>9782746083585</v>
          </cell>
          <cell r="S615" t="str">
            <v>Version Numérique</v>
          </cell>
          <cell r="T615">
            <v>9782746083059</v>
          </cell>
          <cell r="U615" t="str">
            <v>Version Imprimée</v>
          </cell>
          <cell r="V615" t="str">
            <v>St-Herblain</v>
          </cell>
          <cell r="W615" t="str">
            <v>Editions ENI</v>
          </cell>
          <cell r="X615">
            <v>2013</v>
          </cell>
          <cell r="Y615" t="str">
            <v>Bibliothèque Numérique ENI (Service en ligne)</v>
          </cell>
          <cell r="Z615" t="str">
            <v>RÉFÉRENCE BUREAUTIQUE</v>
          </cell>
          <cell r="AA615" t="str">
            <v>texte</v>
          </cell>
          <cell r="AB615" t="str">
            <v>txt</v>
          </cell>
          <cell r="AC615" t="str">
            <v>rdacontent/fre</v>
          </cell>
          <cell r="AD615" t="str">
            <v>informatique</v>
          </cell>
          <cell r="AE615" t="str">
            <v>c</v>
          </cell>
          <cell r="AF615" t="str">
            <v>rdamedia/fre</v>
          </cell>
          <cell r="AG615" t="str">
            <v>ressource en ligne</v>
          </cell>
          <cell r="AH615" t="str">
            <v>cr</v>
          </cell>
          <cell r="AI615" t="str">
            <v>rdacarrier/fre</v>
          </cell>
          <cell r="AJ615" t="str">
            <v>m\\\\\o\\d\\\\\\\\</v>
          </cell>
          <cell r="AK615" t="str">
            <v>cr\cn\\\\uuaua</v>
          </cell>
          <cell r="AL615" t="str">
            <v>Accès restreint aux membres</v>
          </cell>
          <cell r="AM615" t="str">
            <v>Source de la note de description : Version imprimée</v>
          </cell>
          <cell r="AN615" t="str">
            <v/>
          </cell>
          <cell r="AO615" t="str">
            <v>%SITE_CLIENT%/?library_guid=C010EF7C-3162-430A-9E3A-7F3112D6A357</v>
          </cell>
          <cell r="AP615" t="str">
            <v>Accès au travers du portail ENI</v>
          </cell>
          <cell r="AQ615" t="str">
            <v xml:space="preserve"> diagramme </v>
          </cell>
          <cell r="AR615" t="str">
            <v xml:space="preserve"> e</v>
          </cell>
          <cell r="AS615" t="str">
            <v xml:space="preserve"> ebook </v>
          </cell>
          <cell r="AT615" t="str">
            <v xml:space="preserve"> gabarit </v>
          </cell>
          <cell r="AU615" t="str">
            <v xml:space="preserve"> livre électronique </v>
          </cell>
          <cell r="AV615" t="str">
            <v xml:space="preserve"> livre numérique </v>
          </cell>
          <cell r="AW615" t="str">
            <v xml:space="preserve"> livres électroniques </v>
          </cell>
          <cell r="AX615" t="str">
            <v xml:space="preserve"> livres numériques </v>
          </cell>
          <cell r="AY615" t="str">
            <v xml:space="preserve"> LNRB13VIS</v>
          </cell>
          <cell r="AZ615" t="str">
            <v xml:space="preserve"> schéma </v>
          </cell>
          <cell r="BA615" t="str">
            <v xml:space="preserve">book </v>
          </cell>
          <cell r="BB615" t="str">
            <v xml:space="preserve">Microsoft </v>
          </cell>
          <cell r="BC615" t="str">
            <v/>
          </cell>
          <cell r="BD615" t="str">
            <v/>
          </cell>
          <cell r="BE615" t="str">
            <v/>
          </cell>
          <cell r="BF615" t="str">
            <v/>
          </cell>
          <cell r="BG615" t="str">
            <v/>
          </cell>
          <cell r="BH615" t="str">
            <v/>
          </cell>
          <cell r="BI615" t="str">
            <v/>
          </cell>
          <cell r="BJ615" t="str">
            <v/>
          </cell>
          <cell r="BK615" t="str">
            <v/>
          </cell>
          <cell r="BL615" t="str">
            <v/>
          </cell>
          <cell r="BM615" t="str">
            <v/>
          </cell>
          <cell r="BN615" t="str">
            <v/>
          </cell>
          <cell r="BO615" t="str">
            <v/>
          </cell>
          <cell r="BP615" t="str">
            <v/>
          </cell>
          <cell r="BQ615" t="str">
            <v/>
          </cell>
          <cell r="BR615" t="str">
            <v/>
          </cell>
          <cell r="BS615" t="str">
            <v/>
          </cell>
          <cell r="BT615" t="str">
            <v/>
          </cell>
          <cell r="BU615" t="str">
            <v/>
          </cell>
          <cell r="BV615" t="str">
            <v/>
          </cell>
          <cell r="BW615" t="str">
            <v/>
          </cell>
          <cell r="BX615" t="str">
            <v/>
          </cell>
        </row>
        <row r="616">
          <cell r="A616" t="str">
            <v>RB13WOR</v>
          </cell>
          <cell r="B616" t="str">
            <v>Word 2013</v>
          </cell>
          <cell r="C616" t="str">
            <v/>
          </cell>
          <cell r="D616" t="str">
            <v/>
          </cell>
          <cell r="E616" t="str">
            <v/>
          </cell>
          <cell r="F616" t="str">
            <v/>
          </cell>
          <cell r="G616" t="str">
            <v/>
          </cell>
          <cell r="H616" t="str">
            <v/>
          </cell>
          <cell r="I616" t="str">
            <v/>
          </cell>
          <cell r="J616" t="str">
            <v/>
          </cell>
          <cell r="K616" t="str">
            <v>Edition du 1 February 2013</v>
          </cell>
          <cell r="L616" t="str">
            <v>516 pages</v>
          </cell>
          <cell r="M616" t="str">
            <v>Editions ENI</v>
          </cell>
          <cell r="N616" t="str">
            <v>fre</v>
          </cell>
          <cell r="O616" t="str">
            <v>fre</v>
          </cell>
          <cell r="P616" t="str">
            <v>fre</v>
          </cell>
          <cell r="Q616" t="str">
            <v>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v>
          </cell>
          <cell r="R616">
            <v>9782746079496</v>
          </cell>
          <cell r="S616" t="str">
            <v>Version Numérique</v>
          </cell>
          <cell r="T616">
            <v>9782746078925</v>
          </cell>
          <cell r="U616" t="str">
            <v>Version Imprimée</v>
          </cell>
          <cell r="V616" t="str">
            <v>St-Herblain</v>
          </cell>
          <cell r="W616" t="str">
            <v>Editions ENI</v>
          </cell>
          <cell r="X616">
            <v>2013</v>
          </cell>
          <cell r="Y616" t="str">
            <v>Bibliothèque Numérique ENI (Service en ligne)</v>
          </cell>
          <cell r="Z616" t="str">
            <v>RÉFÉRENCE BUREAUTIQUE</v>
          </cell>
          <cell r="AA616" t="str">
            <v>texte</v>
          </cell>
          <cell r="AB616" t="str">
            <v>txt</v>
          </cell>
          <cell r="AC616" t="str">
            <v>rdacontent/fre</v>
          </cell>
          <cell r="AD616" t="str">
            <v>informatique</v>
          </cell>
          <cell r="AE616" t="str">
            <v>c</v>
          </cell>
          <cell r="AF616" t="str">
            <v>rdamedia/fre</v>
          </cell>
          <cell r="AG616" t="str">
            <v>ressource en ligne</v>
          </cell>
          <cell r="AH616" t="str">
            <v>cr</v>
          </cell>
          <cell r="AI616" t="str">
            <v>rdacarrier/fre</v>
          </cell>
          <cell r="AJ616" t="str">
            <v>m\\\\\o\\d\\\\\\\\</v>
          </cell>
          <cell r="AK616" t="str">
            <v>cr\cn\\\\uuaua</v>
          </cell>
          <cell r="AL616" t="str">
            <v>Accès restreint aux membres</v>
          </cell>
          <cell r="AM616" t="str">
            <v>Source de la note de description : Version imprimée</v>
          </cell>
          <cell r="AN616" t="str">
            <v/>
          </cell>
          <cell r="AO616" t="str">
            <v>%SITE_CLIENT%/?library_guid=7EB002CE-2F48-4242-8436-39B7944EE8DF</v>
          </cell>
          <cell r="AP616" t="str">
            <v>Accès au travers du portail ENI</v>
          </cell>
          <cell r="AQ616" t="str">
            <v xml:space="preserve"> document maître </v>
          </cell>
          <cell r="AR616" t="str">
            <v xml:space="preserve"> e</v>
          </cell>
          <cell r="AS616" t="str">
            <v xml:space="preserve"> ebook </v>
          </cell>
          <cell r="AT616" t="str">
            <v xml:space="preserve"> formulaire </v>
          </cell>
          <cell r="AU616" t="str">
            <v xml:space="preserve"> livre électronique </v>
          </cell>
          <cell r="AV616" t="str">
            <v xml:space="preserve"> livre numérique </v>
          </cell>
          <cell r="AW616" t="str">
            <v xml:space="preserve"> livres électroniques </v>
          </cell>
          <cell r="AX616" t="str">
            <v xml:space="preserve"> livres numériques </v>
          </cell>
          <cell r="AY616" t="str">
            <v xml:space="preserve"> LNRB13WOR</v>
          </cell>
          <cell r="AZ616" t="str">
            <v xml:space="preserve"> macro</v>
          </cell>
          <cell r="BA616" t="str">
            <v xml:space="preserve"> mailing </v>
          </cell>
          <cell r="BB616" t="str">
            <v xml:space="preserve"> Office 13 </v>
          </cell>
          <cell r="BC616" t="str">
            <v xml:space="preserve"> Office 2013 </v>
          </cell>
          <cell r="BD616" t="str">
            <v xml:space="preserve"> OpenType </v>
          </cell>
          <cell r="BE616" t="str">
            <v xml:space="preserve"> plan </v>
          </cell>
          <cell r="BF616" t="str">
            <v xml:space="preserve"> publipostage </v>
          </cell>
          <cell r="BG616" t="str">
            <v xml:space="preserve"> suivi des modifications </v>
          </cell>
          <cell r="BH616" t="str">
            <v xml:space="preserve"> table des matières </v>
          </cell>
          <cell r="BI616" t="str">
            <v xml:space="preserve"> traitement de texte </v>
          </cell>
          <cell r="BJ616" t="str">
            <v xml:space="preserve"> word 13 </v>
          </cell>
          <cell r="BK616" t="str">
            <v xml:space="preserve">book </v>
          </cell>
          <cell r="BL616" t="str">
            <v xml:space="preserve">commandes </v>
          </cell>
          <cell r="BM616" t="str">
            <v xml:space="preserve">Microsoft </v>
          </cell>
          <cell r="BN616" t="str">
            <v/>
          </cell>
          <cell r="BO616" t="str">
            <v/>
          </cell>
          <cell r="BP616" t="str">
            <v/>
          </cell>
          <cell r="BQ616" t="str">
            <v/>
          </cell>
          <cell r="BR616" t="str">
            <v/>
          </cell>
          <cell r="BS616" t="str">
            <v/>
          </cell>
          <cell r="BT616" t="str">
            <v/>
          </cell>
          <cell r="BU616" t="str">
            <v/>
          </cell>
          <cell r="BV616" t="str">
            <v/>
          </cell>
          <cell r="BW616" t="str">
            <v/>
          </cell>
          <cell r="BX616" t="str">
            <v/>
          </cell>
        </row>
        <row r="617">
          <cell r="A617" t="str">
            <v>RB16ACC</v>
          </cell>
          <cell r="B617" t="str">
            <v>Access 2016</v>
          </cell>
          <cell r="C617" t="str">
            <v/>
          </cell>
          <cell r="D617" t="str">
            <v xml:space="preserve"> Collectif</v>
          </cell>
          <cell r="E617" t="str">
            <v/>
          </cell>
          <cell r="F617" t="str">
            <v xml:space="preserve">Collectif, </v>
          </cell>
          <cell r="G617" t="str">
            <v/>
          </cell>
          <cell r="H617" t="str">
            <v/>
          </cell>
          <cell r="I617" t="str">
            <v/>
          </cell>
          <cell r="J617" t="str">
            <v/>
          </cell>
          <cell r="K617" t="str">
            <v>Edition du 1 April 2016</v>
          </cell>
          <cell r="L617" t="str">
            <v>399 pages</v>
          </cell>
          <cell r="M617" t="str">
            <v>Editions ENI</v>
          </cell>
          <cell r="N617" t="str">
            <v>fre</v>
          </cell>
          <cell r="O617" t="str">
            <v>fre</v>
          </cell>
          <cell r="P617" t="str">
            <v>fre</v>
          </cell>
          <cell r="Q617" t="str">
            <v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v>
          </cell>
          <cell r="R617">
            <v>9782409001932</v>
          </cell>
          <cell r="S617" t="str">
            <v>Version Numérique</v>
          </cell>
          <cell r="T617">
            <v>9782409000621</v>
          </cell>
          <cell r="U617" t="str">
            <v>Version Imprimée</v>
          </cell>
          <cell r="V617" t="str">
            <v>St-Herblain</v>
          </cell>
          <cell r="W617" t="str">
            <v>Editions ENI</v>
          </cell>
          <cell r="X617">
            <v>2016</v>
          </cell>
          <cell r="Y617" t="str">
            <v>Bibliothèque Numérique ENI (Service en ligne)</v>
          </cell>
          <cell r="Z617" t="str">
            <v>RÉFÉRENCE BUREAUTIQUE</v>
          </cell>
          <cell r="AA617" t="str">
            <v>texte</v>
          </cell>
          <cell r="AB617" t="str">
            <v>txt</v>
          </cell>
          <cell r="AC617" t="str">
            <v>rdacontent/fre</v>
          </cell>
          <cell r="AD617" t="str">
            <v>informatique</v>
          </cell>
          <cell r="AE617" t="str">
            <v>c</v>
          </cell>
          <cell r="AF617" t="str">
            <v>rdamedia/fre</v>
          </cell>
          <cell r="AG617" t="str">
            <v>ressource en ligne</v>
          </cell>
          <cell r="AH617" t="str">
            <v>cr</v>
          </cell>
          <cell r="AI617" t="str">
            <v>rdacarrier/fre</v>
          </cell>
          <cell r="AJ617" t="str">
            <v>m\\\\\o\\d\\\\\\\\</v>
          </cell>
          <cell r="AK617" t="str">
            <v>cr\cn\\\\uuaua</v>
          </cell>
          <cell r="AL617" t="str">
            <v>Accès restreint aux membres</v>
          </cell>
          <cell r="AM617" t="str">
            <v>Source de la note de description : Version imprimée</v>
          </cell>
          <cell r="AN617" t="str">
            <v/>
          </cell>
          <cell r="AO617" t="str">
            <v>%SITE_CLIENT%/?library_guid=FCD5F42A-582C-4F97-88FF-6B777A807E47</v>
          </cell>
          <cell r="AP617" t="str">
            <v>Accès au travers du portail ENI</v>
          </cell>
          <cell r="AQ617" t="str">
            <v xml:space="preserve"> acces </v>
          </cell>
          <cell r="AR617" t="str">
            <v xml:space="preserve"> Access 16 </v>
          </cell>
          <cell r="AS617" t="str">
            <v xml:space="preserve"> application </v>
          </cell>
          <cell r="AT617" t="str">
            <v xml:space="preserve"> Base de données </v>
          </cell>
          <cell r="AU617" t="str">
            <v xml:space="preserve"> état </v>
          </cell>
          <cell r="AV617" t="str">
            <v xml:space="preserve"> formulaire </v>
          </cell>
          <cell r="AW617" t="str">
            <v xml:space="preserve"> LNRB16ACC</v>
          </cell>
          <cell r="AX617" t="str">
            <v xml:space="preserve"> Office 2016 </v>
          </cell>
          <cell r="AY617" t="str">
            <v xml:space="preserve"> requête </v>
          </cell>
          <cell r="AZ617" t="str">
            <v xml:space="preserve"> SGBD </v>
          </cell>
          <cell r="BA617" t="str">
            <v xml:space="preserve"> Table </v>
          </cell>
          <cell r="BB617" t="str">
            <v xml:space="preserve">Microsoft </v>
          </cell>
          <cell r="BC617" t="str">
            <v/>
          </cell>
          <cell r="BD617" t="str">
            <v/>
          </cell>
          <cell r="BE617" t="str">
            <v/>
          </cell>
          <cell r="BF617" t="str">
            <v/>
          </cell>
          <cell r="BG617" t="str">
            <v/>
          </cell>
          <cell r="BH617" t="str">
            <v/>
          </cell>
          <cell r="BI617" t="str">
            <v/>
          </cell>
          <cell r="BJ617" t="str">
            <v/>
          </cell>
          <cell r="BK617" t="str">
            <v/>
          </cell>
          <cell r="BL617" t="str">
            <v/>
          </cell>
          <cell r="BM617" t="str">
            <v/>
          </cell>
          <cell r="BN617" t="str">
            <v/>
          </cell>
          <cell r="BO617" t="str">
            <v/>
          </cell>
          <cell r="BP617" t="str">
            <v/>
          </cell>
          <cell r="BQ617" t="str">
            <v/>
          </cell>
          <cell r="BR617" t="str">
            <v/>
          </cell>
          <cell r="BS617" t="str">
            <v/>
          </cell>
          <cell r="BT617" t="str">
            <v/>
          </cell>
          <cell r="BU617" t="str">
            <v/>
          </cell>
          <cell r="BV617" t="str">
            <v/>
          </cell>
          <cell r="BW617" t="str">
            <v/>
          </cell>
          <cell r="BX617" t="str">
            <v/>
          </cell>
        </row>
        <row r="618">
          <cell r="A618" t="str">
            <v>RB16EXC</v>
          </cell>
          <cell r="B618" t="str">
            <v>Excel 2016</v>
          </cell>
          <cell r="C618" t="str">
            <v/>
          </cell>
          <cell r="D618" t="str">
            <v xml:space="preserve"> Collectif</v>
          </cell>
          <cell r="E618" t="str">
            <v/>
          </cell>
          <cell r="F618" t="str">
            <v xml:space="preserve">Collectif, </v>
          </cell>
          <cell r="G618" t="str">
            <v/>
          </cell>
          <cell r="H618" t="str">
            <v/>
          </cell>
          <cell r="I618" t="str">
            <v/>
          </cell>
          <cell r="J618" t="str">
            <v/>
          </cell>
          <cell r="K618" t="str">
            <v>Edition du 1 October 2015</v>
          </cell>
          <cell r="L618" t="str">
            <v>516 pages</v>
          </cell>
          <cell r="M618" t="str">
            <v>Editions ENI</v>
          </cell>
          <cell r="N618" t="str">
            <v>fre</v>
          </cell>
          <cell r="O618" t="str">
            <v>fre</v>
          </cell>
          <cell r="P618" t="str">
            <v>fre</v>
          </cell>
          <cell r="Q618" t="str">
            <v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v>
          </cell>
          <cell r="R618">
            <v>9782746098565</v>
          </cell>
          <cell r="S618" t="str">
            <v>Version Numérique</v>
          </cell>
          <cell r="T618">
            <v>9782746097438</v>
          </cell>
          <cell r="U618" t="str">
            <v>Version Imprimée</v>
          </cell>
          <cell r="V618" t="str">
            <v>St-Herblain</v>
          </cell>
          <cell r="W618" t="str">
            <v>Editions ENI</v>
          </cell>
          <cell r="X618">
            <v>2015</v>
          </cell>
          <cell r="Y618" t="str">
            <v>Bibliothèque Numérique ENI (Service en ligne)</v>
          </cell>
          <cell r="Z618" t="str">
            <v>RÉFÉRENCE BUREAUTIQUE</v>
          </cell>
          <cell r="AA618" t="str">
            <v>texte</v>
          </cell>
          <cell r="AB618" t="str">
            <v>txt</v>
          </cell>
          <cell r="AC618" t="str">
            <v>rdacontent/fre</v>
          </cell>
          <cell r="AD618" t="str">
            <v>informatique</v>
          </cell>
          <cell r="AE618" t="str">
            <v>c</v>
          </cell>
          <cell r="AF618" t="str">
            <v>rdamedia/fre</v>
          </cell>
          <cell r="AG618" t="str">
            <v>ressource en ligne</v>
          </cell>
          <cell r="AH618" t="str">
            <v>cr</v>
          </cell>
          <cell r="AI618" t="str">
            <v>rdacarrier/fre</v>
          </cell>
          <cell r="AJ618" t="str">
            <v>m\\\\\o\\d\\\\\\\\</v>
          </cell>
          <cell r="AK618" t="str">
            <v>cr\cn\\\\uuaua</v>
          </cell>
          <cell r="AL618" t="str">
            <v>Accès restreint aux membres</v>
          </cell>
          <cell r="AM618" t="str">
            <v>Source de la note de description : Version imprimée</v>
          </cell>
          <cell r="AN618" t="str">
            <v/>
          </cell>
          <cell r="AO618" t="str">
            <v>%SITE_CLIENT%/?library_guid=974C0A51-B788-4685-A37B-6E5FFDCFD094</v>
          </cell>
          <cell r="AP618" t="str">
            <v>Accès au travers du portail ENI</v>
          </cell>
          <cell r="AQ618" t="str">
            <v xml:space="preserve"> audit </v>
          </cell>
          <cell r="AR618" t="str">
            <v xml:space="preserve"> classeur </v>
          </cell>
          <cell r="AS618" t="str">
            <v xml:space="preserve"> e</v>
          </cell>
          <cell r="AT618" t="str">
            <v xml:space="preserve"> ebook </v>
          </cell>
          <cell r="AU618" t="str">
            <v xml:space="preserve"> excel 16 </v>
          </cell>
          <cell r="AV618" t="str">
            <v xml:space="preserve"> feuille de calcul </v>
          </cell>
          <cell r="AW618" t="str">
            <v xml:space="preserve"> formule </v>
          </cell>
          <cell r="AX618" t="str">
            <v xml:space="preserve"> graphique </v>
          </cell>
          <cell r="AY618" t="str">
            <v xml:space="preserve"> liste </v>
          </cell>
          <cell r="AZ618" t="str">
            <v xml:space="preserve"> livre électronique </v>
          </cell>
          <cell r="BA618" t="str">
            <v xml:space="preserve"> livre numérique </v>
          </cell>
          <cell r="BB618" t="str">
            <v xml:space="preserve"> livres électroniques </v>
          </cell>
          <cell r="BC618" t="str">
            <v xml:space="preserve"> livres numériques </v>
          </cell>
          <cell r="BD618" t="str">
            <v xml:space="preserve"> LNRB16EXC</v>
          </cell>
          <cell r="BE618" t="str">
            <v xml:space="preserve"> Office 16 </v>
          </cell>
          <cell r="BF618" t="str">
            <v xml:space="preserve"> Office 2016 </v>
          </cell>
          <cell r="BG618" t="str">
            <v xml:space="preserve"> scénario </v>
          </cell>
          <cell r="BH618" t="str">
            <v xml:space="preserve"> slicer </v>
          </cell>
          <cell r="BI618" t="str">
            <v xml:space="preserve"> solveur </v>
          </cell>
          <cell r="BJ618" t="str">
            <v xml:space="preserve"> sparkline </v>
          </cell>
          <cell r="BK618" t="str">
            <v xml:space="preserve"> statistique </v>
          </cell>
          <cell r="BL618" t="str">
            <v xml:space="preserve"> tableau croisé </v>
          </cell>
          <cell r="BM618" t="str">
            <v xml:space="preserve"> tableur </v>
          </cell>
          <cell r="BN618" t="str">
            <v xml:space="preserve">book </v>
          </cell>
          <cell r="BO618" t="str">
            <v xml:space="preserve">Microsoft </v>
          </cell>
          <cell r="BP618" t="str">
            <v/>
          </cell>
          <cell r="BQ618" t="str">
            <v/>
          </cell>
          <cell r="BR618" t="str">
            <v/>
          </cell>
          <cell r="BS618" t="str">
            <v/>
          </cell>
          <cell r="BT618" t="str">
            <v/>
          </cell>
          <cell r="BU618" t="str">
            <v/>
          </cell>
          <cell r="BV618" t="str">
            <v/>
          </cell>
          <cell r="BW618" t="str">
            <v/>
          </cell>
          <cell r="BX618" t="str">
            <v/>
          </cell>
        </row>
        <row r="619">
          <cell r="A619" t="str">
            <v>RB16EXCM</v>
          </cell>
          <cell r="B619" t="str">
            <v>Excel 2016 pour Mac</v>
          </cell>
          <cell r="C619" t="str">
            <v/>
          </cell>
          <cell r="D619" t="str">
            <v>Myriam GRIS</v>
          </cell>
          <cell r="E619" t="str">
            <v/>
          </cell>
          <cell r="F619" t="str">
            <v>GRIS, Myriam</v>
          </cell>
          <cell r="G619" t="str">
            <v/>
          </cell>
          <cell r="H619" t="str">
            <v/>
          </cell>
          <cell r="I619" t="str">
            <v/>
          </cell>
          <cell r="J619" t="str">
            <v/>
          </cell>
          <cell r="K619" t="str">
            <v>Edition du 1 January 2017</v>
          </cell>
          <cell r="L619" t="str">
            <v>418 pages</v>
          </cell>
          <cell r="M619" t="str">
            <v>Editions ENI</v>
          </cell>
          <cell r="N619" t="str">
            <v>fre</v>
          </cell>
          <cell r="O619" t="str">
            <v>fre</v>
          </cell>
          <cell r="P619" t="str">
            <v>fre</v>
          </cell>
          <cell r="Q619" t="str">
            <v>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v>
          </cell>
          <cell r="R619">
            <v>9782409006784</v>
          </cell>
          <cell r="S619" t="str">
            <v>Version Numérique</v>
          </cell>
          <cell r="T619">
            <v>9782409005398</v>
          </cell>
          <cell r="U619" t="str">
            <v>Version Imprimée</v>
          </cell>
          <cell r="V619" t="str">
            <v>St-Herblain</v>
          </cell>
          <cell r="W619" t="str">
            <v>Editions ENI</v>
          </cell>
          <cell r="X619">
            <v>2017</v>
          </cell>
          <cell r="Y619" t="str">
            <v>Bibliothèque Numérique ENI (Service en ligne)</v>
          </cell>
          <cell r="Z619" t="str">
            <v>RÉFÉRENCE BUREAUTIQUE</v>
          </cell>
          <cell r="AA619" t="str">
            <v>texte</v>
          </cell>
          <cell r="AB619" t="str">
            <v>txt</v>
          </cell>
          <cell r="AC619" t="str">
            <v>rdacontent/fre</v>
          </cell>
          <cell r="AD619" t="str">
            <v>informatique</v>
          </cell>
          <cell r="AE619" t="str">
            <v>c</v>
          </cell>
          <cell r="AF619" t="str">
            <v>rdamedia/fre</v>
          </cell>
          <cell r="AG619" t="str">
            <v>ressource en ligne</v>
          </cell>
          <cell r="AH619" t="str">
            <v>cr</v>
          </cell>
          <cell r="AI619" t="str">
            <v>rdacarrier/fre</v>
          </cell>
          <cell r="AJ619" t="str">
            <v>m\\\\\o\\d\\\\\\\\</v>
          </cell>
          <cell r="AK619" t="str">
            <v>cr\cn\\\\uuaua</v>
          </cell>
          <cell r="AL619" t="str">
            <v>Accès restreint aux membres</v>
          </cell>
          <cell r="AM619" t="str">
            <v>Source de la note de description : Version imprimée</v>
          </cell>
          <cell r="AN619" t="str">
            <v/>
          </cell>
          <cell r="AO619" t="str">
            <v>%SITE_CLIENT%/?library_guid=07DEEC0A-0166-483D-AC7F-47ED831DA442</v>
          </cell>
          <cell r="AP619" t="str">
            <v>Accès au travers du portail ENI</v>
          </cell>
          <cell r="AQ619" t="str">
            <v xml:space="preserve"> Apple </v>
          </cell>
          <cell r="AR619" t="str">
            <v xml:space="preserve"> audit </v>
          </cell>
          <cell r="AS619" t="str">
            <v xml:space="preserve"> bonnes pratiques </v>
          </cell>
          <cell r="AT619" t="str">
            <v xml:space="preserve"> classeur </v>
          </cell>
          <cell r="AU619" t="str">
            <v xml:space="preserve"> e</v>
          </cell>
          <cell r="AV619" t="str">
            <v xml:space="preserve"> ebook </v>
          </cell>
          <cell r="AW619" t="str">
            <v xml:space="preserve"> excel 16 </v>
          </cell>
          <cell r="AX619" t="str">
            <v xml:space="preserve"> feuille de calcul </v>
          </cell>
          <cell r="AY619" t="str">
            <v xml:space="preserve"> formule </v>
          </cell>
          <cell r="AZ619" t="str">
            <v xml:space="preserve"> graphique </v>
          </cell>
          <cell r="BA619" t="str">
            <v xml:space="preserve"> liste </v>
          </cell>
          <cell r="BB619" t="str">
            <v xml:space="preserve"> livre électronique </v>
          </cell>
          <cell r="BC619" t="str">
            <v xml:space="preserve"> livre numérique </v>
          </cell>
          <cell r="BD619" t="str">
            <v xml:space="preserve"> livres électroniques </v>
          </cell>
          <cell r="BE619" t="str">
            <v xml:space="preserve"> livres numériques </v>
          </cell>
          <cell r="BF619" t="str">
            <v xml:space="preserve"> LNRB16EXCM</v>
          </cell>
          <cell r="BG619" t="str">
            <v xml:space="preserve"> Mac </v>
          </cell>
          <cell r="BH619" t="str">
            <v xml:space="preserve"> Macintosh </v>
          </cell>
          <cell r="BI619" t="str">
            <v xml:space="preserve"> Office 2016 </v>
          </cell>
          <cell r="BJ619" t="str">
            <v xml:space="preserve"> scénario </v>
          </cell>
          <cell r="BK619" t="str">
            <v xml:space="preserve"> slicer </v>
          </cell>
          <cell r="BL619" t="str">
            <v xml:space="preserve"> solveur </v>
          </cell>
          <cell r="BM619" t="str">
            <v xml:space="preserve"> sparkline </v>
          </cell>
          <cell r="BN619" t="str">
            <v xml:space="preserve"> statistique </v>
          </cell>
          <cell r="BO619" t="str">
            <v xml:space="preserve"> tableau croisé </v>
          </cell>
          <cell r="BP619" t="str">
            <v xml:space="preserve"> tableur </v>
          </cell>
          <cell r="BQ619" t="str">
            <v xml:space="preserve">book </v>
          </cell>
          <cell r="BR619" t="str">
            <v xml:space="preserve">Microsoft </v>
          </cell>
          <cell r="BS619" t="str">
            <v/>
          </cell>
          <cell r="BT619" t="str">
            <v/>
          </cell>
          <cell r="BU619" t="str">
            <v/>
          </cell>
          <cell r="BV619" t="str">
            <v/>
          </cell>
          <cell r="BW619" t="str">
            <v/>
          </cell>
          <cell r="BX619" t="str">
            <v/>
          </cell>
        </row>
        <row r="620">
          <cell r="A620" t="str">
            <v>RB16OFFFA</v>
          </cell>
          <cell r="B620" t="str">
            <v>Microsoft® Office 2016 : Word, Excel, PowerPoint, Outlook et OneNote 2016</v>
          </cell>
          <cell r="C620" t="str">
            <v>Maîtrisez les fonctions avancées de la suite Microsoft®</v>
          </cell>
          <cell r="D620" t="str">
            <v xml:space="preserve"> Collectif</v>
          </cell>
          <cell r="E620" t="str">
            <v/>
          </cell>
          <cell r="F620" t="str">
            <v xml:space="preserve">Collectif, </v>
          </cell>
          <cell r="G620" t="str">
            <v/>
          </cell>
          <cell r="H620" t="str">
            <v/>
          </cell>
          <cell r="I620" t="str">
            <v/>
          </cell>
          <cell r="J620" t="str">
            <v/>
          </cell>
          <cell r="K620" t="str">
            <v>Edition du 1 March 2016</v>
          </cell>
          <cell r="L620" t="str">
            <v>286 pages</v>
          </cell>
          <cell r="M620" t="str">
            <v>Editions ENI</v>
          </cell>
          <cell r="N620" t="str">
            <v>fre</v>
          </cell>
          <cell r="O620" t="str">
            <v>fre</v>
          </cell>
          <cell r="P620" t="str">
            <v>fre</v>
          </cell>
          <cell r="Q620" t="str">
            <v>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v>
          </cell>
          <cell r="R620">
            <v>9782409001383</v>
          </cell>
          <cell r="S620" t="str">
            <v>Version Numérique</v>
          </cell>
          <cell r="T620">
            <v>9782746099784</v>
          </cell>
          <cell r="U620" t="str">
            <v>Version Imprimée</v>
          </cell>
          <cell r="V620" t="str">
            <v>St-Herblain</v>
          </cell>
          <cell r="W620" t="str">
            <v>Editions ENI</v>
          </cell>
          <cell r="X620">
            <v>2016</v>
          </cell>
          <cell r="Y620" t="str">
            <v>Bibliothèque Numérique ENI (Service en ligne)</v>
          </cell>
          <cell r="Z620" t="str">
            <v>RÉFÉRENCE BUREAUTIQUE</v>
          </cell>
          <cell r="AA620" t="str">
            <v>texte</v>
          </cell>
          <cell r="AB620" t="str">
            <v>txt</v>
          </cell>
          <cell r="AC620" t="str">
            <v>rdacontent/fre</v>
          </cell>
          <cell r="AD620" t="str">
            <v>informatique</v>
          </cell>
          <cell r="AE620" t="str">
            <v>c</v>
          </cell>
          <cell r="AF620" t="str">
            <v>rdamedia/fre</v>
          </cell>
          <cell r="AG620" t="str">
            <v>ressource en ligne</v>
          </cell>
          <cell r="AH620" t="str">
            <v>cr</v>
          </cell>
          <cell r="AI620" t="str">
            <v>rdacarrier/fre</v>
          </cell>
          <cell r="AJ620" t="str">
            <v>m\\\\\o\\d\\\\\\\\</v>
          </cell>
          <cell r="AK620" t="str">
            <v>cr\cn\\\\uuaua</v>
          </cell>
          <cell r="AL620" t="str">
            <v>Accès restreint aux membres</v>
          </cell>
          <cell r="AM620" t="str">
            <v>Source de la note de description : Version imprimée</v>
          </cell>
          <cell r="AN620" t="str">
            <v/>
          </cell>
          <cell r="AO620" t="str">
            <v>%SITE_CLIENT%/?library_guid=7175FAD5-32A0-438D-B24D-6D75F040D7F9</v>
          </cell>
          <cell r="AP620" t="str">
            <v>Accès au travers du portail ENI</v>
          </cell>
          <cell r="AQ620" t="str">
            <v xml:space="preserve"> Excel2016 </v>
          </cell>
          <cell r="AR620" t="str">
            <v xml:space="preserve"> Office 16 </v>
          </cell>
          <cell r="AS620" t="str">
            <v xml:space="preserve"> Office 2016 </v>
          </cell>
          <cell r="AT620" t="str">
            <v xml:space="preserve"> Office16 </v>
          </cell>
          <cell r="AU620" t="str">
            <v xml:space="preserve"> Office2016 </v>
          </cell>
          <cell r="AV620" t="str">
            <v xml:space="preserve"> Outlook2016 </v>
          </cell>
          <cell r="AW620" t="str">
            <v xml:space="preserve"> perfectionnement</v>
          </cell>
          <cell r="AX620" t="str">
            <v xml:space="preserve"> suite bureautique </v>
          </cell>
          <cell r="AY620" t="str">
            <v xml:space="preserve">Word2016 </v>
          </cell>
          <cell r="AZ620" t="str">
            <v/>
          </cell>
          <cell r="BA620" t="str">
            <v/>
          </cell>
          <cell r="BB620" t="str">
            <v/>
          </cell>
          <cell r="BC620" t="str">
            <v/>
          </cell>
          <cell r="BD620" t="str">
            <v/>
          </cell>
          <cell r="BE620" t="str">
            <v/>
          </cell>
          <cell r="BF620" t="str">
            <v/>
          </cell>
          <cell r="BG620" t="str">
            <v/>
          </cell>
          <cell r="BH620" t="str">
            <v/>
          </cell>
          <cell r="BI620" t="str">
            <v/>
          </cell>
          <cell r="BJ620" t="str">
            <v/>
          </cell>
          <cell r="BK620" t="str">
            <v/>
          </cell>
          <cell r="BL620" t="str">
            <v/>
          </cell>
          <cell r="BM620" t="str">
            <v/>
          </cell>
          <cell r="BN620" t="str">
            <v/>
          </cell>
          <cell r="BO620" t="str">
            <v/>
          </cell>
          <cell r="BP620" t="str">
            <v/>
          </cell>
          <cell r="BQ620" t="str">
            <v/>
          </cell>
          <cell r="BR620" t="str">
            <v/>
          </cell>
          <cell r="BS620" t="str">
            <v/>
          </cell>
          <cell r="BT620" t="str">
            <v/>
          </cell>
          <cell r="BU620" t="str">
            <v/>
          </cell>
          <cell r="BV620" t="str">
            <v/>
          </cell>
          <cell r="BW620" t="str">
            <v/>
          </cell>
          <cell r="BX620" t="str">
            <v/>
          </cell>
        </row>
        <row r="621">
          <cell r="A621" t="str">
            <v>RB16OFFFB</v>
          </cell>
          <cell r="B621" t="str">
            <v>Microsoft® Office 2016 : Word, Excel, PowerPoint, Outlook 2016</v>
          </cell>
          <cell r="C621" t="str">
            <v>Fonctions de base</v>
          </cell>
          <cell r="D621" t="str">
            <v xml:space="preserve"> Collectif</v>
          </cell>
          <cell r="E621" t="str">
            <v/>
          </cell>
          <cell r="F621" t="str">
            <v xml:space="preserve">Collectif, </v>
          </cell>
          <cell r="G621" t="str">
            <v/>
          </cell>
          <cell r="H621" t="str">
            <v/>
          </cell>
          <cell r="I621" t="str">
            <v/>
          </cell>
          <cell r="J621" t="str">
            <v/>
          </cell>
          <cell r="K621" t="str">
            <v>Edition du 1 March 2016</v>
          </cell>
          <cell r="L621" t="str">
            <v>322 pages</v>
          </cell>
          <cell r="M621" t="str">
            <v>Editions ENI</v>
          </cell>
          <cell r="N621" t="str">
            <v>fre</v>
          </cell>
          <cell r="O621" t="str">
            <v>fre</v>
          </cell>
          <cell r="P621" t="str">
            <v>fre</v>
          </cell>
          <cell r="Q621" t="str">
            <v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v>
          </cell>
          <cell r="R621">
            <v>9782409001369</v>
          </cell>
          <cell r="S621" t="str">
            <v>Version Numérique</v>
          </cell>
          <cell r="T621">
            <v>9782746099777</v>
          </cell>
          <cell r="U621" t="str">
            <v>Version Imprimée</v>
          </cell>
          <cell r="V621" t="str">
            <v>St-Herblain</v>
          </cell>
          <cell r="W621" t="str">
            <v>Editions ENI</v>
          </cell>
          <cell r="X621">
            <v>2016</v>
          </cell>
          <cell r="Y621" t="str">
            <v>Bibliothèque Numérique ENI (Service en ligne)</v>
          </cell>
          <cell r="Z621" t="str">
            <v>RÉFÉRENCE BUREAUTIQUE</v>
          </cell>
          <cell r="AA621" t="str">
            <v>texte</v>
          </cell>
          <cell r="AB621" t="str">
            <v>txt</v>
          </cell>
          <cell r="AC621" t="str">
            <v>rdacontent/fre</v>
          </cell>
          <cell r="AD621" t="str">
            <v>informatique</v>
          </cell>
          <cell r="AE621" t="str">
            <v>c</v>
          </cell>
          <cell r="AF621" t="str">
            <v>rdamedia/fre</v>
          </cell>
          <cell r="AG621" t="str">
            <v>ressource en ligne</v>
          </cell>
          <cell r="AH621" t="str">
            <v>cr</v>
          </cell>
          <cell r="AI621" t="str">
            <v>rdacarrier/fre</v>
          </cell>
          <cell r="AJ621" t="str">
            <v>m\\\\\o\\d\\\\\\\\</v>
          </cell>
          <cell r="AK621" t="str">
            <v>cr\cn\\\\uuaua</v>
          </cell>
          <cell r="AL621" t="str">
            <v>Accès restreint aux membres</v>
          </cell>
          <cell r="AM621" t="str">
            <v>Source de la note de description : Version imprimée</v>
          </cell>
          <cell r="AN621" t="str">
            <v/>
          </cell>
          <cell r="AO621" t="str">
            <v>%SITE_CLIENT%/?library_guid=0A722DEA-EE0F-44D1-9D46-DD4A6AB9C10C</v>
          </cell>
          <cell r="AP621" t="str">
            <v>Accès au travers du portail ENI</v>
          </cell>
          <cell r="AQ621" t="str">
            <v xml:space="preserve"> débutant </v>
          </cell>
          <cell r="AR621" t="str">
            <v xml:space="preserve"> Excel2016 </v>
          </cell>
          <cell r="AS621" t="str">
            <v xml:space="preserve"> initiation </v>
          </cell>
          <cell r="AT621" t="str">
            <v xml:space="preserve"> LNRB16OFFFB</v>
          </cell>
          <cell r="AU621" t="str">
            <v xml:space="preserve"> Office 16 </v>
          </cell>
          <cell r="AV621" t="str">
            <v xml:space="preserve"> Office 2016 </v>
          </cell>
          <cell r="AW621" t="str">
            <v xml:space="preserve"> Office16 </v>
          </cell>
          <cell r="AX621" t="str">
            <v xml:space="preserve"> Office2016 </v>
          </cell>
          <cell r="AY621" t="str">
            <v xml:space="preserve"> Outlook2016 </v>
          </cell>
          <cell r="AZ621" t="str">
            <v xml:space="preserve"> suite bureautique </v>
          </cell>
          <cell r="BA621" t="str">
            <v xml:space="preserve">Word2016 </v>
          </cell>
          <cell r="BB621" t="str">
            <v/>
          </cell>
          <cell r="BC621" t="str">
            <v/>
          </cell>
          <cell r="BD621" t="str">
            <v/>
          </cell>
          <cell r="BE621" t="str">
            <v/>
          </cell>
          <cell r="BF621" t="str">
            <v/>
          </cell>
          <cell r="BG621" t="str">
            <v/>
          </cell>
          <cell r="BH621" t="str">
            <v/>
          </cell>
          <cell r="BI621" t="str">
            <v/>
          </cell>
          <cell r="BJ621" t="str">
            <v/>
          </cell>
          <cell r="BK621" t="str">
            <v/>
          </cell>
          <cell r="BL621" t="str">
            <v/>
          </cell>
          <cell r="BM621" t="str">
            <v/>
          </cell>
          <cell r="BN621" t="str">
            <v/>
          </cell>
          <cell r="BO621" t="str">
            <v/>
          </cell>
          <cell r="BP621" t="str">
            <v/>
          </cell>
          <cell r="BQ621" t="str">
            <v/>
          </cell>
          <cell r="BR621" t="str">
            <v/>
          </cell>
          <cell r="BS621" t="str">
            <v/>
          </cell>
          <cell r="BT621" t="str">
            <v/>
          </cell>
          <cell r="BU621" t="str">
            <v/>
          </cell>
          <cell r="BV621" t="str">
            <v/>
          </cell>
          <cell r="BW621" t="str">
            <v/>
          </cell>
          <cell r="BX621" t="str">
            <v/>
          </cell>
        </row>
        <row r="622">
          <cell r="A622" t="str">
            <v>RB16OUT</v>
          </cell>
          <cell r="B622" t="str">
            <v>Outlook 2016</v>
          </cell>
          <cell r="C622" t="str">
            <v/>
          </cell>
          <cell r="D622" t="str">
            <v xml:space="preserve"> Collectif</v>
          </cell>
          <cell r="E622" t="str">
            <v/>
          </cell>
          <cell r="F622" t="str">
            <v xml:space="preserve">Collectif, </v>
          </cell>
          <cell r="G622" t="str">
            <v/>
          </cell>
          <cell r="H622" t="str">
            <v/>
          </cell>
          <cell r="I622" t="str">
            <v/>
          </cell>
          <cell r="J622" t="str">
            <v/>
          </cell>
          <cell r="K622" t="str">
            <v>Edition du 1 December 2015</v>
          </cell>
          <cell r="L622" t="str">
            <v>401 pages</v>
          </cell>
          <cell r="M622" t="str">
            <v>Editions ENI</v>
          </cell>
          <cell r="N622" t="str">
            <v>fre</v>
          </cell>
          <cell r="O622" t="str">
            <v>fre</v>
          </cell>
          <cell r="P622" t="str">
            <v>fre</v>
          </cell>
          <cell r="Q622" t="str">
            <v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22">
            <v>9782746099531</v>
          </cell>
          <cell r="S622" t="str">
            <v>Version Numérique</v>
          </cell>
          <cell r="T622">
            <v>9782746098244</v>
          </cell>
          <cell r="U622" t="str">
            <v>Version Imprimée</v>
          </cell>
          <cell r="V622" t="str">
            <v>St-Herblain</v>
          </cell>
          <cell r="W622" t="str">
            <v>Editions ENI</v>
          </cell>
          <cell r="X622">
            <v>2015</v>
          </cell>
          <cell r="Y622" t="str">
            <v>Bibliothèque Numérique ENI (Service en ligne)</v>
          </cell>
          <cell r="Z622" t="str">
            <v>RÉFÉRENCE BUREAUTIQUE</v>
          </cell>
          <cell r="AA622" t="str">
            <v>texte</v>
          </cell>
          <cell r="AB622" t="str">
            <v>txt</v>
          </cell>
          <cell r="AC622" t="str">
            <v>rdacontent/fre</v>
          </cell>
          <cell r="AD622" t="str">
            <v>informatique</v>
          </cell>
          <cell r="AE622" t="str">
            <v>c</v>
          </cell>
          <cell r="AF622" t="str">
            <v>rdamedia/fre</v>
          </cell>
          <cell r="AG622" t="str">
            <v>ressource en ligne</v>
          </cell>
          <cell r="AH622" t="str">
            <v>cr</v>
          </cell>
          <cell r="AI622" t="str">
            <v>rdacarrier/fre</v>
          </cell>
          <cell r="AJ622" t="str">
            <v>m\\\\\o\\d\\\\\\\\</v>
          </cell>
          <cell r="AK622" t="str">
            <v>cr\cn\\\\uuaua</v>
          </cell>
          <cell r="AL622" t="str">
            <v>Accès restreint aux membres</v>
          </cell>
          <cell r="AM622" t="str">
            <v>Source de la note de description : Version imprimée</v>
          </cell>
          <cell r="AN622" t="str">
            <v/>
          </cell>
          <cell r="AO622" t="str">
            <v>%SITE_CLIENT%/?library_guid=B13B6101-418A-4A84-9B1C-EB8C93B9D0E5</v>
          </cell>
          <cell r="AP622" t="str">
            <v>Accès au travers du portail ENI</v>
          </cell>
          <cell r="AQ622" t="str">
            <v xml:space="preserve"> Agenda </v>
          </cell>
          <cell r="AR622" t="str">
            <v xml:space="preserve"> anti</v>
          </cell>
          <cell r="AS622" t="str">
            <v xml:space="preserve"> Calendrier </v>
          </cell>
          <cell r="AT622" t="str">
            <v xml:space="preserve"> Carnet d'adresses </v>
          </cell>
          <cell r="AU622" t="str">
            <v xml:space="preserve"> Contact </v>
          </cell>
          <cell r="AV622" t="str">
            <v xml:space="preserve"> e</v>
          </cell>
          <cell r="AW622" t="str">
            <v xml:space="preserve"> LNRB16OUT</v>
          </cell>
          <cell r="AX622" t="str">
            <v xml:space="preserve"> mail </v>
          </cell>
          <cell r="AY622" t="str">
            <v xml:space="preserve"> message </v>
          </cell>
          <cell r="AZ622" t="str">
            <v xml:space="preserve"> Messagerie </v>
          </cell>
          <cell r="BA622" t="str">
            <v xml:space="preserve"> Outlook16 </v>
          </cell>
          <cell r="BB622" t="str">
            <v xml:space="preserve"> réunion </v>
          </cell>
          <cell r="BC622" t="str">
            <v xml:space="preserve"> Tâches </v>
          </cell>
          <cell r="BD622" t="str">
            <v xml:space="preserve">mail </v>
          </cell>
          <cell r="BE622" t="str">
            <v xml:space="preserve">Microsoft </v>
          </cell>
          <cell r="BF622" t="str">
            <v xml:space="preserve">spam </v>
          </cell>
          <cell r="BG622" t="str">
            <v/>
          </cell>
          <cell r="BH622" t="str">
            <v/>
          </cell>
          <cell r="BI622" t="str">
            <v/>
          </cell>
          <cell r="BJ622" t="str">
            <v/>
          </cell>
          <cell r="BK622" t="str">
            <v/>
          </cell>
          <cell r="BL622" t="str">
            <v/>
          </cell>
          <cell r="BM622" t="str">
            <v/>
          </cell>
          <cell r="BN622" t="str">
            <v/>
          </cell>
          <cell r="BO622" t="str">
            <v/>
          </cell>
          <cell r="BP622" t="str">
            <v/>
          </cell>
          <cell r="BQ622" t="str">
            <v/>
          </cell>
          <cell r="BR622" t="str">
            <v/>
          </cell>
          <cell r="BS622" t="str">
            <v/>
          </cell>
          <cell r="BT622" t="str">
            <v/>
          </cell>
          <cell r="BU622" t="str">
            <v/>
          </cell>
          <cell r="BV622" t="str">
            <v/>
          </cell>
          <cell r="BW622" t="str">
            <v/>
          </cell>
          <cell r="BX622" t="str">
            <v/>
          </cell>
        </row>
        <row r="623">
          <cell r="A623" t="str">
            <v>RB16POW</v>
          </cell>
          <cell r="B623" t="str">
            <v>PowerPoint 2016</v>
          </cell>
          <cell r="C623" t="str">
            <v/>
          </cell>
          <cell r="D623" t="str">
            <v>Myriam GRIS</v>
          </cell>
          <cell r="E623" t="str">
            <v/>
          </cell>
          <cell r="F623" t="str">
            <v>GRIS, Myriam</v>
          </cell>
          <cell r="G623" t="str">
            <v/>
          </cell>
          <cell r="H623" t="str">
            <v/>
          </cell>
          <cell r="I623" t="str">
            <v/>
          </cell>
          <cell r="J623" t="str">
            <v/>
          </cell>
          <cell r="K623" t="str">
            <v>Edition du 1 October 2015</v>
          </cell>
          <cell r="L623" t="str">
            <v>440 pages</v>
          </cell>
          <cell r="M623" t="str">
            <v>Editions ENI</v>
          </cell>
          <cell r="N623" t="str">
            <v>fre</v>
          </cell>
          <cell r="O623" t="str">
            <v>fre</v>
          </cell>
          <cell r="P623" t="str">
            <v>fre</v>
          </cell>
          <cell r="Q623" t="str">
            <v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v>
          </cell>
          <cell r="R623">
            <v>9782746098572</v>
          </cell>
          <cell r="S623" t="str">
            <v>Version Numérique</v>
          </cell>
          <cell r="T623">
            <v>9782746097452</v>
          </cell>
          <cell r="U623" t="str">
            <v>Version Imprimée</v>
          </cell>
          <cell r="V623" t="str">
            <v>St-Herblain</v>
          </cell>
          <cell r="W623" t="str">
            <v>Editions ENI</v>
          </cell>
          <cell r="X623">
            <v>2015</v>
          </cell>
          <cell r="Y623" t="str">
            <v>Bibliothèque Numérique ENI (Service en ligne)</v>
          </cell>
          <cell r="Z623" t="str">
            <v>RÉFÉRENCE BUREAUTIQUE</v>
          </cell>
          <cell r="AA623" t="str">
            <v>texte</v>
          </cell>
          <cell r="AB623" t="str">
            <v>txt</v>
          </cell>
          <cell r="AC623" t="str">
            <v>rdacontent/fre</v>
          </cell>
          <cell r="AD623" t="str">
            <v>informatique</v>
          </cell>
          <cell r="AE623" t="str">
            <v>c</v>
          </cell>
          <cell r="AF623" t="str">
            <v>rdamedia/fre</v>
          </cell>
          <cell r="AG623" t="str">
            <v>ressource en ligne</v>
          </cell>
          <cell r="AH623" t="str">
            <v>cr</v>
          </cell>
          <cell r="AI623" t="str">
            <v>rdacarrier/fre</v>
          </cell>
          <cell r="AJ623" t="str">
            <v>m\\\\\o\\d\\\\\\\\</v>
          </cell>
          <cell r="AK623" t="str">
            <v>cr\cn\\\\uuaua</v>
          </cell>
          <cell r="AL623" t="str">
            <v>Accès restreint aux membres</v>
          </cell>
          <cell r="AM623" t="str">
            <v>Source de la note de description : Version imprimée</v>
          </cell>
          <cell r="AN623" t="str">
            <v/>
          </cell>
          <cell r="AO623" t="str">
            <v>%SITE_CLIENT%/?library_guid=E67FD62C-C515-450E-8EAA-D73FFEDCE69D</v>
          </cell>
          <cell r="AP623" t="str">
            <v>Accès au travers du portail ENI</v>
          </cell>
          <cell r="AQ623" t="str">
            <v xml:space="preserve">  Office 2016 </v>
          </cell>
          <cell r="AR623" t="str">
            <v xml:space="preserve"> album photos </v>
          </cell>
          <cell r="AS623" t="str">
            <v xml:space="preserve"> application </v>
          </cell>
          <cell r="AT623" t="str">
            <v xml:space="preserve"> diagramme </v>
          </cell>
          <cell r="AU623" t="str">
            <v xml:space="preserve"> diaporama </v>
          </cell>
          <cell r="AV623" t="str">
            <v xml:space="preserve"> diapositive </v>
          </cell>
          <cell r="AW623" t="str">
            <v xml:space="preserve"> e</v>
          </cell>
          <cell r="AX623" t="str">
            <v xml:space="preserve"> ebook </v>
          </cell>
          <cell r="AY623" t="str">
            <v xml:space="preserve"> livre électronique </v>
          </cell>
          <cell r="AZ623" t="str">
            <v xml:space="preserve"> livre numérique </v>
          </cell>
          <cell r="BA623" t="str">
            <v xml:space="preserve"> livres électroniques </v>
          </cell>
          <cell r="BB623" t="str">
            <v xml:space="preserve"> livres numériques </v>
          </cell>
          <cell r="BC623" t="str">
            <v xml:space="preserve"> LNRB16POW</v>
          </cell>
          <cell r="BD623" t="str">
            <v xml:space="preserve"> Office 16 </v>
          </cell>
          <cell r="BE623" t="str">
            <v xml:space="preserve"> organigramme </v>
          </cell>
          <cell r="BF623" t="str">
            <v xml:space="preserve"> Powerpoint 16 </v>
          </cell>
          <cell r="BG623" t="str">
            <v xml:space="preserve"> Powerpoint16 </v>
          </cell>
          <cell r="BH623" t="str">
            <v xml:space="preserve"> PowerPoint2016 </v>
          </cell>
          <cell r="BI623" t="str">
            <v xml:space="preserve"> PP </v>
          </cell>
          <cell r="BJ623" t="str">
            <v xml:space="preserve"> PréAO </v>
          </cell>
          <cell r="BK623" t="str">
            <v xml:space="preserve">book </v>
          </cell>
          <cell r="BL623" t="str">
            <v xml:space="preserve">Microsoft </v>
          </cell>
          <cell r="BM623" t="str">
            <v/>
          </cell>
          <cell r="BN623" t="str">
            <v/>
          </cell>
          <cell r="BO623" t="str">
            <v/>
          </cell>
          <cell r="BP623" t="str">
            <v/>
          </cell>
          <cell r="BQ623" t="str">
            <v/>
          </cell>
          <cell r="BR623" t="str">
            <v/>
          </cell>
          <cell r="BS623" t="str">
            <v/>
          </cell>
          <cell r="BT623" t="str">
            <v/>
          </cell>
          <cell r="BU623" t="str">
            <v/>
          </cell>
          <cell r="BV623" t="str">
            <v/>
          </cell>
          <cell r="BW623" t="str">
            <v/>
          </cell>
          <cell r="BX623" t="str">
            <v/>
          </cell>
        </row>
        <row r="624">
          <cell r="A624" t="str">
            <v>RB16PRO</v>
          </cell>
          <cell r="B624" t="str">
            <v>Project 2016</v>
          </cell>
          <cell r="C624" t="str">
            <v/>
          </cell>
          <cell r="D624" t="str">
            <v xml:space="preserve"> Collectif</v>
          </cell>
          <cell r="E624" t="str">
            <v/>
          </cell>
          <cell r="F624" t="str">
            <v xml:space="preserve">Collectif, </v>
          </cell>
          <cell r="G624" t="str">
            <v/>
          </cell>
          <cell r="H624" t="str">
            <v/>
          </cell>
          <cell r="I624" t="str">
            <v/>
          </cell>
          <cell r="J624" t="str">
            <v/>
          </cell>
          <cell r="K624" t="str">
            <v>Edition du 1 March 2016</v>
          </cell>
          <cell r="L624" t="str">
            <v>456 pages</v>
          </cell>
          <cell r="M624" t="str">
            <v>Editions ENI</v>
          </cell>
          <cell r="N624" t="str">
            <v>fre</v>
          </cell>
          <cell r="O624" t="str">
            <v>fre</v>
          </cell>
          <cell r="P624" t="str">
            <v>fre</v>
          </cell>
          <cell r="Q624" t="str">
            <v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v>
          </cell>
          <cell r="R624">
            <v>9782409001406</v>
          </cell>
          <cell r="S624" t="str">
            <v>Version Numérique</v>
          </cell>
          <cell r="T624">
            <v>9782409000065</v>
          </cell>
          <cell r="U624" t="str">
            <v>Version Imprimée</v>
          </cell>
          <cell r="V624" t="str">
            <v>St-Herblain</v>
          </cell>
          <cell r="W624" t="str">
            <v>Editions ENI</v>
          </cell>
          <cell r="X624">
            <v>2016</v>
          </cell>
          <cell r="Y624" t="str">
            <v>Bibliothèque Numérique ENI (Service en ligne)</v>
          </cell>
          <cell r="Z624" t="str">
            <v>RÉFÉRENCE BUREAUTIQUE</v>
          </cell>
          <cell r="AA624" t="str">
            <v>texte</v>
          </cell>
          <cell r="AB624" t="str">
            <v>txt</v>
          </cell>
          <cell r="AC624" t="str">
            <v>rdacontent/fre</v>
          </cell>
          <cell r="AD624" t="str">
            <v>informatique</v>
          </cell>
          <cell r="AE624" t="str">
            <v>c</v>
          </cell>
          <cell r="AF624" t="str">
            <v>rdamedia/fre</v>
          </cell>
          <cell r="AG624" t="str">
            <v>ressource en ligne</v>
          </cell>
          <cell r="AH624" t="str">
            <v>cr</v>
          </cell>
          <cell r="AI624" t="str">
            <v>rdacarrier/fre</v>
          </cell>
          <cell r="AJ624" t="str">
            <v>m\\\\\o\\d\\\\\\\\</v>
          </cell>
          <cell r="AK624" t="str">
            <v>cr\cn\\\\uuaua</v>
          </cell>
          <cell r="AL624" t="str">
            <v>Accès restreint aux membres</v>
          </cell>
          <cell r="AM624" t="str">
            <v>Source de la note de description : Version imprimée</v>
          </cell>
          <cell r="AN624" t="str">
            <v/>
          </cell>
          <cell r="AO624" t="str">
            <v>%SITE_CLIENT%/?library_guid=F35FDFCF-FCC2-4EE1-B681-4C347341854D</v>
          </cell>
          <cell r="AP624" t="str">
            <v>Accès au travers du portail ENI</v>
          </cell>
          <cell r="AQ624" t="str">
            <v xml:space="preserve"> cash</v>
          </cell>
          <cell r="AR624" t="str">
            <v xml:space="preserve"> coût </v>
          </cell>
          <cell r="AS624" t="str">
            <v xml:space="preserve"> diagramme de Gantt </v>
          </cell>
          <cell r="AT624" t="str">
            <v xml:space="preserve"> Gestion de projet </v>
          </cell>
          <cell r="AU624" t="str">
            <v xml:space="preserve"> LNRB16PRO</v>
          </cell>
          <cell r="AV624" t="str">
            <v xml:space="preserve"> msproject </v>
          </cell>
          <cell r="AW624" t="str">
            <v xml:space="preserve"> Pert </v>
          </cell>
          <cell r="AX624" t="str">
            <v xml:space="preserve"> planification </v>
          </cell>
          <cell r="AY624" t="str">
            <v xml:space="preserve">flow </v>
          </cell>
          <cell r="AZ624" t="str">
            <v xml:space="preserve">Microsoft </v>
          </cell>
          <cell r="BA624" t="str">
            <v/>
          </cell>
          <cell r="BB624" t="str">
            <v/>
          </cell>
          <cell r="BC624" t="str">
            <v/>
          </cell>
          <cell r="BD624" t="str">
            <v/>
          </cell>
          <cell r="BE624" t="str">
            <v/>
          </cell>
          <cell r="BF624" t="str">
            <v/>
          </cell>
          <cell r="BG624" t="str">
            <v/>
          </cell>
          <cell r="BH624" t="str">
            <v/>
          </cell>
          <cell r="BI624" t="str">
            <v/>
          </cell>
          <cell r="BJ624" t="str">
            <v/>
          </cell>
          <cell r="BK624" t="str">
            <v/>
          </cell>
          <cell r="BL624" t="str">
            <v/>
          </cell>
          <cell r="BM624" t="str">
            <v/>
          </cell>
          <cell r="BN624" t="str">
            <v/>
          </cell>
          <cell r="BO624" t="str">
            <v/>
          </cell>
          <cell r="BP624" t="str">
            <v/>
          </cell>
          <cell r="BQ624" t="str">
            <v/>
          </cell>
          <cell r="BR624" t="str">
            <v/>
          </cell>
          <cell r="BS624" t="str">
            <v/>
          </cell>
          <cell r="BT624" t="str">
            <v/>
          </cell>
          <cell r="BU624" t="str">
            <v/>
          </cell>
          <cell r="BV624" t="str">
            <v/>
          </cell>
          <cell r="BW624" t="str">
            <v/>
          </cell>
          <cell r="BX624" t="str">
            <v/>
          </cell>
        </row>
        <row r="625">
          <cell r="A625" t="str">
            <v>RB16SHA</v>
          </cell>
          <cell r="B625" t="str">
            <v>SharePoint 2016</v>
          </cell>
          <cell r="C625" t="str">
            <v>L'environnement de travail collaboratif</v>
          </cell>
          <cell r="D625" t="str">
            <v>Myriam GRIS</v>
          </cell>
          <cell r="E625" t="str">
            <v/>
          </cell>
          <cell r="F625" t="str">
            <v>GRIS, Myriam</v>
          </cell>
          <cell r="G625" t="str">
            <v/>
          </cell>
          <cell r="H625" t="str">
            <v/>
          </cell>
          <cell r="I625" t="str">
            <v/>
          </cell>
          <cell r="J625" t="str">
            <v/>
          </cell>
          <cell r="K625" t="str">
            <v>Edition du 1 September 2017</v>
          </cell>
          <cell r="L625" t="str">
            <v>284 pages</v>
          </cell>
          <cell r="M625" t="str">
            <v>Editions ENI</v>
          </cell>
          <cell r="N625" t="str">
            <v>fre</v>
          </cell>
          <cell r="O625" t="str">
            <v>fre</v>
          </cell>
          <cell r="P625" t="str">
            <v>fre</v>
          </cell>
          <cell r="Q625" t="str">
            <v>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v>
          </cell>
          <cell r="R625">
            <v>9782409010194</v>
          </cell>
          <cell r="S625" t="str">
            <v>Version Numérique</v>
          </cell>
          <cell r="T625">
            <v>9782409004698</v>
          </cell>
          <cell r="U625" t="str">
            <v>Version Imprimée</v>
          </cell>
          <cell r="V625" t="str">
            <v>St-Herblain</v>
          </cell>
          <cell r="W625" t="str">
            <v>Editions ENI</v>
          </cell>
          <cell r="X625">
            <v>2017</v>
          </cell>
          <cell r="Y625" t="str">
            <v>Bibliothèque Numérique ENI (Service en ligne)</v>
          </cell>
          <cell r="Z625" t="str">
            <v>RÉFÉRENCE BUREAUTIQUE</v>
          </cell>
          <cell r="AA625" t="str">
            <v>texte</v>
          </cell>
          <cell r="AB625" t="str">
            <v>txt</v>
          </cell>
          <cell r="AC625" t="str">
            <v>rdacontent/fre</v>
          </cell>
          <cell r="AD625" t="str">
            <v>informatique</v>
          </cell>
          <cell r="AE625" t="str">
            <v>c</v>
          </cell>
          <cell r="AF625" t="str">
            <v>rdamedia/fre</v>
          </cell>
          <cell r="AG625" t="str">
            <v>ressource en ligne</v>
          </cell>
          <cell r="AH625" t="str">
            <v>cr</v>
          </cell>
          <cell r="AI625" t="str">
            <v>rdacarrier/fre</v>
          </cell>
          <cell r="AJ625" t="str">
            <v>m\\\\\o\\d\\\\\\\\</v>
          </cell>
          <cell r="AK625" t="str">
            <v>cr\cn\\\\uuaua</v>
          </cell>
          <cell r="AL625" t="str">
            <v>Accès restreint aux membres</v>
          </cell>
          <cell r="AM625" t="str">
            <v>Source de la note de description : Version imprimée</v>
          </cell>
          <cell r="AN625" t="str">
            <v/>
          </cell>
          <cell r="AO625" t="str">
            <v>%SITE_CLIENT%/?library_guid=BFC7512E-24F7-4F3C-9E71-D1B84DC22E34</v>
          </cell>
          <cell r="AP625" t="str">
            <v>Accès au travers du portail ENI</v>
          </cell>
          <cell r="AQ625" t="str">
            <v xml:space="preserve"> bibliothèque de documents </v>
          </cell>
          <cell r="AR625" t="str">
            <v xml:space="preserve"> blog </v>
          </cell>
          <cell r="AS625" t="str">
            <v xml:space="preserve"> calendrier </v>
          </cell>
          <cell r="AT625" t="str">
            <v xml:space="preserve"> centre de recherche </v>
          </cell>
          <cell r="AU625" t="str">
            <v xml:space="preserve"> contacts </v>
          </cell>
          <cell r="AV625" t="str">
            <v xml:space="preserve"> en quêtes </v>
          </cell>
          <cell r="AW625" t="str">
            <v xml:space="preserve"> forums de discussion </v>
          </cell>
          <cell r="AX625" t="str">
            <v xml:space="preserve"> livre sharepoint </v>
          </cell>
          <cell r="AY625" t="str">
            <v xml:space="preserve"> partage de documents </v>
          </cell>
          <cell r="AZ625" t="str">
            <v xml:space="preserve"> sharepoint 2016 </v>
          </cell>
          <cell r="BA625" t="str">
            <v xml:space="preserve"> site d'équipe </v>
          </cell>
          <cell r="BB625" t="str">
            <v xml:space="preserve"> tâche </v>
          </cell>
          <cell r="BC625" t="str">
            <v xml:space="preserve"> versioning </v>
          </cell>
          <cell r="BD625" t="str">
            <v xml:space="preserve"> wiki </v>
          </cell>
          <cell r="BE625" t="str">
            <v xml:space="preserve">Intranet </v>
          </cell>
          <cell r="BF625" t="str">
            <v/>
          </cell>
          <cell r="BG625" t="str">
            <v/>
          </cell>
          <cell r="BH625" t="str">
            <v/>
          </cell>
          <cell r="BI625" t="str">
            <v/>
          </cell>
          <cell r="BJ625" t="str">
            <v/>
          </cell>
          <cell r="BK625" t="str">
            <v/>
          </cell>
          <cell r="BL625" t="str">
            <v/>
          </cell>
          <cell r="BM625" t="str">
            <v/>
          </cell>
          <cell r="BN625" t="str">
            <v/>
          </cell>
          <cell r="BO625" t="str">
            <v/>
          </cell>
          <cell r="BP625" t="str">
            <v/>
          </cell>
          <cell r="BQ625" t="str">
            <v/>
          </cell>
          <cell r="BR625" t="str">
            <v/>
          </cell>
          <cell r="BS625" t="str">
            <v/>
          </cell>
          <cell r="BT625" t="str">
            <v/>
          </cell>
          <cell r="BU625" t="str">
            <v/>
          </cell>
          <cell r="BV625" t="str">
            <v/>
          </cell>
          <cell r="BW625" t="str">
            <v/>
          </cell>
          <cell r="BX625" t="str">
            <v/>
          </cell>
        </row>
        <row r="626">
          <cell r="A626" t="str">
            <v>RB16VIS</v>
          </cell>
          <cell r="B626" t="str">
            <v>Visio 2016</v>
          </cell>
          <cell r="C626" t="str">
            <v/>
          </cell>
          <cell r="D626" t="str">
            <v>Myriam GRIS</v>
          </cell>
          <cell r="E626" t="str">
            <v/>
          </cell>
          <cell r="F626" t="str">
            <v>GRIS, Myriam</v>
          </cell>
          <cell r="G626" t="str">
            <v/>
          </cell>
          <cell r="H626" t="str">
            <v/>
          </cell>
          <cell r="I626" t="str">
            <v/>
          </cell>
          <cell r="J626" t="str">
            <v/>
          </cell>
          <cell r="K626" t="str">
            <v>Edition du 1 October 2017</v>
          </cell>
          <cell r="L626" t="str">
            <v>416 pages</v>
          </cell>
          <cell r="M626" t="str">
            <v>Editions ENI</v>
          </cell>
          <cell r="N626" t="str">
            <v>fre</v>
          </cell>
          <cell r="O626" t="str">
            <v>fre</v>
          </cell>
          <cell r="P626" t="str">
            <v>fre</v>
          </cell>
          <cell r="Q626" t="str">
            <v>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v>
          </cell>
          <cell r="R626">
            <v>9782409010668</v>
          </cell>
          <cell r="S626" t="str">
            <v>Version Numérique</v>
          </cell>
          <cell r="T626">
            <v>9782409010361</v>
          </cell>
          <cell r="U626" t="str">
            <v>Version Imprimée</v>
          </cell>
          <cell r="V626" t="str">
            <v>St-Herblain</v>
          </cell>
          <cell r="W626" t="str">
            <v>Editions ENI</v>
          </cell>
          <cell r="X626">
            <v>2017</v>
          </cell>
          <cell r="Y626" t="str">
            <v>Bibliothèque Numérique ENI (Service en ligne)</v>
          </cell>
          <cell r="Z626" t="str">
            <v>RÉFÉRENCE BUREAUTIQUE</v>
          </cell>
          <cell r="AA626" t="str">
            <v>texte</v>
          </cell>
          <cell r="AB626" t="str">
            <v>txt</v>
          </cell>
          <cell r="AC626" t="str">
            <v>rdacontent/fre</v>
          </cell>
          <cell r="AD626" t="str">
            <v>informatique</v>
          </cell>
          <cell r="AE626" t="str">
            <v>c</v>
          </cell>
          <cell r="AF626" t="str">
            <v>rdamedia/fre</v>
          </cell>
          <cell r="AG626" t="str">
            <v>ressource en ligne</v>
          </cell>
          <cell r="AH626" t="str">
            <v>cr</v>
          </cell>
          <cell r="AI626" t="str">
            <v>rdacarrier/fre</v>
          </cell>
          <cell r="AJ626" t="str">
            <v>m\\\\\o\\d\\\\\\\\</v>
          </cell>
          <cell r="AK626" t="str">
            <v>cr\cn\\\\uuaua</v>
          </cell>
          <cell r="AL626" t="str">
            <v>Accès restreint aux membres</v>
          </cell>
          <cell r="AM626" t="str">
            <v>Source de la note de description : Version imprimée</v>
          </cell>
          <cell r="AN626" t="str">
            <v/>
          </cell>
          <cell r="AO626" t="str">
            <v>%SITE_CLIENT%/?library_guid=13144977-F4AB-46BB-A786-2649F7603E8B</v>
          </cell>
          <cell r="AP626" t="str">
            <v>Accès au travers du portail ENI</v>
          </cell>
          <cell r="AQ626" t="str">
            <v xml:space="preserve"> conteneur </v>
          </cell>
          <cell r="AR626" t="str">
            <v xml:space="preserve"> diagramme </v>
          </cell>
          <cell r="AS626" t="str">
            <v xml:space="preserve"> forme </v>
          </cell>
          <cell r="AT626" t="str">
            <v xml:space="preserve"> gabarit </v>
          </cell>
          <cell r="AU626" t="str">
            <v xml:space="preserve"> LNRB16VIS</v>
          </cell>
          <cell r="AV626" t="str">
            <v xml:space="preserve"> organigramme </v>
          </cell>
          <cell r="AW626" t="str">
            <v xml:space="preserve"> schéma </v>
          </cell>
          <cell r="AX626" t="str">
            <v xml:space="preserve">Microsoft </v>
          </cell>
          <cell r="AY626" t="str">
            <v/>
          </cell>
          <cell r="AZ626" t="str">
            <v/>
          </cell>
          <cell r="BA626" t="str">
            <v/>
          </cell>
          <cell r="BB626" t="str">
            <v/>
          </cell>
          <cell r="BC626" t="str">
            <v/>
          </cell>
          <cell r="BD626" t="str">
            <v/>
          </cell>
          <cell r="BE626" t="str">
            <v/>
          </cell>
          <cell r="BF626" t="str">
            <v/>
          </cell>
          <cell r="BG626" t="str">
            <v/>
          </cell>
          <cell r="BH626" t="str">
            <v/>
          </cell>
          <cell r="BI626" t="str">
            <v/>
          </cell>
          <cell r="BJ626" t="str">
            <v/>
          </cell>
          <cell r="BK626" t="str">
            <v/>
          </cell>
          <cell r="BL626" t="str">
            <v/>
          </cell>
          <cell r="BM626" t="str">
            <v/>
          </cell>
          <cell r="BN626" t="str">
            <v/>
          </cell>
          <cell r="BO626" t="str">
            <v/>
          </cell>
          <cell r="BP626" t="str">
            <v/>
          </cell>
          <cell r="BQ626" t="str">
            <v/>
          </cell>
          <cell r="BR626" t="str">
            <v/>
          </cell>
          <cell r="BS626" t="str">
            <v/>
          </cell>
          <cell r="BT626" t="str">
            <v/>
          </cell>
          <cell r="BU626" t="str">
            <v/>
          </cell>
          <cell r="BV626" t="str">
            <v/>
          </cell>
          <cell r="BW626" t="str">
            <v/>
          </cell>
          <cell r="BX626" t="str">
            <v/>
          </cell>
        </row>
        <row r="627">
          <cell r="A627" t="str">
            <v>RB16WOR</v>
          </cell>
          <cell r="B627" t="str">
            <v>Word 2016</v>
          </cell>
          <cell r="C627" t="str">
            <v/>
          </cell>
          <cell r="D627" t="str">
            <v xml:space="preserve"> Collectif</v>
          </cell>
          <cell r="E627" t="str">
            <v/>
          </cell>
          <cell r="F627" t="str">
            <v xml:space="preserve">Collectif, </v>
          </cell>
          <cell r="G627" t="str">
            <v/>
          </cell>
          <cell r="H627" t="str">
            <v/>
          </cell>
          <cell r="I627" t="str">
            <v/>
          </cell>
          <cell r="J627" t="str">
            <v/>
          </cell>
          <cell r="K627" t="str">
            <v>Edition du 1 October 2015</v>
          </cell>
          <cell r="L627" t="str">
            <v>544 pages</v>
          </cell>
          <cell r="M627" t="str">
            <v>Editions ENI</v>
          </cell>
          <cell r="N627" t="str">
            <v>fre</v>
          </cell>
          <cell r="O627" t="str">
            <v>fre</v>
          </cell>
          <cell r="P627" t="str">
            <v>fre</v>
          </cell>
          <cell r="Q627" t="str">
            <v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v>
          </cell>
          <cell r="R627">
            <v>9782746098589</v>
          </cell>
          <cell r="S627" t="str">
            <v>Version Numérique</v>
          </cell>
          <cell r="T627">
            <v>9782746097445</v>
          </cell>
          <cell r="U627" t="str">
            <v>Version Imprimée</v>
          </cell>
          <cell r="V627" t="str">
            <v>St-Herblain</v>
          </cell>
          <cell r="W627" t="str">
            <v>Editions ENI</v>
          </cell>
          <cell r="X627">
            <v>2015</v>
          </cell>
          <cell r="Y627" t="str">
            <v>Bibliothèque Numérique ENI (Service en ligne)</v>
          </cell>
          <cell r="Z627" t="str">
            <v>RÉFÉRENCE BUREAUTIQUE</v>
          </cell>
          <cell r="AA627" t="str">
            <v>texte</v>
          </cell>
          <cell r="AB627" t="str">
            <v>txt</v>
          </cell>
          <cell r="AC627" t="str">
            <v>rdacontent/fre</v>
          </cell>
          <cell r="AD627" t="str">
            <v>informatique</v>
          </cell>
          <cell r="AE627" t="str">
            <v>c</v>
          </cell>
          <cell r="AF627" t="str">
            <v>rdamedia/fre</v>
          </cell>
          <cell r="AG627" t="str">
            <v>ressource en ligne</v>
          </cell>
          <cell r="AH627" t="str">
            <v>cr</v>
          </cell>
          <cell r="AI627" t="str">
            <v>rdacarrier/fre</v>
          </cell>
          <cell r="AJ627" t="str">
            <v>m\\\\\o\\d\\\\\\\\</v>
          </cell>
          <cell r="AK627" t="str">
            <v>cr\cn\\\\uuaua</v>
          </cell>
          <cell r="AL627" t="str">
            <v>Accès restreint aux membres</v>
          </cell>
          <cell r="AM627" t="str">
            <v>Source de la note de description : Version imprimée</v>
          </cell>
          <cell r="AN627" t="str">
            <v/>
          </cell>
          <cell r="AO627" t="str">
            <v>%SITE_CLIENT%/?library_guid=CCD73257-EDA8-469E-8053-B1A4EC5346B9</v>
          </cell>
          <cell r="AP627" t="str">
            <v>Accès au travers du portail ENI</v>
          </cell>
          <cell r="AQ627" t="str">
            <v xml:space="preserve"> document maître </v>
          </cell>
          <cell r="AR627" t="str">
            <v xml:space="preserve"> e</v>
          </cell>
          <cell r="AS627" t="str">
            <v xml:space="preserve"> ebook </v>
          </cell>
          <cell r="AT627" t="str">
            <v xml:space="preserve"> formulaire </v>
          </cell>
          <cell r="AU627" t="str">
            <v xml:space="preserve"> livre électronique </v>
          </cell>
          <cell r="AV627" t="str">
            <v xml:space="preserve"> livre numérique </v>
          </cell>
          <cell r="AW627" t="str">
            <v xml:space="preserve"> livres électroniques </v>
          </cell>
          <cell r="AX627" t="str">
            <v xml:space="preserve"> livres numériques </v>
          </cell>
          <cell r="AY627" t="str">
            <v xml:space="preserve"> LNRB16WOR</v>
          </cell>
          <cell r="AZ627" t="str">
            <v xml:space="preserve"> macro</v>
          </cell>
          <cell r="BA627" t="str">
            <v xml:space="preserve"> mailing </v>
          </cell>
          <cell r="BB627" t="str">
            <v xml:space="preserve"> Office 16 </v>
          </cell>
          <cell r="BC627" t="str">
            <v xml:space="preserve"> Office 2016 </v>
          </cell>
          <cell r="BD627" t="str">
            <v xml:space="preserve"> plan </v>
          </cell>
          <cell r="BE627" t="str">
            <v xml:space="preserve"> publipostage </v>
          </cell>
          <cell r="BF627" t="str">
            <v xml:space="preserve"> suivi des modifications </v>
          </cell>
          <cell r="BG627" t="str">
            <v xml:space="preserve"> table des matières </v>
          </cell>
          <cell r="BH627" t="str">
            <v xml:space="preserve"> traitement de texte </v>
          </cell>
          <cell r="BI627" t="str">
            <v xml:space="preserve"> word 16 </v>
          </cell>
          <cell r="BJ627" t="str">
            <v xml:space="preserve">book </v>
          </cell>
          <cell r="BK627" t="str">
            <v xml:space="preserve">commandes </v>
          </cell>
          <cell r="BL627" t="str">
            <v xml:space="preserve">Microsoft </v>
          </cell>
          <cell r="BM627" t="str">
            <v/>
          </cell>
          <cell r="BN627" t="str">
            <v/>
          </cell>
          <cell r="BO627" t="str">
            <v/>
          </cell>
          <cell r="BP627" t="str">
            <v/>
          </cell>
          <cell r="BQ627" t="str">
            <v/>
          </cell>
          <cell r="BR627" t="str">
            <v/>
          </cell>
          <cell r="BS627" t="str">
            <v/>
          </cell>
          <cell r="BT627" t="str">
            <v/>
          </cell>
          <cell r="BU627" t="str">
            <v/>
          </cell>
          <cell r="BV627" t="str">
            <v/>
          </cell>
          <cell r="BW627" t="str">
            <v/>
          </cell>
          <cell r="BX627" t="str">
            <v/>
          </cell>
        </row>
        <row r="628">
          <cell r="A628" t="str">
            <v>RB16WORM</v>
          </cell>
          <cell r="B628" t="str">
            <v>Word 2016 pour Mac</v>
          </cell>
          <cell r="C628" t="str">
            <v/>
          </cell>
          <cell r="D628" t="str">
            <v xml:space="preserve"> Collectif</v>
          </cell>
          <cell r="E628" t="str">
            <v/>
          </cell>
          <cell r="F628" t="str">
            <v xml:space="preserve">Collectif, </v>
          </cell>
          <cell r="G628" t="str">
            <v/>
          </cell>
          <cell r="H628" t="str">
            <v/>
          </cell>
          <cell r="I628" t="str">
            <v/>
          </cell>
          <cell r="J628" t="str">
            <v/>
          </cell>
          <cell r="K628" t="str">
            <v>Edition du 1 October 2016</v>
          </cell>
          <cell r="L628" t="str">
            <v>422 pages</v>
          </cell>
          <cell r="M628" t="str">
            <v>Editions ENI</v>
          </cell>
          <cell r="N628" t="str">
            <v>fre</v>
          </cell>
          <cell r="O628" t="str">
            <v>fre</v>
          </cell>
          <cell r="P628" t="str">
            <v>fre</v>
          </cell>
          <cell r="Q628" t="str">
            <v>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v>
          </cell>
          <cell r="R628">
            <v>9782409005220</v>
          </cell>
          <cell r="S628" t="str">
            <v>Version Numérique</v>
          </cell>
          <cell r="T628">
            <v>9782409004216</v>
          </cell>
          <cell r="U628" t="str">
            <v>Version Imprimée</v>
          </cell>
          <cell r="V628" t="str">
            <v>St-Herblain</v>
          </cell>
          <cell r="W628" t="str">
            <v>Editions ENI</v>
          </cell>
          <cell r="X628">
            <v>2016</v>
          </cell>
          <cell r="Y628" t="str">
            <v>Bibliothèque Numérique ENI (Service en ligne)</v>
          </cell>
          <cell r="Z628" t="str">
            <v>RÉFÉRENCE BUREAUTIQUE</v>
          </cell>
          <cell r="AA628" t="str">
            <v>texte</v>
          </cell>
          <cell r="AB628" t="str">
            <v>txt</v>
          </cell>
          <cell r="AC628" t="str">
            <v>rdacontent/fre</v>
          </cell>
          <cell r="AD628" t="str">
            <v>informatique</v>
          </cell>
          <cell r="AE628" t="str">
            <v>c</v>
          </cell>
          <cell r="AF628" t="str">
            <v>rdamedia/fre</v>
          </cell>
          <cell r="AG628" t="str">
            <v>ressource en ligne</v>
          </cell>
          <cell r="AH628" t="str">
            <v>cr</v>
          </cell>
          <cell r="AI628" t="str">
            <v>rdacarrier/fre</v>
          </cell>
          <cell r="AJ628" t="str">
            <v>m\\\\\o\\d\\\\\\\\</v>
          </cell>
          <cell r="AK628" t="str">
            <v>cr\cn\\\\uuaua</v>
          </cell>
          <cell r="AL628" t="str">
            <v>Accès restreint aux membres</v>
          </cell>
          <cell r="AM628" t="str">
            <v>Source de la note de description : Version imprimée</v>
          </cell>
          <cell r="AN628" t="str">
            <v/>
          </cell>
          <cell r="AO628" t="str">
            <v>%SITE_CLIENT%/?library_guid=D0DACA2B-BAE9-46E7-B02A-A7B699941805</v>
          </cell>
          <cell r="AP628" t="str">
            <v>Accès au travers du portail ENI</v>
          </cell>
          <cell r="AQ628" t="str">
            <v xml:space="preserve"> Apple </v>
          </cell>
          <cell r="AR628" t="str">
            <v xml:space="preserve"> document maître </v>
          </cell>
          <cell r="AS628" t="str">
            <v xml:space="preserve"> formulaire </v>
          </cell>
          <cell r="AT628" t="str">
            <v xml:space="preserve"> LNRB16WORM</v>
          </cell>
          <cell r="AU628" t="str">
            <v xml:space="preserve"> Mac </v>
          </cell>
          <cell r="AV628" t="str">
            <v xml:space="preserve"> Macintosh </v>
          </cell>
          <cell r="AW628" t="str">
            <v xml:space="preserve"> macro</v>
          </cell>
          <cell r="AX628" t="str">
            <v xml:space="preserve"> mailing </v>
          </cell>
          <cell r="AY628" t="str">
            <v xml:space="preserve"> Office 2016 </v>
          </cell>
          <cell r="AZ628" t="str">
            <v xml:space="preserve"> page web </v>
          </cell>
          <cell r="BA628" t="str">
            <v xml:space="preserve"> plan </v>
          </cell>
          <cell r="BB628" t="str">
            <v xml:space="preserve"> publipostage </v>
          </cell>
          <cell r="BC628" t="str">
            <v xml:space="preserve"> suivi des modifications </v>
          </cell>
          <cell r="BD628" t="str">
            <v xml:space="preserve"> table des matières </v>
          </cell>
          <cell r="BE628" t="str">
            <v xml:space="preserve"> traitement de texte </v>
          </cell>
          <cell r="BF628" t="str">
            <v xml:space="preserve"> word 16 </v>
          </cell>
          <cell r="BG628" t="str">
            <v xml:space="preserve">commandes </v>
          </cell>
          <cell r="BH628" t="str">
            <v xml:space="preserve">Microsoft </v>
          </cell>
          <cell r="BI628" t="str">
            <v/>
          </cell>
          <cell r="BJ628" t="str">
            <v/>
          </cell>
          <cell r="BK628" t="str">
            <v/>
          </cell>
          <cell r="BL628" t="str">
            <v/>
          </cell>
          <cell r="BM628" t="str">
            <v/>
          </cell>
          <cell r="BN628" t="str">
            <v/>
          </cell>
          <cell r="BO628" t="str">
            <v/>
          </cell>
          <cell r="BP628" t="str">
            <v/>
          </cell>
          <cell r="BQ628" t="str">
            <v/>
          </cell>
          <cell r="BR628" t="str">
            <v/>
          </cell>
          <cell r="BS628" t="str">
            <v/>
          </cell>
          <cell r="BT628" t="str">
            <v/>
          </cell>
          <cell r="BU628" t="str">
            <v/>
          </cell>
          <cell r="BV628" t="str">
            <v/>
          </cell>
          <cell r="BW628" t="str">
            <v/>
          </cell>
          <cell r="BX628" t="str">
            <v/>
          </cell>
        </row>
        <row r="629">
          <cell r="A629" t="str">
            <v>RB19ACC</v>
          </cell>
          <cell r="B629" t="str">
            <v>Access</v>
          </cell>
          <cell r="C629" t="str">
            <v>versions 2019 et Office 365</v>
          </cell>
          <cell r="D629" t="str">
            <v xml:space="preserve"> Collectif</v>
          </cell>
          <cell r="E629" t="str">
            <v/>
          </cell>
          <cell r="F629" t="str">
            <v xml:space="preserve">Collectif, </v>
          </cell>
          <cell r="G629" t="str">
            <v/>
          </cell>
          <cell r="H629" t="str">
            <v/>
          </cell>
          <cell r="I629" t="str">
            <v/>
          </cell>
          <cell r="J629" t="str">
            <v/>
          </cell>
          <cell r="K629" t="str">
            <v>Edition du 1 February 2019</v>
          </cell>
          <cell r="L629" t="str">
            <v>398 pages</v>
          </cell>
          <cell r="M629" t="str">
            <v>Editions ENI</v>
          </cell>
          <cell r="N629" t="str">
            <v>fre</v>
          </cell>
          <cell r="O629" t="str">
            <v>fre</v>
          </cell>
          <cell r="P629" t="str">
            <v>fre</v>
          </cell>
          <cell r="Q629" t="str">
            <v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v>
          </cell>
          <cell r="R629">
            <v>9782409017445</v>
          </cell>
          <cell r="S629" t="str">
            <v>Version Numérique</v>
          </cell>
          <cell r="T629">
            <v>9782409017438</v>
          </cell>
          <cell r="U629" t="str">
            <v>Version Imprimée</v>
          </cell>
          <cell r="V629" t="str">
            <v>St-Herblain</v>
          </cell>
          <cell r="W629" t="str">
            <v>Editions ENI</v>
          </cell>
          <cell r="X629">
            <v>2019</v>
          </cell>
          <cell r="Y629" t="str">
            <v>Bibliothèque Numérique ENI (Service en ligne)</v>
          </cell>
          <cell r="Z629" t="str">
            <v>RÉFÉRENCE BUREAUTIQUE</v>
          </cell>
          <cell r="AA629" t="str">
            <v>texte</v>
          </cell>
          <cell r="AB629" t="str">
            <v>txt</v>
          </cell>
          <cell r="AC629" t="str">
            <v>rdacontent/fre</v>
          </cell>
          <cell r="AD629" t="str">
            <v>informatique</v>
          </cell>
          <cell r="AE629" t="str">
            <v>c</v>
          </cell>
          <cell r="AF629" t="str">
            <v>rdamedia/fre</v>
          </cell>
          <cell r="AG629" t="str">
            <v>ressource en ligne</v>
          </cell>
          <cell r="AH629" t="str">
            <v>cr</v>
          </cell>
          <cell r="AI629" t="str">
            <v>rdacarrier/fre</v>
          </cell>
          <cell r="AJ629" t="str">
            <v>m\\\\\o\\d\\\\\\\\</v>
          </cell>
          <cell r="AK629" t="str">
            <v>cr\cn\\\\uuaua</v>
          </cell>
          <cell r="AL629" t="str">
            <v>Accès restreint aux membres</v>
          </cell>
          <cell r="AM629" t="str">
            <v>Source de la note de description : Version imprimée</v>
          </cell>
          <cell r="AN629" t="str">
            <v/>
          </cell>
          <cell r="AO629" t="str">
            <v>%SITE_CLIENT%/?library_guid=CBE6C3CE-F28B-4D6B-AB3D-55E95EF8A952</v>
          </cell>
          <cell r="AP629" t="str">
            <v>Accès au travers du portail ENI</v>
          </cell>
          <cell r="AQ629" t="str">
            <v xml:space="preserve"> acces </v>
          </cell>
          <cell r="AR629" t="str">
            <v xml:space="preserve"> Access 19 </v>
          </cell>
          <cell r="AS629" t="str">
            <v xml:space="preserve"> application </v>
          </cell>
          <cell r="AT629" t="str">
            <v xml:space="preserve"> Base de données </v>
          </cell>
          <cell r="AU629" t="str">
            <v xml:space="preserve"> état </v>
          </cell>
          <cell r="AV629" t="str">
            <v xml:space="preserve"> formulaire </v>
          </cell>
          <cell r="AW629" t="str">
            <v xml:space="preserve"> LNRB19ACC</v>
          </cell>
          <cell r="AX629" t="str">
            <v xml:space="preserve"> Office 2019 </v>
          </cell>
          <cell r="AY629" t="str">
            <v xml:space="preserve"> requête </v>
          </cell>
          <cell r="AZ629" t="str">
            <v xml:space="preserve"> SGBD </v>
          </cell>
          <cell r="BA629" t="str">
            <v xml:space="preserve"> Table </v>
          </cell>
          <cell r="BB629" t="str">
            <v xml:space="preserve">Microsoft </v>
          </cell>
          <cell r="BC629" t="str">
            <v/>
          </cell>
          <cell r="BD629" t="str">
            <v/>
          </cell>
          <cell r="BE629" t="str">
            <v/>
          </cell>
          <cell r="BF629" t="str">
            <v/>
          </cell>
          <cell r="BG629" t="str">
            <v/>
          </cell>
          <cell r="BH629" t="str">
            <v/>
          </cell>
          <cell r="BI629" t="str">
            <v/>
          </cell>
          <cell r="BJ629" t="str">
            <v/>
          </cell>
          <cell r="BK629" t="str">
            <v/>
          </cell>
          <cell r="BL629" t="str">
            <v/>
          </cell>
          <cell r="BM629" t="str">
            <v/>
          </cell>
          <cell r="BN629" t="str">
            <v/>
          </cell>
          <cell r="BO629" t="str">
            <v/>
          </cell>
          <cell r="BP629" t="str">
            <v/>
          </cell>
          <cell r="BQ629" t="str">
            <v/>
          </cell>
          <cell r="BR629" t="str">
            <v/>
          </cell>
          <cell r="BS629" t="str">
            <v/>
          </cell>
          <cell r="BT629" t="str">
            <v/>
          </cell>
          <cell r="BU629" t="str">
            <v/>
          </cell>
          <cell r="BV629" t="str">
            <v/>
          </cell>
          <cell r="BW629" t="str">
            <v/>
          </cell>
          <cell r="BX629" t="str">
            <v/>
          </cell>
        </row>
        <row r="630">
          <cell r="A630" t="str">
            <v>RB19EXC</v>
          </cell>
          <cell r="B630" t="str">
            <v>Excel</v>
          </cell>
          <cell r="C630" t="str">
            <v>versions 2019 et Office 365</v>
          </cell>
          <cell r="D630" t="str">
            <v xml:space="preserve"> Collectif</v>
          </cell>
          <cell r="E630" t="str">
            <v/>
          </cell>
          <cell r="F630" t="str">
            <v xml:space="preserve">Collectif, </v>
          </cell>
          <cell r="G630" t="str">
            <v/>
          </cell>
          <cell r="H630" t="str">
            <v/>
          </cell>
          <cell r="I630" t="str">
            <v/>
          </cell>
          <cell r="J630" t="str">
            <v/>
          </cell>
          <cell r="K630" t="str">
            <v>Edition du 1 December 2018</v>
          </cell>
          <cell r="L630" t="str">
            <v>524 pages</v>
          </cell>
          <cell r="M630" t="str">
            <v>Editions ENI</v>
          </cell>
          <cell r="N630" t="str">
            <v>fre</v>
          </cell>
          <cell r="O630" t="str">
            <v>fre</v>
          </cell>
          <cell r="P630" t="str">
            <v>fre</v>
          </cell>
          <cell r="Q630" t="str">
            <v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v>
          </cell>
          <cell r="R630">
            <v>9782409016530</v>
          </cell>
          <cell r="S630" t="str">
            <v>Version Numérique</v>
          </cell>
          <cell r="T630">
            <v>9782409016523</v>
          </cell>
          <cell r="U630" t="str">
            <v>Version Imprimée</v>
          </cell>
          <cell r="V630" t="str">
            <v>St-Herblain</v>
          </cell>
          <cell r="W630" t="str">
            <v>Editions ENI</v>
          </cell>
          <cell r="X630">
            <v>2018</v>
          </cell>
          <cell r="Y630" t="str">
            <v>Bibliothèque Numérique ENI (Service en ligne)</v>
          </cell>
          <cell r="Z630" t="str">
            <v>RÉFÉRENCE BUREAUTIQUE</v>
          </cell>
          <cell r="AA630" t="str">
            <v>texte</v>
          </cell>
          <cell r="AB630" t="str">
            <v>txt</v>
          </cell>
          <cell r="AC630" t="str">
            <v>rdacontent/fre</v>
          </cell>
          <cell r="AD630" t="str">
            <v>informatique</v>
          </cell>
          <cell r="AE630" t="str">
            <v>c</v>
          </cell>
          <cell r="AF630" t="str">
            <v>rdamedia/fre</v>
          </cell>
          <cell r="AG630" t="str">
            <v>ressource en ligne</v>
          </cell>
          <cell r="AH630" t="str">
            <v>cr</v>
          </cell>
          <cell r="AI630" t="str">
            <v>rdacarrier/fre</v>
          </cell>
          <cell r="AJ630" t="str">
            <v>m\\\\\o\\d\\\\\\\\</v>
          </cell>
          <cell r="AK630" t="str">
            <v>cr\cn\\\\uuaua</v>
          </cell>
          <cell r="AL630" t="str">
            <v>Accès restreint aux membres</v>
          </cell>
          <cell r="AM630" t="str">
            <v>Source de la note de description : Version imprimée</v>
          </cell>
          <cell r="AN630" t="str">
            <v/>
          </cell>
          <cell r="AO630" t="str">
            <v>%SITE_CLIENT%/?library_guid=3C02B1E0-0BDA-4B6F-AF05-A4C1BC3EE895</v>
          </cell>
          <cell r="AP630" t="str">
            <v>Accès au travers du portail ENI</v>
          </cell>
          <cell r="AQ630" t="str">
            <v xml:space="preserve"> excel 19 </v>
          </cell>
          <cell r="AR630" t="str">
            <v xml:space="preserve"> Office 365</v>
          </cell>
          <cell r="AS630" t="str">
            <v xml:space="preserve"> tableau croisé dynamique </v>
          </cell>
          <cell r="AT630" t="str">
            <v xml:space="preserve"> tableaux croises dynamiques </v>
          </cell>
          <cell r="AU630" t="str">
            <v xml:space="preserve"> tableur </v>
          </cell>
          <cell r="AV630" t="str">
            <v xml:space="preserve">excel 2019 </v>
          </cell>
          <cell r="AW630" t="str">
            <v/>
          </cell>
          <cell r="AX630" t="str">
            <v/>
          </cell>
          <cell r="AY630" t="str">
            <v/>
          </cell>
          <cell r="AZ630" t="str">
            <v/>
          </cell>
          <cell r="BA630" t="str">
            <v/>
          </cell>
          <cell r="BB630" t="str">
            <v/>
          </cell>
          <cell r="BC630" t="str">
            <v/>
          </cell>
          <cell r="BD630" t="str">
            <v/>
          </cell>
          <cell r="BE630" t="str">
            <v/>
          </cell>
          <cell r="BF630" t="str">
            <v/>
          </cell>
          <cell r="BG630" t="str">
            <v/>
          </cell>
          <cell r="BH630" t="str">
            <v/>
          </cell>
          <cell r="BI630" t="str">
            <v/>
          </cell>
          <cell r="BJ630" t="str">
            <v/>
          </cell>
          <cell r="BK630" t="str">
            <v/>
          </cell>
          <cell r="BL630" t="str">
            <v/>
          </cell>
          <cell r="BM630" t="str">
            <v/>
          </cell>
          <cell r="BN630" t="str">
            <v/>
          </cell>
          <cell r="BO630" t="str">
            <v/>
          </cell>
          <cell r="BP630" t="str">
            <v/>
          </cell>
          <cell r="BQ630" t="str">
            <v/>
          </cell>
          <cell r="BR630" t="str">
            <v/>
          </cell>
          <cell r="BS630" t="str">
            <v/>
          </cell>
          <cell r="BT630" t="str">
            <v/>
          </cell>
          <cell r="BU630" t="str">
            <v/>
          </cell>
          <cell r="BV630" t="str">
            <v/>
          </cell>
          <cell r="BW630" t="str">
            <v/>
          </cell>
          <cell r="BX630" t="str">
            <v/>
          </cell>
        </row>
        <row r="631">
          <cell r="A631" t="str">
            <v>RB19OFFFA</v>
          </cell>
          <cell r="B631" t="str">
            <v>Microsoft® Office (versions 2019 et Office 365) : Word, Excel, PowerPoint, Outlook</v>
          </cell>
          <cell r="C631" t="str">
            <v>Maîtrisez les fonctions avancées de la suite Microsoft®</v>
          </cell>
          <cell r="D631" t="str">
            <v xml:space="preserve"> Collectif</v>
          </cell>
          <cell r="E631" t="str">
            <v/>
          </cell>
          <cell r="F631" t="str">
            <v xml:space="preserve">Collectif, </v>
          </cell>
          <cell r="G631" t="str">
            <v/>
          </cell>
          <cell r="H631" t="str">
            <v/>
          </cell>
          <cell r="I631" t="str">
            <v/>
          </cell>
          <cell r="J631" t="str">
            <v/>
          </cell>
          <cell r="K631" t="str">
            <v>Edition du 1 April 2019</v>
          </cell>
          <cell r="L631" t="str">
            <v>334 pages</v>
          </cell>
          <cell r="M631" t="str">
            <v>Editions ENI</v>
          </cell>
          <cell r="N631" t="str">
            <v>fre</v>
          </cell>
          <cell r="O631" t="str">
            <v>fre</v>
          </cell>
          <cell r="P631" t="str">
            <v>fre</v>
          </cell>
          <cell r="Q631" t="str">
            <v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v>
          </cell>
          <cell r="R631">
            <v>9782409018855</v>
          </cell>
          <cell r="S631" t="str">
            <v>Version Numérique</v>
          </cell>
          <cell r="T631">
            <v>9782409018572</v>
          </cell>
          <cell r="U631" t="str">
            <v>Version Imprimée</v>
          </cell>
          <cell r="V631" t="str">
            <v>St-Herblain</v>
          </cell>
          <cell r="W631" t="str">
            <v>Editions ENI</v>
          </cell>
          <cell r="X631">
            <v>2019</v>
          </cell>
          <cell r="Y631" t="str">
            <v>Bibliothèque Numérique ENI (Service en ligne)</v>
          </cell>
          <cell r="Z631" t="str">
            <v>RÉFÉRENCE BUREAUTIQUE</v>
          </cell>
          <cell r="AA631" t="str">
            <v>texte</v>
          </cell>
          <cell r="AB631" t="str">
            <v>txt</v>
          </cell>
          <cell r="AC631" t="str">
            <v>rdacontent/fre</v>
          </cell>
          <cell r="AD631" t="str">
            <v>informatique</v>
          </cell>
          <cell r="AE631" t="str">
            <v>c</v>
          </cell>
          <cell r="AF631" t="str">
            <v>rdamedia/fre</v>
          </cell>
          <cell r="AG631" t="str">
            <v>ressource en ligne</v>
          </cell>
          <cell r="AH631" t="str">
            <v>cr</v>
          </cell>
          <cell r="AI631" t="str">
            <v>rdacarrier/fre</v>
          </cell>
          <cell r="AJ631" t="str">
            <v>m\\\\\o\\d\\\\\\\\</v>
          </cell>
          <cell r="AK631" t="str">
            <v>cr\cn\\\\uuaua</v>
          </cell>
          <cell r="AL631" t="str">
            <v>Accès restreint aux membres</v>
          </cell>
          <cell r="AM631" t="str">
            <v>Source de la note de description : Version imprimée</v>
          </cell>
          <cell r="AN631" t="str">
            <v/>
          </cell>
          <cell r="AO631" t="str">
            <v>%SITE_CLIENT%/?library_guid=C2F9AC8E-CE1D-4C8A-A7EA-C9412916BAB7</v>
          </cell>
          <cell r="AP631" t="str">
            <v>Accès au travers du portail ENI</v>
          </cell>
          <cell r="AQ631" t="str">
            <v xml:space="preserve"> Excel2019 </v>
          </cell>
          <cell r="AR631" t="str">
            <v xml:space="preserve"> LNRB19OFFFA</v>
          </cell>
          <cell r="AS631" t="str">
            <v xml:space="preserve"> Office 19 </v>
          </cell>
          <cell r="AT631" t="str">
            <v xml:space="preserve"> Office 2019 </v>
          </cell>
          <cell r="AU631" t="str">
            <v xml:space="preserve"> Office2019 </v>
          </cell>
          <cell r="AV631" t="str">
            <v xml:space="preserve"> Outlook2019 </v>
          </cell>
          <cell r="AW631" t="str">
            <v xml:space="preserve"> perfectionnement </v>
          </cell>
          <cell r="AX631" t="str">
            <v xml:space="preserve"> suite bureautique </v>
          </cell>
          <cell r="AY631" t="str">
            <v xml:space="preserve">Word2019 </v>
          </cell>
          <cell r="AZ631" t="str">
            <v/>
          </cell>
          <cell r="BA631" t="str">
            <v/>
          </cell>
          <cell r="BB631" t="str">
            <v/>
          </cell>
          <cell r="BC631" t="str">
            <v/>
          </cell>
          <cell r="BD631" t="str">
            <v/>
          </cell>
          <cell r="BE631" t="str">
            <v/>
          </cell>
          <cell r="BF631" t="str">
            <v/>
          </cell>
          <cell r="BG631" t="str">
            <v/>
          </cell>
          <cell r="BH631" t="str">
            <v/>
          </cell>
          <cell r="BI631" t="str">
            <v/>
          </cell>
          <cell r="BJ631" t="str">
            <v/>
          </cell>
          <cell r="BK631" t="str">
            <v/>
          </cell>
          <cell r="BL631" t="str">
            <v/>
          </cell>
          <cell r="BM631" t="str">
            <v/>
          </cell>
          <cell r="BN631" t="str">
            <v/>
          </cell>
          <cell r="BO631" t="str">
            <v/>
          </cell>
          <cell r="BP631" t="str">
            <v/>
          </cell>
          <cell r="BQ631" t="str">
            <v/>
          </cell>
          <cell r="BR631" t="str">
            <v/>
          </cell>
          <cell r="BS631" t="str">
            <v/>
          </cell>
          <cell r="BT631" t="str">
            <v/>
          </cell>
          <cell r="BU631" t="str">
            <v/>
          </cell>
          <cell r="BV631" t="str">
            <v/>
          </cell>
          <cell r="BW631" t="str">
            <v/>
          </cell>
          <cell r="BX631" t="str">
            <v/>
          </cell>
        </row>
        <row r="632">
          <cell r="A632" t="str">
            <v xml:space="preserve">RB19OFFFB </v>
          </cell>
          <cell r="B632" t="str">
            <v>Microsoft® Office (versions 2019 et Office 365) : Word, Excel, PowerPoint, Outlook</v>
          </cell>
          <cell r="C632" t="str">
            <v>Fonctions de base</v>
          </cell>
          <cell r="D632" t="str">
            <v xml:space="preserve"> Collectif</v>
          </cell>
          <cell r="E632" t="str">
            <v/>
          </cell>
          <cell r="F632" t="str">
            <v xml:space="preserve">Collectif, </v>
          </cell>
          <cell r="G632" t="str">
            <v/>
          </cell>
          <cell r="H632" t="str">
            <v/>
          </cell>
          <cell r="I632" t="str">
            <v/>
          </cell>
          <cell r="J632" t="str">
            <v/>
          </cell>
          <cell r="K632" t="str">
            <v>Edition du 1 April 2019</v>
          </cell>
          <cell r="L632" t="str">
            <v>358 pages</v>
          </cell>
          <cell r="M632" t="str">
            <v>Editions ENI</v>
          </cell>
          <cell r="N632" t="str">
            <v>fre</v>
          </cell>
          <cell r="O632" t="str">
            <v>fre</v>
          </cell>
          <cell r="P632" t="str">
            <v>fre</v>
          </cell>
          <cell r="Q632" t="str">
            <v>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v>
          </cell>
          <cell r="R632">
            <v>9782409018879</v>
          </cell>
          <cell r="S632" t="str">
            <v>Version Numérique</v>
          </cell>
          <cell r="T632">
            <v>9782409018558</v>
          </cell>
          <cell r="U632" t="str">
            <v>Version Imprimée</v>
          </cell>
          <cell r="V632" t="str">
            <v>St-Herblain</v>
          </cell>
          <cell r="W632" t="str">
            <v>Editions ENI</v>
          </cell>
          <cell r="X632">
            <v>2019</v>
          </cell>
          <cell r="Y632" t="str">
            <v>Bibliothèque Numérique ENI (Service en ligne)</v>
          </cell>
          <cell r="Z632" t="str">
            <v>RÉFÉRENCE BUREAUTIQUE</v>
          </cell>
          <cell r="AA632" t="str">
            <v>texte</v>
          </cell>
          <cell r="AB632" t="str">
            <v>txt</v>
          </cell>
          <cell r="AC632" t="str">
            <v>rdacontent/fre</v>
          </cell>
          <cell r="AD632" t="str">
            <v>informatique</v>
          </cell>
          <cell r="AE632" t="str">
            <v>c</v>
          </cell>
          <cell r="AF632" t="str">
            <v>rdamedia/fre</v>
          </cell>
          <cell r="AG632" t="str">
            <v>ressource en ligne</v>
          </cell>
          <cell r="AH632" t="str">
            <v>cr</v>
          </cell>
          <cell r="AI632" t="str">
            <v>rdacarrier/fre</v>
          </cell>
          <cell r="AJ632" t="str">
            <v>m\\\\\o\\d\\\\\\\\</v>
          </cell>
          <cell r="AK632" t="str">
            <v>cr\cn\\\\uuaua</v>
          </cell>
          <cell r="AL632" t="str">
            <v>Accès restreint aux membres</v>
          </cell>
          <cell r="AM632" t="str">
            <v>Source de la note de description : Version imprimée</v>
          </cell>
          <cell r="AN632" t="str">
            <v/>
          </cell>
          <cell r="AO632" t="str">
            <v>%SITE_CLIENT%/?library_guid=369A9C20-BC45-4F1E-9D50-0AF162BF69C2</v>
          </cell>
          <cell r="AP632" t="str">
            <v>Accès au travers du portail ENI</v>
          </cell>
          <cell r="AQ632" t="str">
            <v xml:space="preserve"> débutant </v>
          </cell>
          <cell r="AR632" t="str">
            <v xml:space="preserve"> Excel2019 </v>
          </cell>
          <cell r="AS632" t="str">
            <v xml:space="preserve"> initiation </v>
          </cell>
          <cell r="AT632" t="str">
            <v xml:space="preserve"> LNRB19OFFFB</v>
          </cell>
          <cell r="AU632" t="str">
            <v xml:space="preserve"> Office 19 </v>
          </cell>
          <cell r="AV632" t="str">
            <v xml:space="preserve"> Office 2019 </v>
          </cell>
          <cell r="AW632" t="str">
            <v xml:space="preserve"> Office19 </v>
          </cell>
          <cell r="AX632" t="str">
            <v xml:space="preserve"> Office2019 </v>
          </cell>
          <cell r="AY632" t="str">
            <v xml:space="preserve"> Outlook2019 </v>
          </cell>
          <cell r="AZ632" t="str">
            <v xml:space="preserve"> suite bureautique </v>
          </cell>
          <cell r="BA632" t="str">
            <v xml:space="preserve">Word2019 </v>
          </cell>
          <cell r="BB632" t="str">
            <v/>
          </cell>
          <cell r="BC632" t="str">
            <v/>
          </cell>
          <cell r="BD632" t="str">
            <v/>
          </cell>
          <cell r="BE632" t="str">
            <v/>
          </cell>
          <cell r="BF632" t="str">
            <v/>
          </cell>
          <cell r="BG632" t="str">
            <v/>
          </cell>
          <cell r="BH632" t="str">
            <v/>
          </cell>
          <cell r="BI632" t="str">
            <v/>
          </cell>
          <cell r="BJ632" t="str">
            <v/>
          </cell>
          <cell r="BK632" t="str">
            <v/>
          </cell>
          <cell r="BL632" t="str">
            <v/>
          </cell>
          <cell r="BM632" t="str">
            <v/>
          </cell>
          <cell r="BN632" t="str">
            <v/>
          </cell>
          <cell r="BO632" t="str">
            <v/>
          </cell>
          <cell r="BP632" t="str">
            <v/>
          </cell>
          <cell r="BQ632" t="str">
            <v/>
          </cell>
          <cell r="BR632" t="str">
            <v/>
          </cell>
          <cell r="BS632" t="str">
            <v/>
          </cell>
          <cell r="BT632" t="str">
            <v/>
          </cell>
          <cell r="BU632" t="str">
            <v/>
          </cell>
          <cell r="BV632" t="str">
            <v/>
          </cell>
          <cell r="BW632" t="str">
            <v/>
          </cell>
          <cell r="BX632" t="str">
            <v/>
          </cell>
        </row>
        <row r="633">
          <cell r="A633" t="str">
            <v>RB19OUT</v>
          </cell>
          <cell r="B633" t="str">
            <v>Outlook</v>
          </cell>
          <cell r="C633" t="str">
            <v>versions 2019 et Office 365</v>
          </cell>
          <cell r="D633" t="str">
            <v xml:space="preserve"> Collectif</v>
          </cell>
          <cell r="E633" t="str">
            <v/>
          </cell>
          <cell r="F633" t="str">
            <v xml:space="preserve">Collectif, </v>
          </cell>
          <cell r="G633" t="str">
            <v/>
          </cell>
          <cell r="H633" t="str">
            <v/>
          </cell>
          <cell r="I633" t="str">
            <v/>
          </cell>
          <cell r="J633" t="str">
            <v/>
          </cell>
          <cell r="K633" t="str">
            <v>Edition du 1 January 2019</v>
          </cell>
          <cell r="L633" t="str">
            <v>396 pages</v>
          </cell>
          <cell r="M633" t="str">
            <v>Editions ENI</v>
          </cell>
          <cell r="N633" t="str">
            <v>fre</v>
          </cell>
          <cell r="O633" t="str">
            <v>fre</v>
          </cell>
          <cell r="P633" t="str">
            <v>fre</v>
          </cell>
          <cell r="Q633" t="str">
            <v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33">
            <v>9782409017018</v>
          </cell>
          <cell r="S633" t="str">
            <v>Version Numérique</v>
          </cell>
          <cell r="T633">
            <v>9782409016998</v>
          </cell>
          <cell r="U633" t="str">
            <v>Version Imprimée</v>
          </cell>
          <cell r="V633" t="str">
            <v>St-Herblain</v>
          </cell>
          <cell r="W633" t="str">
            <v>Editions ENI</v>
          </cell>
          <cell r="X633">
            <v>2019</v>
          </cell>
          <cell r="Y633" t="str">
            <v>Bibliothèque Numérique ENI (Service en ligne)</v>
          </cell>
          <cell r="Z633" t="str">
            <v>RÉFÉRENCE BUREAUTIQUE</v>
          </cell>
          <cell r="AA633" t="str">
            <v>texte</v>
          </cell>
          <cell r="AB633" t="str">
            <v>txt</v>
          </cell>
          <cell r="AC633" t="str">
            <v>rdacontent/fre</v>
          </cell>
          <cell r="AD633" t="str">
            <v>informatique</v>
          </cell>
          <cell r="AE633" t="str">
            <v>c</v>
          </cell>
          <cell r="AF633" t="str">
            <v>rdamedia/fre</v>
          </cell>
          <cell r="AG633" t="str">
            <v>ressource en ligne</v>
          </cell>
          <cell r="AH633" t="str">
            <v>cr</v>
          </cell>
          <cell r="AI633" t="str">
            <v>rdacarrier/fre</v>
          </cell>
          <cell r="AJ633" t="str">
            <v>m\\\\\o\\d\\\\\\\\</v>
          </cell>
          <cell r="AK633" t="str">
            <v>cr\cn\\\\uuaua</v>
          </cell>
          <cell r="AL633" t="str">
            <v>Accès restreint aux membres</v>
          </cell>
          <cell r="AM633" t="str">
            <v>Source de la note de description : Version imprimée</v>
          </cell>
          <cell r="AN633" t="str">
            <v/>
          </cell>
          <cell r="AO633" t="str">
            <v>%SITE_CLIENT%/?library_guid=86F711BD-927B-4ABC-9BFD-52827AA1F741</v>
          </cell>
          <cell r="AP633" t="str">
            <v>Accès au travers du portail ENI</v>
          </cell>
          <cell r="AQ633" t="str">
            <v xml:space="preserve"> Agenda </v>
          </cell>
          <cell r="AR633" t="str">
            <v xml:space="preserve"> anti</v>
          </cell>
          <cell r="AS633" t="str">
            <v xml:space="preserve"> Calendrier </v>
          </cell>
          <cell r="AT633" t="str">
            <v xml:space="preserve"> Carnet d'adresses </v>
          </cell>
          <cell r="AU633" t="str">
            <v xml:space="preserve"> Contact </v>
          </cell>
          <cell r="AV633" t="str">
            <v xml:space="preserve"> e</v>
          </cell>
          <cell r="AW633" t="str">
            <v xml:space="preserve"> LNRB19OUT</v>
          </cell>
          <cell r="AX633" t="str">
            <v xml:space="preserve"> mail </v>
          </cell>
          <cell r="AY633" t="str">
            <v xml:space="preserve"> message </v>
          </cell>
          <cell r="AZ633" t="str">
            <v xml:space="preserve"> Messagerie </v>
          </cell>
          <cell r="BA633" t="str">
            <v xml:space="preserve"> Office 19 </v>
          </cell>
          <cell r="BB633" t="str">
            <v xml:space="preserve"> Office 2019 </v>
          </cell>
          <cell r="BC633" t="str">
            <v xml:space="preserve"> Office19 </v>
          </cell>
          <cell r="BD633" t="str">
            <v xml:space="preserve"> Office2019 </v>
          </cell>
          <cell r="BE633" t="str">
            <v xml:space="preserve"> Outlook 2019 </v>
          </cell>
          <cell r="BF633" t="str">
            <v xml:space="preserve"> Outlook19 </v>
          </cell>
          <cell r="BG633" t="str">
            <v xml:space="preserve"> réunion </v>
          </cell>
          <cell r="BH633" t="str">
            <v xml:space="preserve"> Tâches </v>
          </cell>
          <cell r="BI633" t="str">
            <v xml:space="preserve">mail </v>
          </cell>
          <cell r="BJ633" t="str">
            <v xml:space="preserve">Microsoft </v>
          </cell>
          <cell r="BK633" t="str">
            <v xml:space="preserve">spam </v>
          </cell>
          <cell r="BL633" t="str">
            <v/>
          </cell>
          <cell r="BM633" t="str">
            <v/>
          </cell>
          <cell r="BN633" t="str">
            <v/>
          </cell>
          <cell r="BO633" t="str">
            <v/>
          </cell>
          <cell r="BP633" t="str">
            <v/>
          </cell>
          <cell r="BQ633" t="str">
            <v/>
          </cell>
          <cell r="BR633" t="str">
            <v/>
          </cell>
          <cell r="BS633" t="str">
            <v/>
          </cell>
          <cell r="BT633" t="str">
            <v/>
          </cell>
          <cell r="BU633" t="str">
            <v/>
          </cell>
          <cell r="BV633" t="str">
            <v/>
          </cell>
          <cell r="BW633" t="str">
            <v/>
          </cell>
          <cell r="BX633" t="str">
            <v/>
          </cell>
        </row>
        <row r="634">
          <cell r="A634" t="str">
            <v>RB19POW</v>
          </cell>
          <cell r="B634" t="str">
            <v>PowerPoint</v>
          </cell>
          <cell r="C634" t="str">
            <v>versions 2019 et Office 365</v>
          </cell>
          <cell r="D634" t="str">
            <v>Myriam GRIS</v>
          </cell>
          <cell r="E634" t="str">
            <v/>
          </cell>
          <cell r="F634" t="str">
            <v>GRIS, Myriam</v>
          </cell>
          <cell r="G634" t="str">
            <v/>
          </cell>
          <cell r="H634" t="str">
            <v/>
          </cell>
          <cell r="I634" t="str">
            <v/>
          </cell>
          <cell r="J634" t="str">
            <v/>
          </cell>
          <cell r="K634" t="str">
            <v>Edition du 1 February 2019</v>
          </cell>
          <cell r="L634" t="str">
            <v>446 pages</v>
          </cell>
          <cell r="M634" t="str">
            <v>Editions ENI</v>
          </cell>
          <cell r="N634" t="str">
            <v>fre</v>
          </cell>
          <cell r="O634" t="str">
            <v>fre</v>
          </cell>
          <cell r="P634" t="str">
            <v>fre</v>
          </cell>
          <cell r="Q634" t="str">
            <v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v>
          </cell>
          <cell r="R634">
            <v>9782409017582</v>
          </cell>
          <cell r="S634" t="str">
            <v>Version Numérique</v>
          </cell>
          <cell r="T634">
            <v>9782409017575</v>
          </cell>
          <cell r="U634" t="str">
            <v>Version Imprimée</v>
          </cell>
          <cell r="V634" t="str">
            <v>St-Herblain</v>
          </cell>
          <cell r="W634" t="str">
            <v>Editions ENI</v>
          </cell>
          <cell r="X634">
            <v>2019</v>
          </cell>
          <cell r="Y634" t="str">
            <v>Bibliothèque Numérique ENI (Service en ligne)</v>
          </cell>
          <cell r="Z634" t="str">
            <v>RÉFÉRENCE BUREAUTIQUE</v>
          </cell>
          <cell r="AA634" t="str">
            <v>texte</v>
          </cell>
          <cell r="AB634" t="str">
            <v>txt</v>
          </cell>
          <cell r="AC634" t="str">
            <v>rdacontent/fre</v>
          </cell>
          <cell r="AD634" t="str">
            <v>informatique</v>
          </cell>
          <cell r="AE634" t="str">
            <v>c</v>
          </cell>
          <cell r="AF634" t="str">
            <v>rdamedia/fre</v>
          </cell>
          <cell r="AG634" t="str">
            <v>ressource en ligne</v>
          </cell>
          <cell r="AH634" t="str">
            <v>cr</v>
          </cell>
          <cell r="AI634" t="str">
            <v>rdacarrier/fre</v>
          </cell>
          <cell r="AJ634" t="str">
            <v>m\\\\\o\\d\\\\\\\\</v>
          </cell>
          <cell r="AK634" t="str">
            <v>cr\cn\\\\uuaua</v>
          </cell>
          <cell r="AL634" t="str">
            <v>Accès restreint aux membres</v>
          </cell>
          <cell r="AM634" t="str">
            <v>Source de la note de description : Version imprimée</v>
          </cell>
          <cell r="AN634" t="str">
            <v/>
          </cell>
          <cell r="AO634" t="str">
            <v>%SITE_CLIENT%/?library_guid=ADC6DF34-7E5A-48AF-A731-BB9F3ED4339D</v>
          </cell>
          <cell r="AP634" t="str">
            <v>Accès au travers du portail ENI</v>
          </cell>
          <cell r="AQ634" t="str">
            <v xml:space="preserve">  Office 2019 </v>
          </cell>
          <cell r="AR634" t="str">
            <v xml:space="preserve"> album photos </v>
          </cell>
          <cell r="AS634" t="str">
            <v xml:space="preserve"> application </v>
          </cell>
          <cell r="AT634" t="str">
            <v xml:space="preserve"> diagramme </v>
          </cell>
          <cell r="AU634" t="str">
            <v xml:space="preserve"> diaporama </v>
          </cell>
          <cell r="AV634" t="str">
            <v xml:space="preserve"> diapositive </v>
          </cell>
          <cell r="AW634" t="str">
            <v xml:space="preserve"> e</v>
          </cell>
          <cell r="AX634" t="str">
            <v xml:space="preserve"> ebook </v>
          </cell>
          <cell r="AY634" t="str">
            <v xml:space="preserve"> livre électronique </v>
          </cell>
          <cell r="AZ634" t="str">
            <v xml:space="preserve"> livre numérique </v>
          </cell>
          <cell r="BA634" t="str">
            <v xml:space="preserve"> livres électroniques </v>
          </cell>
          <cell r="BB634" t="str">
            <v xml:space="preserve"> livres numériques </v>
          </cell>
          <cell r="BC634" t="str">
            <v xml:space="preserve"> LNRB19POW</v>
          </cell>
          <cell r="BD634" t="str">
            <v xml:space="preserve"> Office 19 </v>
          </cell>
          <cell r="BE634" t="str">
            <v xml:space="preserve"> organigramme </v>
          </cell>
          <cell r="BF634" t="str">
            <v xml:space="preserve"> Powerpoint 19 </v>
          </cell>
          <cell r="BG634" t="str">
            <v xml:space="preserve"> Powerpoint19 </v>
          </cell>
          <cell r="BH634" t="str">
            <v xml:space="preserve"> PowerPoint2019 </v>
          </cell>
          <cell r="BI634" t="str">
            <v xml:space="preserve"> PP </v>
          </cell>
          <cell r="BJ634" t="str">
            <v xml:space="preserve"> PréAO </v>
          </cell>
          <cell r="BK634" t="str">
            <v xml:space="preserve">book </v>
          </cell>
          <cell r="BL634" t="str">
            <v xml:space="preserve">Microsoft </v>
          </cell>
          <cell r="BM634" t="str">
            <v/>
          </cell>
          <cell r="BN634" t="str">
            <v/>
          </cell>
          <cell r="BO634" t="str">
            <v/>
          </cell>
          <cell r="BP634" t="str">
            <v/>
          </cell>
          <cell r="BQ634" t="str">
            <v/>
          </cell>
          <cell r="BR634" t="str">
            <v/>
          </cell>
          <cell r="BS634" t="str">
            <v/>
          </cell>
          <cell r="BT634" t="str">
            <v/>
          </cell>
          <cell r="BU634" t="str">
            <v/>
          </cell>
          <cell r="BV634" t="str">
            <v/>
          </cell>
          <cell r="BW634" t="str">
            <v/>
          </cell>
          <cell r="BX634" t="str">
            <v/>
          </cell>
        </row>
        <row r="635">
          <cell r="A635" t="str">
            <v>RB19PRO</v>
          </cell>
          <cell r="B635" t="str">
            <v>Project 2019</v>
          </cell>
          <cell r="C635" t="str">
            <v/>
          </cell>
          <cell r="D635" t="str">
            <v xml:space="preserve"> Collectif</v>
          </cell>
          <cell r="E635" t="str">
            <v/>
          </cell>
          <cell r="F635" t="str">
            <v xml:space="preserve">Collectif, </v>
          </cell>
          <cell r="G635" t="str">
            <v/>
          </cell>
          <cell r="H635" t="str">
            <v/>
          </cell>
          <cell r="I635" t="str">
            <v/>
          </cell>
          <cell r="J635" t="str">
            <v/>
          </cell>
          <cell r="K635" t="str">
            <v>Edition du 1 September 2019</v>
          </cell>
          <cell r="L635" t="str">
            <v>460 pages</v>
          </cell>
          <cell r="M635" t="str">
            <v>Editions ENI</v>
          </cell>
          <cell r="N635" t="str">
            <v>fre</v>
          </cell>
          <cell r="O635" t="str">
            <v>fre</v>
          </cell>
          <cell r="P635" t="str">
            <v>fre</v>
          </cell>
          <cell r="Q635" t="str">
            <v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v>
          </cell>
          <cell r="R635">
            <v>9782409020414</v>
          </cell>
          <cell r="S635" t="str">
            <v>Version Numérique</v>
          </cell>
          <cell r="T635">
            <v>9782409020407</v>
          </cell>
          <cell r="U635" t="str">
            <v>Version Imprimée</v>
          </cell>
          <cell r="V635" t="str">
            <v>St-Herblain</v>
          </cell>
          <cell r="W635" t="str">
            <v>Editions ENI</v>
          </cell>
          <cell r="X635">
            <v>2019</v>
          </cell>
          <cell r="Y635" t="str">
            <v>Bibliothèque Numérique ENI (Service en ligne)</v>
          </cell>
          <cell r="Z635" t="str">
            <v>RÉFÉRENCE BUREAUTIQUE</v>
          </cell>
          <cell r="AA635" t="str">
            <v>texte</v>
          </cell>
          <cell r="AB635" t="str">
            <v>txt</v>
          </cell>
          <cell r="AC635" t="str">
            <v>rdacontent/fre</v>
          </cell>
          <cell r="AD635" t="str">
            <v>informatique</v>
          </cell>
          <cell r="AE635" t="str">
            <v>c</v>
          </cell>
          <cell r="AF635" t="str">
            <v>rdamedia/fre</v>
          </cell>
          <cell r="AG635" t="str">
            <v>ressource en ligne</v>
          </cell>
          <cell r="AH635" t="str">
            <v>cr</v>
          </cell>
          <cell r="AI635" t="str">
            <v>rdacarrier/fre</v>
          </cell>
          <cell r="AJ635" t="str">
            <v>m\\\\\o\\d\\\\\\\\</v>
          </cell>
          <cell r="AK635" t="str">
            <v>cr\cn\\\\uuaua</v>
          </cell>
          <cell r="AL635" t="str">
            <v>Accès restreint aux membres</v>
          </cell>
          <cell r="AM635" t="str">
            <v>Source de la note de description : Version imprimée</v>
          </cell>
          <cell r="AN635" t="str">
            <v/>
          </cell>
          <cell r="AO635" t="str">
            <v>%SITE_CLIENT%/?library_guid=B36E132C-4733-4B3A-B9D7-4CFA0E313798</v>
          </cell>
          <cell r="AP635" t="str">
            <v>Accès au travers du portail ENI</v>
          </cell>
          <cell r="AQ635" t="str">
            <v xml:space="preserve"> cash</v>
          </cell>
          <cell r="AR635" t="str">
            <v xml:space="preserve"> coût </v>
          </cell>
          <cell r="AS635" t="str">
            <v xml:space="preserve"> diagramme de Gantt </v>
          </cell>
          <cell r="AT635" t="str">
            <v xml:space="preserve"> Gestion de projet </v>
          </cell>
          <cell r="AU635" t="str">
            <v xml:space="preserve"> LNRB19PRO</v>
          </cell>
          <cell r="AV635" t="str">
            <v xml:space="preserve"> msproject </v>
          </cell>
          <cell r="AW635" t="str">
            <v xml:space="preserve"> Pert </v>
          </cell>
          <cell r="AX635" t="str">
            <v xml:space="preserve"> planification </v>
          </cell>
          <cell r="AY635" t="str">
            <v xml:space="preserve">flow </v>
          </cell>
          <cell r="AZ635" t="str">
            <v xml:space="preserve">Microsoft </v>
          </cell>
          <cell r="BA635" t="str">
            <v/>
          </cell>
          <cell r="BB635" t="str">
            <v/>
          </cell>
          <cell r="BC635" t="str">
            <v/>
          </cell>
          <cell r="BD635" t="str">
            <v/>
          </cell>
          <cell r="BE635" t="str">
            <v/>
          </cell>
          <cell r="BF635" t="str">
            <v/>
          </cell>
          <cell r="BG635" t="str">
            <v/>
          </cell>
          <cell r="BH635" t="str">
            <v/>
          </cell>
          <cell r="BI635" t="str">
            <v/>
          </cell>
          <cell r="BJ635" t="str">
            <v/>
          </cell>
          <cell r="BK635" t="str">
            <v/>
          </cell>
          <cell r="BL635" t="str">
            <v/>
          </cell>
          <cell r="BM635" t="str">
            <v/>
          </cell>
          <cell r="BN635" t="str">
            <v/>
          </cell>
          <cell r="BO635" t="str">
            <v/>
          </cell>
          <cell r="BP635" t="str">
            <v/>
          </cell>
          <cell r="BQ635" t="str">
            <v/>
          </cell>
          <cell r="BR635" t="str">
            <v/>
          </cell>
          <cell r="BS635" t="str">
            <v/>
          </cell>
          <cell r="BT635" t="str">
            <v/>
          </cell>
          <cell r="BU635" t="str">
            <v/>
          </cell>
          <cell r="BV635" t="str">
            <v/>
          </cell>
          <cell r="BW635" t="str">
            <v/>
          </cell>
          <cell r="BX635" t="str">
            <v/>
          </cell>
        </row>
        <row r="636">
          <cell r="A636" t="str">
            <v>RB19SHA</v>
          </cell>
          <cell r="B636" t="str">
            <v>SharePoint 2019</v>
          </cell>
          <cell r="C636" t="str">
            <v>L'environnement de travail collaboratif</v>
          </cell>
          <cell r="D636" t="str">
            <v>Myriam GRIS,Jean-Sébastien PADOAN</v>
          </cell>
          <cell r="E636" t="str">
            <v/>
          </cell>
          <cell r="F636" t="str">
            <v>GRIS, Myriam</v>
          </cell>
          <cell r="G636" t="str">
            <v>PADOAN, Jean-Sébastien</v>
          </cell>
          <cell r="H636" t="str">
            <v/>
          </cell>
          <cell r="I636" t="str">
            <v/>
          </cell>
          <cell r="J636" t="str">
            <v/>
          </cell>
          <cell r="K636" t="str">
            <v>Edition du 1 October 2021</v>
          </cell>
          <cell r="L636" t="str">
            <v>392 pages</v>
          </cell>
          <cell r="M636" t="str">
            <v>Editions ENI</v>
          </cell>
          <cell r="N636" t="str">
            <v>fre</v>
          </cell>
          <cell r="O636" t="str">
            <v>fre</v>
          </cell>
          <cell r="P636" t="str">
            <v>fre</v>
          </cell>
          <cell r="Q636" t="str">
            <v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v>
          </cell>
          <cell r="R636">
            <v>9782409032110</v>
          </cell>
          <cell r="S636" t="str">
            <v>Version Numérique</v>
          </cell>
          <cell r="T636">
            <v>9782409032103</v>
          </cell>
          <cell r="U636" t="str">
            <v>Version Imprimée</v>
          </cell>
          <cell r="V636" t="str">
            <v>St-Herblain</v>
          </cell>
          <cell r="W636" t="str">
            <v>Editions ENI</v>
          </cell>
          <cell r="X636">
            <v>2021</v>
          </cell>
          <cell r="Y636" t="str">
            <v>Bibliothèque Numérique ENI (Service en ligne)</v>
          </cell>
          <cell r="Z636" t="str">
            <v>RÉFÉRENCE BUREAUTIQUE</v>
          </cell>
          <cell r="AA636" t="str">
            <v>texte</v>
          </cell>
          <cell r="AB636" t="str">
            <v>txt</v>
          </cell>
          <cell r="AC636" t="str">
            <v>rdacontent/fre</v>
          </cell>
          <cell r="AD636" t="str">
            <v>informatique</v>
          </cell>
          <cell r="AE636" t="str">
            <v>c</v>
          </cell>
          <cell r="AF636" t="str">
            <v>rdamedia/fre</v>
          </cell>
          <cell r="AG636" t="str">
            <v>ressource en ligne</v>
          </cell>
          <cell r="AH636" t="str">
            <v>cr</v>
          </cell>
          <cell r="AI636" t="str">
            <v>rdacarrier/fre</v>
          </cell>
          <cell r="AJ636" t="str">
            <v>m\\\\\o\\d\\\\\\\\</v>
          </cell>
          <cell r="AK636" t="str">
            <v>cr\cn\\\\uuaua</v>
          </cell>
          <cell r="AL636" t="str">
            <v>Accès restreint aux membres</v>
          </cell>
          <cell r="AM636" t="str">
            <v>Source de la note de description : Version imprimée</v>
          </cell>
          <cell r="AN636" t="str">
            <v/>
          </cell>
          <cell r="AO636" t="str">
            <v>%SITE_CLIENT%/?library_guid=F93B0FF0-0994-4323-8A46-692BE511E564</v>
          </cell>
          <cell r="AP636" t="str">
            <v>Accès au travers du portail ENI</v>
          </cell>
          <cell r="AQ636" t="str">
            <v xml:space="preserve"> bibliothèque de documents </v>
          </cell>
          <cell r="AR636" t="str">
            <v xml:space="preserve"> bibliothèques de documents </v>
          </cell>
          <cell r="AS636" t="str">
            <v xml:space="preserve"> site d'équipe </v>
          </cell>
          <cell r="AT636" t="str">
            <v xml:space="preserve"> sites d'équipe </v>
          </cell>
          <cell r="AU636" t="str">
            <v xml:space="preserve"> versioning</v>
          </cell>
          <cell r="AV636" t="str">
            <v xml:space="preserve">Intranet </v>
          </cell>
          <cell r="AW636" t="str">
            <v/>
          </cell>
          <cell r="AX636" t="str">
            <v/>
          </cell>
          <cell r="AY636" t="str">
            <v/>
          </cell>
          <cell r="AZ636" t="str">
            <v/>
          </cell>
          <cell r="BA636" t="str">
            <v/>
          </cell>
          <cell r="BB636" t="str">
            <v/>
          </cell>
          <cell r="BC636" t="str">
            <v/>
          </cell>
          <cell r="BD636" t="str">
            <v/>
          </cell>
          <cell r="BE636" t="str">
            <v/>
          </cell>
          <cell r="BF636" t="str">
            <v/>
          </cell>
          <cell r="BG636" t="str">
            <v/>
          </cell>
          <cell r="BH636" t="str">
            <v/>
          </cell>
          <cell r="BI636" t="str">
            <v/>
          </cell>
          <cell r="BJ636" t="str">
            <v/>
          </cell>
          <cell r="BK636" t="str">
            <v/>
          </cell>
          <cell r="BL636" t="str">
            <v/>
          </cell>
          <cell r="BM636" t="str">
            <v/>
          </cell>
          <cell r="BN636" t="str">
            <v/>
          </cell>
          <cell r="BO636" t="str">
            <v/>
          </cell>
          <cell r="BP636" t="str">
            <v/>
          </cell>
          <cell r="BQ636" t="str">
            <v/>
          </cell>
          <cell r="BR636" t="str">
            <v/>
          </cell>
          <cell r="BS636" t="str">
            <v/>
          </cell>
          <cell r="BT636" t="str">
            <v/>
          </cell>
          <cell r="BU636" t="str">
            <v/>
          </cell>
          <cell r="BV636" t="str">
            <v/>
          </cell>
          <cell r="BW636" t="str">
            <v/>
          </cell>
          <cell r="BX636" t="str">
            <v/>
          </cell>
        </row>
        <row r="637">
          <cell r="A637" t="str">
            <v>RB19WOR</v>
          </cell>
          <cell r="B637" t="str">
            <v>Word</v>
          </cell>
          <cell r="C637" t="str">
            <v>versions 2019 et Office 365</v>
          </cell>
          <cell r="D637" t="str">
            <v xml:space="preserve"> Collectif</v>
          </cell>
          <cell r="E637" t="str">
            <v/>
          </cell>
          <cell r="F637" t="str">
            <v xml:space="preserve">Collectif, </v>
          </cell>
          <cell r="G637" t="str">
            <v/>
          </cell>
          <cell r="H637" t="str">
            <v/>
          </cell>
          <cell r="I637" t="str">
            <v/>
          </cell>
          <cell r="J637" t="str">
            <v/>
          </cell>
          <cell r="K637" t="str">
            <v>Edition du 1 January 2019</v>
          </cell>
          <cell r="L637" t="str">
            <v>532 pages</v>
          </cell>
          <cell r="M637" t="str">
            <v>Editions ENI</v>
          </cell>
          <cell r="N637" t="str">
            <v>fre</v>
          </cell>
          <cell r="O637" t="str">
            <v>fre</v>
          </cell>
          <cell r="P637" t="str">
            <v>fre</v>
          </cell>
          <cell r="Q637" t="str">
            <v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v>
          </cell>
          <cell r="R637">
            <v>9782409017056</v>
          </cell>
          <cell r="S637" t="str">
            <v>Version Numérique</v>
          </cell>
          <cell r="T637">
            <v>9782409017032</v>
          </cell>
          <cell r="U637" t="str">
            <v>Version Imprimée</v>
          </cell>
          <cell r="V637" t="str">
            <v>St-Herblain</v>
          </cell>
          <cell r="W637" t="str">
            <v>Editions ENI</v>
          </cell>
          <cell r="X637">
            <v>2019</v>
          </cell>
          <cell r="Y637" t="str">
            <v>Bibliothèque Numérique ENI (Service en ligne)</v>
          </cell>
          <cell r="Z637" t="str">
            <v>RÉFÉRENCE BUREAUTIQUE</v>
          </cell>
          <cell r="AA637" t="str">
            <v>texte</v>
          </cell>
          <cell r="AB637" t="str">
            <v>txt</v>
          </cell>
          <cell r="AC637" t="str">
            <v>rdacontent/fre</v>
          </cell>
          <cell r="AD637" t="str">
            <v>informatique</v>
          </cell>
          <cell r="AE637" t="str">
            <v>c</v>
          </cell>
          <cell r="AF637" t="str">
            <v>rdamedia/fre</v>
          </cell>
          <cell r="AG637" t="str">
            <v>ressource en ligne</v>
          </cell>
          <cell r="AH637" t="str">
            <v>cr</v>
          </cell>
          <cell r="AI637" t="str">
            <v>rdacarrier/fre</v>
          </cell>
          <cell r="AJ637" t="str">
            <v>m\\\\\o\\d\\\\\\\\</v>
          </cell>
          <cell r="AK637" t="str">
            <v>cr\cn\\\\uuaua</v>
          </cell>
          <cell r="AL637" t="str">
            <v>Accès restreint aux membres</v>
          </cell>
          <cell r="AM637" t="str">
            <v>Source de la note de description : Version imprimée</v>
          </cell>
          <cell r="AN637" t="str">
            <v/>
          </cell>
          <cell r="AO637" t="str">
            <v>%SITE_CLIENT%/?library_guid=8B621FB1-CCBB-4B8A-92C5-58E23CEC7C81</v>
          </cell>
          <cell r="AP637" t="str">
            <v>Accès au travers du portail ENI</v>
          </cell>
          <cell r="AQ637" t="str">
            <v xml:space="preserve"> document maître </v>
          </cell>
          <cell r="AR637" t="str">
            <v xml:space="preserve"> formulaire </v>
          </cell>
          <cell r="AS637" t="str">
            <v xml:space="preserve"> LNRB19WOR</v>
          </cell>
          <cell r="AT637" t="str">
            <v xml:space="preserve"> macro</v>
          </cell>
          <cell r="AU637" t="str">
            <v xml:space="preserve"> mailing </v>
          </cell>
          <cell r="AV637" t="str">
            <v xml:space="preserve"> Office 19 </v>
          </cell>
          <cell r="AW637" t="str">
            <v xml:space="preserve"> Office 2019 </v>
          </cell>
          <cell r="AX637" t="str">
            <v xml:space="preserve"> plan </v>
          </cell>
          <cell r="AY637" t="str">
            <v xml:space="preserve"> publipostage </v>
          </cell>
          <cell r="AZ637" t="str">
            <v xml:space="preserve"> suivi des modifications </v>
          </cell>
          <cell r="BA637" t="str">
            <v xml:space="preserve"> table des matières </v>
          </cell>
          <cell r="BB637" t="str">
            <v xml:space="preserve"> traitement de texte </v>
          </cell>
          <cell r="BC637" t="str">
            <v xml:space="preserve"> word 19 </v>
          </cell>
          <cell r="BD637" t="str">
            <v xml:space="preserve"> word19 </v>
          </cell>
          <cell r="BE637" t="str">
            <v xml:space="preserve"> word2019  </v>
          </cell>
          <cell r="BF637" t="str">
            <v xml:space="preserve">commandes </v>
          </cell>
          <cell r="BG637" t="str">
            <v xml:space="preserve">Microsoft </v>
          </cell>
          <cell r="BH637" t="str">
            <v/>
          </cell>
          <cell r="BI637" t="str">
            <v/>
          </cell>
          <cell r="BJ637" t="str">
            <v/>
          </cell>
          <cell r="BK637" t="str">
            <v/>
          </cell>
          <cell r="BL637" t="str">
            <v/>
          </cell>
          <cell r="BM637" t="str">
            <v/>
          </cell>
          <cell r="BN637" t="str">
            <v/>
          </cell>
          <cell r="BO637" t="str">
            <v/>
          </cell>
          <cell r="BP637" t="str">
            <v/>
          </cell>
          <cell r="BQ637" t="str">
            <v/>
          </cell>
          <cell r="BR637" t="str">
            <v/>
          </cell>
          <cell r="BS637" t="str">
            <v/>
          </cell>
          <cell r="BT637" t="str">
            <v/>
          </cell>
          <cell r="BU637" t="str">
            <v/>
          </cell>
          <cell r="BV637" t="str">
            <v/>
          </cell>
          <cell r="BW637" t="str">
            <v/>
          </cell>
          <cell r="BX637" t="str">
            <v/>
          </cell>
        </row>
        <row r="638">
          <cell r="A638" t="str">
            <v>RB210OFF</v>
          </cell>
          <cell r="B638" t="str">
            <v>Microsoft&amp;reg; Office 2010</v>
          </cell>
          <cell r="C638" t="str">
            <v>Word, Excel, PowerPoint, Outlook et OneNote 2010 (2ième edition)</v>
          </cell>
          <cell r="D638" t="str">
            <v/>
          </cell>
          <cell r="E638" t="str">
            <v/>
          </cell>
          <cell r="F638" t="str">
            <v/>
          </cell>
          <cell r="G638" t="str">
            <v/>
          </cell>
          <cell r="H638" t="str">
            <v/>
          </cell>
          <cell r="I638" t="str">
            <v/>
          </cell>
          <cell r="J638" t="str">
            <v/>
          </cell>
          <cell r="K638" t="str">
            <v>Edition du 1 November 2011</v>
          </cell>
          <cell r="L638" t="str">
            <v>508 pages</v>
          </cell>
          <cell r="M638" t="str">
            <v>Editions ENI</v>
          </cell>
          <cell r="N638" t="str">
            <v>fre</v>
          </cell>
          <cell r="O638" t="str">
            <v>fre</v>
          </cell>
          <cell r="P638" t="str">
            <v>fre</v>
          </cell>
          <cell r="Q638" t="str">
            <v>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ell>
          <cell r="R638">
            <v>9782746070875</v>
          </cell>
          <cell r="S638" t="str">
            <v>Version Numérique</v>
          </cell>
          <cell r="T638">
            <v>9782746069862</v>
          </cell>
          <cell r="U638" t="str">
            <v>Version Imprimée</v>
          </cell>
          <cell r="V638" t="str">
            <v>St-Herblain</v>
          </cell>
          <cell r="W638" t="str">
            <v>Editions ENI</v>
          </cell>
          <cell r="X638">
            <v>2011</v>
          </cell>
          <cell r="Y638" t="str">
            <v>Bibliothèque Numérique ENI (Service en ligne)</v>
          </cell>
          <cell r="Z638" t="str">
            <v>RÉFÉRENCE BUREAUTIQUE</v>
          </cell>
          <cell r="AA638" t="str">
            <v>texte</v>
          </cell>
          <cell r="AB638" t="str">
            <v>txt</v>
          </cell>
          <cell r="AC638" t="str">
            <v>rdacontent/fre</v>
          </cell>
          <cell r="AD638" t="str">
            <v>informatique</v>
          </cell>
          <cell r="AE638" t="str">
            <v>c</v>
          </cell>
          <cell r="AF638" t="str">
            <v>rdamedia/fre</v>
          </cell>
          <cell r="AG638" t="str">
            <v>ressource en ligne</v>
          </cell>
          <cell r="AH638" t="str">
            <v>cr</v>
          </cell>
          <cell r="AI638" t="str">
            <v>rdacarrier/fre</v>
          </cell>
          <cell r="AJ638" t="str">
            <v>m\\\\\o\\d\\\\\\\\</v>
          </cell>
          <cell r="AK638" t="str">
            <v>cr\cn\\\\uuaua</v>
          </cell>
          <cell r="AL638" t="str">
            <v>Accès restreint aux membres</v>
          </cell>
          <cell r="AM638" t="str">
            <v>Source de la note de description : Version imprimée</v>
          </cell>
          <cell r="AN638" t="str">
            <v/>
          </cell>
          <cell r="AO638" t="str">
            <v>%SITE_CLIENT%/?library_guid=3B464A24-1C80-47C2-885C-03AC21DF3392</v>
          </cell>
          <cell r="AP638" t="str">
            <v>Accès au travers du portail ENI</v>
          </cell>
          <cell r="AQ638" t="str">
            <v xml:space="preserve"> e</v>
          </cell>
          <cell r="AR638" t="str">
            <v xml:space="preserve"> ebook </v>
          </cell>
          <cell r="AS638" t="str">
            <v xml:space="preserve"> livre numérique </v>
          </cell>
          <cell r="AT638" t="str">
            <v xml:space="preserve"> LNRB210OFF</v>
          </cell>
          <cell r="AU638" t="str">
            <v xml:space="preserve"> Microsoft </v>
          </cell>
          <cell r="AV638" t="str">
            <v xml:space="preserve"> Office 10 </v>
          </cell>
          <cell r="AW638" t="str">
            <v xml:space="preserve"> Office10 </v>
          </cell>
          <cell r="AX638" t="str">
            <v xml:space="preserve"> suite bureautique </v>
          </cell>
          <cell r="AY638" t="str">
            <v xml:space="preserve">book </v>
          </cell>
          <cell r="AZ638" t="str">
            <v xml:space="preserve">Livre </v>
          </cell>
          <cell r="BA638" t="str">
            <v/>
          </cell>
          <cell r="BB638" t="str">
            <v/>
          </cell>
          <cell r="BC638" t="str">
            <v/>
          </cell>
          <cell r="BD638" t="str">
            <v/>
          </cell>
          <cell r="BE638" t="str">
            <v/>
          </cell>
          <cell r="BF638" t="str">
            <v/>
          </cell>
          <cell r="BG638" t="str">
            <v/>
          </cell>
          <cell r="BH638" t="str">
            <v/>
          </cell>
          <cell r="BI638" t="str">
            <v/>
          </cell>
          <cell r="BJ638" t="str">
            <v/>
          </cell>
          <cell r="BK638" t="str">
            <v/>
          </cell>
          <cell r="BL638" t="str">
            <v/>
          </cell>
          <cell r="BM638" t="str">
            <v/>
          </cell>
          <cell r="BN638" t="str">
            <v/>
          </cell>
          <cell r="BO638" t="str">
            <v/>
          </cell>
          <cell r="BP638" t="str">
            <v/>
          </cell>
          <cell r="BQ638" t="str">
            <v/>
          </cell>
          <cell r="BR638" t="str">
            <v/>
          </cell>
          <cell r="BS638" t="str">
            <v/>
          </cell>
          <cell r="BT638" t="str">
            <v/>
          </cell>
          <cell r="BU638" t="str">
            <v/>
          </cell>
          <cell r="BV638" t="str">
            <v/>
          </cell>
          <cell r="BW638" t="str">
            <v/>
          </cell>
          <cell r="BX638" t="str">
            <v/>
          </cell>
        </row>
        <row r="639">
          <cell r="A639" t="str">
            <v>RB210WIN</v>
          </cell>
          <cell r="B639" t="str">
            <v>Windows 10 (2e édition)</v>
          </cell>
          <cell r="C639" t="str">
            <v>inclus Anniversary Update</v>
          </cell>
          <cell r="D639" t="str">
            <v>Myriam GRIS</v>
          </cell>
          <cell r="E639" t="str">
            <v/>
          </cell>
          <cell r="F639" t="str">
            <v>GRIS, Myriam</v>
          </cell>
          <cell r="G639" t="str">
            <v/>
          </cell>
          <cell r="H639" t="str">
            <v/>
          </cell>
          <cell r="I639" t="str">
            <v/>
          </cell>
          <cell r="J639" t="str">
            <v/>
          </cell>
          <cell r="K639" t="str">
            <v>Edition du 1 December 2016</v>
          </cell>
          <cell r="L639" t="str">
            <v>490 pages</v>
          </cell>
          <cell r="M639" t="str">
            <v>Editions ENI</v>
          </cell>
          <cell r="N639" t="str">
            <v>fre</v>
          </cell>
          <cell r="O639" t="str">
            <v>fre</v>
          </cell>
          <cell r="P639" t="str">
            <v>fre</v>
          </cell>
          <cell r="Q639" t="str">
            <v>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v>
          </cell>
          <cell r="R639">
            <v>9782746098916</v>
          </cell>
          <cell r="S639" t="str">
            <v>Version Numérique</v>
          </cell>
          <cell r="T639">
            <v>9782409005145</v>
          </cell>
          <cell r="U639" t="str">
            <v>Version Imprimée</v>
          </cell>
          <cell r="V639" t="str">
            <v>St-Herblain</v>
          </cell>
          <cell r="W639" t="str">
            <v>Editions ENI</v>
          </cell>
          <cell r="X639">
            <v>2016</v>
          </cell>
          <cell r="Y639" t="str">
            <v>Bibliothèque Numérique ENI (Service en ligne)</v>
          </cell>
          <cell r="Z639" t="str">
            <v>RÉFÉRENCE BUREAUTIQUE</v>
          </cell>
          <cell r="AA639" t="str">
            <v>texte</v>
          </cell>
          <cell r="AB639" t="str">
            <v>txt</v>
          </cell>
          <cell r="AC639" t="str">
            <v>rdacontent/fre</v>
          </cell>
          <cell r="AD639" t="str">
            <v>informatique</v>
          </cell>
          <cell r="AE639" t="str">
            <v>c</v>
          </cell>
          <cell r="AF639" t="str">
            <v>rdamedia/fre</v>
          </cell>
          <cell r="AG639" t="str">
            <v>ressource en ligne</v>
          </cell>
          <cell r="AH639" t="str">
            <v>cr</v>
          </cell>
          <cell r="AI639" t="str">
            <v>rdacarrier/fre</v>
          </cell>
          <cell r="AJ639" t="str">
            <v>m\\\\\o\\d\\\\\\\\</v>
          </cell>
          <cell r="AK639" t="str">
            <v>cr\cn\\\\uuaua</v>
          </cell>
          <cell r="AL639" t="str">
            <v>Accès restreint aux membres</v>
          </cell>
          <cell r="AM639" t="str">
            <v>Source de la note de description : Version imprimée</v>
          </cell>
          <cell r="AN639" t="str">
            <v/>
          </cell>
          <cell r="AO639" t="str">
            <v>%SITE_CLIENT%/?library_guid=BCCF9E59-5664-4743-B34B-5AFC01FDD999</v>
          </cell>
          <cell r="AP639" t="str">
            <v>Accès au travers du portail ENI</v>
          </cell>
          <cell r="AQ639" t="str">
            <v xml:space="preserve"> anniversaire </v>
          </cell>
          <cell r="AR639" t="str">
            <v xml:space="preserve"> bureau </v>
          </cell>
          <cell r="AS639" t="str">
            <v xml:space="preserve"> e</v>
          </cell>
          <cell r="AT639" t="str">
            <v xml:space="preserve"> ebook </v>
          </cell>
          <cell r="AU639" t="str">
            <v xml:space="preserve"> Explorateur </v>
          </cell>
          <cell r="AV639" t="str">
            <v xml:space="preserve"> installation </v>
          </cell>
          <cell r="AW639" t="str">
            <v xml:space="preserve"> livre électronique </v>
          </cell>
          <cell r="AX639" t="str">
            <v xml:space="preserve"> livre numérique </v>
          </cell>
          <cell r="AY639" t="str">
            <v xml:space="preserve"> livres électroniques </v>
          </cell>
          <cell r="AZ639" t="str">
            <v xml:space="preserve"> livres numériques </v>
          </cell>
          <cell r="BA639" t="str">
            <v xml:space="preserve"> LNRB2AU10WIN</v>
          </cell>
          <cell r="BB639" t="str">
            <v xml:space="preserve"> Media Player </v>
          </cell>
          <cell r="BC639" t="str">
            <v xml:space="preserve"> OS </v>
          </cell>
          <cell r="BD639" t="str">
            <v xml:space="preserve"> réseau </v>
          </cell>
          <cell r="BE639" t="str">
            <v xml:space="preserve"> système d'exploitation </v>
          </cell>
          <cell r="BF639" t="str">
            <v xml:space="preserve">book </v>
          </cell>
          <cell r="BG639" t="str">
            <v xml:space="preserve">Microsoft </v>
          </cell>
          <cell r="BH639" t="str">
            <v/>
          </cell>
          <cell r="BI639" t="str">
            <v/>
          </cell>
          <cell r="BJ639" t="str">
            <v/>
          </cell>
          <cell r="BK639" t="str">
            <v/>
          </cell>
          <cell r="BL639" t="str">
            <v/>
          </cell>
          <cell r="BM639" t="str">
            <v/>
          </cell>
          <cell r="BN639" t="str">
            <v/>
          </cell>
          <cell r="BO639" t="str">
            <v/>
          </cell>
          <cell r="BP639" t="str">
            <v/>
          </cell>
          <cell r="BQ639" t="str">
            <v/>
          </cell>
          <cell r="BR639" t="str">
            <v/>
          </cell>
          <cell r="BS639" t="str">
            <v/>
          </cell>
          <cell r="BT639" t="str">
            <v/>
          </cell>
          <cell r="BU639" t="str">
            <v/>
          </cell>
          <cell r="BV639" t="str">
            <v/>
          </cell>
          <cell r="BW639" t="str">
            <v/>
          </cell>
          <cell r="BX639" t="str">
            <v/>
          </cell>
        </row>
        <row r="640">
          <cell r="A640" t="str">
            <v>RB21EXC</v>
          </cell>
          <cell r="B640" t="str">
            <v>Excel 2021</v>
          </cell>
          <cell r="C640" t="str">
            <v/>
          </cell>
          <cell r="D640" t="str">
            <v xml:space="preserve"> Collectif</v>
          </cell>
          <cell r="E640" t="str">
            <v/>
          </cell>
          <cell r="F640" t="str">
            <v xml:space="preserve">Collectif, </v>
          </cell>
          <cell r="G640" t="str">
            <v/>
          </cell>
          <cell r="H640" t="str">
            <v/>
          </cell>
          <cell r="I640" t="str">
            <v/>
          </cell>
          <cell r="J640" t="str">
            <v/>
          </cell>
          <cell r="K640" t="str">
            <v>Edition du 1 April 2022</v>
          </cell>
          <cell r="L640" t="str">
            <v>566 pages</v>
          </cell>
          <cell r="M640" t="str">
            <v>Editions ENI</v>
          </cell>
          <cell r="N640" t="str">
            <v>fre</v>
          </cell>
          <cell r="O640" t="str">
            <v>fre</v>
          </cell>
          <cell r="P640" t="str">
            <v>fre</v>
          </cell>
          <cell r="Q640" t="str">
            <v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v>
          </cell>
          <cell r="R640">
            <v>9782409034930</v>
          </cell>
          <cell r="S640" t="str">
            <v>Version Numérique</v>
          </cell>
          <cell r="T640">
            <v>9782409034923</v>
          </cell>
          <cell r="U640" t="str">
            <v>Version Imprimée</v>
          </cell>
          <cell r="V640" t="str">
            <v>St-Herblain</v>
          </cell>
          <cell r="W640" t="str">
            <v>Editions ENI</v>
          </cell>
          <cell r="X640">
            <v>2022</v>
          </cell>
          <cell r="Y640" t="str">
            <v>Bibliothèque Numérique ENI (Service en ligne)</v>
          </cell>
          <cell r="Z640" t="str">
            <v>RÉFÉRENCE BUREAUTIQUE</v>
          </cell>
          <cell r="AA640" t="str">
            <v>texte</v>
          </cell>
          <cell r="AB640" t="str">
            <v>txt</v>
          </cell>
          <cell r="AC640" t="str">
            <v>rdacontent/fre</v>
          </cell>
          <cell r="AD640" t="str">
            <v>informatique</v>
          </cell>
          <cell r="AE640" t="str">
            <v>c</v>
          </cell>
          <cell r="AF640" t="str">
            <v>rdamedia/fre</v>
          </cell>
          <cell r="AG640" t="str">
            <v>ressource en ligne</v>
          </cell>
          <cell r="AH640" t="str">
            <v>cr</v>
          </cell>
          <cell r="AI640" t="str">
            <v>rdacarrier/fre</v>
          </cell>
          <cell r="AJ640" t="str">
            <v>m\\\\\o\\d\\\\\\\\</v>
          </cell>
          <cell r="AK640" t="str">
            <v>cr\cn\\\\uuaua</v>
          </cell>
          <cell r="AL640" t="str">
            <v>Accès restreint aux membres</v>
          </cell>
          <cell r="AM640" t="str">
            <v>Source de la note de description : Version imprimée</v>
          </cell>
          <cell r="AN640" t="str">
            <v/>
          </cell>
          <cell r="AO640" t="str">
            <v>%SITE_CLIENT%/?library_guid=FDC0FF44-F928-4904-93DD-51575582C580</v>
          </cell>
          <cell r="AP640" t="str">
            <v>Accès au travers du portail ENI</v>
          </cell>
          <cell r="AQ640" t="str">
            <v xml:space="preserve"> excel 21 </v>
          </cell>
          <cell r="AR640" t="str">
            <v xml:space="preserve"> Office 365</v>
          </cell>
          <cell r="AS640" t="str">
            <v xml:space="preserve"> tableau croisé dynamique </v>
          </cell>
          <cell r="AT640" t="str">
            <v xml:space="preserve"> tableaux croises dynamiques </v>
          </cell>
          <cell r="AU640" t="str">
            <v xml:space="preserve"> tableur </v>
          </cell>
          <cell r="AV640" t="str">
            <v xml:space="preserve">excel 2021 </v>
          </cell>
          <cell r="AW640" t="str">
            <v/>
          </cell>
          <cell r="AX640" t="str">
            <v/>
          </cell>
          <cell r="AY640" t="str">
            <v/>
          </cell>
          <cell r="AZ640" t="str">
            <v/>
          </cell>
          <cell r="BA640" t="str">
            <v/>
          </cell>
          <cell r="BB640" t="str">
            <v/>
          </cell>
          <cell r="BC640" t="str">
            <v/>
          </cell>
          <cell r="BD640" t="str">
            <v/>
          </cell>
          <cell r="BE640" t="str">
            <v/>
          </cell>
          <cell r="BF640" t="str">
            <v/>
          </cell>
          <cell r="BG640" t="str">
            <v/>
          </cell>
          <cell r="BH640" t="str">
            <v/>
          </cell>
          <cell r="BI640" t="str">
            <v/>
          </cell>
          <cell r="BJ640" t="str">
            <v/>
          </cell>
          <cell r="BK640" t="str">
            <v/>
          </cell>
          <cell r="BL640" t="str">
            <v/>
          </cell>
          <cell r="BM640" t="str">
            <v/>
          </cell>
          <cell r="BN640" t="str">
            <v/>
          </cell>
          <cell r="BO640" t="str">
            <v/>
          </cell>
          <cell r="BP640" t="str">
            <v/>
          </cell>
          <cell r="BQ640" t="str">
            <v/>
          </cell>
          <cell r="BR640" t="str">
            <v/>
          </cell>
          <cell r="BS640" t="str">
            <v/>
          </cell>
          <cell r="BT640" t="str">
            <v/>
          </cell>
          <cell r="BU640" t="str">
            <v/>
          </cell>
          <cell r="BV640" t="str">
            <v/>
          </cell>
          <cell r="BW640" t="str">
            <v/>
          </cell>
          <cell r="BX640" t="str">
            <v/>
          </cell>
        </row>
        <row r="641">
          <cell r="A641" t="str">
            <v>RB21OFFFA</v>
          </cell>
          <cell r="B641" t="str">
            <v>Microsoft® Office 2021 : Word, Excel, PowerPoint, Outlook</v>
          </cell>
          <cell r="C641" t="str">
            <v>Maîtrisez les fonctions avancées de la suite Microsoft®</v>
          </cell>
          <cell r="D641" t="str">
            <v xml:space="preserve"> Collectif</v>
          </cell>
          <cell r="E641" t="str">
            <v/>
          </cell>
          <cell r="F641" t="str">
            <v xml:space="preserve">Collectif, </v>
          </cell>
          <cell r="G641" t="str">
            <v/>
          </cell>
          <cell r="H641" t="str">
            <v/>
          </cell>
          <cell r="I641" t="str">
            <v/>
          </cell>
          <cell r="J641" t="str">
            <v/>
          </cell>
          <cell r="K641" t="str">
            <v>Edition du 1 June 2022</v>
          </cell>
          <cell r="L641" t="str">
            <v>352 pages</v>
          </cell>
          <cell r="M641" t="str">
            <v>Editions ENI</v>
          </cell>
          <cell r="N641" t="str">
            <v>fre</v>
          </cell>
          <cell r="O641" t="str">
            <v>fre</v>
          </cell>
          <cell r="P641" t="str">
            <v>fre</v>
          </cell>
          <cell r="Q641" t="str">
            <v>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v>
          </cell>
          <cell r="R641">
            <v>9782409035883</v>
          </cell>
          <cell r="S641" t="str">
            <v>Version Numérique</v>
          </cell>
          <cell r="T641">
            <v>9782409035876</v>
          </cell>
          <cell r="U641" t="str">
            <v>Version Imprimée</v>
          </cell>
          <cell r="V641" t="str">
            <v>St-Herblain</v>
          </cell>
          <cell r="W641" t="str">
            <v>Editions ENI</v>
          </cell>
          <cell r="X641">
            <v>2022</v>
          </cell>
          <cell r="Y641" t="str">
            <v>Bibliothèque Numérique ENI (Service en ligne)</v>
          </cell>
          <cell r="Z641" t="str">
            <v>RÉFÉRENCE BUREAUTIQUE</v>
          </cell>
          <cell r="AA641" t="str">
            <v>texte</v>
          </cell>
          <cell r="AB641" t="str">
            <v>txt</v>
          </cell>
          <cell r="AC641" t="str">
            <v>rdacontent/fre</v>
          </cell>
          <cell r="AD641" t="str">
            <v>informatique</v>
          </cell>
          <cell r="AE641" t="str">
            <v>c</v>
          </cell>
          <cell r="AF641" t="str">
            <v>rdamedia/fre</v>
          </cell>
          <cell r="AG641" t="str">
            <v>ressource en ligne</v>
          </cell>
          <cell r="AH641" t="str">
            <v>cr</v>
          </cell>
          <cell r="AI641" t="str">
            <v>rdacarrier/fre</v>
          </cell>
          <cell r="AJ641" t="str">
            <v>m\\\\\o\\d\\\\\\\\</v>
          </cell>
          <cell r="AK641" t="str">
            <v>cr\cn\\\\uuaua</v>
          </cell>
          <cell r="AL641" t="str">
            <v>Accès restreint aux membres</v>
          </cell>
          <cell r="AM641" t="str">
            <v>Source de la note de description : Version imprimée</v>
          </cell>
          <cell r="AN641" t="str">
            <v/>
          </cell>
          <cell r="AO641" t="str">
            <v>%SITE_CLIENT%/?library_guid=7309B158-18E1-4012-AE16-BCE6AF439C56</v>
          </cell>
          <cell r="AP641" t="str">
            <v>Accès au travers du portail ENI</v>
          </cell>
          <cell r="AQ641" t="str">
            <v xml:space="preserve"> Excel2021 </v>
          </cell>
          <cell r="AR641" t="str">
            <v xml:space="preserve"> Office 2021 </v>
          </cell>
          <cell r="AS641" t="str">
            <v xml:space="preserve"> Office 21 </v>
          </cell>
          <cell r="AT641" t="str">
            <v xml:space="preserve"> Office2021 </v>
          </cell>
          <cell r="AU641" t="str">
            <v xml:space="preserve"> Outlook2021 </v>
          </cell>
          <cell r="AV641" t="str">
            <v xml:space="preserve"> perfectionnement</v>
          </cell>
          <cell r="AW641" t="str">
            <v xml:space="preserve"> suite bureautique </v>
          </cell>
          <cell r="AX641" t="str">
            <v xml:space="preserve">Word2021 </v>
          </cell>
          <cell r="AY641" t="str">
            <v/>
          </cell>
          <cell r="AZ641" t="str">
            <v/>
          </cell>
          <cell r="BA641" t="str">
            <v/>
          </cell>
          <cell r="BB641" t="str">
            <v/>
          </cell>
          <cell r="BC641" t="str">
            <v/>
          </cell>
          <cell r="BD641" t="str">
            <v/>
          </cell>
          <cell r="BE641" t="str">
            <v/>
          </cell>
          <cell r="BF641" t="str">
            <v/>
          </cell>
          <cell r="BG641" t="str">
            <v/>
          </cell>
          <cell r="BH641" t="str">
            <v/>
          </cell>
          <cell r="BI641" t="str">
            <v/>
          </cell>
          <cell r="BJ641" t="str">
            <v/>
          </cell>
          <cell r="BK641" t="str">
            <v/>
          </cell>
          <cell r="BL641" t="str">
            <v/>
          </cell>
          <cell r="BM641" t="str">
            <v/>
          </cell>
          <cell r="BN641" t="str">
            <v/>
          </cell>
          <cell r="BO641" t="str">
            <v/>
          </cell>
          <cell r="BP641" t="str">
            <v/>
          </cell>
          <cell r="BQ641" t="str">
            <v/>
          </cell>
          <cell r="BR641" t="str">
            <v/>
          </cell>
          <cell r="BS641" t="str">
            <v/>
          </cell>
          <cell r="BT641" t="str">
            <v/>
          </cell>
          <cell r="BU641" t="str">
            <v/>
          </cell>
          <cell r="BV641" t="str">
            <v/>
          </cell>
          <cell r="BW641" t="str">
            <v/>
          </cell>
          <cell r="BX641" t="str">
            <v/>
          </cell>
        </row>
        <row r="642">
          <cell r="A642" t="str">
            <v>RB21OFFFB</v>
          </cell>
          <cell r="B642" t="str">
            <v>Microsoft® Office 2021 : Word, Excel, PowerPoint, Outlook</v>
          </cell>
          <cell r="C642" t="str">
            <v>Fonctions de base</v>
          </cell>
          <cell r="D642" t="str">
            <v xml:space="preserve"> Collectif</v>
          </cell>
          <cell r="E642" t="str">
            <v/>
          </cell>
          <cell r="F642" t="str">
            <v xml:space="preserve">Collectif, </v>
          </cell>
          <cell r="G642" t="str">
            <v/>
          </cell>
          <cell r="H642" t="str">
            <v/>
          </cell>
          <cell r="I642" t="str">
            <v/>
          </cell>
          <cell r="J642" t="str">
            <v/>
          </cell>
          <cell r="K642" t="str">
            <v>Edition du 1 June 2022</v>
          </cell>
          <cell r="L642" t="str">
            <v>358 pages</v>
          </cell>
          <cell r="M642" t="str">
            <v>Editions ENI</v>
          </cell>
          <cell r="N642" t="str">
            <v>fre</v>
          </cell>
          <cell r="O642" t="str">
            <v>fre</v>
          </cell>
          <cell r="P642" t="str">
            <v>fre</v>
          </cell>
          <cell r="Q642" t="str">
            <v>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v>
          </cell>
          <cell r="R642">
            <v>9782409035845</v>
          </cell>
          <cell r="S642" t="str">
            <v>Version Numérique</v>
          </cell>
          <cell r="T642">
            <v>9782409035838</v>
          </cell>
          <cell r="U642" t="str">
            <v>Version Imprimée</v>
          </cell>
          <cell r="V642" t="str">
            <v>St-Herblain</v>
          </cell>
          <cell r="W642" t="str">
            <v>Editions ENI</v>
          </cell>
          <cell r="X642">
            <v>2022</v>
          </cell>
          <cell r="Y642" t="str">
            <v>Bibliothèque Numérique ENI (Service en ligne)</v>
          </cell>
          <cell r="Z642" t="str">
            <v>RÉFÉRENCE BUREAUTIQUE</v>
          </cell>
          <cell r="AA642" t="str">
            <v>texte</v>
          </cell>
          <cell r="AB642" t="str">
            <v>txt</v>
          </cell>
          <cell r="AC642" t="str">
            <v>rdacontent/fre</v>
          </cell>
          <cell r="AD642" t="str">
            <v>informatique</v>
          </cell>
          <cell r="AE642" t="str">
            <v>c</v>
          </cell>
          <cell r="AF642" t="str">
            <v>rdamedia/fre</v>
          </cell>
          <cell r="AG642" t="str">
            <v>ressource en ligne</v>
          </cell>
          <cell r="AH642" t="str">
            <v>cr</v>
          </cell>
          <cell r="AI642" t="str">
            <v>rdacarrier/fre</v>
          </cell>
          <cell r="AJ642" t="str">
            <v>m\\\\\o\\d\\\\\\\\</v>
          </cell>
          <cell r="AK642" t="str">
            <v>cr\cn\\\\uuaua</v>
          </cell>
          <cell r="AL642" t="str">
            <v>Accès restreint aux membres</v>
          </cell>
          <cell r="AM642" t="str">
            <v>Source de la note de description : Version imprimée</v>
          </cell>
          <cell r="AN642" t="str">
            <v/>
          </cell>
          <cell r="AO642" t="str">
            <v>%SITE_CLIENT%/?library_guid=9C69CF21-759F-4B0C-98A1-51ACD4E58A74</v>
          </cell>
          <cell r="AP642" t="str">
            <v>Accès au travers du portail ENI</v>
          </cell>
          <cell r="AQ642" t="str">
            <v xml:space="preserve"> débutant </v>
          </cell>
          <cell r="AR642" t="str">
            <v xml:space="preserve"> Excel2021 </v>
          </cell>
          <cell r="AS642" t="str">
            <v xml:space="preserve"> initiation</v>
          </cell>
          <cell r="AT642" t="str">
            <v xml:space="preserve"> Office 2021 </v>
          </cell>
          <cell r="AU642" t="str">
            <v xml:space="preserve"> Office 21 </v>
          </cell>
          <cell r="AV642" t="str">
            <v xml:space="preserve"> Office2021 </v>
          </cell>
          <cell r="AW642" t="str">
            <v xml:space="preserve"> Office21 </v>
          </cell>
          <cell r="AX642" t="str">
            <v xml:space="preserve"> Outlook2021 </v>
          </cell>
          <cell r="AY642" t="str">
            <v xml:space="preserve"> suite bureautique </v>
          </cell>
          <cell r="AZ642" t="str">
            <v xml:space="preserve">Word2021 </v>
          </cell>
          <cell r="BA642" t="str">
            <v/>
          </cell>
          <cell r="BB642" t="str">
            <v/>
          </cell>
          <cell r="BC642" t="str">
            <v/>
          </cell>
          <cell r="BD642" t="str">
            <v/>
          </cell>
          <cell r="BE642" t="str">
            <v/>
          </cell>
          <cell r="BF642" t="str">
            <v/>
          </cell>
          <cell r="BG642" t="str">
            <v/>
          </cell>
          <cell r="BH642" t="str">
            <v/>
          </cell>
          <cell r="BI642" t="str">
            <v/>
          </cell>
          <cell r="BJ642" t="str">
            <v/>
          </cell>
          <cell r="BK642" t="str">
            <v/>
          </cell>
          <cell r="BL642" t="str">
            <v/>
          </cell>
          <cell r="BM642" t="str">
            <v/>
          </cell>
          <cell r="BN642" t="str">
            <v/>
          </cell>
          <cell r="BO642" t="str">
            <v/>
          </cell>
          <cell r="BP642" t="str">
            <v/>
          </cell>
          <cell r="BQ642" t="str">
            <v/>
          </cell>
          <cell r="BR642" t="str">
            <v/>
          </cell>
          <cell r="BS642" t="str">
            <v/>
          </cell>
          <cell r="BT642" t="str">
            <v/>
          </cell>
          <cell r="BU642" t="str">
            <v/>
          </cell>
          <cell r="BV642" t="str">
            <v/>
          </cell>
          <cell r="BW642" t="str">
            <v/>
          </cell>
          <cell r="BX642" t="str">
            <v/>
          </cell>
        </row>
        <row r="643">
          <cell r="A643" t="str">
            <v>RB21OUT</v>
          </cell>
          <cell r="B643" t="str">
            <v>Outlook 2021</v>
          </cell>
          <cell r="C643" t="str">
            <v/>
          </cell>
          <cell r="D643" t="str">
            <v xml:space="preserve"> Collectif</v>
          </cell>
          <cell r="E643" t="str">
            <v/>
          </cell>
          <cell r="F643" t="str">
            <v xml:space="preserve">Collectif, </v>
          </cell>
          <cell r="G643" t="str">
            <v/>
          </cell>
          <cell r="H643" t="str">
            <v/>
          </cell>
          <cell r="I643" t="str">
            <v/>
          </cell>
          <cell r="J643" t="str">
            <v/>
          </cell>
          <cell r="K643" t="str">
            <v>Edition du 1 June 2022</v>
          </cell>
          <cell r="L643" t="str">
            <v>352 pages</v>
          </cell>
          <cell r="M643" t="str">
            <v>Editions ENI</v>
          </cell>
          <cell r="N643" t="str">
            <v>fre</v>
          </cell>
          <cell r="O643" t="str">
            <v>fre</v>
          </cell>
          <cell r="P643" t="str">
            <v>fre</v>
          </cell>
          <cell r="Q643" t="str">
            <v>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43">
            <v>9782409036002</v>
          </cell>
          <cell r="S643" t="str">
            <v>Version Numérique</v>
          </cell>
          <cell r="T643">
            <v>9782409035999</v>
          </cell>
          <cell r="U643" t="str">
            <v>Version Imprimée</v>
          </cell>
          <cell r="V643" t="str">
            <v>St-Herblain</v>
          </cell>
          <cell r="W643" t="str">
            <v>Editions ENI</v>
          </cell>
          <cell r="X643">
            <v>2022</v>
          </cell>
          <cell r="Y643" t="str">
            <v>Bibliothèque Numérique ENI (Service en ligne)</v>
          </cell>
          <cell r="Z643" t="str">
            <v>RÉFÉRENCE BUREAUTIQUE</v>
          </cell>
          <cell r="AA643" t="str">
            <v>texte</v>
          </cell>
          <cell r="AB643" t="str">
            <v>txt</v>
          </cell>
          <cell r="AC643" t="str">
            <v>rdacontent/fre</v>
          </cell>
          <cell r="AD643" t="str">
            <v>informatique</v>
          </cell>
          <cell r="AE643" t="str">
            <v>c</v>
          </cell>
          <cell r="AF643" t="str">
            <v>rdamedia/fre</v>
          </cell>
          <cell r="AG643" t="str">
            <v>ressource en ligne</v>
          </cell>
          <cell r="AH643" t="str">
            <v>cr</v>
          </cell>
          <cell r="AI643" t="str">
            <v>rdacarrier/fre</v>
          </cell>
          <cell r="AJ643" t="str">
            <v>m\\\\\o\\d\\\\\\\\</v>
          </cell>
          <cell r="AK643" t="str">
            <v>cr\cn\\\\uuaua</v>
          </cell>
          <cell r="AL643" t="str">
            <v>Accès restreint aux membres</v>
          </cell>
          <cell r="AM643" t="str">
            <v>Source de la note de description : Version imprimée</v>
          </cell>
          <cell r="AN643" t="str">
            <v/>
          </cell>
          <cell r="AO643" t="str">
            <v>%SITE_CLIENT%/?library_guid=64CA5B96-7E78-4E80-BB25-F94309148896</v>
          </cell>
          <cell r="AP643" t="str">
            <v>Accès au travers du portail ENI</v>
          </cell>
          <cell r="AQ643" t="str">
            <v xml:space="preserve"> Agenda </v>
          </cell>
          <cell r="AR643" t="str">
            <v xml:space="preserve"> anti</v>
          </cell>
          <cell r="AS643" t="str">
            <v xml:space="preserve"> Calendrier </v>
          </cell>
          <cell r="AT643" t="str">
            <v xml:space="preserve"> Carnet d'adresses </v>
          </cell>
          <cell r="AU643" t="str">
            <v xml:space="preserve"> Contact </v>
          </cell>
          <cell r="AV643" t="str">
            <v xml:space="preserve"> e</v>
          </cell>
          <cell r="AW643" t="str">
            <v xml:space="preserve"> mail </v>
          </cell>
          <cell r="AX643" t="str">
            <v xml:space="preserve"> message </v>
          </cell>
          <cell r="AY643" t="str">
            <v xml:space="preserve"> Messagerie </v>
          </cell>
          <cell r="AZ643" t="str">
            <v xml:space="preserve"> Office 2021 </v>
          </cell>
          <cell r="BA643" t="str">
            <v xml:space="preserve"> Office 21 </v>
          </cell>
          <cell r="BB643" t="str">
            <v xml:space="preserve"> Office2021</v>
          </cell>
          <cell r="BC643" t="str">
            <v xml:space="preserve"> Office21 </v>
          </cell>
          <cell r="BD643" t="str">
            <v xml:space="preserve"> Outlook 2021 </v>
          </cell>
          <cell r="BE643" t="str">
            <v xml:space="preserve"> Outlook21 </v>
          </cell>
          <cell r="BF643" t="str">
            <v xml:space="preserve"> réunion </v>
          </cell>
          <cell r="BG643" t="str">
            <v xml:space="preserve"> Tâches </v>
          </cell>
          <cell r="BH643" t="str">
            <v xml:space="preserve">mail </v>
          </cell>
          <cell r="BI643" t="str">
            <v xml:space="preserve">Microsoft </v>
          </cell>
          <cell r="BJ643" t="str">
            <v xml:space="preserve">spam </v>
          </cell>
          <cell r="BK643" t="str">
            <v/>
          </cell>
          <cell r="BL643" t="str">
            <v/>
          </cell>
          <cell r="BM643" t="str">
            <v/>
          </cell>
          <cell r="BN643" t="str">
            <v/>
          </cell>
          <cell r="BO643" t="str">
            <v/>
          </cell>
          <cell r="BP643" t="str">
            <v/>
          </cell>
          <cell r="BQ643" t="str">
            <v/>
          </cell>
          <cell r="BR643" t="str">
            <v/>
          </cell>
          <cell r="BS643" t="str">
            <v/>
          </cell>
          <cell r="BT643" t="str">
            <v/>
          </cell>
          <cell r="BU643" t="str">
            <v/>
          </cell>
          <cell r="BV643" t="str">
            <v/>
          </cell>
          <cell r="BW643" t="str">
            <v/>
          </cell>
          <cell r="BX643" t="str">
            <v/>
          </cell>
        </row>
        <row r="644">
          <cell r="A644" t="str">
            <v>RB21POW</v>
          </cell>
          <cell r="B644" t="str">
            <v>PowerPoint 2021</v>
          </cell>
          <cell r="C644" t="str">
            <v/>
          </cell>
          <cell r="D644" t="str">
            <v xml:space="preserve"> Collectif</v>
          </cell>
          <cell r="E644" t="str">
            <v/>
          </cell>
          <cell r="F644" t="str">
            <v xml:space="preserve">Collectif, </v>
          </cell>
          <cell r="G644" t="str">
            <v/>
          </cell>
          <cell r="H644" t="str">
            <v/>
          </cell>
          <cell r="I644" t="str">
            <v/>
          </cell>
          <cell r="J644" t="str">
            <v/>
          </cell>
          <cell r="K644" t="str">
            <v>Edition du 1 April 2022</v>
          </cell>
          <cell r="L644" t="str">
            <v>458 pages</v>
          </cell>
          <cell r="M644" t="str">
            <v>Editions ENI</v>
          </cell>
          <cell r="N644" t="str">
            <v>fre</v>
          </cell>
          <cell r="O644" t="str">
            <v>fre</v>
          </cell>
          <cell r="P644" t="str">
            <v>fre</v>
          </cell>
          <cell r="Q644" t="str">
            <v>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v>
          </cell>
          <cell r="R644">
            <v>9782409034978</v>
          </cell>
          <cell r="S644" t="str">
            <v>Version Numérique</v>
          </cell>
          <cell r="T644">
            <v>9782409034961</v>
          </cell>
          <cell r="U644" t="str">
            <v>Version Imprimée</v>
          </cell>
          <cell r="V644" t="str">
            <v>St-Herblain</v>
          </cell>
          <cell r="W644" t="str">
            <v>Editions ENI</v>
          </cell>
          <cell r="X644">
            <v>2022</v>
          </cell>
          <cell r="Y644" t="str">
            <v>Bibliothèque Numérique ENI (Service en ligne)</v>
          </cell>
          <cell r="Z644" t="str">
            <v>RÉFÉRENCE BUREAUTIQUE</v>
          </cell>
          <cell r="AA644" t="str">
            <v>texte</v>
          </cell>
          <cell r="AB644" t="str">
            <v>txt</v>
          </cell>
          <cell r="AC644" t="str">
            <v>rdacontent/fre</v>
          </cell>
          <cell r="AD644" t="str">
            <v>informatique</v>
          </cell>
          <cell r="AE644" t="str">
            <v>c</v>
          </cell>
          <cell r="AF644" t="str">
            <v>rdamedia/fre</v>
          </cell>
          <cell r="AG644" t="str">
            <v>ressource en ligne</v>
          </cell>
          <cell r="AH644" t="str">
            <v>cr</v>
          </cell>
          <cell r="AI644" t="str">
            <v>rdacarrier/fre</v>
          </cell>
          <cell r="AJ644" t="str">
            <v>m\\\\\o\\d\\\\\\\\</v>
          </cell>
          <cell r="AK644" t="str">
            <v>cr\cn\\\\uuaua</v>
          </cell>
          <cell r="AL644" t="str">
            <v>Accès restreint aux membres</v>
          </cell>
          <cell r="AM644" t="str">
            <v>Source de la note de description : Version imprimée</v>
          </cell>
          <cell r="AN644" t="str">
            <v/>
          </cell>
          <cell r="AO644" t="str">
            <v>%SITE_CLIENT%/?library_guid=2594EFB4-1FB5-475D-A5B8-45C202C754E9</v>
          </cell>
          <cell r="AP644" t="str">
            <v>Accès au travers du portail ENI</v>
          </cell>
          <cell r="AQ644" t="str">
            <v xml:space="preserve">  Office 2021 </v>
          </cell>
          <cell r="AR644" t="str">
            <v xml:space="preserve"> album photos </v>
          </cell>
          <cell r="AS644" t="str">
            <v xml:space="preserve"> application </v>
          </cell>
          <cell r="AT644" t="str">
            <v xml:space="preserve"> diagramme </v>
          </cell>
          <cell r="AU644" t="str">
            <v xml:space="preserve"> diaporama </v>
          </cell>
          <cell r="AV644" t="str">
            <v xml:space="preserve"> diapositive </v>
          </cell>
          <cell r="AW644" t="str">
            <v xml:space="preserve"> e</v>
          </cell>
          <cell r="AX644" t="str">
            <v xml:space="preserve"> ebook </v>
          </cell>
          <cell r="AY644" t="str">
            <v xml:space="preserve"> livre électronique </v>
          </cell>
          <cell r="AZ644" t="str">
            <v xml:space="preserve"> livre numérique </v>
          </cell>
          <cell r="BA644" t="str">
            <v xml:space="preserve"> livres électroniques </v>
          </cell>
          <cell r="BB644" t="str">
            <v xml:space="preserve"> livres numériques </v>
          </cell>
          <cell r="BC644" t="str">
            <v xml:space="preserve"> Office 21 </v>
          </cell>
          <cell r="BD644" t="str">
            <v xml:space="preserve"> organigramme </v>
          </cell>
          <cell r="BE644" t="str">
            <v xml:space="preserve"> Powerpoint 21</v>
          </cell>
          <cell r="BF644" t="str">
            <v xml:space="preserve"> PowerPoint2021 </v>
          </cell>
          <cell r="BG644" t="str">
            <v xml:space="preserve"> Powerpoint21 </v>
          </cell>
          <cell r="BH644" t="str">
            <v xml:space="preserve"> PP </v>
          </cell>
          <cell r="BI644" t="str">
            <v xml:space="preserve"> PréAO </v>
          </cell>
          <cell r="BJ644" t="str">
            <v xml:space="preserve">book </v>
          </cell>
          <cell r="BK644" t="str">
            <v xml:space="preserve">Microsoft </v>
          </cell>
          <cell r="BL644" t="str">
            <v/>
          </cell>
          <cell r="BM644" t="str">
            <v/>
          </cell>
          <cell r="BN644" t="str">
            <v/>
          </cell>
          <cell r="BO644" t="str">
            <v/>
          </cell>
          <cell r="BP644" t="str">
            <v/>
          </cell>
          <cell r="BQ644" t="str">
            <v/>
          </cell>
          <cell r="BR644" t="str">
            <v/>
          </cell>
          <cell r="BS644" t="str">
            <v/>
          </cell>
          <cell r="BT644" t="str">
            <v/>
          </cell>
          <cell r="BU644" t="str">
            <v/>
          </cell>
          <cell r="BV644" t="str">
            <v/>
          </cell>
          <cell r="BW644" t="str">
            <v/>
          </cell>
          <cell r="BX644" t="str">
            <v/>
          </cell>
        </row>
        <row r="645">
          <cell r="A645" t="str">
            <v>RB21PRO</v>
          </cell>
          <cell r="B645" t="str">
            <v>Project 2021</v>
          </cell>
          <cell r="C645" t="str">
            <v/>
          </cell>
          <cell r="D645" t="str">
            <v xml:space="preserve"> Collectif</v>
          </cell>
          <cell r="E645" t="str">
            <v/>
          </cell>
          <cell r="F645" t="str">
            <v xml:space="preserve">Collectif, </v>
          </cell>
          <cell r="G645" t="str">
            <v/>
          </cell>
          <cell r="H645" t="str">
            <v/>
          </cell>
          <cell r="I645" t="str">
            <v/>
          </cell>
          <cell r="J645" t="str">
            <v/>
          </cell>
          <cell r="K645" t="str">
            <v>Edition du 1 March 2023</v>
          </cell>
          <cell r="L645" t="str">
            <v>458 pages</v>
          </cell>
          <cell r="M645" t="str">
            <v>Editions ENI</v>
          </cell>
          <cell r="N645" t="str">
            <v>fre</v>
          </cell>
          <cell r="O645" t="str">
            <v>fre</v>
          </cell>
          <cell r="P645" t="str">
            <v>fre</v>
          </cell>
          <cell r="Q645" t="str">
            <v>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v>
          </cell>
          <cell r="R645">
            <v>9782409039270</v>
          </cell>
          <cell r="S645" t="str">
            <v>Version Numérique</v>
          </cell>
          <cell r="T645">
            <v>9782409039263</v>
          </cell>
          <cell r="U645" t="str">
            <v>Version Imprimée</v>
          </cell>
          <cell r="V645" t="str">
            <v>St-Herblain</v>
          </cell>
          <cell r="W645" t="str">
            <v>Editions ENI</v>
          </cell>
          <cell r="X645">
            <v>2023</v>
          </cell>
          <cell r="Y645" t="str">
            <v>Bibliothèque Numérique ENI (Service en ligne)</v>
          </cell>
          <cell r="Z645" t="str">
            <v>RÉFÉRENCE BUREAUTIQUE</v>
          </cell>
          <cell r="AA645" t="str">
            <v>texte</v>
          </cell>
          <cell r="AB645" t="str">
            <v>txt</v>
          </cell>
          <cell r="AC645" t="str">
            <v>rdacontent/fre</v>
          </cell>
          <cell r="AD645" t="str">
            <v>informatique</v>
          </cell>
          <cell r="AE645" t="str">
            <v>c</v>
          </cell>
          <cell r="AF645" t="str">
            <v>rdamedia/fre</v>
          </cell>
          <cell r="AG645" t="str">
            <v>ressource en ligne</v>
          </cell>
          <cell r="AH645" t="str">
            <v>cr</v>
          </cell>
          <cell r="AI645" t="str">
            <v>rdacarrier/fre</v>
          </cell>
          <cell r="AJ645" t="str">
            <v>m\\\\\o\\d\\\\\\\\</v>
          </cell>
          <cell r="AK645" t="str">
            <v>cr\cn\\\\uuaua</v>
          </cell>
          <cell r="AL645" t="str">
            <v>Accès restreint aux membres</v>
          </cell>
          <cell r="AM645" t="str">
            <v>Source de la note de description : Version imprimée</v>
          </cell>
          <cell r="AN645" t="str">
            <v/>
          </cell>
          <cell r="AO645" t="str">
            <v>%SITE_CLIENT%/?library_guid=8DDB13E6-820A-49A1-B9CD-823D6B4DF0CC</v>
          </cell>
          <cell r="AP645" t="str">
            <v>Accès au travers du portail ENI</v>
          </cell>
          <cell r="AQ645" t="str">
            <v xml:space="preserve"> coût</v>
          </cell>
          <cell r="AR645" t="str">
            <v xml:space="preserve"> diagramme de Gantt </v>
          </cell>
          <cell r="AS645" t="str">
            <v xml:space="preserve"> ressource </v>
          </cell>
          <cell r="AT645" t="str">
            <v xml:space="preserve"> tâche </v>
          </cell>
          <cell r="AU645" t="str">
            <v xml:space="preserve">gestion de projet </v>
          </cell>
          <cell r="AV645" t="str">
            <v/>
          </cell>
          <cell r="AW645" t="str">
            <v/>
          </cell>
          <cell r="AX645" t="str">
            <v/>
          </cell>
          <cell r="AY645" t="str">
            <v/>
          </cell>
          <cell r="AZ645" t="str">
            <v/>
          </cell>
          <cell r="BA645" t="str">
            <v/>
          </cell>
          <cell r="BB645" t="str">
            <v/>
          </cell>
          <cell r="BC645" t="str">
            <v/>
          </cell>
          <cell r="BD645" t="str">
            <v/>
          </cell>
          <cell r="BE645" t="str">
            <v/>
          </cell>
          <cell r="BF645" t="str">
            <v/>
          </cell>
          <cell r="BG645" t="str">
            <v/>
          </cell>
          <cell r="BH645" t="str">
            <v/>
          </cell>
          <cell r="BI645" t="str">
            <v/>
          </cell>
          <cell r="BJ645" t="str">
            <v/>
          </cell>
          <cell r="BK645" t="str">
            <v/>
          </cell>
          <cell r="BL645" t="str">
            <v/>
          </cell>
          <cell r="BM645" t="str">
            <v/>
          </cell>
          <cell r="BN645" t="str">
            <v/>
          </cell>
          <cell r="BO645" t="str">
            <v/>
          </cell>
          <cell r="BP645" t="str">
            <v/>
          </cell>
          <cell r="BQ645" t="str">
            <v/>
          </cell>
          <cell r="BR645" t="str">
            <v/>
          </cell>
          <cell r="BS645" t="str">
            <v/>
          </cell>
          <cell r="BT645" t="str">
            <v/>
          </cell>
          <cell r="BU645" t="str">
            <v/>
          </cell>
          <cell r="BV645" t="str">
            <v/>
          </cell>
          <cell r="BW645" t="str">
            <v/>
          </cell>
          <cell r="BX645" t="str">
            <v/>
          </cell>
        </row>
        <row r="646">
          <cell r="A646" t="str">
            <v>RB21WOR</v>
          </cell>
          <cell r="B646" t="str">
            <v>Word 2021</v>
          </cell>
          <cell r="C646" t="str">
            <v/>
          </cell>
          <cell r="D646" t="str">
            <v xml:space="preserve"> Collectif</v>
          </cell>
          <cell r="E646" t="str">
            <v/>
          </cell>
          <cell r="F646" t="str">
            <v xml:space="preserve">Collectif, </v>
          </cell>
          <cell r="G646" t="str">
            <v/>
          </cell>
          <cell r="H646" t="str">
            <v/>
          </cell>
          <cell r="I646" t="str">
            <v/>
          </cell>
          <cell r="J646" t="str">
            <v/>
          </cell>
          <cell r="K646" t="str">
            <v>Edition du 1 May 2022</v>
          </cell>
          <cell r="L646" t="str">
            <v>528 pages</v>
          </cell>
          <cell r="M646" t="str">
            <v>Editions ENI</v>
          </cell>
          <cell r="N646" t="str">
            <v>fre</v>
          </cell>
          <cell r="O646" t="str">
            <v>fre</v>
          </cell>
          <cell r="P646" t="str">
            <v>fre</v>
          </cell>
          <cell r="Q646" t="str">
            <v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v>
          </cell>
          <cell r="R646">
            <v>9782409035494</v>
          </cell>
          <cell r="S646" t="str">
            <v>Version Numérique</v>
          </cell>
          <cell r="T646">
            <v>9782409035487</v>
          </cell>
          <cell r="U646" t="str">
            <v>Version Imprimée</v>
          </cell>
          <cell r="V646" t="str">
            <v>St-Herblain</v>
          </cell>
          <cell r="W646" t="str">
            <v>Editions ENI</v>
          </cell>
          <cell r="X646">
            <v>2022</v>
          </cell>
          <cell r="Y646" t="str">
            <v>Bibliothèque Numérique ENI (Service en ligne)</v>
          </cell>
          <cell r="Z646" t="str">
            <v>RÉFÉRENCE BUREAUTIQUE</v>
          </cell>
          <cell r="AA646" t="str">
            <v>texte</v>
          </cell>
          <cell r="AB646" t="str">
            <v>txt</v>
          </cell>
          <cell r="AC646" t="str">
            <v>rdacontent/fre</v>
          </cell>
          <cell r="AD646" t="str">
            <v>informatique</v>
          </cell>
          <cell r="AE646" t="str">
            <v>c</v>
          </cell>
          <cell r="AF646" t="str">
            <v>rdamedia/fre</v>
          </cell>
          <cell r="AG646" t="str">
            <v>ressource en ligne</v>
          </cell>
          <cell r="AH646" t="str">
            <v>cr</v>
          </cell>
          <cell r="AI646" t="str">
            <v>rdacarrier/fre</v>
          </cell>
          <cell r="AJ646" t="str">
            <v>m\\\\\o\\d\\\\\\\\</v>
          </cell>
          <cell r="AK646" t="str">
            <v>cr\cn\\\\uuaua</v>
          </cell>
          <cell r="AL646" t="str">
            <v>Accès restreint aux membres</v>
          </cell>
          <cell r="AM646" t="str">
            <v>Source de la note de description : Version imprimée</v>
          </cell>
          <cell r="AN646" t="str">
            <v/>
          </cell>
          <cell r="AO646" t="str">
            <v>%SITE_CLIENT%/?library_guid=202275F4-ADA4-4160-B835-D6C84AE9E1B8</v>
          </cell>
          <cell r="AP646" t="str">
            <v>Accès au travers du portail ENI</v>
          </cell>
          <cell r="AQ646" t="str">
            <v xml:space="preserve"> document maître </v>
          </cell>
          <cell r="AR646" t="str">
            <v xml:space="preserve"> formulaire </v>
          </cell>
          <cell r="AS646" t="str">
            <v xml:space="preserve"> macro</v>
          </cell>
          <cell r="AT646" t="str">
            <v xml:space="preserve"> mailing </v>
          </cell>
          <cell r="AU646" t="str">
            <v xml:space="preserve"> Office 2021 </v>
          </cell>
          <cell r="AV646" t="str">
            <v xml:space="preserve"> Office 21 </v>
          </cell>
          <cell r="AW646" t="str">
            <v xml:space="preserve"> plan </v>
          </cell>
          <cell r="AX646" t="str">
            <v xml:space="preserve"> publipostage </v>
          </cell>
          <cell r="AY646" t="str">
            <v xml:space="preserve"> suivi des modifications </v>
          </cell>
          <cell r="AZ646" t="str">
            <v xml:space="preserve"> table des matières </v>
          </cell>
          <cell r="BA646" t="str">
            <v xml:space="preserve"> traitement de texte </v>
          </cell>
          <cell r="BB646" t="str">
            <v xml:space="preserve"> word 21 </v>
          </cell>
          <cell r="BC646" t="str">
            <v xml:space="preserve"> word21</v>
          </cell>
          <cell r="BD646" t="str">
            <v xml:space="preserve">commandes </v>
          </cell>
          <cell r="BE646" t="str">
            <v xml:space="preserve">Microsoft </v>
          </cell>
          <cell r="BF646" t="str">
            <v/>
          </cell>
          <cell r="BG646" t="str">
            <v/>
          </cell>
          <cell r="BH646" t="str">
            <v/>
          </cell>
          <cell r="BI646" t="str">
            <v/>
          </cell>
          <cell r="BJ646" t="str">
            <v/>
          </cell>
          <cell r="BK646" t="str">
            <v/>
          </cell>
          <cell r="BL646" t="str">
            <v/>
          </cell>
          <cell r="BM646" t="str">
            <v/>
          </cell>
          <cell r="BN646" t="str">
            <v/>
          </cell>
          <cell r="BO646" t="str">
            <v/>
          </cell>
          <cell r="BP646" t="str">
            <v/>
          </cell>
          <cell r="BQ646" t="str">
            <v/>
          </cell>
          <cell r="BR646" t="str">
            <v/>
          </cell>
          <cell r="BS646" t="str">
            <v/>
          </cell>
          <cell r="BT646" t="str">
            <v/>
          </cell>
          <cell r="BU646" t="str">
            <v/>
          </cell>
          <cell r="BV646" t="str">
            <v/>
          </cell>
          <cell r="BW646" t="str">
            <v/>
          </cell>
          <cell r="BX646" t="str">
            <v/>
          </cell>
        </row>
        <row r="647">
          <cell r="A647" t="str">
            <v>RB2365EXC</v>
          </cell>
          <cell r="B647" t="str">
            <v>Excel Microsoft 365 (2e édition)</v>
          </cell>
          <cell r="C647" t="str">
            <v/>
          </cell>
          <cell r="D647" t="str">
            <v xml:space="preserve"> Collectif</v>
          </cell>
          <cell r="E647" t="str">
            <v/>
          </cell>
          <cell r="F647" t="str">
            <v xml:space="preserve">Collectif, </v>
          </cell>
          <cell r="G647" t="str">
            <v/>
          </cell>
          <cell r="H647" t="str">
            <v/>
          </cell>
          <cell r="I647" t="str">
            <v/>
          </cell>
          <cell r="J647" t="str">
            <v/>
          </cell>
          <cell r="K647" t="str">
            <v>Edition du 1 April 2023</v>
          </cell>
          <cell r="L647" t="str">
            <v>558 pages</v>
          </cell>
          <cell r="M647" t="str">
            <v>Editions ENI</v>
          </cell>
          <cell r="N647" t="str">
            <v>fre</v>
          </cell>
          <cell r="O647" t="str">
            <v>fre</v>
          </cell>
          <cell r="P647" t="str">
            <v>fre</v>
          </cell>
          <cell r="Q647" t="str">
            <v>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v>
          </cell>
          <cell r="R647">
            <v>9782409039577</v>
          </cell>
          <cell r="S647" t="str">
            <v>Version Numérique</v>
          </cell>
          <cell r="T647">
            <v>9782409039560</v>
          </cell>
          <cell r="U647" t="str">
            <v>Version Imprimée</v>
          </cell>
          <cell r="V647" t="str">
            <v>St-Herblain</v>
          </cell>
          <cell r="W647" t="str">
            <v>Editions ENI</v>
          </cell>
          <cell r="X647">
            <v>2023</v>
          </cell>
          <cell r="Y647" t="str">
            <v>Bibliothèque Numérique ENI (Service en ligne)</v>
          </cell>
          <cell r="Z647" t="str">
            <v>RÉFÉRENCE BUREAUTIQUE</v>
          </cell>
          <cell r="AA647" t="str">
            <v>texte</v>
          </cell>
          <cell r="AB647" t="str">
            <v>txt</v>
          </cell>
          <cell r="AC647" t="str">
            <v>rdacontent/fre</v>
          </cell>
          <cell r="AD647" t="str">
            <v>informatique</v>
          </cell>
          <cell r="AE647" t="str">
            <v>c</v>
          </cell>
          <cell r="AF647" t="str">
            <v>rdamedia/fre</v>
          </cell>
          <cell r="AG647" t="str">
            <v>ressource en ligne</v>
          </cell>
          <cell r="AH647" t="str">
            <v>cr</v>
          </cell>
          <cell r="AI647" t="str">
            <v>rdacarrier/fre</v>
          </cell>
          <cell r="AJ647" t="str">
            <v>m\\\\\o\\d\\\\\\\\</v>
          </cell>
          <cell r="AK647" t="str">
            <v>cr\cn\\\\uuaua</v>
          </cell>
          <cell r="AL647" t="str">
            <v>Accès restreint aux membres</v>
          </cell>
          <cell r="AM647" t="str">
            <v>Source de la note de description : Version imprimée</v>
          </cell>
          <cell r="AN647" t="str">
            <v/>
          </cell>
          <cell r="AO647" t="str">
            <v>%SITE_CLIENT%/?library_guid=3799B1B8-4CCD-4B1C-A283-BE9176E0CEB8</v>
          </cell>
          <cell r="AP647" t="str">
            <v>Accès au travers du portail ENI</v>
          </cell>
          <cell r="AQ647" t="str">
            <v xml:space="preserve"> Microsoft 365 </v>
          </cell>
          <cell r="AR647" t="str">
            <v xml:space="preserve"> tableau croise dynamique </v>
          </cell>
          <cell r="AS647" t="str">
            <v xml:space="preserve"> tableaux croises dynamiques</v>
          </cell>
          <cell r="AT647" t="str">
            <v xml:space="preserve"> tableur </v>
          </cell>
          <cell r="AU647" t="str">
            <v xml:space="preserve">excel </v>
          </cell>
          <cell r="AV647" t="str">
            <v/>
          </cell>
          <cell r="AW647" t="str">
            <v/>
          </cell>
          <cell r="AX647" t="str">
            <v/>
          </cell>
          <cell r="AY647" t="str">
            <v/>
          </cell>
          <cell r="AZ647" t="str">
            <v/>
          </cell>
          <cell r="BA647" t="str">
            <v/>
          </cell>
          <cell r="BB647" t="str">
            <v/>
          </cell>
          <cell r="BC647" t="str">
            <v/>
          </cell>
          <cell r="BD647" t="str">
            <v/>
          </cell>
          <cell r="BE647" t="str">
            <v/>
          </cell>
          <cell r="BF647" t="str">
            <v/>
          </cell>
          <cell r="BG647" t="str">
            <v/>
          </cell>
          <cell r="BH647" t="str">
            <v/>
          </cell>
          <cell r="BI647" t="str">
            <v/>
          </cell>
          <cell r="BJ647" t="str">
            <v/>
          </cell>
          <cell r="BK647" t="str">
            <v/>
          </cell>
          <cell r="BL647" t="str">
            <v/>
          </cell>
          <cell r="BM647" t="str">
            <v/>
          </cell>
          <cell r="BN647" t="str">
            <v/>
          </cell>
          <cell r="BO647" t="str">
            <v/>
          </cell>
          <cell r="BP647" t="str">
            <v/>
          </cell>
          <cell r="BQ647" t="str">
            <v/>
          </cell>
          <cell r="BR647" t="str">
            <v/>
          </cell>
          <cell r="BS647" t="str">
            <v/>
          </cell>
          <cell r="BT647" t="str">
            <v/>
          </cell>
          <cell r="BU647" t="str">
            <v/>
          </cell>
          <cell r="BV647" t="str">
            <v/>
          </cell>
          <cell r="BW647" t="str">
            <v/>
          </cell>
          <cell r="BX647" t="str">
            <v/>
          </cell>
        </row>
        <row r="648">
          <cell r="A648" t="str">
            <v>RB2365WOR</v>
          </cell>
          <cell r="B648" t="str">
            <v>Word Microsoft 365 (2e édition)</v>
          </cell>
          <cell r="C648" t="str">
            <v/>
          </cell>
          <cell r="D648" t="str">
            <v xml:space="preserve"> Collectif</v>
          </cell>
          <cell r="E648" t="str">
            <v/>
          </cell>
          <cell r="F648" t="str">
            <v xml:space="preserve">Collectif, </v>
          </cell>
          <cell r="G648" t="str">
            <v/>
          </cell>
          <cell r="H648" t="str">
            <v/>
          </cell>
          <cell r="I648" t="str">
            <v/>
          </cell>
          <cell r="J648" t="str">
            <v/>
          </cell>
          <cell r="K648" t="str">
            <v>Edition du 1 April 2023</v>
          </cell>
          <cell r="L648" t="str">
            <v>536 pages</v>
          </cell>
          <cell r="M648" t="str">
            <v>Editions ENI</v>
          </cell>
          <cell r="N648" t="str">
            <v>fre</v>
          </cell>
          <cell r="O648" t="str">
            <v>fre</v>
          </cell>
          <cell r="P648" t="str">
            <v>fre</v>
          </cell>
          <cell r="Q648" t="str">
            <v>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v>
          </cell>
          <cell r="R648">
            <v>9782409039591</v>
          </cell>
          <cell r="S648" t="str">
            <v>Version Numérique</v>
          </cell>
          <cell r="T648">
            <v>9782409039584</v>
          </cell>
          <cell r="U648" t="str">
            <v>Version Imprimée</v>
          </cell>
          <cell r="V648" t="str">
            <v>St-Herblain</v>
          </cell>
          <cell r="W648" t="str">
            <v>Editions ENI</v>
          </cell>
          <cell r="X648">
            <v>2023</v>
          </cell>
          <cell r="Y648" t="str">
            <v>Bibliothèque Numérique ENI (Service en ligne)</v>
          </cell>
          <cell r="Z648" t="str">
            <v>RÉFÉRENCE BUREAUTIQUE</v>
          </cell>
          <cell r="AA648" t="str">
            <v>texte</v>
          </cell>
          <cell r="AB648" t="str">
            <v>txt</v>
          </cell>
          <cell r="AC648" t="str">
            <v>rdacontent/fre</v>
          </cell>
          <cell r="AD648" t="str">
            <v>informatique</v>
          </cell>
          <cell r="AE648" t="str">
            <v>c</v>
          </cell>
          <cell r="AF648" t="str">
            <v>rdamedia/fre</v>
          </cell>
          <cell r="AG648" t="str">
            <v>ressource en ligne</v>
          </cell>
          <cell r="AH648" t="str">
            <v>cr</v>
          </cell>
          <cell r="AI648" t="str">
            <v>rdacarrier/fre</v>
          </cell>
          <cell r="AJ648" t="str">
            <v>m\\\\\o\\d\\\\\\\\</v>
          </cell>
          <cell r="AK648" t="str">
            <v>cr\cn\\\\uuaua</v>
          </cell>
          <cell r="AL648" t="str">
            <v>Accès restreint aux membres</v>
          </cell>
          <cell r="AM648" t="str">
            <v>Source de la note de description : Version imprimée</v>
          </cell>
          <cell r="AN648" t="str">
            <v/>
          </cell>
          <cell r="AO648" t="str">
            <v>%SITE_CLIENT%/?library_guid=8F79ADC8-E4F2-4ECD-BB56-7B19AE5547D8</v>
          </cell>
          <cell r="AP648" t="str">
            <v>Accès au travers du portail ENI</v>
          </cell>
          <cell r="AQ648" t="str">
            <v xml:space="preserve"> document maître </v>
          </cell>
          <cell r="AR648" t="str">
            <v xml:space="preserve"> formulaire </v>
          </cell>
          <cell r="AS648" t="str">
            <v xml:space="preserve"> macro</v>
          </cell>
          <cell r="AT648" t="str">
            <v xml:space="preserve"> mailing </v>
          </cell>
          <cell r="AU648" t="str">
            <v xml:space="preserve"> Office 2021 </v>
          </cell>
          <cell r="AV648" t="str">
            <v xml:space="preserve"> Office 21 </v>
          </cell>
          <cell r="AW648" t="str">
            <v xml:space="preserve"> plan </v>
          </cell>
          <cell r="AX648" t="str">
            <v xml:space="preserve"> publipostage </v>
          </cell>
          <cell r="AY648" t="str">
            <v xml:space="preserve"> suivi des modifications </v>
          </cell>
          <cell r="AZ648" t="str">
            <v xml:space="preserve"> table des matières </v>
          </cell>
          <cell r="BA648" t="str">
            <v xml:space="preserve"> traitement de texte </v>
          </cell>
          <cell r="BB648" t="str">
            <v xml:space="preserve"> word 21 </v>
          </cell>
          <cell r="BC648" t="str">
            <v xml:space="preserve"> word2021</v>
          </cell>
          <cell r="BD648" t="str">
            <v xml:space="preserve"> word21 </v>
          </cell>
          <cell r="BE648" t="str">
            <v xml:space="preserve">commandes </v>
          </cell>
          <cell r="BF648" t="str">
            <v xml:space="preserve">Microsoft </v>
          </cell>
          <cell r="BG648" t="str">
            <v/>
          </cell>
          <cell r="BH648" t="str">
            <v/>
          </cell>
          <cell r="BI648" t="str">
            <v/>
          </cell>
          <cell r="BJ648" t="str">
            <v/>
          </cell>
          <cell r="BK648" t="str">
            <v/>
          </cell>
          <cell r="BL648" t="str">
            <v/>
          </cell>
          <cell r="BM648" t="str">
            <v/>
          </cell>
          <cell r="BN648" t="str">
            <v/>
          </cell>
          <cell r="BO648" t="str">
            <v/>
          </cell>
          <cell r="BP648" t="str">
            <v/>
          </cell>
          <cell r="BQ648" t="str">
            <v/>
          </cell>
          <cell r="BR648" t="str">
            <v/>
          </cell>
          <cell r="BS648" t="str">
            <v/>
          </cell>
          <cell r="BT648" t="str">
            <v/>
          </cell>
          <cell r="BU648" t="str">
            <v/>
          </cell>
          <cell r="BV648" t="str">
            <v/>
          </cell>
          <cell r="BW648" t="str">
            <v/>
          </cell>
          <cell r="BX648" t="str">
            <v/>
          </cell>
        </row>
        <row r="649">
          <cell r="A649" t="str">
            <v>RB2INTI</v>
          </cell>
          <cell r="B649" t="str">
            <v>Internet au quotidien (2e édition)</v>
          </cell>
          <cell r="C649" t="str">
            <v>Surfez sur Internet, envoyez des messages, téléchargez, discutez avec Skype, découvrez Facebook...</v>
          </cell>
          <cell r="D649" t="str">
            <v>Myriam GRIS</v>
          </cell>
          <cell r="E649" t="str">
            <v/>
          </cell>
          <cell r="F649" t="str">
            <v>GRIS, Myriam</v>
          </cell>
          <cell r="G649" t="str">
            <v/>
          </cell>
          <cell r="H649" t="str">
            <v/>
          </cell>
          <cell r="I649" t="str">
            <v/>
          </cell>
          <cell r="J649" t="str">
            <v/>
          </cell>
          <cell r="K649" t="str">
            <v>Edition du 1 March 2018</v>
          </cell>
          <cell r="L649" t="str">
            <v>386 pages</v>
          </cell>
          <cell r="M649" t="str">
            <v>Editions ENI</v>
          </cell>
          <cell r="N649" t="str">
            <v>fre</v>
          </cell>
          <cell r="O649" t="str">
            <v>fre</v>
          </cell>
          <cell r="P649" t="str">
            <v>fre</v>
          </cell>
          <cell r="Q649" t="str">
            <v>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v>
          </cell>
          <cell r="R649">
            <v>9782409011900</v>
          </cell>
          <cell r="S649" t="str">
            <v>Version Numérique</v>
          </cell>
          <cell r="T649">
            <v>9782409011887</v>
          </cell>
          <cell r="U649" t="str">
            <v>Version Imprimée</v>
          </cell>
          <cell r="V649" t="str">
            <v>St-Herblain</v>
          </cell>
          <cell r="W649" t="str">
            <v>Editions ENI</v>
          </cell>
          <cell r="X649">
            <v>2018</v>
          </cell>
          <cell r="Y649" t="str">
            <v>Bibliothèque Numérique ENI (Service en ligne)</v>
          </cell>
          <cell r="Z649" t="str">
            <v>RÉFÉRENCE BUREAUTIQUE</v>
          </cell>
          <cell r="AA649" t="str">
            <v>texte</v>
          </cell>
          <cell r="AB649" t="str">
            <v>txt</v>
          </cell>
          <cell r="AC649" t="str">
            <v>rdacontent/fre</v>
          </cell>
          <cell r="AD649" t="str">
            <v>informatique</v>
          </cell>
          <cell r="AE649" t="str">
            <v>c</v>
          </cell>
          <cell r="AF649" t="str">
            <v>rdamedia/fre</v>
          </cell>
          <cell r="AG649" t="str">
            <v>ressource en ligne</v>
          </cell>
          <cell r="AH649" t="str">
            <v>cr</v>
          </cell>
          <cell r="AI649" t="str">
            <v>rdacarrier/fre</v>
          </cell>
          <cell r="AJ649" t="str">
            <v>m\\\\\o\\d\\\\\\\\</v>
          </cell>
          <cell r="AK649" t="str">
            <v>cr\cn\\\\uuaua</v>
          </cell>
          <cell r="AL649" t="str">
            <v>Accès restreint aux membres</v>
          </cell>
          <cell r="AM649" t="str">
            <v>Source de la note de description : Version imprimée</v>
          </cell>
          <cell r="AN649" t="str">
            <v/>
          </cell>
          <cell r="AO649" t="str">
            <v>%SITE_CLIENT%/?library_guid=F4A047F7-4F92-4510-A73B-CC2AD03F06F7</v>
          </cell>
          <cell r="AP649" t="str">
            <v>Accès au travers du portail ENI</v>
          </cell>
          <cell r="AQ649" t="str">
            <v xml:space="preserve"> anti</v>
          </cell>
          <cell r="AR649" t="str">
            <v xml:space="preserve"> antivirus </v>
          </cell>
          <cell r="AS649" t="str">
            <v xml:space="preserve"> Bing </v>
          </cell>
          <cell r="AT649" t="str">
            <v xml:space="preserve"> Chrome </v>
          </cell>
          <cell r="AU649" t="str">
            <v xml:space="preserve"> contrôle parental </v>
          </cell>
          <cell r="AV649" t="str">
            <v xml:space="preserve"> Courrier </v>
          </cell>
          <cell r="AW649" t="str">
            <v xml:space="preserve"> Edge </v>
          </cell>
          <cell r="AX649" t="str">
            <v xml:space="preserve"> espion </v>
          </cell>
          <cell r="AY649" t="str">
            <v xml:space="preserve"> Facebook </v>
          </cell>
          <cell r="AZ649" t="str">
            <v xml:space="preserve"> firewall </v>
          </cell>
          <cell r="BA649" t="str">
            <v xml:space="preserve"> forum </v>
          </cell>
          <cell r="BB649" t="str">
            <v xml:space="preserve"> Gmail </v>
          </cell>
          <cell r="BC649" t="str">
            <v xml:space="preserve"> Google </v>
          </cell>
          <cell r="BD649" t="str">
            <v xml:space="preserve"> LNRB2INTI</v>
          </cell>
          <cell r="BE649" t="str">
            <v xml:space="preserve"> Mozilla Firefox </v>
          </cell>
          <cell r="BF649" t="str">
            <v xml:space="preserve"> Opera </v>
          </cell>
          <cell r="BG649" t="str">
            <v xml:space="preserve"> Qwant </v>
          </cell>
          <cell r="BH649" t="str">
            <v xml:space="preserve"> Skype </v>
          </cell>
          <cell r="BI649" t="str">
            <v xml:space="preserve"> spam </v>
          </cell>
          <cell r="BJ649" t="str">
            <v xml:space="preserve"> téléchargement </v>
          </cell>
          <cell r="BK649" t="str">
            <v xml:space="preserve"> télécharger </v>
          </cell>
          <cell r="BL649" t="str">
            <v xml:space="preserve"> Yahoo </v>
          </cell>
          <cell r="BM649" t="str">
            <v xml:space="preserve"> Youtube </v>
          </cell>
          <cell r="BN649" t="str">
            <v xml:space="preserve">Firefox </v>
          </cell>
          <cell r="BO649" t="str">
            <v xml:space="preserve">virus </v>
          </cell>
          <cell r="BP649" t="str">
            <v/>
          </cell>
          <cell r="BQ649" t="str">
            <v/>
          </cell>
          <cell r="BR649" t="str">
            <v/>
          </cell>
          <cell r="BS649" t="str">
            <v/>
          </cell>
          <cell r="BT649" t="str">
            <v/>
          </cell>
          <cell r="BU649" t="str">
            <v/>
          </cell>
          <cell r="BV649" t="str">
            <v/>
          </cell>
          <cell r="BW649" t="str">
            <v/>
          </cell>
          <cell r="BX649" t="str">
            <v/>
          </cell>
        </row>
        <row r="650">
          <cell r="A650" t="str">
            <v>RB3.3OPEBAS</v>
          </cell>
          <cell r="B650" t="str">
            <v>Base 3.3</v>
          </cell>
          <cell r="C650" t="str">
            <v>Le gestionnaire de bases de données de OpenOffice.org et LibreOffice</v>
          </cell>
          <cell r="D650" t="str">
            <v>Myriam GRIS</v>
          </cell>
          <cell r="E650" t="str">
            <v/>
          </cell>
          <cell r="F650" t="str">
            <v>GRIS, Myriam</v>
          </cell>
          <cell r="G650" t="str">
            <v/>
          </cell>
          <cell r="H650" t="str">
            <v/>
          </cell>
          <cell r="I650" t="str">
            <v/>
          </cell>
          <cell r="J650" t="str">
            <v/>
          </cell>
          <cell r="K650" t="str">
            <v>Edition du 1 April 2011</v>
          </cell>
          <cell r="L650" t="str">
            <v>302 pages</v>
          </cell>
          <cell r="M650" t="str">
            <v>Editions ENI</v>
          </cell>
          <cell r="N650" t="str">
            <v>fre</v>
          </cell>
          <cell r="O650" t="str">
            <v>fre</v>
          </cell>
          <cell r="P650" t="str">
            <v>fre</v>
          </cell>
          <cell r="Q650" t="str">
            <v>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v>
          </cell>
          <cell r="R650">
            <v>9782746064829</v>
          </cell>
          <cell r="S650" t="str">
            <v>Version Numérique</v>
          </cell>
          <cell r="T650">
            <v>9782746062092</v>
          </cell>
          <cell r="U650" t="str">
            <v>Version Imprimée</v>
          </cell>
          <cell r="V650" t="str">
            <v>St-Herblain</v>
          </cell>
          <cell r="W650" t="str">
            <v>Editions ENI</v>
          </cell>
          <cell r="X650">
            <v>2011</v>
          </cell>
          <cell r="Y650" t="str">
            <v>Bibliothèque Numérique ENI (Service en ligne)</v>
          </cell>
          <cell r="Z650" t="str">
            <v>RÉFÉRENCE BUREAUTIQUE</v>
          </cell>
          <cell r="AA650" t="str">
            <v>texte</v>
          </cell>
          <cell r="AB650" t="str">
            <v>txt</v>
          </cell>
          <cell r="AC650" t="str">
            <v>rdacontent/fre</v>
          </cell>
          <cell r="AD650" t="str">
            <v>informatique</v>
          </cell>
          <cell r="AE650" t="str">
            <v>c</v>
          </cell>
          <cell r="AF650" t="str">
            <v>rdamedia/fre</v>
          </cell>
          <cell r="AG650" t="str">
            <v>ressource en ligne</v>
          </cell>
          <cell r="AH650" t="str">
            <v>cr</v>
          </cell>
          <cell r="AI650" t="str">
            <v>rdacarrier/fre</v>
          </cell>
          <cell r="AJ650" t="str">
            <v>m\\\\\o\\d\\\\\\\\</v>
          </cell>
          <cell r="AK650" t="str">
            <v>cr\cn\\\\uuaua</v>
          </cell>
          <cell r="AL650" t="str">
            <v>Accès restreint aux membres</v>
          </cell>
          <cell r="AM650" t="str">
            <v>Source de la note de description : Version imprimée</v>
          </cell>
          <cell r="AN650" t="str">
            <v/>
          </cell>
          <cell r="AO650" t="str">
            <v>%SITE_CLIENT%/?library_guid=204DC5A8-3EE5-466F-9BFA-84700089AB49</v>
          </cell>
          <cell r="AP650" t="str">
            <v>Accès au travers du portail ENI</v>
          </cell>
          <cell r="AQ650" t="str">
            <v xml:space="preserve">  table </v>
          </cell>
          <cell r="AR650" t="str">
            <v xml:space="preserve"> application </v>
          </cell>
          <cell r="AS650" t="str">
            <v xml:space="preserve"> e</v>
          </cell>
          <cell r="AT650" t="str">
            <v xml:space="preserve"> ebook </v>
          </cell>
          <cell r="AU650" t="str">
            <v xml:space="preserve"> état </v>
          </cell>
          <cell r="AV650" t="str">
            <v xml:space="preserve"> formulaire </v>
          </cell>
          <cell r="AW650" t="str">
            <v xml:space="preserve"> Libre Office </v>
          </cell>
          <cell r="AX650" t="str">
            <v xml:space="preserve"> LibreOffice </v>
          </cell>
          <cell r="AY650" t="str">
            <v xml:space="preserve"> livre électronique </v>
          </cell>
          <cell r="AZ650" t="str">
            <v xml:space="preserve"> livre numérique </v>
          </cell>
          <cell r="BA650" t="str">
            <v xml:space="preserve"> livres électroniques </v>
          </cell>
          <cell r="BB650" t="str">
            <v xml:space="preserve"> livres numériques </v>
          </cell>
          <cell r="BC650" t="str">
            <v xml:space="preserve"> Ooo </v>
          </cell>
          <cell r="BD650" t="str">
            <v xml:space="preserve"> OpenOffice </v>
          </cell>
          <cell r="BE650" t="str">
            <v xml:space="preserve"> OpenSource </v>
          </cell>
          <cell r="BF650" t="str">
            <v xml:space="preserve"> Ouvrage </v>
          </cell>
          <cell r="BG650" t="str">
            <v xml:space="preserve"> requête </v>
          </cell>
          <cell r="BH650" t="str">
            <v xml:space="preserve">book </v>
          </cell>
          <cell r="BI650" t="str">
            <v xml:space="preserve">Livre </v>
          </cell>
          <cell r="BJ650" t="str">
            <v/>
          </cell>
          <cell r="BK650" t="str">
            <v/>
          </cell>
          <cell r="BL650" t="str">
            <v/>
          </cell>
          <cell r="BM650" t="str">
            <v/>
          </cell>
          <cell r="BN650" t="str">
            <v/>
          </cell>
          <cell r="BO650" t="str">
            <v/>
          </cell>
          <cell r="BP650" t="str">
            <v/>
          </cell>
          <cell r="BQ650" t="str">
            <v/>
          </cell>
          <cell r="BR650" t="str">
            <v/>
          </cell>
          <cell r="BS650" t="str">
            <v/>
          </cell>
          <cell r="BT650" t="str">
            <v/>
          </cell>
          <cell r="BU650" t="str">
            <v/>
          </cell>
          <cell r="BV650" t="str">
            <v/>
          </cell>
          <cell r="BW650" t="str">
            <v/>
          </cell>
          <cell r="BX650" t="str">
            <v/>
          </cell>
        </row>
        <row r="651">
          <cell r="A651" t="str">
            <v>RB3.3OPECAL</v>
          </cell>
          <cell r="B651" t="str">
            <v>Calc 3.3</v>
          </cell>
          <cell r="C651" t="str">
            <v>Le tableur de OpenOffice.org et LibreOffice - Livre de référence</v>
          </cell>
          <cell r="D651" t="str">
            <v/>
          </cell>
          <cell r="E651" t="str">
            <v/>
          </cell>
          <cell r="F651" t="str">
            <v/>
          </cell>
          <cell r="G651" t="str">
            <v/>
          </cell>
          <cell r="H651" t="str">
            <v/>
          </cell>
          <cell r="I651" t="str">
            <v/>
          </cell>
          <cell r="J651" t="str">
            <v/>
          </cell>
          <cell r="K651" t="str">
            <v>Edition du 1 March 2011</v>
          </cell>
          <cell r="L651" t="str">
            <v>417 pages</v>
          </cell>
          <cell r="M651" t="str">
            <v>Editions ENI</v>
          </cell>
          <cell r="N651" t="str">
            <v>fre</v>
          </cell>
          <cell r="O651" t="str">
            <v>fre</v>
          </cell>
          <cell r="P651" t="str">
            <v>fre</v>
          </cell>
          <cell r="Q651" t="str">
            <v>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v>
          </cell>
          <cell r="R651">
            <v>9782746064324</v>
          </cell>
          <cell r="S651" t="str">
            <v>Version Numérique</v>
          </cell>
          <cell r="T651">
            <v>9782746062108</v>
          </cell>
          <cell r="U651" t="str">
            <v>Version Imprimée</v>
          </cell>
          <cell r="V651" t="str">
            <v>St-Herblain</v>
          </cell>
          <cell r="W651" t="str">
            <v>Editions ENI</v>
          </cell>
          <cell r="X651">
            <v>2011</v>
          </cell>
          <cell r="Y651" t="str">
            <v>Bibliothèque Numérique ENI (Service en ligne)</v>
          </cell>
          <cell r="Z651" t="str">
            <v>RÉFÉRENCE BUREAUTIQUE</v>
          </cell>
          <cell r="AA651" t="str">
            <v>texte</v>
          </cell>
          <cell r="AB651" t="str">
            <v>txt</v>
          </cell>
          <cell r="AC651" t="str">
            <v>rdacontent/fre</v>
          </cell>
          <cell r="AD651" t="str">
            <v>informatique</v>
          </cell>
          <cell r="AE651" t="str">
            <v>c</v>
          </cell>
          <cell r="AF651" t="str">
            <v>rdamedia/fre</v>
          </cell>
          <cell r="AG651" t="str">
            <v>ressource en ligne</v>
          </cell>
          <cell r="AH651" t="str">
            <v>cr</v>
          </cell>
          <cell r="AI651" t="str">
            <v>rdacarrier/fre</v>
          </cell>
          <cell r="AJ651" t="str">
            <v>m\\\\\o\\d\\\\\\\\</v>
          </cell>
          <cell r="AK651" t="str">
            <v>cr\cn\\\\uuaua</v>
          </cell>
          <cell r="AL651" t="str">
            <v>Accès restreint aux membres</v>
          </cell>
          <cell r="AM651" t="str">
            <v>Source de la note de description : Version imprimée</v>
          </cell>
          <cell r="AN651" t="str">
            <v/>
          </cell>
          <cell r="AO651" t="str">
            <v>%SITE_CLIENT%/?library_guid=1A492313-B80E-4800-94E8-09B3CD7FFA05</v>
          </cell>
          <cell r="AP651" t="str">
            <v>Accès au travers du portail ENI</v>
          </cell>
          <cell r="AQ651" t="str">
            <v xml:space="preserve"> analyse croisé </v>
          </cell>
          <cell r="AR651" t="str">
            <v xml:space="preserve"> audit </v>
          </cell>
          <cell r="AS651" t="str">
            <v xml:space="preserve"> classeur </v>
          </cell>
          <cell r="AT651" t="str">
            <v xml:space="preserve"> e</v>
          </cell>
          <cell r="AU651" t="str">
            <v xml:space="preserve"> ebook </v>
          </cell>
          <cell r="AV651" t="str">
            <v xml:space="preserve"> feuille de calcul </v>
          </cell>
          <cell r="AW651" t="str">
            <v xml:space="preserve"> formule </v>
          </cell>
          <cell r="AX651" t="str">
            <v xml:space="preserve"> graphique </v>
          </cell>
          <cell r="AY651" t="str">
            <v xml:space="preserve"> libre </v>
          </cell>
          <cell r="AZ651" t="str">
            <v xml:space="preserve"> LibreOffice </v>
          </cell>
          <cell r="BA651" t="str">
            <v xml:space="preserve"> liste </v>
          </cell>
          <cell r="BB651" t="str">
            <v xml:space="preserve"> livre électronique </v>
          </cell>
          <cell r="BC651" t="str">
            <v xml:space="preserve"> livre numérique </v>
          </cell>
          <cell r="BD651" t="str">
            <v xml:space="preserve"> Livre Ooo </v>
          </cell>
          <cell r="BE651" t="str">
            <v xml:space="preserve"> Livre OpenOffice.org </v>
          </cell>
          <cell r="BF651" t="str">
            <v xml:space="preserve"> livres électroniques </v>
          </cell>
          <cell r="BG651" t="str">
            <v xml:space="preserve"> livres numériques </v>
          </cell>
          <cell r="BH651" t="str">
            <v xml:space="preserve"> LNRB3.3OPECAL</v>
          </cell>
          <cell r="BI651" t="str">
            <v xml:space="preserve"> Ooo </v>
          </cell>
          <cell r="BJ651" t="str">
            <v xml:space="preserve"> OpenSource </v>
          </cell>
          <cell r="BK651" t="str">
            <v xml:space="preserve"> pilote de données </v>
          </cell>
          <cell r="BL651" t="str">
            <v xml:space="preserve"> scénario </v>
          </cell>
          <cell r="BM651" t="str">
            <v xml:space="preserve"> solveur </v>
          </cell>
          <cell r="BN651" t="str">
            <v xml:space="preserve"> statistique </v>
          </cell>
          <cell r="BO651" t="str">
            <v xml:space="preserve"> tableur </v>
          </cell>
          <cell r="BP651" t="str">
            <v xml:space="preserve">book </v>
          </cell>
          <cell r="BQ651" t="str">
            <v xml:space="preserve">Livre OpenOffice </v>
          </cell>
          <cell r="BR651" t="str">
            <v/>
          </cell>
          <cell r="BS651" t="str">
            <v/>
          </cell>
          <cell r="BT651" t="str">
            <v/>
          </cell>
          <cell r="BU651" t="str">
            <v/>
          </cell>
          <cell r="BV651" t="str">
            <v/>
          </cell>
          <cell r="BW651" t="str">
            <v/>
          </cell>
          <cell r="BX651" t="str">
            <v/>
          </cell>
        </row>
        <row r="652">
          <cell r="A652" t="str">
            <v>RB3.3OPEIMP</v>
          </cell>
          <cell r="B652" t="str">
            <v>Impress 3.3</v>
          </cell>
          <cell r="C652" t="str">
            <v>Le logiciel de présentations animées de OpenOffice.org et LibreOffice</v>
          </cell>
          <cell r="D652" t="str">
            <v>Myriam GRIS</v>
          </cell>
          <cell r="E652" t="str">
            <v/>
          </cell>
          <cell r="F652" t="str">
            <v>GRIS, Myriam</v>
          </cell>
          <cell r="G652" t="str">
            <v/>
          </cell>
          <cell r="H652" t="str">
            <v/>
          </cell>
          <cell r="I652" t="str">
            <v/>
          </cell>
          <cell r="J652" t="str">
            <v/>
          </cell>
          <cell r="K652" t="str">
            <v>Edition du 1 April 2011</v>
          </cell>
          <cell r="L652" t="str">
            <v>326 pages</v>
          </cell>
          <cell r="M652" t="str">
            <v>Editions ENI</v>
          </cell>
          <cell r="N652" t="str">
            <v>fre</v>
          </cell>
          <cell r="O652" t="str">
            <v>fre</v>
          </cell>
          <cell r="P652" t="str">
            <v>fre</v>
          </cell>
          <cell r="Q652" t="str">
            <v>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v>
          </cell>
          <cell r="R652">
            <v>9782746064843</v>
          </cell>
          <cell r="S652" t="str">
            <v>Version Numérique</v>
          </cell>
          <cell r="T652">
            <v>9782746063075</v>
          </cell>
          <cell r="U652" t="str">
            <v>Version Imprimée</v>
          </cell>
          <cell r="V652" t="str">
            <v>St-Herblain</v>
          </cell>
          <cell r="W652" t="str">
            <v>Editions ENI</v>
          </cell>
          <cell r="X652">
            <v>2011</v>
          </cell>
          <cell r="Y652" t="str">
            <v>Bibliothèque Numérique ENI (Service en ligne)</v>
          </cell>
          <cell r="Z652" t="str">
            <v>RÉFÉRENCE BUREAUTIQUE</v>
          </cell>
          <cell r="AA652" t="str">
            <v>texte</v>
          </cell>
          <cell r="AB652" t="str">
            <v>txt</v>
          </cell>
          <cell r="AC652" t="str">
            <v>rdacontent/fre</v>
          </cell>
          <cell r="AD652" t="str">
            <v>informatique</v>
          </cell>
          <cell r="AE652" t="str">
            <v>c</v>
          </cell>
          <cell r="AF652" t="str">
            <v>rdamedia/fre</v>
          </cell>
          <cell r="AG652" t="str">
            <v>ressource en ligne</v>
          </cell>
          <cell r="AH652" t="str">
            <v>cr</v>
          </cell>
          <cell r="AI652" t="str">
            <v>rdacarrier/fre</v>
          </cell>
          <cell r="AJ652" t="str">
            <v>m\\\\\o\\d\\\\\\\\</v>
          </cell>
          <cell r="AK652" t="str">
            <v>cr\cn\\\\uuaua</v>
          </cell>
          <cell r="AL652" t="str">
            <v>Accès restreint aux membres</v>
          </cell>
          <cell r="AM652" t="str">
            <v>Source de la note de description : Version imprimée</v>
          </cell>
          <cell r="AN652" t="str">
            <v/>
          </cell>
          <cell r="AO652" t="str">
            <v>%SITE_CLIENT%/?library_guid=62EEABF4-A44B-4049-8751-98ADF66EEC5A</v>
          </cell>
          <cell r="AP652" t="str">
            <v>Accès au travers du portail ENI</v>
          </cell>
          <cell r="AQ652" t="str">
            <v xml:space="preserve"> animation </v>
          </cell>
          <cell r="AR652" t="str">
            <v xml:space="preserve"> diaporama </v>
          </cell>
          <cell r="AS652" t="str">
            <v xml:space="preserve"> diapositive </v>
          </cell>
          <cell r="AT652" t="str">
            <v xml:space="preserve"> e</v>
          </cell>
          <cell r="AU652" t="str">
            <v xml:space="preserve"> ebook </v>
          </cell>
          <cell r="AV652" t="str">
            <v xml:space="preserve"> libre </v>
          </cell>
          <cell r="AW652" t="str">
            <v xml:space="preserve"> Libre Office </v>
          </cell>
          <cell r="AX652" t="str">
            <v xml:space="preserve"> LibreOffice </v>
          </cell>
          <cell r="AY652" t="str">
            <v xml:space="preserve"> livre électronique </v>
          </cell>
          <cell r="AZ652" t="str">
            <v xml:space="preserve"> livre numérique </v>
          </cell>
          <cell r="BA652" t="str">
            <v xml:space="preserve"> LNRB3.3OPEIMP</v>
          </cell>
          <cell r="BB652" t="str">
            <v xml:space="preserve"> open office </v>
          </cell>
          <cell r="BC652" t="str">
            <v xml:space="preserve"> openoffice </v>
          </cell>
          <cell r="BD652" t="str">
            <v xml:space="preserve"> PréAO </v>
          </cell>
          <cell r="BE652" t="str">
            <v xml:space="preserve">book </v>
          </cell>
          <cell r="BF652" t="str">
            <v xml:space="preserve">OpenSource </v>
          </cell>
          <cell r="BG652" t="str">
            <v/>
          </cell>
          <cell r="BH652" t="str">
            <v/>
          </cell>
          <cell r="BI652" t="str">
            <v/>
          </cell>
          <cell r="BJ652" t="str">
            <v/>
          </cell>
          <cell r="BK652" t="str">
            <v/>
          </cell>
          <cell r="BL652" t="str">
            <v/>
          </cell>
          <cell r="BM652" t="str">
            <v/>
          </cell>
          <cell r="BN652" t="str">
            <v/>
          </cell>
          <cell r="BO652" t="str">
            <v/>
          </cell>
          <cell r="BP652" t="str">
            <v/>
          </cell>
          <cell r="BQ652" t="str">
            <v/>
          </cell>
          <cell r="BR652" t="str">
            <v/>
          </cell>
          <cell r="BS652" t="str">
            <v/>
          </cell>
          <cell r="BT652" t="str">
            <v/>
          </cell>
          <cell r="BU652" t="str">
            <v/>
          </cell>
          <cell r="BV652" t="str">
            <v/>
          </cell>
          <cell r="BW652" t="str">
            <v/>
          </cell>
          <cell r="BX652" t="str">
            <v/>
          </cell>
        </row>
        <row r="653">
          <cell r="A653" t="str">
            <v>RB3.3OPEWRI</v>
          </cell>
          <cell r="B653" t="str">
            <v>Writer 3.3</v>
          </cell>
          <cell r="C653" t="str">
            <v>Le traitement de texte de OpenOffice.org et LibreOffice - Livre de référence</v>
          </cell>
          <cell r="D653" t="str">
            <v/>
          </cell>
          <cell r="E653" t="str">
            <v/>
          </cell>
          <cell r="F653" t="str">
            <v/>
          </cell>
          <cell r="G653" t="str">
            <v/>
          </cell>
          <cell r="H653" t="str">
            <v/>
          </cell>
          <cell r="I653" t="str">
            <v/>
          </cell>
          <cell r="J653" t="str">
            <v/>
          </cell>
          <cell r="K653" t="str">
            <v>Edition du 1 March 2011</v>
          </cell>
          <cell r="L653" t="str">
            <v>430 pages</v>
          </cell>
          <cell r="M653" t="str">
            <v>Editions ENI</v>
          </cell>
          <cell r="N653" t="str">
            <v>fre</v>
          </cell>
          <cell r="O653" t="str">
            <v>fre</v>
          </cell>
          <cell r="P653" t="str">
            <v>fre</v>
          </cell>
          <cell r="Q653" t="str">
            <v>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v>
          </cell>
          <cell r="R653">
            <v>9782746064362</v>
          </cell>
          <cell r="S653" t="str">
            <v>Version Numérique</v>
          </cell>
          <cell r="T653">
            <v>9782746062146</v>
          </cell>
          <cell r="U653" t="str">
            <v>Version Imprimée</v>
          </cell>
          <cell r="V653" t="str">
            <v>St-Herblain</v>
          </cell>
          <cell r="W653" t="str">
            <v>Editions ENI</v>
          </cell>
          <cell r="X653">
            <v>2011</v>
          </cell>
          <cell r="Y653" t="str">
            <v>Bibliothèque Numérique ENI (Service en ligne)</v>
          </cell>
          <cell r="Z653" t="str">
            <v>RÉFÉRENCE BUREAUTIQUE</v>
          </cell>
          <cell r="AA653" t="str">
            <v>texte</v>
          </cell>
          <cell r="AB653" t="str">
            <v>txt</v>
          </cell>
          <cell r="AC653" t="str">
            <v>rdacontent/fre</v>
          </cell>
          <cell r="AD653" t="str">
            <v>informatique</v>
          </cell>
          <cell r="AE653" t="str">
            <v>c</v>
          </cell>
          <cell r="AF653" t="str">
            <v>rdamedia/fre</v>
          </cell>
          <cell r="AG653" t="str">
            <v>ressource en ligne</v>
          </cell>
          <cell r="AH653" t="str">
            <v>cr</v>
          </cell>
          <cell r="AI653" t="str">
            <v>rdacarrier/fre</v>
          </cell>
          <cell r="AJ653" t="str">
            <v>m\\\\\o\\d\\\\\\\\</v>
          </cell>
          <cell r="AK653" t="str">
            <v>cr\cn\\\\uuaua</v>
          </cell>
          <cell r="AL653" t="str">
            <v>Accès restreint aux membres</v>
          </cell>
          <cell r="AM653" t="str">
            <v>Source de la note de description : Version imprimée</v>
          </cell>
          <cell r="AN653" t="str">
            <v/>
          </cell>
          <cell r="AO653" t="str">
            <v>%SITE_CLIENT%/?library_guid=964AB542-D68F-4190-B714-7129F313F4ED</v>
          </cell>
          <cell r="AP653" t="str">
            <v>Accès au travers du portail ENI</v>
          </cell>
          <cell r="AQ653" t="str">
            <v xml:space="preserve"> autotexte </v>
          </cell>
          <cell r="AR653" t="str">
            <v xml:space="preserve"> e</v>
          </cell>
          <cell r="AS653" t="str">
            <v xml:space="preserve"> ebook </v>
          </cell>
          <cell r="AT653" t="str">
            <v xml:space="preserve"> index </v>
          </cell>
          <cell r="AU653" t="str">
            <v xml:space="preserve"> libre </v>
          </cell>
          <cell r="AV653" t="str">
            <v xml:space="preserve"> LibreOffice </v>
          </cell>
          <cell r="AW653" t="str">
            <v xml:space="preserve"> livre électronique </v>
          </cell>
          <cell r="AX653" t="str">
            <v xml:space="preserve"> livre numérique </v>
          </cell>
          <cell r="AY653" t="str">
            <v xml:space="preserve"> Livre sur Ooo </v>
          </cell>
          <cell r="AZ653" t="str">
            <v xml:space="preserve"> livres électroniques </v>
          </cell>
          <cell r="BA653" t="str">
            <v xml:space="preserve"> livres numériques </v>
          </cell>
          <cell r="BB653" t="str">
            <v xml:space="preserve"> LNRB3.3OPEWRI</v>
          </cell>
          <cell r="BC653" t="str">
            <v xml:space="preserve"> mailing </v>
          </cell>
          <cell r="BD653" t="str">
            <v xml:space="preserve"> Ooo </v>
          </cell>
          <cell r="BE653" t="str">
            <v xml:space="preserve"> ouvrage </v>
          </cell>
          <cell r="BF653" t="str">
            <v xml:space="preserve"> page web </v>
          </cell>
          <cell r="BG653" t="str">
            <v xml:space="preserve"> plan </v>
          </cell>
          <cell r="BH653" t="str">
            <v xml:space="preserve"> publipostage </v>
          </cell>
          <cell r="BI653" t="str">
            <v xml:space="preserve"> table des matières </v>
          </cell>
          <cell r="BJ653" t="str">
            <v xml:space="preserve"> traitement de texte </v>
          </cell>
          <cell r="BK653" t="str">
            <v xml:space="preserve">book </v>
          </cell>
          <cell r="BL653" t="str">
            <v xml:space="preserve">OpenSource </v>
          </cell>
          <cell r="BM653" t="str">
            <v/>
          </cell>
          <cell r="BN653" t="str">
            <v/>
          </cell>
          <cell r="BO653" t="str">
            <v/>
          </cell>
          <cell r="BP653" t="str">
            <v/>
          </cell>
          <cell r="BQ653" t="str">
            <v/>
          </cell>
          <cell r="BR653" t="str">
            <v/>
          </cell>
          <cell r="BS653" t="str">
            <v/>
          </cell>
          <cell r="BT653" t="str">
            <v/>
          </cell>
          <cell r="BU653" t="str">
            <v/>
          </cell>
          <cell r="BV653" t="str">
            <v/>
          </cell>
          <cell r="BW653" t="str">
            <v/>
          </cell>
          <cell r="BX653" t="str">
            <v/>
          </cell>
        </row>
        <row r="654">
          <cell r="A654" t="str">
            <v>RB310WINP</v>
          </cell>
          <cell r="B654" t="str">
            <v>Windows 10</v>
          </cell>
          <cell r="C654" t="str">
            <v>Prise en main de votre ordinateur ou votre tablette (3e édition)</v>
          </cell>
          <cell r="D654" t="str">
            <v>Myriam GRIS</v>
          </cell>
          <cell r="E654" t="str">
            <v/>
          </cell>
          <cell r="F654" t="str">
            <v>GRIS, Myriam</v>
          </cell>
          <cell r="G654" t="str">
            <v/>
          </cell>
          <cell r="H654" t="str">
            <v/>
          </cell>
          <cell r="I654" t="str">
            <v/>
          </cell>
          <cell r="J654" t="str">
            <v/>
          </cell>
          <cell r="K654" t="str">
            <v>Edition du 1 March 2020</v>
          </cell>
          <cell r="L654" t="str">
            <v>334 pages</v>
          </cell>
          <cell r="M654" t="str">
            <v>Editions ENI</v>
          </cell>
          <cell r="N654" t="str">
            <v>fre</v>
          </cell>
          <cell r="O654" t="str">
            <v>fre</v>
          </cell>
          <cell r="P654" t="str">
            <v>fre</v>
          </cell>
          <cell r="Q654" t="str">
            <v>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v>
          </cell>
          <cell r="R654">
            <v>9782409023835</v>
          </cell>
          <cell r="S654" t="str">
            <v>Version Numérique</v>
          </cell>
          <cell r="T654">
            <v>9782409023828</v>
          </cell>
          <cell r="U654" t="str">
            <v>Version Imprimée</v>
          </cell>
          <cell r="V654" t="str">
            <v>St-Herblain</v>
          </cell>
          <cell r="W654" t="str">
            <v>Editions ENI</v>
          </cell>
          <cell r="X654">
            <v>2020</v>
          </cell>
          <cell r="Y654" t="str">
            <v>Bibliothèque Numérique ENI (Service en ligne)</v>
          </cell>
          <cell r="Z654" t="str">
            <v>RÉFÉRENCE BUREAUTIQUE</v>
          </cell>
          <cell r="AA654" t="str">
            <v>texte</v>
          </cell>
          <cell r="AB654" t="str">
            <v>txt</v>
          </cell>
          <cell r="AC654" t="str">
            <v>rdacontent/fre</v>
          </cell>
          <cell r="AD654" t="str">
            <v>informatique</v>
          </cell>
          <cell r="AE654" t="str">
            <v>c</v>
          </cell>
          <cell r="AF654" t="str">
            <v>rdamedia/fre</v>
          </cell>
          <cell r="AG654" t="str">
            <v>ressource en ligne</v>
          </cell>
          <cell r="AH654" t="str">
            <v>cr</v>
          </cell>
          <cell r="AI654" t="str">
            <v>rdacarrier/fre</v>
          </cell>
          <cell r="AJ654" t="str">
            <v>m\\\\\o\\d\\\\\\\\</v>
          </cell>
          <cell r="AK654" t="str">
            <v>cr\cn\\\\uuaua</v>
          </cell>
          <cell r="AL654" t="str">
            <v>Accès restreint aux membres</v>
          </cell>
          <cell r="AM654" t="str">
            <v>Source de la note de description : Version imprimée</v>
          </cell>
          <cell r="AN654" t="str">
            <v/>
          </cell>
          <cell r="AO654" t="str">
            <v>%SITE_CLIENT%/?library_guid=A687AB9C-6485-480D-942D-CCC86D0D8901</v>
          </cell>
          <cell r="AP654" t="str">
            <v>Accès au travers du portail ENI</v>
          </cell>
          <cell r="AQ654" t="str">
            <v xml:space="preserve"> bureau </v>
          </cell>
          <cell r="AR654" t="str">
            <v xml:space="preserve"> Edge </v>
          </cell>
          <cell r="AS654" t="str">
            <v xml:space="preserve"> Explorateur </v>
          </cell>
          <cell r="AT654" t="str">
            <v xml:space="preserve"> Lecteur Windows Media </v>
          </cell>
          <cell r="AU654" t="str">
            <v xml:space="preserve"> LNRB310WINP</v>
          </cell>
          <cell r="AV654" t="str">
            <v xml:space="preserve"> Media Player </v>
          </cell>
          <cell r="AW654" t="str">
            <v xml:space="preserve"> Onedrive </v>
          </cell>
          <cell r="AX654" t="str">
            <v xml:space="preserve"> OS </v>
          </cell>
          <cell r="AY654" t="str">
            <v xml:space="preserve"> surface pro </v>
          </cell>
          <cell r="AZ654" t="str">
            <v xml:space="preserve"> système d'exploitation </v>
          </cell>
          <cell r="BA654" t="str">
            <v xml:space="preserve"> tablette </v>
          </cell>
          <cell r="BB654" t="str">
            <v xml:space="preserve"> windows10 </v>
          </cell>
          <cell r="BC654" t="str">
            <v xml:space="preserve">Microsoft </v>
          </cell>
          <cell r="BD654" t="str">
            <v/>
          </cell>
          <cell r="BE654" t="str">
            <v/>
          </cell>
          <cell r="BF654" t="str">
            <v/>
          </cell>
          <cell r="BG654" t="str">
            <v/>
          </cell>
          <cell r="BH654" t="str">
            <v/>
          </cell>
          <cell r="BI654" t="str">
            <v/>
          </cell>
          <cell r="BJ654" t="str">
            <v/>
          </cell>
          <cell r="BK654" t="str">
            <v/>
          </cell>
          <cell r="BL654" t="str">
            <v/>
          </cell>
          <cell r="BM654" t="str">
            <v/>
          </cell>
          <cell r="BN654" t="str">
            <v/>
          </cell>
          <cell r="BO654" t="str">
            <v/>
          </cell>
          <cell r="BP654" t="str">
            <v/>
          </cell>
          <cell r="BQ654" t="str">
            <v/>
          </cell>
          <cell r="BR654" t="str">
            <v/>
          </cell>
          <cell r="BS654" t="str">
            <v/>
          </cell>
          <cell r="BT654" t="str">
            <v/>
          </cell>
          <cell r="BU654" t="str">
            <v/>
          </cell>
          <cell r="BV654" t="str">
            <v/>
          </cell>
          <cell r="BW654" t="str">
            <v/>
          </cell>
          <cell r="BX654" t="str">
            <v/>
          </cell>
        </row>
        <row r="655">
          <cell r="A655" t="str">
            <v>RB365POW</v>
          </cell>
          <cell r="B655" t="str">
            <v>PowerPoint Microsoft 365</v>
          </cell>
          <cell r="C655" t="str">
            <v/>
          </cell>
          <cell r="D655" t="str">
            <v xml:space="preserve"> Collectif,Florence MAHÉ</v>
          </cell>
          <cell r="E655" t="str">
            <v/>
          </cell>
          <cell r="F655" t="str">
            <v xml:space="preserve">Collectif, </v>
          </cell>
          <cell r="G655" t="str">
            <v>MAHÉ, Florence</v>
          </cell>
          <cell r="H655" t="str">
            <v/>
          </cell>
          <cell r="I655" t="str">
            <v/>
          </cell>
          <cell r="J655" t="str">
            <v/>
          </cell>
          <cell r="K655" t="str">
            <v>Edition du 1 June 2021</v>
          </cell>
          <cell r="L655" t="str">
            <v>466 pages</v>
          </cell>
          <cell r="M655" t="str">
            <v>Editions ENI</v>
          </cell>
          <cell r="N655" t="str">
            <v>fre</v>
          </cell>
          <cell r="O655" t="str">
            <v>fre</v>
          </cell>
          <cell r="P655" t="str">
            <v>fre</v>
          </cell>
          <cell r="Q655" t="str">
            <v>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v>
          </cell>
          <cell r="R655">
            <v>9782409030567</v>
          </cell>
          <cell r="S655" t="str">
            <v>Version Numérique</v>
          </cell>
          <cell r="T655">
            <v>9782409030550</v>
          </cell>
          <cell r="U655" t="str">
            <v>Version Imprimée</v>
          </cell>
          <cell r="V655" t="str">
            <v>St-Herblain</v>
          </cell>
          <cell r="W655" t="str">
            <v>Editions ENI</v>
          </cell>
          <cell r="X655">
            <v>2021</v>
          </cell>
          <cell r="Y655" t="str">
            <v>Bibliothèque Numérique ENI (Service en ligne)</v>
          </cell>
          <cell r="Z655" t="str">
            <v>RÉFÉRENCE BUREAUTIQUE</v>
          </cell>
          <cell r="AA655" t="str">
            <v>texte</v>
          </cell>
          <cell r="AB655" t="str">
            <v>txt</v>
          </cell>
          <cell r="AC655" t="str">
            <v>rdacontent/fre</v>
          </cell>
          <cell r="AD655" t="str">
            <v>informatique</v>
          </cell>
          <cell r="AE655" t="str">
            <v>c</v>
          </cell>
          <cell r="AF655" t="str">
            <v>rdamedia/fre</v>
          </cell>
          <cell r="AG655" t="str">
            <v>ressource en ligne</v>
          </cell>
          <cell r="AH655" t="str">
            <v>cr</v>
          </cell>
          <cell r="AI655" t="str">
            <v>rdacarrier/fre</v>
          </cell>
          <cell r="AJ655" t="str">
            <v>m\\\\\o\\d\\\\\\\\</v>
          </cell>
          <cell r="AK655" t="str">
            <v>cr\cn\\\\uuaua</v>
          </cell>
          <cell r="AL655" t="str">
            <v>Accès restreint aux membres</v>
          </cell>
          <cell r="AM655" t="str">
            <v>Source de la note de description : Version imprimée</v>
          </cell>
          <cell r="AN655" t="str">
            <v/>
          </cell>
          <cell r="AO655" t="str">
            <v>%SITE_CLIENT%/?library_guid=71F6246D-A7B8-432D-BBBC-EB2AA8F2C875</v>
          </cell>
          <cell r="AP655" t="str">
            <v>Accès au travers du portail ENI</v>
          </cell>
          <cell r="AQ655" t="str">
            <v xml:space="preserve">  Office 2019 </v>
          </cell>
          <cell r="AR655" t="str">
            <v xml:space="preserve"> album photos </v>
          </cell>
          <cell r="AS655" t="str">
            <v xml:space="preserve"> application </v>
          </cell>
          <cell r="AT655" t="str">
            <v xml:space="preserve"> diagramme </v>
          </cell>
          <cell r="AU655" t="str">
            <v xml:space="preserve"> diaporama </v>
          </cell>
          <cell r="AV655" t="str">
            <v xml:space="preserve"> diapositive </v>
          </cell>
          <cell r="AW655" t="str">
            <v xml:space="preserve"> e</v>
          </cell>
          <cell r="AX655" t="str">
            <v xml:space="preserve"> ebook </v>
          </cell>
          <cell r="AY655" t="str">
            <v xml:space="preserve"> livre électronique </v>
          </cell>
          <cell r="AZ655" t="str">
            <v xml:space="preserve"> livre numérique </v>
          </cell>
          <cell r="BA655" t="str">
            <v xml:space="preserve"> livres électroniques </v>
          </cell>
          <cell r="BB655" t="str">
            <v xml:space="preserve"> livres numériques </v>
          </cell>
          <cell r="BC655" t="str">
            <v xml:space="preserve"> LNRB365POW</v>
          </cell>
          <cell r="BD655" t="str">
            <v xml:space="preserve"> Office 19 </v>
          </cell>
          <cell r="BE655" t="str">
            <v xml:space="preserve"> organigramme </v>
          </cell>
          <cell r="BF655" t="str">
            <v xml:space="preserve"> Powerpoint 19 </v>
          </cell>
          <cell r="BG655" t="str">
            <v xml:space="preserve"> Powerpoint19 </v>
          </cell>
          <cell r="BH655" t="str">
            <v xml:space="preserve"> PowerPoint2019 </v>
          </cell>
          <cell r="BI655" t="str">
            <v xml:space="preserve"> PP </v>
          </cell>
          <cell r="BJ655" t="str">
            <v xml:space="preserve"> PréAO </v>
          </cell>
          <cell r="BK655" t="str">
            <v xml:space="preserve">book </v>
          </cell>
          <cell r="BL655" t="str">
            <v xml:space="preserve">Microsoft </v>
          </cell>
          <cell r="BM655" t="str">
            <v/>
          </cell>
          <cell r="BN655" t="str">
            <v/>
          </cell>
          <cell r="BO655" t="str">
            <v/>
          </cell>
          <cell r="BP655" t="str">
            <v/>
          </cell>
          <cell r="BQ655" t="str">
            <v/>
          </cell>
          <cell r="BR655" t="str">
            <v/>
          </cell>
          <cell r="BS655" t="str">
            <v/>
          </cell>
          <cell r="BT655" t="str">
            <v/>
          </cell>
          <cell r="BU655" t="str">
            <v/>
          </cell>
          <cell r="BV655" t="str">
            <v/>
          </cell>
          <cell r="BW655" t="str">
            <v/>
          </cell>
          <cell r="BX655" t="str">
            <v/>
          </cell>
        </row>
        <row r="656">
          <cell r="A656" t="str">
            <v>RB3OPEBAS</v>
          </cell>
          <cell r="B656" t="str">
            <v>Base</v>
          </cell>
          <cell r="C656" t="str">
            <v>Le gestionnaire de bases de données de OpenOffice.org 3</v>
          </cell>
          <cell r="D656" t="str">
            <v>Myriam GRIS</v>
          </cell>
          <cell r="E656" t="str">
            <v/>
          </cell>
          <cell r="F656" t="str">
            <v>GRIS, Myriam</v>
          </cell>
          <cell r="G656" t="str">
            <v/>
          </cell>
          <cell r="H656" t="str">
            <v/>
          </cell>
          <cell r="I656" t="str">
            <v/>
          </cell>
          <cell r="J656" t="str">
            <v/>
          </cell>
          <cell r="K656" t="str">
            <v>Edition du 1 December 2008</v>
          </cell>
          <cell r="L656" t="str">
            <v>282 pages</v>
          </cell>
          <cell r="M656" t="str">
            <v>Editions ENI</v>
          </cell>
          <cell r="N656" t="str">
            <v>fre</v>
          </cell>
          <cell r="O656" t="str">
            <v>fre</v>
          </cell>
          <cell r="P656" t="str">
            <v>fre</v>
          </cell>
          <cell r="Q656" t="str">
            <v>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v>
          </cell>
          <cell r="R656">
            <v>9782746047327</v>
          </cell>
          <cell r="S656" t="str">
            <v>Version Numérique</v>
          </cell>
          <cell r="T656">
            <v>9782746046559</v>
          </cell>
          <cell r="U656" t="str">
            <v>Version Imprimée</v>
          </cell>
          <cell r="V656" t="str">
            <v>St-Herblain</v>
          </cell>
          <cell r="W656" t="str">
            <v>Editions ENI</v>
          </cell>
          <cell r="X656">
            <v>2008</v>
          </cell>
          <cell r="Y656" t="str">
            <v>Bibliothèque Numérique ENI (Service en ligne)</v>
          </cell>
          <cell r="Z656" t="str">
            <v>RÉFÉRENCE BUREAUTIQUE</v>
          </cell>
          <cell r="AA656" t="str">
            <v>texte</v>
          </cell>
          <cell r="AB656" t="str">
            <v>txt</v>
          </cell>
          <cell r="AC656" t="str">
            <v>rdacontent/fre</v>
          </cell>
          <cell r="AD656" t="str">
            <v>informatique</v>
          </cell>
          <cell r="AE656" t="str">
            <v>c</v>
          </cell>
          <cell r="AF656" t="str">
            <v>rdamedia/fre</v>
          </cell>
          <cell r="AG656" t="str">
            <v>ressource en ligne</v>
          </cell>
          <cell r="AH656" t="str">
            <v>cr</v>
          </cell>
          <cell r="AI656" t="str">
            <v>rdacarrier/fre</v>
          </cell>
          <cell r="AJ656" t="str">
            <v>m\\\\\o\\d\\\\\\\\</v>
          </cell>
          <cell r="AK656" t="str">
            <v>cr\cn\\\\uuaua</v>
          </cell>
          <cell r="AL656" t="str">
            <v>Accès restreint aux membres</v>
          </cell>
          <cell r="AM656" t="str">
            <v>Source de la note de description : Version imprimée</v>
          </cell>
          <cell r="AN656" t="str">
            <v/>
          </cell>
          <cell r="AO656" t="str">
            <v>%SITE_CLIENT%/?library_guid=B49D8AB3-B891-4E0E-B900-FBD6EDAFCCA6</v>
          </cell>
          <cell r="AP656" t="str">
            <v>Accès au travers du portail ENI</v>
          </cell>
          <cell r="AQ656" t="str">
            <v xml:space="preserve">  table </v>
          </cell>
          <cell r="AR656" t="str">
            <v xml:space="preserve"> application </v>
          </cell>
          <cell r="AS656" t="str">
            <v xml:space="preserve"> e</v>
          </cell>
          <cell r="AT656" t="str">
            <v xml:space="preserve"> ebook </v>
          </cell>
          <cell r="AU656" t="str">
            <v xml:space="preserve"> état </v>
          </cell>
          <cell r="AV656" t="str">
            <v xml:space="preserve"> formulaire </v>
          </cell>
          <cell r="AW656" t="str">
            <v xml:space="preserve"> livre électronique </v>
          </cell>
          <cell r="AX656" t="str">
            <v xml:space="preserve"> livre numérique </v>
          </cell>
          <cell r="AY656" t="str">
            <v xml:space="preserve"> livres électroniques </v>
          </cell>
          <cell r="AZ656" t="str">
            <v xml:space="preserve"> livres numériques </v>
          </cell>
          <cell r="BA656" t="str">
            <v xml:space="preserve"> LNRB3OPEBAS</v>
          </cell>
          <cell r="BB656" t="str">
            <v xml:space="preserve"> Ooo </v>
          </cell>
          <cell r="BC656" t="str">
            <v xml:space="preserve"> OpenOffice </v>
          </cell>
          <cell r="BD656" t="str">
            <v xml:space="preserve"> OpenSource </v>
          </cell>
          <cell r="BE656" t="str">
            <v xml:space="preserve"> Ouvrage </v>
          </cell>
          <cell r="BF656" t="str">
            <v xml:space="preserve"> requête </v>
          </cell>
          <cell r="BG656" t="str">
            <v xml:space="preserve">book </v>
          </cell>
          <cell r="BH656" t="str">
            <v xml:space="preserve">Livre </v>
          </cell>
          <cell r="BI656" t="str">
            <v/>
          </cell>
          <cell r="BJ656" t="str">
            <v/>
          </cell>
          <cell r="BK656" t="str">
            <v/>
          </cell>
          <cell r="BL656" t="str">
            <v/>
          </cell>
          <cell r="BM656" t="str">
            <v/>
          </cell>
          <cell r="BN656" t="str">
            <v/>
          </cell>
          <cell r="BO656" t="str">
            <v/>
          </cell>
          <cell r="BP656" t="str">
            <v/>
          </cell>
          <cell r="BQ656" t="str">
            <v/>
          </cell>
          <cell r="BR656" t="str">
            <v/>
          </cell>
          <cell r="BS656" t="str">
            <v/>
          </cell>
          <cell r="BT656" t="str">
            <v/>
          </cell>
          <cell r="BU656" t="str">
            <v/>
          </cell>
          <cell r="BV656" t="str">
            <v/>
          </cell>
          <cell r="BW656" t="str">
            <v/>
          </cell>
          <cell r="BX656" t="str">
            <v/>
          </cell>
        </row>
        <row r="657">
          <cell r="A657" t="str">
            <v>RB3OPECAL</v>
          </cell>
          <cell r="B657" t="str">
            <v>Calc : Le tableur d'OpenOffice.org 3</v>
          </cell>
          <cell r="C657" t="str">
            <v/>
          </cell>
          <cell r="D657" t="str">
            <v/>
          </cell>
          <cell r="E657" t="str">
            <v/>
          </cell>
          <cell r="F657" t="str">
            <v/>
          </cell>
          <cell r="G657" t="str">
            <v/>
          </cell>
          <cell r="H657" t="str">
            <v/>
          </cell>
          <cell r="I657" t="str">
            <v/>
          </cell>
          <cell r="J657" t="str">
            <v/>
          </cell>
          <cell r="K657" t="str">
            <v>Edition du 1 January 2009</v>
          </cell>
          <cell r="L657" t="str">
            <v>352 pages</v>
          </cell>
          <cell r="M657" t="str">
            <v>Editions ENI</v>
          </cell>
          <cell r="N657" t="str">
            <v>fre</v>
          </cell>
          <cell r="O657" t="str">
            <v>fre</v>
          </cell>
          <cell r="P657" t="str">
            <v>fre</v>
          </cell>
          <cell r="Q657" t="str">
            <v>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v>
          </cell>
          <cell r="R657">
            <v>9782746048614</v>
          </cell>
          <cell r="S657" t="str">
            <v>Version Numérique</v>
          </cell>
          <cell r="T657">
            <v>9782746046887</v>
          </cell>
          <cell r="U657" t="str">
            <v>Version Imprimée</v>
          </cell>
          <cell r="V657" t="str">
            <v>St-Herblain</v>
          </cell>
          <cell r="W657" t="str">
            <v>Editions ENI</v>
          </cell>
          <cell r="X657">
            <v>2009</v>
          </cell>
          <cell r="Y657" t="str">
            <v>Bibliothèque Numérique ENI (Service en ligne)</v>
          </cell>
          <cell r="Z657" t="str">
            <v>RÉFÉRENCE BUREAUTIQUE</v>
          </cell>
          <cell r="AA657" t="str">
            <v>texte</v>
          </cell>
          <cell r="AB657" t="str">
            <v>txt</v>
          </cell>
          <cell r="AC657" t="str">
            <v>rdacontent/fre</v>
          </cell>
          <cell r="AD657" t="str">
            <v>informatique</v>
          </cell>
          <cell r="AE657" t="str">
            <v>c</v>
          </cell>
          <cell r="AF657" t="str">
            <v>rdamedia/fre</v>
          </cell>
          <cell r="AG657" t="str">
            <v>ressource en ligne</v>
          </cell>
          <cell r="AH657" t="str">
            <v>cr</v>
          </cell>
          <cell r="AI657" t="str">
            <v>rdacarrier/fre</v>
          </cell>
          <cell r="AJ657" t="str">
            <v>m\\\\\o\\d\\\\\\\\</v>
          </cell>
          <cell r="AK657" t="str">
            <v>cr\cn\\\\uuaua</v>
          </cell>
          <cell r="AL657" t="str">
            <v>Accès restreint aux membres</v>
          </cell>
          <cell r="AM657" t="str">
            <v>Source de la note de description : Version imprimée</v>
          </cell>
          <cell r="AN657" t="str">
            <v/>
          </cell>
          <cell r="AO657" t="str">
            <v>%SITE_CLIENT%/?library_guid=42E2F17E-00BE-4D32-9DF3-A5A5BECA51EE</v>
          </cell>
          <cell r="AP657" t="str">
            <v>Accès au travers du portail ENI</v>
          </cell>
          <cell r="AQ657" t="str">
            <v xml:space="preserve"> analyse croisé </v>
          </cell>
          <cell r="AR657" t="str">
            <v xml:space="preserve"> audit </v>
          </cell>
          <cell r="AS657" t="str">
            <v xml:space="preserve"> classeur </v>
          </cell>
          <cell r="AT657" t="str">
            <v xml:space="preserve"> feuille de calcul </v>
          </cell>
          <cell r="AU657" t="str">
            <v xml:space="preserve"> formule </v>
          </cell>
          <cell r="AV657" t="str">
            <v xml:space="preserve"> graphique </v>
          </cell>
          <cell r="AW657" t="str">
            <v xml:space="preserve"> libre </v>
          </cell>
          <cell r="AX657" t="str">
            <v xml:space="preserve"> liste </v>
          </cell>
          <cell r="AY657" t="str">
            <v xml:space="preserve"> Livre Ooo </v>
          </cell>
          <cell r="AZ657" t="str">
            <v xml:space="preserve"> Livre OpenOffice.org </v>
          </cell>
          <cell r="BA657" t="str">
            <v xml:space="preserve"> LNRB3OPECAL</v>
          </cell>
          <cell r="BB657" t="str">
            <v xml:space="preserve"> Ooo </v>
          </cell>
          <cell r="BC657" t="str">
            <v xml:space="preserve"> OpenSource </v>
          </cell>
          <cell r="BD657" t="str">
            <v xml:space="preserve"> pilote de données </v>
          </cell>
          <cell r="BE657" t="str">
            <v xml:space="preserve"> scénario </v>
          </cell>
          <cell r="BF657" t="str">
            <v xml:space="preserve"> solveur </v>
          </cell>
          <cell r="BG657" t="str">
            <v xml:space="preserve"> statistique </v>
          </cell>
          <cell r="BH657" t="str">
            <v xml:space="preserve"> tableur </v>
          </cell>
          <cell r="BI657" t="str">
            <v xml:space="preserve">Livre OpenOffice </v>
          </cell>
          <cell r="BJ657" t="str">
            <v/>
          </cell>
          <cell r="BK657" t="str">
            <v/>
          </cell>
          <cell r="BL657" t="str">
            <v/>
          </cell>
          <cell r="BM657" t="str">
            <v/>
          </cell>
          <cell r="BN657" t="str">
            <v/>
          </cell>
          <cell r="BO657" t="str">
            <v/>
          </cell>
          <cell r="BP657" t="str">
            <v/>
          </cell>
          <cell r="BQ657" t="str">
            <v/>
          </cell>
          <cell r="BR657" t="str">
            <v/>
          </cell>
          <cell r="BS657" t="str">
            <v/>
          </cell>
          <cell r="BT657" t="str">
            <v/>
          </cell>
          <cell r="BU657" t="str">
            <v/>
          </cell>
          <cell r="BV657" t="str">
            <v/>
          </cell>
          <cell r="BW657" t="str">
            <v/>
          </cell>
          <cell r="BX657" t="str">
            <v/>
          </cell>
        </row>
        <row r="658">
          <cell r="A658" t="str">
            <v>RB3OPEWRI</v>
          </cell>
          <cell r="B658" t="str">
            <v>Writer : le traitement de texte de OpenOffice.org 3</v>
          </cell>
          <cell r="C658" t="str">
            <v/>
          </cell>
          <cell r="D658" t="str">
            <v>Myriam GRIS,Catherine Guérois</v>
          </cell>
          <cell r="E658" t="str">
            <v/>
          </cell>
          <cell r="F658" t="str">
            <v>GRIS, Myriam</v>
          </cell>
          <cell r="G658" t="str">
            <v>Guérois, Catherine</v>
          </cell>
          <cell r="H658" t="str">
            <v/>
          </cell>
          <cell r="I658" t="str">
            <v/>
          </cell>
          <cell r="J658" t="str">
            <v/>
          </cell>
          <cell r="K658" t="str">
            <v>Edition du 1 February 2009</v>
          </cell>
          <cell r="L658" t="str">
            <v>375 pages</v>
          </cell>
          <cell r="M658" t="str">
            <v>Editions ENI</v>
          </cell>
          <cell r="N658" t="str">
            <v>fre</v>
          </cell>
          <cell r="O658" t="str">
            <v>fre</v>
          </cell>
          <cell r="P658" t="str">
            <v>fre</v>
          </cell>
          <cell r="Q658" t="str">
            <v>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v>
          </cell>
          <cell r="R658">
            <v>9782746049437</v>
          </cell>
          <cell r="S658" t="str">
            <v>Version Numérique</v>
          </cell>
          <cell r="T658">
            <v>9782746047181</v>
          </cell>
          <cell r="U658" t="str">
            <v>Version Imprimée</v>
          </cell>
          <cell r="V658" t="str">
            <v>St-Herblain</v>
          </cell>
          <cell r="W658" t="str">
            <v>Editions ENI</v>
          </cell>
          <cell r="X658">
            <v>2009</v>
          </cell>
          <cell r="Y658" t="str">
            <v>Bibliothèque Numérique ENI (Service en ligne)</v>
          </cell>
          <cell r="Z658" t="str">
            <v>RÉFÉRENCE BUREAUTIQUE</v>
          </cell>
          <cell r="AA658" t="str">
            <v>texte</v>
          </cell>
          <cell r="AB658" t="str">
            <v>txt</v>
          </cell>
          <cell r="AC658" t="str">
            <v>rdacontent/fre</v>
          </cell>
          <cell r="AD658" t="str">
            <v>informatique</v>
          </cell>
          <cell r="AE658" t="str">
            <v>c</v>
          </cell>
          <cell r="AF658" t="str">
            <v>rdamedia/fre</v>
          </cell>
          <cell r="AG658" t="str">
            <v>ressource en ligne</v>
          </cell>
          <cell r="AH658" t="str">
            <v>cr</v>
          </cell>
          <cell r="AI658" t="str">
            <v>rdacarrier/fre</v>
          </cell>
          <cell r="AJ658" t="str">
            <v>m\\\\\o\\d\\\\\\\\</v>
          </cell>
          <cell r="AK658" t="str">
            <v>cr\cn\\\\uuaua</v>
          </cell>
          <cell r="AL658" t="str">
            <v>Accès restreint aux membres</v>
          </cell>
          <cell r="AM658" t="str">
            <v>Source de la note de description : Version imprimée</v>
          </cell>
          <cell r="AN658" t="str">
            <v/>
          </cell>
          <cell r="AO658" t="str">
            <v>%SITE_CLIENT%/?library_guid=2942FFA7-BDB5-4D07-ACFA-53245CC5D374</v>
          </cell>
          <cell r="AP658" t="str">
            <v>Accès au travers du portail ENI</v>
          </cell>
          <cell r="AQ658" t="str">
            <v xml:space="preserve"> autotexte </v>
          </cell>
          <cell r="AR658" t="str">
            <v xml:space="preserve"> index </v>
          </cell>
          <cell r="AS658" t="str">
            <v xml:space="preserve"> libre </v>
          </cell>
          <cell r="AT658" t="str">
            <v xml:space="preserve"> Livre sur Ooo </v>
          </cell>
          <cell r="AU658" t="str">
            <v xml:space="preserve"> LNRB3OPEWRI</v>
          </cell>
          <cell r="AV658" t="str">
            <v xml:space="preserve"> mailing </v>
          </cell>
          <cell r="AW658" t="str">
            <v xml:space="preserve"> Ooo </v>
          </cell>
          <cell r="AX658" t="str">
            <v xml:space="preserve"> ouvrage </v>
          </cell>
          <cell r="AY658" t="str">
            <v xml:space="preserve"> page web </v>
          </cell>
          <cell r="AZ658" t="str">
            <v xml:space="preserve"> plan </v>
          </cell>
          <cell r="BA658" t="str">
            <v xml:space="preserve"> publipostage </v>
          </cell>
          <cell r="BB658" t="str">
            <v xml:space="preserve"> table des matières </v>
          </cell>
          <cell r="BC658" t="str">
            <v xml:space="preserve"> traitement de texte </v>
          </cell>
          <cell r="BD658" t="str">
            <v xml:space="preserve">OpenSource </v>
          </cell>
          <cell r="BE658" t="str">
            <v/>
          </cell>
          <cell r="BF658" t="str">
            <v/>
          </cell>
          <cell r="BG658" t="str">
            <v/>
          </cell>
          <cell r="BH658" t="str">
            <v/>
          </cell>
          <cell r="BI658" t="str">
            <v/>
          </cell>
          <cell r="BJ658" t="str">
            <v/>
          </cell>
          <cell r="BK658" t="str">
            <v/>
          </cell>
          <cell r="BL658" t="str">
            <v/>
          </cell>
          <cell r="BM658" t="str">
            <v/>
          </cell>
          <cell r="BN658" t="str">
            <v/>
          </cell>
          <cell r="BO658" t="str">
            <v/>
          </cell>
          <cell r="BP658" t="str">
            <v/>
          </cell>
          <cell r="BQ658" t="str">
            <v/>
          </cell>
          <cell r="BR658" t="str">
            <v/>
          </cell>
          <cell r="BS658" t="str">
            <v/>
          </cell>
          <cell r="BT658" t="str">
            <v/>
          </cell>
          <cell r="BU658" t="str">
            <v/>
          </cell>
          <cell r="BV658" t="str">
            <v/>
          </cell>
          <cell r="BW658" t="str">
            <v/>
          </cell>
          <cell r="BX658" t="str">
            <v/>
          </cell>
        </row>
        <row r="659">
          <cell r="A659" t="str">
            <v>RB4.4LIB</v>
          </cell>
          <cell r="B659" t="str">
            <v>LibreOffice 4.4</v>
          </cell>
          <cell r="C659" t="str">
            <v>Nouveautés et fonctions essentielles</v>
          </cell>
          <cell r="D659" t="str">
            <v>Myriam GRIS</v>
          </cell>
          <cell r="E659" t="str">
            <v/>
          </cell>
          <cell r="F659" t="str">
            <v>GRIS, Myriam</v>
          </cell>
          <cell r="G659" t="str">
            <v/>
          </cell>
          <cell r="H659" t="str">
            <v/>
          </cell>
          <cell r="I659" t="str">
            <v/>
          </cell>
          <cell r="J659" t="str">
            <v/>
          </cell>
          <cell r="K659" t="str">
            <v>Edition du 1 May 2015</v>
          </cell>
          <cell r="L659" t="str">
            <v>196 pages</v>
          </cell>
          <cell r="M659" t="str">
            <v>Editions ENI</v>
          </cell>
          <cell r="N659" t="str">
            <v>fre</v>
          </cell>
          <cell r="O659" t="str">
            <v>fre</v>
          </cell>
          <cell r="P659" t="str">
            <v>fre</v>
          </cell>
          <cell r="Q659" t="str">
            <v>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v>
          </cell>
          <cell r="R659">
            <v>9782746096363</v>
          </cell>
          <cell r="S659" t="str">
            <v>Version Numérique</v>
          </cell>
          <cell r="T659">
            <v>9782746095502</v>
          </cell>
          <cell r="U659" t="str">
            <v>Version Imprimée</v>
          </cell>
          <cell r="V659" t="str">
            <v>St-Herblain</v>
          </cell>
          <cell r="W659" t="str">
            <v>Editions ENI</v>
          </cell>
          <cell r="X659">
            <v>2015</v>
          </cell>
          <cell r="Y659" t="str">
            <v>Bibliothèque Numérique ENI (Service en ligne)</v>
          </cell>
          <cell r="Z659" t="str">
            <v>RÉFÉRENCE BUREAUTIQUE</v>
          </cell>
          <cell r="AA659" t="str">
            <v>texte</v>
          </cell>
          <cell r="AB659" t="str">
            <v>txt</v>
          </cell>
          <cell r="AC659" t="str">
            <v>rdacontent/fre</v>
          </cell>
          <cell r="AD659" t="str">
            <v>informatique</v>
          </cell>
          <cell r="AE659" t="str">
            <v>c</v>
          </cell>
          <cell r="AF659" t="str">
            <v>rdamedia/fre</v>
          </cell>
          <cell r="AG659" t="str">
            <v>ressource en ligne</v>
          </cell>
          <cell r="AH659" t="str">
            <v>cr</v>
          </cell>
          <cell r="AI659" t="str">
            <v>rdacarrier/fre</v>
          </cell>
          <cell r="AJ659" t="str">
            <v>m\\\\\o\\d\\\\\\\\</v>
          </cell>
          <cell r="AK659" t="str">
            <v>cr\cn\\\\uuaua</v>
          </cell>
          <cell r="AL659" t="str">
            <v>Accès restreint aux membres</v>
          </cell>
          <cell r="AM659" t="str">
            <v>Source de la note de description : Version imprimée</v>
          </cell>
          <cell r="AN659" t="str">
            <v/>
          </cell>
          <cell r="AO659" t="str">
            <v>%SITE_CLIENT%/?library_guid=6AADACE4-C6F8-4D41-A027-1440C2FE53F1</v>
          </cell>
          <cell r="AP659" t="str">
            <v>Accès au travers du portail ENI</v>
          </cell>
          <cell r="AQ659" t="str">
            <v xml:space="preserve"> dessin vectoriel </v>
          </cell>
          <cell r="AR659" t="str">
            <v xml:space="preserve"> Libre Office </v>
          </cell>
          <cell r="AS659" t="str">
            <v xml:space="preserve"> LibreOffice.org </v>
          </cell>
          <cell r="AT659" t="str">
            <v xml:space="preserve"> LNRB4.4LIB</v>
          </cell>
          <cell r="AU659" t="str">
            <v xml:space="preserve"> nouveauté </v>
          </cell>
          <cell r="AV659" t="str">
            <v xml:space="preserve"> ooo </v>
          </cell>
          <cell r="AW659" t="str">
            <v xml:space="preserve"> OpenOffice </v>
          </cell>
          <cell r="AX659" t="str">
            <v xml:space="preserve"> Openoffice.org </v>
          </cell>
          <cell r="AY659" t="str">
            <v xml:space="preserve"> PréAO </v>
          </cell>
          <cell r="AZ659" t="str">
            <v xml:space="preserve"> tableur </v>
          </cell>
          <cell r="BA659" t="str">
            <v xml:space="preserve"> traitement de texte </v>
          </cell>
          <cell r="BB659" t="str">
            <v xml:space="preserve">Suite </v>
          </cell>
          <cell r="BC659" t="str">
            <v/>
          </cell>
          <cell r="BD659" t="str">
            <v/>
          </cell>
          <cell r="BE659" t="str">
            <v/>
          </cell>
          <cell r="BF659" t="str">
            <v/>
          </cell>
          <cell r="BG659" t="str">
            <v/>
          </cell>
          <cell r="BH659" t="str">
            <v/>
          </cell>
          <cell r="BI659" t="str">
            <v/>
          </cell>
          <cell r="BJ659" t="str">
            <v/>
          </cell>
          <cell r="BK659" t="str">
            <v/>
          </cell>
          <cell r="BL659" t="str">
            <v/>
          </cell>
          <cell r="BM659" t="str">
            <v/>
          </cell>
          <cell r="BN659" t="str">
            <v/>
          </cell>
          <cell r="BO659" t="str">
            <v/>
          </cell>
          <cell r="BP659" t="str">
            <v/>
          </cell>
          <cell r="BQ659" t="str">
            <v/>
          </cell>
          <cell r="BR659" t="str">
            <v/>
          </cell>
          <cell r="BS659" t="str">
            <v/>
          </cell>
          <cell r="BT659" t="str">
            <v/>
          </cell>
          <cell r="BU659" t="str">
            <v/>
          </cell>
          <cell r="BV659" t="str">
            <v/>
          </cell>
          <cell r="BW659" t="str">
            <v/>
          </cell>
          <cell r="BX659" t="str">
            <v/>
          </cell>
        </row>
        <row r="660">
          <cell r="A660" t="str">
            <v>RB410WIN</v>
          </cell>
          <cell r="B660" t="str">
            <v>Windows 10 (4e édition)</v>
          </cell>
          <cell r="C660" t="str">
            <v/>
          </cell>
          <cell r="D660" t="str">
            <v>Myriam GRIS</v>
          </cell>
          <cell r="E660" t="str">
            <v/>
          </cell>
          <cell r="F660" t="str">
            <v>GRIS, Myriam</v>
          </cell>
          <cell r="G660" t="str">
            <v/>
          </cell>
          <cell r="H660" t="str">
            <v/>
          </cell>
          <cell r="I660" t="str">
            <v/>
          </cell>
          <cell r="J660" t="str">
            <v/>
          </cell>
          <cell r="K660" t="str">
            <v>Edition du 1 February 2020</v>
          </cell>
          <cell r="L660" t="str">
            <v>550 pages</v>
          </cell>
          <cell r="M660" t="str">
            <v>Editions ENI</v>
          </cell>
          <cell r="N660" t="str">
            <v>fre</v>
          </cell>
          <cell r="O660" t="str">
            <v>fre</v>
          </cell>
          <cell r="P660" t="str">
            <v>fre</v>
          </cell>
          <cell r="Q660" t="str">
            <v>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v>
          </cell>
          <cell r="R660">
            <v>9782409023156</v>
          </cell>
          <cell r="S660" t="str">
            <v>Version Numérique</v>
          </cell>
          <cell r="T660">
            <v>9782409023149</v>
          </cell>
          <cell r="U660" t="str">
            <v>Version Imprimée</v>
          </cell>
          <cell r="V660" t="str">
            <v>St-Herblain</v>
          </cell>
          <cell r="W660" t="str">
            <v>Editions ENI</v>
          </cell>
          <cell r="X660">
            <v>2020</v>
          </cell>
          <cell r="Y660" t="str">
            <v>Bibliothèque Numérique ENI (Service en ligne)</v>
          </cell>
          <cell r="Z660" t="str">
            <v>RÉFÉRENCE BUREAUTIQUE</v>
          </cell>
          <cell r="AA660" t="str">
            <v>texte</v>
          </cell>
          <cell r="AB660" t="str">
            <v>txt</v>
          </cell>
          <cell r="AC660" t="str">
            <v>rdacontent/fre</v>
          </cell>
          <cell r="AD660" t="str">
            <v>informatique</v>
          </cell>
          <cell r="AE660" t="str">
            <v>c</v>
          </cell>
          <cell r="AF660" t="str">
            <v>rdamedia/fre</v>
          </cell>
          <cell r="AG660" t="str">
            <v>ressource en ligne</v>
          </cell>
          <cell r="AH660" t="str">
            <v>cr</v>
          </cell>
          <cell r="AI660" t="str">
            <v>rdacarrier/fre</v>
          </cell>
          <cell r="AJ660" t="str">
            <v>m\\\\\o\\d\\\\\\\\</v>
          </cell>
          <cell r="AK660" t="str">
            <v>cr\cn\\\\uuaua</v>
          </cell>
          <cell r="AL660" t="str">
            <v>Accès restreint aux membres</v>
          </cell>
          <cell r="AM660" t="str">
            <v>Source de la note de description : Version imprimée</v>
          </cell>
          <cell r="AN660" t="str">
            <v/>
          </cell>
          <cell r="AO660" t="str">
            <v>%SITE_CLIENT%/?library_guid=C6BE0486-3922-45E0-8ADE-A72849A80ED8</v>
          </cell>
          <cell r="AP660" t="str">
            <v>Accès au travers du portail ENI</v>
          </cell>
          <cell r="AQ660" t="str">
            <v xml:space="preserve"> bureau </v>
          </cell>
          <cell r="AR660" t="str">
            <v xml:space="preserve"> e</v>
          </cell>
          <cell r="AS660" t="str">
            <v xml:space="preserve"> ebook </v>
          </cell>
          <cell r="AT660" t="str">
            <v xml:space="preserve"> Explorateur </v>
          </cell>
          <cell r="AU660" t="str">
            <v xml:space="preserve"> installation </v>
          </cell>
          <cell r="AV660" t="str">
            <v xml:space="preserve"> livre électronique </v>
          </cell>
          <cell r="AW660" t="str">
            <v xml:space="preserve"> livre numérique </v>
          </cell>
          <cell r="AX660" t="str">
            <v xml:space="preserve"> livres électroniques </v>
          </cell>
          <cell r="AY660" t="str">
            <v xml:space="preserve"> livres numériques </v>
          </cell>
          <cell r="AZ660" t="str">
            <v xml:space="preserve"> LNRB410WIN</v>
          </cell>
          <cell r="BA660" t="str">
            <v xml:space="preserve"> Media Player </v>
          </cell>
          <cell r="BB660" t="str">
            <v xml:space="preserve"> OS </v>
          </cell>
          <cell r="BC660" t="str">
            <v xml:space="preserve"> Paint 3D </v>
          </cell>
          <cell r="BD660" t="str">
            <v xml:space="preserve"> réseau </v>
          </cell>
          <cell r="BE660" t="str">
            <v xml:space="preserve"> système d'exploitation </v>
          </cell>
          <cell r="BF660" t="str">
            <v xml:space="preserve">book </v>
          </cell>
          <cell r="BG660" t="str">
            <v xml:space="preserve">Microsoft </v>
          </cell>
          <cell r="BH660" t="str">
            <v/>
          </cell>
          <cell r="BI660" t="str">
            <v/>
          </cell>
          <cell r="BJ660" t="str">
            <v/>
          </cell>
          <cell r="BK660" t="str">
            <v/>
          </cell>
          <cell r="BL660" t="str">
            <v/>
          </cell>
          <cell r="BM660" t="str">
            <v/>
          </cell>
          <cell r="BN660" t="str">
            <v/>
          </cell>
          <cell r="BO660" t="str">
            <v/>
          </cell>
          <cell r="BP660" t="str">
            <v/>
          </cell>
          <cell r="BQ660" t="str">
            <v/>
          </cell>
          <cell r="BR660" t="str">
            <v/>
          </cell>
          <cell r="BS660" t="str">
            <v/>
          </cell>
          <cell r="BT660" t="str">
            <v/>
          </cell>
          <cell r="BU660" t="str">
            <v/>
          </cell>
          <cell r="BV660" t="str">
            <v/>
          </cell>
          <cell r="BW660" t="str">
            <v/>
          </cell>
          <cell r="BX660" t="str">
            <v/>
          </cell>
        </row>
        <row r="661">
          <cell r="A661" t="str">
            <v>RB5365OFF</v>
          </cell>
          <cell r="B661" t="str">
            <v>Microsoft 365 (5e édition)</v>
          </cell>
          <cell r="C661" t="str">
            <v>Travaillez en ligne avec OneDrive, SharePoint, Teams, Planner et Outlook</v>
          </cell>
          <cell r="D661" t="str">
            <v>Myriam GRIS</v>
          </cell>
          <cell r="E661" t="str">
            <v/>
          </cell>
          <cell r="F661" t="str">
            <v>GRIS, Myriam</v>
          </cell>
          <cell r="G661" t="str">
            <v/>
          </cell>
          <cell r="H661" t="str">
            <v/>
          </cell>
          <cell r="I661" t="str">
            <v/>
          </cell>
          <cell r="J661" t="str">
            <v/>
          </cell>
          <cell r="K661" t="str">
            <v>Edition du 1 June 2020</v>
          </cell>
          <cell r="L661" t="str">
            <v>579 pages</v>
          </cell>
          <cell r="M661" t="str">
            <v>Editions ENI</v>
          </cell>
          <cell r="N661" t="str">
            <v>fre</v>
          </cell>
          <cell r="O661" t="str">
            <v>fre</v>
          </cell>
          <cell r="P661" t="str">
            <v>fre</v>
          </cell>
          <cell r="Q661" t="str">
            <v>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v>
          </cell>
          <cell r="R661">
            <v>9782409025501</v>
          </cell>
          <cell r="S661" t="str">
            <v>Version Numérique</v>
          </cell>
          <cell r="T661">
            <v>9782409025495</v>
          </cell>
          <cell r="U661" t="str">
            <v>Version Imprimée</v>
          </cell>
          <cell r="V661" t="str">
            <v>St-Herblain</v>
          </cell>
          <cell r="W661" t="str">
            <v>Editions ENI</v>
          </cell>
          <cell r="X661">
            <v>2020</v>
          </cell>
          <cell r="Y661" t="str">
            <v>Bibliothèque Numérique ENI (Service en ligne)</v>
          </cell>
          <cell r="Z661" t="str">
            <v>RÉFÉRENCE BUREAUTIQUE</v>
          </cell>
          <cell r="AA661" t="str">
            <v>texte</v>
          </cell>
          <cell r="AB661" t="str">
            <v>txt</v>
          </cell>
          <cell r="AC661" t="str">
            <v>rdacontent/fre</v>
          </cell>
          <cell r="AD661" t="str">
            <v>informatique</v>
          </cell>
          <cell r="AE661" t="str">
            <v>c</v>
          </cell>
          <cell r="AF661" t="str">
            <v>rdamedia/fre</v>
          </cell>
          <cell r="AG661" t="str">
            <v>ressource en ligne</v>
          </cell>
          <cell r="AH661" t="str">
            <v>cr</v>
          </cell>
          <cell r="AI661" t="str">
            <v>rdacarrier/fre</v>
          </cell>
          <cell r="AJ661" t="str">
            <v>m\\\\\o\\d\\\\\\\\</v>
          </cell>
          <cell r="AK661" t="str">
            <v>cr\cn\\\\uuaua</v>
          </cell>
          <cell r="AL661" t="str">
            <v>Accès restreint aux membres</v>
          </cell>
          <cell r="AM661" t="str">
            <v>Source de la note de description : Version imprimée</v>
          </cell>
          <cell r="AN661" t="str">
            <v/>
          </cell>
          <cell r="AO661" t="str">
            <v>%SITE_CLIENT%/?library_guid=E5D90BB0-E9C4-4240-8E57-4B20115DABC6</v>
          </cell>
          <cell r="AP661" t="str">
            <v>Accès au travers du portail ENI</v>
          </cell>
          <cell r="AQ661" t="str">
            <v xml:space="preserve"> bibliothèque de documents </v>
          </cell>
          <cell r="AR661" t="str">
            <v xml:space="preserve"> Delve </v>
          </cell>
          <cell r="AS661" t="str">
            <v xml:space="preserve"> LNRB5365OFF</v>
          </cell>
          <cell r="AT661" t="str">
            <v xml:space="preserve"> OneDrive </v>
          </cell>
          <cell r="AU661" t="str">
            <v xml:space="preserve"> Outlook sur le web </v>
          </cell>
          <cell r="AV661" t="str">
            <v xml:space="preserve"> partage </v>
          </cell>
          <cell r="AW661" t="str">
            <v xml:space="preserve"> SharePoint </v>
          </cell>
          <cell r="AX661" t="str">
            <v xml:space="preserve"> site d'équipe </v>
          </cell>
          <cell r="AY661" t="str">
            <v xml:space="preserve"> Teams </v>
          </cell>
          <cell r="AZ661" t="str">
            <v xml:space="preserve"> travail collaboratif </v>
          </cell>
          <cell r="BA661" t="str">
            <v xml:space="preserve"> travail de groupe </v>
          </cell>
          <cell r="BB661" t="str">
            <v xml:space="preserve">Office 365 </v>
          </cell>
          <cell r="BC661" t="str">
            <v/>
          </cell>
          <cell r="BD661" t="str">
            <v/>
          </cell>
          <cell r="BE661" t="str">
            <v/>
          </cell>
          <cell r="BF661" t="str">
            <v/>
          </cell>
          <cell r="BG661" t="str">
            <v/>
          </cell>
          <cell r="BH661" t="str">
            <v/>
          </cell>
          <cell r="BI661" t="str">
            <v/>
          </cell>
          <cell r="BJ661" t="str">
            <v/>
          </cell>
          <cell r="BK661" t="str">
            <v/>
          </cell>
          <cell r="BL661" t="str">
            <v/>
          </cell>
          <cell r="BM661" t="str">
            <v/>
          </cell>
          <cell r="BN661" t="str">
            <v/>
          </cell>
          <cell r="BO661" t="str">
            <v/>
          </cell>
          <cell r="BP661" t="str">
            <v/>
          </cell>
          <cell r="BQ661" t="str">
            <v/>
          </cell>
          <cell r="BR661" t="str">
            <v/>
          </cell>
          <cell r="BS661" t="str">
            <v/>
          </cell>
          <cell r="BT661" t="str">
            <v/>
          </cell>
          <cell r="BU661" t="str">
            <v/>
          </cell>
          <cell r="BV661" t="str">
            <v/>
          </cell>
          <cell r="BW661" t="str">
            <v/>
          </cell>
          <cell r="BX661" t="str">
            <v/>
          </cell>
        </row>
        <row r="662">
          <cell r="A662" t="str">
            <v>RB5LIB</v>
          </cell>
          <cell r="B662" t="str">
            <v>LibreOffice 5</v>
          </cell>
          <cell r="C662" t="str">
            <v>Nouveautés et fonctions essentielles</v>
          </cell>
          <cell r="D662" t="str">
            <v>Myriam GRIS</v>
          </cell>
          <cell r="E662" t="str">
            <v/>
          </cell>
          <cell r="F662" t="str">
            <v>GRIS, Myriam</v>
          </cell>
          <cell r="G662" t="str">
            <v/>
          </cell>
          <cell r="H662" t="str">
            <v/>
          </cell>
          <cell r="I662" t="str">
            <v/>
          </cell>
          <cell r="J662" t="str">
            <v/>
          </cell>
          <cell r="K662" t="str">
            <v>Edition du 1 April 2017</v>
          </cell>
          <cell r="L662" t="str">
            <v>230 pages</v>
          </cell>
          <cell r="M662" t="str">
            <v>Editions ENI</v>
          </cell>
          <cell r="N662" t="str">
            <v>fre</v>
          </cell>
          <cell r="O662" t="str">
            <v>fre</v>
          </cell>
          <cell r="P662" t="str">
            <v>fre</v>
          </cell>
          <cell r="Q662" t="str">
            <v>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v>
          </cell>
          <cell r="R662">
            <v>9782409008245</v>
          </cell>
          <cell r="S662" t="str">
            <v>Version Numérique</v>
          </cell>
          <cell r="T662">
            <v>9782409007415</v>
          </cell>
          <cell r="U662" t="str">
            <v>Version Imprimée</v>
          </cell>
          <cell r="V662" t="str">
            <v>St-Herblain</v>
          </cell>
          <cell r="W662" t="str">
            <v>Editions ENI</v>
          </cell>
          <cell r="X662">
            <v>2017</v>
          </cell>
          <cell r="Y662" t="str">
            <v>Bibliothèque Numérique ENI (Service en ligne)</v>
          </cell>
          <cell r="Z662" t="str">
            <v>RÉFÉRENCE BUREAUTIQUE</v>
          </cell>
          <cell r="AA662" t="str">
            <v>texte</v>
          </cell>
          <cell r="AB662" t="str">
            <v>txt</v>
          </cell>
          <cell r="AC662" t="str">
            <v>rdacontent/fre</v>
          </cell>
          <cell r="AD662" t="str">
            <v>informatique</v>
          </cell>
          <cell r="AE662" t="str">
            <v>c</v>
          </cell>
          <cell r="AF662" t="str">
            <v>rdamedia/fre</v>
          </cell>
          <cell r="AG662" t="str">
            <v>ressource en ligne</v>
          </cell>
          <cell r="AH662" t="str">
            <v>cr</v>
          </cell>
          <cell r="AI662" t="str">
            <v>rdacarrier/fre</v>
          </cell>
          <cell r="AJ662" t="str">
            <v>m\\\\\o\\d\\\\\\\\</v>
          </cell>
          <cell r="AK662" t="str">
            <v>cr\cn\\\\uuaua</v>
          </cell>
          <cell r="AL662" t="str">
            <v>Accès restreint aux membres</v>
          </cell>
          <cell r="AM662" t="str">
            <v>Source de la note de description : Version imprimée</v>
          </cell>
          <cell r="AN662" t="str">
            <v/>
          </cell>
          <cell r="AO662" t="str">
            <v>%SITE_CLIENT%/?library_guid=B9D4312C-046A-4A3D-9B4A-356303320E6C</v>
          </cell>
          <cell r="AP662" t="str">
            <v>Accès au travers du portail ENI</v>
          </cell>
          <cell r="AQ662" t="str">
            <v xml:space="preserve"> dessin vectoriel </v>
          </cell>
          <cell r="AR662" t="str">
            <v xml:space="preserve"> Libre Office </v>
          </cell>
          <cell r="AS662" t="str">
            <v xml:space="preserve"> LibreOffice.org </v>
          </cell>
          <cell r="AT662" t="str">
            <v xml:space="preserve"> LNRB5LIB</v>
          </cell>
          <cell r="AU662" t="str">
            <v xml:space="preserve"> nouveauté </v>
          </cell>
          <cell r="AV662" t="str">
            <v xml:space="preserve"> ooo </v>
          </cell>
          <cell r="AW662" t="str">
            <v xml:space="preserve"> OpenOffice </v>
          </cell>
          <cell r="AX662" t="str">
            <v xml:space="preserve"> Openoffice.org </v>
          </cell>
          <cell r="AY662" t="str">
            <v xml:space="preserve"> PréAO </v>
          </cell>
          <cell r="AZ662" t="str">
            <v xml:space="preserve"> tableur </v>
          </cell>
          <cell r="BA662" t="str">
            <v xml:space="preserve"> traitement de texte </v>
          </cell>
          <cell r="BB662" t="str">
            <v xml:space="preserve">Suite </v>
          </cell>
          <cell r="BC662" t="str">
            <v/>
          </cell>
          <cell r="BD662" t="str">
            <v/>
          </cell>
          <cell r="BE662" t="str">
            <v/>
          </cell>
          <cell r="BF662" t="str">
            <v/>
          </cell>
          <cell r="BG662" t="str">
            <v/>
          </cell>
          <cell r="BH662" t="str">
            <v/>
          </cell>
          <cell r="BI662" t="str">
            <v/>
          </cell>
          <cell r="BJ662" t="str">
            <v/>
          </cell>
          <cell r="BK662" t="str">
            <v/>
          </cell>
          <cell r="BL662" t="str">
            <v/>
          </cell>
          <cell r="BM662" t="str">
            <v/>
          </cell>
          <cell r="BN662" t="str">
            <v/>
          </cell>
          <cell r="BO662" t="str">
            <v/>
          </cell>
          <cell r="BP662" t="str">
            <v/>
          </cell>
          <cell r="BQ662" t="str">
            <v/>
          </cell>
          <cell r="BR662" t="str">
            <v/>
          </cell>
          <cell r="BS662" t="str">
            <v/>
          </cell>
          <cell r="BT662" t="str">
            <v/>
          </cell>
          <cell r="BU662" t="str">
            <v/>
          </cell>
          <cell r="BV662" t="str">
            <v/>
          </cell>
          <cell r="BW662" t="str">
            <v/>
          </cell>
          <cell r="BX662" t="str">
            <v/>
          </cell>
        </row>
        <row r="663">
          <cell r="A663" t="str">
            <v>RB5LIBCAL</v>
          </cell>
          <cell r="B663" t="str">
            <v>LibreOffice Calc 5</v>
          </cell>
          <cell r="C663" t="str">
            <v>Fonctions essentielles</v>
          </cell>
          <cell r="D663" t="str">
            <v xml:space="preserve"> Collectif</v>
          </cell>
          <cell r="E663" t="str">
            <v/>
          </cell>
          <cell r="F663" t="str">
            <v xml:space="preserve">Collectif, </v>
          </cell>
          <cell r="G663" t="str">
            <v/>
          </cell>
          <cell r="H663" t="str">
            <v/>
          </cell>
          <cell r="I663" t="str">
            <v/>
          </cell>
          <cell r="J663" t="str">
            <v/>
          </cell>
          <cell r="K663" t="str">
            <v>Edition du 1 May 2016</v>
          </cell>
          <cell r="L663" t="str">
            <v>282 pages</v>
          </cell>
          <cell r="M663" t="str">
            <v>Editions ENI</v>
          </cell>
          <cell r="N663" t="str">
            <v>fre</v>
          </cell>
          <cell r="O663" t="str">
            <v>fre</v>
          </cell>
          <cell r="P663" t="str">
            <v>fre</v>
          </cell>
          <cell r="Q663" t="str">
            <v>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v>
          </cell>
          <cell r="R663">
            <v>9782409002304</v>
          </cell>
          <cell r="S663" t="str">
            <v>Version Numérique</v>
          </cell>
          <cell r="T663">
            <v>9782409001048</v>
          </cell>
          <cell r="U663" t="str">
            <v>Version Imprimée</v>
          </cell>
          <cell r="V663" t="str">
            <v>St-Herblain</v>
          </cell>
          <cell r="W663" t="str">
            <v>Editions ENI</v>
          </cell>
          <cell r="X663">
            <v>2016</v>
          </cell>
          <cell r="Y663" t="str">
            <v>Bibliothèque Numérique ENI (Service en ligne)</v>
          </cell>
          <cell r="Z663" t="str">
            <v>RÉFÉRENCE BUREAUTIQUE</v>
          </cell>
          <cell r="AA663" t="str">
            <v>texte</v>
          </cell>
          <cell r="AB663" t="str">
            <v>txt</v>
          </cell>
          <cell r="AC663" t="str">
            <v>rdacontent/fre</v>
          </cell>
          <cell r="AD663" t="str">
            <v>informatique</v>
          </cell>
          <cell r="AE663" t="str">
            <v>c</v>
          </cell>
          <cell r="AF663" t="str">
            <v>rdamedia/fre</v>
          </cell>
          <cell r="AG663" t="str">
            <v>ressource en ligne</v>
          </cell>
          <cell r="AH663" t="str">
            <v>cr</v>
          </cell>
          <cell r="AI663" t="str">
            <v>rdacarrier/fre</v>
          </cell>
          <cell r="AJ663" t="str">
            <v>m\\\\\o\\d\\\\\\\\</v>
          </cell>
          <cell r="AK663" t="str">
            <v>cr\cn\\\\uuaua</v>
          </cell>
          <cell r="AL663" t="str">
            <v>Accès restreint aux membres</v>
          </cell>
          <cell r="AM663" t="str">
            <v>Source de la note de description : Version imprimée</v>
          </cell>
          <cell r="AN663" t="str">
            <v/>
          </cell>
          <cell r="AO663" t="str">
            <v>%SITE_CLIENT%/?library_guid=FEC17AA0-1E28-4F79-B885-9E4EE6350D27</v>
          </cell>
          <cell r="AP663" t="str">
            <v>Accès au travers du portail ENI</v>
          </cell>
          <cell r="AQ663" t="str">
            <v xml:space="preserve"> analyse croisé </v>
          </cell>
          <cell r="AR663" t="str">
            <v xml:space="preserve"> classeur </v>
          </cell>
          <cell r="AS663" t="str">
            <v xml:space="preserve"> feuille de calcul </v>
          </cell>
          <cell r="AT663" t="str">
            <v xml:space="preserve"> formule </v>
          </cell>
          <cell r="AU663" t="str">
            <v xml:space="preserve"> graphique </v>
          </cell>
          <cell r="AV663" t="str">
            <v xml:space="preserve"> libre </v>
          </cell>
          <cell r="AW663" t="str">
            <v xml:space="preserve"> LibreOffice </v>
          </cell>
          <cell r="AX663" t="str">
            <v xml:space="preserve"> Livre Ooo </v>
          </cell>
          <cell r="AY663" t="str">
            <v xml:space="preserve"> Livre OpenOffice.org </v>
          </cell>
          <cell r="AZ663" t="str">
            <v xml:space="preserve"> LNRB5LIBCAL</v>
          </cell>
          <cell r="BA663" t="str">
            <v xml:space="preserve"> Ooo </v>
          </cell>
          <cell r="BB663" t="str">
            <v xml:space="preserve"> OpenSource </v>
          </cell>
          <cell r="BC663" t="str">
            <v xml:space="preserve"> tableur </v>
          </cell>
          <cell r="BD663" t="str">
            <v xml:space="preserve">OpenOffice </v>
          </cell>
          <cell r="BE663" t="str">
            <v/>
          </cell>
          <cell r="BF663" t="str">
            <v/>
          </cell>
          <cell r="BG663" t="str">
            <v/>
          </cell>
          <cell r="BH663" t="str">
            <v/>
          </cell>
          <cell r="BI663" t="str">
            <v/>
          </cell>
          <cell r="BJ663" t="str">
            <v/>
          </cell>
          <cell r="BK663" t="str">
            <v/>
          </cell>
          <cell r="BL663" t="str">
            <v/>
          </cell>
          <cell r="BM663" t="str">
            <v/>
          </cell>
          <cell r="BN663" t="str">
            <v/>
          </cell>
          <cell r="BO663" t="str">
            <v/>
          </cell>
          <cell r="BP663" t="str">
            <v/>
          </cell>
          <cell r="BQ663" t="str">
            <v/>
          </cell>
          <cell r="BR663" t="str">
            <v/>
          </cell>
          <cell r="BS663" t="str">
            <v/>
          </cell>
          <cell r="BT663" t="str">
            <v/>
          </cell>
          <cell r="BU663" t="str">
            <v/>
          </cell>
          <cell r="BV663" t="str">
            <v/>
          </cell>
          <cell r="BW663" t="str">
            <v/>
          </cell>
          <cell r="BX663" t="str">
            <v/>
          </cell>
        </row>
        <row r="664">
          <cell r="A664" t="str">
            <v>RB5LIBWRI</v>
          </cell>
          <cell r="B664" t="str">
            <v>LibreOffice Writer 5</v>
          </cell>
          <cell r="C664" t="str">
            <v>Fonctions essentielles</v>
          </cell>
          <cell r="D664" t="str">
            <v xml:space="preserve"> Collectif</v>
          </cell>
          <cell r="E664" t="str">
            <v/>
          </cell>
          <cell r="F664" t="str">
            <v xml:space="preserve">Collectif, </v>
          </cell>
          <cell r="G664" t="str">
            <v/>
          </cell>
          <cell r="H664" t="str">
            <v/>
          </cell>
          <cell r="I664" t="str">
            <v/>
          </cell>
          <cell r="J664" t="str">
            <v/>
          </cell>
          <cell r="K664" t="str">
            <v>Edition du 1 April 2016</v>
          </cell>
          <cell r="L664" t="str">
            <v>260 pages</v>
          </cell>
          <cell r="M664" t="str">
            <v>Editions ENI</v>
          </cell>
          <cell r="N664" t="str">
            <v>fre</v>
          </cell>
          <cell r="O664" t="str">
            <v>fre</v>
          </cell>
          <cell r="P664" t="str">
            <v>fre</v>
          </cell>
          <cell r="Q664" t="str">
            <v>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v>
          </cell>
          <cell r="R664">
            <v>9782409001956</v>
          </cell>
          <cell r="S664" t="str">
            <v>Version Numérique</v>
          </cell>
          <cell r="T664">
            <v>9782409000645</v>
          </cell>
          <cell r="U664" t="str">
            <v>Version Imprimée</v>
          </cell>
          <cell r="V664" t="str">
            <v>St-Herblain</v>
          </cell>
          <cell r="W664" t="str">
            <v>Editions ENI</v>
          </cell>
          <cell r="X664">
            <v>2016</v>
          </cell>
          <cell r="Y664" t="str">
            <v>Bibliothèque Numérique ENI (Service en ligne)</v>
          </cell>
          <cell r="Z664" t="str">
            <v>RÉFÉRENCE BUREAUTIQUE</v>
          </cell>
          <cell r="AA664" t="str">
            <v>texte</v>
          </cell>
          <cell r="AB664" t="str">
            <v>txt</v>
          </cell>
          <cell r="AC664" t="str">
            <v>rdacontent/fre</v>
          </cell>
          <cell r="AD664" t="str">
            <v>informatique</v>
          </cell>
          <cell r="AE664" t="str">
            <v>c</v>
          </cell>
          <cell r="AF664" t="str">
            <v>rdamedia/fre</v>
          </cell>
          <cell r="AG664" t="str">
            <v>ressource en ligne</v>
          </cell>
          <cell r="AH664" t="str">
            <v>cr</v>
          </cell>
          <cell r="AI664" t="str">
            <v>rdacarrier/fre</v>
          </cell>
          <cell r="AJ664" t="str">
            <v>m\\\\\o\\d\\\\\\\\</v>
          </cell>
          <cell r="AK664" t="str">
            <v>cr\cn\\\\uuaua</v>
          </cell>
          <cell r="AL664" t="str">
            <v>Accès restreint aux membres</v>
          </cell>
          <cell r="AM664" t="str">
            <v>Source de la note de description : Version imprimée</v>
          </cell>
          <cell r="AN664" t="str">
            <v/>
          </cell>
          <cell r="AO664" t="str">
            <v>%SITE_CLIENT%/?library_guid=734D1566-5437-4744-B7DE-8D08C953FB5A</v>
          </cell>
          <cell r="AP664" t="str">
            <v>Accès au travers du portail ENI</v>
          </cell>
          <cell r="AQ664" t="str">
            <v xml:space="preserve"> Fontwork </v>
          </cell>
          <cell r="AR664" t="str">
            <v xml:space="preserve"> index </v>
          </cell>
          <cell r="AS664" t="str">
            <v xml:space="preserve"> libre </v>
          </cell>
          <cell r="AT664" t="str">
            <v xml:space="preserve"> LNRB5LIBWRI</v>
          </cell>
          <cell r="AU664" t="str">
            <v xml:space="preserve"> Ooo </v>
          </cell>
          <cell r="AV664" t="str">
            <v xml:space="preserve"> plan </v>
          </cell>
          <cell r="AW664" t="str">
            <v xml:space="preserve"> table des matières </v>
          </cell>
          <cell r="AX664" t="str">
            <v xml:space="preserve"> traitement de texte </v>
          </cell>
          <cell r="AY664" t="str">
            <v xml:space="preserve">OpenSource </v>
          </cell>
          <cell r="AZ664" t="str">
            <v/>
          </cell>
          <cell r="BA664" t="str">
            <v/>
          </cell>
          <cell r="BB664" t="str">
            <v/>
          </cell>
          <cell r="BC664" t="str">
            <v/>
          </cell>
          <cell r="BD664" t="str">
            <v/>
          </cell>
          <cell r="BE664" t="str">
            <v/>
          </cell>
          <cell r="BF664" t="str">
            <v/>
          </cell>
          <cell r="BG664" t="str">
            <v/>
          </cell>
          <cell r="BH664" t="str">
            <v/>
          </cell>
          <cell r="BI664" t="str">
            <v/>
          </cell>
          <cell r="BJ664" t="str">
            <v/>
          </cell>
          <cell r="BK664" t="str">
            <v/>
          </cell>
          <cell r="BL664" t="str">
            <v/>
          </cell>
          <cell r="BM664" t="str">
            <v/>
          </cell>
          <cell r="BN664" t="str">
            <v/>
          </cell>
          <cell r="BO664" t="str">
            <v/>
          </cell>
          <cell r="BP664" t="str">
            <v/>
          </cell>
          <cell r="BQ664" t="str">
            <v/>
          </cell>
          <cell r="BR664" t="str">
            <v/>
          </cell>
          <cell r="BS664" t="str">
            <v/>
          </cell>
          <cell r="BT664" t="str">
            <v/>
          </cell>
          <cell r="BU664" t="str">
            <v/>
          </cell>
          <cell r="BV664" t="str">
            <v/>
          </cell>
          <cell r="BW664" t="str">
            <v/>
          </cell>
          <cell r="BX664" t="str">
            <v/>
          </cell>
        </row>
        <row r="665">
          <cell r="A665" t="str">
            <v>RB6365OFF</v>
          </cell>
          <cell r="B665" t="str">
            <v>Microsoft 365 (6e édition)</v>
          </cell>
          <cell r="C665" t="str">
            <v>Travaillez en ligne avec OneDrive, SharePoint, Teams, Planner, Outlook et Yammer</v>
          </cell>
          <cell r="D665" t="str">
            <v>Gilles BALMISSE,Myriam GRIS</v>
          </cell>
          <cell r="E665" t="str">
            <v/>
          </cell>
          <cell r="F665" t="str">
            <v>BALMISSE, Gilles</v>
          </cell>
          <cell r="G665" t="str">
            <v>GRIS, Myriam</v>
          </cell>
          <cell r="H665" t="str">
            <v/>
          </cell>
          <cell r="I665" t="str">
            <v/>
          </cell>
          <cell r="J665" t="str">
            <v/>
          </cell>
          <cell r="K665" t="str">
            <v>Edition du 1 October 2022</v>
          </cell>
          <cell r="L665" t="str">
            <v>580 pages</v>
          </cell>
          <cell r="M665" t="str">
            <v>Editions ENI</v>
          </cell>
          <cell r="N665" t="str">
            <v>fre</v>
          </cell>
          <cell r="O665" t="str">
            <v>fre</v>
          </cell>
          <cell r="P665" t="str">
            <v>fre</v>
          </cell>
          <cell r="Q665" t="str">
            <v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v>
          </cell>
          <cell r="R665">
            <v>9782409037290</v>
          </cell>
          <cell r="S665" t="str">
            <v>Version Numérique</v>
          </cell>
          <cell r="T665">
            <v>9782409037283</v>
          </cell>
          <cell r="U665" t="str">
            <v>Version Imprimée</v>
          </cell>
          <cell r="V665" t="str">
            <v>St-Herblain</v>
          </cell>
          <cell r="W665" t="str">
            <v>Editions ENI</v>
          </cell>
          <cell r="X665">
            <v>2022</v>
          </cell>
          <cell r="Y665" t="str">
            <v>Bibliothèque Numérique ENI (Service en ligne)</v>
          </cell>
          <cell r="Z665" t="str">
            <v>RÉFÉRENCE BUREAUTIQUE</v>
          </cell>
          <cell r="AA665" t="str">
            <v>texte</v>
          </cell>
          <cell r="AB665" t="str">
            <v>txt</v>
          </cell>
          <cell r="AC665" t="str">
            <v>rdacontent/fre</v>
          </cell>
          <cell r="AD665" t="str">
            <v>informatique</v>
          </cell>
          <cell r="AE665" t="str">
            <v>c</v>
          </cell>
          <cell r="AF665" t="str">
            <v>rdamedia/fre</v>
          </cell>
          <cell r="AG665" t="str">
            <v>ressource en ligne</v>
          </cell>
          <cell r="AH665" t="str">
            <v>cr</v>
          </cell>
          <cell r="AI665" t="str">
            <v>rdacarrier/fre</v>
          </cell>
          <cell r="AJ665" t="str">
            <v>m\\\\\o\\d\\\\\\\\</v>
          </cell>
          <cell r="AK665" t="str">
            <v>cr\cn\\\\uuaua</v>
          </cell>
          <cell r="AL665" t="str">
            <v>Accès restreint aux membres</v>
          </cell>
          <cell r="AM665" t="str">
            <v>Source de la note de description : Version imprimée</v>
          </cell>
          <cell r="AN665" t="str">
            <v/>
          </cell>
          <cell r="AO665" t="str">
            <v>%SITE_CLIENT%/?library_guid=DB32780C-5C60-4560-809F-7BA521B79F4D</v>
          </cell>
          <cell r="AP665" t="str">
            <v>Accès au travers du portail ENI</v>
          </cell>
          <cell r="AQ665" t="str">
            <v xml:space="preserve"> bibliothèque de documents</v>
          </cell>
          <cell r="AR665" t="str">
            <v xml:space="preserve"> Delve </v>
          </cell>
          <cell r="AS665" t="str">
            <v xml:space="preserve"> OneDrive </v>
          </cell>
          <cell r="AT665" t="str">
            <v xml:space="preserve"> Outlook sur le web </v>
          </cell>
          <cell r="AU665" t="str">
            <v xml:space="preserve"> partage </v>
          </cell>
          <cell r="AV665" t="str">
            <v xml:space="preserve"> SharePoint </v>
          </cell>
          <cell r="AW665" t="str">
            <v xml:space="preserve"> site d'équipe </v>
          </cell>
          <cell r="AX665" t="str">
            <v xml:space="preserve"> Teams </v>
          </cell>
          <cell r="AY665" t="str">
            <v xml:space="preserve"> travail collaboratif </v>
          </cell>
          <cell r="AZ665" t="str">
            <v xml:space="preserve"> travail de groupe </v>
          </cell>
          <cell r="BA665" t="str">
            <v xml:space="preserve">Office 365 </v>
          </cell>
          <cell r="BB665" t="str">
            <v/>
          </cell>
          <cell r="BC665" t="str">
            <v/>
          </cell>
          <cell r="BD665" t="str">
            <v/>
          </cell>
          <cell r="BE665" t="str">
            <v/>
          </cell>
          <cell r="BF665" t="str">
            <v/>
          </cell>
          <cell r="BG665" t="str">
            <v/>
          </cell>
          <cell r="BH665" t="str">
            <v/>
          </cell>
          <cell r="BI665" t="str">
            <v/>
          </cell>
          <cell r="BJ665" t="str">
            <v/>
          </cell>
          <cell r="BK665" t="str">
            <v/>
          </cell>
          <cell r="BL665" t="str">
            <v/>
          </cell>
          <cell r="BM665" t="str">
            <v/>
          </cell>
          <cell r="BN665" t="str">
            <v/>
          </cell>
          <cell r="BO665" t="str">
            <v/>
          </cell>
          <cell r="BP665" t="str">
            <v/>
          </cell>
          <cell r="BQ665" t="str">
            <v/>
          </cell>
          <cell r="BR665" t="str">
            <v/>
          </cell>
          <cell r="BS665" t="str">
            <v/>
          </cell>
          <cell r="BT665" t="str">
            <v/>
          </cell>
          <cell r="BU665" t="str">
            <v/>
          </cell>
          <cell r="BV665" t="str">
            <v/>
          </cell>
          <cell r="BW665" t="str">
            <v/>
          </cell>
          <cell r="BX665" t="str">
            <v/>
          </cell>
        </row>
        <row r="666">
          <cell r="A666" t="str">
            <v>RB6SAP</v>
          </cell>
          <cell r="B666" t="str">
            <v>Comptabilité financière SAP ERP</v>
          </cell>
          <cell r="C666" t="str">
            <v>version ECC 6</v>
          </cell>
          <cell r="D666" t="str">
            <v>Isabelle MARTIAL</v>
          </cell>
          <cell r="E666" t="str">
            <v/>
          </cell>
          <cell r="F666" t="str">
            <v>MARTIAL, Isabelle</v>
          </cell>
          <cell r="G666" t="str">
            <v/>
          </cell>
          <cell r="H666" t="str">
            <v/>
          </cell>
          <cell r="I666" t="str">
            <v/>
          </cell>
          <cell r="J666" t="str">
            <v/>
          </cell>
          <cell r="K666" t="str">
            <v>Edition du 1 January 2013</v>
          </cell>
          <cell r="L666" t="str">
            <v>909 pages</v>
          </cell>
          <cell r="M666" t="str">
            <v>Editions ENI</v>
          </cell>
          <cell r="N666" t="str">
            <v>fre</v>
          </cell>
          <cell r="O666" t="str">
            <v>fre</v>
          </cell>
          <cell r="P666" t="str">
            <v>fre</v>
          </cell>
          <cell r="Q666" t="str">
            <v>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v>
          </cell>
          <cell r="R666">
            <v>9782746078840</v>
          </cell>
          <cell r="S666" t="str">
            <v>Version Numérique</v>
          </cell>
          <cell r="T666">
            <v>9782746078321</v>
          </cell>
          <cell r="U666" t="str">
            <v>Version Imprimée</v>
          </cell>
          <cell r="V666" t="str">
            <v>St-Herblain</v>
          </cell>
          <cell r="W666" t="str">
            <v>Editions ENI</v>
          </cell>
          <cell r="X666">
            <v>2013</v>
          </cell>
          <cell r="Y666" t="str">
            <v>Bibliothèque Numérique ENI (Service en ligne)</v>
          </cell>
          <cell r="Z666" t="str">
            <v>RÉFÉRENCE BUREAUTIQUE</v>
          </cell>
          <cell r="AA666" t="str">
            <v>texte</v>
          </cell>
          <cell r="AB666" t="str">
            <v>txt</v>
          </cell>
          <cell r="AC666" t="str">
            <v>rdacontent/fre</v>
          </cell>
          <cell r="AD666" t="str">
            <v>informatique</v>
          </cell>
          <cell r="AE666" t="str">
            <v>c</v>
          </cell>
          <cell r="AF666" t="str">
            <v>rdamedia/fre</v>
          </cell>
          <cell r="AG666" t="str">
            <v>ressource en ligne</v>
          </cell>
          <cell r="AH666" t="str">
            <v>cr</v>
          </cell>
          <cell r="AI666" t="str">
            <v>rdacarrier/fre</v>
          </cell>
          <cell r="AJ666" t="str">
            <v>m\\\\\o\\d\\\\\\\\</v>
          </cell>
          <cell r="AK666" t="str">
            <v>cr\cn\\\\uuaua</v>
          </cell>
          <cell r="AL666" t="str">
            <v>Accès restreint aux membres</v>
          </cell>
          <cell r="AM666" t="str">
            <v>Source de la note de description : Version imprimée</v>
          </cell>
          <cell r="AN666" t="str">
            <v/>
          </cell>
          <cell r="AO666" t="str">
            <v>%SITE_CLIENT%/?library_guid=7126ECE9-7499-4FB4-BEAD-F39C1B79A0A4</v>
          </cell>
          <cell r="AP666" t="str">
            <v>Accès au travers du portail ENI</v>
          </cell>
          <cell r="AQ666" t="str">
            <v xml:space="preserve"> balance </v>
          </cell>
          <cell r="AR666" t="str">
            <v xml:space="preserve"> bilan </v>
          </cell>
          <cell r="AS666" t="str">
            <v xml:space="preserve"> compta </v>
          </cell>
          <cell r="AT666" t="str">
            <v xml:space="preserve"> grand livre </v>
          </cell>
          <cell r="AU666" t="str">
            <v xml:space="preserve"> LNRB6SAP</v>
          </cell>
          <cell r="AV666" t="str">
            <v xml:space="preserve"> plan comptable </v>
          </cell>
          <cell r="AW666" t="str">
            <v xml:space="preserve"> progiciel compta </v>
          </cell>
          <cell r="AX666" t="str">
            <v xml:space="preserve">gestion </v>
          </cell>
          <cell r="AY666" t="str">
            <v/>
          </cell>
          <cell r="AZ666" t="str">
            <v/>
          </cell>
          <cell r="BA666" t="str">
            <v/>
          </cell>
          <cell r="BB666" t="str">
            <v/>
          </cell>
          <cell r="BC666" t="str">
            <v/>
          </cell>
          <cell r="BD666" t="str">
            <v/>
          </cell>
          <cell r="BE666" t="str">
            <v/>
          </cell>
          <cell r="BF666" t="str">
            <v/>
          </cell>
          <cell r="BG666" t="str">
            <v/>
          </cell>
          <cell r="BH666" t="str">
            <v/>
          </cell>
          <cell r="BI666" t="str">
            <v/>
          </cell>
          <cell r="BJ666" t="str">
            <v/>
          </cell>
          <cell r="BK666" t="str">
            <v/>
          </cell>
          <cell r="BL666" t="str">
            <v/>
          </cell>
          <cell r="BM666" t="str">
            <v/>
          </cell>
          <cell r="BN666" t="str">
            <v/>
          </cell>
          <cell r="BO666" t="str">
            <v/>
          </cell>
          <cell r="BP666" t="str">
            <v/>
          </cell>
          <cell r="BQ666" t="str">
            <v/>
          </cell>
          <cell r="BR666" t="str">
            <v/>
          </cell>
          <cell r="BS666" t="str">
            <v/>
          </cell>
          <cell r="BT666" t="str">
            <v/>
          </cell>
          <cell r="BU666" t="str">
            <v/>
          </cell>
          <cell r="BV666" t="str">
            <v/>
          </cell>
          <cell r="BW666" t="str">
            <v/>
          </cell>
          <cell r="BX666" t="str">
            <v/>
          </cell>
        </row>
        <row r="667">
          <cell r="A667" t="str">
            <v>RB7.1BAS</v>
          </cell>
          <cell r="B667" t="str">
            <v>Base 7.1</v>
          </cell>
          <cell r="C667" t="str">
            <v>Le gestionnaire de bases de données de LibreOffice</v>
          </cell>
          <cell r="D667" t="str">
            <v xml:space="preserve"> Collectif</v>
          </cell>
          <cell r="E667" t="str">
            <v/>
          </cell>
          <cell r="F667" t="str">
            <v xml:space="preserve">Collectif, </v>
          </cell>
          <cell r="G667" t="str">
            <v/>
          </cell>
          <cell r="H667" t="str">
            <v/>
          </cell>
          <cell r="I667" t="str">
            <v/>
          </cell>
          <cell r="J667" t="str">
            <v/>
          </cell>
          <cell r="K667" t="str">
            <v>Edition du 1 October 2021</v>
          </cell>
          <cell r="L667" t="str">
            <v>292 pages</v>
          </cell>
          <cell r="M667" t="str">
            <v>Editions ENI</v>
          </cell>
          <cell r="N667" t="str">
            <v>fre</v>
          </cell>
          <cell r="O667" t="str">
            <v>fre</v>
          </cell>
          <cell r="P667" t="str">
            <v>fre</v>
          </cell>
          <cell r="Q667" t="str">
            <v>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v>
          </cell>
          <cell r="R667">
            <v>9782409032158</v>
          </cell>
          <cell r="S667" t="str">
            <v>Version Numérique</v>
          </cell>
          <cell r="T667">
            <v>9782409032141</v>
          </cell>
          <cell r="U667" t="str">
            <v>Version Imprimée</v>
          </cell>
          <cell r="V667" t="str">
            <v>St-Herblain</v>
          </cell>
          <cell r="W667" t="str">
            <v>Editions ENI</v>
          </cell>
          <cell r="X667">
            <v>2021</v>
          </cell>
          <cell r="Y667" t="str">
            <v>Bibliothèque Numérique ENI (Service en ligne)</v>
          </cell>
          <cell r="Z667" t="str">
            <v>RÉFÉRENCE BUREAUTIQUE</v>
          </cell>
          <cell r="AA667" t="str">
            <v>texte</v>
          </cell>
          <cell r="AB667" t="str">
            <v>txt</v>
          </cell>
          <cell r="AC667" t="str">
            <v>rdacontent/fre</v>
          </cell>
          <cell r="AD667" t="str">
            <v>informatique</v>
          </cell>
          <cell r="AE667" t="str">
            <v>c</v>
          </cell>
          <cell r="AF667" t="str">
            <v>rdamedia/fre</v>
          </cell>
          <cell r="AG667" t="str">
            <v>ressource en ligne</v>
          </cell>
          <cell r="AH667" t="str">
            <v>cr</v>
          </cell>
          <cell r="AI667" t="str">
            <v>rdacarrier/fre</v>
          </cell>
          <cell r="AJ667" t="str">
            <v>m\\\\\o\\d\\\\\\\\</v>
          </cell>
          <cell r="AK667" t="str">
            <v>cr\cn\\\\uuaua</v>
          </cell>
          <cell r="AL667" t="str">
            <v>Accès restreint aux membres</v>
          </cell>
          <cell r="AM667" t="str">
            <v>Source de la note de description : Version imprimée</v>
          </cell>
          <cell r="AN667" t="str">
            <v/>
          </cell>
          <cell r="AO667" t="str">
            <v>%SITE_CLIENT%/?library_guid=AD286141-B91B-4CA2-A410-C3629E61B0BE</v>
          </cell>
          <cell r="AP667" t="str">
            <v>Accès au travers du portail ENI</v>
          </cell>
          <cell r="AQ667" t="str">
            <v xml:space="preserve">  open source </v>
          </cell>
          <cell r="AR667" t="str">
            <v xml:space="preserve"> base de données </v>
          </cell>
          <cell r="AS667" t="str">
            <v xml:space="preserve"> bases de données </v>
          </cell>
          <cell r="AT667" t="str">
            <v xml:space="preserve"> formulaire </v>
          </cell>
          <cell r="AU667" t="str">
            <v xml:space="preserve"> formulaires </v>
          </cell>
          <cell r="AV667" t="str">
            <v xml:space="preserve"> Libre Office </v>
          </cell>
          <cell r="AW667" t="str">
            <v xml:space="preserve"> rapport </v>
          </cell>
          <cell r="AX667" t="str">
            <v xml:space="preserve"> rapports</v>
          </cell>
          <cell r="AY667" t="str">
            <v xml:space="preserve"> Report Builder </v>
          </cell>
          <cell r="AZ667" t="str">
            <v xml:space="preserve"> requête </v>
          </cell>
          <cell r="BA667" t="str">
            <v xml:space="preserve"> requêtes </v>
          </cell>
          <cell r="BB667" t="str">
            <v xml:space="preserve">OpenSource </v>
          </cell>
          <cell r="BC667" t="str">
            <v/>
          </cell>
          <cell r="BD667" t="str">
            <v/>
          </cell>
          <cell r="BE667" t="str">
            <v/>
          </cell>
          <cell r="BF667" t="str">
            <v/>
          </cell>
          <cell r="BG667" t="str">
            <v/>
          </cell>
          <cell r="BH667" t="str">
            <v/>
          </cell>
          <cell r="BI667" t="str">
            <v/>
          </cell>
          <cell r="BJ667" t="str">
            <v/>
          </cell>
          <cell r="BK667" t="str">
            <v/>
          </cell>
          <cell r="BL667" t="str">
            <v/>
          </cell>
          <cell r="BM667" t="str">
            <v/>
          </cell>
          <cell r="BN667" t="str">
            <v/>
          </cell>
          <cell r="BO667" t="str">
            <v/>
          </cell>
          <cell r="BP667" t="str">
            <v/>
          </cell>
          <cell r="BQ667" t="str">
            <v/>
          </cell>
          <cell r="BR667" t="str">
            <v/>
          </cell>
          <cell r="BS667" t="str">
            <v/>
          </cell>
          <cell r="BT667" t="str">
            <v/>
          </cell>
          <cell r="BU667" t="str">
            <v/>
          </cell>
          <cell r="BV667" t="str">
            <v/>
          </cell>
          <cell r="BW667" t="str">
            <v/>
          </cell>
          <cell r="BX667" t="str">
            <v/>
          </cell>
        </row>
        <row r="668">
          <cell r="A668" t="str">
            <v>RB7ORDI</v>
          </cell>
          <cell r="B668" t="str">
            <v>L'ordinateur et Internet</v>
          </cell>
          <cell r="C668" t="str">
            <v>Edition Windows 7</v>
          </cell>
          <cell r="D668" t="str">
            <v>Béatrice Daburon</v>
          </cell>
          <cell r="E668" t="str">
            <v/>
          </cell>
          <cell r="F668" t="str">
            <v>Daburon, Béatrice</v>
          </cell>
          <cell r="G668" t="str">
            <v/>
          </cell>
          <cell r="H668" t="str">
            <v/>
          </cell>
          <cell r="I668" t="str">
            <v/>
          </cell>
          <cell r="J668" t="str">
            <v/>
          </cell>
          <cell r="K668" t="str">
            <v>Edition du 1 May 2010</v>
          </cell>
          <cell r="L668" t="str">
            <v>439 pages</v>
          </cell>
          <cell r="M668" t="str">
            <v>Editions ENI</v>
          </cell>
          <cell r="N668" t="str">
            <v>fre</v>
          </cell>
          <cell r="O668" t="str">
            <v>fre</v>
          </cell>
          <cell r="P668" t="str">
            <v>fre</v>
          </cell>
          <cell r="Q668" t="str">
            <v>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v>
          </cell>
          <cell r="R668">
            <v>9782746055766</v>
          </cell>
          <cell r="S668" t="str">
            <v>Version Numérique</v>
          </cell>
          <cell r="T668">
            <v>9782746054769</v>
          </cell>
          <cell r="U668" t="str">
            <v>Version Imprimée</v>
          </cell>
          <cell r="V668" t="str">
            <v>St-Herblain</v>
          </cell>
          <cell r="W668" t="str">
            <v>Editions ENI</v>
          </cell>
          <cell r="X668">
            <v>2010</v>
          </cell>
          <cell r="Y668" t="str">
            <v>Bibliothèque Numérique ENI (Service en ligne)</v>
          </cell>
          <cell r="Z668" t="str">
            <v>RÉFÉRENCE BUREAUTIQUE</v>
          </cell>
          <cell r="AA668" t="str">
            <v>texte</v>
          </cell>
          <cell r="AB668" t="str">
            <v>txt</v>
          </cell>
          <cell r="AC668" t="str">
            <v>rdacontent/fre</v>
          </cell>
          <cell r="AD668" t="str">
            <v>informatique</v>
          </cell>
          <cell r="AE668" t="str">
            <v>c</v>
          </cell>
          <cell r="AF668" t="str">
            <v>rdamedia/fre</v>
          </cell>
          <cell r="AG668" t="str">
            <v>ressource en ligne</v>
          </cell>
          <cell r="AH668" t="str">
            <v>cr</v>
          </cell>
          <cell r="AI668" t="str">
            <v>rdacarrier/fre</v>
          </cell>
          <cell r="AJ668" t="str">
            <v>m\\\\\o\\d\\\\\\\\</v>
          </cell>
          <cell r="AK668" t="str">
            <v>cr\cn\\\\uuaua</v>
          </cell>
          <cell r="AL668" t="str">
            <v>Accès restreint aux membres</v>
          </cell>
          <cell r="AM668" t="str">
            <v>Source de la note de description : Version imprimée</v>
          </cell>
          <cell r="AN668" t="str">
            <v/>
          </cell>
          <cell r="AO668" t="str">
            <v>%SITE_CLIENT%/?library_guid=09FCF19B-F1E1-4553-BD78-EBDDF71BCA23</v>
          </cell>
          <cell r="AP668" t="str">
            <v>Accès au travers du portail ENI</v>
          </cell>
          <cell r="AQ668" t="str">
            <v xml:space="preserve"> LNRB7ORDI</v>
          </cell>
          <cell r="AR668" t="str">
            <v xml:space="preserve">mail, spam, message, PCIE </v>
          </cell>
          <cell r="AS668" t="str">
            <v>TIC, matériel, PC, informatique, réseau, intranet, extranet, Internet Explorer, virus, antivirus, web, netiquette, droits d'auteur, messagerie, e</v>
          </cell>
          <cell r="AT668" t="str">
            <v/>
          </cell>
          <cell r="AU668" t="str">
            <v/>
          </cell>
          <cell r="AV668" t="str">
            <v/>
          </cell>
          <cell r="AW668" t="str">
            <v/>
          </cell>
          <cell r="AX668" t="str">
            <v/>
          </cell>
          <cell r="AY668" t="str">
            <v/>
          </cell>
          <cell r="AZ668" t="str">
            <v/>
          </cell>
          <cell r="BA668" t="str">
            <v/>
          </cell>
          <cell r="BB668" t="str">
            <v/>
          </cell>
          <cell r="BC668" t="str">
            <v/>
          </cell>
          <cell r="BD668" t="str">
            <v/>
          </cell>
          <cell r="BE668" t="str">
            <v/>
          </cell>
          <cell r="BF668" t="str">
            <v/>
          </cell>
          <cell r="BG668" t="str">
            <v/>
          </cell>
          <cell r="BH668" t="str">
            <v/>
          </cell>
          <cell r="BI668" t="str">
            <v/>
          </cell>
          <cell r="BJ668" t="str">
            <v/>
          </cell>
          <cell r="BK668" t="str">
            <v/>
          </cell>
          <cell r="BL668" t="str">
            <v/>
          </cell>
          <cell r="BM668" t="str">
            <v/>
          </cell>
          <cell r="BN668" t="str">
            <v/>
          </cell>
          <cell r="BO668" t="str">
            <v/>
          </cell>
          <cell r="BP668" t="str">
            <v/>
          </cell>
          <cell r="BQ668" t="str">
            <v/>
          </cell>
          <cell r="BR668" t="str">
            <v/>
          </cell>
          <cell r="BS668" t="str">
            <v/>
          </cell>
          <cell r="BT668" t="str">
            <v/>
          </cell>
          <cell r="BU668" t="str">
            <v/>
          </cell>
          <cell r="BV668" t="str">
            <v/>
          </cell>
          <cell r="BW668" t="str">
            <v/>
          </cell>
          <cell r="BX668" t="str">
            <v/>
          </cell>
        </row>
        <row r="669">
          <cell r="A669" t="str">
            <v>RB7WIN</v>
          </cell>
          <cell r="B669" t="str">
            <v>Windows 7</v>
          </cell>
          <cell r="C669" t="str">
            <v/>
          </cell>
          <cell r="D669" t="str">
            <v>Béatrice Daburon</v>
          </cell>
          <cell r="E669" t="str">
            <v/>
          </cell>
          <cell r="F669" t="str">
            <v>Daburon, Béatrice</v>
          </cell>
          <cell r="G669" t="str">
            <v/>
          </cell>
          <cell r="H669" t="str">
            <v/>
          </cell>
          <cell r="I669" t="str">
            <v/>
          </cell>
          <cell r="J669" t="str">
            <v/>
          </cell>
          <cell r="K669" t="str">
            <v>Edition du 1 December 2009</v>
          </cell>
          <cell r="L669" t="str">
            <v>432 pages</v>
          </cell>
          <cell r="M669" t="str">
            <v>Editions ENI</v>
          </cell>
          <cell r="N669" t="str">
            <v>fre</v>
          </cell>
          <cell r="O669" t="str">
            <v>fre</v>
          </cell>
          <cell r="P669" t="str">
            <v>fre</v>
          </cell>
          <cell r="Q669" t="str">
            <v>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v>
          </cell>
          <cell r="R669">
            <v>9782746053687</v>
          </cell>
          <cell r="S669" t="str">
            <v>Version Numérique</v>
          </cell>
          <cell r="T669">
            <v>9782746052482</v>
          </cell>
          <cell r="U669" t="str">
            <v>Version Imprimée</v>
          </cell>
          <cell r="V669" t="str">
            <v>St-Herblain</v>
          </cell>
          <cell r="W669" t="str">
            <v>Editions ENI</v>
          </cell>
          <cell r="X669">
            <v>2009</v>
          </cell>
          <cell r="Y669" t="str">
            <v>Bibliothèque Numérique ENI (Service en ligne)</v>
          </cell>
          <cell r="Z669" t="str">
            <v>RÉFÉRENCE BUREAUTIQUE</v>
          </cell>
          <cell r="AA669" t="str">
            <v>texte</v>
          </cell>
          <cell r="AB669" t="str">
            <v>txt</v>
          </cell>
          <cell r="AC669" t="str">
            <v>rdacontent/fre</v>
          </cell>
          <cell r="AD669" t="str">
            <v>informatique</v>
          </cell>
          <cell r="AE669" t="str">
            <v>c</v>
          </cell>
          <cell r="AF669" t="str">
            <v>rdamedia/fre</v>
          </cell>
          <cell r="AG669" t="str">
            <v>ressource en ligne</v>
          </cell>
          <cell r="AH669" t="str">
            <v>cr</v>
          </cell>
          <cell r="AI669" t="str">
            <v>rdacarrier/fre</v>
          </cell>
          <cell r="AJ669" t="str">
            <v>m\\\\\o\\d\\\\\\\\</v>
          </cell>
          <cell r="AK669" t="str">
            <v>cr\cn\\\\uuaua</v>
          </cell>
          <cell r="AL669" t="str">
            <v>Accès restreint aux membres</v>
          </cell>
          <cell r="AM669" t="str">
            <v>Source de la note de description : Version imprimée</v>
          </cell>
          <cell r="AN669" t="str">
            <v/>
          </cell>
          <cell r="AO669" t="str">
            <v>%SITE_CLIENT%/?library_guid=3E71EA56-328F-44EF-BE77-33F67AFA1BAD</v>
          </cell>
          <cell r="AP669" t="str">
            <v>Accès au travers du portail ENI</v>
          </cell>
          <cell r="AQ669" t="str">
            <v xml:space="preserve"> bureau </v>
          </cell>
          <cell r="AR669" t="str">
            <v xml:space="preserve"> e</v>
          </cell>
          <cell r="AS669" t="str">
            <v xml:space="preserve"> ebook </v>
          </cell>
          <cell r="AT669" t="str">
            <v xml:space="preserve"> Explorateur </v>
          </cell>
          <cell r="AU669" t="str">
            <v xml:space="preserve"> installation </v>
          </cell>
          <cell r="AV669" t="str">
            <v xml:space="preserve"> livre électronique </v>
          </cell>
          <cell r="AW669" t="str">
            <v xml:space="preserve"> livre numérique </v>
          </cell>
          <cell r="AX669" t="str">
            <v xml:space="preserve"> livres électroniques </v>
          </cell>
          <cell r="AY669" t="str">
            <v xml:space="preserve"> livres numériques </v>
          </cell>
          <cell r="AZ669" t="str">
            <v xml:space="preserve"> LNRB7WIN</v>
          </cell>
          <cell r="BA669" t="str">
            <v xml:space="preserve"> Media Player </v>
          </cell>
          <cell r="BB669" t="str">
            <v xml:space="preserve"> OS </v>
          </cell>
          <cell r="BC669" t="str">
            <v xml:space="preserve"> réseau </v>
          </cell>
          <cell r="BD669" t="str">
            <v xml:space="preserve"> Seven </v>
          </cell>
          <cell r="BE669" t="str">
            <v xml:space="preserve"> système d'exploitation </v>
          </cell>
          <cell r="BF669" t="str">
            <v xml:space="preserve"> Windows Seven </v>
          </cell>
          <cell r="BG669" t="str">
            <v xml:space="preserve"> windows7 </v>
          </cell>
          <cell r="BH669" t="str">
            <v xml:space="preserve">book </v>
          </cell>
          <cell r="BI669" t="str">
            <v xml:space="preserve">Microsoft </v>
          </cell>
          <cell r="BJ669" t="str">
            <v/>
          </cell>
          <cell r="BK669" t="str">
            <v/>
          </cell>
          <cell r="BL669" t="str">
            <v/>
          </cell>
          <cell r="BM669" t="str">
            <v/>
          </cell>
          <cell r="BN669" t="str">
            <v/>
          </cell>
          <cell r="BO669" t="str">
            <v/>
          </cell>
          <cell r="BP669" t="str">
            <v/>
          </cell>
          <cell r="BQ669" t="str">
            <v/>
          </cell>
          <cell r="BR669" t="str">
            <v/>
          </cell>
          <cell r="BS669" t="str">
            <v/>
          </cell>
          <cell r="BT669" t="str">
            <v/>
          </cell>
          <cell r="BU669" t="str">
            <v/>
          </cell>
          <cell r="BV669" t="str">
            <v/>
          </cell>
          <cell r="BW669" t="str">
            <v/>
          </cell>
          <cell r="BX669" t="str">
            <v/>
          </cell>
        </row>
        <row r="670">
          <cell r="A670" t="str">
            <v>RB8.1WIN</v>
          </cell>
          <cell r="B670" t="str">
            <v>Windows 8.1</v>
          </cell>
          <cell r="C670" t="str">
            <v/>
          </cell>
          <cell r="D670" t="str">
            <v/>
          </cell>
          <cell r="E670" t="str">
            <v/>
          </cell>
          <cell r="F670" t="str">
            <v/>
          </cell>
          <cell r="G670" t="str">
            <v/>
          </cell>
          <cell r="H670" t="str">
            <v/>
          </cell>
          <cell r="I670" t="str">
            <v/>
          </cell>
          <cell r="J670" t="str">
            <v/>
          </cell>
          <cell r="K670" t="str">
            <v>Edition du 1 January 2014</v>
          </cell>
          <cell r="L670" t="str">
            <v>517 pages</v>
          </cell>
          <cell r="M670" t="str">
            <v>Editions ENI</v>
          </cell>
          <cell r="N670" t="str">
            <v>fre</v>
          </cell>
          <cell r="O670" t="str">
            <v>fre</v>
          </cell>
          <cell r="P670" t="str">
            <v>fre</v>
          </cell>
          <cell r="Q670" t="str">
            <v>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ell>
          <cell r="R670">
            <v>9782746087309</v>
          </cell>
          <cell r="S670" t="str">
            <v>Version Numérique</v>
          </cell>
          <cell r="T670">
            <v>9782746086258</v>
          </cell>
          <cell r="U670" t="str">
            <v>Version Imprimée</v>
          </cell>
          <cell r="V670" t="str">
            <v>St-Herblain</v>
          </cell>
          <cell r="W670" t="str">
            <v>Editions ENI</v>
          </cell>
          <cell r="X670">
            <v>2014</v>
          </cell>
          <cell r="Y670" t="str">
            <v>Bibliothèque Numérique ENI (Service en ligne)</v>
          </cell>
          <cell r="Z670" t="str">
            <v>RÉFÉRENCE BUREAUTIQUE</v>
          </cell>
          <cell r="AA670" t="str">
            <v>texte</v>
          </cell>
          <cell r="AB670" t="str">
            <v>txt</v>
          </cell>
          <cell r="AC670" t="str">
            <v>rdacontent/fre</v>
          </cell>
          <cell r="AD670" t="str">
            <v>informatique</v>
          </cell>
          <cell r="AE670" t="str">
            <v>c</v>
          </cell>
          <cell r="AF670" t="str">
            <v>rdamedia/fre</v>
          </cell>
          <cell r="AG670" t="str">
            <v>ressource en ligne</v>
          </cell>
          <cell r="AH670" t="str">
            <v>cr</v>
          </cell>
          <cell r="AI670" t="str">
            <v>rdacarrier/fre</v>
          </cell>
          <cell r="AJ670" t="str">
            <v>m\\\\\o\\d\\\\\\\\</v>
          </cell>
          <cell r="AK670" t="str">
            <v>cr\cn\\\\uuaua</v>
          </cell>
          <cell r="AL670" t="str">
            <v>Accès restreint aux membres</v>
          </cell>
          <cell r="AM670" t="str">
            <v>Source de la note de description : Version imprimée</v>
          </cell>
          <cell r="AN670" t="str">
            <v/>
          </cell>
          <cell r="AO670" t="str">
            <v>%SITE_CLIENT%/?library_guid=2C1872C6-8229-4DEB-8CB3-406CEDEC499D</v>
          </cell>
          <cell r="AP670" t="str">
            <v>Accès au travers du portail ENI</v>
          </cell>
          <cell r="AQ670" t="str">
            <v xml:space="preserve"> bureau </v>
          </cell>
          <cell r="AR670" t="str">
            <v xml:space="preserve"> e</v>
          </cell>
          <cell r="AS670" t="str">
            <v xml:space="preserve"> ebook </v>
          </cell>
          <cell r="AT670" t="str">
            <v xml:space="preserve"> Explorateur </v>
          </cell>
          <cell r="AU670" t="str">
            <v xml:space="preserve"> installation </v>
          </cell>
          <cell r="AV670" t="str">
            <v xml:space="preserve"> livre électronique </v>
          </cell>
          <cell r="AW670" t="str">
            <v xml:space="preserve"> livre numérique </v>
          </cell>
          <cell r="AX670" t="str">
            <v xml:space="preserve"> livres électroniques  </v>
          </cell>
          <cell r="AY670" t="str">
            <v xml:space="preserve"> livres numériques </v>
          </cell>
          <cell r="AZ670" t="str">
            <v xml:space="preserve"> LNRB8.1WIN</v>
          </cell>
          <cell r="BA670" t="str">
            <v xml:space="preserve"> Media Player </v>
          </cell>
          <cell r="BB670" t="str">
            <v xml:space="preserve"> Metro </v>
          </cell>
          <cell r="BC670" t="str">
            <v xml:space="preserve"> Métro </v>
          </cell>
          <cell r="BD670" t="str">
            <v xml:space="preserve"> OS </v>
          </cell>
          <cell r="BE670" t="str">
            <v xml:space="preserve"> réseau </v>
          </cell>
          <cell r="BF670" t="str">
            <v xml:space="preserve"> système d'exploitation </v>
          </cell>
          <cell r="BG670" t="str">
            <v xml:space="preserve">book </v>
          </cell>
          <cell r="BH670" t="str">
            <v xml:space="preserve">Microsoft </v>
          </cell>
          <cell r="BI670" t="str">
            <v/>
          </cell>
          <cell r="BJ670" t="str">
            <v/>
          </cell>
          <cell r="BK670" t="str">
            <v/>
          </cell>
          <cell r="BL670" t="str">
            <v/>
          </cell>
          <cell r="BM670" t="str">
            <v/>
          </cell>
          <cell r="BN670" t="str">
            <v/>
          </cell>
          <cell r="BO670" t="str">
            <v/>
          </cell>
          <cell r="BP670" t="str">
            <v/>
          </cell>
          <cell r="BQ670" t="str">
            <v/>
          </cell>
          <cell r="BR670" t="str">
            <v/>
          </cell>
          <cell r="BS670" t="str">
            <v/>
          </cell>
          <cell r="BT670" t="str">
            <v/>
          </cell>
          <cell r="BU670" t="str">
            <v/>
          </cell>
          <cell r="BV670" t="str">
            <v/>
          </cell>
          <cell r="BW670" t="str">
            <v/>
          </cell>
          <cell r="BX670" t="str">
            <v/>
          </cell>
        </row>
        <row r="671">
          <cell r="A671" t="str">
            <v>RB8.1WIND</v>
          </cell>
          <cell r="B671" t="str">
            <v>Démarrer avec Windows 8.1</v>
          </cell>
          <cell r="C671" t="str">
            <v/>
          </cell>
          <cell r="D671" t="str">
            <v/>
          </cell>
          <cell r="E671" t="str">
            <v/>
          </cell>
          <cell r="F671" t="str">
            <v/>
          </cell>
          <cell r="G671" t="str">
            <v/>
          </cell>
          <cell r="H671" t="str">
            <v/>
          </cell>
          <cell r="I671" t="str">
            <v/>
          </cell>
          <cell r="J671" t="str">
            <v/>
          </cell>
          <cell r="K671" t="str">
            <v>Edition du 1 March 2014</v>
          </cell>
          <cell r="L671" t="str">
            <v>517 pages</v>
          </cell>
          <cell r="M671" t="str">
            <v>Editions ENI</v>
          </cell>
          <cell r="N671" t="str">
            <v>fre</v>
          </cell>
          <cell r="O671" t="str">
            <v>fre</v>
          </cell>
          <cell r="P671" t="str">
            <v>fre</v>
          </cell>
          <cell r="Q671" t="str">
            <v>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v>
          </cell>
          <cell r="R671">
            <v>9782746089013</v>
          </cell>
          <cell r="S671" t="str">
            <v>Version Numérique</v>
          </cell>
          <cell r="T671">
            <v>9782746087569</v>
          </cell>
          <cell r="U671" t="str">
            <v>Version Imprimée</v>
          </cell>
          <cell r="V671" t="str">
            <v>St-Herblain</v>
          </cell>
          <cell r="W671" t="str">
            <v>Editions ENI</v>
          </cell>
          <cell r="X671">
            <v>2014</v>
          </cell>
          <cell r="Y671" t="str">
            <v>Bibliothèque Numérique ENI (Service en ligne)</v>
          </cell>
          <cell r="Z671" t="str">
            <v>RÉFÉRENCE BUREAUTIQUE</v>
          </cell>
          <cell r="AA671" t="str">
            <v>texte</v>
          </cell>
          <cell r="AB671" t="str">
            <v>txt</v>
          </cell>
          <cell r="AC671" t="str">
            <v>rdacontent/fre</v>
          </cell>
          <cell r="AD671" t="str">
            <v>informatique</v>
          </cell>
          <cell r="AE671" t="str">
            <v>c</v>
          </cell>
          <cell r="AF671" t="str">
            <v>rdamedia/fre</v>
          </cell>
          <cell r="AG671" t="str">
            <v>ressource en ligne</v>
          </cell>
          <cell r="AH671" t="str">
            <v>cr</v>
          </cell>
          <cell r="AI671" t="str">
            <v>rdacarrier/fre</v>
          </cell>
          <cell r="AJ671" t="str">
            <v>m\\\\\o\\d\\\\\\\\</v>
          </cell>
          <cell r="AK671" t="str">
            <v>cr\cn\\\\uuaua</v>
          </cell>
          <cell r="AL671" t="str">
            <v>Accès restreint aux membres</v>
          </cell>
          <cell r="AM671" t="str">
            <v>Source de la note de description : Version imprimée</v>
          </cell>
          <cell r="AN671" t="str">
            <v/>
          </cell>
          <cell r="AO671" t="str">
            <v>%SITE_CLIENT%/?library_guid=B7C7484A-150E-4C6E-8E52-EE7F30BC64E0</v>
          </cell>
          <cell r="AP671" t="str">
            <v>Accès au travers du portail ENI</v>
          </cell>
          <cell r="AQ671" t="str">
            <v xml:space="preserve"> bureau </v>
          </cell>
          <cell r="AR671" t="str">
            <v xml:space="preserve"> Explorateur </v>
          </cell>
          <cell r="AS671" t="str">
            <v xml:space="preserve"> IE </v>
          </cell>
          <cell r="AT671" t="str">
            <v xml:space="preserve"> IE10 </v>
          </cell>
          <cell r="AU671" t="str">
            <v xml:space="preserve"> Internet Explorer </v>
          </cell>
          <cell r="AV671" t="str">
            <v xml:space="preserve"> Lecteur Windows Media </v>
          </cell>
          <cell r="AW671" t="str">
            <v xml:space="preserve"> LNRB8.1WIND</v>
          </cell>
          <cell r="AX671" t="str">
            <v xml:space="preserve"> Media Player </v>
          </cell>
          <cell r="AY671" t="str">
            <v xml:space="preserve"> Metro </v>
          </cell>
          <cell r="AZ671" t="str">
            <v xml:space="preserve"> Métro </v>
          </cell>
          <cell r="BA671" t="str">
            <v xml:space="preserve"> OS </v>
          </cell>
          <cell r="BB671" t="str">
            <v xml:space="preserve"> Skydrive </v>
          </cell>
          <cell r="BC671" t="str">
            <v xml:space="preserve"> système d'exploitation </v>
          </cell>
          <cell r="BD671" t="str">
            <v xml:space="preserve"> windows 8.1 </v>
          </cell>
          <cell r="BE671" t="str">
            <v xml:space="preserve"> windows8 </v>
          </cell>
          <cell r="BF671" t="str">
            <v xml:space="preserve">Microsoft </v>
          </cell>
          <cell r="BG671" t="str">
            <v/>
          </cell>
          <cell r="BH671" t="str">
            <v/>
          </cell>
          <cell r="BI671" t="str">
            <v/>
          </cell>
          <cell r="BJ671" t="str">
            <v/>
          </cell>
          <cell r="BK671" t="str">
            <v/>
          </cell>
          <cell r="BL671" t="str">
            <v/>
          </cell>
          <cell r="BM671" t="str">
            <v/>
          </cell>
          <cell r="BN671" t="str">
            <v/>
          </cell>
          <cell r="BO671" t="str">
            <v/>
          </cell>
          <cell r="BP671" t="str">
            <v/>
          </cell>
          <cell r="BQ671" t="str">
            <v/>
          </cell>
          <cell r="BR671" t="str">
            <v/>
          </cell>
          <cell r="BS671" t="str">
            <v/>
          </cell>
          <cell r="BT671" t="str">
            <v/>
          </cell>
          <cell r="BU671" t="str">
            <v/>
          </cell>
          <cell r="BV671" t="str">
            <v/>
          </cell>
          <cell r="BW671" t="str">
            <v/>
          </cell>
          <cell r="BX671" t="str">
            <v/>
          </cell>
        </row>
        <row r="672">
          <cell r="A672" t="str">
            <v>RB8.5LOTNU</v>
          </cell>
          <cell r="B672" t="str">
            <v>Lotus Notes 8.5</v>
          </cell>
          <cell r="C672" t="str">
            <v>Utilisateur - Livre de référence</v>
          </cell>
          <cell r="D672" t="str">
            <v>Patrick Antouly</v>
          </cell>
          <cell r="E672" t="str">
            <v/>
          </cell>
          <cell r="F672" t="str">
            <v>Antouly, Patrick</v>
          </cell>
          <cell r="G672" t="str">
            <v/>
          </cell>
          <cell r="H672" t="str">
            <v/>
          </cell>
          <cell r="I672" t="str">
            <v/>
          </cell>
          <cell r="J672" t="str">
            <v/>
          </cell>
          <cell r="K672" t="str">
            <v>Edition du 1 May 2013</v>
          </cell>
          <cell r="L672" t="str">
            <v>285 pages</v>
          </cell>
          <cell r="M672" t="str">
            <v>Editions ENI</v>
          </cell>
          <cell r="N672" t="str">
            <v>fre</v>
          </cell>
          <cell r="O672" t="str">
            <v>fre</v>
          </cell>
          <cell r="P672" t="str">
            <v>fre</v>
          </cell>
          <cell r="Q672" t="str">
            <v>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v>
          </cell>
          <cell r="R672">
            <v>9782746081581</v>
          </cell>
          <cell r="S672" t="str">
            <v>Version Numérique</v>
          </cell>
          <cell r="T672">
            <v>9782746080317</v>
          </cell>
          <cell r="U672" t="str">
            <v>Version Imprimée</v>
          </cell>
          <cell r="V672" t="str">
            <v>St-Herblain</v>
          </cell>
          <cell r="W672" t="str">
            <v>Editions ENI</v>
          </cell>
          <cell r="X672">
            <v>2013</v>
          </cell>
          <cell r="Y672" t="str">
            <v>Bibliothèque Numérique ENI (Service en ligne)</v>
          </cell>
          <cell r="Z672" t="str">
            <v>RÉFÉRENCE BUREAUTIQUE</v>
          </cell>
          <cell r="AA672" t="str">
            <v>texte</v>
          </cell>
          <cell r="AB672" t="str">
            <v>txt</v>
          </cell>
          <cell r="AC672" t="str">
            <v>rdacontent/fre</v>
          </cell>
          <cell r="AD672" t="str">
            <v>informatique</v>
          </cell>
          <cell r="AE672" t="str">
            <v>c</v>
          </cell>
          <cell r="AF672" t="str">
            <v>rdamedia/fre</v>
          </cell>
          <cell r="AG672" t="str">
            <v>ressource en ligne</v>
          </cell>
          <cell r="AH672" t="str">
            <v>cr</v>
          </cell>
          <cell r="AI672" t="str">
            <v>rdacarrier/fre</v>
          </cell>
          <cell r="AJ672" t="str">
            <v>m\\\\\o\\d\\\\\\\\</v>
          </cell>
          <cell r="AK672" t="str">
            <v>cr\cn\\\\uuaua</v>
          </cell>
          <cell r="AL672" t="str">
            <v>Accès restreint aux membres</v>
          </cell>
          <cell r="AM672" t="str">
            <v>Source de la note de description : Version imprimée</v>
          </cell>
          <cell r="AN672" t="str">
            <v/>
          </cell>
          <cell r="AO672" t="str">
            <v>%SITE_CLIENT%/?library_guid=31467E90-30A4-4356-8DD4-A1B5B80A88ED</v>
          </cell>
          <cell r="AP672" t="str">
            <v>Accès au travers du portail ENI</v>
          </cell>
          <cell r="AQ672" t="str">
            <v xml:space="preserve"> Agenda </v>
          </cell>
          <cell r="AR672" t="str">
            <v xml:space="preserve"> bases </v>
          </cell>
          <cell r="AS672" t="str">
            <v xml:space="preserve"> courriel </v>
          </cell>
          <cell r="AT672" t="str">
            <v xml:space="preserve"> Courrier </v>
          </cell>
          <cell r="AU672" t="str">
            <v xml:space="preserve"> e</v>
          </cell>
          <cell r="AV672" t="str">
            <v xml:space="preserve"> environnement Lotus </v>
          </cell>
          <cell r="AW672" t="str">
            <v xml:space="preserve"> LNRB8.5LOTNU</v>
          </cell>
          <cell r="AX672" t="str">
            <v xml:space="preserve"> mail </v>
          </cell>
          <cell r="AY672" t="str">
            <v xml:space="preserve"> Messagerie </v>
          </cell>
          <cell r="AZ672" t="str">
            <v xml:space="preserve"> messages </v>
          </cell>
          <cell r="BA672" t="str">
            <v xml:space="preserve"> Ouvrage </v>
          </cell>
          <cell r="BB672" t="str">
            <v xml:space="preserve"> Sametime </v>
          </cell>
          <cell r="BC672" t="str">
            <v xml:space="preserve"> tâches </v>
          </cell>
          <cell r="BD672" t="str">
            <v xml:space="preserve"> vues </v>
          </cell>
          <cell r="BE672" t="str">
            <v xml:space="preserve">Livre </v>
          </cell>
          <cell r="BF672" t="str">
            <v xml:space="preserve">mail </v>
          </cell>
          <cell r="BG672" t="str">
            <v/>
          </cell>
          <cell r="BH672" t="str">
            <v/>
          </cell>
          <cell r="BI672" t="str">
            <v/>
          </cell>
          <cell r="BJ672" t="str">
            <v/>
          </cell>
          <cell r="BK672" t="str">
            <v/>
          </cell>
          <cell r="BL672" t="str">
            <v/>
          </cell>
          <cell r="BM672" t="str">
            <v/>
          </cell>
          <cell r="BN672" t="str">
            <v/>
          </cell>
          <cell r="BO672" t="str">
            <v/>
          </cell>
          <cell r="BP672" t="str">
            <v/>
          </cell>
          <cell r="BQ672" t="str">
            <v/>
          </cell>
          <cell r="BR672" t="str">
            <v/>
          </cell>
          <cell r="BS672" t="str">
            <v/>
          </cell>
          <cell r="BT672" t="str">
            <v/>
          </cell>
          <cell r="BU672" t="str">
            <v/>
          </cell>
          <cell r="BV672" t="str">
            <v/>
          </cell>
          <cell r="BW672" t="str">
            <v/>
          </cell>
          <cell r="BX672" t="str">
            <v/>
          </cell>
        </row>
        <row r="673">
          <cell r="A673" t="str">
            <v>RB813INI</v>
          </cell>
          <cell r="B673" t="str">
            <v>Initiation à l'informatique</v>
          </cell>
          <cell r="C673" t="str">
            <v>Windows 8, Word 2013, Excel 2013, Internet Explorer 10 et Outlook 2013</v>
          </cell>
          <cell r="D673" t="str">
            <v/>
          </cell>
          <cell r="E673" t="str">
            <v/>
          </cell>
          <cell r="F673" t="str">
            <v/>
          </cell>
          <cell r="G673" t="str">
            <v/>
          </cell>
          <cell r="H673" t="str">
            <v/>
          </cell>
          <cell r="I673" t="str">
            <v/>
          </cell>
          <cell r="J673" t="str">
            <v/>
          </cell>
          <cell r="K673" t="str">
            <v>Edition du 1 August 2013</v>
          </cell>
          <cell r="L673" t="str">
            <v>325 pages</v>
          </cell>
          <cell r="M673" t="str">
            <v>Editions ENI</v>
          </cell>
          <cell r="N673" t="str">
            <v>fre</v>
          </cell>
          <cell r="O673" t="str">
            <v>fre</v>
          </cell>
          <cell r="P673" t="str">
            <v>fre</v>
          </cell>
          <cell r="Q673" t="str">
            <v>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v>
          </cell>
          <cell r="R673">
            <v>9782746083417</v>
          </cell>
          <cell r="S673" t="str">
            <v>Version Numérique</v>
          </cell>
          <cell r="T673">
            <v>9782746081741</v>
          </cell>
          <cell r="U673" t="str">
            <v>Version Imprimée</v>
          </cell>
          <cell r="V673" t="str">
            <v>St-Herblain</v>
          </cell>
          <cell r="W673" t="str">
            <v>Editions ENI</v>
          </cell>
          <cell r="X673">
            <v>2013</v>
          </cell>
          <cell r="Y673" t="str">
            <v>Bibliothèque Numérique ENI (Service en ligne)</v>
          </cell>
          <cell r="Z673" t="str">
            <v>RÉFÉRENCE BUREAUTIQUE</v>
          </cell>
          <cell r="AA673" t="str">
            <v>texte</v>
          </cell>
          <cell r="AB673" t="str">
            <v>txt</v>
          </cell>
          <cell r="AC673" t="str">
            <v>rdacontent/fre</v>
          </cell>
          <cell r="AD673" t="str">
            <v>informatique</v>
          </cell>
          <cell r="AE673" t="str">
            <v>c</v>
          </cell>
          <cell r="AF673" t="str">
            <v>rdamedia/fre</v>
          </cell>
          <cell r="AG673" t="str">
            <v>ressource en ligne</v>
          </cell>
          <cell r="AH673" t="str">
            <v>cr</v>
          </cell>
          <cell r="AI673" t="str">
            <v>rdacarrier/fre</v>
          </cell>
          <cell r="AJ673" t="str">
            <v>m\\\\\o\\d\\\\\\\\</v>
          </cell>
          <cell r="AK673" t="str">
            <v>cr\cn\\\\uuaua</v>
          </cell>
          <cell r="AL673" t="str">
            <v>Accès restreint aux membres</v>
          </cell>
          <cell r="AM673" t="str">
            <v>Source de la note de description : Version imprimée</v>
          </cell>
          <cell r="AN673" t="str">
            <v/>
          </cell>
          <cell r="AO673" t="str">
            <v>%SITE_CLIENT%/?library_guid=51DF7C56-CE98-4FF3-AFF2-01878F38BFC2</v>
          </cell>
          <cell r="AP673" t="str">
            <v>Accès au travers du portail ENI</v>
          </cell>
          <cell r="AQ673" t="str">
            <v xml:space="preserve"> Excel2013 </v>
          </cell>
          <cell r="AR673" t="str">
            <v xml:space="preserve"> ie10 </v>
          </cell>
          <cell r="AS673" t="str">
            <v xml:space="preserve"> Internet </v>
          </cell>
          <cell r="AT673" t="str">
            <v xml:space="preserve"> LNRB813INI</v>
          </cell>
          <cell r="AU673" t="str">
            <v xml:space="preserve"> Micro</v>
          </cell>
          <cell r="AV673" t="str">
            <v xml:space="preserve"> Microsoft </v>
          </cell>
          <cell r="AW673" t="str">
            <v xml:space="preserve"> Office 2013 </v>
          </cell>
          <cell r="AX673" t="str">
            <v xml:space="preserve"> Office2013 </v>
          </cell>
          <cell r="AY673" t="str">
            <v xml:space="preserve"> Outlook2013 </v>
          </cell>
          <cell r="AZ673" t="str">
            <v xml:space="preserve"> Windows </v>
          </cell>
          <cell r="BA673" t="str">
            <v xml:space="preserve"> Word2013 </v>
          </cell>
          <cell r="BB673" t="str">
            <v xml:space="preserve">informatique </v>
          </cell>
          <cell r="BC673" t="str">
            <v xml:space="preserve">Office </v>
          </cell>
          <cell r="BD673" t="str">
            <v/>
          </cell>
          <cell r="BE673" t="str">
            <v/>
          </cell>
          <cell r="BF673" t="str">
            <v/>
          </cell>
          <cell r="BG673" t="str">
            <v/>
          </cell>
          <cell r="BH673" t="str">
            <v/>
          </cell>
          <cell r="BI673" t="str">
            <v/>
          </cell>
          <cell r="BJ673" t="str">
            <v/>
          </cell>
          <cell r="BK673" t="str">
            <v/>
          </cell>
          <cell r="BL673" t="str">
            <v/>
          </cell>
          <cell r="BM673" t="str">
            <v/>
          </cell>
          <cell r="BN673" t="str">
            <v/>
          </cell>
          <cell r="BO673" t="str">
            <v/>
          </cell>
          <cell r="BP673" t="str">
            <v/>
          </cell>
          <cell r="BQ673" t="str">
            <v/>
          </cell>
          <cell r="BR673" t="str">
            <v/>
          </cell>
          <cell r="BS673" t="str">
            <v/>
          </cell>
          <cell r="BT673" t="str">
            <v/>
          </cell>
          <cell r="BU673" t="str">
            <v/>
          </cell>
          <cell r="BV673" t="str">
            <v/>
          </cell>
          <cell r="BW673" t="str">
            <v/>
          </cell>
          <cell r="BX673" t="str">
            <v/>
          </cell>
        </row>
        <row r="674">
          <cell r="A674" t="str">
            <v>RB8WIN</v>
          </cell>
          <cell r="B674" t="str">
            <v>Windows 8</v>
          </cell>
          <cell r="C674" t="str">
            <v>Livre de référence</v>
          </cell>
          <cell r="D674" t="str">
            <v>Béatrice Daburon</v>
          </cell>
          <cell r="E674" t="str">
            <v/>
          </cell>
          <cell r="F674" t="str">
            <v>Daburon, Béatrice</v>
          </cell>
          <cell r="G674" t="str">
            <v/>
          </cell>
          <cell r="H674" t="str">
            <v/>
          </cell>
          <cell r="I674" t="str">
            <v/>
          </cell>
          <cell r="J674" t="str">
            <v/>
          </cell>
          <cell r="K674" t="str">
            <v>Edition du 1 October 2012</v>
          </cell>
          <cell r="L674" t="str">
            <v>519 pages</v>
          </cell>
          <cell r="M674" t="str">
            <v>Editions ENI</v>
          </cell>
          <cell r="N674" t="str">
            <v>fre</v>
          </cell>
          <cell r="O674" t="str">
            <v>fre</v>
          </cell>
          <cell r="P674" t="str">
            <v>fre</v>
          </cell>
          <cell r="Q674" t="str">
            <v>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ell>
          <cell r="R674">
            <v>9782746076921</v>
          </cell>
          <cell r="S674" t="str">
            <v>Version Numérique</v>
          </cell>
          <cell r="T674">
            <v>9782746076068</v>
          </cell>
          <cell r="U674" t="str">
            <v>Version Imprimée</v>
          </cell>
          <cell r="V674" t="str">
            <v>St-Herblain</v>
          </cell>
          <cell r="W674" t="str">
            <v>Editions ENI</v>
          </cell>
          <cell r="X674">
            <v>2012</v>
          </cell>
          <cell r="Y674" t="str">
            <v>Bibliothèque Numérique ENI (Service en ligne)</v>
          </cell>
          <cell r="Z674" t="str">
            <v>RÉFÉRENCE BUREAUTIQUE</v>
          </cell>
          <cell r="AA674" t="str">
            <v>texte</v>
          </cell>
          <cell r="AB674" t="str">
            <v>txt</v>
          </cell>
          <cell r="AC674" t="str">
            <v>rdacontent/fre</v>
          </cell>
          <cell r="AD674" t="str">
            <v>informatique</v>
          </cell>
          <cell r="AE674" t="str">
            <v>c</v>
          </cell>
          <cell r="AF674" t="str">
            <v>rdamedia/fre</v>
          </cell>
          <cell r="AG674" t="str">
            <v>ressource en ligne</v>
          </cell>
          <cell r="AH674" t="str">
            <v>cr</v>
          </cell>
          <cell r="AI674" t="str">
            <v>rdacarrier/fre</v>
          </cell>
          <cell r="AJ674" t="str">
            <v>m\\\\\o\\d\\\\\\\\</v>
          </cell>
          <cell r="AK674" t="str">
            <v>cr\cn\\\\uuaua</v>
          </cell>
          <cell r="AL674" t="str">
            <v>Accès restreint aux membres</v>
          </cell>
          <cell r="AM674" t="str">
            <v>Source de la note de description : Version imprimée</v>
          </cell>
          <cell r="AN674" t="str">
            <v/>
          </cell>
          <cell r="AO674" t="str">
            <v>%SITE_CLIENT%/?library_guid=6593E40E-B477-4912-AAE3-7D2FE5C7145E</v>
          </cell>
          <cell r="AP674" t="str">
            <v>Accès au travers du portail ENI</v>
          </cell>
          <cell r="AQ674" t="str">
            <v xml:space="preserve"> bureau </v>
          </cell>
          <cell r="AR674" t="str">
            <v xml:space="preserve"> e</v>
          </cell>
          <cell r="AS674" t="str">
            <v xml:space="preserve"> ebook </v>
          </cell>
          <cell r="AT674" t="str">
            <v xml:space="preserve"> Explorateur </v>
          </cell>
          <cell r="AU674" t="str">
            <v xml:space="preserve"> installation </v>
          </cell>
          <cell r="AV674" t="str">
            <v xml:space="preserve"> livre électronique </v>
          </cell>
          <cell r="AW674" t="str">
            <v xml:space="preserve"> livre numérique </v>
          </cell>
          <cell r="AX674" t="str">
            <v xml:space="preserve"> livres électroniques </v>
          </cell>
          <cell r="AY674" t="str">
            <v xml:space="preserve"> livres numériques </v>
          </cell>
          <cell r="AZ674" t="str">
            <v xml:space="preserve"> LNRB8WIN</v>
          </cell>
          <cell r="BA674" t="str">
            <v xml:space="preserve"> Media Player </v>
          </cell>
          <cell r="BB674" t="str">
            <v xml:space="preserve"> Metro </v>
          </cell>
          <cell r="BC674" t="str">
            <v xml:space="preserve"> Métro </v>
          </cell>
          <cell r="BD674" t="str">
            <v xml:space="preserve"> OS </v>
          </cell>
          <cell r="BE674" t="str">
            <v xml:space="preserve"> réseau </v>
          </cell>
          <cell r="BF674" t="str">
            <v xml:space="preserve"> système d'exploitation </v>
          </cell>
          <cell r="BG674" t="str">
            <v xml:space="preserve"> windows8 </v>
          </cell>
          <cell r="BH674" t="str">
            <v xml:space="preserve">book </v>
          </cell>
          <cell r="BI674" t="str">
            <v xml:space="preserve">Microsoft </v>
          </cell>
          <cell r="BJ674" t="str">
            <v/>
          </cell>
          <cell r="BK674" t="str">
            <v/>
          </cell>
          <cell r="BL674" t="str">
            <v/>
          </cell>
          <cell r="BM674" t="str">
            <v/>
          </cell>
          <cell r="BN674" t="str">
            <v/>
          </cell>
          <cell r="BO674" t="str">
            <v/>
          </cell>
          <cell r="BP674" t="str">
            <v/>
          </cell>
          <cell r="BQ674" t="str">
            <v/>
          </cell>
          <cell r="BR674" t="str">
            <v/>
          </cell>
          <cell r="BS674" t="str">
            <v/>
          </cell>
          <cell r="BT674" t="str">
            <v/>
          </cell>
          <cell r="BU674" t="str">
            <v/>
          </cell>
          <cell r="BV674" t="str">
            <v/>
          </cell>
          <cell r="BW674" t="str">
            <v/>
          </cell>
          <cell r="BX674" t="str">
            <v/>
          </cell>
        </row>
        <row r="675">
          <cell r="A675" t="str">
            <v>RBAGOO</v>
          </cell>
          <cell r="B675" t="str">
            <v>Google Apps</v>
          </cell>
          <cell r="C675" t="str">
            <v>Utilisez les outils bureautiques de Google</v>
          </cell>
          <cell r="D675" t="str">
            <v>Myriam GRIS</v>
          </cell>
          <cell r="E675" t="str">
            <v/>
          </cell>
          <cell r="F675" t="str">
            <v>GRIS, Myriam</v>
          </cell>
          <cell r="G675" t="str">
            <v/>
          </cell>
          <cell r="H675" t="str">
            <v/>
          </cell>
          <cell r="I675" t="str">
            <v/>
          </cell>
          <cell r="J675" t="str">
            <v/>
          </cell>
          <cell r="K675" t="str">
            <v>Edition du 1 April 2012</v>
          </cell>
          <cell r="L675" t="str">
            <v>482 pages</v>
          </cell>
          <cell r="M675" t="str">
            <v>Editions ENI</v>
          </cell>
          <cell r="N675" t="str">
            <v>fre</v>
          </cell>
          <cell r="O675" t="str">
            <v>fre</v>
          </cell>
          <cell r="P675" t="str">
            <v>fre</v>
          </cell>
          <cell r="Q675" t="str">
            <v>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v>
          </cell>
          <cell r="R675">
            <v>9782746073654</v>
          </cell>
          <cell r="S675" t="str">
            <v>Version Numérique</v>
          </cell>
          <cell r="T675">
            <v>9782746072671</v>
          </cell>
          <cell r="U675" t="str">
            <v>Version Imprimée</v>
          </cell>
          <cell r="V675" t="str">
            <v>St-Herblain</v>
          </cell>
          <cell r="W675" t="str">
            <v>Editions ENI</v>
          </cell>
          <cell r="X675">
            <v>2012</v>
          </cell>
          <cell r="Y675" t="str">
            <v>Bibliothèque Numérique ENI (Service en ligne)</v>
          </cell>
          <cell r="Z675" t="str">
            <v>RÉFÉRENCE BUREAUTIQUE</v>
          </cell>
          <cell r="AA675" t="str">
            <v>texte</v>
          </cell>
          <cell r="AB675" t="str">
            <v>txt</v>
          </cell>
          <cell r="AC675" t="str">
            <v>rdacontent/fre</v>
          </cell>
          <cell r="AD675" t="str">
            <v>informatique</v>
          </cell>
          <cell r="AE675" t="str">
            <v>c</v>
          </cell>
          <cell r="AF675" t="str">
            <v>rdamedia/fre</v>
          </cell>
          <cell r="AG675" t="str">
            <v>ressource en ligne</v>
          </cell>
          <cell r="AH675" t="str">
            <v>cr</v>
          </cell>
          <cell r="AI675" t="str">
            <v>rdacarrier/fre</v>
          </cell>
          <cell r="AJ675" t="str">
            <v>m\\\\\o\\d\\\\\\\\</v>
          </cell>
          <cell r="AK675" t="str">
            <v>cr\cn\\\\uuaua</v>
          </cell>
          <cell r="AL675" t="str">
            <v>Accès restreint aux membres</v>
          </cell>
          <cell r="AM675" t="str">
            <v>Source de la note de description : Version imprimée</v>
          </cell>
          <cell r="AN675" t="str">
            <v/>
          </cell>
          <cell r="AO675" t="str">
            <v>%SITE_CLIENT%/?library_guid=0B69C928-E6E6-4076-A053-6F80515331B6</v>
          </cell>
          <cell r="AP675" t="str">
            <v>Accès au travers du portail ENI</v>
          </cell>
          <cell r="AQ675" t="str">
            <v xml:space="preserve"> cloud </v>
          </cell>
          <cell r="AR675" t="str">
            <v xml:space="preserve"> Googles Docs, Gmail, Google Agenda, Google Talk </v>
          </cell>
          <cell r="AS675" t="str">
            <v xml:space="preserve"> LNRBAGOO</v>
          </cell>
          <cell r="AT675" t="str">
            <v xml:space="preserve">Suite bureautique </v>
          </cell>
          <cell r="AU675" t="str">
            <v/>
          </cell>
          <cell r="AV675" t="str">
            <v/>
          </cell>
          <cell r="AW675" t="str">
            <v/>
          </cell>
          <cell r="AX675" t="str">
            <v/>
          </cell>
          <cell r="AY675" t="str">
            <v/>
          </cell>
          <cell r="AZ675" t="str">
            <v/>
          </cell>
          <cell r="BA675" t="str">
            <v/>
          </cell>
          <cell r="BB675" t="str">
            <v/>
          </cell>
          <cell r="BC675" t="str">
            <v/>
          </cell>
          <cell r="BD675" t="str">
            <v/>
          </cell>
          <cell r="BE675" t="str">
            <v/>
          </cell>
          <cell r="BF675" t="str">
            <v/>
          </cell>
          <cell r="BG675" t="str">
            <v/>
          </cell>
          <cell r="BH675" t="str">
            <v/>
          </cell>
          <cell r="BI675" t="str">
            <v/>
          </cell>
          <cell r="BJ675" t="str">
            <v/>
          </cell>
          <cell r="BK675" t="str">
            <v/>
          </cell>
          <cell r="BL675" t="str">
            <v/>
          </cell>
          <cell r="BM675" t="str">
            <v/>
          </cell>
          <cell r="BN675" t="str">
            <v/>
          </cell>
          <cell r="BO675" t="str">
            <v/>
          </cell>
          <cell r="BP675" t="str">
            <v/>
          </cell>
          <cell r="BQ675" t="str">
            <v/>
          </cell>
          <cell r="BR675" t="str">
            <v/>
          </cell>
          <cell r="BS675" t="str">
            <v/>
          </cell>
          <cell r="BT675" t="str">
            <v/>
          </cell>
          <cell r="BU675" t="str">
            <v/>
          </cell>
          <cell r="BV675" t="str">
            <v/>
          </cell>
          <cell r="BW675" t="str">
            <v/>
          </cell>
          <cell r="BX675" t="str">
            <v/>
          </cell>
        </row>
        <row r="676">
          <cell r="A676" t="str">
            <v>RBM11OFF</v>
          </cell>
          <cell r="B676" t="str">
            <v>Office 2011</v>
          </cell>
          <cell r="C676" t="str">
            <v>Word, Excel, PowerPoint et Outlook 2011 pour Mac</v>
          </cell>
          <cell r="D676" t="str">
            <v/>
          </cell>
          <cell r="E676" t="str">
            <v/>
          </cell>
          <cell r="F676" t="str">
            <v/>
          </cell>
          <cell r="G676" t="str">
            <v/>
          </cell>
          <cell r="H676" t="str">
            <v/>
          </cell>
          <cell r="I676" t="str">
            <v/>
          </cell>
          <cell r="J676" t="str">
            <v/>
          </cell>
          <cell r="K676" t="str">
            <v>Edition du 1 March 2012</v>
          </cell>
          <cell r="L676" t="str">
            <v>418 pages</v>
          </cell>
          <cell r="M676" t="str">
            <v>Editions ENI</v>
          </cell>
          <cell r="N676" t="str">
            <v>fre</v>
          </cell>
          <cell r="O676" t="str">
            <v>fre</v>
          </cell>
          <cell r="P676" t="str">
            <v>fre</v>
          </cell>
          <cell r="Q676" t="str">
            <v>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ell>
          <cell r="R676">
            <v>9782746073302</v>
          </cell>
          <cell r="S676" t="str">
            <v>Version Numérique</v>
          </cell>
          <cell r="T676">
            <v>9782746072169</v>
          </cell>
          <cell r="U676" t="str">
            <v>Version Imprimée</v>
          </cell>
          <cell r="V676" t="str">
            <v>St-Herblain</v>
          </cell>
          <cell r="W676" t="str">
            <v>Editions ENI</v>
          </cell>
          <cell r="X676">
            <v>2012</v>
          </cell>
          <cell r="Y676" t="str">
            <v>Bibliothèque Numérique ENI (Service en ligne)</v>
          </cell>
          <cell r="Z676" t="str">
            <v>RÉFÉRENCE BUREAUTIQUE</v>
          </cell>
          <cell r="AA676" t="str">
            <v>texte</v>
          </cell>
          <cell r="AB676" t="str">
            <v>txt</v>
          </cell>
          <cell r="AC676" t="str">
            <v>rdacontent/fre</v>
          </cell>
          <cell r="AD676" t="str">
            <v>informatique</v>
          </cell>
          <cell r="AE676" t="str">
            <v>c</v>
          </cell>
          <cell r="AF676" t="str">
            <v>rdamedia/fre</v>
          </cell>
          <cell r="AG676" t="str">
            <v>ressource en ligne</v>
          </cell>
          <cell r="AH676" t="str">
            <v>cr</v>
          </cell>
          <cell r="AI676" t="str">
            <v>rdacarrier/fre</v>
          </cell>
          <cell r="AJ676" t="str">
            <v>m\\\\\o\\d\\\\\\\\</v>
          </cell>
          <cell r="AK676" t="str">
            <v>cr\cn\\\\uuaua</v>
          </cell>
          <cell r="AL676" t="str">
            <v>Accès restreint aux membres</v>
          </cell>
          <cell r="AM676" t="str">
            <v>Source de la note de description : Version imprimée</v>
          </cell>
          <cell r="AN676" t="str">
            <v/>
          </cell>
          <cell r="AO676" t="str">
            <v>%SITE_CLIENT%/?library_guid=606CE5D3-8570-46BB-958A-961DF9F9CAA7</v>
          </cell>
          <cell r="AP676" t="str">
            <v>Accès au travers du portail ENI</v>
          </cell>
          <cell r="AQ676" t="str">
            <v xml:space="preserve"> Apple </v>
          </cell>
          <cell r="AR676" t="str">
            <v xml:space="preserve"> LNRBM11OFF</v>
          </cell>
          <cell r="AS676" t="str">
            <v xml:space="preserve"> Mac </v>
          </cell>
          <cell r="AT676" t="str">
            <v xml:space="preserve"> Macintosh </v>
          </cell>
          <cell r="AU676" t="str">
            <v xml:space="preserve"> Microsoft </v>
          </cell>
          <cell r="AV676" t="str">
            <v xml:space="preserve"> Office 11 </v>
          </cell>
          <cell r="AW676" t="str">
            <v xml:space="preserve"> Office11 </v>
          </cell>
          <cell r="AX676" t="str">
            <v xml:space="preserve"> Office2011 </v>
          </cell>
          <cell r="AY676" t="str">
            <v xml:space="preserve"> suite bureautique </v>
          </cell>
          <cell r="AZ676" t="str">
            <v xml:space="preserve">Livre </v>
          </cell>
          <cell r="BA676" t="str">
            <v/>
          </cell>
          <cell r="BB676" t="str">
            <v/>
          </cell>
          <cell r="BC676" t="str">
            <v/>
          </cell>
          <cell r="BD676" t="str">
            <v/>
          </cell>
          <cell r="BE676" t="str">
            <v/>
          </cell>
          <cell r="BF676" t="str">
            <v/>
          </cell>
          <cell r="BG676" t="str">
            <v/>
          </cell>
          <cell r="BH676" t="str">
            <v/>
          </cell>
          <cell r="BI676" t="str">
            <v/>
          </cell>
          <cell r="BJ676" t="str">
            <v/>
          </cell>
          <cell r="BK676" t="str">
            <v/>
          </cell>
          <cell r="BL676" t="str">
            <v/>
          </cell>
          <cell r="BM676" t="str">
            <v/>
          </cell>
          <cell r="BN676" t="str">
            <v/>
          </cell>
          <cell r="BO676" t="str">
            <v/>
          </cell>
          <cell r="BP676" t="str">
            <v/>
          </cell>
          <cell r="BQ676" t="str">
            <v/>
          </cell>
          <cell r="BR676" t="str">
            <v/>
          </cell>
          <cell r="BS676" t="str">
            <v/>
          </cell>
          <cell r="BT676" t="str">
            <v/>
          </cell>
          <cell r="BU676" t="str">
            <v/>
          </cell>
          <cell r="BV676" t="str">
            <v/>
          </cell>
          <cell r="BW676" t="str">
            <v/>
          </cell>
          <cell r="BX676" t="str">
            <v/>
          </cell>
        </row>
        <row r="677">
          <cell r="A677" t="str">
            <v>RBPC</v>
          </cell>
          <cell r="B677" t="str">
            <v>Mon PC</v>
          </cell>
          <cell r="C677" t="str">
            <v>Choisir, entretenir, dépanner, sécuriser</v>
          </cell>
          <cell r="D677" t="str">
            <v>Eric THOMAS</v>
          </cell>
          <cell r="E677" t="str">
            <v/>
          </cell>
          <cell r="F677" t="str">
            <v>THOMAS, Eric</v>
          </cell>
          <cell r="G677" t="str">
            <v/>
          </cell>
          <cell r="H677" t="str">
            <v/>
          </cell>
          <cell r="I677" t="str">
            <v/>
          </cell>
          <cell r="J677" t="str">
            <v/>
          </cell>
          <cell r="K677" t="str">
            <v>Edition du 1 September 2018</v>
          </cell>
          <cell r="L677" t="str">
            <v>298 pages</v>
          </cell>
          <cell r="M677" t="str">
            <v>Editions ENI</v>
          </cell>
          <cell r="N677" t="str">
            <v>fre</v>
          </cell>
          <cell r="O677" t="str">
            <v>fre</v>
          </cell>
          <cell r="P677" t="str">
            <v>fre</v>
          </cell>
          <cell r="Q677" t="str">
            <v>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v>
          </cell>
          <cell r="R677">
            <v>9782409015403</v>
          </cell>
          <cell r="S677" t="str">
            <v>Version Numérique</v>
          </cell>
          <cell r="T677">
            <v>9782409015380</v>
          </cell>
          <cell r="U677" t="str">
            <v>Version Imprimée</v>
          </cell>
          <cell r="V677" t="str">
            <v>St-Herblain</v>
          </cell>
          <cell r="W677" t="str">
            <v>Editions ENI</v>
          </cell>
          <cell r="X677">
            <v>2018</v>
          </cell>
          <cell r="Y677" t="str">
            <v>Bibliothèque Numérique ENI (Service en ligne)</v>
          </cell>
          <cell r="Z677" t="str">
            <v>RÉFÉRENCE BUREAUTIQUE</v>
          </cell>
          <cell r="AA677" t="str">
            <v>texte</v>
          </cell>
          <cell r="AB677" t="str">
            <v>txt</v>
          </cell>
          <cell r="AC677" t="str">
            <v>rdacontent/fre</v>
          </cell>
          <cell r="AD677" t="str">
            <v>informatique</v>
          </cell>
          <cell r="AE677" t="str">
            <v>c</v>
          </cell>
          <cell r="AF677" t="str">
            <v>rdamedia/fre</v>
          </cell>
          <cell r="AG677" t="str">
            <v>ressource en ligne</v>
          </cell>
          <cell r="AH677" t="str">
            <v>cr</v>
          </cell>
          <cell r="AI677" t="str">
            <v>rdacarrier/fre</v>
          </cell>
          <cell r="AJ677" t="str">
            <v>m\\\\\o\\d\\\\\\\\</v>
          </cell>
          <cell r="AK677" t="str">
            <v>cr\cn\\\\uuaua</v>
          </cell>
          <cell r="AL677" t="str">
            <v>Accès restreint aux membres</v>
          </cell>
          <cell r="AM677" t="str">
            <v>Source de la note de description : Version imprimée</v>
          </cell>
          <cell r="AN677" t="str">
            <v/>
          </cell>
          <cell r="AO677" t="str">
            <v>%SITE_CLIENT%/?library_guid=61FA226F-E37A-4DBC-959A-5541F42D1174</v>
          </cell>
          <cell r="AP677" t="str">
            <v>Accès au travers du portail ENI</v>
          </cell>
          <cell r="AQ677" t="str">
            <v xml:space="preserve"> bios </v>
          </cell>
          <cell r="AR677" t="str">
            <v xml:space="preserve"> carte mère </v>
          </cell>
          <cell r="AS677" t="str">
            <v xml:space="preserve"> carte son </v>
          </cell>
          <cell r="AT677" t="str">
            <v xml:space="preserve"> cryptage </v>
          </cell>
          <cell r="AU677" t="str">
            <v xml:space="preserve"> défragmentation </v>
          </cell>
          <cell r="AV677" t="str">
            <v xml:space="preserve"> diagnostic </v>
          </cell>
          <cell r="AW677" t="str">
            <v xml:space="preserve"> disque dur </v>
          </cell>
          <cell r="AX677" t="str">
            <v xml:space="preserve"> LNRBPC</v>
          </cell>
          <cell r="AY677" t="str">
            <v xml:space="preserve"> logiciels espions </v>
          </cell>
          <cell r="AZ677" t="str">
            <v xml:space="preserve"> mémoire </v>
          </cell>
          <cell r="BA677" t="str">
            <v xml:space="preserve"> piratage </v>
          </cell>
          <cell r="BB677" t="str">
            <v xml:space="preserve"> processeur </v>
          </cell>
          <cell r="BC677" t="str">
            <v xml:space="preserve"> RAM </v>
          </cell>
          <cell r="BD677" t="str">
            <v xml:space="preserve"> réparation système </v>
          </cell>
          <cell r="BE677" t="str">
            <v xml:space="preserve"> sauvegarde </v>
          </cell>
          <cell r="BF677" t="str">
            <v xml:space="preserve"> sécurité </v>
          </cell>
          <cell r="BG677" t="str">
            <v xml:space="preserve"> upgrade </v>
          </cell>
          <cell r="BH677" t="str">
            <v xml:space="preserve"> virus </v>
          </cell>
          <cell r="BI677" t="str">
            <v xml:space="preserve"> windows </v>
          </cell>
          <cell r="BJ677" t="str">
            <v xml:space="preserve">Ordinateur </v>
          </cell>
          <cell r="BK677" t="str">
            <v/>
          </cell>
          <cell r="BL677" t="str">
            <v/>
          </cell>
          <cell r="BM677" t="str">
            <v/>
          </cell>
          <cell r="BN677" t="str">
            <v/>
          </cell>
          <cell r="BO677" t="str">
            <v/>
          </cell>
          <cell r="BP677" t="str">
            <v/>
          </cell>
          <cell r="BQ677" t="str">
            <v/>
          </cell>
          <cell r="BR677" t="str">
            <v/>
          </cell>
          <cell r="BS677" t="str">
            <v/>
          </cell>
          <cell r="BT677" t="str">
            <v/>
          </cell>
          <cell r="BU677" t="str">
            <v/>
          </cell>
          <cell r="BV677" t="str">
            <v/>
          </cell>
          <cell r="BW677" t="str">
            <v/>
          </cell>
          <cell r="BX677" t="str">
            <v/>
          </cell>
        </row>
        <row r="678">
          <cell r="A678" t="str">
            <v>RBSEC</v>
          </cell>
          <cell r="B678" t="str">
            <v>Sécurisez votre ordinateur et vos données</v>
          </cell>
          <cell r="C678" t="str">
            <v>Déjouer les pièges et user des bonnes pratiques</v>
          </cell>
          <cell r="D678" t="str">
            <v>Guillaume PIGEON</v>
          </cell>
          <cell r="E678" t="str">
            <v/>
          </cell>
          <cell r="F678" t="str">
            <v>PIGEON, Guillaume</v>
          </cell>
          <cell r="G678" t="str">
            <v/>
          </cell>
          <cell r="H678" t="str">
            <v/>
          </cell>
          <cell r="I678" t="str">
            <v/>
          </cell>
          <cell r="J678" t="str">
            <v/>
          </cell>
          <cell r="K678" t="str">
            <v>Edition du 1 April 2021</v>
          </cell>
          <cell r="L678" t="str">
            <v>196 pages</v>
          </cell>
          <cell r="M678" t="str">
            <v>Editions ENI</v>
          </cell>
          <cell r="N678" t="str">
            <v>fre</v>
          </cell>
          <cell r="O678" t="str">
            <v>fre</v>
          </cell>
          <cell r="P678" t="str">
            <v>fre</v>
          </cell>
          <cell r="Q678" t="str">
            <v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v>
          </cell>
          <cell r="R678">
            <v>9782409029707</v>
          </cell>
          <cell r="S678" t="str">
            <v>Version Numérique</v>
          </cell>
          <cell r="T678">
            <v>9782409029691</v>
          </cell>
          <cell r="U678" t="str">
            <v>Version Imprimée</v>
          </cell>
          <cell r="V678" t="str">
            <v>St-Herblain</v>
          </cell>
          <cell r="W678" t="str">
            <v>Editions ENI</v>
          </cell>
          <cell r="X678">
            <v>2021</v>
          </cell>
          <cell r="Y678" t="str">
            <v>Bibliothèque Numérique ENI (Service en ligne)</v>
          </cell>
          <cell r="Z678" t="str">
            <v>RÉFÉRENCE BUREAUTIQUE</v>
          </cell>
          <cell r="AA678" t="str">
            <v>texte</v>
          </cell>
          <cell r="AB678" t="str">
            <v>txt</v>
          </cell>
          <cell r="AC678" t="str">
            <v>rdacontent/fre</v>
          </cell>
          <cell r="AD678" t="str">
            <v>informatique</v>
          </cell>
          <cell r="AE678" t="str">
            <v>c</v>
          </cell>
          <cell r="AF678" t="str">
            <v>rdamedia/fre</v>
          </cell>
          <cell r="AG678" t="str">
            <v>ressource en ligne</v>
          </cell>
          <cell r="AH678" t="str">
            <v>cr</v>
          </cell>
          <cell r="AI678" t="str">
            <v>rdacarrier/fre</v>
          </cell>
          <cell r="AJ678" t="str">
            <v>m\\\\\o\\d\\\\\\\\</v>
          </cell>
          <cell r="AK678" t="str">
            <v>cr\cn\\\\uuaua</v>
          </cell>
          <cell r="AL678" t="str">
            <v>Accès restreint aux membres</v>
          </cell>
          <cell r="AM678" t="str">
            <v>Source de la note de description : Version imprimée</v>
          </cell>
          <cell r="AN678" t="str">
            <v/>
          </cell>
          <cell r="AO678" t="str">
            <v>%SITE_CLIENT%/?library_guid=500AB065-B3CD-42F6-B7F8-66912A987637</v>
          </cell>
          <cell r="AP678" t="str">
            <v>Accès au travers du portail ENI</v>
          </cell>
          <cell r="AQ678" t="str">
            <v xml:space="preserve"> antivirus </v>
          </cell>
          <cell r="AR678" t="str">
            <v xml:space="preserve"> compte piraté</v>
          </cell>
          <cell r="AS678" t="str">
            <v xml:space="preserve"> mot de passe </v>
          </cell>
          <cell r="AT678" t="str">
            <v xml:space="preserve"> pare</v>
          </cell>
          <cell r="AU678" t="str">
            <v xml:space="preserve"> piratage </v>
          </cell>
          <cell r="AV678" t="str">
            <v xml:space="preserve"> RGPD </v>
          </cell>
          <cell r="AW678" t="str">
            <v xml:space="preserve"> sauvegarde </v>
          </cell>
          <cell r="AX678" t="str">
            <v xml:space="preserve"> sécurité </v>
          </cell>
          <cell r="AY678" t="str">
            <v xml:space="preserve"> spam </v>
          </cell>
          <cell r="AZ678" t="str">
            <v xml:space="preserve"> télétravail </v>
          </cell>
          <cell r="BA678" t="str">
            <v>Anti</v>
          </cell>
          <cell r="BB678" t="str">
            <v xml:space="preserve">feu </v>
          </cell>
          <cell r="BC678" t="str">
            <v xml:space="preserve">virus </v>
          </cell>
          <cell r="BD678" t="str">
            <v/>
          </cell>
          <cell r="BE678" t="str">
            <v/>
          </cell>
          <cell r="BF678" t="str">
            <v/>
          </cell>
          <cell r="BG678" t="str">
            <v/>
          </cell>
          <cell r="BH678" t="str">
            <v/>
          </cell>
          <cell r="BI678" t="str">
            <v/>
          </cell>
          <cell r="BJ678" t="str">
            <v/>
          </cell>
          <cell r="BK678" t="str">
            <v/>
          </cell>
          <cell r="BL678" t="str">
            <v/>
          </cell>
          <cell r="BM678" t="str">
            <v/>
          </cell>
          <cell r="BN678" t="str">
            <v/>
          </cell>
          <cell r="BO678" t="str">
            <v/>
          </cell>
          <cell r="BP678" t="str">
            <v/>
          </cell>
          <cell r="BQ678" t="str">
            <v/>
          </cell>
          <cell r="BR678" t="str">
            <v/>
          </cell>
          <cell r="BS678" t="str">
            <v/>
          </cell>
          <cell r="BT678" t="str">
            <v/>
          </cell>
          <cell r="BU678" t="str">
            <v/>
          </cell>
          <cell r="BV678" t="str">
            <v/>
          </cell>
          <cell r="BW678" t="str">
            <v/>
          </cell>
          <cell r="BX678" t="str">
            <v/>
          </cell>
        </row>
        <row r="679">
          <cell r="A679" t="str">
            <v>RBTEA</v>
          </cell>
          <cell r="B679" t="str">
            <v>Teams</v>
          </cell>
          <cell r="C679" t="str">
            <v>Guide de l'utilisateur</v>
          </cell>
          <cell r="D679" t="str">
            <v>Gilles BALMISSE</v>
          </cell>
          <cell r="E679" t="str">
            <v/>
          </cell>
          <cell r="F679" t="str">
            <v>BALMISSE, Gilles</v>
          </cell>
          <cell r="G679" t="str">
            <v/>
          </cell>
          <cell r="H679" t="str">
            <v/>
          </cell>
          <cell r="I679" t="str">
            <v/>
          </cell>
          <cell r="J679" t="str">
            <v/>
          </cell>
          <cell r="K679" t="str">
            <v>Edition du 1 April 2022</v>
          </cell>
          <cell r="L679" t="str">
            <v>470 pages</v>
          </cell>
          <cell r="M679" t="str">
            <v>Editions ENI</v>
          </cell>
          <cell r="N679" t="str">
            <v>fre</v>
          </cell>
          <cell r="O679" t="str">
            <v>fre</v>
          </cell>
          <cell r="P679" t="str">
            <v>fre</v>
          </cell>
          <cell r="Q679" t="str">
            <v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v>
          </cell>
          <cell r="R679">
            <v>9782409035012</v>
          </cell>
          <cell r="S679" t="str">
            <v>Version Numérique</v>
          </cell>
          <cell r="T679">
            <v>9782409035005</v>
          </cell>
          <cell r="U679" t="str">
            <v>Version Imprimée</v>
          </cell>
          <cell r="V679" t="str">
            <v>St-Herblain</v>
          </cell>
          <cell r="W679" t="str">
            <v>Editions ENI</v>
          </cell>
          <cell r="X679">
            <v>2022</v>
          </cell>
          <cell r="Y679" t="str">
            <v>Bibliothèque Numérique ENI (Service en ligne)</v>
          </cell>
          <cell r="Z679" t="str">
            <v>RÉFÉRENCE BUREAUTIQUE</v>
          </cell>
          <cell r="AA679" t="str">
            <v>texte</v>
          </cell>
          <cell r="AB679" t="str">
            <v>txt</v>
          </cell>
          <cell r="AC679" t="str">
            <v>rdacontent/fre</v>
          </cell>
          <cell r="AD679" t="str">
            <v>informatique</v>
          </cell>
          <cell r="AE679" t="str">
            <v>c</v>
          </cell>
          <cell r="AF679" t="str">
            <v>rdamedia/fre</v>
          </cell>
          <cell r="AG679" t="str">
            <v>ressource en ligne</v>
          </cell>
          <cell r="AH679" t="str">
            <v>cr</v>
          </cell>
          <cell r="AI679" t="str">
            <v>rdacarrier/fre</v>
          </cell>
          <cell r="AJ679" t="str">
            <v>m\\\\\o\\d\\\\\\\\</v>
          </cell>
          <cell r="AK679" t="str">
            <v>cr\cn\\\\uuaua</v>
          </cell>
          <cell r="AL679" t="str">
            <v>Accès restreint aux membres</v>
          </cell>
          <cell r="AM679" t="str">
            <v>Source de la note de description : Version imprimée</v>
          </cell>
          <cell r="AN679" t="str">
            <v/>
          </cell>
          <cell r="AO679" t="str">
            <v>%SITE_CLIENT%/?library_guid=DC691B45-BA2F-4BC6-B373-3DE1F34EFF31</v>
          </cell>
          <cell r="AP679" t="str">
            <v>Accès au travers du portail ENI</v>
          </cell>
          <cell r="AQ679" t="str">
            <v xml:space="preserve"> appels audio vidéo</v>
          </cell>
          <cell r="AR679" t="str">
            <v xml:space="preserve"> canal </v>
          </cell>
          <cell r="AS679" t="str">
            <v xml:space="preserve"> co</v>
          </cell>
          <cell r="AT679" t="str">
            <v xml:space="preserve"> équipe </v>
          </cell>
          <cell r="AU679" t="str">
            <v xml:space="preserve"> Planner </v>
          </cell>
          <cell r="AV679" t="str">
            <v xml:space="preserve"> publications </v>
          </cell>
          <cell r="AW679" t="str">
            <v xml:space="preserve"> réunion en ligne </v>
          </cell>
          <cell r="AX679" t="str">
            <v xml:space="preserve"> visio</v>
          </cell>
          <cell r="AY679" t="str">
            <v xml:space="preserve">conférence </v>
          </cell>
          <cell r="AZ679" t="str">
            <v xml:space="preserve">conversations </v>
          </cell>
          <cell r="BA679" t="str">
            <v xml:space="preserve">édition </v>
          </cell>
          <cell r="BB679" t="str">
            <v/>
          </cell>
          <cell r="BC679" t="str">
            <v/>
          </cell>
          <cell r="BD679" t="str">
            <v/>
          </cell>
          <cell r="BE679" t="str">
            <v/>
          </cell>
          <cell r="BF679" t="str">
            <v/>
          </cell>
          <cell r="BG679" t="str">
            <v/>
          </cell>
          <cell r="BH679" t="str">
            <v/>
          </cell>
          <cell r="BI679" t="str">
            <v/>
          </cell>
          <cell r="BJ679" t="str">
            <v/>
          </cell>
          <cell r="BK679" t="str">
            <v/>
          </cell>
          <cell r="BL679" t="str">
            <v/>
          </cell>
          <cell r="BM679" t="str">
            <v/>
          </cell>
          <cell r="BN679" t="str">
            <v/>
          </cell>
          <cell r="BO679" t="str">
            <v/>
          </cell>
          <cell r="BP679" t="str">
            <v/>
          </cell>
          <cell r="BQ679" t="str">
            <v/>
          </cell>
          <cell r="BR679" t="str">
            <v/>
          </cell>
          <cell r="BS679" t="str">
            <v/>
          </cell>
          <cell r="BT679" t="str">
            <v/>
          </cell>
          <cell r="BU679" t="str">
            <v/>
          </cell>
          <cell r="BV679" t="str">
            <v/>
          </cell>
          <cell r="BW679" t="str">
            <v/>
          </cell>
          <cell r="BX679" t="str">
            <v/>
          </cell>
        </row>
        <row r="680">
          <cell r="A680" t="str">
            <v>RBWGOO</v>
          </cell>
          <cell r="B680" t="str">
            <v>Google Workspace</v>
          </cell>
          <cell r="C680" t="str">
            <v>Travaillez en ligne avec les outils Google</v>
          </cell>
          <cell r="D680" t="str">
            <v>Gilles BALMISSE,Myriam GRIS</v>
          </cell>
          <cell r="E680" t="str">
            <v/>
          </cell>
          <cell r="F680" t="str">
            <v>BALMISSE, Gilles</v>
          </cell>
          <cell r="G680" t="str">
            <v>GRIS, Myriam</v>
          </cell>
          <cell r="H680" t="str">
            <v/>
          </cell>
          <cell r="I680" t="str">
            <v/>
          </cell>
          <cell r="J680" t="str">
            <v/>
          </cell>
          <cell r="K680" t="str">
            <v>Edition du 1 May 2021</v>
          </cell>
          <cell r="L680" t="str">
            <v>454 pages</v>
          </cell>
          <cell r="M680" t="str">
            <v>Editions ENI</v>
          </cell>
          <cell r="N680" t="str">
            <v>fre</v>
          </cell>
          <cell r="O680" t="str">
            <v>fre</v>
          </cell>
          <cell r="P680" t="str">
            <v>fre</v>
          </cell>
          <cell r="Q680" t="str">
            <v>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v>
          </cell>
          <cell r="R680">
            <v>9782409029981</v>
          </cell>
          <cell r="S680" t="str">
            <v>Version Numérique</v>
          </cell>
          <cell r="T680">
            <v>9782409029974</v>
          </cell>
          <cell r="U680" t="str">
            <v>Version Imprimée</v>
          </cell>
          <cell r="V680" t="str">
            <v>St-Herblain</v>
          </cell>
          <cell r="W680" t="str">
            <v>Editions ENI</v>
          </cell>
          <cell r="X680">
            <v>2021</v>
          </cell>
          <cell r="Y680" t="str">
            <v>Bibliothèque Numérique ENI (Service en ligne)</v>
          </cell>
          <cell r="Z680" t="str">
            <v>RÉFÉRENCE BUREAUTIQUE</v>
          </cell>
          <cell r="AA680" t="str">
            <v>texte</v>
          </cell>
          <cell r="AB680" t="str">
            <v>txt</v>
          </cell>
          <cell r="AC680" t="str">
            <v>rdacontent/fre</v>
          </cell>
          <cell r="AD680" t="str">
            <v>informatique</v>
          </cell>
          <cell r="AE680" t="str">
            <v>c</v>
          </cell>
          <cell r="AF680" t="str">
            <v>rdamedia/fre</v>
          </cell>
          <cell r="AG680" t="str">
            <v>ressource en ligne</v>
          </cell>
          <cell r="AH680" t="str">
            <v>cr</v>
          </cell>
          <cell r="AI680" t="str">
            <v>rdacarrier/fre</v>
          </cell>
          <cell r="AJ680" t="str">
            <v>m\\\\\o\\d\\\\\\\\</v>
          </cell>
          <cell r="AK680" t="str">
            <v>cr\cn\\\\uuaua</v>
          </cell>
          <cell r="AL680" t="str">
            <v>Accès restreint aux membres</v>
          </cell>
          <cell r="AM680" t="str">
            <v>Source de la note de description : Version imprimée</v>
          </cell>
          <cell r="AN680" t="str">
            <v/>
          </cell>
          <cell r="AO680" t="str">
            <v>%SITE_CLIENT%/?library_guid=80A79B18-B42D-4F67-A82D-FED1F3C1DE2A</v>
          </cell>
          <cell r="AP680" t="str">
            <v>Accès au travers du portail ENI</v>
          </cell>
          <cell r="AQ680" t="str">
            <v xml:space="preserve"> applications Google </v>
          </cell>
          <cell r="AR680" t="str">
            <v xml:space="preserve"> Gmail </v>
          </cell>
          <cell r="AS680" t="str">
            <v xml:space="preserve"> Google Agenda </v>
          </cell>
          <cell r="AT680" t="str">
            <v xml:space="preserve"> Google Apps </v>
          </cell>
          <cell r="AU680" t="str">
            <v xml:space="preserve"> Google Docs </v>
          </cell>
          <cell r="AV680" t="str">
            <v xml:space="preserve"> Google Drive </v>
          </cell>
          <cell r="AW680" t="str">
            <v xml:space="preserve"> Google Forms </v>
          </cell>
          <cell r="AX680" t="str">
            <v xml:space="preserve"> Google Sheets </v>
          </cell>
          <cell r="AY680" t="str">
            <v xml:space="preserve"> Google Slide </v>
          </cell>
          <cell r="AZ680" t="str">
            <v xml:space="preserve"> Hangouts Chat </v>
          </cell>
          <cell r="BA680" t="str">
            <v xml:space="preserve"> Hangouts Meet </v>
          </cell>
          <cell r="BB680" t="str">
            <v xml:space="preserve"> LNRBWGOO</v>
          </cell>
          <cell r="BC680" t="str">
            <v xml:space="preserve">Cloud </v>
          </cell>
          <cell r="BD680" t="str">
            <v/>
          </cell>
          <cell r="BE680" t="str">
            <v/>
          </cell>
          <cell r="BF680" t="str">
            <v/>
          </cell>
          <cell r="BG680" t="str">
            <v/>
          </cell>
          <cell r="BH680" t="str">
            <v/>
          </cell>
          <cell r="BI680" t="str">
            <v/>
          </cell>
          <cell r="BJ680" t="str">
            <v/>
          </cell>
          <cell r="BK680" t="str">
            <v/>
          </cell>
          <cell r="BL680" t="str">
            <v/>
          </cell>
          <cell r="BM680" t="str">
            <v/>
          </cell>
          <cell r="BN680" t="str">
            <v/>
          </cell>
          <cell r="BO680" t="str">
            <v/>
          </cell>
          <cell r="BP680" t="str">
            <v/>
          </cell>
          <cell r="BQ680" t="str">
            <v/>
          </cell>
          <cell r="BR680" t="str">
            <v/>
          </cell>
          <cell r="BS680" t="str">
            <v/>
          </cell>
          <cell r="BT680" t="str">
            <v/>
          </cell>
          <cell r="BU680" t="str">
            <v/>
          </cell>
          <cell r="BV680" t="str">
            <v/>
          </cell>
          <cell r="BW680" t="str">
            <v/>
          </cell>
          <cell r="BX680" t="str">
            <v/>
          </cell>
        </row>
        <row r="681">
          <cell r="A681" t="str">
            <v>RBWOFF</v>
          </cell>
          <cell r="B681" t="str">
            <v>Office pour le Web</v>
          </cell>
          <cell r="C681" t="str">
            <v>Les applications en ligne d'Office : Excel, Word, PowerPoint, OneNote et Forms</v>
          </cell>
          <cell r="D681" t="str">
            <v>Myriam GRIS</v>
          </cell>
          <cell r="E681" t="str">
            <v/>
          </cell>
          <cell r="F681" t="str">
            <v>GRIS, Myriam</v>
          </cell>
          <cell r="G681" t="str">
            <v/>
          </cell>
          <cell r="H681" t="str">
            <v/>
          </cell>
          <cell r="I681" t="str">
            <v/>
          </cell>
          <cell r="J681" t="str">
            <v/>
          </cell>
          <cell r="K681" t="str">
            <v>Edition du 1 July 2020</v>
          </cell>
          <cell r="L681" t="str">
            <v>459 pages</v>
          </cell>
          <cell r="M681" t="str">
            <v>Editions ENI</v>
          </cell>
          <cell r="N681" t="str">
            <v>fre</v>
          </cell>
          <cell r="O681" t="str">
            <v>fre</v>
          </cell>
          <cell r="P681" t="str">
            <v>fre</v>
          </cell>
          <cell r="Q681" t="str">
            <v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v>
          </cell>
          <cell r="R681">
            <v>9782409025914</v>
          </cell>
          <cell r="S681" t="str">
            <v>Version Numérique</v>
          </cell>
          <cell r="T681">
            <v>9782409025907</v>
          </cell>
          <cell r="U681" t="str">
            <v>Version Imprimée</v>
          </cell>
          <cell r="V681" t="str">
            <v>St-Herblain</v>
          </cell>
          <cell r="W681" t="str">
            <v>Editions ENI</v>
          </cell>
          <cell r="X681">
            <v>2020</v>
          </cell>
          <cell r="Y681" t="str">
            <v>Bibliothèque Numérique ENI (Service en ligne)</v>
          </cell>
          <cell r="Z681" t="str">
            <v>RÉFÉRENCE BUREAUTIQUE</v>
          </cell>
          <cell r="AA681" t="str">
            <v>texte</v>
          </cell>
          <cell r="AB681" t="str">
            <v>txt</v>
          </cell>
          <cell r="AC681" t="str">
            <v>rdacontent/fre</v>
          </cell>
          <cell r="AD681" t="str">
            <v>informatique</v>
          </cell>
          <cell r="AE681" t="str">
            <v>c</v>
          </cell>
          <cell r="AF681" t="str">
            <v>rdamedia/fre</v>
          </cell>
          <cell r="AG681" t="str">
            <v>ressource en ligne</v>
          </cell>
          <cell r="AH681" t="str">
            <v>cr</v>
          </cell>
          <cell r="AI681" t="str">
            <v>rdacarrier/fre</v>
          </cell>
          <cell r="AJ681" t="str">
            <v>m\\\\\o\\d\\\\\\\\</v>
          </cell>
          <cell r="AK681" t="str">
            <v>cr\cn\\\\uuaua</v>
          </cell>
          <cell r="AL681" t="str">
            <v>Accès restreint aux membres</v>
          </cell>
          <cell r="AM681" t="str">
            <v>Source de la note de description : Version imprimée</v>
          </cell>
          <cell r="AN681" t="str">
            <v/>
          </cell>
          <cell r="AO681" t="str">
            <v>%SITE_CLIENT%/?library_guid=FB58E973-F2F0-4B46-87EC-C6FE2A11882A</v>
          </cell>
          <cell r="AP681" t="str">
            <v>Accès au travers du portail ENI</v>
          </cell>
          <cell r="AQ681" t="str">
            <v xml:space="preserve"> co</v>
          </cell>
          <cell r="AR681" t="str">
            <v xml:space="preserve"> diaporama </v>
          </cell>
          <cell r="AS681" t="str">
            <v xml:space="preserve"> Excel Online </v>
          </cell>
          <cell r="AT681" t="str">
            <v xml:space="preserve"> LNRBWOFF</v>
          </cell>
          <cell r="AU681" t="str">
            <v xml:space="preserve"> Office 365 </v>
          </cell>
          <cell r="AV681" t="str">
            <v xml:space="preserve"> PowerPoint Online </v>
          </cell>
          <cell r="AW681" t="str">
            <v xml:space="preserve"> présentation </v>
          </cell>
          <cell r="AX681" t="str">
            <v xml:space="preserve"> tableur</v>
          </cell>
          <cell r="AY681" t="str">
            <v xml:space="preserve"> traitement de texte </v>
          </cell>
          <cell r="AZ681" t="str">
            <v xml:space="preserve"> travail collaboratif </v>
          </cell>
          <cell r="BA681" t="str">
            <v xml:space="preserve"> Word Online </v>
          </cell>
          <cell r="BB681" t="str">
            <v xml:space="preserve">édition </v>
          </cell>
          <cell r="BC681" t="str">
            <v xml:space="preserve">Microsoft 365 </v>
          </cell>
          <cell r="BD681" t="str">
            <v/>
          </cell>
          <cell r="BE681" t="str">
            <v/>
          </cell>
          <cell r="BF681" t="str">
            <v/>
          </cell>
          <cell r="BG681" t="str">
            <v/>
          </cell>
          <cell r="BH681" t="str">
            <v/>
          </cell>
          <cell r="BI681" t="str">
            <v/>
          </cell>
          <cell r="BJ681" t="str">
            <v/>
          </cell>
          <cell r="BK681" t="str">
            <v/>
          </cell>
          <cell r="BL681" t="str">
            <v/>
          </cell>
          <cell r="BM681" t="str">
            <v/>
          </cell>
          <cell r="BN681" t="str">
            <v/>
          </cell>
          <cell r="BO681" t="str">
            <v/>
          </cell>
          <cell r="BP681" t="str">
            <v/>
          </cell>
          <cell r="BQ681" t="str">
            <v/>
          </cell>
          <cell r="BR681" t="str">
            <v/>
          </cell>
          <cell r="BS681" t="str">
            <v/>
          </cell>
          <cell r="BT681" t="str">
            <v/>
          </cell>
          <cell r="BU681" t="str">
            <v/>
          </cell>
          <cell r="BV681" t="str">
            <v/>
          </cell>
          <cell r="BW681" t="str">
            <v/>
          </cell>
          <cell r="BX681" t="str">
            <v/>
          </cell>
        </row>
        <row r="682">
          <cell r="A682" t="str">
            <v>RBXP2WIN</v>
          </cell>
          <cell r="B682" t="str">
            <v>Windows XP</v>
          </cell>
          <cell r="C682" t="str">
            <v>Nouvelle édition (inclus les nouveautés du Service Pack 2)</v>
          </cell>
          <cell r="D682" t="str">
            <v/>
          </cell>
          <cell r="E682" t="str">
            <v/>
          </cell>
          <cell r="F682" t="str">
            <v/>
          </cell>
          <cell r="G682" t="str">
            <v/>
          </cell>
          <cell r="H682" t="str">
            <v/>
          </cell>
          <cell r="I682" t="str">
            <v/>
          </cell>
          <cell r="J682" t="str">
            <v/>
          </cell>
          <cell r="K682" t="str">
            <v>Edition du 25 April 2005</v>
          </cell>
          <cell r="L682" t="str">
            <v>391 pages</v>
          </cell>
          <cell r="M682" t="str">
            <v>Editions ENI</v>
          </cell>
          <cell r="N682" t="str">
            <v>fre</v>
          </cell>
          <cell r="O682" t="str">
            <v>fre</v>
          </cell>
          <cell r="P682" t="str">
            <v>fre</v>
          </cell>
          <cell r="Q682" t="str">
            <v>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v>
          </cell>
          <cell r="R682">
            <v>9782746044654</v>
          </cell>
          <cell r="S682" t="str">
            <v>Version Numérique</v>
          </cell>
          <cell r="T682">
            <v>9782746028463</v>
          </cell>
          <cell r="U682" t="str">
            <v>Version Imprimée</v>
          </cell>
          <cell r="V682" t="str">
            <v>St-Herblain</v>
          </cell>
          <cell r="W682" t="str">
            <v>Editions ENI</v>
          </cell>
          <cell r="X682">
            <v>2005</v>
          </cell>
          <cell r="Y682" t="str">
            <v>Bibliothèque Numérique ENI (Service en ligne)</v>
          </cell>
          <cell r="Z682" t="str">
            <v>RÉFÉRENCE BUREAUTIQUE</v>
          </cell>
          <cell r="AA682" t="str">
            <v>texte</v>
          </cell>
          <cell r="AB682" t="str">
            <v>txt</v>
          </cell>
          <cell r="AC682" t="str">
            <v>rdacontent/fre</v>
          </cell>
          <cell r="AD682" t="str">
            <v>informatique</v>
          </cell>
          <cell r="AE682" t="str">
            <v>c</v>
          </cell>
          <cell r="AF682" t="str">
            <v>rdamedia/fre</v>
          </cell>
          <cell r="AG682" t="str">
            <v>ressource en ligne</v>
          </cell>
          <cell r="AH682" t="str">
            <v>cr</v>
          </cell>
          <cell r="AI682" t="str">
            <v>rdacarrier/fre</v>
          </cell>
          <cell r="AJ682" t="str">
            <v>m\\\\\o\\d\\\\\\\\</v>
          </cell>
          <cell r="AK682" t="str">
            <v>cr\cn\\\\uuaua</v>
          </cell>
          <cell r="AL682" t="str">
            <v>Accès restreint aux membres</v>
          </cell>
          <cell r="AM682" t="str">
            <v>Source de la note de description : Version imprimée</v>
          </cell>
          <cell r="AN682" t="str">
            <v/>
          </cell>
          <cell r="AO682" t="str">
            <v>%SITE_CLIENT%/?library_guid=557DD5D8-A0E3-4500-8E9B-B2F36000B535</v>
          </cell>
          <cell r="AP682" t="str">
            <v>Accès au travers du portail ENI</v>
          </cell>
          <cell r="AQ682" t="str">
            <v xml:space="preserve"> Assistance à distance </v>
          </cell>
          <cell r="AR682" t="str">
            <v xml:space="preserve"> bureau </v>
          </cell>
          <cell r="AS682" t="str">
            <v xml:space="preserve"> Bureau à distance </v>
          </cell>
          <cell r="AT682" t="str">
            <v xml:space="preserve"> e</v>
          </cell>
          <cell r="AU682" t="str">
            <v xml:space="preserve"> ebook </v>
          </cell>
          <cell r="AV682" t="str">
            <v xml:space="preserve"> Explorateur </v>
          </cell>
          <cell r="AW682" t="str">
            <v xml:space="preserve"> installation </v>
          </cell>
          <cell r="AX682" t="str">
            <v xml:space="preserve"> livre électronique </v>
          </cell>
          <cell r="AY682" t="str">
            <v xml:space="preserve"> livre numérique </v>
          </cell>
          <cell r="AZ682" t="str">
            <v xml:space="preserve"> livres électroniques </v>
          </cell>
          <cell r="BA682" t="str">
            <v xml:space="preserve"> livres numériques </v>
          </cell>
          <cell r="BB682" t="str">
            <v xml:space="preserve"> LNRBXP2WIN</v>
          </cell>
          <cell r="BC682" t="str">
            <v xml:space="preserve"> Media Player </v>
          </cell>
          <cell r="BD682" t="str">
            <v xml:space="preserve"> Messenger </v>
          </cell>
          <cell r="BE682" t="str">
            <v xml:space="preserve"> Movie Maker </v>
          </cell>
          <cell r="BF682" t="str">
            <v xml:space="preserve"> OS </v>
          </cell>
          <cell r="BG682" t="str">
            <v xml:space="preserve"> réseau </v>
          </cell>
          <cell r="BH682" t="str">
            <v xml:space="preserve"> Service Pack2 </v>
          </cell>
          <cell r="BI682" t="str">
            <v xml:space="preserve"> système d'exploitation </v>
          </cell>
          <cell r="BJ682" t="str">
            <v xml:space="preserve"> utilisateur </v>
          </cell>
          <cell r="BK682" t="str">
            <v xml:space="preserve">book </v>
          </cell>
          <cell r="BL682" t="str">
            <v xml:space="preserve">Microsoft </v>
          </cell>
          <cell r="BM682" t="str">
            <v/>
          </cell>
          <cell r="BN682" t="str">
            <v/>
          </cell>
          <cell r="BO682" t="str">
            <v/>
          </cell>
          <cell r="BP682" t="str">
            <v/>
          </cell>
          <cell r="BQ682" t="str">
            <v/>
          </cell>
          <cell r="BR682" t="str">
            <v/>
          </cell>
          <cell r="BS682" t="str">
            <v/>
          </cell>
          <cell r="BT682" t="str">
            <v/>
          </cell>
          <cell r="BU682" t="str">
            <v/>
          </cell>
          <cell r="BV682" t="str">
            <v/>
          </cell>
          <cell r="BW682" t="str">
            <v/>
          </cell>
          <cell r="BX682" t="str">
            <v/>
          </cell>
        </row>
        <row r="683">
          <cell r="A683" t="str">
            <v>RI03EXCV</v>
          </cell>
          <cell r="B683" t="str">
            <v>VBA Excel 2003</v>
          </cell>
          <cell r="C683" t="str">
            <v>Programmer sous Excel : Macros et Langage VBA</v>
          </cell>
          <cell r="D683" t="str">
            <v>Michèle Amelot</v>
          </cell>
          <cell r="E683" t="str">
            <v/>
          </cell>
          <cell r="F683" t="str">
            <v>Amelot, Michèle</v>
          </cell>
          <cell r="G683" t="str">
            <v/>
          </cell>
          <cell r="H683" t="str">
            <v/>
          </cell>
          <cell r="I683" t="str">
            <v/>
          </cell>
          <cell r="J683" t="str">
            <v/>
          </cell>
          <cell r="K683" t="str">
            <v>Edition du 26 November 2003</v>
          </cell>
          <cell r="L683" t="str">
            <v>430 pages</v>
          </cell>
          <cell r="M683" t="str">
            <v>Editions ENI</v>
          </cell>
          <cell r="N683" t="str">
            <v>fre</v>
          </cell>
          <cell r="O683" t="str">
            <v>fre</v>
          </cell>
          <cell r="P683" t="str">
            <v>fre</v>
          </cell>
          <cell r="Q683" t="str">
            <v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v>
          </cell>
          <cell r="R683">
            <v>9782746044296</v>
          </cell>
          <cell r="S683" t="str">
            <v>Version Numérique</v>
          </cell>
          <cell r="T683">
            <v>9782746021761</v>
          </cell>
          <cell r="U683" t="str">
            <v>Version Imprimée</v>
          </cell>
          <cell r="V683" t="str">
            <v>St-Herblain</v>
          </cell>
          <cell r="W683" t="str">
            <v>Editions ENI</v>
          </cell>
          <cell r="X683">
            <v>2003</v>
          </cell>
          <cell r="Y683" t="str">
            <v>Bibliothèque Numérique ENI (Service en ligne)</v>
          </cell>
          <cell r="Z683" t="str">
            <v>RESSOURCES INFORMATIQUES</v>
          </cell>
          <cell r="AA683" t="str">
            <v>texte</v>
          </cell>
          <cell r="AB683" t="str">
            <v>txt</v>
          </cell>
          <cell r="AC683" t="str">
            <v>rdacontent/fre</v>
          </cell>
          <cell r="AD683" t="str">
            <v>informatique</v>
          </cell>
          <cell r="AE683" t="str">
            <v>c</v>
          </cell>
          <cell r="AF683" t="str">
            <v>rdamedia/fre</v>
          </cell>
          <cell r="AG683" t="str">
            <v>ressource en ligne</v>
          </cell>
          <cell r="AH683" t="str">
            <v>cr</v>
          </cell>
          <cell r="AI683" t="str">
            <v>rdacarrier/fre</v>
          </cell>
          <cell r="AJ683" t="str">
            <v>m\\\\\o\\d\\\\\\\\</v>
          </cell>
          <cell r="AK683" t="str">
            <v>cr\cn\\\\uuaua</v>
          </cell>
          <cell r="AL683" t="str">
            <v>Accès restreint aux membres</v>
          </cell>
          <cell r="AM683" t="str">
            <v>Source de la note de description : Version imprimée</v>
          </cell>
          <cell r="AN683" t="str">
            <v/>
          </cell>
          <cell r="AO683" t="str">
            <v>%SITE_CLIENT%/?library_guid=1D12FE82-13C8-4F96-933C-55F52F5F69FF</v>
          </cell>
          <cell r="AP683" t="str">
            <v>Accès au travers du portail ENI</v>
          </cell>
          <cell r="AQ683">
            <v>2746021765</v>
          </cell>
          <cell r="AR683" t="str">
            <v xml:space="preserve"> e</v>
          </cell>
          <cell r="AS683" t="str">
            <v xml:space="preserve"> ebook </v>
          </cell>
          <cell r="AT683" t="str">
            <v xml:space="preserve"> Excel VBA </v>
          </cell>
          <cell r="AU683" t="str">
            <v xml:space="preserve"> langage </v>
          </cell>
          <cell r="AV683" t="str">
            <v xml:space="preserve"> langages </v>
          </cell>
          <cell r="AW683" t="str">
            <v xml:space="preserve"> livre électronique </v>
          </cell>
          <cell r="AX683" t="str">
            <v xml:space="preserve"> livre numérique </v>
          </cell>
          <cell r="AY683" t="str">
            <v xml:space="preserve"> livres électroniques </v>
          </cell>
          <cell r="AZ683" t="str">
            <v xml:space="preserve"> livres numériques </v>
          </cell>
          <cell r="BA683" t="str">
            <v xml:space="preserve"> LNRI03EXCV</v>
          </cell>
          <cell r="BB683" t="str">
            <v xml:space="preserve"> Macro</v>
          </cell>
          <cell r="BC683" t="str">
            <v xml:space="preserve"> macro </v>
          </cell>
          <cell r="BD683" t="str">
            <v xml:space="preserve"> macro</v>
          </cell>
          <cell r="BE683" t="str">
            <v xml:space="preserve"> macro commande </v>
          </cell>
          <cell r="BF683" t="str">
            <v xml:space="preserve"> Programmation </v>
          </cell>
          <cell r="BG683" t="str">
            <v xml:space="preserve"> tableur </v>
          </cell>
          <cell r="BH683" t="str">
            <v xml:space="preserve"> VB </v>
          </cell>
          <cell r="BI683" t="str">
            <v xml:space="preserve"> visual basic </v>
          </cell>
          <cell r="BJ683" t="str">
            <v xml:space="preserve"> Visual Basic </v>
          </cell>
          <cell r="BK683" t="str">
            <v xml:space="preserve">book </v>
          </cell>
          <cell r="BL683" t="str">
            <v xml:space="preserve">commande </v>
          </cell>
          <cell r="BM683" t="str">
            <v xml:space="preserve">commandes </v>
          </cell>
          <cell r="BN683" t="str">
            <v xml:space="preserve">EXCEL </v>
          </cell>
          <cell r="BO683" t="str">
            <v/>
          </cell>
          <cell r="BP683" t="str">
            <v/>
          </cell>
          <cell r="BQ683" t="str">
            <v/>
          </cell>
          <cell r="BR683" t="str">
            <v/>
          </cell>
          <cell r="BS683" t="str">
            <v/>
          </cell>
          <cell r="BT683" t="str">
            <v/>
          </cell>
          <cell r="BU683" t="str">
            <v/>
          </cell>
          <cell r="BV683" t="str">
            <v/>
          </cell>
          <cell r="BW683" t="str">
            <v/>
          </cell>
          <cell r="BX683" t="str">
            <v/>
          </cell>
        </row>
        <row r="684">
          <cell r="A684" t="str">
            <v>RI03TCP</v>
          </cell>
          <cell r="B684" t="str">
            <v>Windows Server 2003</v>
          </cell>
          <cell r="C684" t="str">
            <v>Les services réseaux TCP/IP</v>
          </cell>
          <cell r="D684" t="str">
            <v>Philippe Mathon</v>
          </cell>
          <cell r="E684" t="str">
            <v/>
          </cell>
          <cell r="F684" t="str">
            <v>Mathon, Philippe</v>
          </cell>
          <cell r="G684" t="str">
            <v/>
          </cell>
          <cell r="H684" t="str">
            <v/>
          </cell>
          <cell r="I684" t="str">
            <v/>
          </cell>
          <cell r="J684" t="str">
            <v/>
          </cell>
          <cell r="K684" t="str">
            <v>Edition du 20 November 2003</v>
          </cell>
          <cell r="L684" t="str">
            <v>527 pages</v>
          </cell>
          <cell r="M684" t="str">
            <v>Editions ENI</v>
          </cell>
          <cell r="N684" t="str">
            <v>fre</v>
          </cell>
          <cell r="O684" t="str">
            <v>fre</v>
          </cell>
          <cell r="P684" t="str">
            <v>fre</v>
          </cell>
          <cell r="Q684" t="str">
            <v>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v>
          </cell>
          <cell r="R684">
            <v>9782746044364</v>
          </cell>
          <cell r="S684" t="str">
            <v>Version Numérique</v>
          </cell>
          <cell r="T684">
            <v>9782746021464</v>
          </cell>
          <cell r="U684" t="str">
            <v>Version Imprimée</v>
          </cell>
          <cell r="V684" t="str">
            <v>St-Herblain</v>
          </cell>
          <cell r="W684" t="str">
            <v>Editions ENI</v>
          </cell>
          <cell r="X684">
            <v>2003</v>
          </cell>
          <cell r="Y684" t="str">
            <v>Bibliothèque Numérique ENI (Service en ligne)</v>
          </cell>
          <cell r="Z684" t="str">
            <v>RESSOURCES INFORMATIQUES</v>
          </cell>
          <cell r="AA684" t="str">
            <v>texte</v>
          </cell>
          <cell r="AB684" t="str">
            <v>txt</v>
          </cell>
          <cell r="AC684" t="str">
            <v>rdacontent/fre</v>
          </cell>
          <cell r="AD684" t="str">
            <v>informatique</v>
          </cell>
          <cell r="AE684" t="str">
            <v>c</v>
          </cell>
          <cell r="AF684" t="str">
            <v>rdamedia/fre</v>
          </cell>
          <cell r="AG684" t="str">
            <v>ressource en ligne</v>
          </cell>
          <cell r="AH684" t="str">
            <v>cr</v>
          </cell>
          <cell r="AI684" t="str">
            <v>rdacarrier/fre</v>
          </cell>
          <cell r="AJ684" t="str">
            <v>m\\\\\o\\d\\\\\\\\</v>
          </cell>
          <cell r="AK684" t="str">
            <v>cr\cn\\\\uuaua</v>
          </cell>
          <cell r="AL684" t="str">
            <v>Accès restreint aux membres</v>
          </cell>
          <cell r="AM684" t="str">
            <v>Source de la note de description : Version imprimée</v>
          </cell>
          <cell r="AN684" t="str">
            <v/>
          </cell>
          <cell r="AO684" t="str">
            <v>%SITE_CLIENT%/?library_guid=FA541921-1BF3-41C3-90A3-18197F8BC0FA</v>
          </cell>
          <cell r="AP684" t="str">
            <v>Accès au travers du portail ENI</v>
          </cell>
          <cell r="AQ684">
            <v>2746021463</v>
          </cell>
          <cell r="AR684" t="str">
            <v xml:space="preserve"> Accès distant </v>
          </cell>
          <cell r="AS684" t="str">
            <v xml:space="preserve"> DHCP </v>
          </cell>
          <cell r="AT684" t="str">
            <v xml:space="preserve"> DNS </v>
          </cell>
          <cell r="AU684" t="str">
            <v xml:space="preserve"> e</v>
          </cell>
          <cell r="AV684" t="str">
            <v xml:space="preserve"> ebook </v>
          </cell>
          <cell r="AW684" t="str">
            <v xml:space="preserve"> IPSec </v>
          </cell>
          <cell r="AX684" t="str">
            <v xml:space="preserve"> livre électronique </v>
          </cell>
          <cell r="AY684" t="str">
            <v xml:space="preserve"> livre numérique </v>
          </cell>
          <cell r="AZ684" t="str">
            <v xml:space="preserve"> livres électroniques </v>
          </cell>
          <cell r="BA684" t="str">
            <v xml:space="preserve"> livres numériques </v>
          </cell>
          <cell r="BB684" t="str">
            <v xml:space="preserve"> LNRI03TCP</v>
          </cell>
          <cell r="BC684" t="str">
            <v xml:space="preserve"> Microsoft </v>
          </cell>
          <cell r="BD684" t="str">
            <v xml:space="preserve"> NAT </v>
          </cell>
          <cell r="BE684" t="str">
            <v xml:space="preserve"> PKI </v>
          </cell>
          <cell r="BF684" t="str">
            <v xml:space="preserve"> Routage </v>
          </cell>
          <cell r="BG684" t="str">
            <v xml:space="preserve"> système </v>
          </cell>
          <cell r="BH684" t="str">
            <v xml:space="preserve"> tcp ip </v>
          </cell>
          <cell r="BI684" t="str">
            <v xml:space="preserve"> TCP IP </v>
          </cell>
          <cell r="BJ684" t="str">
            <v xml:space="preserve"> TCP/IP </v>
          </cell>
          <cell r="BK684" t="str">
            <v xml:space="preserve"> VPN </v>
          </cell>
          <cell r="BL684" t="str">
            <v xml:space="preserve"> WINS </v>
          </cell>
          <cell r="BM684" t="str">
            <v xml:space="preserve">book </v>
          </cell>
          <cell r="BN684" t="str">
            <v xml:space="preserve">Réseau </v>
          </cell>
          <cell r="BO684" t="str">
            <v/>
          </cell>
          <cell r="BP684" t="str">
            <v/>
          </cell>
          <cell r="BQ684" t="str">
            <v/>
          </cell>
          <cell r="BR684" t="str">
            <v/>
          </cell>
          <cell r="BS684" t="str">
            <v/>
          </cell>
          <cell r="BT684" t="str">
            <v/>
          </cell>
          <cell r="BU684" t="str">
            <v/>
          </cell>
          <cell r="BV684" t="str">
            <v/>
          </cell>
          <cell r="BW684" t="str">
            <v/>
          </cell>
          <cell r="BX684" t="str">
            <v/>
          </cell>
        </row>
        <row r="685">
          <cell r="A685" t="str">
            <v>RI03TSE</v>
          </cell>
          <cell r="B685" t="str">
            <v>TSE 2003 (Terminal Server Edition)</v>
          </cell>
          <cell r="C685" t="str">
            <v>Clients légers : Architecture et Implémentation</v>
          </cell>
          <cell r="D685" t="str">
            <v>Cédric Ortega</v>
          </cell>
          <cell r="E685" t="str">
            <v/>
          </cell>
          <cell r="F685" t="str">
            <v>Ortega, Cédric</v>
          </cell>
          <cell r="G685" t="str">
            <v/>
          </cell>
          <cell r="H685" t="str">
            <v/>
          </cell>
          <cell r="I685" t="str">
            <v/>
          </cell>
          <cell r="J685" t="str">
            <v/>
          </cell>
          <cell r="K685" t="str">
            <v>Edition du 1 February 2006</v>
          </cell>
          <cell r="L685" t="str">
            <v>331 pages</v>
          </cell>
          <cell r="M685" t="str">
            <v>Editions ENI</v>
          </cell>
          <cell r="N685" t="str">
            <v>fre</v>
          </cell>
          <cell r="O685" t="str">
            <v>fre</v>
          </cell>
          <cell r="P685" t="str">
            <v>fre</v>
          </cell>
          <cell r="Q685" t="str">
            <v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v>
          </cell>
          <cell r="R685">
            <v>9782746044265</v>
          </cell>
          <cell r="S685" t="str">
            <v>Version Numérique</v>
          </cell>
          <cell r="T685">
            <v>9782746031258</v>
          </cell>
          <cell r="U685" t="str">
            <v>Version Imprimée</v>
          </cell>
          <cell r="V685" t="str">
            <v>St-Herblain</v>
          </cell>
          <cell r="W685" t="str">
            <v>Editions ENI</v>
          </cell>
          <cell r="X685">
            <v>2006</v>
          </cell>
          <cell r="Y685" t="str">
            <v>Bibliothèque Numérique ENI (Service en ligne)</v>
          </cell>
          <cell r="Z685" t="str">
            <v>RESSOURCES INFORMATIQUES</v>
          </cell>
          <cell r="AA685" t="str">
            <v>texte</v>
          </cell>
          <cell r="AB685" t="str">
            <v>txt</v>
          </cell>
          <cell r="AC685" t="str">
            <v>rdacontent/fre</v>
          </cell>
          <cell r="AD685" t="str">
            <v>informatique</v>
          </cell>
          <cell r="AE685" t="str">
            <v>c</v>
          </cell>
          <cell r="AF685" t="str">
            <v>rdamedia/fre</v>
          </cell>
          <cell r="AG685" t="str">
            <v>ressource en ligne</v>
          </cell>
          <cell r="AH685" t="str">
            <v>cr</v>
          </cell>
          <cell r="AI685" t="str">
            <v>rdacarrier/fre</v>
          </cell>
          <cell r="AJ685" t="str">
            <v>m\\\\\o\\d\\\\\\\\</v>
          </cell>
          <cell r="AK685" t="str">
            <v>cr\cn\\\\uuaua</v>
          </cell>
          <cell r="AL685" t="str">
            <v>Accès restreint aux membres</v>
          </cell>
          <cell r="AM685" t="str">
            <v>Source de la note de description : Version imprimée</v>
          </cell>
          <cell r="AN685" t="str">
            <v/>
          </cell>
          <cell r="AO685" t="str">
            <v>%SITE_CLIENT%/?library_guid=B26AAD20-CD54-403C-903F-6EB1022833E1</v>
          </cell>
          <cell r="AP685" t="str">
            <v>Accès au travers du portail ENI</v>
          </cell>
          <cell r="AQ685">
            <v>2</v>
          </cell>
          <cell r="AR685">
            <v>2746031256</v>
          </cell>
          <cell r="AS685" t="str">
            <v xml:space="preserve"> Citrix </v>
          </cell>
          <cell r="AT685" t="str">
            <v xml:space="preserve"> client léger </v>
          </cell>
          <cell r="AU685" t="str">
            <v xml:space="preserve"> e</v>
          </cell>
          <cell r="AV685" t="str">
            <v xml:space="preserve"> ebook </v>
          </cell>
          <cell r="AW685" t="str">
            <v xml:space="preserve"> ICA </v>
          </cell>
          <cell r="AX685" t="str">
            <v xml:space="preserve"> livre électronique </v>
          </cell>
          <cell r="AY685" t="str">
            <v xml:space="preserve"> livre numérique </v>
          </cell>
          <cell r="AZ685" t="str">
            <v xml:space="preserve"> livres électroniques </v>
          </cell>
          <cell r="BA685" t="str">
            <v xml:space="preserve"> livres numériques </v>
          </cell>
          <cell r="BB685" t="str">
            <v xml:space="preserve"> LNRI03TSE</v>
          </cell>
          <cell r="BC685" t="str">
            <v xml:space="preserve"> Microsfot </v>
          </cell>
          <cell r="BD685" t="str">
            <v xml:space="preserve"> RDP </v>
          </cell>
          <cell r="BE685" t="str">
            <v xml:space="preserve"> système </v>
          </cell>
          <cell r="BF685" t="str">
            <v xml:space="preserve"> terminal server </v>
          </cell>
          <cell r="BG685" t="str">
            <v xml:space="preserve"> Windows Server 2003  </v>
          </cell>
          <cell r="BH685">
            <v>3125</v>
          </cell>
          <cell r="BI685">
            <v>6</v>
          </cell>
          <cell r="BJ685">
            <v>7460</v>
          </cell>
          <cell r="BK685" t="str">
            <v xml:space="preserve">book </v>
          </cell>
          <cell r="BL685" t="str">
            <v xml:space="preserve">TSE </v>
          </cell>
          <cell r="BM685" t="str">
            <v/>
          </cell>
          <cell r="BN685" t="str">
            <v/>
          </cell>
          <cell r="BO685" t="str">
            <v/>
          </cell>
          <cell r="BP685" t="str">
            <v/>
          </cell>
          <cell r="BQ685" t="str">
            <v/>
          </cell>
          <cell r="BR685" t="str">
            <v/>
          </cell>
          <cell r="BS685" t="str">
            <v/>
          </cell>
          <cell r="BT685" t="str">
            <v/>
          </cell>
          <cell r="BU685" t="str">
            <v/>
          </cell>
          <cell r="BV685" t="str">
            <v/>
          </cell>
          <cell r="BW685" t="str">
            <v/>
          </cell>
          <cell r="BX685" t="str">
            <v/>
          </cell>
        </row>
        <row r="686">
          <cell r="A686" t="str">
            <v>RI03WINS</v>
          </cell>
          <cell r="B686" t="str">
            <v>Windows Server 2003</v>
          </cell>
          <cell r="C686" t="str">
            <v>Installation, configuration et administration</v>
          </cell>
          <cell r="D686" t="str">
            <v>Christophe Mandin</v>
          </cell>
          <cell r="E686" t="str">
            <v/>
          </cell>
          <cell r="F686" t="str">
            <v>Mandin, Christophe</v>
          </cell>
          <cell r="G686" t="str">
            <v/>
          </cell>
          <cell r="H686" t="str">
            <v/>
          </cell>
          <cell r="I686" t="str">
            <v/>
          </cell>
          <cell r="J686" t="str">
            <v/>
          </cell>
          <cell r="K686" t="str">
            <v>Edition du 25 August 2003</v>
          </cell>
          <cell r="L686" t="str">
            <v>520 pages</v>
          </cell>
          <cell r="M686" t="str">
            <v>Editions ENI</v>
          </cell>
          <cell r="N686" t="str">
            <v>fre</v>
          </cell>
          <cell r="O686" t="str">
            <v>fre</v>
          </cell>
          <cell r="P686" t="str">
            <v>fre</v>
          </cell>
          <cell r="Q686" t="str">
            <v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v>
          </cell>
          <cell r="R686">
            <v>9782746044357</v>
          </cell>
          <cell r="S686" t="str">
            <v>Version Numérique</v>
          </cell>
          <cell r="T686">
            <v>9782746021266</v>
          </cell>
          <cell r="U686" t="str">
            <v>Version Imprimée</v>
          </cell>
          <cell r="V686" t="str">
            <v>St-Herblain</v>
          </cell>
          <cell r="W686" t="str">
            <v>Editions ENI</v>
          </cell>
          <cell r="X686">
            <v>2003</v>
          </cell>
          <cell r="Y686" t="str">
            <v>Bibliothèque Numérique ENI (Service en ligne)</v>
          </cell>
          <cell r="Z686" t="str">
            <v>RESSOURCES INFORMATIQUES</v>
          </cell>
          <cell r="AA686" t="str">
            <v>texte</v>
          </cell>
          <cell r="AB686" t="str">
            <v>txt</v>
          </cell>
          <cell r="AC686" t="str">
            <v>rdacontent/fre</v>
          </cell>
          <cell r="AD686" t="str">
            <v>informatique</v>
          </cell>
          <cell r="AE686" t="str">
            <v>c</v>
          </cell>
          <cell r="AF686" t="str">
            <v>rdamedia/fre</v>
          </cell>
          <cell r="AG686" t="str">
            <v>ressource en ligne</v>
          </cell>
          <cell r="AH686" t="str">
            <v>cr</v>
          </cell>
          <cell r="AI686" t="str">
            <v>rdacarrier/fre</v>
          </cell>
          <cell r="AJ686" t="str">
            <v>m\\\\\o\\d\\\\\\\\</v>
          </cell>
          <cell r="AK686" t="str">
            <v>cr\cn\\\\uuaua</v>
          </cell>
          <cell r="AL686" t="str">
            <v>Accès restreint aux membres</v>
          </cell>
          <cell r="AM686" t="str">
            <v>Source de la note de description : Version imprimée</v>
          </cell>
          <cell r="AN686" t="str">
            <v/>
          </cell>
          <cell r="AO686" t="str">
            <v>%SITE_CLIENT%/?library_guid=C177CC1B-FD3A-4131-91D7-BBB715C642A1</v>
          </cell>
          <cell r="AP686" t="str">
            <v>Accès au travers du portail ENI</v>
          </cell>
          <cell r="AQ686">
            <v>2003</v>
          </cell>
          <cell r="AR686">
            <v>2746021269</v>
          </cell>
          <cell r="AS686" t="str">
            <v xml:space="preserve"> e</v>
          </cell>
          <cell r="AT686" t="str">
            <v xml:space="preserve"> ebook </v>
          </cell>
          <cell r="AU686" t="str">
            <v xml:space="preserve"> livre électronique </v>
          </cell>
          <cell r="AV686" t="str">
            <v xml:space="preserve"> livre numérique </v>
          </cell>
          <cell r="AW686" t="str">
            <v xml:space="preserve"> livres électroniques </v>
          </cell>
          <cell r="AX686" t="str">
            <v xml:space="preserve"> livres numériques </v>
          </cell>
          <cell r="AY686" t="str">
            <v xml:space="preserve"> LNRI03WINS</v>
          </cell>
          <cell r="AZ686" t="str">
            <v xml:space="preserve"> Microsoft </v>
          </cell>
          <cell r="BA686" t="str">
            <v xml:space="preserve"> Server </v>
          </cell>
          <cell r="BB686" t="str">
            <v xml:space="preserve"> système </v>
          </cell>
          <cell r="BC686" t="str">
            <v xml:space="preserve"> Windows </v>
          </cell>
          <cell r="BD686" t="str">
            <v xml:space="preserve"> windows serveur </v>
          </cell>
          <cell r="BE686" t="str">
            <v xml:space="preserve">book </v>
          </cell>
          <cell r="BF686" t="str">
            <v xml:space="preserve">Réseau </v>
          </cell>
          <cell r="BG686" t="str">
            <v/>
          </cell>
          <cell r="BH686" t="str">
            <v/>
          </cell>
          <cell r="BI686" t="str">
            <v/>
          </cell>
          <cell r="BJ686" t="str">
            <v/>
          </cell>
          <cell r="BK686" t="str">
            <v/>
          </cell>
          <cell r="BL686" t="str">
            <v/>
          </cell>
          <cell r="BM686" t="str">
            <v/>
          </cell>
          <cell r="BN686" t="str">
            <v/>
          </cell>
          <cell r="BO686" t="str">
            <v/>
          </cell>
          <cell r="BP686" t="str">
            <v/>
          </cell>
          <cell r="BQ686" t="str">
            <v/>
          </cell>
          <cell r="BR686" t="str">
            <v/>
          </cell>
          <cell r="BS686" t="str">
            <v/>
          </cell>
          <cell r="BT686" t="str">
            <v/>
          </cell>
          <cell r="BU686" t="str">
            <v/>
          </cell>
          <cell r="BV686" t="str">
            <v/>
          </cell>
          <cell r="BW686" t="str">
            <v/>
          </cell>
          <cell r="BX686" t="str">
            <v/>
          </cell>
        </row>
        <row r="687">
          <cell r="A687" t="str">
            <v>RI03WINSE</v>
          </cell>
          <cell r="B687" t="str">
            <v>Windows Server 2003</v>
          </cell>
          <cell r="C687" t="str">
            <v>Administration de la sécurité</v>
          </cell>
          <cell r="D687" t="str">
            <v>Benoît Lanlard</v>
          </cell>
          <cell r="E687" t="str">
            <v/>
          </cell>
          <cell r="F687" t="str">
            <v>Lanlard, Benoît</v>
          </cell>
          <cell r="G687" t="str">
            <v/>
          </cell>
          <cell r="H687" t="str">
            <v/>
          </cell>
          <cell r="I687" t="str">
            <v/>
          </cell>
          <cell r="J687" t="str">
            <v/>
          </cell>
          <cell r="K687" t="str">
            <v>Edition du 1 October 2005</v>
          </cell>
          <cell r="L687" t="str">
            <v>410 pages</v>
          </cell>
          <cell r="M687" t="str">
            <v>Editions ENI</v>
          </cell>
          <cell r="N687" t="str">
            <v>fre</v>
          </cell>
          <cell r="O687" t="str">
            <v>fre</v>
          </cell>
          <cell r="P687" t="str">
            <v>fre</v>
          </cell>
          <cell r="Q687" t="str">
            <v>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v>
          </cell>
          <cell r="R687">
            <v>9782746044340</v>
          </cell>
          <cell r="S687" t="str">
            <v>Version Numérique</v>
          </cell>
          <cell r="T687">
            <v>9782746029606</v>
          </cell>
          <cell r="U687" t="str">
            <v>Version Imprimée</v>
          </cell>
          <cell r="V687" t="str">
            <v>St-Herblain</v>
          </cell>
          <cell r="W687" t="str">
            <v>Editions ENI</v>
          </cell>
          <cell r="X687">
            <v>2005</v>
          </cell>
          <cell r="Y687" t="str">
            <v>Bibliothèque Numérique ENI (Service en ligne)</v>
          </cell>
          <cell r="Z687" t="str">
            <v>RESSOURCES INFORMATIQUES</v>
          </cell>
          <cell r="AA687" t="str">
            <v>texte</v>
          </cell>
          <cell r="AB687" t="str">
            <v>txt</v>
          </cell>
          <cell r="AC687" t="str">
            <v>rdacontent/fre</v>
          </cell>
          <cell r="AD687" t="str">
            <v>informatique</v>
          </cell>
          <cell r="AE687" t="str">
            <v>c</v>
          </cell>
          <cell r="AF687" t="str">
            <v>rdamedia/fre</v>
          </cell>
          <cell r="AG687" t="str">
            <v>ressource en ligne</v>
          </cell>
          <cell r="AH687" t="str">
            <v>cr</v>
          </cell>
          <cell r="AI687" t="str">
            <v>rdacarrier/fre</v>
          </cell>
          <cell r="AJ687" t="str">
            <v>m\\\\\o\\d\\\\\\\\</v>
          </cell>
          <cell r="AK687" t="str">
            <v>cr\cn\\\\uuaua</v>
          </cell>
          <cell r="AL687" t="str">
            <v>Accès restreint aux membres</v>
          </cell>
          <cell r="AM687" t="str">
            <v>Source de la note de description : Version imprimée</v>
          </cell>
          <cell r="AN687" t="str">
            <v/>
          </cell>
          <cell r="AO687" t="str">
            <v>%SITE_CLIENT%/?library_guid=F8E2D4B6-6EAF-4EB6-8F10-2FA0D23EBDFC</v>
          </cell>
          <cell r="AP687" t="str">
            <v>Accès au travers du portail ENI</v>
          </cell>
          <cell r="AQ687" t="str">
            <v xml:space="preserve">  IIS </v>
          </cell>
          <cell r="AR687" t="str">
            <v xml:space="preserve"> 274602960X </v>
          </cell>
          <cell r="AS687" t="str">
            <v xml:space="preserve"> authentification </v>
          </cell>
          <cell r="AT687" t="str">
            <v xml:space="preserve"> certificat </v>
          </cell>
          <cell r="AU687" t="str">
            <v xml:space="preserve"> cryptage </v>
          </cell>
          <cell r="AV687" t="str">
            <v xml:space="preserve"> e</v>
          </cell>
          <cell r="AW687" t="str">
            <v xml:space="preserve"> ebook </v>
          </cell>
          <cell r="AX687" t="str">
            <v xml:space="preserve"> EFS </v>
          </cell>
          <cell r="AY687" t="str">
            <v xml:space="preserve"> IPSEC </v>
          </cell>
          <cell r="AZ687" t="str">
            <v xml:space="preserve"> livre électronique </v>
          </cell>
          <cell r="BA687" t="str">
            <v xml:space="preserve"> livre numérique </v>
          </cell>
          <cell r="BB687" t="str">
            <v xml:space="preserve"> livres électroniques </v>
          </cell>
          <cell r="BC687" t="str">
            <v xml:space="preserve"> livres numériques </v>
          </cell>
          <cell r="BD687" t="str">
            <v xml:space="preserve"> LNRI03WINSE</v>
          </cell>
          <cell r="BE687" t="str">
            <v xml:space="preserve"> Microsoft </v>
          </cell>
          <cell r="BF687" t="str">
            <v xml:space="preserve"> Nat </v>
          </cell>
          <cell r="BG687" t="str">
            <v xml:space="preserve"> Radius </v>
          </cell>
          <cell r="BH687" t="str">
            <v xml:space="preserve"> réseaux </v>
          </cell>
          <cell r="BI687" t="str">
            <v xml:space="preserve"> Securite </v>
          </cell>
          <cell r="BJ687" t="str">
            <v xml:space="preserve"> securite </v>
          </cell>
          <cell r="BK687" t="str">
            <v xml:space="preserve"> securité </v>
          </cell>
          <cell r="BL687" t="str">
            <v xml:space="preserve"> sécurité </v>
          </cell>
          <cell r="BM687" t="str">
            <v xml:space="preserve"> Sécurité </v>
          </cell>
          <cell r="BN687" t="str">
            <v xml:space="preserve"> SSL </v>
          </cell>
          <cell r="BO687" t="str">
            <v xml:space="preserve"> stratégie </v>
          </cell>
          <cell r="BP687" t="str">
            <v xml:space="preserve"> système </v>
          </cell>
          <cell r="BQ687" t="str">
            <v xml:space="preserve"> VPN </v>
          </cell>
          <cell r="BR687" t="str">
            <v xml:space="preserve"> WebDav </v>
          </cell>
          <cell r="BS687" t="str">
            <v xml:space="preserve">book </v>
          </cell>
          <cell r="BT687" t="str">
            <v xml:space="preserve">sécurité </v>
          </cell>
          <cell r="BU687" t="str">
            <v/>
          </cell>
          <cell r="BV687" t="str">
            <v/>
          </cell>
          <cell r="BW687" t="str">
            <v/>
          </cell>
          <cell r="BX687" t="str">
            <v/>
          </cell>
        </row>
        <row r="688">
          <cell r="A688" t="str">
            <v>RI07ACCV</v>
          </cell>
          <cell r="B688" t="str">
            <v>VBA Access 2007 - Programmer sous Access</v>
          </cell>
          <cell r="C688" t="str">
            <v/>
          </cell>
          <cell r="D688" t="str">
            <v>Michèle Amelot</v>
          </cell>
          <cell r="E688" t="str">
            <v/>
          </cell>
          <cell r="F688" t="str">
            <v>Amelot, Michèle</v>
          </cell>
          <cell r="G688" t="str">
            <v/>
          </cell>
          <cell r="H688" t="str">
            <v/>
          </cell>
          <cell r="I688" t="str">
            <v/>
          </cell>
          <cell r="J688" t="str">
            <v/>
          </cell>
          <cell r="K688" t="str">
            <v>Edition du 1 October 2007</v>
          </cell>
          <cell r="L688" t="str">
            <v>381 pages</v>
          </cell>
          <cell r="M688" t="str">
            <v>Editions ENI</v>
          </cell>
          <cell r="N688" t="str">
            <v>fre</v>
          </cell>
          <cell r="O688" t="str">
            <v>fre</v>
          </cell>
          <cell r="P688" t="str">
            <v>fre</v>
          </cell>
          <cell r="Q688" t="str">
            <v>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v>
          </cell>
          <cell r="R688">
            <v>9782746044289</v>
          </cell>
          <cell r="S688" t="str">
            <v>Version Numérique</v>
          </cell>
          <cell r="T688">
            <v>9782746039629</v>
          </cell>
          <cell r="U688" t="str">
            <v>Version Imprimée</v>
          </cell>
          <cell r="V688" t="str">
            <v>St-Herblain</v>
          </cell>
          <cell r="W688" t="str">
            <v>Editions ENI</v>
          </cell>
          <cell r="X688">
            <v>2007</v>
          </cell>
          <cell r="Y688" t="str">
            <v>Bibliothèque Numérique ENI (Service en ligne)</v>
          </cell>
          <cell r="Z688" t="str">
            <v>RESSOURCES INFORMATIQUES</v>
          </cell>
          <cell r="AA688" t="str">
            <v>texte</v>
          </cell>
          <cell r="AB688" t="str">
            <v>txt</v>
          </cell>
          <cell r="AC688" t="str">
            <v>rdacontent/fre</v>
          </cell>
          <cell r="AD688" t="str">
            <v>informatique</v>
          </cell>
          <cell r="AE688" t="str">
            <v>c</v>
          </cell>
          <cell r="AF688" t="str">
            <v>rdamedia/fre</v>
          </cell>
          <cell r="AG688" t="str">
            <v>ressource en ligne</v>
          </cell>
          <cell r="AH688" t="str">
            <v>cr</v>
          </cell>
          <cell r="AI688" t="str">
            <v>rdacarrier/fre</v>
          </cell>
          <cell r="AJ688" t="str">
            <v>m\\\\\o\\d\\\\\\\\</v>
          </cell>
          <cell r="AK688" t="str">
            <v>cr\cn\\\\uuaua</v>
          </cell>
          <cell r="AL688" t="str">
            <v>Accès restreint aux membres</v>
          </cell>
          <cell r="AM688" t="str">
            <v>Source de la note de description : Version imprimée</v>
          </cell>
          <cell r="AN688" t="str">
            <v/>
          </cell>
          <cell r="AO688" t="str">
            <v>%SITE_CLIENT%/?library_guid=DE85BB89-8B1B-4407-B00D-E108A3926008</v>
          </cell>
          <cell r="AP688" t="str">
            <v>Accès au travers du portail ENI</v>
          </cell>
          <cell r="AQ688" t="str">
            <v xml:space="preserve"> ADO </v>
          </cell>
          <cell r="AR688" t="str">
            <v xml:space="preserve"> base de données </v>
          </cell>
          <cell r="AS688" t="str">
            <v xml:space="preserve"> DAO </v>
          </cell>
          <cell r="AT688" t="str">
            <v xml:space="preserve"> développement </v>
          </cell>
          <cell r="AU688" t="str">
            <v xml:space="preserve"> développer </v>
          </cell>
          <cell r="AV688" t="str">
            <v xml:space="preserve"> e</v>
          </cell>
          <cell r="AW688" t="str">
            <v xml:space="preserve"> ebook </v>
          </cell>
          <cell r="AX688" t="str">
            <v xml:space="preserve"> livre électronique </v>
          </cell>
          <cell r="AY688" t="str">
            <v xml:space="preserve"> livre numérique </v>
          </cell>
          <cell r="AZ688" t="str">
            <v xml:space="preserve"> livres électroniques </v>
          </cell>
          <cell r="BA688" t="str">
            <v xml:space="preserve"> livres numériques </v>
          </cell>
          <cell r="BB688" t="str">
            <v xml:space="preserve"> LNRI07ACCV</v>
          </cell>
          <cell r="BC688" t="str">
            <v xml:space="preserve"> SGBD </v>
          </cell>
          <cell r="BD688" t="str">
            <v xml:space="preserve"> SQL </v>
          </cell>
          <cell r="BE688" t="str">
            <v xml:space="preserve">book </v>
          </cell>
          <cell r="BF688" t="str">
            <v xml:space="preserve">Microsoft </v>
          </cell>
          <cell r="BG688" t="str">
            <v/>
          </cell>
          <cell r="BH688" t="str">
            <v/>
          </cell>
          <cell r="BI688" t="str">
            <v/>
          </cell>
          <cell r="BJ688" t="str">
            <v/>
          </cell>
          <cell r="BK688" t="str">
            <v/>
          </cell>
          <cell r="BL688" t="str">
            <v/>
          </cell>
          <cell r="BM688" t="str">
            <v/>
          </cell>
          <cell r="BN688" t="str">
            <v/>
          </cell>
          <cell r="BO688" t="str">
            <v/>
          </cell>
          <cell r="BP688" t="str">
            <v/>
          </cell>
          <cell r="BQ688" t="str">
            <v/>
          </cell>
          <cell r="BR688" t="str">
            <v/>
          </cell>
          <cell r="BS688" t="str">
            <v/>
          </cell>
          <cell r="BT688" t="str">
            <v/>
          </cell>
          <cell r="BU688" t="str">
            <v/>
          </cell>
          <cell r="BV688" t="str">
            <v/>
          </cell>
          <cell r="BW688" t="str">
            <v/>
          </cell>
          <cell r="BX688" t="str">
            <v/>
          </cell>
        </row>
        <row r="689">
          <cell r="A689" t="str">
            <v>RI07EXCV</v>
          </cell>
          <cell r="B689" t="str">
            <v>VBA Excel 2007</v>
          </cell>
          <cell r="C689" t="str">
            <v>Programmer sous Excel : Macros et Langage VBA</v>
          </cell>
          <cell r="D689" t="str">
            <v>Michèle Amelot</v>
          </cell>
          <cell r="E689" t="str">
            <v/>
          </cell>
          <cell r="F689" t="str">
            <v>Amelot, Michèle</v>
          </cell>
          <cell r="G689" t="str">
            <v/>
          </cell>
          <cell r="H689" t="str">
            <v/>
          </cell>
          <cell r="I689" t="str">
            <v/>
          </cell>
          <cell r="J689" t="str">
            <v/>
          </cell>
          <cell r="K689" t="str">
            <v>Edition du 1 June 2007</v>
          </cell>
          <cell r="L689" t="str">
            <v>401 pages</v>
          </cell>
          <cell r="M689" t="str">
            <v>Editions ENI</v>
          </cell>
          <cell r="N689" t="str">
            <v>fre</v>
          </cell>
          <cell r="O689" t="str">
            <v>fre</v>
          </cell>
          <cell r="P689" t="str">
            <v>fre</v>
          </cell>
          <cell r="Q689" t="str">
            <v>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v>
          </cell>
          <cell r="R689">
            <v>9782746044302</v>
          </cell>
          <cell r="S689" t="str">
            <v>Version Numérique</v>
          </cell>
          <cell r="T689">
            <v>9782746037809</v>
          </cell>
          <cell r="U689" t="str">
            <v>Version Imprimée</v>
          </cell>
          <cell r="V689" t="str">
            <v>St-Herblain</v>
          </cell>
          <cell r="W689" t="str">
            <v>Editions ENI</v>
          </cell>
          <cell r="X689">
            <v>2007</v>
          </cell>
          <cell r="Y689" t="str">
            <v>Bibliothèque Numérique ENI (Service en ligne)</v>
          </cell>
          <cell r="Z689" t="str">
            <v>RESSOURCES INFORMATIQUES</v>
          </cell>
          <cell r="AA689" t="str">
            <v>texte</v>
          </cell>
          <cell r="AB689" t="str">
            <v>txt</v>
          </cell>
          <cell r="AC689" t="str">
            <v>rdacontent/fre</v>
          </cell>
          <cell r="AD689" t="str">
            <v>informatique</v>
          </cell>
          <cell r="AE689" t="str">
            <v>c</v>
          </cell>
          <cell r="AF689" t="str">
            <v>rdamedia/fre</v>
          </cell>
          <cell r="AG689" t="str">
            <v>ressource en ligne</v>
          </cell>
          <cell r="AH689" t="str">
            <v>cr</v>
          </cell>
          <cell r="AI689" t="str">
            <v>rdacarrier/fre</v>
          </cell>
          <cell r="AJ689" t="str">
            <v>m\\\\\o\\d\\\\\\\\</v>
          </cell>
          <cell r="AK689" t="str">
            <v>cr\cn\\\\uuaua</v>
          </cell>
          <cell r="AL689" t="str">
            <v>Accès restreint aux membres</v>
          </cell>
          <cell r="AM689" t="str">
            <v>Source de la note de description : Version imprimée</v>
          </cell>
          <cell r="AN689" t="str">
            <v/>
          </cell>
          <cell r="AO689" t="str">
            <v>%SITE_CLIENT%/?library_guid=F55DD350-388E-4436-A1AC-65D780A51B69</v>
          </cell>
          <cell r="AP689" t="str">
            <v>Accès au travers du portail ENI</v>
          </cell>
          <cell r="AQ689" t="str">
            <v xml:space="preserve"> API </v>
          </cell>
          <cell r="AR689" t="str">
            <v xml:space="preserve"> application </v>
          </cell>
          <cell r="AS689" t="str">
            <v xml:space="preserve"> e</v>
          </cell>
          <cell r="AT689" t="str">
            <v xml:space="preserve"> ebook </v>
          </cell>
          <cell r="AU689" t="str">
            <v xml:space="preserve"> Excel 07 </v>
          </cell>
          <cell r="AV689" t="str">
            <v xml:space="preserve"> Excel VBA </v>
          </cell>
          <cell r="AW689" t="str">
            <v xml:space="preserve"> Excel2007 </v>
          </cell>
          <cell r="AX689" t="str">
            <v xml:space="preserve"> langage </v>
          </cell>
          <cell r="AY689" t="str">
            <v xml:space="preserve"> langages </v>
          </cell>
          <cell r="AZ689" t="str">
            <v xml:space="preserve"> livre électronique </v>
          </cell>
          <cell r="BA689" t="str">
            <v xml:space="preserve"> livre numérique </v>
          </cell>
          <cell r="BB689" t="str">
            <v xml:space="preserve"> livres électroniques </v>
          </cell>
          <cell r="BC689" t="str">
            <v xml:space="preserve"> livres numériques </v>
          </cell>
          <cell r="BD689" t="str">
            <v xml:space="preserve"> LNRI07EXCV</v>
          </cell>
          <cell r="BE689" t="str">
            <v xml:space="preserve"> macro</v>
          </cell>
          <cell r="BF689" t="str">
            <v xml:space="preserve"> macro commande </v>
          </cell>
          <cell r="BG689" t="str">
            <v xml:space="preserve"> office </v>
          </cell>
          <cell r="BH689" t="str">
            <v xml:space="preserve"> Office 07 </v>
          </cell>
          <cell r="BI689" t="str">
            <v xml:space="preserve"> Office 2007 </v>
          </cell>
          <cell r="BJ689" t="str">
            <v xml:space="preserve"> office système </v>
          </cell>
          <cell r="BK689" t="str">
            <v xml:space="preserve"> tableur </v>
          </cell>
          <cell r="BL689" t="str">
            <v xml:space="preserve">book </v>
          </cell>
          <cell r="BM689" t="str">
            <v xml:space="preserve">commande </v>
          </cell>
          <cell r="BN689" t="str">
            <v xml:space="preserve">Microsoft </v>
          </cell>
          <cell r="BO689" t="str">
            <v/>
          </cell>
          <cell r="BP689" t="str">
            <v/>
          </cell>
          <cell r="BQ689" t="str">
            <v/>
          </cell>
          <cell r="BR689" t="str">
            <v/>
          </cell>
          <cell r="BS689" t="str">
            <v/>
          </cell>
          <cell r="BT689" t="str">
            <v/>
          </cell>
          <cell r="BU689" t="str">
            <v/>
          </cell>
          <cell r="BV689" t="str">
            <v/>
          </cell>
          <cell r="BW689" t="str">
            <v/>
          </cell>
          <cell r="BX689" t="str">
            <v/>
          </cell>
        </row>
        <row r="690">
          <cell r="A690" t="str">
            <v>RI07INF</v>
          </cell>
          <cell r="B690" t="str">
            <v>InfoPath 2007</v>
          </cell>
          <cell r="C690" t="str">
            <v>Optimisez le travail collaboratif (formulaires, XML, workflow, SharePoint...)</v>
          </cell>
          <cell r="D690" t="str">
            <v xml:space="preserve">Jean-François FUSTEC </v>
          </cell>
          <cell r="E690" t="str">
            <v/>
          </cell>
          <cell r="F690" t="str">
            <v>FUSTEC , Jean-François</v>
          </cell>
          <cell r="G690" t="str">
            <v/>
          </cell>
          <cell r="H690" t="str">
            <v/>
          </cell>
          <cell r="I690" t="str">
            <v/>
          </cell>
          <cell r="J690" t="str">
            <v/>
          </cell>
          <cell r="K690" t="str">
            <v>Edition du 1 October 2007</v>
          </cell>
          <cell r="L690" t="str">
            <v>379 pages</v>
          </cell>
          <cell r="M690" t="str">
            <v>Editions ENI</v>
          </cell>
          <cell r="N690" t="str">
            <v>fre</v>
          </cell>
          <cell r="O690" t="str">
            <v>fre</v>
          </cell>
          <cell r="P690" t="str">
            <v>fre</v>
          </cell>
          <cell r="Q690" t="str">
            <v>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v>
          </cell>
          <cell r="R690">
            <v>9782746044128</v>
          </cell>
          <cell r="S690" t="str">
            <v>Version Numérique</v>
          </cell>
          <cell r="T690">
            <v>9782746039711</v>
          </cell>
          <cell r="U690" t="str">
            <v>Version Imprimée</v>
          </cell>
          <cell r="V690" t="str">
            <v>St-Herblain</v>
          </cell>
          <cell r="W690" t="str">
            <v>Editions ENI</v>
          </cell>
          <cell r="X690">
            <v>2007</v>
          </cell>
          <cell r="Y690" t="str">
            <v>Bibliothèque Numérique ENI (Service en ligne)</v>
          </cell>
          <cell r="Z690" t="str">
            <v>RESSOURCES INFORMATIQUES</v>
          </cell>
          <cell r="AA690" t="str">
            <v>texte</v>
          </cell>
          <cell r="AB690" t="str">
            <v>txt</v>
          </cell>
          <cell r="AC690" t="str">
            <v>rdacontent/fre</v>
          </cell>
          <cell r="AD690" t="str">
            <v>informatique</v>
          </cell>
          <cell r="AE690" t="str">
            <v>c</v>
          </cell>
          <cell r="AF690" t="str">
            <v>rdamedia/fre</v>
          </cell>
          <cell r="AG690" t="str">
            <v>ressource en ligne</v>
          </cell>
          <cell r="AH690" t="str">
            <v>cr</v>
          </cell>
          <cell r="AI690" t="str">
            <v>rdacarrier/fre</v>
          </cell>
          <cell r="AJ690" t="str">
            <v>m\\\\\o\\d\\\\\\\\</v>
          </cell>
          <cell r="AK690" t="str">
            <v>cr\cn\\\\uuaua</v>
          </cell>
          <cell r="AL690" t="str">
            <v>Accès restreint aux membres</v>
          </cell>
          <cell r="AM690" t="str">
            <v>Source de la note de description : Version imprimée</v>
          </cell>
          <cell r="AN690" t="str">
            <v/>
          </cell>
          <cell r="AO690" t="str">
            <v>%SITE_CLIENT%/?library_guid=1107BD57-365D-4C96-BD28-1A3E5BDAF04D</v>
          </cell>
          <cell r="AP690" t="str">
            <v>Accès au travers du portail ENI</v>
          </cell>
          <cell r="AQ690" t="str">
            <v xml:space="preserve"> base de données </v>
          </cell>
          <cell r="AR690" t="str">
            <v xml:space="preserve"> développement </v>
          </cell>
          <cell r="AS690" t="str">
            <v xml:space="preserve"> e</v>
          </cell>
          <cell r="AT690" t="str">
            <v xml:space="preserve"> ebook </v>
          </cell>
          <cell r="AU690" t="str">
            <v xml:space="preserve"> Formulaire </v>
          </cell>
          <cell r="AV690" t="str">
            <v xml:space="preserve"> infopath2007 </v>
          </cell>
          <cell r="AW690" t="str">
            <v xml:space="preserve"> livre électronique </v>
          </cell>
          <cell r="AX690" t="str">
            <v xml:space="preserve"> livre numérique </v>
          </cell>
          <cell r="AY690" t="str">
            <v xml:space="preserve"> livres électroniques </v>
          </cell>
          <cell r="AZ690" t="str">
            <v xml:space="preserve"> livres numériques </v>
          </cell>
          <cell r="BA690" t="str">
            <v xml:space="preserve"> LNRI07INF</v>
          </cell>
          <cell r="BB690" t="str">
            <v xml:space="preserve"> Office </v>
          </cell>
          <cell r="BC690" t="str">
            <v xml:space="preserve"> SGBD </v>
          </cell>
          <cell r="BD690" t="str">
            <v xml:space="preserve"> SharePoint </v>
          </cell>
          <cell r="BE690" t="str">
            <v xml:space="preserve"> SharePoint Portal Server </v>
          </cell>
          <cell r="BF690" t="str">
            <v xml:space="preserve"> SPS </v>
          </cell>
          <cell r="BG690" t="str">
            <v xml:space="preserve"> Workflow </v>
          </cell>
          <cell r="BH690" t="str">
            <v xml:space="preserve"> XML </v>
          </cell>
          <cell r="BI690" t="str">
            <v xml:space="preserve">book </v>
          </cell>
          <cell r="BJ690" t="str">
            <v xml:space="preserve">Microsoft </v>
          </cell>
          <cell r="BK690" t="str">
            <v/>
          </cell>
          <cell r="BL690" t="str">
            <v/>
          </cell>
          <cell r="BM690" t="str">
            <v/>
          </cell>
          <cell r="BN690" t="str">
            <v/>
          </cell>
          <cell r="BO690" t="str">
            <v/>
          </cell>
          <cell r="BP690" t="str">
            <v/>
          </cell>
          <cell r="BQ690" t="str">
            <v/>
          </cell>
          <cell r="BR690" t="str">
            <v/>
          </cell>
          <cell r="BS690" t="str">
            <v/>
          </cell>
          <cell r="BT690" t="str">
            <v/>
          </cell>
          <cell r="BU690" t="str">
            <v/>
          </cell>
          <cell r="BV690" t="str">
            <v/>
          </cell>
          <cell r="BW690" t="str">
            <v/>
          </cell>
          <cell r="BX690" t="str">
            <v/>
          </cell>
        </row>
        <row r="691">
          <cell r="A691" t="str">
            <v>RI07SHA</v>
          </cell>
          <cell r="B691" t="str">
            <v>Microsoft Office SharePoint Server 2007 (MOSS 2007)</v>
          </cell>
          <cell r="C691" t="str">
            <v>De l'intégration au développement</v>
          </cell>
          <cell r="D691" t="str">
            <v>Anthony Bidet</v>
          </cell>
          <cell r="E691" t="str">
            <v/>
          </cell>
          <cell r="F691" t="str">
            <v>Bidet, Anthony</v>
          </cell>
          <cell r="G691" t="str">
            <v/>
          </cell>
          <cell r="H691" t="str">
            <v/>
          </cell>
          <cell r="I691" t="str">
            <v/>
          </cell>
          <cell r="J691" t="str">
            <v/>
          </cell>
          <cell r="K691" t="str">
            <v>Edition du 1 August 2007</v>
          </cell>
          <cell r="L691" t="str">
            <v>609 pages</v>
          </cell>
          <cell r="M691" t="str">
            <v>Editions ENI</v>
          </cell>
          <cell r="N691" t="str">
            <v>fre</v>
          </cell>
          <cell r="O691" t="str">
            <v>fre</v>
          </cell>
          <cell r="P691" t="str">
            <v>fre</v>
          </cell>
          <cell r="Q691" t="str">
            <v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v>
          </cell>
          <cell r="R691">
            <v>9782746044166</v>
          </cell>
          <cell r="S691" t="str">
            <v>Version Numérique</v>
          </cell>
          <cell r="T691">
            <v>9782746038158</v>
          </cell>
          <cell r="U691" t="str">
            <v>Version Imprimée</v>
          </cell>
          <cell r="V691" t="str">
            <v>St-Herblain</v>
          </cell>
          <cell r="W691" t="str">
            <v>Editions ENI</v>
          </cell>
          <cell r="X691">
            <v>2007</v>
          </cell>
          <cell r="Y691" t="str">
            <v>Bibliothèque Numérique ENI (Service en ligne)</v>
          </cell>
          <cell r="Z691" t="str">
            <v>RESSOURCES INFORMATIQUES</v>
          </cell>
          <cell r="AA691" t="str">
            <v>texte</v>
          </cell>
          <cell r="AB691" t="str">
            <v>txt</v>
          </cell>
          <cell r="AC691" t="str">
            <v>rdacontent/fre</v>
          </cell>
          <cell r="AD691" t="str">
            <v>informatique</v>
          </cell>
          <cell r="AE691" t="str">
            <v>c</v>
          </cell>
          <cell r="AF691" t="str">
            <v>rdamedia/fre</v>
          </cell>
          <cell r="AG691" t="str">
            <v>ressource en ligne</v>
          </cell>
          <cell r="AH691" t="str">
            <v>cr</v>
          </cell>
          <cell r="AI691" t="str">
            <v>rdacarrier/fre</v>
          </cell>
          <cell r="AJ691" t="str">
            <v>m\\\\\o\\d\\\\\\\\</v>
          </cell>
          <cell r="AK691" t="str">
            <v>cr\cn\\\\uuaua</v>
          </cell>
          <cell r="AL691" t="str">
            <v>Accès restreint aux membres</v>
          </cell>
          <cell r="AM691" t="str">
            <v>Source de la note de description : Version imprimée</v>
          </cell>
          <cell r="AN691" t="str">
            <v/>
          </cell>
          <cell r="AO691" t="str">
            <v>%SITE_CLIENT%/?library_guid=D0A88454-40A9-4571-8B10-C53BD59768E1</v>
          </cell>
          <cell r="AP691" t="str">
            <v>Accès au travers du portail ENI</v>
          </cell>
          <cell r="AQ691" t="str">
            <v xml:space="preserve"> CMS </v>
          </cell>
          <cell r="AR691" t="str">
            <v xml:space="preserve"> CSS </v>
          </cell>
          <cell r="AS691" t="str">
            <v xml:space="preserve"> développement </v>
          </cell>
          <cell r="AT691" t="str">
            <v xml:space="preserve"> e</v>
          </cell>
          <cell r="AU691" t="str">
            <v xml:space="preserve"> ebook </v>
          </cell>
          <cell r="AV691" t="str">
            <v xml:space="preserve"> FrontPage </v>
          </cell>
          <cell r="AW691" t="str">
            <v xml:space="preserve"> ged </v>
          </cell>
          <cell r="AX691" t="str">
            <v xml:space="preserve"> intranet </v>
          </cell>
          <cell r="AY691" t="str">
            <v xml:space="preserve"> livre électronique </v>
          </cell>
          <cell r="AZ691" t="str">
            <v xml:space="preserve"> livre numérique </v>
          </cell>
          <cell r="BA691" t="str">
            <v xml:space="preserve"> livres électroniques </v>
          </cell>
          <cell r="BB691" t="str">
            <v xml:space="preserve"> livres numériques </v>
          </cell>
          <cell r="BC691" t="str">
            <v xml:space="preserve"> LNRI07SHA</v>
          </cell>
          <cell r="BD691" t="str">
            <v xml:space="preserve"> Microsoft </v>
          </cell>
          <cell r="BE691" t="str">
            <v xml:space="preserve"> portail </v>
          </cell>
          <cell r="BF691" t="str">
            <v xml:space="preserve"> sharepoint serveur </v>
          </cell>
          <cell r="BG691" t="str">
            <v xml:space="preserve"> webparts </v>
          </cell>
          <cell r="BH691" t="str">
            <v xml:space="preserve"> WSS </v>
          </cell>
          <cell r="BI691" t="str">
            <v xml:space="preserve">book </v>
          </cell>
          <cell r="BJ691" t="str">
            <v xml:space="preserve">SPS </v>
          </cell>
          <cell r="BK691" t="str">
            <v/>
          </cell>
          <cell r="BL691" t="str">
            <v/>
          </cell>
          <cell r="BM691" t="str">
            <v/>
          </cell>
          <cell r="BN691" t="str">
            <v/>
          </cell>
          <cell r="BO691" t="str">
            <v/>
          </cell>
          <cell r="BP691" t="str">
            <v/>
          </cell>
          <cell r="BQ691" t="str">
            <v/>
          </cell>
          <cell r="BR691" t="str">
            <v/>
          </cell>
          <cell r="BS691" t="str">
            <v/>
          </cell>
          <cell r="BT691" t="str">
            <v/>
          </cell>
          <cell r="BU691" t="str">
            <v/>
          </cell>
          <cell r="BV691" t="str">
            <v/>
          </cell>
          <cell r="BW691" t="str">
            <v/>
          </cell>
          <cell r="BX691" t="str">
            <v/>
          </cell>
        </row>
        <row r="692">
          <cell r="A692" t="str">
            <v>RI07SHAAD</v>
          </cell>
          <cell r="B692" t="str">
            <v>Microsoft Office SharePoint Server 2007 (MOSS 2007)</v>
          </cell>
          <cell r="C692" t="str">
            <v>Déploiement et Administration</v>
          </cell>
          <cell r="D692" t="str">
            <v>Marc BENISTY</v>
          </cell>
          <cell r="E692" t="str">
            <v/>
          </cell>
          <cell r="F692" t="str">
            <v>BENISTY, Marc</v>
          </cell>
          <cell r="G692" t="str">
            <v/>
          </cell>
          <cell r="H692" t="str">
            <v/>
          </cell>
          <cell r="I692" t="str">
            <v/>
          </cell>
          <cell r="J692" t="str">
            <v/>
          </cell>
          <cell r="K692" t="str">
            <v>Edition du 1 January 2010</v>
          </cell>
          <cell r="L692" t="str">
            <v>671 pages</v>
          </cell>
          <cell r="M692" t="str">
            <v>Editions ENI</v>
          </cell>
          <cell r="N692" t="str">
            <v>fre</v>
          </cell>
          <cell r="O692" t="str">
            <v>fre</v>
          </cell>
          <cell r="P692" t="str">
            <v>fre</v>
          </cell>
          <cell r="Q692" t="str">
            <v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v>
          </cell>
          <cell r="R692">
            <v>9782746053748</v>
          </cell>
          <cell r="S692" t="str">
            <v>Version Numérique</v>
          </cell>
          <cell r="T692">
            <v>9782746052901</v>
          </cell>
          <cell r="U692" t="str">
            <v>Version Imprimée</v>
          </cell>
          <cell r="V692" t="str">
            <v>St-Herblain</v>
          </cell>
          <cell r="W692" t="str">
            <v>Editions ENI</v>
          </cell>
          <cell r="X692">
            <v>2010</v>
          </cell>
          <cell r="Y692" t="str">
            <v>Bibliothèque Numérique ENI (Service en ligne)</v>
          </cell>
          <cell r="Z692" t="str">
            <v>RESSOURCES INFORMATIQUES</v>
          </cell>
          <cell r="AA692" t="str">
            <v>texte</v>
          </cell>
          <cell r="AB692" t="str">
            <v>txt</v>
          </cell>
          <cell r="AC692" t="str">
            <v>rdacontent/fre</v>
          </cell>
          <cell r="AD692" t="str">
            <v>informatique</v>
          </cell>
          <cell r="AE692" t="str">
            <v>c</v>
          </cell>
          <cell r="AF692" t="str">
            <v>rdamedia/fre</v>
          </cell>
          <cell r="AG692" t="str">
            <v>ressource en ligne</v>
          </cell>
          <cell r="AH692" t="str">
            <v>cr</v>
          </cell>
          <cell r="AI692" t="str">
            <v>rdacarrier/fre</v>
          </cell>
          <cell r="AJ692" t="str">
            <v>m\\\\\o\\d\\\\\\\\</v>
          </cell>
          <cell r="AK692" t="str">
            <v>cr\cn\\\\uuaua</v>
          </cell>
          <cell r="AL692" t="str">
            <v>Accès restreint aux membres</v>
          </cell>
          <cell r="AM692" t="str">
            <v>Source de la note de description : Version imprimée</v>
          </cell>
          <cell r="AN692" t="str">
            <v/>
          </cell>
          <cell r="AO692" t="str">
            <v>%SITE_CLIENT%/?library_guid=F8E393BB-EA06-46C8-A75D-FFC084882992</v>
          </cell>
          <cell r="AP692" t="str">
            <v>Accès au travers du portail ENI</v>
          </cell>
          <cell r="AQ692" t="str">
            <v xml:space="preserve"> deploiement </v>
          </cell>
          <cell r="AR692" t="str">
            <v xml:space="preserve"> Disaster Recovery </v>
          </cell>
          <cell r="AS692" t="str">
            <v xml:space="preserve"> livre moss </v>
          </cell>
          <cell r="AT692" t="str">
            <v xml:space="preserve"> LNRI07SHAAD</v>
          </cell>
          <cell r="AU692" t="str">
            <v xml:space="preserve"> microsoft </v>
          </cell>
          <cell r="AV692" t="str">
            <v xml:space="preserve"> services Excel </v>
          </cell>
          <cell r="AW692" t="str">
            <v xml:space="preserve"> travail collaboratif </v>
          </cell>
          <cell r="AX692" t="str">
            <v xml:space="preserve">livre sharepoint </v>
          </cell>
          <cell r="AY692" t="str">
            <v/>
          </cell>
          <cell r="AZ692" t="str">
            <v/>
          </cell>
          <cell r="BA692" t="str">
            <v/>
          </cell>
          <cell r="BB692" t="str">
            <v/>
          </cell>
          <cell r="BC692" t="str">
            <v/>
          </cell>
          <cell r="BD692" t="str">
            <v/>
          </cell>
          <cell r="BE692" t="str">
            <v/>
          </cell>
          <cell r="BF692" t="str">
            <v/>
          </cell>
          <cell r="BG692" t="str">
            <v/>
          </cell>
          <cell r="BH692" t="str">
            <v/>
          </cell>
          <cell r="BI692" t="str">
            <v/>
          </cell>
          <cell r="BJ692" t="str">
            <v/>
          </cell>
          <cell r="BK692" t="str">
            <v/>
          </cell>
          <cell r="BL692" t="str">
            <v/>
          </cell>
          <cell r="BM692" t="str">
            <v/>
          </cell>
          <cell r="BN692" t="str">
            <v/>
          </cell>
          <cell r="BO692" t="str">
            <v/>
          </cell>
          <cell r="BP692" t="str">
            <v/>
          </cell>
          <cell r="BQ692" t="str">
            <v/>
          </cell>
          <cell r="BR692" t="str">
            <v/>
          </cell>
          <cell r="BS692" t="str">
            <v/>
          </cell>
          <cell r="BT692" t="str">
            <v/>
          </cell>
          <cell r="BU692" t="str">
            <v/>
          </cell>
          <cell r="BV692" t="str">
            <v/>
          </cell>
          <cell r="BW692" t="str">
            <v/>
          </cell>
          <cell r="BX692" t="str">
            <v/>
          </cell>
        </row>
        <row r="693">
          <cell r="A693" t="str">
            <v>RI07WORV</v>
          </cell>
          <cell r="B693" t="str">
            <v>VBA Word 2007</v>
          </cell>
          <cell r="C693" t="str">
            <v>Programmez dans Word avec les macros et le langage VBA</v>
          </cell>
          <cell r="D693" t="str">
            <v>Anne LAVERGNE</v>
          </cell>
          <cell r="E693" t="str">
            <v/>
          </cell>
          <cell r="F693" t="str">
            <v>LAVERGNE, Anne</v>
          </cell>
          <cell r="G693" t="str">
            <v/>
          </cell>
          <cell r="H693" t="str">
            <v/>
          </cell>
          <cell r="I693" t="str">
            <v/>
          </cell>
          <cell r="J693" t="str">
            <v/>
          </cell>
          <cell r="K693" t="str">
            <v>Edition du 1 April 2008</v>
          </cell>
          <cell r="L693" t="str">
            <v>478 pages</v>
          </cell>
          <cell r="M693" t="str">
            <v>Editions ENI</v>
          </cell>
          <cell r="N693" t="str">
            <v>fre</v>
          </cell>
          <cell r="O693" t="str">
            <v>fre</v>
          </cell>
          <cell r="P693" t="str">
            <v>fre</v>
          </cell>
          <cell r="Q693" t="str">
            <v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v>
          </cell>
          <cell r="R693">
            <v>9782746044319</v>
          </cell>
          <cell r="S693" t="str">
            <v>Version Numérique</v>
          </cell>
          <cell r="T693">
            <v>9782746041950</v>
          </cell>
          <cell r="U693" t="str">
            <v>Version Imprimée</v>
          </cell>
          <cell r="V693" t="str">
            <v>St-Herblain</v>
          </cell>
          <cell r="W693" t="str">
            <v>Editions ENI</v>
          </cell>
          <cell r="X693">
            <v>2008</v>
          </cell>
          <cell r="Y693" t="str">
            <v>Bibliothèque Numérique ENI (Service en ligne)</v>
          </cell>
          <cell r="Z693" t="str">
            <v>RESSOURCES INFORMATIQUES</v>
          </cell>
          <cell r="AA693" t="str">
            <v>texte</v>
          </cell>
          <cell r="AB693" t="str">
            <v>txt</v>
          </cell>
          <cell r="AC693" t="str">
            <v>rdacontent/fre</v>
          </cell>
          <cell r="AD693" t="str">
            <v>informatique</v>
          </cell>
          <cell r="AE693" t="str">
            <v>c</v>
          </cell>
          <cell r="AF693" t="str">
            <v>rdamedia/fre</v>
          </cell>
          <cell r="AG693" t="str">
            <v>ressource en ligne</v>
          </cell>
          <cell r="AH693" t="str">
            <v>cr</v>
          </cell>
          <cell r="AI693" t="str">
            <v>rdacarrier/fre</v>
          </cell>
          <cell r="AJ693" t="str">
            <v>m\\\\\o\\d\\\\\\\\</v>
          </cell>
          <cell r="AK693" t="str">
            <v>cr\cn\\\\uuaua</v>
          </cell>
          <cell r="AL693" t="str">
            <v>Accès restreint aux membres</v>
          </cell>
          <cell r="AM693" t="str">
            <v>Source de la note de description : Version imprimée</v>
          </cell>
          <cell r="AN693" t="str">
            <v/>
          </cell>
          <cell r="AO693" t="str">
            <v>%SITE_CLIENT%/?library_guid=485AFBEE-7800-4A01-99A2-A3DBDD527326</v>
          </cell>
          <cell r="AP693" t="str">
            <v>Accès au travers du portail ENI</v>
          </cell>
          <cell r="AQ693" t="str">
            <v xml:space="preserve"> e</v>
          </cell>
          <cell r="AR693" t="str">
            <v xml:space="preserve"> ebook </v>
          </cell>
          <cell r="AS693" t="str">
            <v xml:space="preserve"> langage </v>
          </cell>
          <cell r="AT693" t="str">
            <v xml:space="preserve"> livre électronique </v>
          </cell>
          <cell r="AU693" t="str">
            <v xml:space="preserve"> livre macro </v>
          </cell>
          <cell r="AV693" t="str">
            <v xml:space="preserve"> livre numérique </v>
          </cell>
          <cell r="AW693" t="str">
            <v xml:space="preserve"> livres électroniques </v>
          </cell>
          <cell r="AX693" t="str">
            <v xml:space="preserve"> livres numériques </v>
          </cell>
          <cell r="AY693" t="str">
            <v xml:space="preserve"> LNRI07WORV</v>
          </cell>
          <cell r="AZ693" t="str">
            <v xml:space="preserve"> macro </v>
          </cell>
          <cell r="BA693" t="str">
            <v xml:space="preserve"> macro commande </v>
          </cell>
          <cell r="BB693" t="str">
            <v xml:space="preserve"> Microsoft </v>
          </cell>
          <cell r="BC693" t="str">
            <v xml:space="preserve">book </v>
          </cell>
          <cell r="BD693" t="str">
            <v>livre VBA</v>
          </cell>
          <cell r="BE693" t="str">
            <v/>
          </cell>
          <cell r="BF693" t="str">
            <v/>
          </cell>
          <cell r="BG693" t="str">
            <v/>
          </cell>
          <cell r="BH693" t="str">
            <v/>
          </cell>
          <cell r="BI693" t="str">
            <v/>
          </cell>
          <cell r="BJ693" t="str">
            <v/>
          </cell>
          <cell r="BK693" t="str">
            <v/>
          </cell>
          <cell r="BL693" t="str">
            <v/>
          </cell>
          <cell r="BM693" t="str">
            <v/>
          </cell>
          <cell r="BN693" t="str">
            <v/>
          </cell>
          <cell r="BO693" t="str">
            <v/>
          </cell>
          <cell r="BP693" t="str">
            <v/>
          </cell>
          <cell r="BQ693" t="str">
            <v/>
          </cell>
          <cell r="BR693" t="str">
            <v/>
          </cell>
          <cell r="BS693" t="str">
            <v/>
          </cell>
          <cell r="BT693" t="str">
            <v/>
          </cell>
          <cell r="BU693" t="str">
            <v/>
          </cell>
          <cell r="BV693" t="str">
            <v/>
          </cell>
          <cell r="BW693" t="str">
            <v/>
          </cell>
          <cell r="BX693" t="str">
            <v/>
          </cell>
        </row>
        <row r="694">
          <cell r="A694" t="str">
            <v>RI08AUT</v>
          </cell>
          <cell r="B694" t="str">
            <v>AutoCAD 2008</v>
          </cell>
          <cell r="C694" t="str">
            <v>De la conception au dessin et à la présentation détaillée</v>
          </cell>
          <cell r="D694" t="str">
            <v>Olivier LE FRAPPER</v>
          </cell>
          <cell r="E694" t="str">
            <v/>
          </cell>
          <cell r="F694" t="str">
            <v>LE FRAPPER, Olivier</v>
          </cell>
          <cell r="G694" t="str">
            <v/>
          </cell>
          <cell r="H694" t="str">
            <v/>
          </cell>
          <cell r="I694" t="str">
            <v/>
          </cell>
          <cell r="J694" t="str">
            <v/>
          </cell>
          <cell r="K694" t="str">
            <v>Edition du 1 October 2007</v>
          </cell>
          <cell r="L694" t="str">
            <v>503 pages</v>
          </cell>
          <cell r="M694" t="str">
            <v>Editions ENI</v>
          </cell>
          <cell r="N694" t="str">
            <v>fre</v>
          </cell>
          <cell r="O694" t="str">
            <v>fre</v>
          </cell>
          <cell r="P694" t="str">
            <v>fre</v>
          </cell>
          <cell r="Q694" t="str">
            <v>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v>
          </cell>
          <cell r="R694">
            <v>9782746044029</v>
          </cell>
          <cell r="S694" t="str">
            <v>Version Numérique</v>
          </cell>
          <cell r="T694">
            <v>9782746039599</v>
          </cell>
          <cell r="U694" t="str">
            <v>Version Imprimée</v>
          </cell>
          <cell r="V694" t="str">
            <v>St-Herblain</v>
          </cell>
          <cell r="W694" t="str">
            <v>Editions ENI</v>
          </cell>
          <cell r="X694">
            <v>2007</v>
          </cell>
          <cell r="Y694" t="str">
            <v>Bibliothèque Numérique ENI (Service en ligne)</v>
          </cell>
          <cell r="Z694" t="str">
            <v>RESSOURCES INFORMATIQUES</v>
          </cell>
          <cell r="AA694" t="str">
            <v>texte</v>
          </cell>
          <cell r="AB694" t="str">
            <v>txt</v>
          </cell>
          <cell r="AC694" t="str">
            <v>rdacontent/fre</v>
          </cell>
          <cell r="AD694" t="str">
            <v>informatique</v>
          </cell>
          <cell r="AE694" t="str">
            <v>c</v>
          </cell>
          <cell r="AF694" t="str">
            <v>rdamedia/fre</v>
          </cell>
          <cell r="AG694" t="str">
            <v>ressource en ligne</v>
          </cell>
          <cell r="AH694" t="str">
            <v>cr</v>
          </cell>
          <cell r="AI694" t="str">
            <v>rdacarrier/fre</v>
          </cell>
          <cell r="AJ694" t="str">
            <v>m\\\\\o\\d\\\\\\\\</v>
          </cell>
          <cell r="AK694" t="str">
            <v>cr\cn\\\\uuaua</v>
          </cell>
          <cell r="AL694" t="str">
            <v>Accès restreint aux membres</v>
          </cell>
          <cell r="AM694" t="str">
            <v>Source de la note de description : Version imprimée</v>
          </cell>
          <cell r="AN694" t="str">
            <v/>
          </cell>
          <cell r="AO694" t="str">
            <v>%SITE_CLIENT%/?library_guid=C24BB730-3F3D-4E2C-8A43-F61530BD0011</v>
          </cell>
          <cell r="AP694" t="str">
            <v>Accès au travers du portail ENI</v>
          </cell>
          <cell r="AQ694" t="str">
            <v xml:space="preserve"> 2D </v>
          </cell>
          <cell r="AR694" t="str">
            <v xml:space="preserve"> 3D </v>
          </cell>
          <cell r="AS694" t="str">
            <v xml:space="preserve"> autocad 2d </v>
          </cell>
          <cell r="AT694" t="str">
            <v xml:space="preserve"> autocad2008 </v>
          </cell>
          <cell r="AU694" t="str">
            <v xml:space="preserve"> AutoDesk </v>
          </cell>
          <cell r="AV694" t="str">
            <v xml:space="preserve"> DAO </v>
          </cell>
          <cell r="AW694" t="str">
            <v xml:space="preserve"> Dessin </v>
          </cell>
          <cell r="AX694" t="str">
            <v xml:space="preserve"> DWF </v>
          </cell>
          <cell r="AY694" t="str">
            <v xml:space="preserve"> e</v>
          </cell>
          <cell r="AZ694" t="str">
            <v xml:space="preserve"> ebook </v>
          </cell>
          <cell r="BA694" t="str">
            <v xml:space="preserve"> livre électronique </v>
          </cell>
          <cell r="BB694" t="str">
            <v xml:space="preserve"> livre numérique </v>
          </cell>
          <cell r="BC694" t="str">
            <v xml:space="preserve"> livres électroniques </v>
          </cell>
          <cell r="BD694" t="str">
            <v xml:space="preserve"> livres numériques </v>
          </cell>
          <cell r="BE694" t="str">
            <v xml:space="preserve"> LNRI08AUT</v>
          </cell>
          <cell r="BF694" t="str">
            <v xml:space="preserve">book </v>
          </cell>
          <cell r="BG694" t="str">
            <v xml:space="preserve">CAO </v>
          </cell>
          <cell r="BH694" t="str">
            <v/>
          </cell>
          <cell r="BI694" t="str">
            <v/>
          </cell>
          <cell r="BJ694" t="str">
            <v/>
          </cell>
          <cell r="BK694" t="str">
            <v/>
          </cell>
          <cell r="BL694" t="str">
            <v/>
          </cell>
          <cell r="BM694" t="str">
            <v/>
          </cell>
          <cell r="BN694" t="str">
            <v/>
          </cell>
          <cell r="BO694" t="str">
            <v/>
          </cell>
          <cell r="BP694" t="str">
            <v/>
          </cell>
          <cell r="BQ694" t="str">
            <v/>
          </cell>
          <cell r="BR694" t="str">
            <v/>
          </cell>
          <cell r="BS694" t="str">
            <v/>
          </cell>
          <cell r="BT694" t="str">
            <v/>
          </cell>
          <cell r="BU694" t="str">
            <v/>
          </cell>
          <cell r="BV694" t="str">
            <v/>
          </cell>
          <cell r="BW694" t="str">
            <v/>
          </cell>
          <cell r="BX694" t="str">
            <v/>
          </cell>
        </row>
        <row r="695">
          <cell r="A695" t="str">
            <v>RI08AUTLT</v>
          </cell>
          <cell r="B695" t="str">
            <v>AutoCAD LT 2008</v>
          </cell>
          <cell r="C695" t="str">
            <v>De la conception au dessin et à la présentation détaillée</v>
          </cell>
          <cell r="D695" t="str">
            <v>Olivier LE FRAPPER</v>
          </cell>
          <cell r="E695" t="str">
            <v/>
          </cell>
          <cell r="F695" t="str">
            <v>LE FRAPPER, Olivier</v>
          </cell>
          <cell r="G695" t="str">
            <v/>
          </cell>
          <cell r="H695" t="str">
            <v/>
          </cell>
          <cell r="I695" t="str">
            <v/>
          </cell>
          <cell r="J695" t="str">
            <v/>
          </cell>
          <cell r="K695" t="str">
            <v>Edition du 1 November 2007</v>
          </cell>
          <cell r="L695" t="str">
            <v>459 pages</v>
          </cell>
          <cell r="M695" t="str">
            <v>Editions ENI</v>
          </cell>
          <cell r="N695" t="str">
            <v>fre</v>
          </cell>
          <cell r="O695" t="str">
            <v>fre</v>
          </cell>
          <cell r="P695" t="str">
            <v>fre</v>
          </cell>
          <cell r="Q695" t="str">
            <v>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v>
          </cell>
          <cell r="R695">
            <v>9782746044036</v>
          </cell>
          <cell r="S695" t="str">
            <v>Version Numérique</v>
          </cell>
          <cell r="T695">
            <v>9782746039902</v>
          </cell>
          <cell r="U695" t="str">
            <v>Version Imprimée</v>
          </cell>
          <cell r="V695" t="str">
            <v>St-Herblain</v>
          </cell>
          <cell r="W695" t="str">
            <v>Editions ENI</v>
          </cell>
          <cell r="X695">
            <v>2007</v>
          </cell>
          <cell r="Y695" t="str">
            <v>Bibliothèque Numérique ENI (Service en ligne)</v>
          </cell>
          <cell r="Z695" t="str">
            <v>RESSOURCES INFORMATIQUES</v>
          </cell>
          <cell r="AA695" t="str">
            <v>texte</v>
          </cell>
          <cell r="AB695" t="str">
            <v>txt</v>
          </cell>
          <cell r="AC695" t="str">
            <v>rdacontent/fre</v>
          </cell>
          <cell r="AD695" t="str">
            <v>informatique</v>
          </cell>
          <cell r="AE695" t="str">
            <v>c</v>
          </cell>
          <cell r="AF695" t="str">
            <v>rdamedia/fre</v>
          </cell>
          <cell r="AG695" t="str">
            <v>ressource en ligne</v>
          </cell>
          <cell r="AH695" t="str">
            <v>cr</v>
          </cell>
          <cell r="AI695" t="str">
            <v>rdacarrier/fre</v>
          </cell>
          <cell r="AJ695" t="str">
            <v>m\\\\\o\\d\\\\\\\\</v>
          </cell>
          <cell r="AK695" t="str">
            <v>cr\cn\\\\uuaua</v>
          </cell>
          <cell r="AL695" t="str">
            <v>Accès restreint aux membres</v>
          </cell>
          <cell r="AM695" t="str">
            <v>Source de la note de description : Version imprimée</v>
          </cell>
          <cell r="AN695" t="str">
            <v/>
          </cell>
          <cell r="AO695" t="str">
            <v>%SITE_CLIENT%/?library_guid=5600439E-47A3-41BB-B456-441E64ABA2AA</v>
          </cell>
          <cell r="AP695" t="str">
            <v>Accès au travers du portail ENI</v>
          </cell>
          <cell r="AQ695" t="str">
            <v xml:space="preserve"> 2D </v>
          </cell>
          <cell r="AR695" t="str">
            <v xml:space="preserve"> autocad 2d </v>
          </cell>
          <cell r="AS695" t="str">
            <v xml:space="preserve"> AutoDesk </v>
          </cell>
          <cell r="AT695" t="str">
            <v xml:space="preserve"> CAO </v>
          </cell>
          <cell r="AU695" t="str">
            <v xml:space="preserve"> DAO </v>
          </cell>
          <cell r="AV695" t="str">
            <v xml:space="preserve"> Dessin </v>
          </cell>
          <cell r="AW695" t="str">
            <v xml:space="preserve"> e</v>
          </cell>
          <cell r="AX695" t="str">
            <v xml:space="preserve"> ebook </v>
          </cell>
          <cell r="AY695" t="str">
            <v xml:space="preserve"> livre AutoCAD </v>
          </cell>
          <cell r="AZ695" t="str">
            <v xml:space="preserve"> livre AutoCAD LT </v>
          </cell>
          <cell r="BA695" t="str">
            <v xml:space="preserve"> livre électronique </v>
          </cell>
          <cell r="BB695" t="str">
            <v xml:space="preserve"> livre numérique </v>
          </cell>
          <cell r="BC695" t="str">
            <v xml:space="preserve"> livres électroniques </v>
          </cell>
          <cell r="BD695" t="str">
            <v xml:space="preserve"> livres numériques </v>
          </cell>
          <cell r="BE695" t="str">
            <v xml:space="preserve"> LNRI08AUTLT</v>
          </cell>
          <cell r="BF695" t="str">
            <v xml:space="preserve">book </v>
          </cell>
          <cell r="BG695" t="str">
            <v xml:space="preserve">livre AutoDesk </v>
          </cell>
          <cell r="BH695" t="str">
            <v/>
          </cell>
          <cell r="BI695" t="str">
            <v/>
          </cell>
          <cell r="BJ695" t="str">
            <v/>
          </cell>
          <cell r="BK695" t="str">
            <v/>
          </cell>
          <cell r="BL695" t="str">
            <v/>
          </cell>
          <cell r="BM695" t="str">
            <v/>
          </cell>
          <cell r="BN695" t="str">
            <v/>
          </cell>
          <cell r="BO695" t="str">
            <v/>
          </cell>
          <cell r="BP695" t="str">
            <v/>
          </cell>
          <cell r="BQ695" t="str">
            <v/>
          </cell>
          <cell r="BR695" t="str">
            <v/>
          </cell>
          <cell r="BS695" t="str">
            <v/>
          </cell>
          <cell r="BT695" t="str">
            <v/>
          </cell>
          <cell r="BU695" t="str">
            <v/>
          </cell>
          <cell r="BV695" t="str">
            <v/>
          </cell>
          <cell r="BW695" t="str">
            <v/>
          </cell>
          <cell r="BX695" t="str">
            <v/>
          </cell>
        </row>
        <row r="696">
          <cell r="A696" t="str">
            <v>RI08CRY</v>
          </cell>
          <cell r="B696" t="str">
            <v>Crystal Reports 2008</v>
          </cell>
          <cell r="C696" t="str">
            <v>Créez des états de gestion à partir de vos bases de données</v>
          </cell>
          <cell r="D696" t="str">
            <v>Alexandre Faulx-Briole</v>
          </cell>
          <cell r="E696" t="str">
            <v/>
          </cell>
          <cell r="F696" t="str">
            <v>Faulx-Briole, Alexandre</v>
          </cell>
          <cell r="G696" t="str">
            <v/>
          </cell>
          <cell r="H696" t="str">
            <v/>
          </cell>
          <cell r="I696" t="str">
            <v/>
          </cell>
          <cell r="J696" t="str">
            <v/>
          </cell>
          <cell r="K696" t="str">
            <v>Edition du 1 May 2008</v>
          </cell>
          <cell r="L696" t="str">
            <v>372 pages</v>
          </cell>
          <cell r="M696" t="str">
            <v>Editions ENI</v>
          </cell>
          <cell r="N696" t="str">
            <v>fre</v>
          </cell>
          <cell r="O696" t="str">
            <v>fre</v>
          </cell>
          <cell r="P696" t="str">
            <v>fre</v>
          </cell>
          <cell r="Q696" t="str">
            <v>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v>
          </cell>
          <cell r="R696">
            <v>9782746044081</v>
          </cell>
          <cell r="S696" t="str">
            <v>Version Numérique</v>
          </cell>
          <cell r="T696">
            <v>9782746042278</v>
          </cell>
          <cell r="U696" t="str">
            <v>Version Imprimée</v>
          </cell>
          <cell r="V696" t="str">
            <v>St-Herblain</v>
          </cell>
          <cell r="W696" t="str">
            <v>Editions ENI</v>
          </cell>
          <cell r="X696">
            <v>2008</v>
          </cell>
          <cell r="Y696" t="str">
            <v>Bibliothèque Numérique ENI (Service en ligne)</v>
          </cell>
          <cell r="Z696" t="str">
            <v>RESSOURCES INFORMATIQUES</v>
          </cell>
          <cell r="AA696" t="str">
            <v>texte</v>
          </cell>
          <cell r="AB696" t="str">
            <v>txt</v>
          </cell>
          <cell r="AC696" t="str">
            <v>rdacontent/fre</v>
          </cell>
          <cell r="AD696" t="str">
            <v>informatique</v>
          </cell>
          <cell r="AE696" t="str">
            <v>c</v>
          </cell>
          <cell r="AF696" t="str">
            <v>rdamedia/fre</v>
          </cell>
          <cell r="AG696" t="str">
            <v>ressource en ligne</v>
          </cell>
          <cell r="AH696" t="str">
            <v>cr</v>
          </cell>
          <cell r="AI696" t="str">
            <v>rdacarrier/fre</v>
          </cell>
          <cell r="AJ696" t="str">
            <v>m\\\\\o\\d\\\\\\\\</v>
          </cell>
          <cell r="AK696" t="str">
            <v>cr\cn\\\\uuaua</v>
          </cell>
          <cell r="AL696" t="str">
            <v>Accès restreint aux membres</v>
          </cell>
          <cell r="AM696" t="str">
            <v>Source de la note de description : Version imprimée</v>
          </cell>
          <cell r="AN696" t="str">
            <v/>
          </cell>
          <cell r="AO696" t="str">
            <v>%SITE_CLIENT%/?library_guid=7DD23D9D-18D7-4C49-9BFE-A5CEC88C44C2</v>
          </cell>
          <cell r="AP696" t="str">
            <v>Accès au travers du portail ENI</v>
          </cell>
          <cell r="AQ696" t="str">
            <v xml:space="preserve"> BO </v>
          </cell>
          <cell r="AR696" t="str">
            <v xml:space="preserve"> Business Objects </v>
          </cell>
          <cell r="AS696" t="str">
            <v xml:space="preserve"> BusinessObjects </v>
          </cell>
          <cell r="AT696" t="str">
            <v xml:space="preserve"> e</v>
          </cell>
          <cell r="AU696" t="str">
            <v xml:space="preserve"> ebook </v>
          </cell>
          <cell r="AV696" t="str">
            <v xml:space="preserve"> générateur d'états </v>
          </cell>
          <cell r="AW696" t="str">
            <v xml:space="preserve"> livre crystal report 2008 </v>
          </cell>
          <cell r="AX696" t="str">
            <v xml:space="preserve"> livre électronique </v>
          </cell>
          <cell r="AY696" t="str">
            <v xml:space="preserve"> livre numérique </v>
          </cell>
          <cell r="AZ696" t="str">
            <v xml:space="preserve"> livre reporting </v>
          </cell>
          <cell r="BA696" t="str">
            <v xml:space="preserve"> livres électroniques </v>
          </cell>
          <cell r="BB696" t="str">
            <v xml:space="preserve"> livres numériques </v>
          </cell>
          <cell r="BC696" t="str">
            <v xml:space="preserve"> LNRI08CRY</v>
          </cell>
          <cell r="BD696" t="str">
            <v xml:space="preserve"> OLAP </v>
          </cell>
          <cell r="BE696" t="str">
            <v xml:space="preserve">book </v>
          </cell>
          <cell r="BF696" t="str">
            <v xml:space="preserve">livre crystal report </v>
          </cell>
          <cell r="BG696" t="str">
            <v/>
          </cell>
          <cell r="BH696" t="str">
            <v/>
          </cell>
          <cell r="BI696" t="str">
            <v/>
          </cell>
          <cell r="BJ696" t="str">
            <v/>
          </cell>
          <cell r="BK696" t="str">
            <v/>
          </cell>
          <cell r="BL696" t="str">
            <v/>
          </cell>
          <cell r="BM696" t="str">
            <v/>
          </cell>
          <cell r="BN696" t="str">
            <v/>
          </cell>
          <cell r="BO696" t="str">
            <v/>
          </cell>
          <cell r="BP696" t="str">
            <v/>
          </cell>
          <cell r="BQ696" t="str">
            <v/>
          </cell>
          <cell r="BR696" t="str">
            <v/>
          </cell>
          <cell r="BS696" t="str">
            <v/>
          </cell>
          <cell r="BT696" t="str">
            <v/>
          </cell>
          <cell r="BU696" t="str">
            <v/>
          </cell>
          <cell r="BV696" t="str">
            <v/>
          </cell>
          <cell r="BW696" t="str">
            <v/>
          </cell>
          <cell r="BX696" t="str">
            <v/>
          </cell>
        </row>
        <row r="697">
          <cell r="A697" t="str">
            <v>RI08CSHA</v>
          </cell>
          <cell r="B697" t="str">
            <v>C#</v>
          </cell>
          <cell r="C697" t="str">
            <v>Développez avec Visual Studio 2008</v>
          </cell>
          <cell r="D697" t="str">
            <v>Thierry Groussard</v>
          </cell>
          <cell r="E697" t="str">
            <v/>
          </cell>
          <cell r="F697" t="str">
            <v>Groussard, Thierry</v>
          </cell>
          <cell r="G697" t="str">
            <v/>
          </cell>
          <cell r="H697" t="str">
            <v/>
          </cell>
          <cell r="I697" t="str">
            <v/>
          </cell>
          <cell r="J697" t="str">
            <v/>
          </cell>
          <cell r="K697" t="str">
            <v>Edition du 1 June 2008</v>
          </cell>
          <cell r="L697" t="str">
            <v>497 pages</v>
          </cell>
          <cell r="M697" t="str">
            <v>Editions ENI</v>
          </cell>
          <cell r="N697" t="str">
            <v>fre</v>
          </cell>
          <cell r="O697" t="str">
            <v>fre</v>
          </cell>
          <cell r="P697" t="str">
            <v>fre</v>
          </cell>
          <cell r="Q697" t="str">
            <v>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v>
          </cell>
          <cell r="R697">
            <v>9782746044074</v>
          </cell>
          <cell r="S697" t="str">
            <v>Version Numérique</v>
          </cell>
          <cell r="T697">
            <v>9782746042612</v>
          </cell>
          <cell r="U697" t="str">
            <v>Version Imprimée</v>
          </cell>
          <cell r="V697" t="str">
            <v>St-Herblain</v>
          </cell>
          <cell r="W697" t="str">
            <v>Editions ENI</v>
          </cell>
          <cell r="X697">
            <v>2008</v>
          </cell>
          <cell r="Y697" t="str">
            <v>Bibliothèque Numérique ENI (Service en ligne)</v>
          </cell>
          <cell r="Z697" t="str">
            <v>RESSOURCES INFORMATIQUES</v>
          </cell>
          <cell r="AA697" t="str">
            <v>texte</v>
          </cell>
          <cell r="AB697" t="str">
            <v>txt</v>
          </cell>
          <cell r="AC697" t="str">
            <v>rdacontent/fre</v>
          </cell>
          <cell r="AD697" t="str">
            <v>informatique</v>
          </cell>
          <cell r="AE697" t="str">
            <v>c</v>
          </cell>
          <cell r="AF697" t="str">
            <v>rdamedia/fre</v>
          </cell>
          <cell r="AG697" t="str">
            <v>ressource en ligne</v>
          </cell>
          <cell r="AH697" t="str">
            <v>cr</v>
          </cell>
          <cell r="AI697" t="str">
            <v>rdacarrier/fre</v>
          </cell>
          <cell r="AJ697" t="str">
            <v>m\\\\\o\\d\\\\\\\\</v>
          </cell>
          <cell r="AK697" t="str">
            <v>cr\cn\\\\uuaua</v>
          </cell>
          <cell r="AL697" t="str">
            <v>Accès restreint aux membres</v>
          </cell>
          <cell r="AM697" t="str">
            <v>Source de la note de description : Version imprimée</v>
          </cell>
          <cell r="AN697" t="str">
            <v/>
          </cell>
          <cell r="AO697" t="str">
            <v>%SITE_CLIENT%/?library_guid=8798AEA2-9B3C-4355-BB9F-A67207A50FED</v>
          </cell>
          <cell r="AP697" t="str">
            <v>Accès au travers du portail ENI</v>
          </cell>
          <cell r="AQ697" t="str">
            <v xml:space="preserve"> .net </v>
          </cell>
          <cell r="AR697" t="str">
            <v xml:space="preserve"> ADO.net </v>
          </cell>
          <cell r="AS697" t="str">
            <v xml:space="preserve"> c # </v>
          </cell>
          <cell r="AT697" t="str">
            <v xml:space="preserve"> C # </v>
          </cell>
          <cell r="AU697" t="str">
            <v xml:space="preserve"> c # 08 </v>
          </cell>
          <cell r="AV697" t="str">
            <v xml:space="preserve"> C # 08 </v>
          </cell>
          <cell r="AW697" t="str">
            <v xml:space="preserve"> C# </v>
          </cell>
          <cell r="AX697" t="str">
            <v xml:space="preserve"> c# </v>
          </cell>
          <cell r="AY697" t="str">
            <v xml:space="preserve"> c# 08 </v>
          </cell>
          <cell r="AZ697" t="str">
            <v xml:space="preserve"> C# 08 </v>
          </cell>
          <cell r="BA697" t="str">
            <v xml:space="preserve"> c# 2008 </v>
          </cell>
          <cell r="BB697" t="str">
            <v xml:space="preserve"> cSharp
 </v>
          </cell>
          <cell r="BC697" t="str">
            <v xml:space="preserve"> dot net </v>
          </cell>
          <cell r="BD697" t="str">
            <v xml:space="preserve"> e</v>
          </cell>
          <cell r="BE697" t="str">
            <v xml:space="preserve"> ebook </v>
          </cell>
          <cell r="BF697" t="str">
            <v xml:space="preserve"> framework </v>
          </cell>
          <cell r="BG697" t="str">
            <v xml:space="preserve"> linq </v>
          </cell>
          <cell r="BH697" t="str">
            <v xml:space="preserve"> livre c sharp </v>
          </cell>
          <cell r="BI697" t="str">
            <v xml:space="preserve"> livre linq </v>
          </cell>
          <cell r="BJ697" t="str">
            <v xml:space="preserve"> livre numerique </v>
          </cell>
          <cell r="BK697" t="str">
            <v xml:space="preserve"> livre numérique </v>
          </cell>
          <cell r="BL697" t="str">
            <v xml:space="preserve"> livre visual C# </v>
          </cell>
          <cell r="BM697" t="str">
            <v xml:space="preserve"> livre visual studio </v>
          </cell>
          <cell r="BN697" t="str">
            <v xml:space="preserve"> livres numeriques </v>
          </cell>
          <cell r="BO697" t="str">
            <v xml:space="preserve"> livres numériques </v>
          </cell>
          <cell r="BP697" t="str">
            <v xml:space="preserve"> LN08csha </v>
          </cell>
          <cell r="BQ697" t="str">
            <v xml:space="preserve"> LNRI08CSHA</v>
          </cell>
          <cell r="BR697" t="str">
            <v xml:space="preserve"> Microsoft </v>
          </cell>
          <cell r="BS697" t="str">
            <v xml:space="preserve"> net </v>
          </cell>
          <cell r="BT697" t="str">
            <v xml:space="preserve"> Programmation Objet </v>
          </cell>
          <cell r="BU697" t="str">
            <v xml:space="preserve"> SQL </v>
          </cell>
          <cell r="BV697" t="str">
            <v xml:space="preserve"> VS </v>
          </cell>
          <cell r="BW697" t="str">
            <v xml:space="preserve">book </v>
          </cell>
          <cell r="BX697" t="str">
            <v xml:space="preserve">livre C# </v>
          </cell>
        </row>
        <row r="698">
          <cell r="A698" t="str">
            <v>RI08EXSQL</v>
          </cell>
          <cell r="B698" t="str">
            <v>SQL Server 2008 Express</v>
          </cell>
          <cell r="C698" t="str">
            <v>Administrez et développez vos bases de données</v>
          </cell>
          <cell r="D698" t="str">
            <v>Jérôme Gabillaud</v>
          </cell>
          <cell r="E698" t="str">
            <v/>
          </cell>
          <cell r="F698" t="str">
            <v>Gabillaud, Jérôme</v>
          </cell>
          <cell r="G698" t="str">
            <v/>
          </cell>
          <cell r="H698" t="str">
            <v/>
          </cell>
          <cell r="I698" t="str">
            <v/>
          </cell>
          <cell r="J698" t="str">
            <v/>
          </cell>
          <cell r="K698" t="str">
            <v>Edition du 1 October 2009</v>
          </cell>
          <cell r="L698" t="str">
            <v>461 pages</v>
          </cell>
          <cell r="M698" t="str">
            <v>Editions ENI</v>
          </cell>
          <cell r="N698" t="str">
            <v>fre</v>
          </cell>
          <cell r="O698" t="str">
            <v>fre</v>
          </cell>
          <cell r="P698" t="str">
            <v>fre</v>
          </cell>
          <cell r="Q698" t="str">
            <v>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v>
          </cell>
          <cell r="R698">
            <v>9782746052307</v>
          </cell>
          <cell r="S698" t="str">
            <v>Version Numérique</v>
          </cell>
          <cell r="T698">
            <v>9782746051065</v>
          </cell>
          <cell r="U698" t="str">
            <v>Version Imprimée</v>
          </cell>
          <cell r="V698" t="str">
            <v>St-Herblain</v>
          </cell>
          <cell r="W698" t="str">
            <v>Editions ENI</v>
          </cell>
          <cell r="X698">
            <v>2009</v>
          </cell>
          <cell r="Y698" t="str">
            <v>Bibliothèque Numérique ENI (Service en ligne)</v>
          </cell>
          <cell r="Z698" t="str">
            <v>RESSOURCES INFORMATIQUES</v>
          </cell>
          <cell r="AA698" t="str">
            <v>texte</v>
          </cell>
          <cell r="AB698" t="str">
            <v>txt</v>
          </cell>
          <cell r="AC698" t="str">
            <v>rdacontent/fre</v>
          </cell>
          <cell r="AD698" t="str">
            <v>informatique</v>
          </cell>
          <cell r="AE698" t="str">
            <v>c</v>
          </cell>
          <cell r="AF698" t="str">
            <v>rdamedia/fre</v>
          </cell>
          <cell r="AG698" t="str">
            <v>ressource en ligne</v>
          </cell>
          <cell r="AH698" t="str">
            <v>cr</v>
          </cell>
          <cell r="AI698" t="str">
            <v>rdacarrier/fre</v>
          </cell>
          <cell r="AJ698" t="str">
            <v>m\\\\\o\\d\\\\\\\\</v>
          </cell>
          <cell r="AK698" t="str">
            <v>cr\cn\\\\uuaua</v>
          </cell>
          <cell r="AL698" t="str">
            <v>Accès restreint aux membres</v>
          </cell>
          <cell r="AM698" t="str">
            <v>Source de la note de description : Version imprimée</v>
          </cell>
          <cell r="AN698" t="str">
            <v/>
          </cell>
          <cell r="AO698" t="str">
            <v>%SITE_CLIENT%/?library_guid=30458C68-B927-46F0-B681-58805952F906</v>
          </cell>
          <cell r="AP698" t="str">
            <v>Accès au travers du portail ENI</v>
          </cell>
          <cell r="AQ698" t="str">
            <v xml:space="preserve"> livre SQL </v>
          </cell>
          <cell r="AR698" t="str">
            <v xml:space="preserve"> livre SQL server </v>
          </cell>
          <cell r="AS698" t="str">
            <v xml:space="preserve"> LNRI08EXSQL</v>
          </cell>
          <cell r="AT698" t="str">
            <v xml:space="preserve"> sql serveur </v>
          </cell>
          <cell r="AU698" t="str">
            <v xml:space="preserve"> sqlserver </v>
          </cell>
          <cell r="AV698" t="str">
            <v xml:space="preserve"> transact SQL </v>
          </cell>
          <cell r="AW698" t="str">
            <v xml:space="preserve"> TSQL </v>
          </cell>
          <cell r="AX698" t="str">
            <v xml:space="preserve">livre Microsoft </v>
          </cell>
          <cell r="AY698" t="str">
            <v/>
          </cell>
          <cell r="AZ698" t="str">
            <v/>
          </cell>
          <cell r="BA698" t="str">
            <v/>
          </cell>
          <cell r="BB698" t="str">
            <v/>
          </cell>
          <cell r="BC698" t="str">
            <v/>
          </cell>
          <cell r="BD698" t="str">
            <v/>
          </cell>
          <cell r="BE698" t="str">
            <v/>
          </cell>
          <cell r="BF698" t="str">
            <v/>
          </cell>
          <cell r="BG698" t="str">
            <v/>
          </cell>
          <cell r="BH698" t="str">
            <v/>
          </cell>
          <cell r="BI698" t="str">
            <v/>
          </cell>
          <cell r="BJ698" t="str">
            <v/>
          </cell>
          <cell r="BK698" t="str">
            <v/>
          </cell>
          <cell r="BL698" t="str">
            <v/>
          </cell>
          <cell r="BM698" t="str">
            <v/>
          </cell>
          <cell r="BN698" t="str">
            <v/>
          </cell>
          <cell r="BO698" t="str">
            <v/>
          </cell>
          <cell r="BP698" t="str">
            <v/>
          </cell>
          <cell r="BQ698" t="str">
            <v/>
          </cell>
          <cell r="BR698" t="str">
            <v/>
          </cell>
          <cell r="BS698" t="str">
            <v/>
          </cell>
          <cell r="BT698" t="str">
            <v/>
          </cell>
          <cell r="BU698" t="str">
            <v/>
          </cell>
          <cell r="BV698" t="str">
            <v/>
          </cell>
          <cell r="BW698" t="str">
            <v/>
          </cell>
          <cell r="BX698" t="str">
            <v/>
          </cell>
        </row>
        <row r="699">
          <cell r="A699" t="str">
            <v>RI08NETVB</v>
          </cell>
          <cell r="B699" t="str">
            <v>Visual Basic.NET (VB.NET)</v>
          </cell>
          <cell r="C699" t="str">
            <v>Développez avec Visual Studio 2008</v>
          </cell>
          <cell r="D699" t="str">
            <v>Thierry Groussard</v>
          </cell>
          <cell r="E699" t="str">
            <v/>
          </cell>
          <cell r="F699" t="str">
            <v>Groussard, Thierry</v>
          </cell>
          <cell r="G699" t="str">
            <v/>
          </cell>
          <cell r="H699" t="str">
            <v/>
          </cell>
          <cell r="I699" t="str">
            <v/>
          </cell>
          <cell r="J699" t="str">
            <v/>
          </cell>
          <cell r="K699" t="str">
            <v>Edition du 1 April 2008</v>
          </cell>
          <cell r="L699" t="str">
            <v>510 pages</v>
          </cell>
          <cell r="M699" t="str">
            <v>Editions ENI</v>
          </cell>
          <cell r="N699" t="str">
            <v>fre</v>
          </cell>
          <cell r="O699" t="str">
            <v>fre</v>
          </cell>
          <cell r="P699" t="str">
            <v>fre</v>
          </cell>
          <cell r="Q699" t="str">
            <v>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v>
          </cell>
          <cell r="R699">
            <v>9782746044326</v>
          </cell>
          <cell r="S699" t="str">
            <v>Version Numérique</v>
          </cell>
          <cell r="T699">
            <v>9782746041929</v>
          </cell>
          <cell r="U699" t="str">
            <v>Version Imprimée</v>
          </cell>
          <cell r="V699" t="str">
            <v>St-Herblain</v>
          </cell>
          <cell r="W699" t="str">
            <v>Editions ENI</v>
          </cell>
          <cell r="X699">
            <v>2008</v>
          </cell>
          <cell r="Y699" t="str">
            <v>Bibliothèque Numérique ENI (Service en ligne)</v>
          </cell>
          <cell r="Z699" t="str">
            <v>RESSOURCES INFORMATIQUES</v>
          </cell>
          <cell r="AA699" t="str">
            <v>texte</v>
          </cell>
          <cell r="AB699" t="str">
            <v>txt</v>
          </cell>
          <cell r="AC699" t="str">
            <v>rdacontent/fre</v>
          </cell>
          <cell r="AD699" t="str">
            <v>informatique</v>
          </cell>
          <cell r="AE699" t="str">
            <v>c</v>
          </cell>
          <cell r="AF699" t="str">
            <v>rdamedia/fre</v>
          </cell>
          <cell r="AG699" t="str">
            <v>ressource en ligne</v>
          </cell>
          <cell r="AH699" t="str">
            <v>cr</v>
          </cell>
          <cell r="AI699" t="str">
            <v>rdacarrier/fre</v>
          </cell>
          <cell r="AJ699" t="str">
            <v>m\\\\\o\\d\\\\\\\\</v>
          </cell>
          <cell r="AK699" t="str">
            <v>cr\cn\\\\uuaua</v>
          </cell>
          <cell r="AL699" t="str">
            <v>Accès restreint aux membres</v>
          </cell>
          <cell r="AM699" t="str">
            <v>Source de la note de description : Version imprimée</v>
          </cell>
          <cell r="AN699" t="str">
            <v/>
          </cell>
          <cell r="AO699" t="str">
            <v>%SITE_CLIENT%/?library_guid=0BFC76B2-8B5C-4529-BEFE-FD6EC7DE36F6</v>
          </cell>
          <cell r="AP699" t="str">
            <v>Accès au travers du portail ENI</v>
          </cell>
          <cell r="AQ699" t="str">
            <v xml:space="preserve"> .net </v>
          </cell>
          <cell r="AR699" t="str">
            <v xml:space="preserve"> ADO.net </v>
          </cell>
          <cell r="AS699" t="str">
            <v xml:space="preserve"> dot net </v>
          </cell>
          <cell r="AT699" t="str">
            <v xml:space="preserve"> e</v>
          </cell>
          <cell r="AU699" t="str">
            <v xml:space="preserve"> ebook </v>
          </cell>
          <cell r="AV699" t="str">
            <v xml:space="preserve"> framework </v>
          </cell>
          <cell r="AW699" t="str">
            <v xml:space="preserve"> linq </v>
          </cell>
          <cell r="AX699" t="str">
            <v xml:space="preserve"> livre électronique </v>
          </cell>
          <cell r="AY699" t="str">
            <v xml:space="preserve"> livre linq </v>
          </cell>
          <cell r="AZ699" t="str">
            <v xml:space="preserve"> livre numérique </v>
          </cell>
          <cell r="BA699" t="str">
            <v xml:space="preserve"> livre vb.net </v>
          </cell>
          <cell r="BB699" t="str">
            <v xml:space="preserve"> livre visual studio </v>
          </cell>
          <cell r="BC699" t="str">
            <v xml:space="preserve"> livres électroniques </v>
          </cell>
          <cell r="BD699" t="str">
            <v xml:space="preserve"> livres numériques </v>
          </cell>
          <cell r="BE699" t="str">
            <v xml:space="preserve"> LNRI08NETVB</v>
          </cell>
          <cell r="BF699" t="str">
            <v xml:space="preserve"> Microsoft </v>
          </cell>
          <cell r="BG699" t="str">
            <v xml:space="preserve"> net </v>
          </cell>
          <cell r="BH699" t="str">
            <v xml:space="preserve"> Programmation Objet </v>
          </cell>
          <cell r="BI699" t="str">
            <v xml:space="preserve"> SQL </v>
          </cell>
          <cell r="BJ699" t="str">
            <v xml:space="preserve"> vb net </v>
          </cell>
          <cell r="BK699" t="str">
            <v xml:space="preserve"> VS </v>
          </cell>
          <cell r="BL699" t="str">
            <v xml:space="preserve">book </v>
          </cell>
          <cell r="BM699" t="str">
            <v xml:space="preserve">livre VB </v>
          </cell>
          <cell r="BN699" t="str">
            <v/>
          </cell>
          <cell r="BO699" t="str">
            <v/>
          </cell>
          <cell r="BP699" t="str">
            <v/>
          </cell>
          <cell r="BQ699" t="str">
            <v/>
          </cell>
          <cell r="BR699" t="str">
            <v/>
          </cell>
          <cell r="BS699" t="str">
            <v/>
          </cell>
          <cell r="BT699" t="str">
            <v/>
          </cell>
          <cell r="BU699" t="str">
            <v/>
          </cell>
          <cell r="BV699" t="str">
            <v/>
          </cell>
          <cell r="BW699" t="str">
            <v/>
          </cell>
          <cell r="BX699" t="str">
            <v/>
          </cell>
        </row>
        <row r="700">
          <cell r="A700" t="str">
            <v>RI08SBS</v>
          </cell>
          <cell r="B700" t="str">
            <v>Windows Small Business Server 2008 (SBS 2008)</v>
          </cell>
          <cell r="C700" t="str">
            <v>Installation et administration en PME/PMI</v>
          </cell>
          <cell r="D700" t="str">
            <v>Pierre Emmanuel JOUBERT</v>
          </cell>
          <cell r="E700" t="str">
            <v/>
          </cell>
          <cell r="F700" t="str">
            <v>JOUBERT, Pierre Emmanuel</v>
          </cell>
          <cell r="G700" t="str">
            <v/>
          </cell>
          <cell r="H700" t="str">
            <v/>
          </cell>
          <cell r="I700" t="str">
            <v/>
          </cell>
          <cell r="J700" t="str">
            <v/>
          </cell>
          <cell r="K700" t="str">
            <v>Edition du 1 December 2009</v>
          </cell>
          <cell r="L700" t="str">
            <v>420 pages</v>
          </cell>
          <cell r="M700" t="str">
            <v>Editions ENI</v>
          </cell>
          <cell r="N700" t="str">
            <v>fre</v>
          </cell>
          <cell r="O700" t="str">
            <v>fre</v>
          </cell>
          <cell r="P700" t="str">
            <v>fre</v>
          </cell>
          <cell r="Q700" t="str">
            <v>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v>
          </cell>
          <cell r="R700">
            <v>9782746053250</v>
          </cell>
          <cell r="S700" t="str">
            <v>Version Numérique</v>
          </cell>
          <cell r="T700">
            <v>9782746052451</v>
          </cell>
          <cell r="U700" t="str">
            <v>Version Imprimée</v>
          </cell>
          <cell r="V700" t="str">
            <v>St-Herblain</v>
          </cell>
          <cell r="W700" t="str">
            <v>Editions ENI</v>
          </cell>
          <cell r="X700">
            <v>2009</v>
          </cell>
          <cell r="Y700" t="str">
            <v>Bibliothèque Numérique ENI (Service en ligne)</v>
          </cell>
          <cell r="Z700" t="str">
            <v>RESSOURCES INFORMATIQUES</v>
          </cell>
          <cell r="AA700" t="str">
            <v>texte</v>
          </cell>
          <cell r="AB700" t="str">
            <v>txt</v>
          </cell>
          <cell r="AC700" t="str">
            <v>rdacontent/fre</v>
          </cell>
          <cell r="AD700" t="str">
            <v>informatique</v>
          </cell>
          <cell r="AE700" t="str">
            <v>c</v>
          </cell>
          <cell r="AF700" t="str">
            <v>rdamedia/fre</v>
          </cell>
          <cell r="AG700" t="str">
            <v>ressource en ligne</v>
          </cell>
          <cell r="AH700" t="str">
            <v>cr</v>
          </cell>
          <cell r="AI700" t="str">
            <v>rdacarrier/fre</v>
          </cell>
          <cell r="AJ700" t="str">
            <v>m\\\\\o\\d\\\\\\\\</v>
          </cell>
          <cell r="AK700" t="str">
            <v>cr\cn\\\\uuaua</v>
          </cell>
          <cell r="AL700" t="str">
            <v>Accès restreint aux membres</v>
          </cell>
          <cell r="AM700" t="str">
            <v>Source de la note de description : Version imprimée</v>
          </cell>
          <cell r="AN700" t="str">
            <v/>
          </cell>
          <cell r="AO700" t="str">
            <v>%SITE_CLIENT%/?library_guid=C106DFE4-D8CC-4EBB-918D-6A7F01E4A195</v>
          </cell>
          <cell r="AP700" t="str">
            <v>Accès au travers du portail ENI</v>
          </cell>
          <cell r="AQ700" t="str">
            <v xml:space="preserve"> Exchange </v>
          </cell>
          <cell r="AR700" t="str">
            <v xml:space="preserve"> livre SBS </v>
          </cell>
          <cell r="AS700" t="str">
            <v xml:space="preserve"> livre Small Businness Server </v>
          </cell>
          <cell r="AT700" t="str">
            <v xml:space="preserve"> LNRI08SBS</v>
          </cell>
          <cell r="AU700" t="str">
            <v xml:space="preserve"> réseau </v>
          </cell>
          <cell r="AV700" t="str">
            <v xml:space="preserve"> sécurité </v>
          </cell>
          <cell r="AW700" t="str">
            <v xml:space="preserve"> windows small business serveur </v>
          </cell>
          <cell r="AX700" t="str">
            <v xml:space="preserve">livre Microsoft </v>
          </cell>
          <cell r="AY700" t="str">
            <v/>
          </cell>
          <cell r="AZ700" t="str">
            <v/>
          </cell>
          <cell r="BA700" t="str">
            <v/>
          </cell>
          <cell r="BB700" t="str">
            <v/>
          </cell>
          <cell r="BC700" t="str">
            <v/>
          </cell>
          <cell r="BD700" t="str">
            <v/>
          </cell>
          <cell r="BE700" t="str">
            <v/>
          </cell>
          <cell r="BF700" t="str">
            <v/>
          </cell>
          <cell r="BG700" t="str">
            <v/>
          </cell>
          <cell r="BH700" t="str">
            <v/>
          </cell>
          <cell r="BI700" t="str">
            <v/>
          </cell>
          <cell r="BJ700" t="str">
            <v/>
          </cell>
          <cell r="BK700" t="str">
            <v/>
          </cell>
          <cell r="BL700" t="str">
            <v/>
          </cell>
          <cell r="BM700" t="str">
            <v/>
          </cell>
          <cell r="BN700" t="str">
            <v/>
          </cell>
          <cell r="BO700" t="str">
            <v/>
          </cell>
          <cell r="BP700" t="str">
            <v/>
          </cell>
          <cell r="BQ700" t="str">
            <v/>
          </cell>
          <cell r="BR700" t="str">
            <v/>
          </cell>
          <cell r="BS700" t="str">
            <v/>
          </cell>
          <cell r="BT700" t="str">
            <v/>
          </cell>
          <cell r="BU700" t="str">
            <v/>
          </cell>
          <cell r="BV700" t="str">
            <v/>
          </cell>
          <cell r="BW700" t="str">
            <v/>
          </cell>
          <cell r="BX700" t="str">
            <v/>
          </cell>
        </row>
        <row r="701">
          <cell r="A701" t="str">
            <v>RI08SQL</v>
          </cell>
          <cell r="B701" t="str">
            <v>SQL Server 2008</v>
          </cell>
          <cell r="C701" t="str">
            <v>SQL, Transact SQL - Conception et réalisation d'une base de données</v>
          </cell>
          <cell r="D701" t="str">
            <v>Jérôme Gabillaud</v>
          </cell>
          <cell r="E701" t="str">
            <v/>
          </cell>
          <cell r="F701" t="str">
            <v>Gabillaud, Jérôme</v>
          </cell>
          <cell r="G701" t="str">
            <v/>
          </cell>
          <cell r="H701" t="str">
            <v/>
          </cell>
          <cell r="I701" t="str">
            <v/>
          </cell>
          <cell r="J701" t="str">
            <v/>
          </cell>
          <cell r="K701" t="str">
            <v>Edition du 1 April 2008</v>
          </cell>
          <cell r="L701" t="str">
            <v>400 pages</v>
          </cell>
          <cell r="M701" t="str">
            <v>Editions ENI</v>
          </cell>
          <cell r="N701" t="str">
            <v>fre</v>
          </cell>
          <cell r="O701" t="str">
            <v>fre</v>
          </cell>
          <cell r="P701" t="str">
            <v>fre</v>
          </cell>
          <cell r="Q701" t="str">
            <v>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v>
          </cell>
          <cell r="R701">
            <v>9782746044241</v>
          </cell>
          <cell r="S701" t="str">
            <v>Version Numérique</v>
          </cell>
          <cell r="T701">
            <v>9782746041981</v>
          </cell>
          <cell r="U701" t="str">
            <v>Version Imprimée</v>
          </cell>
          <cell r="V701" t="str">
            <v>St-Herblain</v>
          </cell>
          <cell r="W701" t="str">
            <v>Editions ENI</v>
          </cell>
          <cell r="X701">
            <v>2008</v>
          </cell>
          <cell r="Y701" t="str">
            <v>Bibliothèque Numérique ENI (Service en ligne)</v>
          </cell>
          <cell r="Z701" t="str">
            <v>RESSOURCES INFORMATIQUES</v>
          </cell>
          <cell r="AA701" t="str">
            <v>texte</v>
          </cell>
          <cell r="AB701" t="str">
            <v>txt</v>
          </cell>
          <cell r="AC701" t="str">
            <v>rdacontent/fre</v>
          </cell>
          <cell r="AD701" t="str">
            <v>informatique</v>
          </cell>
          <cell r="AE701" t="str">
            <v>c</v>
          </cell>
          <cell r="AF701" t="str">
            <v>rdamedia/fre</v>
          </cell>
          <cell r="AG701" t="str">
            <v>ressource en ligne</v>
          </cell>
          <cell r="AH701" t="str">
            <v>cr</v>
          </cell>
          <cell r="AI701" t="str">
            <v>rdacarrier/fre</v>
          </cell>
          <cell r="AJ701" t="str">
            <v>m\\\\\o\\d\\\\\\\\</v>
          </cell>
          <cell r="AK701" t="str">
            <v>cr\cn\\\\uuaua</v>
          </cell>
          <cell r="AL701" t="str">
            <v>Accès restreint aux membres</v>
          </cell>
          <cell r="AM701" t="str">
            <v>Source de la note de description : Version imprimée</v>
          </cell>
          <cell r="AN701" t="str">
            <v/>
          </cell>
          <cell r="AO701" t="str">
            <v>%SITE_CLIENT%/?library_guid=4D7562FE-B055-4E99-82BD-88179D565F89</v>
          </cell>
          <cell r="AP701" t="str">
            <v>Accès au travers du portail ENI</v>
          </cell>
          <cell r="AQ701" t="str">
            <v xml:space="preserve"> algèbre relationnelle </v>
          </cell>
          <cell r="AR701" t="str">
            <v xml:space="preserve"> e</v>
          </cell>
          <cell r="AS701" t="str">
            <v xml:space="preserve"> ebook </v>
          </cell>
          <cell r="AT701" t="str">
            <v xml:space="preserve"> livre électronique </v>
          </cell>
          <cell r="AU701" t="str">
            <v xml:space="preserve"> livre numérique </v>
          </cell>
          <cell r="AV701" t="str">
            <v xml:space="preserve"> livre SQL Server </v>
          </cell>
          <cell r="AW701" t="str">
            <v xml:space="preserve"> livre Transact SQL </v>
          </cell>
          <cell r="AX701" t="str">
            <v xml:space="preserve"> livres électroniques </v>
          </cell>
          <cell r="AY701" t="str">
            <v xml:space="preserve"> livres numériques </v>
          </cell>
          <cell r="AZ701" t="str">
            <v xml:space="preserve"> LNRI08SQL</v>
          </cell>
          <cell r="BA701" t="str">
            <v xml:space="preserve"> Microsoft </v>
          </cell>
          <cell r="BB701" t="str">
            <v xml:space="preserve"> SGBD </v>
          </cell>
          <cell r="BC701" t="str">
            <v xml:space="preserve"> SGBDR </v>
          </cell>
          <cell r="BD701" t="str">
            <v xml:space="preserve"> sql serveur </v>
          </cell>
          <cell r="BE701" t="str">
            <v xml:space="preserve"> sqlserver </v>
          </cell>
          <cell r="BF701" t="str">
            <v xml:space="preserve"> XML </v>
          </cell>
          <cell r="BG701" t="str">
            <v xml:space="preserve">book </v>
          </cell>
          <cell r="BH701" t="str">
            <v xml:space="preserve">livre SQL </v>
          </cell>
          <cell r="BI701" t="str">
            <v/>
          </cell>
          <cell r="BJ701" t="str">
            <v/>
          </cell>
          <cell r="BK701" t="str">
            <v/>
          </cell>
          <cell r="BL701" t="str">
            <v/>
          </cell>
          <cell r="BM701" t="str">
            <v/>
          </cell>
          <cell r="BN701" t="str">
            <v/>
          </cell>
          <cell r="BO701" t="str">
            <v/>
          </cell>
          <cell r="BP701" t="str">
            <v/>
          </cell>
          <cell r="BQ701" t="str">
            <v/>
          </cell>
          <cell r="BR701" t="str">
            <v/>
          </cell>
          <cell r="BS701" t="str">
            <v/>
          </cell>
          <cell r="BT701" t="str">
            <v/>
          </cell>
          <cell r="BU701" t="str">
            <v/>
          </cell>
          <cell r="BV701" t="str">
            <v/>
          </cell>
          <cell r="BW701" t="str">
            <v/>
          </cell>
          <cell r="BX701" t="str">
            <v/>
          </cell>
        </row>
        <row r="702">
          <cell r="A702" t="str">
            <v>RI08SQLA</v>
          </cell>
          <cell r="B702" t="str">
            <v>SQL Server 2008</v>
          </cell>
          <cell r="C702" t="str">
            <v>Administration d'une base de données avec SQL Server Management Studio</v>
          </cell>
          <cell r="D702" t="str">
            <v>Jérôme Gabillaud</v>
          </cell>
          <cell r="E702" t="str">
            <v/>
          </cell>
          <cell r="F702" t="str">
            <v>Gabillaud, Jérôme</v>
          </cell>
          <cell r="G702" t="str">
            <v/>
          </cell>
          <cell r="H702" t="str">
            <v/>
          </cell>
          <cell r="I702" t="str">
            <v/>
          </cell>
          <cell r="J702" t="str">
            <v/>
          </cell>
          <cell r="K702" t="str">
            <v>Edition du 1 February 2009</v>
          </cell>
          <cell r="L702" t="str">
            <v>521 pages</v>
          </cell>
          <cell r="M702" t="str">
            <v>Editions ENI</v>
          </cell>
          <cell r="N702" t="str">
            <v>fre</v>
          </cell>
          <cell r="O702" t="str">
            <v>fre</v>
          </cell>
          <cell r="P702" t="str">
            <v>fre</v>
          </cell>
          <cell r="Q702" t="str">
            <v>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v>
          </cell>
          <cell r="R702">
            <v>9782746049383</v>
          </cell>
          <cell r="S702" t="str">
            <v>Version Numérique</v>
          </cell>
          <cell r="T702">
            <v>9782746047044</v>
          </cell>
          <cell r="U702" t="str">
            <v>Version Imprimée</v>
          </cell>
          <cell r="V702" t="str">
            <v>St-Herblain</v>
          </cell>
          <cell r="W702" t="str">
            <v>Editions ENI</v>
          </cell>
          <cell r="X702">
            <v>2009</v>
          </cell>
          <cell r="Y702" t="str">
            <v>Bibliothèque Numérique ENI (Service en ligne)</v>
          </cell>
          <cell r="Z702" t="str">
            <v>RESSOURCES INFORMATIQUES</v>
          </cell>
          <cell r="AA702" t="str">
            <v>texte</v>
          </cell>
          <cell r="AB702" t="str">
            <v>txt</v>
          </cell>
          <cell r="AC702" t="str">
            <v>rdacontent/fre</v>
          </cell>
          <cell r="AD702" t="str">
            <v>informatique</v>
          </cell>
          <cell r="AE702" t="str">
            <v>c</v>
          </cell>
          <cell r="AF702" t="str">
            <v>rdamedia/fre</v>
          </cell>
          <cell r="AG702" t="str">
            <v>ressource en ligne</v>
          </cell>
          <cell r="AH702" t="str">
            <v>cr</v>
          </cell>
          <cell r="AI702" t="str">
            <v>rdacarrier/fre</v>
          </cell>
          <cell r="AJ702" t="str">
            <v>m\\\\\o\\d\\\\\\\\</v>
          </cell>
          <cell r="AK702" t="str">
            <v>cr\cn\\\\uuaua</v>
          </cell>
          <cell r="AL702" t="str">
            <v>Accès restreint aux membres</v>
          </cell>
          <cell r="AM702" t="str">
            <v>Source de la note de description : Version imprimée</v>
          </cell>
          <cell r="AN702" t="str">
            <v/>
          </cell>
          <cell r="AO702" t="str">
            <v>%SITE_CLIENT%/?library_guid=6B9601F8-C9C4-4400-B7E6-D146457C5C3A</v>
          </cell>
          <cell r="AP702" t="str">
            <v>Accès au travers du portail ENI</v>
          </cell>
          <cell r="AQ702" t="str">
            <v xml:space="preserve"> algèbre relationnelle </v>
          </cell>
          <cell r="AR702" t="str">
            <v xml:space="preserve"> livre Microsoft </v>
          </cell>
          <cell r="AS702" t="str">
            <v xml:space="preserve"> livre sql server </v>
          </cell>
          <cell r="AT702" t="str">
            <v xml:space="preserve"> LNRI08SQLA</v>
          </cell>
          <cell r="AU702" t="str">
            <v xml:space="preserve"> MS SQL </v>
          </cell>
          <cell r="AV702" t="str">
            <v xml:space="preserve"> SGBD </v>
          </cell>
          <cell r="AW702" t="str">
            <v xml:space="preserve"> SGBDR </v>
          </cell>
          <cell r="AX702" t="str">
            <v xml:space="preserve"> SQL </v>
          </cell>
          <cell r="AY702" t="str">
            <v xml:space="preserve"> sql serveur </v>
          </cell>
          <cell r="AZ702" t="str">
            <v xml:space="preserve"> sqlserver </v>
          </cell>
          <cell r="BA702" t="str">
            <v xml:space="preserve"> Transact SQL </v>
          </cell>
          <cell r="BB702" t="str">
            <v xml:space="preserve">livre SQL </v>
          </cell>
          <cell r="BC702" t="str">
            <v/>
          </cell>
          <cell r="BD702" t="str">
            <v/>
          </cell>
          <cell r="BE702" t="str">
            <v/>
          </cell>
          <cell r="BF702" t="str">
            <v/>
          </cell>
          <cell r="BG702" t="str">
            <v/>
          </cell>
          <cell r="BH702" t="str">
            <v/>
          </cell>
          <cell r="BI702" t="str">
            <v/>
          </cell>
          <cell r="BJ702" t="str">
            <v/>
          </cell>
          <cell r="BK702" t="str">
            <v/>
          </cell>
          <cell r="BL702" t="str">
            <v/>
          </cell>
          <cell r="BM702" t="str">
            <v/>
          </cell>
          <cell r="BN702" t="str">
            <v/>
          </cell>
          <cell r="BO702" t="str">
            <v/>
          </cell>
          <cell r="BP702" t="str">
            <v/>
          </cell>
          <cell r="BQ702" t="str">
            <v/>
          </cell>
          <cell r="BR702" t="str">
            <v/>
          </cell>
          <cell r="BS702" t="str">
            <v/>
          </cell>
          <cell r="BT702" t="str">
            <v/>
          </cell>
          <cell r="BU702" t="str">
            <v/>
          </cell>
          <cell r="BV702" t="str">
            <v/>
          </cell>
          <cell r="BW702" t="str">
            <v/>
          </cell>
          <cell r="BX702" t="str">
            <v/>
          </cell>
        </row>
        <row r="703">
          <cell r="A703" t="str">
            <v>RI09AUT</v>
          </cell>
          <cell r="B703" t="str">
            <v>AutoCAD 2009</v>
          </cell>
          <cell r="C703" t="str">
            <v>De la conception au dessin et à la présentation détaillée</v>
          </cell>
          <cell r="D703" t="str">
            <v>Olivier LE FRAPPER</v>
          </cell>
          <cell r="E703" t="str">
            <v/>
          </cell>
          <cell r="F703" t="str">
            <v>LE FRAPPER, Olivier</v>
          </cell>
          <cell r="G703" t="str">
            <v/>
          </cell>
          <cell r="H703" t="str">
            <v/>
          </cell>
          <cell r="I703" t="str">
            <v/>
          </cell>
          <cell r="J703" t="str">
            <v/>
          </cell>
          <cell r="K703" t="str">
            <v>Edition du 1 October 2008</v>
          </cell>
          <cell r="L703" t="str">
            <v>564 pages</v>
          </cell>
          <cell r="M703" t="str">
            <v>Editions ENI</v>
          </cell>
          <cell r="N703" t="str">
            <v>fre</v>
          </cell>
          <cell r="O703" t="str">
            <v>fre</v>
          </cell>
          <cell r="P703" t="str">
            <v>fre</v>
          </cell>
          <cell r="Q703" t="str">
            <v>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v>
          </cell>
          <cell r="R703">
            <v>9782746046252</v>
          </cell>
          <cell r="S703" t="str">
            <v>Version Numérique</v>
          </cell>
          <cell r="T703">
            <v>9782746043893</v>
          </cell>
          <cell r="U703" t="str">
            <v>Version Imprimée</v>
          </cell>
          <cell r="V703" t="str">
            <v>St-Herblain</v>
          </cell>
          <cell r="W703" t="str">
            <v>Editions ENI</v>
          </cell>
          <cell r="X703">
            <v>2008</v>
          </cell>
          <cell r="Y703" t="str">
            <v>Bibliothèque Numérique ENI (Service en ligne)</v>
          </cell>
          <cell r="Z703" t="str">
            <v>RESSOURCES INFORMATIQUES</v>
          </cell>
          <cell r="AA703" t="str">
            <v>texte</v>
          </cell>
          <cell r="AB703" t="str">
            <v>txt</v>
          </cell>
          <cell r="AC703" t="str">
            <v>rdacontent/fre</v>
          </cell>
          <cell r="AD703" t="str">
            <v>informatique</v>
          </cell>
          <cell r="AE703" t="str">
            <v>c</v>
          </cell>
          <cell r="AF703" t="str">
            <v>rdamedia/fre</v>
          </cell>
          <cell r="AG703" t="str">
            <v>ressource en ligne</v>
          </cell>
          <cell r="AH703" t="str">
            <v>cr</v>
          </cell>
          <cell r="AI703" t="str">
            <v>rdacarrier/fre</v>
          </cell>
          <cell r="AJ703" t="str">
            <v>m\\\\\o\\d\\\\\\\\</v>
          </cell>
          <cell r="AK703" t="str">
            <v>cr\cn\\\\uuaua</v>
          </cell>
          <cell r="AL703" t="str">
            <v>Accès restreint aux membres</v>
          </cell>
          <cell r="AM703" t="str">
            <v>Source de la note de description : Version imprimée</v>
          </cell>
          <cell r="AN703" t="str">
            <v/>
          </cell>
          <cell r="AO703" t="str">
            <v>%SITE_CLIENT%/?library_guid=D6470344-AABE-4B81-BA88-84DEBB24A52A</v>
          </cell>
          <cell r="AP703" t="str">
            <v>Accès au travers du portail ENI</v>
          </cell>
          <cell r="AQ703" t="str">
            <v xml:space="preserve"> 2D </v>
          </cell>
          <cell r="AR703" t="str">
            <v xml:space="preserve"> 3D </v>
          </cell>
          <cell r="AS703" t="str">
            <v xml:space="preserve"> autocad 2d </v>
          </cell>
          <cell r="AT703" t="str">
            <v xml:space="preserve"> dwf </v>
          </cell>
          <cell r="AU703" t="str">
            <v xml:space="preserve"> livre autodesk </v>
          </cell>
          <cell r="AV703" t="str">
            <v xml:space="preserve"> livre CAO </v>
          </cell>
          <cell r="AW703" t="str">
            <v xml:space="preserve"> livre DAO </v>
          </cell>
          <cell r="AX703" t="str">
            <v xml:space="preserve"> LNRI09AUT</v>
          </cell>
          <cell r="AY703" t="str">
            <v xml:space="preserve">livre autocad </v>
          </cell>
          <cell r="AZ703" t="str">
            <v/>
          </cell>
          <cell r="BA703" t="str">
            <v/>
          </cell>
          <cell r="BB703" t="str">
            <v/>
          </cell>
          <cell r="BC703" t="str">
            <v/>
          </cell>
          <cell r="BD703" t="str">
            <v/>
          </cell>
          <cell r="BE703" t="str">
            <v/>
          </cell>
          <cell r="BF703" t="str">
            <v/>
          </cell>
          <cell r="BG703" t="str">
            <v/>
          </cell>
          <cell r="BH703" t="str">
            <v/>
          </cell>
          <cell r="BI703" t="str">
            <v/>
          </cell>
          <cell r="BJ703" t="str">
            <v/>
          </cell>
          <cell r="BK703" t="str">
            <v/>
          </cell>
          <cell r="BL703" t="str">
            <v/>
          </cell>
          <cell r="BM703" t="str">
            <v/>
          </cell>
          <cell r="BN703" t="str">
            <v/>
          </cell>
          <cell r="BO703" t="str">
            <v/>
          </cell>
          <cell r="BP703" t="str">
            <v/>
          </cell>
          <cell r="BQ703" t="str">
            <v/>
          </cell>
          <cell r="BR703" t="str">
            <v/>
          </cell>
          <cell r="BS703" t="str">
            <v/>
          </cell>
          <cell r="BT703" t="str">
            <v/>
          </cell>
          <cell r="BU703" t="str">
            <v/>
          </cell>
          <cell r="BV703" t="str">
            <v/>
          </cell>
          <cell r="BW703" t="str">
            <v/>
          </cell>
          <cell r="BX703" t="str">
            <v/>
          </cell>
        </row>
        <row r="704">
          <cell r="A704" t="str">
            <v>RI09AUTLT</v>
          </cell>
          <cell r="B704" t="str">
            <v>AutoCAD LT 2009</v>
          </cell>
          <cell r="C704" t="str">
            <v>De la conception au dessin et à la présentation détaillée</v>
          </cell>
          <cell r="D704" t="str">
            <v>Olivier LE FRAPPER</v>
          </cell>
          <cell r="E704" t="str">
            <v/>
          </cell>
          <cell r="F704" t="str">
            <v>LE FRAPPER, Olivier</v>
          </cell>
          <cell r="G704" t="str">
            <v/>
          </cell>
          <cell r="H704" t="str">
            <v/>
          </cell>
          <cell r="I704" t="str">
            <v/>
          </cell>
          <cell r="J704" t="str">
            <v/>
          </cell>
          <cell r="K704" t="str">
            <v>Edition du 1 November 2008</v>
          </cell>
          <cell r="L704" t="str">
            <v>482 pages</v>
          </cell>
          <cell r="M704" t="str">
            <v>Editions ENI</v>
          </cell>
          <cell r="N704" t="str">
            <v>fre</v>
          </cell>
          <cell r="O704" t="str">
            <v>fre</v>
          </cell>
          <cell r="P704" t="str">
            <v>fre</v>
          </cell>
          <cell r="Q704" t="str">
            <v>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v>
          </cell>
          <cell r="R704">
            <v>9782746046276</v>
          </cell>
          <cell r="S704" t="str">
            <v>Version Numérique</v>
          </cell>
          <cell r="T704">
            <v>9782746046085</v>
          </cell>
          <cell r="U704" t="str">
            <v>Version Imprimée</v>
          </cell>
          <cell r="V704" t="str">
            <v>St-Herblain</v>
          </cell>
          <cell r="W704" t="str">
            <v>Editions ENI</v>
          </cell>
          <cell r="X704">
            <v>2008</v>
          </cell>
          <cell r="Y704" t="str">
            <v>Bibliothèque Numérique ENI (Service en ligne)</v>
          </cell>
          <cell r="Z704" t="str">
            <v>RESSOURCES INFORMATIQUES</v>
          </cell>
          <cell r="AA704" t="str">
            <v>texte</v>
          </cell>
          <cell r="AB704" t="str">
            <v>txt</v>
          </cell>
          <cell r="AC704" t="str">
            <v>rdacontent/fre</v>
          </cell>
          <cell r="AD704" t="str">
            <v>informatique</v>
          </cell>
          <cell r="AE704" t="str">
            <v>c</v>
          </cell>
          <cell r="AF704" t="str">
            <v>rdamedia/fre</v>
          </cell>
          <cell r="AG704" t="str">
            <v>ressource en ligne</v>
          </cell>
          <cell r="AH704" t="str">
            <v>cr</v>
          </cell>
          <cell r="AI704" t="str">
            <v>rdacarrier/fre</v>
          </cell>
          <cell r="AJ704" t="str">
            <v>m\\\\\o\\d\\\\\\\\</v>
          </cell>
          <cell r="AK704" t="str">
            <v>cr\cn\\\\uuaua</v>
          </cell>
          <cell r="AL704" t="str">
            <v>Accès restreint aux membres</v>
          </cell>
          <cell r="AM704" t="str">
            <v>Source de la note de description : Version imprimée</v>
          </cell>
          <cell r="AN704" t="str">
            <v/>
          </cell>
          <cell r="AO704" t="str">
            <v>%SITE_CLIENT%/?library_guid=6ACF5905-B3E6-4EAD-84ED-6EC9C88CB555</v>
          </cell>
          <cell r="AP704" t="str">
            <v>Accès au travers du portail ENI</v>
          </cell>
          <cell r="AQ704" t="str">
            <v xml:space="preserve"> 2D </v>
          </cell>
          <cell r="AR704" t="str">
            <v xml:space="preserve"> autocad 2d </v>
          </cell>
          <cell r="AS704" t="str">
            <v xml:space="preserve"> DAO </v>
          </cell>
          <cell r="AT704" t="str">
            <v xml:space="preserve"> Dessin </v>
          </cell>
          <cell r="AU704" t="str">
            <v xml:space="preserve"> livre autodesk </v>
          </cell>
          <cell r="AV704" t="str">
            <v xml:space="preserve"> livre CAO </v>
          </cell>
          <cell r="AW704" t="str">
            <v xml:space="preserve"> LNRI09AUTLT</v>
          </cell>
          <cell r="AX704" t="str">
            <v xml:space="preserve">livre autocad </v>
          </cell>
          <cell r="AY704" t="str">
            <v/>
          </cell>
          <cell r="AZ704" t="str">
            <v/>
          </cell>
          <cell r="BA704" t="str">
            <v/>
          </cell>
          <cell r="BB704" t="str">
            <v/>
          </cell>
          <cell r="BC704" t="str">
            <v/>
          </cell>
          <cell r="BD704" t="str">
            <v/>
          </cell>
          <cell r="BE704" t="str">
            <v/>
          </cell>
          <cell r="BF704" t="str">
            <v/>
          </cell>
          <cell r="BG704" t="str">
            <v/>
          </cell>
          <cell r="BH704" t="str">
            <v/>
          </cell>
          <cell r="BI704" t="str">
            <v/>
          </cell>
          <cell r="BJ704" t="str">
            <v/>
          </cell>
          <cell r="BK704" t="str">
            <v/>
          </cell>
          <cell r="BL704" t="str">
            <v/>
          </cell>
          <cell r="BM704" t="str">
            <v/>
          </cell>
          <cell r="BN704" t="str">
            <v/>
          </cell>
          <cell r="BO704" t="str">
            <v/>
          </cell>
          <cell r="BP704" t="str">
            <v/>
          </cell>
          <cell r="BQ704" t="str">
            <v/>
          </cell>
          <cell r="BR704" t="str">
            <v/>
          </cell>
          <cell r="BS704" t="str">
            <v/>
          </cell>
          <cell r="BT704" t="str">
            <v/>
          </cell>
          <cell r="BU704" t="str">
            <v/>
          </cell>
          <cell r="BV704" t="str">
            <v/>
          </cell>
          <cell r="BW704" t="str">
            <v/>
          </cell>
          <cell r="BX704" t="str">
            <v/>
          </cell>
        </row>
        <row r="705">
          <cell r="A705" t="str">
            <v>RI10ACCV</v>
          </cell>
          <cell r="B705" t="str">
            <v>VBA Access 2010</v>
          </cell>
          <cell r="C705" t="str">
            <v>Programmer sous Access</v>
          </cell>
          <cell r="D705" t="str">
            <v>Michèle Amelot</v>
          </cell>
          <cell r="E705" t="str">
            <v/>
          </cell>
          <cell r="F705" t="str">
            <v>Amelot, Michèle</v>
          </cell>
          <cell r="G705" t="str">
            <v/>
          </cell>
          <cell r="H705" t="str">
            <v/>
          </cell>
          <cell r="I705" t="str">
            <v/>
          </cell>
          <cell r="J705" t="str">
            <v/>
          </cell>
          <cell r="K705" t="str">
            <v>Edition du 1 June 2010</v>
          </cell>
          <cell r="L705" t="str">
            <v>368 pages</v>
          </cell>
          <cell r="M705" t="str">
            <v>Editions ENI</v>
          </cell>
          <cell r="N705" t="str">
            <v>fre</v>
          </cell>
          <cell r="O705" t="str">
            <v>fre</v>
          </cell>
          <cell r="P705" t="str">
            <v>fre</v>
          </cell>
          <cell r="Q705" t="str">
            <v>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v>
          </cell>
          <cell r="R705">
            <v>9782746055957</v>
          </cell>
          <cell r="S705" t="str">
            <v>Version Numérique</v>
          </cell>
          <cell r="T705">
            <v>9782746055278</v>
          </cell>
          <cell r="U705" t="str">
            <v>Version Imprimée</v>
          </cell>
          <cell r="V705" t="str">
            <v>St-Herblain</v>
          </cell>
          <cell r="W705" t="str">
            <v>Editions ENI</v>
          </cell>
          <cell r="X705">
            <v>2010</v>
          </cell>
          <cell r="Y705" t="str">
            <v>Bibliothèque Numérique ENI (Service en ligne)</v>
          </cell>
          <cell r="Z705" t="str">
            <v>RESSOURCES INFORMATIQUES</v>
          </cell>
          <cell r="AA705" t="str">
            <v>texte</v>
          </cell>
          <cell r="AB705" t="str">
            <v>txt</v>
          </cell>
          <cell r="AC705" t="str">
            <v>rdacontent/fre</v>
          </cell>
          <cell r="AD705" t="str">
            <v>informatique</v>
          </cell>
          <cell r="AE705" t="str">
            <v>c</v>
          </cell>
          <cell r="AF705" t="str">
            <v>rdamedia/fre</v>
          </cell>
          <cell r="AG705" t="str">
            <v>ressource en ligne</v>
          </cell>
          <cell r="AH705" t="str">
            <v>cr</v>
          </cell>
          <cell r="AI705" t="str">
            <v>rdacarrier/fre</v>
          </cell>
          <cell r="AJ705" t="str">
            <v>m\\\\\o\\d\\\\\\\\</v>
          </cell>
          <cell r="AK705" t="str">
            <v>cr\cn\\\\uuaua</v>
          </cell>
          <cell r="AL705" t="str">
            <v>Accès restreint aux membres</v>
          </cell>
          <cell r="AM705" t="str">
            <v>Source de la note de description : Version imprimée</v>
          </cell>
          <cell r="AN705" t="str">
            <v/>
          </cell>
          <cell r="AO705" t="str">
            <v>%SITE_CLIENT%/?library_guid=E31347EB-3113-425E-BD05-4638DCFFC0D7</v>
          </cell>
          <cell r="AP705" t="str">
            <v>Accès au travers du portail ENI</v>
          </cell>
          <cell r="AQ705" t="str">
            <v xml:space="preserve"> acces </v>
          </cell>
          <cell r="AR705" t="str">
            <v xml:space="preserve"> access vba </v>
          </cell>
          <cell r="AS705" t="str">
            <v xml:space="preserve"> ado </v>
          </cell>
          <cell r="AT705" t="str">
            <v xml:space="preserve"> api </v>
          </cell>
          <cell r="AU705" t="str">
            <v xml:space="preserve"> dao </v>
          </cell>
          <cell r="AV705" t="str">
            <v xml:space="preserve"> livre microsoft </v>
          </cell>
          <cell r="AW705" t="str">
            <v xml:space="preserve"> livre vba </v>
          </cell>
          <cell r="AX705" t="str">
            <v xml:space="preserve"> LNRI10ACCV</v>
          </cell>
          <cell r="AY705" t="str">
            <v xml:space="preserve"> Office 2010 </v>
          </cell>
          <cell r="AZ705" t="str">
            <v xml:space="preserve"> sql </v>
          </cell>
          <cell r="BA705" t="str">
            <v xml:space="preserve">livre access </v>
          </cell>
          <cell r="BB705" t="str">
            <v/>
          </cell>
          <cell r="BC705" t="str">
            <v/>
          </cell>
          <cell r="BD705" t="str">
            <v/>
          </cell>
          <cell r="BE705" t="str">
            <v/>
          </cell>
          <cell r="BF705" t="str">
            <v/>
          </cell>
          <cell r="BG705" t="str">
            <v/>
          </cell>
          <cell r="BH705" t="str">
            <v/>
          </cell>
          <cell r="BI705" t="str">
            <v/>
          </cell>
          <cell r="BJ705" t="str">
            <v/>
          </cell>
          <cell r="BK705" t="str">
            <v/>
          </cell>
          <cell r="BL705" t="str">
            <v/>
          </cell>
          <cell r="BM705" t="str">
            <v/>
          </cell>
          <cell r="BN705" t="str">
            <v/>
          </cell>
          <cell r="BO705" t="str">
            <v/>
          </cell>
          <cell r="BP705" t="str">
            <v/>
          </cell>
          <cell r="BQ705" t="str">
            <v/>
          </cell>
          <cell r="BR705" t="str">
            <v/>
          </cell>
          <cell r="BS705" t="str">
            <v/>
          </cell>
          <cell r="BT705" t="str">
            <v/>
          </cell>
          <cell r="BU705" t="str">
            <v/>
          </cell>
          <cell r="BV705" t="str">
            <v/>
          </cell>
          <cell r="BW705" t="str">
            <v/>
          </cell>
          <cell r="BX705" t="str">
            <v/>
          </cell>
        </row>
        <row r="706">
          <cell r="A706" t="str">
            <v>RI10AUT</v>
          </cell>
          <cell r="B706" t="str">
            <v>AutoCAD 2010</v>
          </cell>
          <cell r="C706" t="str">
            <v>Des fondamentaux à la présentation détaillée</v>
          </cell>
          <cell r="D706" t="str">
            <v>Olivier LE FRAPPER</v>
          </cell>
          <cell r="E706" t="str">
            <v/>
          </cell>
          <cell r="F706" t="str">
            <v>LE FRAPPER, Olivier</v>
          </cell>
          <cell r="G706" t="str">
            <v/>
          </cell>
          <cell r="H706" t="str">
            <v/>
          </cell>
          <cell r="I706" t="str">
            <v/>
          </cell>
          <cell r="J706" t="str">
            <v/>
          </cell>
          <cell r="K706" t="str">
            <v>Edition du 1 September 2009</v>
          </cell>
          <cell r="L706" t="str">
            <v>636 pages</v>
          </cell>
          <cell r="M706" t="str">
            <v>Editions ENI</v>
          </cell>
          <cell r="N706" t="str">
            <v>fre</v>
          </cell>
          <cell r="O706" t="str">
            <v>fre</v>
          </cell>
          <cell r="P706" t="str">
            <v>fre</v>
          </cell>
          <cell r="Q706" t="str">
            <v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v>
          </cell>
          <cell r="R706">
            <v>9782746051744</v>
          </cell>
          <cell r="S706" t="str">
            <v>Version Numérique</v>
          </cell>
          <cell r="T706">
            <v>9782746050518</v>
          </cell>
          <cell r="U706" t="str">
            <v>Version Imprimée</v>
          </cell>
          <cell r="V706" t="str">
            <v>St-Herblain</v>
          </cell>
          <cell r="W706" t="str">
            <v>Editions ENI</v>
          </cell>
          <cell r="X706">
            <v>2009</v>
          </cell>
          <cell r="Y706" t="str">
            <v>Bibliothèque Numérique ENI (Service en ligne)</v>
          </cell>
          <cell r="Z706" t="str">
            <v>RESSOURCES INFORMATIQUES</v>
          </cell>
          <cell r="AA706" t="str">
            <v>texte</v>
          </cell>
          <cell r="AB706" t="str">
            <v>txt</v>
          </cell>
          <cell r="AC706" t="str">
            <v>rdacontent/fre</v>
          </cell>
          <cell r="AD706" t="str">
            <v>informatique</v>
          </cell>
          <cell r="AE706" t="str">
            <v>c</v>
          </cell>
          <cell r="AF706" t="str">
            <v>rdamedia/fre</v>
          </cell>
          <cell r="AG706" t="str">
            <v>ressource en ligne</v>
          </cell>
          <cell r="AH706" t="str">
            <v>cr</v>
          </cell>
          <cell r="AI706" t="str">
            <v>rdacarrier/fre</v>
          </cell>
          <cell r="AJ706" t="str">
            <v>m\\\\\o\\d\\\\\\\\</v>
          </cell>
          <cell r="AK706" t="str">
            <v>cr\cn\\\\uuaua</v>
          </cell>
          <cell r="AL706" t="str">
            <v>Accès restreint aux membres</v>
          </cell>
          <cell r="AM706" t="str">
            <v>Source de la note de description : Version imprimée</v>
          </cell>
          <cell r="AN706" t="str">
            <v/>
          </cell>
          <cell r="AO706" t="str">
            <v>%SITE_CLIENT%/?library_guid=FAF12085-A76B-4582-B0E9-173314F2E018</v>
          </cell>
          <cell r="AP706" t="str">
            <v>Accès au travers du portail ENI</v>
          </cell>
          <cell r="AQ706" t="str">
            <v xml:space="preserve"> 2D </v>
          </cell>
          <cell r="AR706" t="str">
            <v xml:space="preserve"> 3D </v>
          </cell>
          <cell r="AS706" t="str">
            <v xml:space="preserve"> autocad 2d </v>
          </cell>
          <cell r="AT706" t="str">
            <v xml:space="preserve"> dwf </v>
          </cell>
          <cell r="AU706" t="str">
            <v xml:space="preserve"> livre autodesk </v>
          </cell>
          <cell r="AV706" t="str">
            <v xml:space="preserve"> livre CAO </v>
          </cell>
          <cell r="AW706" t="str">
            <v xml:space="preserve"> livre DAO </v>
          </cell>
          <cell r="AX706" t="str">
            <v xml:space="preserve"> LNRI10AUT</v>
          </cell>
          <cell r="AY706" t="str">
            <v xml:space="preserve">livre autocad </v>
          </cell>
          <cell r="AZ706" t="str">
            <v/>
          </cell>
          <cell r="BA706" t="str">
            <v/>
          </cell>
          <cell r="BB706" t="str">
            <v/>
          </cell>
          <cell r="BC706" t="str">
            <v/>
          </cell>
          <cell r="BD706" t="str">
            <v/>
          </cell>
          <cell r="BE706" t="str">
            <v/>
          </cell>
          <cell r="BF706" t="str">
            <v/>
          </cell>
          <cell r="BG706" t="str">
            <v/>
          </cell>
          <cell r="BH706" t="str">
            <v/>
          </cell>
          <cell r="BI706" t="str">
            <v/>
          </cell>
          <cell r="BJ706" t="str">
            <v/>
          </cell>
          <cell r="BK706" t="str">
            <v/>
          </cell>
          <cell r="BL706" t="str">
            <v/>
          </cell>
          <cell r="BM706" t="str">
            <v/>
          </cell>
          <cell r="BN706" t="str">
            <v/>
          </cell>
          <cell r="BO706" t="str">
            <v/>
          </cell>
          <cell r="BP706" t="str">
            <v/>
          </cell>
          <cell r="BQ706" t="str">
            <v/>
          </cell>
          <cell r="BR706" t="str">
            <v/>
          </cell>
          <cell r="BS706" t="str">
            <v/>
          </cell>
          <cell r="BT706" t="str">
            <v/>
          </cell>
          <cell r="BU706" t="str">
            <v/>
          </cell>
          <cell r="BV706" t="str">
            <v/>
          </cell>
          <cell r="BW706" t="str">
            <v/>
          </cell>
          <cell r="BX706" t="str">
            <v/>
          </cell>
        </row>
        <row r="707">
          <cell r="A707" t="str">
            <v>RI10AUTLT</v>
          </cell>
          <cell r="B707" t="str">
            <v>AutoCAD LT 2010</v>
          </cell>
          <cell r="C707" t="str">
            <v>Des fondamentaux à la présentation détaillée</v>
          </cell>
          <cell r="D707" t="str">
            <v>Olivier LE FRAPPER</v>
          </cell>
          <cell r="E707" t="str">
            <v/>
          </cell>
          <cell r="F707" t="str">
            <v>LE FRAPPER, Olivier</v>
          </cell>
          <cell r="G707" t="str">
            <v/>
          </cell>
          <cell r="H707" t="str">
            <v/>
          </cell>
          <cell r="I707" t="str">
            <v/>
          </cell>
          <cell r="J707" t="str">
            <v/>
          </cell>
          <cell r="K707" t="str">
            <v>Edition du 1 November 2009</v>
          </cell>
          <cell r="L707" t="str">
            <v>541 pages</v>
          </cell>
          <cell r="M707" t="str">
            <v>Editions ENI</v>
          </cell>
          <cell r="N707" t="str">
            <v>fre</v>
          </cell>
          <cell r="O707" t="str">
            <v>fre</v>
          </cell>
          <cell r="P707" t="str">
            <v>fre</v>
          </cell>
          <cell r="Q707" t="str">
            <v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v>
          </cell>
          <cell r="R707">
            <v>9782746052734</v>
          </cell>
          <cell r="S707" t="str">
            <v>Version Numérique</v>
          </cell>
          <cell r="T707">
            <v>9782746051935</v>
          </cell>
          <cell r="U707" t="str">
            <v>Version Imprimée</v>
          </cell>
          <cell r="V707" t="str">
            <v>St-Herblain</v>
          </cell>
          <cell r="W707" t="str">
            <v>Editions ENI</v>
          </cell>
          <cell r="X707">
            <v>2009</v>
          </cell>
          <cell r="Y707" t="str">
            <v>Bibliothèque Numérique ENI (Service en ligne)</v>
          </cell>
          <cell r="Z707" t="str">
            <v>RESSOURCES INFORMATIQUES</v>
          </cell>
          <cell r="AA707" t="str">
            <v>texte</v>
          </cell>
          <cell r="AB707" t="str">
            <v>txt</v>
          </cell>
          <cell r="AC707" t="str">
            <v>rdacontent/fre</v>
          </cell>
          <cell r="AD707" t="str">
            <v>informatique</v>
          </cell>
          <cell r="AE707" t="str">
            <v>c</v>
          </cell>
          <cell r="AF707" t="str">
            <v>rdamedia/fre</v>
          </cell>
          <cell r="AG707" t="str">
            <v>ressource en ligne</v>
          </cell>
          <cell r="AH707" t="str">
            <v>cr</v>
          </cell>
          <cell r="AI707" t="str">
            <v>rdacarrier/fre</v>
          </cell>
          <cell r="AJ707" t="str">
            <v>m\\\\\o\\d\\\\\\\\</v>
          </cell>
          <cell r="AK707" t="str">
            <v>cr\cn\\\\uuaua</v>
          </cell>
          <cell r="AL707" t="str">
            <v>Accès restreint aux membres</v>
          </cell>
          <cell r="AM707" t="str">
            <v>Source de la note de description : Version imprimée</v>
          </cell>
          <cell r="AN707" t="str">
            <v/>
          </cell>
          <cell r="AO707" t="str">
            <v>%SITE_CLIENT%/?library_guid=6A4765D7-3DD8-4424-9C6D-16BB17B6848C</v>
          </cell>
          <cell r="AP707" t="str">
            <v>Accès au travers du portail ENI</v>
          </cell>
          <cell r="AQ707" t="str">
            <v xml:space="preserve"> 2D </v>
          </cell>
          <cell r="AR707" t="str">
            <v xml:space="preserve"> AUTOCAD 2010 </v>
          </cell>
          <cell r="AS707" t="str">
            <v xml:space="preserve"> autocad 2d </v>
          </cell>
          <cell r="AT707" t="str">
            <v xml:space="preserve"> CAO </v>
          </cell>
          <cell r="AU707" t="str">
            <v xml:space="preserve"> DAO </v>
          </cell>
          <cell r="AV707" t="str">
            <v xml:space="preserve"> Dessin </v>
          </cell>
          <cell r="AW707" t="str">
            <v xml:space="preserve"> livre AutoCAD </v>
          </cell>
          <cell r="AX707" t="str">
            <v xml:space="preserve"> livre AutoCAD LT </v>
          </cell>
          <cell r="AY707" t="str">
            <v xml:space="preserve"> LNRI10AUTLT</v>
          </cell>
          <cell r="AZ707" t="str">
            <v xml:space="preserve"> LT 2010 </v>
          </cell>
          <cell r="BA707" t="str">
            <v xml:space="preserve">livre AutoDesk </v>
          </cell>
          <cell r="BB707" t="str">
            <v/>
          </cell>
          <cell r="BC707" t="str">
            <v/>
          </cell>
          <cell r="BD707" t="str">
            <v/>
          </cell>
          <cell r="BE707" t="str">
            <v/>
          </cell>
          <cell r="BF707" t="str">
            <v/>
          </cell>
          <cell r="BG707" t="str">
            <v/>
          </cell>
          <cell r="BH707" t="str">
            <v/>
          </cell>
          <cell r="BI707" t="str">
            <v/>
          </cell>
          <cell r="BJ707" t="str">
            <v/>
          </cell>
          <cell r="BK707" t="str">
            <v/>
          </cell>
          <cell r="BL707" t="str">
            <v/>
          </cell>
          <cell r="BM707" t="str">
            <v/>
          </cell>
          <cell r="BN707" t="str">
            <v/>
          </cell>
          <cell r="BO707" t="str">
            <v/>
          </cell>
          <cell r="BP707" t="str">
            <v/>
          </cell>
          <cell r="BQ707" t="str">
            <v/>
          </cell>
          <cell r="BR707" t="str">
            <v/>
          </cell>
          <cell r="BS707" t="str">
            <v/>
          </cell>
          <cell r="BT707" t="str">
            <v/>
          </cell>
          <cell r="BU707" t="str">
            <v/>
          </cell>
          <cell r="BV707" t="str">
            <v/>
          </cell>
          <cell r="BW707" t="str">
            <v/>
          </cell>
          <cell r="BX707" t="str">
            <v/>
          </cell>
        </row>
        <row r="708">
          <cell r="A708" t="str">
            <v>RI10CSHA</v>
          </cell>
          <cell r="B708" t="str">
            <v>C# 4</v>
          </cell>
          <cell r="C708" t="str">
            <v>Les fondamentaux du langage - Développer avec Visual Studio 2010</v>
          </cell>
          <cell r="D708" t="str">
            <v>Thierry Groussard</v>
          </cell>
          <cell r="E708" t="str">
            <v/>
          </cell>
          <cell r="F708" t="str">
            <v>Groussard, Thierry</v>
          </cell>
          <cell r="G708" t="str">
            <v/>
          </cell>
          <cell r="H708" t="str">
            <v/>
          </cell>
          <cell r="I708" t="str">
            <v/>
          </cell>
          <cell r="J708" t="str">
            <v/>
          </cell>
          <cell r="K708" t="str">
            <v>Edition du 1 November 2010</v>
          </cell>
          <cell r="L708" t="str">
            <v>533 pages</v>
          </cell>
          <cell r="M708" t="str">
            <v>Editions ENI</v>
          </cell>
          <cell r="N708" t="str">
            <v>fre</v>
          </cell>
          <cell r="O708" t="str">
            <v>fre</v>
          </cell>
          <cell r="P708" t="str">
            <v>fre</v>
          </cell>
          <cell r="Q708" t="str">
            <v>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v>
          </cell>
          <cell r="R708">
            <v>9782746060197</v>
          </cell>
          <cell r="S708" t="str">
            <v>Version Numérique</v>
          </cell>
          <cell r="T708">
            <v>9782746058842</v>
          </cell>
          <cell r="U708" t="str">
            <v>Version Imprimée</v>
          </cell>
          <cell r="V708" t="str">
            <v>St-Herblain</v>
          </cell>
          <cell r="W708" t="str">
            <v>Editions ENI</v>
          </cell>
          <cell r="X708">
            <v>2010</v>
          </cell>
          <cell r="Y708" t="str">
            <v>Bibliothèque Numérique ENI (Service en ligne)</v>
          </cell>
          <cell r="Z708" t="str">
            <v>RESSOURCES INFORMATIQUES</v>
          </cell>
          <cell r="AA708" t="str">
            <v>texte</v>
          </cell>
          <cell r="AB708" t="str">
            <v>txt</v>
          </cell>
          <cell r="AC708" t="str">
            <v>rdacontent/fre</v>
          </cell>
          <cell r="AD708" t="str">
            <v>informatique</v>
          </cell>
          <cell r="AE708" t="str">
            <v>c</v>
          </cell>
          <cell r="AF708" t="str">
            <v>rdamedia/fre</v>
          </cell>
          <cell r="AG708" t="str">
            <v>ressource en ligne</v>
          </cell>
          <cell r="AH708" t="str">
            <v>cr</v>
          </cell>
          <cell r="AI708" t="str">
            <v>rdacarrier/fre</v>
          </cell>
          <cell r="AJ708" t="str">
            <v>m\\\\\o\\d\\\\\\\\</v>
          </cell>
          <cell r="AK708" t="str">
            <v>cr\cn\\\\uuaua</v>
          </cell>
          <cell r="AL708" t="str">
            <v>Accès restreint aux membres</v>
          </cell>
          <cell r="AM708" t="str">
            <v>Source de la note de description : Version imprimée</v>
          </cell>
          <cell r="AN708" t="str">
            <v/>
          </cell>
          <cell r="AO708" t="str">
            <v>%SITE_CLIENT%/?library_guid=72EEF3BE-BA15-4358-8367-E70552E7EEB4</v>
          </cell>
          <cell r="AP708" t="str">
            <v>Accès au travers du portail ENI</v>
          </cell>
          <cell r="AQ708" t="str">
            <v xml:space="preserve"> .net </v>
          </cell>
          <cell r="AR708" t="str">
            <v xml:space="preserve"> ADO.net </v>
          </cell>
          <cell r="AS708" t="str">
            <v xml:space="preserve"> c#4 </v>
          </cell>
          <cell r="AT708" t="str">
            <v xml:space="preserve"> click once </v>
          </cell>
          <cell r="AU708" t="str">
            <v xml:space="preserve"> dot net </v>
          </cell>
          <cell r="AV708" t="str">
            <v xml:space="preserve"> framework </v>
          </cell>
          <cell r="AW708" t="str">
            <v xml:space="preserve"> linq </v>
          </cell>
          <cell r="AX708" t="str">
            <v xml:space="preserve"> livre c sharp </v>
          </cell>
          <cell r="AY708" t="str">
            <v xml:space="preserve"> livre linq </v>
          </cell>
          <cell r="AZ708" t="str">
            <v xml:space="preserve"> livre microsoft </v>
          </cell>
          <cell r="BA708" t="str">
            <v xml:space="preserve"> livre visual studio </v>
          </cell>
          <cell r="BB708" t="str">
            <v xml:space="preserve"> LNRI10CSHA</v>
          </cell>
          <cell r="BC708" t="str">
            <v xml:space="preserve"> Microsoft </v>
          </cell>
          <cell r="BD708" t="str">
            <v xml:space="preserve"> net </v>
          </cell>
          <cell r="BE708" t="str">
            <v xml:space="preserve"> Programmation Objet </v>
          </cell>
          <cell r="BF708" t="str">
            <v xml:space="preserve"> SQL </v>
          </cell>
          <cell r="BG708" t="str">
            <v xml:space="preserve"> VS </v>
          </cell>
          <cell r="BH708" t="str">
            <v xml:space="preserve">livre C# </v>
          </cell>
          <cell r="BI708" t="str">
            <v/>
          </cell>
          <cell r="BJ708" t="str">
            <v/>
          </cell>
          <cell r="BK708" t="str">
            <v/>
          </cell>
          <cell r="BL708" t="str">
            <v/>
          </cell>
          <cell r="BM708" t="str">
            <v/>
          </cell>
          <cell r="BN708" t="str">
            <v/>
          </cell>
          <cell r="BO708" t="str">
            <v/>
          </cell>
          <cell r="BP708" t="str">
            <v/>
          </cell>
          <cell r="BQ708" t="str">
            <v/>
          </cell>
          <cell r="BR708" t="str">
            <v/>
          </cell>
          <cell r="BS708" t="str">
            <v/>
          </cell>
          <cell r="BT708" t="str">
            <v/>
          </cell>
          <cell r="BU708" t="str">
            <v/>
          </cell>
          <cell r="BV708" t="str">
            <v/>
          </cell>
          <cell r="BW708" t="str">
            <v/>
          </cell>
          <cell r="BX708" t="str">
            <v/>
          </cell>
        </row>
        <row r="709">
          <cell r="A709" t="str">
            <v>RI10CSHAVSC</v>
          </cell>
          <cell r="B709" t="str">
            <v>C# 10 et Visual Studio Code</v>
          </cell>
          <cell r="C709" t="str">
            <v>Les fondamentaux du langage</v>
          </cell>
          <cell r="D709" t="str">
            <v>Christophe MOMMER</v>
          </cell>
          <cell r="E709" t="str">
            <v/>
          </cell>
          <cell r="F709" t="str">
            <v>MOMMER, Christophe</v>
          </cell>
          <cell r="G709" t="str">
            <v/>
          </cell>
          <cell r="H709" t="str">
            <v/>
          </cell>
          <cell r="I709" t="str">
            <v/>
          </cell>
          <cell r="J709" t="str">
            <v/>
          </cell>
          <cell r="K709" t="str">
            <v>Edition du 1 January 2022</v>
          </cell>
          <cell r="L709" t="str">
            <v>313 pages</v>
          </cell>
          <cell r="M709" t="str">
            <v>Editions ENI</v>
          </cell>
          <cell r="N709" t="str">
            <v>fre</v>
          </cell>
          <cell r="O709" t="str">
            <v>fre</v>
          </cell>
          <cell r="P709" t="str">
            <v>fre</v>
          </cell>
          <cell r="Q709" t="str">
            <v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v>
          </cell>
          <cell r="R709">
            <v>9782409033711</v>
          </cell>
          <cell r="S709" t="str">
            <v>Version Numérique</v>
          </cell>
          <cell r="T709">
            <v>9782409033704</v>
          </cell>
          <cell r="U709" t="str">
            <v>Version Imprimée</v>
          </cell>
          <cell r="V709" t="str">
            <v>St-Herblain</v>
          </cell>
          <cell r="W709" t="str">
            <v>Editions ENI</v>
          </cell>
          <cell r="X709">
            <v>2022</v>
          </cell>
          <cell r="Y709" t="str">
            <v>Bibliothèque Numérique ENI (Service en ligne)</v>
          </cell>
          <cell r="Z709" t="str">
            <v>RESSOURCES INFORMATIQUES</v>
          </cell>
          <cell r="AA709" t="str">
            <v>texte</v>
          </cell>
          <cell r="AB709" t="str">
            <v>txt</v>
          </cell>
          <cell r="AC709" t="str">
            <v>rdacontent/fre</v>
          </cell>
          <cell r="AD709" t="str">
            <v>informatique</v>
          </cell>
          <cell r="AE709" t="str">
            <v>c</v>
          </cell>
          <cell r="AF709" t="str">
            <v>rdamedia/fre</v>
          </cell>
          <cell r="AG709" t="str">
            <v>ressource en ligne</v>
          </cell>
          <cell r="AH709" t="str">
            <v>cr</v>
          </cell>
          <cell r="AI709" t="str">
            <v>rdacarrier/fre</v>
          </cell>
          <cell r="AJ709" t="str">
            <v>m\\\\\o\\d\\\\\\\\</v>
          </cell>
          <cell r="AK709" t="str">
            <v>cr\cn\\\\uuaua</v>
          </cell>
          <cell r="AL709" t="str">
            <v>Accès restreint aux membres</v>
          </cell>
          <cell r="AM709" t="str">
            <v>Source de la note de description : Version imprimée</v>
          </cell>
          <cell r="AN709" t="str">
            <v/>
          </cell>
          <cell r="AO709" t="str">
            <v>%SITE_CLIENT%/?library_guid=D8660E9C-7373-4A4E-A6F1-34DA347F5973</v>
          </cell>
          <cell r="AP709" t="str">
            <v>Accès au travers du portail ENI</v>
          </cell>
          <cell r="AQ709" t="str">
            <v xml:space="preserve"> .net </v>
          </cell>
          <cell r="AR709" t="str">
            <v xml:space="preserve"> ado </v>
          </cell>
          <cell r="AS709" t="str">
            <v xml:space="preserve"> ado.net </v>
          </cell>
          <cell r="AT709" t="str">
            <v xml:space="preserve"> c sharp </v>
          </cell>
          <cell r="AU709" t="str">
            <v xml:space="preserve"> click once </v>
          </cell>
          <cell r="AV709" t="str">
            <v xml:space="preserve"> dot net </v>
          </cell>
          <cell r="AW709" t="str">
            <v xml:space="preserve"> framework </v>
          </cell>
          <cell r="AX709" t="str">
            <v xml:space="preserve"> linq </v>
          </cell>
          <cell r="AY709" t="str">
            <v xml:space="preserve"> microsoft </v>
          </cell>
          <cell r="AZ709" t="str">
            <v xml:space="preserve"> net </v>
          </cell>
          <cell r="BA709" t="str">
            <v xml:space="preserve"> poo </v>
          </cell>
          <cell r="BB709" t="str">
            <v xml:space="preserve"> Programmation Objet </v>
          </cell>
          <cell r="BC709" t="str">
            <v xml:space="preserve"> SQL </v>
          </cell>
          <cell r="BD709" t="str">
            <v xml:space="preserve"> Visual Studio Code</v>
          </cell>
          <cell r="BE709" t="str">
            <v xml:space="preserve"> VS </v>
          </cell>
          <cell r="BF709" t="str">
            <v xml:space="preserve">C# </v>
          </cell>
          <cell r="BG709" t="str">
            <v/>
          </cell>
          <cell r="BH709" t="str">
            <v/>
          </cell>
          <cell r="BI709" t="str">
            <v/>
          </cell>
          <cell r="BJ709" t="str">
            <v/>
          </cell>
          <cell r="BK709" t="str">
            <v/>
          </cell>
          <cell r="BL709" t="str">
            <v/>
          </cell>
          <cell r="BM709" t="str">
            <v/>
          </cell>
          <cell r="BN709" t="str">
            <v/>
          </cell>
          <cell r="BO709" t="str">
            <v/>
          </cell>
          <cell r="BP709" t="str">
            <v/>
          </cell>
          <cell r="BQ709" t="str">
            <v/>
          </cell>
          <cell r="BR709" t="str">
            <v/>
          </cell>
          <cell r="BS709" t="str">
            <v/>
          </cell>
          <cell r="BT709" t="str">
            <v/>
          </cell>
          <cell r="BU709" t="str">
            <v/>
          </cell>
          <cell r="BV709" t="str">
            <v/>
          </cell>
          <cell r="BW709" t="str">
            <v/>
          </cell>
          <cell r="BX709" t="str">
            <v/>
          </cell>
        </row>
        <row r="710">
          <cell r="A710" t="str">
            <v>RI10EXCV</v>
          </cell>
          <cell r="B710" t="str">
            <v>VBA Excel 2010</v>
          </cell>
          <cell r="C710" t="str">
            <v>Programmer sous Excel : Macros et Langage VBA</v>
          </cell>
          <cell r="D710" t="str">
            <v>Michèle Amelot</v>
          </cell>
          <cell r="E710" t="str">
            <v/>
          </cell>
          <cell r="F710" t="str">
            <v>Amelot, Michèle</v>
          </cell>
          <cell r="G710" t="str">
            <v/>
          </cell>
          <cell r="H710" t="str">
            <v/>
          </cell>
          <cell r="I710" t="str">
            <v/>
          </cell>
          <cell r="J710" t="str">
            <v/>
          </cell>
          <cell r="K710" t="str">
            <v>Edition du 1 May 2010</v>
          </cell>
          <cell r="L710" t="str">
            <v>414 pages</v>
          </cell>
          <cell r="M710" t="str">
            <v>Editions ENI</v>
          </cell>
          <cell r="N710" t="str">
            <v>fre</v>
          </cell>
          <cell r="O710" t="str">
            <v>fre</v>
          </cell>
          <cell r="P710" t="str">
            <v>fre</v>
          </cell>
          <cell r="Q710" t="str">
            <v>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v>
          </cell>
          <cell r="R710">
            <v>9782746055735</v>
          </cell>
          <cell r="S710" t="str">
            <v>Version Numérique</v>
          </cell>
          <cell r="T710">
            <v>9782746054615</v>
          </cell>
          <cell r="U710" t="str">
            <v>Version Imprimée</v>
          </cell>
          <cell r="V710" t="str">
            <v>St-Herblain</v>
          </cell>
          <cell r="W710" t="str">
            <v>Editions ENI</v>
          </cell>
          <cell r="X710">
            <v>2010</v>
          </cell>
          <cell r="Y710" t="str">
            <v>Bibliothèque Numérique ENI (Service en ligne)</v>
          </cell>
          <cell r="Z710" t="str">
            <v>RESSOURCES INFORMATIQUES</v>
          </cell>
          <cell r="AA710" t="str">
            <v>texte</v>
          </cell>
          <cell r="AB710" t="str">
            <v>txt</v>
          </cell>
          <cell r="AC710" t="str">
            <v>rdacontent/fre</v>
          </cell>
          <cell r="AD710" t="str">
            <v>informatique</v>
          </cell>
          <cell r="AE710" t="str">
            <v>c</v>
          </cell>
          <cell r="AF710" t="str">
            <v>rdamedia/fre</v>
          </cell>
          <cell r="AG710" t="str">
            <v>ressource en ligne</v>
          </cell>
          <cell r="AH710" t="str">
            <v>cr</v>
          </cell>
          <cell r="AI710" t="str">
            <v>rdacarrier/fre</v>
          </cell>
          <cell r="AJ710" t="str">
            <v>m\\\\\o\\d\\\\\\\\</v>
          </cell>
          <cell r="AK710" t="str">
            <v>cr\cn\\\\uuaua</v>
          </cell>
          <cell r="AL710" t="str">
            <v>Accès restreint aux membres</v>
          </cell>
          <cell r="AM710" t="str">
            <v>Source de la note de description : Version imprimée</v>
          </cell>
          <cell r="AN710" t="str">
            <v/>
          </cell>
          <cell r="AO710" t="str">
            <v>%SITE_CLIENT%/?library_guid=7ED69E93-E78E-40CA-A1E2-E7F24321CE47</v>
          </cell>
          <cell r="AP710" t="str">
            <v>Accès au travers du portail ENI</v>
          </cell>
          <cell r="AQ710" t="str">
            <v xml:space="preserve">  macro</v>
          </cell>
          <cell r="AR710" t="str">
            <v xml:space="preserve"> api </v>
          </cell>
          <cell r="AS710" t="str">
            <v xml:space="preserve"> excel 2010 </v>
          </cell>
          <cell r="AT710" t="str">
            <v xml:space="preserve"> livre Microsoft </v>
          </cell>
          <cell r="AU710" t="str">
            <v xml:space="preserve"> LNRI10EXCV</v>
          </cell>
          <cell r="AV710" t="str">
            <v xml:space="preserve"> macro commande </v>
          </cell>
          <cell r="AW710" t="str">
            <v xml:space="preserve"> office </v>
          </cell>
          <cell r="AX710" t="str">
            <v xml:space="preserve"> office 2010 </v>
          </cell>
          <cell r="AY710" t="str">
            <v xml:space="preserve">commande </v>
          </cell>
          <cell r="AZ710" t="str">
            <v xml:space="preserve">livre Excel </v>
          </cell>
          <cell r="BA710" t="str">
            <v/>
          </cell>
          <cell r="BB710" t="str">
            <v/>
          </cell>
          <cell r="BC710" t="str">
            <v/>
          </cell>
          <cell r="BD710" t="str">
            <v/>
          </cell>
          <cell r="BE710" t="str">
            <v/>
          </cell>
          <cell r="BF710" t="str">
            <v/>
          </cell>
          <cell r="BG710" t="str">
            <v/>
          </cell>
          <cell r="BH710" t="str">
            <v/>
          </cell>
          <cell r="BI710" t="str">
            <v/>
          </cell>
          <cell r="BJ710" t="str">
            <v/>
          </cell>
          <cell r="BK710" t="str">
            <v/>
          </cell>
          <cell r="BL710" t="str">
            <v/>
          </cell>
          <cell r="BM710" t="str">
            <v/>
          </cell>
          <cell r="BN710" t="str">
            <v/>
          </cell>
          <cell r="BO710" t="str">
            <v/>
          </cell>
          <cell r="BP710" t="str">
            <v/>
          </cell>
          <cell r="BQ710" t="str">
            <v/>
          </cell>
          <cell r="BR710" t="str">
            <v/>
          </cell>
          <cell r="BS710" t="str">
            <v/>
          </cell>
          <cell r="BT710" t="str">
            <v/>
          </cell>
          <cell r="BU710" t="str">
            <v/>
          </cell>
          <cell r="BV710" t="str">
            <v/>
          </cell>
          <cell r="BW710" t="str">
            <v/>
          </cell>
          <cell r="BX710" t="str">
            <v/>
          </cell>
        </row>
        <row r="711">
          <cell r="A711" t="str">
            <v>RI10GORA</v>
          </cell>
          <cell r="B711" t="str">
            <v>Oracle 10g</v>
          </cell>
          <cell r="C711" t="str">
            <v>SQL, PL/SQL, SQL*Plus</v>
          </cell>
          <cell r="D711" t="str">
            <v>Jérôme Gabillaud</v>
          </cell>
          <cell r="E711" t="str">
            <v/>
          </cell>
          <cell r="F711" t="str">
            <v>Gabillaud, Jérôme</v>
          </cell>
          <cell r="G711" t="str">
            <v/>
          </cell>
          <cell r="H711" t="str">
            <v/>
          </cell>
          <cell r="I711" t="str">
            <v/>
          </cell>
          <cell r="J711" t="str">
            <v/>
          </cell>
          <cell r="K711" t="str">
            <v>Edition du 17 December 2004</v>
          </cell>
          <cell r="L711" t="str">
            <v>492 pages</v>
          </cell>
          <cell r="M711" t="str">
            <v>Editions ENI</v>
          </cell>
          <cell r="N711" t="str">
            <v>fre</v>
          </cell>
          <cell r="O711" t="str">
            <v>fre</v>
          </cell>
          <cell r="P711" t="str">
            <v>fre</v>
          </cell>
          <cell r="Q711" t="str">
            <v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v>
          </cell>
          <cell r="R711">
            <v>9782746044180</v>
          </cell>
          <cell r="S711" t="str">
            <v>Version Numérique</v>
          </cell>
          <cell r="T711">
            <v>9782746026094</v>
          </cell>
          <cell r="U711" t="str">
            <v>Version Imprimée</v>
          </cell>
          <cell r="V711" t="str">
            <v>St-Herblain</v>
          </cell>
          <cell r="W711" t="str">
            <v>Editions ENI</v>
          </cell>
          <cell r="X711">
            <v>2004</v>
          </cell>
          <cell r="Y711" t="str">
            <v>Bibliothèque Numérique ENI (Service en ligne)</v>
          </cell>
          <cell r="Z711" t="str">
            <v>RESSOURCES INFORMATIQUES</v>
          </cell>
          <cell r="AA711" t="str">
            <v>texte</v>
          </cell>
          <cell r="AB711" t="str">
            <v>txt</v>
          </cell>
          <cell r="AC711" t="str">
            <v>rdacontent/fre</v>
          </cell>
          <cell r="AD711" t="str">
            <v>informatique</v>
          </cell>
          <cell r="AE711" t="str">
            <v>c</v>
          </cell>
          <cell r="AF711" t="str">
            <v>rdamedia/fre</v>
          </cell>
          <cell r="AG711" t="str">
            <v>ressource en ligne</v>
          </cell>
          <cell r="AH711" t="str">
            <v>cr</v>
          </cell>
          <cell r="AI711" t="str">
            <v>rdacarrier/fre</v>
          </cell>
          <cell r="AJ711" t="str">
            <v>m\\\\\o\\d\\\\\\\\</v>
          </cell>
          <cell r="AK711" t="str">
            <v>cr\cn\\\\uuaua</v>
          </cell>
          <cell r="AL711" t="str">
            <v>Accès restreint aux membres</v>
          </cell>
          <cell r="AM711" t="str">
            <v>Source de la note de description : Version imprimée</v>
          </cell>
          <cell r="AN711" t="str">
            <v/>
          </cell>
          <cell r="AO711" t="str">
            <v>%SITE_CLIENT%/?library_guid=20D2FCDB-11C0-4D39-A9CE-B1AE2CCFAF1A</v>
          </cell>
          <cell r="AP711" t="str">
            <v>Accès au travers du portail ENI</v>
          </cell>
          <cell r="AQ711" t="str">
            <v xml:space="preserve"> 10 g </v>
          </cell>
          <cell r="AR711">
            <v>2746026090</v>
          </cell>
          <cell r="AS711" t="str">
            <v xml:space="preserve"> Algèbre relationnelle </v>
          </cell>
          <cell r="AT711" t="str">
            <v xml:space="preserve"> e</v>
          </cell>
          <cell r="AU711" t="str">
            <v xml:space="preserve"> ebook </v>
          </cell>
          <cell r="AV711" t="str">
            <v xml:space="preserve"> livre électronique </v>
          </cell>
          <cell r="AW711" t="str">
            <v xml:space="preserve"> livre numérique </v>
          </cell>
          <cell r="AX711" t="str">
            <v xml:space="preserve"> livres électroniques </v>
          </cell>
          <cell r="AY711" t="str">
            <v xml:space="preserve"> livres numériques </v>
          </cell>
          <cell r="AZ711" t="str">
            <v xml:space="preserve"> LNRI10GORA</v>
          </cell>
          <cell r="BA711" t="str">
            <v xml:space="preserve"> Oracle </v>
          </cell>
          <cell r="BB711" t="str">
            <v xml:space="preserve"> plsql </v>
          </cell>
          <cell r="BC711" t="str">
            <v xml:space="preserve"> SGBD </v>
          </cell>
          <cell r="BD711" t="str">
            <v xml:space="preserve"> SQL </v>
          </cell>
          <cell r="BE711" t="str">
            <v xml:space="preserve"> ts0048 </v>
          </cell>
          <cell r="BF711" t="str">
            <v xml:space="preserve">book </v>
          </cell>
          <cell r="BG711" t="str">
            <v xml:space="preserve">SGBDR </v>
          </cell>
          <cell r="BH711" t="str">
            <v/>
          </cell>
          <cell r="BI711" t="str">
            <v/>
          </cell>
          <cell r="BJ711" t="str">
            <v/>
          </cell>
          <cell r="BK711" t="str">
            <v/>
          </cell>
          <cell r="BL711" t="str">
            <v/>
          </cell>
          <cell r="BM711" t="str">
            <v/>
          </cell>
          <cell r="BN711" t="str">
            <v/>
          </cell>
          <cell r="BO711" t="str">
            <v/>
          </cell>
          <cell r="BP711" t="str">
            <v/>
          </cell>
          <cell r="BQ711" t="str">
            <v/>
          </cell>
          <cell r="BR711" t="str">
            <v/>
          </cell>
          <cell r="BS711" t="str">
            <v/>
          </cell>
          <cell r="BT711" t="str">
            <v/>
          </cell>
          <cell r="BU711" t="str">
            <v/>
          </cell>
          <cell r="BV711" t="str">
            <v/>
          </cell>
          <cell r="BW711" t="str">
            <v/>
          </cell>
          <cell r="BX711" t="str">
            <v/>
          </cell>
        </row>
        <row r="712">
          <cell r="A712" t="str">
            <v>RI10GORAA</v>
          </cell>
          <cell r="B712" t="str">
            <v>Oracle 10g</v>
          </cell>
          <cell r="C712" t="str">
            <v>Administration</v>
          </cell>
          <cell r="D712" t="str">
            <v>Olivier HEURTEL</v>
          </cell>
          <cell r="E712" t="str">
            <v/>
          </cell>
          <cell r="F712" t="str">
            <v>HEURTEL, Olivier</v>
          </cell>
          <cell r="G712" t="str">
            <v/>
          </cell>
          <cell r="H712" t="str">
            <v/>
          </cell>
          <cell r="I712" t="str">
            <v/>
          </cell>
          <cell r="J712" t="str">
            <v/>
          </cell>
          <cell r="K712" t="str">
            <v>Edition du 4 March 2005</v>
          </cell>
          <cell r="L712" t="str">
            <v>489 pages</v>
          </cell>
          <cell r="M712" t="str">
            <v>Editions ENI</v>
          </cell>
          <cell r="N712" t="str">
            <v>fre</v>
          </cell>
          <cell r="O712" t="str">
            <v>fre</v>
          </cell>
          <cell r="P712" t="str">
            <v>fre</v>
          </cell>
          <cell r="Q712" t="str">
            <v>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v>
          </cell>
          <cell r="R712">
            <v>9782746044173</v>
          </cell>
          <cell r="S712" t="str">
            <v>Version Numérique</v>
          </cell>
          <cell r="T712">
            <v>9782746027787</v>
          </cell>
          <cell r="U712" t="str">
            <v>Version Imprimée</v>
          </cell>
          <cell r="V712" t="str">
            <v>St-Herblain</v>
          </cell>
          <cell r="W712" t="str">
            <v>Editions ENI</v>
          </cell>
          <cell r="X712">
            <v>2005</v>
          </cell>
          <cell r="Y712" t="str">
            <v>Bibliothèque Numérique ENI (Service en ligne)</v>
          </cell>
          <cell r="Z712" t="str">
            <v>RESSOURCES INFORMATIQUES</v>
          </cell>
          <cell r="AA712" t="str">
            <v>texte</v>
          </cell>
          <cell r="AB712" t="str">
            <v>txt</v>
          </cell>
          <cell r="AC712" t="str">
            <v>rdacontent/fre</v>
          </cell>
          <cell r="AD712" t="str">
            <v>informatique</v>
          </cell>
          <cell r="AE712" t="str">
            <v>c</v>
          </cell>
          <cell r="AF712" t="str">
            <v>rdamedia/fre</v>
          </cell>
          <cell r="AG712" t="str">
            <v>ressource en ligne</v>
          </cell>
          <cell r="AH712" t="str">
            <v>cr</v>
          </cell>
          <cell r="AI712" t="str">
            <v>rdacarrier/fre</v>
          </cell>
          <cell r="AJ712" t="str">
            <v>m\\\\\o\\d\\\\\\\\</v>
          </cell>
          <cell r="AK712" t="str">
            <v>cr\cn\\\\uuaua</v>
          </cell>
          <cell r="AL712" t="str">
            <v>Accès restreint aux membres</v>
          </cell>
          <cell r="AM712" t="str">
            <v>Source de la note de description : Version imprimée</v>
          </cell>
          <cell r="AN712" t="str">
            <v/>
          </cell>
          <cell r="AO712" t="str">
            <v>%SITE_CLIENT%/?library_guid=449A18DF-7AB3-4698-8073-174027AA4F4E</v>
          </cell>
          <cell r="AP712" t="str">
            <v>Accès au travers du portail ENI</v>
          </cell>
          <cell r="AQ712" t="str">
            <v xml:space="preserve"> 10 g </v>
          </cell>
          <cell r="AR712" t="str">
            <v xml:space="preserve"> 10g </v>
          </cell>
          <cell r="AS712" t="str">
            <v xml:space="preserve"> 274602778X </v>
          </cell>
          <cell r="AT712" t="str">
            <v xml:space="preserve"> Base de données </v>
          </cell>
          <cell r="AU712" t="str">
            <v xml:space="preserve"> e</v>
          </cell>
          <cell r="AV712" t="str">
            <v xml:space="preserve"> ebook </v>
          </cell>
          <cell r="AW712" t="str">
            <v xml:space="preserve"> livre électronique </v>
          </cell>
          <cell r="AX712" t="str">
            <v xml:space="preserve"> livre numérique </v>
          </cell>
          <cell r="AY712" t="str">
            <v xml:space="preserve"> livres électroniques </v>
          </cell>
          <cell r="AZ712" t="str">
            <v xml:space="preserve"> livres numériques </v>
          </cell>
          <cell r="BA712" t="str">
            <v xml:space="preserve"> LNRI10GORAA</v>
          </cell>
          <cell r="BB712" t="str">
            <v xml:space="preserve"> SGBD </v>
          </cell>
          <cell r="BC712" t="str">
            <v xml:space="preserve"> SGBDR </v>
          </cell>
          <cell r="BD712" t="str">
            <v xml:space="preserve">book </v>
          </cell>
          <cell r="BE712" t="str">
            <v xml:space="preserve">Oracle </v>
          </cell>
          <cell r="BF712" t="str">
            <v/>
          </cell>
          <cell r="BG712" t="str">
            <v/>
          </cell>
          <cell r="BH712" t="str">
            <v/>
          </cell>
          <cell r="BI712" t="str">
            <v/>
          </cell>
          <cell r="BJ712" t="str">
            <v/>
          </cell>
          <cell r="BK712" t="str">
            <v/>
          </cell>
          <cell r="BL712" t="str">
            <v/>
          </cell>
          <cell r="BM712" t="str">
            <v/>
          </cell>
          <cell r="BN712" t="str">
            <v/>
          </cell>
          <cell r="BO712" t="str">
            <v/>
          </cell>
          <cell r="BP712" t="str">
            <v/>
          </cell>
          <cell r="BQ712" t="str">
            <v/>
          </cell>
          <cell r="BR712" t="str">
            <v/>
          </cell>
          <cell r="BS712" t="str">
            <v/>
          </cell>
          <cell r="BT712" t="str">
            <v/>
          </cell>
          <cell r="BU712" t="str">
            <v/>
          </cell>
          <cell r="BV712" t="str">
            <v/>
          </cell>
          <cell r="BW712" t="str">
            <v/>
          </cell>
          <cell r="BX712" t="str">
            <v/>
          </cell>
        </row>
        <row r="713">
          <cell r="A713" t="str">
            <v>RI10NETVB</v>
          </cell>
          <cell r="B713" t="str">
            <v>Visual Basic 2010 (VB.NET)</v>
          </cell>
          <cell r="C713" t="str">
            <v>Les fondamentaux du langage - Développer avec Visual Studio 2010</v>
          </cell>
          <cell r="D713" t="str">
            <v>Thierry Groussard</v>
          </cell>
          <cell r="E713" t="str">
            <v/>
          </cell>
          <cell r="F713" t="str">
            <v>Groussard, Thierry</v>
          </cell>
          <cell r="G713" t="str">
            <v/>
          </cell>
          <cell r="H713" t="str">
            <v/>
          </cell>
          <cell r="I713" t="str">
            <v/>
          </cell>
          <cell r="J713" t="str">
            <v/>
          </cell>
          <cell r="K713" t="str">
            <v>Edition du 1 February 2011</v>
          </cell>
          <cell r="L713" t="str">
            <v>539 pages</v>
          </cell>
          <cell r="M713" t="str">
            <v>Editions ENI</v>
          </cell>
          <cell r="N713" t="str">
            <v>fre</v>
          </cell>
          <cell r="O713" t="str">
            <v>fre</v>
          </cell>
          <cell r="P713" t="str">
            <v>fre</v>
          </cell>
          <cell r="Q713" t="str">
            <v>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v>
          </cell>
          <cell r="R713">
            <v>9782746062894</v>
          </cell>
          <cell r="S713" t="str">
            <v>Version Numérique</v>
          </cell>
          <cell r="T713">
            <v>9782746061491</v>
          </cell>
          <cell r="U713" t="str">
            <v>Version Imprimée</v>
          </cell>
          <cell r="V713" t="str">
            <v>St-Herblain</v>
          </cell>
          <cell r="W713" t="str">
            <v>Editions ENI</v>
          </cell>
          <cell r="X713">
            <v>2011</v>
          </cell>
          <cell r="Y713" t="str">
            <v>Bibliothèque Numérique ENI (Service en ligne)</v>
          </cell>
          <cell r="Z713" t="str">
            <v>RESSOURCES INFORMATIQUES</v>
          </cell>
          <cell r="AA713" t="str">
            <v>texte</v>
          </cell>
          <cell r="AB713" t="str">
            <v>txt</v>
          </cell>
          <cell r="AC713" t="str">
            <v>rdacontent/fre</v>
          </cell>
          <cell r="AD713" t="str">
            <v>informatique</v>
          </cell>
          <cell r="AE713" t="str">
            <v>c</v>
          </cell>
          <cell r="AF713" t="str">
            <v>rdamedia/fre</v>
          </cell>
          <cell r="AG713" t="str">
            <v>ressource en ligne</v>
          </cell>
          <cell r="AH713" t="str">
            <v>cr</v>
          </cell>
          <cell r="AI713" t="str">
            <v>rdacarrier/fre</v>
          </cell>
          <cell r="AJ713" t="str">
            <v>m\\\\\o\\d\\\\\\\\</v>
          </cell>
          <cell r="AK713" t="str">
            <v>cr\cn\\\\uuaua</v>
          </cell>
          <cell r="AL713" t="str">
            <v>Accès restreint aux membres</v>
          </cell>
          <cell r="AM713" t="str">
            <v>Source de la note de description : Version imprimée</v>
          </cell>
          <cell r="AN713" t="str">
            <v/>
          </cell>
          <cell r="AO713" t="str">
            <v>%SITE_CLIENT%/?library_guid=61C07930-F810-42F0-AD9D-8FF5307A08A8</v>
          </cell>
          <cell r="AP713" t="str">
            <v>Accès au travers du portail ENI</v>
          </cell>
          <cell r="AQ713" t="str">
            <v xml:space="preserve"> .net </v>
          </cell>
          <cell r="AR713" t="str">
            <v xml:space="preserve"> ADO.net </v>
          </cell>
          <cell r="AS713" t="str">
            <v xml:space="preserve"> dot net </v>
          </cell>
          <cell r="AT713" t="str">
            <v xml:space="preserve"> framework </v>
          </cell>
          <cell r="AU713" t="str">
            <v xml:space="preserve"> linq </v>
          </cell>
          <cell r="AV713" t="str">
            <v xml:space="preserve"> livre linq </v>
          </cell>
          <cell r="AW713" t="str">
            <v xml:space="preserve"> livre vb.net </v>
          </cell>
          <cell r="AX713" t="str">
            <v xml:space="preserve"> livre visual studio </v>
          </cell>
          <cell r="AY713" t="str">
            <v xml:space="preserve"> LNRI10NETVB</v>
          </cell>
          <cell r="AZ713" t="str">
            <v xml:space="preserve"> Microsoft </v>
          </cell>
          <cell r="BA713" t="str">
            <v xml:space="preserve"> net </v>
          </cell>
          <cell r="BB713" t="str">
            <v xml:space="preserve"> Programmation Objet </v>
          </cell>
          <cell r="BC713" t="str">
            <v xml:space="preserve"> SQL </v>
          </cell>
          <cell r="BD713" t="str">
            <v xml:space="preserve"> vb net </v>
          </cell>
          <cell r="BE713" t="str">
            <v xml:space="preserve"> VS </v>
          </cell>
          <cell r="BF713" t="str">
            <v xml:space="preserve">livre VB </v>
          </cell>
          <cell r="BG713" t="str">
            <v/>
          </cell>
          <cell r="BH713" t="str">
            <v/>
          </cell>
          <cell r="BI713" t="str">
            <v/>
          </cell>
          <cell r="BJ713" t="str">
            <v/>
          </cell>
          <cell r="BK713" t="str">
            <v/>
          </cell>
          <cell r="BL713" t="str">
            <v/>
          </cell>
          <cell r="BM713" t="str">
            <v/>
          </cell>
          <cell r="BN713" t="str">
            <v/>
          </cell>
          <cell r="BO713" t="str">
            <v/>
          </cell>
          <cell r="BP713" t="str">
            <v/>
          </cell>
          <cell r="BQ713" t="str">
            <v/>
          </cell>
          <cell r="BR713" t="str">
            <v/>
          </cell>
          <cell r="BS713" t="str">
            <v/>
          </cell>
          <cell r="BT713" t="str">
            <v/>
          </cell>
          <cell r="BU713" t="str">
            <v/>
          </cell>
          <cell r="BV713" t="str">
            <v/>
          </cell>
          <cell r="BW713" t="str">
            <v/>
          </cell>
          <cell r="BX713" t="str">
            <v/>
          </cell>
        </row>
        <row r="714">
          <cell r="A714" t="str">
            <v>RI10SHAAD</v>
          </cell>
          <cell r="B714" t="str">
            <v>SharePoint Server 2010</v>
          </cell>
          <cell r="C714" t="str">
            <v>Déploiement et administration de la plate-forme</v>
          </cell>
          <cell r="D714" t="str">
            <v>Marc BENISTY,Sylvain GAUMÉ,Sylvain GAUMÉ</v>
          </cell>
          <cell r="E714" t="str">
            <v/>
          </cell>
          <cell r="F714" t="str">
            <v>BENISTY, Marc</v>
          </cell>
          <cell r="G714" t="str">
            <v>GAUMÉ, Sylvain</v>
          </cell>
          <cell r="H714" t="str">
            <v>GAUMÉ, Sylvain</v>
          </cell>
          <cell r="I714" t="str">
            <v/>
          </cell>
          <cell r="J714" t="str">
            <v/>
          </cell>
          <cell r="K714" t="str">
            <v>Edition du 1 February 2012</v>
          </cell>
          <cell r="L714" t="str">
            <v>338 pages</v>
          </cell>
          <cell r="M714" t="str">
            <v>Editions ENI</v>
          </cell>
          <cell r="N714" t="str">
            <v>fre</v>
          </cell>
          <cell r="O714" t="str">
            <v>fre</v>
          </cell>
          <cell r="P714" t="str">
            <v>fre</v>
          </cell>
          <cell r="Q714" t="str">
            <v>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v>
          </cell>
          <cell r="R714">
            <v>9782746072640</v>
          </cell>
          <cell r="S714" t="str">
            <v>Version Numérique</v>
          </cell>
          <cell r="T714">
            <v>9782746071698</v>
          </cell>
          <cell r="U714" t="str">
            <v>Version Imprimée</v>
          </cell>
          <cell r="V714" t="str">
            <v>St-Herblain</v>
          </cell>
          <cell r="W714" t="str">
            <v>Editions ENI</v>
          </cell>
          <cell r="X714">
            <v>2012</v>
          </cell>
          <cell r="Y714" t="str">
            <v>Bibliothèque Numérique ENI (Service en ligne)</v>
          </cell>
          <cell r="Z714" t="str">
            <v>RESSOURCES INFORMATIQUES</v>
          </cell>
          <cell r="AA714" t="str">
            <v>texte</v>
          </cell>
          <cell r="AB714" t="str">
            <v>txt</v>
          </cell>
          <cell r="AC714" t="str">
            <v>rdacontent/fre</v>
          </cell>
          <cell r="AD714" t="str">
            <v>informatique</v>
          </cell>
          <cell r="AE714" t="str">
            <v>c</v>
          </cell>
          <cell r="AF714" t="str">
            <v>rdamedia/fre</v>
          </cell>
          <cell r="AG714" t="str">
            <v>ressource en ligne</v>
          </cell>
          <cell r="AH714" t="str">
            <v>cr</v>
          </cell>
          <cell r="AI714" t="str">
            <v>rdacarrier/fre</v>
          </cell>
          <cell r="AJ714" t="str">
            <v>m\\\\\o\\d\\\\\\\\</v>
          </cell>
          <cell r="AK714" t="str">
            <v>cr\cn\\\\uuaua</v>
          </cell>
          <cell r="AL714" t="str">
            <v>Accès restreint aux membres</v>
          </cell>
          <cell r="AM714" t="str">
            <v>Source de la note de description : Version imprimée</v>
          </cell>
          <cell r="AN714" t="str">
            <v/>
          </cell>
          <cell r="AO714" t="str">
            <v>%SITE_CLIENT%/?library_guid=88E3D00D-C9A0-451B-8326-929007A6EA1C</v>
          </cell>
          <cell r="AP714" t="str">
            <v>Accès au travers du portail ENI</v>
          </cell>
          <cell r="AQ714" t="str">
            <v xml:space="preserve"> Disaster Recovery </v>
          </cell>
          <cell r="AR714" t="str">
            <v xml:space="preserve"> infopath </v>
          </cell>
          <cell r="AS714" t="str">
            <v xml:space="preserve"> LNRI10SHAAD</v>
          </cell>
          <cell r="AT714" t="str">
            <v xml:space="preserve"> moss </v>
          </cell>
          <cell r="AU714" t="str">
            <v xml:space="preserve"> services Excel </v>
          </cell>
          <cell r="AV714" t="str">
            <v xml:space="preserve"> sharepoint serveur </v>
          </cell>
          <cell r="AW714" t="str">
            <v xml:space="preserve"> travail collaboratif </v>
          </cell>
          <cell r="AX714" t="str">
            <v xml:space="preserve">microsoft </v>
          </cell>
          <cell r="AY714" t="str">
            <v/>
          </cell>
          <cell r="AZ714" t="str">
            <v/>
          </cell>
          <cell r="BA714" t="str">
            <v/>
          </cell>
          <cell r="BB714" t="str">
            <v/>
          </cell>
          <cell r="BC714" t="str">
            <v/>
          </cell>
          <cell r="BD714" t="str">
            <v/>
          </cell>
          <cell r="BE714" t="str">
            <v/>
          </cell>
          <cell r="BF714" t="str">
            <v/>
          </cell>
          <cell r="BG714" t="str">
            <v/>
          </cell>
          <cell r="BH714" t="str">
            <v/>
          </cell>
          <cell r="BI714" t="str">
            <v/>
          </cell>
          <cell r="BJ714" t="str">
            <v/>
          </cell>
          <cell r="BK714" t="str">
            <v/>
          </cell>
          <cell r="BL714" t="str">
            <v/>
          </cell>
          <cell r="BM714" t="str">
            <v/>
          </cell>
          <cell r="BN714" t="str">
            <v/>
          </cell>
          <cell r="BO714" t="str">
            <v/>
          </cell>
          <cell r="BP714" t="str">
            <v/>
          </cell>
          <cell r="BQ714" t="str">
            <v/>
          </cell>
          <cell r="BR714" t="str">
            <v/>
          </cell>
          <cell r="BS714" t="str">
            <v/>
          </cell>
          <cell r="BT714" t="str">
            <v/>
          </cell>
          <cell r="BU714" t="str">
            <v/>
          </cell>
          <cell r="BV714" t="str">
            <v/>
          </cell>
          <cell r="BW714" t="str">
            <v/>
          </cell>
          <cell r="BX714" t="str">
            <v/>
          </cell>
        </row>
        <row r="715">
          <cell r="A715" t="str">
            <v>RI10SHW</v>
          </cell>
          <cell r="B715" t="str">
            <v>SharePoint Workspace 2010</v>
          </cell>
          <cell r="C715" t="str">
            <v>De SharePoint déconnecté à la collaboration agile et sécurisée</v>
          </cell>
          <cell r="D715" t="str">
            <v>Fabrice BARBIN</v>
          </cell>
          <cell r="E715" t="str">
            <v/>
          </cell>
          <cell r="F715" t="str">
            <v>BARBIN, Fabrice</v>
          </cell>
          <cell r="G715" t="str">
            <v/>
          </cell>
          <cell r="H715" t="str">
            <v/>
          </cell>
          <cell r="I715" t="str">
            <v/>
          </cell>
          <cell r="J715" t="str">
            <v/>
          </cell>
          <cell r="K715" t="str">
            <v>Edition du 1 January 2011</v>
          </cell>
          <cell r="L715" t="str">
            <v>585 pages</v>
          </cell>
          <cell r="M715" t="str">
            <v>Editions ENI</v>
          </cell>
          <cell r="N715" t="str">
            <v>fre</v>
          </cell>
          <cell r="O715" t="str">
            <v>fre</v>
          </cell>
          <cell r="P715" t="str">
            <v>fre</v>
          </cell>
          <cell r="Q715" t="str">
            <v>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v>
          </cell>
          <cell r="R715">
            <v>9782746062559</v>
          </cell>
          <cell r="S715" t="str">
            <v>Version Numérique</v>
          </cell>
          <cell r="T715">
            <v>9782746060685</v>
          </cell>
          <cell r="U715" t="str">
            <v>Version Imprimée</v>
          </cell>
          <cell r="V715" t="str">
            <v>St-Herblain</v>
          </cell>
          <cell r="W715" t="str">
            <v>Editions ENI</v>
          </cell>
          <cell r="X715">
            <v>2011</v>
          </cell>
          <cell r="Y715" t="str">
            <v>Bibliothèque Numérique ENI (Service en ligne)</v>
          </cell>
          <cell r="Z715" t="str">
            <v>RESSOURCES INFORMATIQUES</v>
          </cell>
          <cell r="AA715" t="str">
            <v>texte</v>
          </cell>
          <cell r="AB715" t="str">
            <v>txt</v>
          </cell>
          <cell r="AC715" t="str">
            <v>rdacontent/fre</v>
          </cell>
          <cell r="AD715" t="str">
            <v>informatique</v>
          </cell>
          <cell r="AE715" t="str">
            <v>c</v>
          </cell>
          <cell r="AF715" t="str">
            <v>rdamedia/fre</v>
          </cell>
          <cell r="AG715" t="str">
            <v>ressource en ligne</v>
          </cell>
          <cell r="AH715" t="str">
            <v>cr</v>
          </cell>
          <cell r="AI715" t="str">
            <v>rdacarrier/fre</v>
          </cell>
          <cell r="AJ715" t="str">
            <v>m\\\\\o\\d\\\\\\\\</v>
          </cell>
          <cell r="AK715" t="str">
            <v>cr\cn\\\\uuaua</v>
          </cell>
          <cell r="AL715" t="str">
            <v>Accès restreint aux membres</v>
          </cell>
          <cell r="AM715" t="str">
            <v>Source de la note de description : Version imprimée</v>
          </cell>
          <cell r="AN715" t="str">
            <v/>
          </cell>
          <cell r="AO715" t="str">
            <v>%SITE_CLIENT%/?library_guid=E4E4AE34-4102-4CE9-B40A-2B1C26266972</v>
          </cell>
          <cell r="AP715" t="str">
            <v>Accès au travers du portail ENI</v>
          </cell>
          <cell r="AQ715" t="str">
            <v xml:space="preserve"> livre microsoft </v>
          </cell>
          <cell r="AR715" t="str">
            <v xml:space="preserve"> livre sharepoint </v>
          </cell>
          <cell r="AS715" t="str">
            <v xml:space="preserve"> LNRI10SHW</v>
          </cell>
          <cell r="AT715" t="str">
            <v xml:space="preserve"> portail </v>
          </cell>
          <cell r="AU715" t="str">
            <v xml:space="preserve">livre groove </v>
          </cell>
          <cell r="AV715" t="str">
            <v/>
          </cell>
          <cell r="AW715" t="str">
            <v/>
          </cell>
          <cell r="AX715" t="str">
            <v/>
          </cell>
          <cell r="AY715" t="str">
            <v/>
          </cell>
          <cell r="AZ715" t="str">
            <v/>
          </cell>
          <cell r="BA715" t="str">
            <v/>
          </cell>
          <cell r="BB715" t="str">
            <v/>
          </cell>
          <cell r="BC715" t="str">
            <v/>
          </cell>
          <cell r="BD715" t="str">
            <v/>
          </cell>
          <cell r="BE715" t="str">
            <v/>
          </cell>
          <cell r="BF715" t="str">
            <v/>
          </cell>
          <cell r="BG715" t="str">
            <v/>
          </cell>
          <cell r="BH715" t="str">
            <v/>
          </cell>
          <cell r="BI715" t="str">
            <v/>
          </cell>
          <cell r="BJ715" t="str">
            <v/>
          </cell>
          <cell r="BK715" t="str">
            <v/>
          </cell>
          <cell r="BL715" t="str">
            <v/>
          </cell>
          <cell r="BM715" t="str">
            <v/>
          </cell>
          <cell r="BN715" t="str">
            <v/>
          </cell>
          <cell r="BO715" t="str">
            <v/>
          </cell>
          <cell r="BP715" t="str">
            <v/>
          </cell>
          <cell r="BQ715" t="str">
            <v/>
          </cell>
          <cell r="BR715" t="str">
            <v/>
          </cell>
          <cell r="BS715" t="str">
            <v/>
          </cell>
          <cell r="BT715" t="str">
            <v/>
          </cell>
          <cell r="BU715" t="str">
            <v/>
          </cell>
          <cell r="BV715" t="str">
            <v/>
          </cell>
          <cell r="BW715" t="str">
            <v/>
          </cell>
          <cell r="BX715" t="str">
            <v/>
          </cell>
        </row>
        <row r="716">
          <cell r="A716" t="str">
            <v>RI10WINDE</v>
          </cell>
          <cell r="B716" t="str">
            <v>Windows 10 et Office 2016</v>
          </cell>
          <cell r="C716" t="str">
            <v>Déploiement des postes de travail en entreprise</v>
          </cell>
          <cell r="D716" t="str">
            <v>Olivier Bat,Guillaume DESFARGES,Freddy ELMALEH</v>
          </cell>
          <cell r="E716" t="str">
            <v/>
          </cell>
          <cell r="F716" t="str">
            <v>Bat, Olivier</v>
          </cell>
          <cell r="G716" t="str">
            <v>DESFARGES, Guillaume</v>
          </cell>
          <cell r="H716" t="str">
            <v>ELMALEH, Freddy</v>
          </cell>
          <cell r="I716" t="str">
            <v/>
          </cell>
          <cell r="J716" t="str">
            <v/>
          </cell>
          <cell r="K716" t="str">
            <v>Edition du 1 November 2018</v>
          </cell>
          <cell r="L716" t="str">
            <v>496 pages</v>
          </cell>
          <cell r="M716" t="str">
            <v>Editions ENI</v>
          </cell>
          <cell r="N716" t="str">
            <v>fre</v>
          </cell>
          <cell r="O716" t="str">
            <v>fre</v>
          </cell>
          <cell r="P716" t="str">
            <v>fre</v>
          </cell>
          <cell r="Q716" t="str">
            <v>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v>
          </cell>
          <cell r="R716">
            <v>9782409016097</v>
          </cell>
          <cell r="S716" t="str">
            <v>Version Numérique</v>
          </cell>
          <cell r="T716">
            <v>9782409016080</v>
          </cell>
          <cell r="U716" t="str">
            <v>Version Imprimée</v>
          </cell>
          <cell r="V716" t="str">
            <v>St-Herblain</v>
          </cell>
          <cell r="W716" t="str">
            <v>Editions ENI</v>
          </cell>
          <cell r="X716">
            <v>2018</v>
          </cell>
          <cell r="Y716" t="str">
            <v>Bibliothèque Numérique ENI (Service en ligne)</v>
          </cell>
          <cell r="Z716" t="str">
            <v>RESSOURCES INFORMATIQUES</v>
          </cell>
          <cell r="AA716" t="str">
            <v>texte</v>
          </cell>
          <cell r="AB716" t="str">
            <v>txt</v>
          </cell>
          <cell r="AC716" t="str">
            <v>rdacontent/fre</v>
          </cell>
          <cell r="AD716" t="str">
            <v>informatique</v>
          </cell>
          <cell r="AE716" t="str">
            <v>c</v>
          </cell>
          <cell r="AF716" t="str">
            <v>rdamedia/fre</v>
          </cell>
          <cell r="AG716" t="str">
            <v>ressource en ligne</v>
          </cell>
          <cell r="AH716" t="str">
            <v>cr</v>
          </cell>
          <cell r="AI716" t="str">
            <v>rdacarrier/fre</v>
          </cell>
          <cell r="AJ716" t="str">
            <v>m\\\\\o\\d\\\\\\\\</v>
          </cell>
          <cell r="AK716" t="str">
            <v>cr\cn\\\\uuaua</v>
          </cell>
          <cell r="AL716" t="str">
            <v>Accès restreint aux membres</v>
          </cell>
          <cell r="AM716" t="str">
            <v>Source de la note de description : Version imprimée</v>
          </cell>
          <cell r="AN716" t="str">
            <v/>
          </cell>
          <cell r="AO716" t="str">
            <v>%SITE_CLIENT%/?library_guid=5F733ECF-1601-4C00-B45B-2BA26FD14DA4</v>
          </cell>
          <cell r="AP716" t="str">
            <v>Accès au travers du portail ENI</v>
          </cell>
          <cell r="AQ716" t="str">
            <v xml:space="preserve"> deployment  </v>
          </cell>
          <cell r="AR716" t="str">
            <v xml:space="preserve"> LNRI10WINDE</v>
          </cell>
          <cell r="AS716" t="str">
            <v xml:space="preserve"> mdt </v>
          </cell>
          <cell r="AT716" t="str">
            <v xml:space="preserve"> oct </v>
          </cell>
          <cell r="AU716" t="str">
            <v xml:space="preserve"> office 2016 </v>
          </cell>
          <cell r="AV716" t="str">
            <v xml:space="preserve"> sccm </v>
          </cell>
          <cell r="AW716" t="str">
            <v xml:space="preserve"> wadk </v>
          </cell>
          <cell r="AX716" t="str">
            <v xml:space="preserve"> wds </v>
          </cell>
          <cell r="AY716" t="str">
            <v xml:space="preserve"> wsus </v>
          </cell>
          <cell r="AZ716" t="str">
            <v xml:space="preserve">microsoft </v>
          </cell>
          <cell r="BA716" t="str">
            <v/>
          </cell>
          <cell r="BB716" t="str">
            <v/>
          </cell>
          <cell r="BC716" t="str">
            <v/>
          </cell>
          <cell r="BD716" t="str">
            <v/>
          </cell>
          <cell r="BE716" t="str">
            <v/>
          </cell>
          <cell r="BF716" t="str">
            <v/>
          </cell>
          <cell r="BG716" t="str">
            <v/>
          </cell>
          <cell r="BH716" t="str">
            <v/>
          </cell>
          <cell r="BI716" t="str">
            <v/>
          </cell>
          <cell r="BJ716" t="str">
            <v/>
          </cell>
          <cell r="BK716" t="str">
            <v/>
          </cell>
          <cell r="BL716" t="str">
            <v/>
          </cell>
          <cell r="BM716" t="str">
            <v/>
          </cell>
          <cell r="BN716" t="str">
            <v/>
          </cell>
          <cell r="BO716" t="str">
            <v/>
          </cell>
          <cell r="BP716" t="str">
            <v/>
          </cell>
          <cell r="BQ716" t="str">
            <v/>
          </cell>
          <cell r="BR716" t="str">
            <v/>
          </cell>
          <cell r="BS716" t="str">
            <v/>
          </cell>
          <cell r="BT716" t="str">
            <v/>
          </cell>
          <cell r="BU716" t="str">
            <v/>
          </cell>
          <cell r="BV716" t="str">
            <v/>
          </cell>
          <cell r="BW716" t="str">
            <v/>
          </cell>
          <cell r="BX716" t="str">
            <v/>
          </cell>
        </row>
        <row r="717">
          <cell r="A717" t="str">
            <v>RI10WINDG</v>
          </cell>
          <cell r="B717" t="str">
            <v>Windows 10</v>
          </cell>
          <cell r="C717" t="str">
            <v>Déploiement et gestion via des services d'entreprise</v>
          </cell>
          <cell r="D717" t="str">
            <v>Pierre SALVY</v>
          </cell>
          <cell r="E717" t="str">
            <v/>
          </cell>
          <cell r="F717" t="str">
            <v>SALVY, Pierre</v>
          </cell>
          <cell r="G717" t="str">
            <v/>
          </cell>
          <cell r="H717" t="str">
            <v/>
          </cell>
          <cell r="I717" t="str">
            <v/>
          </cell>
          <cell r="J717" t="str">
            <v/>
          </cell>
          <cell r="K717" t="str">
            <v>Edition du 1 November 2016</v>
          </cell>
          <cell r="L717" t="str">
            <v>313 pages</v>
          </cell>
          <cell r="M717" t="str">
            <v>Editions ENI</v>
          </cell>
          <cell r="N717" t="str">
            <v>fre</v>
          </cell>
          <cell r="O717" t="str">
            <v>fre</v>
          </cell>
          <cell r="P717" t="str">
            <v>fre</v>
          </cell>
          <cell r="Q717" t="str">
            <v>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v>
          </cell>
          <cell r="R717">
            <v>9782409005688</v>
          </cell>
          <cell r="S717" t="str">
            <v>Version Numérique</v>
          </cell>
          <cell r="T717">
            <v>9782409004391</v>
          </cell>
          <cell r="U717" t="str">
            <v>Version Imprimée</v>
          </cell>
          <cell r="V717" t="str">
            <v>St-Herblain</v>
          </cell>
          <cell r="W717" t="str">
            <v>Editions ENI</v>
          </cell>
          <cell r="X717">
            <v>2016</v>
          </cell>
          <cell r="Y717" t="str">
            <v>Bibliothèque Numérique ENI (Service en ligne)</v>
          </cell>
          <cell r="Z717" t="str">
            <v>RESSOURCES INFORMATIQUES</v>
          </cell>
          <cell r="AA717" t="str">
            <v>texte</v>
          </cell>
          <cell r="AB717" t="str">
            <v>txt</v>
          </cell>
          <cell r="AC717" t="str">
            <v>rdacontent/fre</v>
          </cell>
          <cell r="AD717" t="str">
            <v>informatique</v>
          </cell>
          <cell r="AE717" t="str">
            <v>c</v>
          </cell>
          <cell r="AF717" t="str">
            <v>rdamedia/fre</v>
          </cell>
          <cell r="AG717" t="str">
            <v>ressource en ligne</v>
          </cell>
          <cell r="AH717" t="str">
            <v>cr</v>
          </cell>
          <cell r="AI717" t="str">
            <v>rdacarrier/fre</v>
          </cell>
          <cell r="AJ717" t="str">
            <v>m\\\\\o\\d\\\\\\\\</v>
          </cell>
          <cell r="AK717" t="str">
            <v>cr\cn\\\\uuaua</v>
          </cell>
          <cell r="AL717" t="str">
            <v>Accès restreint aux membres</v>
          </cell>
          <cell r="AM717" t="str">
            <v>Source de la note de description : Version imprimée</v>
          </cell>
          <cell r="AN717" t="str">
            <v/>
          </cell>
          <cell r="AO717" t="str">
            <v>%SITE_CLIENT%/?library_guid=8B74C386-AA55-4E63-BFB4-66F5D9B9965D</v>
          </cell>
          <cell r="AP717" t="str">
            <v>Accès au travers du portail ENI</v>
          </cell>
          <cell r="AQ717" t="str">
            <v xml:space="preserve"> LNRI10WINDG</v>
          </cell>
          <cell r="AR717" t="str">
            <v xml:space="preserve"> OS </v>
          </cell>
          <cell r="AS717" t="str">
            <v xml:space="preserve"> PC </v>
          </cell>
          <cell r="AT717" t="str">
            <v xml:space="preserve"> poste de travail </v>
          </cell>
          <cell r="AU717" t="str">
            <v xml:space="preserve"> système </v>
          </cell>
          <cell r="AV717" t="str">
            <v xml:space="preserve">Microsoft </v>
          </cell>
          <cell r="AW717" t="str">
            <v/>
          </cell>
          <cell r="AX717" t="str">
            <v/>
          </cell>
          <cell r="AY717" t="str">
            <v/>
          </cell>
          <cell r="AZ717" t="str">
            <v/>
          </cell>
          <cell r="BA717" t="str">
            <v/>
          </cell>
          <cell r="BB717" t="str">
            <v/>
          </cell>
          <cell r="BC717" t="str">
            <v/>
          </cell>
          <cell r="BD717" t="str">
            <v/>
          </cell>
          <cell r="BE717" t="str">
            <v/>
          </cell>
          <cell r="BF717" t="str">
            <v/>
          </cell>
          <cell r="BG717" t="str">
            <v/>
          </cell>
          <cell r="BH717" t="str">
            <v/>
          </cell>
          <cell r="BI717" t="str">
            <v/>
          </cell>
          <cell r="BJ717" t="str">
            <v/>
          </cell>
          <cell r="BK717" t="str">
            <v/>
          </cell>
          <cell r="BL717" t="str">
            <v/>
          </cell>
          <cell r="BM717" t="str">
            <v/>
          </cell>
          <cell r="BN717" t="str">
            <v/>
          </cell>
          <cell r="BO717" t="str">
            <v/>
          </cell>
          <cell r="BP717" t="str">
            <v/>
          </cell>
          <cell r="BQ717" t="str">
            <v/>
          </cell>
          <cell r="BR717" t="str">
            <v/>
          </cell>
          <cell r="BS717" t="str">
            <v/>
          </cell>
          <cell r="BT717" t="str">
            <v/>
          </cell>
          <cell r="BU717" t="str">
            <v/>
          </cell>
          <cell r="BV717" t="str">
            <v/>
          </cell>
          <cell r="BW717" t="str">
            <v/>
          </cell>
          <cell r="BX717" t="str">
            <v/>
          </cell>
        </row>
        <row r="718">
          <cell r="A718" t="str">
            <v>RI11AUT</v>
          </cell>
          <cell r="B718" t="str">
            <v>AutoCAD 2011</v>
          </cell>
          <cell r="C718" t="str">
            <v>Des fondamentaux à la présentation détaillée</v>
          </cell>
          <cell r="D718" t="str">
            <v>Olivier LE FRAPPER</v>
          </cell>
          <cell r="E718" t="str">
            <v/>
          </cell>
          <cell r="F718" t="str">
            <v>LE FRAPPER, Olivier</v>
          </cell>
          <cell r="G718" t="str">
            <v/>
          </cell>
          <cell r="H718" t="str">
            <v/>
          </cell>
          <cell r="I718" t="str">
            <v/>
          </cell>
          <cell r="J718" t="str">
            <v/>
          </cell>
          <cell r="K718" t="str">
            <v>Edition du 1 September 2010</v>
          </cell>
          <cell r="L718" t="str">
            <v>500 pages</v>
          </cell>
          <cell r="M718" t="str">
            <v>Editions ENI</v>
          </cell>
          <cell r="N718" t="str">
            <v>fre</v>
          </cell>
          <cell r="O718" t="str">
            <v>fre</v>
          </cell>
          <cell r="P718" t="str">
            <v>fre</v>
          </cell>
          <cell r="Q718" t="str">
            <v>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v>
          </cell>
          <cell r="R718">
            <v>9782746059047</v>
          </cell>
          <cell r="S718" t="str">
            <v>Version Numérique</v>
          </cell>
          <cell r="T718">
            <v>9782746056923</v>
          </cell>
          <cell r="U718" t="str">
            <v>Version Imprimée</v>
          </cell>
          <cell r="V718" t="str">
            <v>St-Herblain</v>
          </cell>
          <cell r="W718" t="str">
            <v>Editions ENI</v>
          </cell>
          <cell r="X718">
            <v>2010</v>
          </cell>
          <cell r="Y718" t="str">
            <v>Bibliothèque Numérique ENI (Service en ligne)</v>
          </cell>
          <cell r="Z718" t="str">
            <v>RESSOURCES INFORMATIQUES</v>
          </cell>
          <cell r="AA718" t="str">
            <v>texte</v>
          </cell>
          <cell r="AB718" t="str">
            <v>txt</v>
          </cell>
          <cell r="AC718" t="str">
            <v>rdacontent/fre</v>
          </cell>
          <cell r="AD718" t="str">
            <v>informatique</v>
          </cell>
          <cell r="AE718" t="str">
            <v>c</v>
          </cell>
          <cell r="AF718" t="str">
            <v>rdamedia/fre</v>
          </cell>
          <cell r="AG718" t="str">
            <v>ressource en ligne</v>
          </cell>
          <cell r="AH718" t="str">
            <v>cr</v>
          </cell>
          <cell r="AI718" t="str">
            <v>rdacarrier/fre</v>
          </cell>
          <cell r="AJ718" t="str">
            <v>m\\\\\o\\d\\\\\\\\</v>
          </cell>
          <cell r="AK718" t="str">
            <v>cr\cn\\\\uuaua</v>
          </cell>
          <cell r="AL718" t="str">
            <v>Accès restreint aux membres</v>
          </cell>
          <cell r="AM718" t="str">
            <v>Source de la note de description : Version imprimée</v>
          </cell>
          <cell r="AN718" t="str">
            <v/>
          </cell>
          <cell r="AO718" t="str">
            <v>%SITE_CLIENT%/?library_guid=E4DC54B8-E1BE-41FA-B62D-F3F72272A47B</v>
          </cell>
          <cell r="AP718" t="str">
            <v>Accès au travers du portail ENI</v>
          </cell>
          <cell r="AQ718" t="str">
            <v xml:space="preserve"> 2D </v>
          </cell>
          <cell r="AR718" t="str">
            <v xml:space="preserve"> 3D </v>
          </cell>
          <cell r="AS718" t="str">
            <v xml:space="preserve"> dwf </v>
          </cell>
          <cell r="AT718" t="str">
            <v xml:space="preserve"> livre autodesk </v>
          </cell>
          <cell r="AU718" t="str">
            <v xml:space="preserve"> livre CAO </v>
          </cell>
          <cell r="AV718" t="str">
            <v xml:space="preserve"> livre DAO </v>
          </cell>
          <cell r="AW718" t="str">
            <v xml:space="preserve"> LNRI11AUT</v>
          </cell>
          <cell r="AX718" t="str">
            <v xml:space="preserve">livre autocad </v>
          </cell>
          <cell r="AY718" t="str">
            <v/>
          </cell>
          <cell r="AZ718" t="str">
            <v/>
          </cell>
          <cell r="BA718" t="str">
            <v/>
          </cell>
          <cell r="BB718" t="str">
            <v/>
          </cell>
          <cell r="BC718" t="str">
            <v/>
          </cell>
          <cell r="BD718" t="str">
            <v/>
          </cell>
          <cell r="BE718" t="str">
            <v/>
          </cell>
          <cell r="BF718" t="str">
            <v/>
          </cell>
          <cell r="BG718" t="str">
            <v/>
          </cell>
          <cell r="BH718" t="str">
            <v/>
          </cell>
          <cell r="BI718" t="str">
            <v/>
          </cell>
          <cell r="BJ718" t="str">
            <v/>
          </cell>
          <cell r="BK718" t="str">
            <v/>
          </cell>
          <cell r="BL718" t="str">
            <v/>
          </cell>
          <cell r="BM718" t="str">
            <v/>
          </cell>
          <cell r="BN718" t="str">
            <v/>
          </cell>
          <cell r="BO718" t="str">
            <v/>
          </cell>
          <cell r="BP718" t="str">
            <v/>
          </cell>
          <cell r="BQ718" t="str">
            <v/>
          </cell>
          <cell r="BR718" t="str">
            <v/>
          </cell>
          <cell r="BS718" t="str">
            <v/>
          </cell>
          <cell r="BT718" t="str">
            <v/>
          </cell>
          <cell r="BU718" t="str">
            <v/>
          </cell>
          <cell r="BV718" t="str">
            <v/>
          </cell>
          <cell r="BW718" t="str">
            <v/>
          </cell>
          <cell r="BX718" t="str">
            <v/>
          </cell>
        </row>
        <row r="719">
          <cell r="A719" t="str">
            <v>RI11AUTLT</v>
          </cell>
          <cell r="B719" t="str">
            <v>AutoCAD LT 2011</v>
          </cell>
          <cell r="C719" t="str">
            <v>Des fondamentaux à la présentation détaillée</v>
          </cell>
          <cell r="D719" t="str">
            <v>Olivier LE FRAPPER</v>
          </cell>
          <cell r="E719" t="str">
            <v/>
          </cell>
          <cell r="F719" t="str">
            <v>LE FRAPPER, Olivier</v>
          </cell>
          <cell r="G719" t="str">
            <v/>
          </cell>
          <cell r="H719" t="str">
            <v/>
          </cell>
          <cell r="I719" t="str">
            <v/>
          </cell>
          <cell r="J719" t="str">
            <v/>
          </cell>
          <cell r="K719" t="str">
            <v>Edition du 1 December 2010</v>
          </cell>
          <cell r="L719" t="str">
            <v>576 pages</v>
          </cell>
          <cell r="M719" t="str">
            <v>Editions ENI</v>
          </cell>
          <cell r="N719" t="str">
            <v>fre</v>
          </cell>
          <cell r="O719" t="str">
            <v>fre</v>
          </cell>
          <cell r="P719" t="str">
            <v>fre</v>
          </cell>
          <cell r="Q719" t="str">
            <v>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ell>
          <cell r="R719">
            <v>9782746061545</v>
          </cell>
          <cell r="S719" t="str">
            <v>Version Numérique</v>
          </cell>
          <cell r="T719">
            <v>9782746059245</v>
          </cell>
          <cell r="U719" t="str">
            <v>Version Imprimée</v>
          </cell>
          <cell r="V719" t="str">
            <v>St-Herblain</v>
          </cell>
          <cell r="W719" t="str">
            <v>Editions ENI</v>
          </cell>
          <cell r="X719">
            <v>2010</v>
          </cell>
          <cell r="Y719" t="str">
            <v>Bibliothèque Numérique ENI (Service en ligne)</v>
          </cell>
          <cell r="Z719" t="str">
            <v>RESSOURCES INFORMATIQUES</v>
          </cell>
          <cell r="AA719" t="str">
            <v>texte</v>
          </cell>
          <cell r="AB719" t="str">
            <v>txt</v>
          </cell>
          <cell r="AC719" t="str">
            <v>rdacontent/fre</v>
          </cell>
          <cell r="AD719" t="str">
            <v>informatique</v>
          </cell>
          <cell r="AE719" t="str">
            <v>c</v>
          </cell>
          <cell r="AF719" t="str">
            <v>rdamedia/fre</v>
          </cell>
          <cell r="AG719" t="str">
            <v>ressource en ligne</v>
          </cell>
          <cell r="AH719" t="str">
            <v>cr</v>
          </cell>
          <cell r="AI719" t="str">
            <v>rdacarrier/fre</v>
          </cell>
          <cell r="AJ719" t="str">
            <v>m\\\\\o\\d\\\\\\\\</v>
          </cell>
          <cell r="AK719" t="str">
            <v>cr\cn\\\\uuaua</v>
          </cell>
          <cell r="AL719" t="str">
            <v>Accès restreint aux membres</v>
          </cell>
          <cell r="AM719" t="str">
            <v>Source de la note de description : Version imprimée</v>
          </cell>
          <cell r="AN719" t="str">
            <v/>
          </cell>
          <cell r="AO719" t="str">
            <v>%SITE_CLIENT%/?library_guid=416B7508-2819-4596-9F0F-27243331FDCE</v>
          </cell>
          <cell r="AP719" t="str">
            <v>Accès au travers du portail ENI</v>
          </cell>
          <cell r="AQ719" t="str">
            <v xml:space="preserve"> 2D </v>
          </cell>
          <cell r="AR719" t="str">
            <v xml:space="preserve"> CAO </v>
          </cell>
          <cell r="AS719" t="str">
            <v xml:space="preserve"> DAO </v>
          </cell>
          <cell r="AT719" t="str">
            <v xml:space="preserve"> Dessin </v>
          </cell>
          <cell r="AU719" t="str">
            <v xml:space="preserve"> livre AutoCAD </v>
          </cell>
          <cell r="AV719" t="str">
            <v xml:space="preserve"> livre AutoCAD LT </v>
          </cell>
          <cell r="AW719" t="str">
            <v xml:space="preserve"> LNRI11AUTLT</v>
          </cell>
          <cell r="AX719" t="str">
            <v xml:space="preserve">livre AutoDesk </v>
          </cell>
          <cell r="AY719" t="str">
            <v/>
          </cell>
          <cell r="AZ719" t="str">
            <v/>
          </cell>
          <cell r="BA719" t="str">
            <v/>
          </cell>
          <cell r="BB719" t="str">
            <v/>
          </cell>
          <cell r="BC719" t="str">
            <v/>
          </cell>
          <cell r="BD719" t="str">
            <v/>
          </cell>
          <cell r="BE719" t="str">
            <v/>
          </cell>
          <cell r="BF719" t="str">
            <v/>
          </cell>
          <cell r="BG719" t="str">
            <v/>
          </cell>
          <cell r="BH719" t="str">
            <v/>
          </cell>
          <cell r="BI719" t="str">
            <v/>
          </cell>
          <cell r="BJ719" t="str">
            <v/>
          </cell>
          <cell r="BK719" t="str">
            <v/>
          </cell>
          <cell r="BL719" t="str">
            <v/>
          </cell>
          <cell r="BM719" t="str">
            <v/>
          </cell>
          <cell r="BN719" t="str">
            <v/>
          </cell>
          <cell r="BO719" t="str">
            <v/>
          </cell>
          <cell r="BP719" t="str">
            <v/>
          </cell>
          <cell r="BQ719" t="str">
            <v/>
          </cell>
          <cell r="BR719" t="str">
            <v/>
          </cell>
          <cell r="BS719" t="str">
            <v/>
          </cell>
          <cell r="BT719" t="str">
            <v/>
          </cell>
          <cell r="BU719" t="str">
            <v/>
          </cell>
          <cell r="BV719" t="str">
            <v/>
          </cell>
          <cell r="BW719" t="str">
            <v/>
          </cell>
          <cell r="BX719" t="str">
            <v/>
          </cell>
        </row>
        <row r="720">
          <cell r="A720" t="str">
            <v>RI11GORA</v>
          </cell>
          <cell r="B720" t="str">
            <v>Oracle 11g</v>
          </cell>
          <cell r="C720" t="str">
            <v>SQL, PL/SQL, SQL*Plus</v>
          </cell>
          <cell r="D720" t="str">
            <v>Jérôme Gabillaud,Olivier HEURTEL</v>
          </cell>
          <cell r="E720" t="str">
            <v/>
          </cell>
          <cell r="F720" t="str">
            <v>Gabillaud, Jérôme</v>
          </cell>
          <cell r="G720" t="str">
            <v>HEURTEL, Olivier</v>
          </cell>
          <cell r="H720" t="str">
            <v/>
          </cell>
          <cell r="I720" t="str">
            <v/>
          </cell>
          <cell r="J720" t="str">
            <v/>
          </cell>
          <cell r="K720" t="str">
            <v>Edition du 1 March 2009</v>
          </cell>
          <cell r="L720" t="str">
            <v>489 pages</v>
          </cell>
          <cell r="M720" t="str">
            <v>Editions ENI</v>
          </cell>
          <cell r="N720" t="str">
            <v>fre</v>
          </cell>
          <cell r="O720" t="str">
            <v>fre</v>
          </cell>
          <cell r="P720" t="str">
            <v>fre</v>
          </cell>
          <cell r="Q720" t="str">
            <v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v>
          </cell>
          <cell r="R720">
            <v>9782746048584</v>
          </cell>
          <cell r="S720" t="str">
            <v>Version Numérique</v>
          </cell>
          <cell r="T720">
            <v>9782746047655</v>
          </cell>
          <cell r="U720" t="str">
            <v>Version Imprimée</v>
          </cell>
          <cell r="V720" t="str">
            <v>St-Herblain</v>
          </cell>
          <cell r="W720" t="str">
            <v>Editions ENI</v>
          </cell>
          <cell r="X720">
            <v>2009</v>
          </cell>
          <cell r="Y720" t="str">
            <v>Bibliothèque Numérique ENI (Service en ligne)</v>
          </cell>
          <cell r="Z720" t="str">
            <v>RESSOURCES INFORMATIQUES</v>
          </cell>
          <cell r="AA720" t="str">
            <v>texte</v>
          </cell>
          <cell r="AB720" t="str">
            <v>txt</v>
          </cell>
          <cell r="AC720" t="str">
            <v>rdacontent/fre</v>
          </cell>
          <cell r="AD720" t="str">
            <v>informatique</v>
          </cell>
          <cell r="AE720" t="str">
            <v>c</v>
          </cell>
          <cell r="AF720" t="str">
            <v>rdamedia/fre</v>
          </cell>
          <cell r="AG720" t="str">
            <v>ressource en ligne</v>
          </cell>
          <cell r="AH720" t="str">
            <v>cr</v>
          </cell>
          <cell r="AI720" t="str">
            <v>rdacarrier/fre</v>
          </cell>
          <cell r="AJ720" t="str">
            <v>m\\\\\o\\d\\\\\\\\</v>
          </cell>
          <cell r="AK720" t="str">
            <v>cr\cn\\\\uuaua</v>
          </cell>
          <cell r="AL720" t="str">
            <v>Accès restreint aux membres</v>
          </cell>
          <cell r="AM720" t="str">
            <v>Source de la note de description : Version imprimée</v>
          </cell>
          <cell r="AN720" t="str">
            <v/>
          </cell>
          <cell r="AO720" t="str">
            <v>%SITE_CLIENT%/?library_guid=88CA14D9-5ED2-48F8-B315-0A0654C8FE85</v>
          </cell>
          <cell r="AP720" t="str">
            <v>Accès au travers du portail ENI</v>
          </cell>
          <cell r="AQ720" t="str">
            <v xml:space="preserve"> apex </v>
          </cell>
          <cell r="AR720" t="str">
            <v xml:space="preserve"> livre base de données </v>
          </cell>
          <cell r="AS720" t="str">
            <v xml:space="preserve"> livre sgbd </v>
          </cell>
          <cell r="AT720" t="str">
            <v xml:space="preserve"> livre sgbdr </v>
          </cell>
          <cell r="AU720" t="str">
            <v xml:space="preserve"> LNRI11GORA</v>
          </cell>
          <cell r="AV720" t="str">
            <v xml:space="preserve"> oracle11g </v>
          </cell>
          <cell r="AW720" t="str">
            <v xml:space="preserve"> plsql </v>
          </cell>
          <cell r="AX720" t="str">
            <v xml:space="preserve"> sql developper </v>
          </cell>
          <cell r="AY720" t="str">
            <v xml:space="preserve"> ts0048 </v>
          </cell>
          <cell r="AZ720" t="str">
            <v xml:space="preserve">livre oracle </v>
          </cell>
          <cell r="BA720" t="str">
            <v/>
          </cell>
          <cell r="BB720" t="str">
            <v/>
          </cell>
          <cell r="BC720" t="str">
            <v/>
          </cell>
          <cell r="BD720" t="str">
            <v/>
          </cell>
          <cell r="BE720" t="str">
            <v/>
          </cell>
          <cell r="BF720" t="str">
            <v/>
          </cell>
          <cell r="BG720" t="str">
            <v/>
          </cell>
          <cell r="BH720" t="str">
            <v/>
          </cell>
          <cell r="BI720" t="str">
            <v/>
          </cell>
          <cell r="BJ720" t="str">
            <v/>
          </cell>
          <cell r="BK720" t="str">
            <v/>
          </cell>
          <cell r="BL720" t="str">
            <v/>
          </cell>
          <cell r="BM720" t="str">
            <v/>
          </cell>
          <cell r="BN720" t="str">
            <v/>
          </cell>
          <cell r="BO720" t="str">
            <v/>
          </cell>
          <cell r="BP720" t="str">
            <v/>
          </cell>
          <cell r="BQ720" t="str">
            <v/>
          </cell>
          <cell r="BR720" t="str">
            <v/>
          </cell>
          <cell r="BS720" t="str">
            <v/>
          </cell>
          <cell r="BT720" t="str">
            <v/>
          </cell>
          <cell r="BU720" t="str">
            <v/>
          </cell>
          <cell r="BV720" t="str">
            <v/>
          </cell>
          <cell r="BW720" t="str">
            <v/>
          </cell>
          <cell r="BX720" t="str">
            <v/>
          </cell>
        </row>
        <row r="721">
          <cell r="A721" t="str">
            <v>RI11GORAA</v>
          </cell>
          <cell r="B721" t="str">
            <v>Oracle 11g</v>
          </cell>
          <cell r="C721" t="str">
            <v>Administration</v>
          </cell>
          <cell r="D721" t="str">
            <v>Olivier HEURTEL</v>
          </cell>
          <cell r="E721" t="str">
            <v/>
          </cell>
          <cell r="F721" t="str">
            <v>HEURTEL, Olivier</v>
          </cell>
          <cell r="G721" t="str">
            <v/>
          </cell>
          <cell r="H721" t="str">
            <v/>
          </cell>
          <cell r="I721" t="str">
            <v/>
          </cell>
          <cell r="J721" t="str">
            <v/>
          </cell>
          <cell r="K721" t="str">
            <v>Edition du 1 November 2008</v>
          </cell>
          <cell r="L721" t="str">
            <v>568 pages</v>
          </cell>
          <cell r="M721" t="str">
            <v>Editions ENI</v>
          </cell>
          <cell r="N721" t="str">
            <v>fre</v>
          </cell>
          <cell r="O721" t="str">
            <v>fre</v>
          </cell>
          <cell r="P721" t="str">
            <v>fre</v>
          </cell>
          <cell r="Q721" t="str">
            <v>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v>
          </cell>
          <cell r="R721">
            <v>9782746046283</v>
          </cell>
          <cell r="S721" t="str">
            <v>Version Numérique</v>
          </cell>
          <cell r="T721">
            <v>9782746046146</v>
          </cell>
          <cell r="U721" t="str">
            <v>Version Imprimée</v>
          </cell>
          <cell r="V721" t="str">
            <v>St-Herblain</v>
          </cell>
          <cell r="W721" t="str">
            <v>Editions ENI</v>
          </cell>
          <cell r="X721">
            <v>2008</v>
          </cell>
          <cell r="Y721" t="str">
            <v>Bibliothèque Numérique ENI (Service en ligne)</v>
          </cell>
          <cell r="Z721" t="str">
            <v>RESSOURCES INFORMATIQUES</v>
          </cell>
          <cell r="AA721" t="str">
            <v>texte</v>
          </cell>
          <cell r="AB721" t="str">
            <v>txt</v>
          </cell>
          <cell r="AC721" t="str">
            <v>rdacontent/fre</v>
          </cell>
          <cell r="AD721" t="str">
            <v>informatique</v>
          </cell>
          <cell r="AE721" t="str">
            <v>c</v>
          </cell>
          <cell r="AF721" t="str">
            <v>rdamedia/fre</v>
          </cell>
          <cell r="AG721" t="str">
            <v>ressource en ligne</v>
          </cell>
          <cell r="AH721" t="str">
            <v>cr</v>
          </cell>
          <cell r="AI721" t="str">
            <v>rdacarrier/fre</v>
          </cell>
          <cell r="AJ721" t="str">
            <v>m\\\\\o\\d\\\\\\\\</v>
          </cell>
          <cell r="AK721" t="str">
            <v>cr\cn\\\\uuaua</v>
          </cell>
          <cell r="AL721" t="str">
            <v>Accès restreint aux membres</v>
          </cell>
          <cell r="AM721" t="str">
            <v>Source de la note de description : Version imprimée</v>
          </cell>
          <cell r="AN721" t="str">
            <v/>
          </cell>
          <cell r="AO721" t="str">
            <v>%SITE_CLIENT%/?library_guid=5AE61AB2-635E-4EB6-B3C7-69B3E48D8C70</v>
          </cell>
          <cell r="AP721" t="str">
            <v>Accès au travers du portail ENI</v>
          </cell>
          <cell r="AQ721" t="str">
            <v xml:space="preserve"> base de données </v>
          </cell>
          <cell r="AR721" t="str">
            <v xml:space="preserve"> LNRI11GORAA</v>
          </cell>
          <cell r="AS721" t="str">
            <v xml:space="preserve"> oracle11g </v>
          </cell>
          <cell r="AT721" t="str">
            <v xml:space="preserve"> RMAN </v>
          </cell>
          <cell r="AU721" t="str">
            <v xml:space="preserve"> SGBD </v>
          </cell>
          <cell r="AV721" t="str">
            <v xml:space="preserve"> SGBDR </v>
          </cell>
          <cell r="AW721" t="str">
            <v xml:space="preserve">livre oracle </v>
          </cell>
          <cell r="AX721" t="str">
            <v/>
          </cell>
          <cell r="AY721" t="str">
            <v/>
          </cell>
          <cell r="AZ721" t="str">
            <v/>
          </cell>
          <cell r="BA721" t="str">
            <v/>
          </cell>
          <cell r="BB721" t="str">
            <v/>
          </cell>
          <cell r="BC721" t="str">
            <v/>
          </cell>
          <cell r="BD721" t="str">
            <v/>
          </cell>
          <cell r="BE721" t="str">
            <v/>
          </cell>
          <cell r="BF721" t="str">
            <v/>
          </cell>
          <cell r="BG721" t="str">
            <v/>
          </cell>
          <cell r="BH721" t="str">
            <v/>
          </cell>
          <cell r="BI721" t="str">
            <v/>
          </cell>
          <cell r="BJ721" t="str">
            <v/>
          </cell>
          <cell r="BK721" t="str">
            <v/>
          </cell>
          <cell r="BL721" t="str">
            <v/>
          </cell>
          <cell r="BM721" t="str">
            <v/>
          </cell>
          <cell r="BN721" t="str">
            <v/>
          </cell>
          <cell r="BO721" t="str">
            <v/>
          </cell>
          <cell r="BP721" t="str">
            <v/>
          </cell>
          <cell r="BQ721" t="str">
            <v/>
          </cell>
          <cell r="BR721" t="str">
            <v/>
          </cell>
          <cell r="BS721" t="str">
            <v/>
          </cell>
          <cell r="BT721" t="str">
            <v/>
          </cell>
          <cell r="BU721" t="str">
            <v/>
          </cell>
          <cell r="BV721" t="str">
            <v/>
          </cell>
          <cell r="BW721" t="str">
            <v/>
          </cell>
          <cell r="BX721" t="str">
            <v/>
          </cell>
        </row>
        <row r="722">
          <cell r="A722" t="str">
            <v>RI11JAV</v>
          </cell>
          <cell r="B722" t="str">
            <v>Java 11</v>
          </cell>
          <cell r="C722" t="str">
            <v>Les fondamentaux du langage (avec exercices pratiques et corrigés)</v>
          </cell>
          <cell r="D722" t="str">
            <v>Thierry RICHARD</v>
          </cell>
          <cell r="E722" t="str">
            <v/>
          </cell>
          <cell r="F722" t="str">
            <v>RICHARD, Thierry</v>
          </cell>
          <cell r="G722" t="str">
            <v/>
          </cell>
          <cell r="H722" t="str">
            <v/>
          </cell>
          <cell r="I722" t="str">
            <v/>
          </cell>
          <cell r="J722" t="str">
            <v/>
          </cell>
          <cell r="K722" t="str">
            <v>Edition du 1 September 2019</v>
          </cell>
          <cell r="L722" t="str">
            <v>560 pages</v>
          </cell>
          <cell r="M722" t="str">
            <v>Editions ENI</v>
          </cell>
          <cell r="N722" t="str">
            <v>fre</v>
          </cell>
          <cell r="O722" t="str">
            <v>fre</v>
          </cell>
          <cell r="P722" t="str">
            <v>fre</v>
          </cell>
          <cell r="Q722" t="str">
            <v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v>
          </cell>
          <cell r="R722">
            <v>9782409020612</v>
          </cell>
          <cell r="S722" t="str">
            <v>Version Numérique</v>
          </cell>
          <cell r="T722">
            <v>9782409020605</v>
          </cell>
          <cell r="U722" t="str">
            <v>Version Imprimée</v>
          </cell>
          <cell r="V722" t="str">
            <v>St-Herblain</v>
          </cell>
          <cell r="W722" t="str">
            <v>Editions ENI</v>
          </cell>
          <cell r="X722">
            <v>2019</v>
          </cell>
          <cell r="Y722" t="str">
            <v>Bibliothèque Numérique ENI (Service en ligne)</v>
          </cell>
          <cell r="Z722" t="str">
            <v>RESSOURCES INFORMATIQUES</v>
          </cell>
          <cell r="AA722" t="str">
            <v>texte</v>
          </cell>
          <cell r="AB722" t="str">
            <v>txt</v>
          </cell>
          <cell r="AC722" t="str">
            <v>rdacontent/fre</v>
          </cell>
          <cell r="AD722" t="str">
            <v>informatique</v>
          </cell>
          <cell r="AE722" t="str">
            <v>c</v>
          </cell>
          <cell r="AF722" t="str">
            <v>rdamedia/fre</v>
          </cell>
          <cell r="AG722" t="str">
            <v>ressource en ligne</v>
          </cell>
          <cell r="AH722" t="str">
            <v>cr</v>
          </cell>
          <cell r="AI722" t="str">
            <v>rdacarrier/fre</v>
          </cell>
          <cell r="AJ722" t="str">
            <v>m\\\\\o\\d\\\\\\\\</v>
          </cell>
          <cell r="AK722" t="str">
            <v>cr\cn\\\\uuaua</v>
          </cell>
          <cell r="AL722" t="str">
            <v>Accès restreint aux membres</v>
          </cell>
          <cell r="AM722" t="str">
            <v>Source de la note de description : Version imprimée</v>
          </cell>
          <cell r="AN722" t="str">
            <v/>
          </cell>
          <cell r="AO722" t="str">
            <v>%SITE_CLIENT%/?library_guid=58412ACA-5C3B-4214-8A64-B40E0A27E562</v>
          </cell>
          <cell r="AP722" t="str">
            <v>Accès au travers du portail ENI</v>
          </cell>
          <cell r="AQ722" t="str">
            <v xml:space="preserve"> applet </v>
          </cell>
          <cell r="AR722" t="str">
            <v xml:space="preserve"> java web start </v>
          </cell>
          <cell r="AS722" t="str">
            <v xml:space="preserve"> jdbc </v>
          </cell>
          <cell r="AT722" t="str">
            <v xml:space="preserve"> jws </v>
          </cell>
          <cell r="AU722" t="str">
            <v xml:space="preserve"> LNRI11JAV</v>
          </cell>
          <cell r="AV722" t="str">
            <v xml:space="preserve"> sun </v>
          </cell>
          <cell r="AW722" t="str">
            <v xml:space="preserve"> swing </v>
          </cell>
          <cell r="AX722" t="str">
            <v xml:space="preserve">JSE </v>
          </cell>
          <cell r="AY722" t="str">
            <v/>
          </cell>
          <cell r="AZ722" t="str">
            <v/>
          </cell>
          <cell r="BA722" t="str">
            <v/>
          </cell>
          <cell r="BB722" t="str">
            <v/>
          </cell>
          <cell r="BC722" t="str">
            <v/>
          </cell>
          <cell r="BD722" t="str">
            <v/>
          </cell>
          <cell r="BE722" t="str">
            <v/>
          </cell>
          <cell r="BF722" t="str">
            <v/>
          </cell>
          <cell r="BG722" t="str">
            <v/>
          </cell>
          <cell r="BH722" t="str">
            <v/>
          </cell>
          <cell r="BI722" t="str">
            <v/>
          </cell>
          <cell r="BJ722" t="str">
            <v/>
          </cell>
          <cell r="BK722" t="str">
            <v/>
          </cell>
          <cell r="BL722" t="str">
            <v/>
          </cell>
          <cell r="BM722" t="str">
            <v/>
          </cell>
          <cell r="BN722" t="str">
            <v/>
          </cell>
          <cell r="BO722" t="str">
            <v/>
          </cell>
          <cell r="BP722" t="str">
            <v/>
          </cell>
          <cell r="BQ722" t="str">
            <v/>
          </cell>
          <cell r="BR722" t="str">
            <v/>
          </cell>
          <cell r="BS722" t="str">
            <v/>
          </cell>
          <cell r="BT722" t="str">
            <v/>
          </cell>
          <cell r="BU722" t="str">
            <v/>
          </cell>
          <cell r="BV722" t="str">
            <v/>
          </cell>
          <cell r="BW722" t="str">
            <v/>
          </cell>
          <cell r="BX722" t="str">
            <v/>
          </cell>
        </row>
        <row r="723">
          <cell r="A723" t="str">
            <v>RI11WIN</v>
          </cell>
          <cell r="B723" t="str">
            <v>Windows 11</v>
          </cell>
          <cell r="C723" t="str">
            <v>Installation et configuration</v>
          </cell>
          <cell r="D723" t="str">
            <v>Yann  BARDOT</v>
          </cell>
          <cell r="E723" t="str">
            <v/>
          </cell>
          <cell r="F723" t="str">
            <v xml:space="preserve">BARDOT, Yann </v>
          </cell>
          <cell r="G723" t="str">
            <v/>
          </cell>
          <cell r="H723" t="str">
            <v/>
          </cell>
          <cell r="I723" t="str">
            <v/>
          </cell>
          <cell r="J723" t="str">
            <v/>
          </cell>
          <cell r="K723" t="str">
            <v>Edition du 1 December 2021</v>
          </cell>
          <cell r="L723" t="str">
            <v>615 pages</v>
          </cell>
          <cell r="M723" t="str">
            <v>Editions ENI</v>
          </cell>
          <cell r="N723" t="str">
            <v>fre</v>
          </cell>
          <cell r="O723" t="str">
            <v>fre</v>
          </cell>
          <cell r="P723" t="str">
            <v>fre</v>
          </cell>
          <cell r="Q723" t="str">
            <v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v>
          </cell>
          <cell r="R723">
            <v>9782409033209</v>
          </cell>
          <cell r="S723" t="str">
            <v>Version Numérique</v>
          </cell>
          <cell r="T723">
            <v>9782409033193</v>
          </cell>
          <cell r="U723" t="str">
            <v>Version Imprimée</v>
          </cell>
          <cell r="V723" t="str">
            <v>St-Herblain</v>
          </cell>
          <cell r="W723" t="str">
            <v>Editions ENI</v>
          </cell>
          <cell r="X723">
            <v>2021</v>
          </cell>
          <cell r="Y723" t="str">
            <v>Bibliothèque Numérique ENI (Service en ligne)</v>
          </cell>
          <cell r="Z723" t="str">
            <v>RESSOURCES INFORMATIQUES</v>
          </cell>
          <cell r="AA723" t="str">
            <v>texte</v>
          </cell>
          <cell r="AB723" t="str">
            <v>txt</v>
          </cell>
          <cell r="AC723" t="str">
            <v>rdacontent/fre</v>
          </cell>
          <cell r="AD723" t="str">
            <v>informatique</v>
          </cell>
          <cell r="AE723" t="str">
            <v>c</v>
          </cell>
          <cell r="AF723" t="str">
            <v>rdamedia/fre</v>
          </cell>
          <cell r="AG723" t="str">
            <v>ressource en ligne</v>
          </cell>
          <cell r="AH723" t="str">
            <v>cr</v>
          </cell>
          <cell r="AI723" t="str">
            <v>rdacarrier/fre</v>
          </cell>
          <cell r="AJ723" t="str">
            <v>m\\\\\o\\d\\\\\\\\</v>
          </cell>
          <cell r="AK723" t="str">
            <v>cr\cn\\\\uuaua</v>
          </cell>
          <cell r="AL723" t="str">
            <v>Accès restreint aux membres</v>
          </cell>
          <cell r="AM723" t="str">
            <v>Source de la note de description : Version imprimée</v>
          </cell>
          <cell r="AN723" t="str">
            <v/>
          </cell>
          <cell r="AO723" t="str">
            <v>%SITE_CLIENT%/?library_guid=2C0E2662-6B4F-408A-B05E-218AA3E82C5F</v>
          </cell>
          <cell r="AP723" t="str">
            <v>Accès au travers du portail ENI</v>
          </cell>
          <cell r="AQ723" t="str">
            <v xml:space="preserve"> OS </v>
          </cell>
          <cell r="AR723" t="str">
            <v xml:space="preserve"> poste client </v>
          </cell>
          <cell r="AS723" t="str">
            <v xml:space="preserve"> système </v>
          </cell>
          <cell r="AT723" t="str">
            <v xml:space="preserve"> Windows 10</v>
          </cell>
          <cell r="AU723" t="str">
            <v xml:space="preserve">microsoft </v>
          </cell>
          <cell r="AV723" t="str">
            <v/>
          </cell>
          <cell r="AW723" t="str">
            <v/>
          </cell>
          <cell r="AX723" t="str">
            <v/>
          </cell>
          <cell r="AY723" t="str">
            <v/>
          </cell>
          <cell r="AZ723" t="str">
            <v/>
          </cell>
          <cell r="BA723" t="str">
            <v/>
          </cell>
          <cell r="BB723" t="str">
            <v/>
          </cell>
          <cell r="BC723" t="str">
            <v/>
          </cell>
          <cell r="BD723" t="str">
            <v/>
          </cell>
          <cell r="BE723" t="str">
            <v/>
          </cell>
          <cell r="BF723" t="str">
            <v/>
          </cell>
          <cell r="BG723" t="str">
            <v/>
          </cell>
          <cell r="BH723" t="str">
            <v/>
          </cell>
          <cell r="BI723" t="str">
            <v/>
          </cell>
          <cell r="BJ723" t="str">
            <v/>
          </cell>
          <cell r="BK723" t="str">
            <v/>
          </cell>
          <cell r="BL723" t="str">
            <v/>
          </cell>
          <cell r="BM723" t="str">
            <v/>
          </cell>
          <cell r="BN723" t="str">
            <v/>
          </cell>
          <cell r="BO723" t="str">
            <v/>
          </cell>
          <cell r="BP723" t="str">
            <v/>
          </cell>
          <cell r="BQ723" t="str">
            <v/>
          </cell>
          <cell r="BR723" t="str">
            <v/>
          </cell>
          <cell r="BS723" t="str">
            <v/>
          </cell>
          <cell r="BT723" t="str">
            <v/>
          </cell>
          <cell r="BU723" t="str">
            <v/>
          </cell>
          <cell r="BV723" t="str">
            <v/>
          </cell>
          <cell r="BW723" t="str">
            <v/>
          </cell>
          <cell r="BX723" t="str">
            <v/>
          </cell>
        </row>
        <row r="724">
          <cell r="A724" t="str">
            <v>RI12AUT</v>
          </cell>
          <cell r="B724" t="str">
            <v>AutoCAD 2012</v>
          </cell>
          <cell r="C724" t="str">
            <v>Des fondamentaux à la présentation détaillée</v>
          </cell>
          <cell r="D724" t="str">
            <v>Olivier LE FRAPPER</v>
          </cell>
          <cell r="E724" t="str">
            <v/>
          </cell>
          <cell r="F724" t="str">
            <v>LE FRAPPER, Olivier</v>
          </cell>
          <cell r="G724" t="str">
            <v/>
          </cell>
          <cell r="H724" t="str">
            <v/>
          </cell>
          <cell r="I724" t="str">
            <v/>
          </cell>
          <cell r="J724" t="str">
            <v/>
          </cell>
          <cell r="K724" t="str">
            <v>Edition du 1 September 2011</v>
          </cell>
          <cell r="L724" t="str">
            <v>564 pages</v>
          </cell>
          <cell r="M724" t="str">
            <v>Editions ENI</v>
          </cell>
          <cell r="N724" t="str">
            <v>fre</v>
          </cell>
          <cell r="O724" t="str">
            <v>fre</v>
          </cell>
          <cell r="P724" t="str">
            <v>fre</v>
          </cell>
          <cell r="Q724" t="str">
            <v>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v>
          </cell>
          <cell r="R724">
            <v>9782746069756</v>
          </cell>
          <cell r="S724" t="str">
            <v>Version Numérique</v>
          </cell>
          <cell r="T724">
            <v>9782746067653</v>
          </cell>
          <cell r="U724" t="str">
            <v>Version Imprimée</v>
          </cell>
          <cell r="V724" t="str">
            <v>St-Herblain</v>
          </cell>
          <cell r="W724" t="str">
            <v>Editions ENI</v>
          </cell>
          <cell r="X724">
            <v>2011</v>
          </cell>
          <cell r="Y724" t="str">
            <v>Bibliothèque Numérique ENI (Service en ligne)</v>
          </cell>
          <cell r="Z724" t="str">
            <v>RESSOURCES INFORMATIQUES</v>
          </cell>
          <cell r="AA724" t="str">
            <v>texte</v>
          </cell>
          <cell r="AB724" t="str">
            <v>txt</v>
          </cell>
          <cell r="AC724" t="str">
            <v>rdacontent/fre</v>
          </cell>
          <cell r="AD724" t="str">
            <v>informatique</v>
          </cell>
          <cell r="AE724" t="str">
            <v>c</v>
          </cell>
          <cell r="AF724" t="str">
            <v>rdamedia/fre</v>
          </cell>
          <cell r="AG724" t="str">
            <v>ressource en ligne</v>
          </cell>
          <cell r="AH724" t="str">
            <v>cr</v>
          </cell>
          <cell r="AI724" t="str">
            <v>rdacarrier/fre</v>
          </cell>
          <cell r="AJ724" t="str">
            <v>m\\\\\o\\d\\\\\\\\</v>
          </cell>
          <cell r="AK724" t="str">
            <v>cr\cn\\\\uuaua</v>
          </cell>
          <cell r="AL724" t="str">
            <v>Accès restreint aux membres</v>
          </cell>
          <cell r="AM724" t="str">
            <v>Source de la note de description : Version imprimée</v>
          </cell>
          <cell r="AN724" t="str">
            <v/>
          </cell>
          <cell r="AO724" t="str">
            <v>%SITE_CLIENT%/?library_guid=9E407907-AA29-461E-9575-608FB15C6E14</v>
          </cell>
          <cell r="AP724" t="str">
            <v>Accès au travers du portail ENI</v>
          </cell>
          <cell r="AQ724" t="str">
            <v xml:space="preserve"> 2D </v>
          </cell>
          <cell r="AR724" t="str">
            <v xml:space="preserve"> 3D </v>
          </cell>
          <cell r="AS724" t="str">
            <v xml:space="preserve"> CAO </v>
          </cell>
          <cell r="AT724" t="str">
            <v xml:space="preserve"> DAO </v>
          </cell>
          <cell r="AU724" t="str">
            <v xml:space="preserve"> dwf </v>
          </cell>
          <cell r="AV724" t="str">
            <v xml:space="preserve"> LNRI12AUT</v>
          </cell>
          <cell r="AW724" t="str">
            <v xml:space="preserve">autodesk </v>
          </cell>
          <cell r="AX724" t="str">
            <v/>
          </cell>
          <cell r="AY724" t="str">
            <v/>
          </cell>
          <cell r="AZ724" t="str">
            <v/>
          </cell>
          <cell r="BA724" t="str">
            <v/>
          </cell>
          <cell r="BB724" t="str">
            <v/>
          </cell>
          <cell r="BC724" t="str">
            <v/>
          </cell>
          <cell r="BD724" t="str">
            <v/>
          </cell>
          <cell r="BE724" t="str">
            <v/>
          </cell>
          <cell r="BF724" t="str">
            <v/>
          </cell>
          <cell r="BG724" t="str">
            <v/>
          </cell>
          <cell r="BH724" t="str">
            <v/>
          </cell>
          <cell r="BI724" t="str">
            <v/>
          </cell>
          <cell r="BJ724" t="str">
            <v/>
          </cell>
          <cell r="BK724" t="str">
            <v/>
          </cell>
          <cell r="BL724" t="str">
            <v/>
          </cell>
          <cell r="BM724" t="str">
            <v/>
          </cell>
          <cell r="BN724" t="str">
            <v/>
          </cell>
          <cell r="BO724" t="str">
            <v/>
          </cell>
          <cell r="BP724" t="str">
            <v/>
          </cell>
          <cell r="BQ724" t="str">
            <v/>
          </cell>
          <cell r="BR724" t="str">
            <v/>
          </cell>
          <cell r="BS724" t="str">
            <v/>
          </cell>
          <cell r="BT724" t="str">
            <v/>
          </cell>
          <cell r="BU724" t="str">
            <v/>
          </cell>
          <cell r="BV724" t="str">
            <v/>
          </cell>
          <cell r="BW724" t="str">
            <v/>
          </cell>
          <cell r="BX724" t="str">
            <v/>
          </cell>
        </row>
        <row r="725">
          <cell r="A725" t="str">
            <v>RI12AUTLT</v>
          </cell>
          <cell r="B725" t="str">
            <v>AutoCAD LT 2012</v>
          </cell>
          <cell r="C725" t="str">
            <v>Des fondamentaux à la présentation détaillée</v>
          </cell>
          <cell r="D725" t="str">
            <v>Olivier LE FRAPPER</v>
          </cell>
          <cell r="E725" t="str">
            <v/>
          </cell>
          <cell r="F725" t="str">
            <v>LE FRAPPER, Olivier</v>
          </cell>
          <cell r="G725" t="str">
            <v/>
          </cell>
          <cell r="H725" t="str">
            <v/>
          </cell>
          <cell r="I725" t="str">
            <v/>
          </cell>
          <cell r="J725" t="str">
            <v/>
          </cell>
          <cell r="K725" t="str">
            <v>Edition du 1 December 2011</v>
          </cell>
          <cell r="L725" t="str">
            <v>633 pages</v>
          </cell>
          <cell r="M725" t="str">
            <v>Editions ENI</v>
          </cell>
          <cell r="N725" t="str">
            <v>fre</v>
          </cell>
          <cell r="O725" t="str">
            <v>fre</v>
          </cell>
          <cell r="P725" t="str">
            <v>fre</v>
          </cell>
          <cell r="Q725" t="str">
            <v>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ell>
          <cell r="R725">
            <v>9782746071452</v>
          </cell>
          <cell r="S725" t="str">
            <v>Version Numérique</v>
          </cell>
          <cell r="T725">
            <v>9782746070516</v>
          </cell>
          <cell r="U725" t="str">
            <v>Version Imprimée</v>
          </cell>
          <cell r="V725" t="str">
            <v>St-Herblain</v>
          </cell>
          <cell r="W725" t="str">
            <v>Editions ENI</v>
          </cell>
          <cell r="X725">
            <v>2011</v>
          </cell>
          <cell r="Y725" t="str">
            <v>Bibliothèque Numérique ENI (Service en ligne)</v>
          </cell>
          <cell r="Z725" t="str">
            <v>RESSOURCES INFORMATIQUES</v>
          </cell>
          <cell r="AA725" t="str">
            <v>texte</v>
          </cell>
          <cell r="AB725" t="str">
            <v>txt</v>
          </cell>
          <cell r="AC725" t="str">
            <v>rdacontent/fre</v>
          </cell>
          <cell r="AD725" t="str">
            <v>informatique</v>
          </cell>
          <cell r="AE725" t="str">
            <v>c</v>
          </cell>
          <cell r="AF725" t="str">
            <v>rdamedia/fre</v>
          </cell>
          <cell r="AG725" t="str">
            <v>ressource en ligne</v>
          </cell>
          <cell r="AH725" t="str">
            <v>cr</v>
          </cell>
          <cell r="AI725" t="str">
            <v>rdacarrier/fre</v>
          </cell>
          <cell r="AJ725" t="str">
            <v>m\\\\\o\\d\\\\\\\\</v>
          </cell>
          <cell r="AK725" t="str">
            <v>cr\cn\\\\uuaua</v>
          </cell>
          <cell r="AL725" t="str">
            <v>Accès restreint aux membres</v>
          </cell>
          <cell r="AM725" t="str">
            <v>Source de la note de description : Version imprimée</v>
          </cell>
          <cell r="AN725" t="str">
            <v/>
          </cell>
          <cell r="AO725" t="str">
            <v>%SITE_CLIENT%/?library_guid=E6EBE850-CF42-4732-9072-B6840DCC6F4A</v>
          </cell>
          <cell r="AP725" t="str">
            <v>Accès au travers du portail ENI</v>
          </cell>
          <cell r="AQ725" t="str">
            <v xml:space="preserve"> 2D </v>
          </cell>
          <cell r="AR725" t="str">
            <v xml:space="preserve"> Auto CAD </v>
          </cell>
          <cell r="AS725" t="str">
            <v xml:space="preserve"> CAO </v>
          </cell>
          <cell r="AT725" t="str">
            <v xml:space="preserve"> DAO </v>
          </cell>
          <cell r="AU725" t="str">
            <v xml:space="preserve"> Dessin </v>
          </cell>
          <cell r="AV725" t="str">
            <v xml:space="preserve"> LNRI12AUTLT</v>
          </cell>
          <cell r="AW725" t="str">
            <v xml:space="preserve">AutoDesk </v>
          </cell>
          <cell r="AX725" t="str">
            <v/>
          </cell>
          <cell r="AY725" t="str">
            <v/>
          </cell>
          <cell r="AZ725" t="str">
            <v/>
          </cell>
          <cell r="BA725" t="str">
            <v/>
          </cell>
          <cell r="BB725" t="str">
            <v/>
          </cell>
          <cell r="BC725" t="str">
            <v/>
          </cell>
          <cell r="BD725" t="str">
            <v/>
          </cell>
          <cell r="BE725" t="str">
            <v/>
          </cell>
          <cell r="BF725" t="str">
            <v/>
          </cell>
          <cell r="BG725" t="str">
            <v/>
          </cell>
          <cell r="BH725" t="str">
            <v/>
          </cell>
          <cell r="BI725" t="str">
            <v/>
          </cell>
          <cell r="BJ725" t="str">
            <v/>
          </cell>
          <cell r="BK725" t="str">
            <v/>
          </cell>
          <cell r="BL725" t="str">
            <v/>
          </cell>
          <cell r="BM725" t="str">
            <v/>
          </cell>
          <cell r="BN725" t="str">
            <v/>
          </cell>
          <cell r="BO725" t="str">
            <v/>
          </cell>
          <cell r="BP725" t="str">
            <v/>
          </cell>
          <cell r="BQ725" t="str">
            <v/>
          </cell>
          <cell r="BR725" t="str">
            <v/>
          </cell>
          <cell r="BS725" t="str">
            <v/>
          </cell>
          <cell r="BT725" t="str">
            <v/>
          </cell>
          <cell r="BU725" t="str">
            <v/>
          </cell>
          <cell r="BV725" t="str">
            <v/>
          </cell>
          <cell r="BW725" t="str">
            <v/>
          </cell>
          <cell r="BX725" t="str">
            <v/>
          </cell>
        </row>
        <row r="726">
          <cell r="A726" t="str">
            <v>RI12CORA</v>
          </cell>
          <cell r="B726" t="str">
            <v>Oracle 12c</v>
          </cell>
          <cell r="C726" t="str">
            <v>SQL, PL/SQL, SQL*Plus</v>
          </cell>
          <cell r="D726" t="str">
            <v>Jérôme Gabillaud,Olivier HEURTEL</v>
          </cell>
          <cell r="E726" t="str">
            <v/>
          </cell>
          <cell r="F726" t="str">
            <v>Gabillaud, Jérôme</v>
          </cell>
          <cell r="G726" t="str">
            <v>HEURTEL, Olivier</v>
          </cell>
          <cell r="H726" t="str">
            <v/>
          </cell>
          <cell r="I726" t="str">
            <v/>
          </cell>
          <cell r="J726" t="str">
            <v/>
          </cell>
          <cell r="K726" t="str">
            <v>Edition du 1 April 2015</v>
          </cell>
          <cell r="L726" t="str">
            <v>549 pages</v>
          </cell>
          <cell r="M726" t="str">
            <v>Editions ENI</v>
          </cell>
          <cell r="N726" t="str">
            <v>fre</v>
          </cell>
          <cell r="O726" t="str">
            <v>fre</v>
          </cell>
          <cell r="P726" t="str">
            <v>fre</v>
          </cell>
          <cell r="Q726" t="str">
            <v>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v>
          </cell>
          <cell r="R726">
            <v>9782746095939</v>
          </cell>
          <cell r="S726" t="str">
            <v>Version Numérique</v>
          </cell>
          <cell r="T726">
            <v>9782746094451</v>
          </cell>
          <cell r="U726" t="str">
            <v>Version Imprimée</v>
          </cell>
          <cell r="V726" t="str">
            <v>St-Herblain</v>
          </cell>
          <cell r="W726" t="str">
            <v>Editions ENI</v>
          </cell>
          <cell r="X726">
            <v>2015</v>
          </cell>
          <cell r="Y726" t="str">
            <v>Bibliothèque Numérique ENI (Service en ligne)</v>
          </cell>
          <cell r="Z726" t="str">
            <v>RESSOURCES INFORMATIQUES</v>
          </cell>
          <cell r="AA726" t="str">
            <v>texte</v>
          </cell>
          <cell r="AB726" t="str">
            <v>txt</v>
          </cell>
          <cell r="AC726" t="str">
            <v>rdacontent/fre</v>
          </cell>
          <cell r="AD726" t="str">
            <v>informatique</v>
          </cell>
          <cell r="AE726" t="str">
            <v>c</v>
          </cell>
          <cell r="AF726" t="str">
            <v>rdamedia/fre</v>
          </cell>
          <cell r="AG726" t="str">
            <v>ressource en ligne</v>
          </cell>
          <cell r="AH726" t="str">
            <v>cr</v>
          </cell>
          <cell r="AI726" t="str">
            <v>rdacarrier/fre</v>
          </cell>
          <cell r="AJ726" t="str">
            <v>m\\\\\o\\d\\\\\\\\</v>
          </cell>
          <cell r="AK726" t="str">
            <v>cr\cn\\\\uuaua</v>
          </cell>
          <cell r="AL726" t="str">
            <v>Accès restreint aux membres</v>
          </cell>
          <cell r="AM726" t="str">
            <v>Source de la note de description : Version imprimée</v>
          </cell>
          <cell r="AN726" t="str">
            <v/>
          </cell>
          <cell r="AO726" t="str">
            <v>%SITE_CLIENT%/?library_guid=1F396B84-229D-4418-AC04-0262C3AE694A</v>
          </cell>
          <cell r="AP726" t="str">
            <v>Accès au travers du portail ENI</v>
          </cell>
          <cell r="AQ726" t="str">
            <v xml:space="preserve"> apex </v>
          </cell>
          <cell r="AR726" t="str">
            <v xml:space="preserve"> base de données </v>
          </cell>
          <cell r="AS726" t="str">
            <v xml:space="preserve"> LNRI12CORA</v>
          </cell>
          <cell r="AT726" t="str">
            <v xml:space="preserve"> sgbd </v>
          </cell>
          <cell r="AU726" t="str">
            <v xml:space="preserve"> sgbdr </v>
          </cell>
          <cell r="AV726" t="str">
            <v xml:space="preserve"> sql developper </v>
          </cell>
          <cell r="AW726" t="str">
            <v xml:space="preserve"> ts0048 </v>
          </cell>
          <cell r="AX726" t="str">
            <v xml:space="preserve">livre oracle </v>
          </cell>
          <cell r="AY726" t="str">
            <v/>
          </cell>
          <cell r="AZ726" t="str">
            <v/>
          </cell>
          <cell r="BA726" t="str">
            <v/>
          </cell>
          <cell r="BB726" t="str">
            <v/>
          </cell>
          <cell r="BC726" t="str">
            <v/>
          </cell>
          <cell r="BD726" t="str">
            <v/>
          </cell>
          <cell r="BE726" t="str">
            <v/>
          </cell>
          <cell r="BF726" t="str">
            <v/>
          </cell>
          <cell r="BG726" t="str">
            <v/>
          </cell>
          <cell r="BH726" t="str">
            <v/>
          </cell>
          <cell r="BI726" t="str">
            <v/>
          </cell>
          <cell r="BJ726" t="str">
            <v/>
          </cell>
          <cell r="BK726" t="str">
            <v/>
          </cell>
          <cell r="BL726" t="str">
            <v/>
          </cell>
          <cell r="BM726" t="str">
            <v/>
          </cell>
          <cell r="BN726" t="str">
            <v/>
          </cell>
          <cell r="BO726" t="str">
            <v/>
          </cell>
          <cell r="BP726" t="str">
            <v/>
          </cell>
          <cell r="BQ726" t="str">
            <v/>
          </cell>
          <cell r="BR726" t="str">
            <v/>
          </cell>
          <cell r="BS726" t="str">
            <v/>
          </cell>
          <cell r="BT726" t="str">
            <v/>
          </cell>
          <cell r="BU726" t="str">
            <v/>
          </cell>
          <cell r="BV726" t="str">
            <v/>
          </cell>
          <cell r="BW726" t="str">
            <v/>
          </cell>
          <cell r="BX726" t="str">
            <v/>
          </cell>
        </row>
        <row r="727">
          <cell r="A727" t="str">
            <v>RI12CORAA</v>
          </cell>
          <cell r="B727" t="str">
            <v>Oracle 12c</v>
          </cell>
          <cell r="C727" t="str">
            <v>Administration</v>
          </cell>
          <cell r="D727" t="str">
            <v>Olivier HEURTEL</v>
          </cell>
          <cell r="E727" t="str">
            <v/>
          </cell>
          <cell r="F727" t="str">
            <v>HEURTEL, Olivier</v>
          </cell>
          <cell r="G727" t="str">
            <v/>
          </cell>
          <cell r="H727" t="str">
            <v/>
          </cell>
          <cell r="I727" t="str">
            <v/>
          </cell>
          <cell r="J727" t="str">
            <v/>
          </cell>
          <cell r="K727" t="str">
            <v>Edition du 1 October 2014</v>
          </cell>
          <cell r="L727" t="str">
            <v>723 pages</v>
          </cell>
          <cell r="M727" t="str">
            <v>Editions ENI</v>
          </cell>
          <cell r="N727" t="str">
            <v>fre</v>
          </cell>
          <cell r="O727" t="str">
            <v>fre</v>
          </cell>
          <cell r="P727" t="str">
            <v>fre</v>
          </cell>
          <cell r="Q727" t="str">
            <v>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v>
          </cell>
          <cell r="R727">
            <v>9782746092471</v>
          </cell>
          <cell r="S727" t="str">
            <v>Version Numérique</v>
          </cell>
          <cell r="T727">
            <v>9782746091160</v>
          </cell>
          <cell r="U727" t="str">
            <v>Version Imprimée</v>
          </cell>
          <cell r="V727" t="str">
            <v>St-Herblain</v>
          </cell>
          <cell r="W727" t="str">
            <v>Editions ENI</v>
          </cell>
          <cell r="X727">
            <v>2014</v>
          </cell>
          <cell r="Y727" t="str">
            <v>Bibliothèque Numérique ENI (Service en ligne)</v>
          </cell>
          <cell r="Z727" t="str">
            <v>RESSOURCES INFORMATIQUES</v>
          </cell>
          <cell r="AA727" t="str">
            <v>texte</v>
          </cell>
          <cell r="AB727" t="str">
            <v>txt</v>
          </cell>
          <cell r="AC727" t="str">
            <v>rdacontent/fre</v>
          </cell>
          <cell r="AD727" t="str">
            <v>informatique</v>
          </cell>
          <cell r="AE727" t="str">
            <v>c</v>
          </cell>
          <cell r="AF727" t="str">
            <v>rdamedia/fre</v>
          </cell>
          <cell r="AG727" t="str">
            <v>ressource en ligne</v>
          </cell>
          <cell r="AH727" t="str">
            <v>cr</v>
          </cell>
          <cell r="AI727" t="str">
            <v>rdacarrier/fre</v>
          </cell>
          <cell r="AJ727" t="str">
            <v>m\\\\\o\\d\\\\\\\\</v>
          </cell>
          <cell r="AK727" t="str">
            <v>cr\cn\\\\uuaua</v>
          </cell>
          <cell r="AL727" t="str">
            <v>Accès restreint aux membres</v>
          </cell>
          <cell r="AM727" t="str">
            <v>Source de la note de description : Version imprimée</v>
          </cell>
          <cell r="AN727" t="str">
            <v/>
          </cell>
          <cell r="AO727" t="str">
            <v>%SITE_CLIENT%/?library_guid=D7639516-422E-45E8-8FE8-3DF45C9FA439</v>
          </cell>
          <cell r="AP727" t="str">
            <v>Accès au travers du portail ENI</v>
          </cell>
          <cell r="AQ727" t="str">
            <v xml:space="preserve"> base de données </v>
          </cell>
          <cell r="AR727" t="str">
            <v xml:space="preserve"> LNRI12CORAA</v>
          </cell>
          <cell r="AS727" t="str">
            <v xml:space="preserve"> pga </v>
          </cell>
          <cell r="AT727" t="str">
            <v xml:space="preserve"> RMAN </v>
          </cell>
          <cell r="AU727" t="str">
            <v xml:space="preserve"> SGBD </v>
          </cell>
          <cell r="AV727" t="str">
            <v xml:space="preserve"> SGBDR </v>
          </cell>
          <cell r="AW727" t="str">
            <v xml:space="preserve">livre oracle </v>
          </cell>
          <cell r="AX727" t="str">
            <v/>
          </cell>
          <cell r="AY727" t="str">
            <v/>
          </cell>
          <cell r="AZ727" t="str">
            <v/>
          </cell>
          <cell r="BA727" t="str">
            <v/>
          </cell>
          <cell r="BB727" t="str">
            <v/>
          </cell>
          <cell r="BC727" t="str">
            <v/>
          </cell>
          <cell r="BD727" t="str">
            <v/>
          </cell>
          <cell r="BE727" t="str">
            <v/>
          </cell>
          <cell r="BF727" t="str">
            <v/>
          </cell>
          <cell r="BG727" t="str">
            <v/>
          </cell>
          <cell r="BH727" t="str">
            <v/>
          </cell>
          <cell r="BI727" t="str">
            <v/>
          </cell>
          <cell r="BJ727" t="str">
            <v/>
          </cell>
          <cell r="BK727" t="str">
            <v/>
          </cell>
          <cell r="BL727" t="str">
            <v/>
          </cell>
          <cell r="BM727" t="str">
            <v/>
          </cell>
          <cell r="BN727" t="str">
            <v/>
          </cell>
          <cell r="BO727" t="str">
            <v/>
          </cell>
          <cell r="BP727" t="str">
            <v/>
          </cell>
          <cell r="BQ727" t="str">
            <v/>
          </cell>
          <cell r="BR727" t="str">
            <v/>
          </cell>
          <cell r="BS727" t="str">
            <v/>
          </cell>
          <cell r="BT727" t="str">
            <v/>
          </cell>
          <cell r="BU727" t="str">
            <v/>
          </cell>
          <cell r="BV727" t="str">
            <v/>
          </cell>
          <cell r="BW727" t="str">
            <v/>
          </cell>
          <cell r="BX727" t="str">
            <v/>
          </cell>
        </row>
        <row r="728">
          <cell r="A728" t="str">
            <v>RI12CSHA</v>
          </cell>
          <cell r="B728" t="str">
            <v>C# 5</v>
          </cell>
          <cell r="C728" t="str">
            <v>Les fondamentaux du langage - Développer avec Visual Studio 2012</v>
          </cell>
          <cell r="D728" t="str">
            <v>Thierry Groussard</v>
          </cell>
          <cell r="E728" t="str">
            <v/>
          </cell>
          <cell r="F728" t="str">
            <v>Groussard, Thierry</v>
          </cell>
          <cell r="G728" t="str">
            <v/>
          </cell>
          <cell r="H728" t="str">
            <v/>
          </cell>
          <cell r="I728" t="str">
            <v/>
          </cell>
          <cell r="J728" t="str">
            <v/>
          </cell>
          <cell r="K728" t="str">
            <v>Edition du 1 November 2012</v>
          </cell>
          <cell r="L728" t="str">
            <v>660 pages</v>
          </cell>
          <cell r="M728" t="str">
            <v>Editions ENI</v>
          </cell>
          <cell r="N728" t="str">
            <v>fre</v>
          </cell>
          <cell r="O728" t="str">
            <v>fre</v>
          </cell>
          <cell r="P728" t="str">
            <v>fre</v>
          </cell>
          <cell r="Q728" t="str">
            <v>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v>
          </cell>
          <cell r="R728">
            <v>9782746077522</v>
          </cell>
          <cell r="S728" t="str">
            <v>Version Numérique</v>
          </cell>
          <cell r="T728">
            <v>9782746077102</v>
          </cell>
          <cell r="U728" t="str">
            <v>Version Imprimée</v>
          </cell>
          <cell r="V728" t="str">
            <v>St-Herblain</v>
          </cell>
          <cell r="W728" t="str">
            <v>Editions ENI</v>
          </cell>
          <cell r="X728">
            <v>2012</v>
          </cell>
          <cell r="Y728" t="str">
            <v>Bibliothèque Numérique ENI (Service en ligne)</v>
          </cell>
          <cell r="Z728" t="str">
            <v>RESSOURCES INFORMATIQUES</v>
          </cell>
          <cell r="AA728" t="str">
            <v>texte</v>
          </cell>
          <cell r="AB728" t="str">
            <v>txt</v>
          </cell>
          <cell r="AC728" t="str">
            <v>rdacontent/fre</v>
          </cell>
          <cell r="AD728" t="str">
            <v>informatique</v>
          </cell>
          <cell r="AE728" t="str">
            <v>c</v>
          </cell>
          <cell r="AF728" t="str">
            <v>rdamedia/fre</v>
          </cell>
          <cell r="AG728" t="str">
            <v>ressource en ligne</v>
          </cell>
          <cell r="AH728" t="str">
            <v>cr</v>
          </cell>
          <cell r="AI728" t="str">
            <v>rdacarrier/fre</v>
          </cell>
          <cell r="AJ728" t="str">
            <v>m\\\\\o\\d\\\\\\\\</v>
          </cell>
          <cell r="AK728" t="str">
            <v>cr\cn\\\\uuaua</v>
          </cell>
          <cell r="AL728" t="str">
            <v>Accès restreint aux membres</v>
          </cell>
          <cell r="AM728" t="str">
            <v>Source de la note de description : Version imprimée</v>
          </cell>
          <cell r="AN728" t="str">
            <v/>
          </cell>
          <cell r="AO728" t="str">
            <v>%SITE_CLIENT%/?library_guid=7C5D9095-8E0C-4141-9189-46EA6EB40EB9</v>
          </cell>
          <cell r="AP728" t="str">
            <v>Accès au travers du portail ENI</v>
          </cell>
          <cell r="AQ728" t="str">
            <v xml:space="preserve"> .net </v>
          </cell>
          <cell r="AR728" t="str">
            <v xml:space="preserve"> ado </v>
          </cell>
          <cell r="AS728" t="str">
            <v xml:space="preserve"> ado.net </v>
          </cell>
          <cell r="AT728" t="str">
            <v xml:space="preserve"> c sharp </v>
          </cell>
          <cell r="AU728" t="str">
            <v xml:space="preserve"> c#5  </v>
          </cell>
          <cell r="AV728" t="str">
            <v xml:space="preserve"> click once </v>
          </cell>
          <cell r="AW728" t="str">
            <v xml:space="preserve"> dot net </v>
          </cell>
          <cell r="AX728" t="str">
            <v xml:space="preserve"> framework </v>
          </cell>
          <cell r="AY728" t="str">
            <v xml:space="preserve"> linq </v>
          </cell>
          <cell r="AZ728" t="str">
            <v xml:space="preserve"> LNRI12CSHA</v>
          </cell>
          <cell r="BA728" t="str">
            <v xml:space="preserve"> microsoft </v>
          </cell>
          <cell r="BB728" t="str">
            <v xml:space="preserve"> net </v>
          </cell>
          <cell r="BC728" t="str">
            <v xml:space="preserve"> poo </v>
          </cell>
          <cell r="BD728" t="str">
            <v xml:space="preserve"> Programmation Objet </v>
          </cell>
          <cell r="BE728" t="str">
            <v xml:space="preserve"> SQL </v>
          </cell>
          <cell r="BF728" t="str">
            <v xml:space="preserve"> VS </v>
          </cell>
          <cell r="BG728" t="str">
            <v xml:space="preserve">livre C# </v>
          </cell>
          <cell r="BH728" t="str">
            <v/>
          </cell>
          <cell r="BI728" t="str">
            <v/>
          </cell>
          <cell r="BJ728" t="str">
            <v/>
          </cell>
          <cell r="BK728" t="str">
            <v/>
          </cell>
          <cell r="BL728" t="str">
            <v/>
          </cell>
          <cell r="BM728" t="str">
            <v/>
          </cell>
          <cell r="BN728" t="str">
            <v/>
          </cell>
          <cell r="BO728" t="str">
            <v/>
          </cell>
          <cell r="BP728" t="str">
            <v/>
          </cell>
          <cell r="BQ728" t="str">
            <v/>
          </cell>
          <cell r="BR728" t="str">
            <v/>
          </cell>
          <cell r="BS728" t="str">
            <v/>
          </cell>
          <cell r="BT728" t="str">
            <v/>
          </cell>
          <cell r="BU728" t="str">
            <v/>
          </cell>
          <cell r="BV728" t="str">
            <v/>
          </cell>
          <cell r="BW728" t="str">
            <v/>
          </cell>
          <cell r="BX728" t="str">
            <v/>
          </cell>
        </row>
        <row r="729">
          <cell r="A729" t="str">
            <v>RI12NETVB</v>
          </cell>
          <cell r="B729" t="str">
            <v>Visual Basic 2012 (VB.NET)</v>
          </cell>
          <cell r="C729" t="str">
            <v>Les fondamentaux du langage - Développer avec Visual Studio 2012</v>
          </cell>
          <cell r="D729" t="str">
            <v>Thierry Groussard</v>
          </cell>
          <cell r="E729" t="str">
            <v/>
          </cell>
          <cell r="F729" t="str">
            <v>Groussard, Thierry</v>
          </cell>
          <cell r="G729" t="str">
            <v/>
          </cell>
          <cell r="H729" t="str">
            <v/>
          </cell>
          <cell r="I729" t="str">
            <v/>
          </cell>
          <cell r="J729" t="str">
            <v/>
          </cell>
          <cell r="K729" t="str">
            <v>Edition du 1 February 2013</v>
          </cell>
          <cell r="L729" t="str">
            <v>582 pages</v>
          </cell>
          <cell r="M729" t="str">
            <v>Editions ENI</v>
          </cell>
          <cell r="N729" t="str">
            <v>fre</v>
          </cell>
          <cell r="O729" t="str">
            <v>fre</v>
          </cell>
          <cell r="P729" t="str">
            <v>fre</v>
          </cell>
          <cell r="Q729" t="str">
            <v>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v>
          </cell>
          <cell r="R729">
            <v>9782746079571</v>
          </cell>
          <cell r="S729" t="str">
            <v>Version Numérique</v>
          </cell>
          <cell r="T729">
            <v>9782746078581</v>
          </cell>
          <cell r="U729" t="str">
            <v>Version Imprimée</v>
          </cell>
          <cell r="V729" t="str">
            <v>St-Herblain</v>
          </cell>
          <cell r="W729" t="str">
            <v>Editions ENI</v>
          </cell>
          <cell r="X729">
            <v>2013</v>
          </cell>
          <cell r="Y729" t="str">
            <v>Bibliothèque Numérique ENI (Service en ligne)</v>
          </cell>
          <cell r="Z729" t="str">
            <v>RESSOURCES INFORMATIQUES</v>
          </cell>
          <cell r="AA729" t="str">
            <v>texte</v>
          </cell>
          <cell r="AB729" t="str">
            <v>txt</v>
          </cell>
          <cell r="AC729" t="str">
            <v>rdacontent/fre</v>
          </cell>
          <cell r="AD729" t="str">
            <v>informatique</v>
          </cell>
          <cell r="AE729" t="str">
            <v>c</v>
          </cell>
          <cell r="AF729" t="str">
            <v>rdamedia/fre</v>
          </cell>
          <cell r="AG729" t="str">
            <v>ressource en ligne</v>
          </cell>
          <cell r="AH729" t="str">
            <v>cr</v>
          </cell>
          <cell r="AI729" t="str">
            <v>rdacarrier/fre</v>
          </cell>
          <cell r="AJ729" t="str">
            <v>m\\\\\o\\d\\\\\\\\</v>
          </cell>
          <cell r="AK729" t="str">
            <v>cr\cn\\\\uuaua</v>
          </cell>
          <cell r="AL729" t="str">
            <v>Accès restreint aux membres</v>
          </cell>
          <cell r="AM729" t="str">
            <v>Source de la note de description : Version imprimée</v>
          </cell>
          <cell r="AN729" t="str">
            <v/>
          </cell>
          <cell r="AO729" t="str">
            <v>%SITE_CLIENT%/?library_guid=37FD4662-F184-4959-A560-A988C4CBB177</v>
          </cell>
          <cell r="AP729" t="str">
            <v>Accès au travers du portail ENI</v>
          </cell>
          <cell r="AQ729" t="str">
            <v xml:space="preserve"> .net </v>
          </cell>
          <cell r="AR729" t="str">
            <v xml:space="preserve"> ADO.net </v>
          </cell>
          <cell r="AS729" t="str">
            <v xml:space="preserve"> dot net </v>
          </cell>
          <cell r="AT729" t="str">
            <v xml:space="preserve"> linq </v>
          </cell>
          <cell r="AU729" t="str">
            <v xml:space="preserve"> linq </v>
          </cell>
          <cell r="AV729" t="str">
            <v xml:space="preserve"> LNRI12NETVB</v>
          </cell>
          <cell r="AW729" t="str">
            <v xml:space="preserve"> Microsoft </v>
          </cell>
          <cell r="AX729" t="str">
            <v xml:space="preserve"> net </v>
          </cell>
          <cell r="AY729" t="str">
            <v xml:space="preserve"> poo </v>
          </cell>
          <cell r="AZ729" t="str">
            <v xml:space="preserve"> Programmation Objet </v>
          </cell>
          <cell r="BA729" t="str">
            <v xml:space="preserve"> SQL </v>
          </cell>
          <cell r="BB729" t="str">
            <v xml:space="preserve"> vb net </v>
          </cell>
          <cell r="BC729" t="str">
            <v xml:space="preserve"> VS </v>
          </cell>
          <cell r="BD729" t="str">
            <v xml:space="preserve"> vs 2012 </v>
          </cell>
          <cell r="BE729" t="str">
            <v xml:space="preserve">livre VB </v>
          </cell>
          <cell r="BF729" t="str">
            <v/>
          </cell>
          <cell r="BG729" t="str">
            <v/>
          </cell>
          <cell r="BH729" t="str">
            <v/>
          </cell>
          <cell r="BI729" t="str">
            <v/>
          </cell>
          <cell r="BJ729" t="str">
            <v/>
          </cell>
          <cell r="BK729" t="str">
            <v/>
          </cell>
          <cell r="BL729" t="str">
            <v/>
          </cell>
          <cell r="BM729" t="str">
            <v/>
          </cell>
          <cell r="BN729" t="str">
            <v/>
          </cell>
          <cell r="BO729" t="str">
            <v/>
          </cell>
          <cell r="BP729" t="str">
            <v/>
          </cell>
          <cell r="BQ729" t="str">
            <v/>
          </cell>
          <cell r="BR729" t="str">
            <v/>
          </cell>
          <cell r="BS729" t="str">
            <v/>
          </cell>
          <cell r="BT729" t="str">
            <v/>
          </cell>
          <cell r="BU729" t="str">
            <v/>
          </cell>
          <cell r="BV729" t="str">
            <v/>
          </cell>
          <cell r="BW729" t="str">
            <v/>
          </cell>
          <cell r="BX729" t="str">
            <v/>
          </cell>
        </row>
        <row r="730">
          <cell r="A730" t="str">
            <v>RI12R2WINS</v>
          </cell>
          <cell r="B730" t="str">
            <v>Windows Server 2012 R2</v>
          </cell>
          <cell r="C730" t="str">
            <v>Les bases indispensables pour administrer et configurer votre serveur</v>
          </cell>
          <cell r="D730" t="str">
            <v>Nicolas BONNET</v>
          </cell>
          <cell r="E730" t="str">
            <v/>
          </cell>
          <cell r="F730" t="str">
            <v>BONNET, Nicolas</v>
          </cell>
          <cell r="G730" t="str">
            <v/>
          </cell>
          <cell r="H730" t="str">
            <v/>
          </cell>
          <cell r="I730" t="str">
            <v/>
          </cell>
          <cell r="J730" t="str">
            <v/>
          </cell>
          <cell r="K730" t="str">
            <v>Edition du 1 January 2014</v>
          </cell>
          <cell r="L730" t="str">
            <v>706 pages</v>
          </cell>
          <cell r="M730" t="str">
            <v>Editions ENI</v>
          </cell>
          <cell r="N730" t="str">
            <v>fre</v>
          </cell>
          <cell r="O730" t="str">
            <v>fre</v>
          </cell>
          <cell r="P730" t="str">
            <v>fre</v>
          </cell>
          <cell r="Q730" t="str">
            <v>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v>
          </cell>
          <cell r="R730">
            <v>9782746087323</v>
          </cell>
          <cell r="S730" t="str">
            <v>Version Numérique</v>
          </cell>
          <cell r="T730">
            <v>9782746086111</v>
          </cell>
          <cell r="U730" t="str">
            <v>Version Imprimée</v>
          </cell>
          <cell r="V730" t="str">
            <v>St-Herblain</v>
          </cell>
          <cell r="W730" t="str">
            <v>Editions ENI</v>
          </cell>
          <cell r="X730">
            <v>2014</v>
          </cell>
          <cell r="Y730" t="str">
            <v>Bibliothèque Numérique ENI (Service en ligne)</v>
          </cell>
          <cell r="Z730" t="str">
            <v>RESSOURCES INFORMATIQUES</v>
          </cell>
          <cell r="AA730" t="str">
            <v>texte</v>
          </cell>
          <cell r="AB730" t="str">
            <v>txt</v>
          </cell>
          <cell r="AC730" t="str">
            <v>rdacontent/fre</v>
          </cell>
          <cell r="AD730" t="str">
            <v>informatique</v>
          </cell>
          <cell r="AE730" t="str">
            <v>c</v>
          </cell>
          <cell r="AF730" t="str">
            <v>rdamedia/fre</v>
          </cell>
          <cell r="AG730" t="str">
            <v>ressource en ligne</v>
          </cell>
          <cell r="AH730" t="str">
            <v>cr</v>
          </cell>
          <cell r="AI730" t="str">
            <v>rdacarrier/fre</v>
          </cell>
          <cell r="AJ730" t="str">
            <v>m\\\\\o\\d\\\\\\\\</v>
          </cell>
          <cell r="AK730" t="str">
            <v>cr\cn\\\\uuaua</v>
          </cell>
          <cell r="AL730" t="str">
            <v>Accès restreint aux membres</v>
          </cell>
          <cell r="AM730" t="str">
            <v>Source de la note de description : Version imprimée</v>
          </cell>
          <cell r="AN730" t="str">
            <v/>
          </cell>
          <cell r="AO730" t="str">
            <v>%SITE_CLIENT%/?library_guid=D93CC14C-F0EF-48C7-8688-B7773914140A</v>
          </cell>
          <cell r="AP730" t="str">
            <v>Accès au travers du portail ENI</v>
          </cell>
          <cell r="AQ730" t="str">
            <v xml:space="preserve"> active directory </v>
          </cell>
          <cell r="AR730" t="str">
            <v xml:space="preserve"> AD </v>
          </cell>
          <cell r="AS730" t="str">
            <v xml:space="preserve"> dfs </v>
          </cell>
          <cell r="AT730" t="str">
            <v xml:space="preserve"> dhcp </v>
          </cell>
          <cell r="AU730" t="str">
            <v xml:space="preserve"> dns </v>
          </cell>
          <cell r="AV730" t="str">
            <v xml:space="preserve"> hyper</v>
          </cell>
          <cell r="AW730" t="str">
            <v xml:space="preserve"> LNRI12R2WINS</v>
          </cell>
          <cell r="AX730" t="str">
            <v xml:space="preserve"> microsoft </v>
          </cell>
          <cell r="AY730" t="str">
            <v xml:space="preserve"> powershell </v>
          </cell>
          <cell r="AZ730" t="str">
            <v xml:space="preserve"> RODC </v>
          </cell>
          <cell r="BA730" t="str">
            <v xml:space="preserve">v </v>
          </cell>
          <cell r="BB730" t="str">
            <v xml:space="preserve">windows serveur </v>
          </cell>
          <cell r="BC730" t="str">
            <v/>
          </cell>
          <cell r="BD730" t="str">
            <v/>
          </cell>
          <cell r="BE730" t="str">
            <v/>
          </cell>
          <cell r="BF730" t="str">
            <v/>
          </cell>
          <cell r="BG730" t="str">
            <v/>
          </cell>
          <cell r="BH730" t="str">
            <v/>
          </cell>
          <cell r="BI730" t="str">
            <v/>
          </cell>
          <cell r="BJ730" t="str">
            <v/>
          </cell>
          <cell r="BK730" t="str">
            <v/>
          </cell>
          <cell r="BL730" t="str">
            <v/>
          </cell>
          <cell r="BM730" t="str">
            <v/>
          </cell>
          <cell r="BN730" t="str">
            <v/>
          </cell>
          <cell r="BO730" t="str">
            <v/>
          </cell>
          <cell r="BP730" t="str">
            <v/>
          </cell>
          <cell r="BQ730" t="str">
            <v/>
          </cell>
          <cell r="BR730" t="str">
            <v/>
          </cell>
          <cell r="BS730" t="str">
            <v/>
          </cell>
          <cell r="BT730" t="str">
            <v/>
          </cell>
          <cell r="BU730" t="str">
            <v/>
          </cell>
          <cell r="BV730" t="str">
            <v/>
          </cell>
          <cell r="BW730" t="str">
            <v/>
          </cell>
          <cell r="BX730" t="str">
            <v/>
          </cell>
        </row>
        <row r="731">
          <cell r="A731" t="str">
            <v>RI12SQL</v>
          </cell>
          <cell r="B731" t="str">
            <v>SQL Server 2012 - SQL, Transact SQL</v>
          </cell>
          <cell r="C731" t="str">
            <v>Conception et réalisation d'une base de données</v>
          </cell>
          <cell r="D731" t="str">
            <v>Jérôme Gabillaud</v>
          </cell>
          <cell r="E731" t="str">
            <v/>
          </cell>
          <cell r="F731" t="str">
            <v>Gabillaud, Jérôme</v>
          </cell>
          <cell r="G731" t="str">
            <v/>
          </cell>
          <cell r="H731" t="str">
            <v/>
          </cell>
          <cell r="I731" t="str">
            <v/>
          </cell>
          <cell r="J731" t="str">
            <v/>
          </cell>
          <cell r="K731" t="str">
            <v>Edition du 1 June 2012</v>
          </cell>
          <cell r="L731" t="str">
            <v>454 pages</v>
          </cell>
          <cell r="M731" t="str">
            <v>Editions ENI</v>
          </cell>
          <cell r="N731" t="str">
            <v>fre</v>
          </cell>
          <cell r="O731" t="str">
            <v>fre</v>
          </cell>
          <cell r="P731" t="str">
            <v>fre</v>
          </cell>
          <cell r="Q731" t="str">
            <v>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v>
          </cell>
          <cell r="R731">
            <v>9782746074705</v>
          </cell>
          <cell r="S731" t="str">
            <v>Version Numérique</v>
          </cell>
          <cell r="T731">
            <v>9782746074149</v>
          </cell>
          <cell r="U731" t="str">
            <v>Version Imprimée</v>
          </cell>
          <cell r="V731" t="str">
            <v>St-Herblain</v>
          </cell>
          <cell r="W731" t="str">
            <v>Editions ENI</v>
          </cell>
          <cell r="X731">
            <v>2012</v>
          </cell>
          <cell r="Y731" t="str">
            <v>Bibliothèque Numérique ENI (Service en ligne)</v>
          </cell>
          <cell r="Z731" t="str">
            <v>RESSOURCES INFORMATIQUES</v>
          </cell>
          <cell r="AA731" t="str">
            <v>texte</v>
          </cell>
          <cell r="AB731" t="str">
            <v>txt</v>
          </cell>
          <cell r="AC731" t="str">
            <v>rdacontent/fre</v>
          </cell>
          <cell r="AD731" t="str">
            <v>informatique</v>
          </cell>
          <cell r="AE731" t="str">
            <v>c</v>
          </cell>
          <cell r="AF731" t="str">
            <v>rdamedia/fre</v>
          </cell>
          <cell r="AG731" t="str">
            <v>ressource en ligne</v>
          </cell>
          <cell r="AH731" t="str">
            <v>cr</v>
          </cell>
          <cell r="AI731" t="str">
            <v>rdacarrier/fre</v>
          </cell>
          <cell r="AJ731" t="str">
            <v>m\\\\\o\\d\\\\\\\\</v>
          </cell>
          <cell r="AK731" t="str">
            <v>cr\cn\\\\uuaua</v>
          </cell>
          <cell r="AL731" t="str">
            <v>Accès restreint aux membres</v>
          </cell>
          <cell r="AM731" t="str">
            <v>Source de la note de description : Version imprimée</v>
          </cell>
          <cell r="AN731" t="str">
            <v/>
          </cell>
          <cell r="AO731" t="str">
            <v>%SITE_CLIENT%/?library_guid=A4FF9DCC-CB0E-4871-91E6-22110EB43C01</v>
          </cell>
          <cell r="AP731" t="str">
            <v>Accès au travers du portail ENI</v>
          </cell>
          <cell r="AQ731" t="str">
            <v xml:space="preserve"> algèbre relationnelle </v>
          </cell>
          <cell r="AR731" t="str">
            <v xml:space="preserve"> LNRI12SQL</v>
          </cell>
          <cell r="AS731" t="str">
            <v xml:space="preserve"> powershell  </v>
          </cell>
          <cell r="AT731" t="str">
            <v xml:space="preserve"> SGBD </v>
          </cell>
          <cell r="AU731" t="str">
            <v xml:space="preserve"> SGBDR </v>
          </cell>
          <cell r="AV731" t="str">
            <v xml:space="preserve"> sqlserver </v>
          </cell>
          <cell r="AW731" t="str">
            <v xml:space="preserve">microsoft </v>
          </cell>
          <cell r="AX731" t="str">
            <v/>
          </cell>
          <cell r="AY731" t="str">
            <v/>
          </cell>
          <cell r="AZ731" t="str">
            <v/>
          </cell>
          <cell r="BA731" t="str">
            <v/>
          </cell>
          <cell r="BB731" t="str">
            <v/>
          </cell>
          <cell r="BC731" t="str">
            <v/>
          </cell>
          <cell r="BD731" t="str">
            <v/>
          </cell>
          <cell r="BE731" t="str">
            <v/>
          </cell>
          <cell r="BF731" t="str">
            <v/>
          </cell>
          <cell r="BG731" t="str">
            <v/>
          </cell>
          <cell r="BH731" t="str">
            <v/>
          </cell>
          <cell r="BI731" t="str">
            <v/>
          </cell>
          <cell r="BJ731" t="str">
            <v/>
          </cell>
          <cell r="BK731" t="str">
            <v/>
          </cell>
          <cell r="BL731" t="str">
            <v/>
          </cell>
          <cell r="BM731" t="str">
            <v/>
          </cell>
          <cell r="BN731" t="str">
            <v/>
          </cell>
          <cell r="BO731" t="str">
            <v/>
          </cell>
          <cell r="BP731" t="str">
            <v/>
          </cell>
          <cell r="BQ731" t="str">
            <v/>
          </cell>
          <cell r="BR731" t="str">
            <v/>
          </cell>
          <cell r="BS731" t="str">
            <v/>
          </cell>
          <cell r="BT731" t="str">
            <v/>
          </cell>
          <cell r="BU731" t="str">
            <v/>
          </cell>
          <cell r="BV731" t="str">
            <v/>
          </cell>
          <cell r="BW731" t="str">
            <v/>
          </cell>
          <cell r="BX731" t="str">
            <v/>
          </cell>
        </row>
        <row r="732">
          <cell r="A732" t="str">
            <v>RI12SQLA</v>
          </cell>
          <cell r="B732" t="str">
            <v>SQL Server 2012</v>
          </cell>
          <cell r="C732" t="str">
            <v>Administration d'une base de données transactionnelle avec SQL Server Management Studio</v>
          </cell>
          <cell r="D732" t="str">
            <v>Jérôme Gabillaud</v>
          </cell>
          <cell r="E732" t="str">
            <v/>
          </cell>
          <cell r="F732" t="str">
            <v>Gabillaud, Jérôme</v>
          </cell>
          <cell r="G732" t="str">
            <v/>
          </cell>
          <cell r="H732" t="str">
            <v/>
          </cell>
          <cell r="I732" t="str">
            <v/>
          </cell>
          <cell r="J732" t="str">
            <v/>
          </cell>
          <cell r="K732" t="str">
            <v>Edition du 1 October 2012</v>
          </cell>
          <cell r="L732" t="str">
            <v>571 pages</v>
          </cell>
          <cell r="M732" t="str">
            <v>Editions ENI</v>
          </cell>
          <cell r="N732" t="str">
            <v>fre</v>
          </cell>
          <cell r="O732" t="str">
            <v>fre</v>
          </cell>
          <cell r="P732" t="str">
            <v>fre</v>
          </cell>
          <cell r="Q732" t="str">
            <v>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v>
          </cell>
          <cell r="R732">
            <v>9782746076945</v>
          </cell>
          <cell r="S732" t="str">
            <v>Version Numérique</v>
          </cell>
          <cell r="T732">
            <v>9782746076617</v>
          </cell>
          <cell r="U732" t="str">
            <v>Version Imprimée</v>
          </cell>
          <cell r="V732" t="str">
            <v>St-Herblain</v>
          </cell>
          <cell r="W732" t="str">
            <v>Editions ENI</v>
          </cell>
          <cell r="X732">
            <v>2012</v>
          </cell>
          <cell r="Y732" t="str">
            <v>Bibliothèque Numérique ENI (Service en ligne)</v>
          </cell>
          <cell r="Z732" t="str">
            <v>RESSOURCES INFORMATIQUES</v>
          </cell>
          <cell r="AA732" t="str">
            <v>texte</v>
          </cell>
          <cell r="AB732" t="str">
            <v>txt</v>
          </cell>
          <cell r="AC732" t="str">
            <v>rdacontent/fre</v>
          </cell>
          <cell r="AD732" t="str">
            <v>informatique</v>
          </cell>
          <cell r="AE732" t="str">
            <v>c</v>
          </cell>
          <cell r="AF732" t="str">
            <v>rdamedia/fre</v>
          </cell>
          <cell r="AG732" t="str">
            <v>ressource en ligne</v>
          </cell>
          <cell r="AH732" t="str">
            <v>cr</v>
          </cell>
          <cell r="AI732" t="str">
            <v>rdacarrier/fre</v>
          </cell>
          <cell r="AJ732" t="str">
            <v>m\\\\\o\\d\\\\\\\\</v>
          </cell>
          <cell r="AK732" t="str">
            <v>cr\cn\\\\uuaua</v>
          </cell>
          <cell r="AL732" t="str">
            <v>Accès restreint aux membres</v>
          </cell>
          <cell r="AM732" t="str">
            <v>Source de la note de description : Version imprimée</v>
          </cell>
          <cell r="AN732" t="str">
            <v/>
          </cell>
          <cell r="AO732" t="str">
            <v>%SITE_CLIENT%/?library_guid=175970CA-7022-44AE-B57A-3AFDD1AC65CF</v>
          </cell>
          <cell r="AP732" t="str">
            <v>Accès au travers du portail ENI</v>
          </cell>
          <cell r="AQ732" t="str">
            <v xml:space="preserve"> algèbre relationnelle </v>
          </cell>
          <cell r="AR732" t="str">
            <v xml:space="preserve"> LNRI12SQLA</v>
          </cell>
          <cell r="AS732" t="str">
            <v xml:space="preserve"> Microsoft </v>
          </cell>
          <cell r="AT732" t="str">
            <v xml:space="preserve"> power Shell </v>
          </cell>
          <cell r="AU732" t="str">
            <v xml:space="preserve"> powershell </v>
          </cell>
          <cell r="AV732" t="str">
            <v xml:space="preserve"> SGBD </v>
          </cell>
          <cell r="AW732" t="str">
            <v xml:space="preserve"> SGBDR </v>
          </cell>
          <cell r="AX732" t="str">
            <v xml:space="preserve"> sql serveur </v>
          </cell>
          <cell r="AY732" t="str">
            <v xml:space="preserve"> sqlserver </v>
          </cell>
          <cell r="AZ732" t="str">
            <v xml:space="preserve"> Transact SQL </v>
          </cell>
          <cell r="BA732" t="str">
            <v xml:space="preserve">SQL </v>
          </cell>
          <cell r="BB732" t="str">
            <v/>
          </cell>
          <cell r="BC732" t="str">
            <v/>
          </cell>
          <cell r="BD732" t="str">
            <v/>
          </cell>
          <cell r="BE732" t="str">
            <v/>
          </cell>
          <cell r="BF732" t="str">
            <v/>
          </cell>
          <cell r="BG732" t="str">
            <v/>
          </cell>
          <cell r="BH732" t="str">
            <v/>
          </cell>
          <cell r="BI732" t="str">
            <v/>
          </cell>
          <cell r="BJ732" t="str">
            <v/>
          </cell>
          <cell r="BK732" t="str">
            <v/>
          </cell>
          <cell r="BL732" t="str">
            <v/>
          </cell>
          <cell r="BM732" t="str">
            <v/>
          </cell>
          <cell r="BN732" t="str">
            <v/>
          </cell>
          <cell r="BO732" t="str">
            <v/>
          </cell>
          <cell r="BP732" t="str">
            <v/>
          </cell>
          <cell r="BQ732" t="str">
            <v/>
          </cell>
          <cell r="BR732" t="str">
            <v/>
          </cell>
          <cell r="BS732" t="str">
            <v/>
          </cell>
          <cell r="BT732" t="str">
            <v/>
          </cell>
          <cell r="BU732" t="str">
            <v/>
          </cell>
          <cell r="BV732" t="str">
            <v/>
          </cell>
          <cell r="BW732" t="str">
            <v/>
          </cell>
          <cell r="BX732" t="str">
            <v/>
          </cell>
        </row>
        <row r="733">
          <cell r="A733" t="str">
            <v>RI12WINS</v>
          </cell>
          <cell r="B733" t="str">
            <v>Windows Server 2012</v>
          </cell>
          <cell r="C733" t="str">
            <v>Les bases indispensables pour administrer et configurer votre serveur</v>
          </cell>
          <cell r="D733" t="str">
            <v>Nicolas BONNET</v>
          </cell>
          <cell r="E733" t="str">
            <v/>
          </cell>
          <cell r="F733" t="str">
            <v>BONNET, Nicolas</v>
          </cell>
          <cell r="G733" t="str">
            <v/>
          </cell>
          <cell r="H733" t="str">
            <v/>
          </cell>
          <cell r="I733" t="str">
            <v/>
          </cell>
          <cell r="J733" t="str">
            <v/>
          </cell>
          <cell r="K733" t="str">
            <v>Edition du 1 February 2013</v>
          </cell>
          <cell r="L733" t="str">
            <v>794 pages</v>
          </cell>
          <cell r="M733" t="str">
            <v>Editions ENI</v>
          </cell>
          <cell r="N733" t="str">
            <v>fre</v>
          </cell>
          <cell r="O733" t="str">
            <v>fre</v>
          </cell>
          <cell r="P733" t="str">
            <v>fre</v>
          </cell>
          <cell r="Q733" t="str">
            <v>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v>
          </cell>
          <cell r="R733">
            <v>9782746079595</v>
          </cell>
          <cell r="S733" t="str">
            <v>Version Numérique</v>
          </cell>
          <cell r="T733">
            <v>9782746078680</v>
          </cell>
          <cell r="U733" t="str">
            <v>Version Imprimée</v>
          </cell>
          <cell r="V733" t="str">
            <v>St-Herblain</v>
          </cell>
          <cell r="W733" t="str">
            <v>Editions ENI</v>
          </cell>
          <cell r="X733">
            <v>2013</v>
          </cell>
          <cell r="Y733" t="str">
            <v>Bibliothèque Numérique ENI (Service en ligne)</v>
          </cell>
          <cell r="Z733" t="str">
            <v>RESSOURCES INFORMATIQUES</v>
          </cell>
          <cell r="AA733" t="str">
            <v>texte</v>
          </cell>
          <cell r="AB733" t="str">
            <v>txt</v>
          </cell>
          <cell r="AC733" t="str">
            <v>rdacontent/fre</v>
          </cell>
          <cell r="AD733" t="str">
            <v>informatique</v>
          </cell>
          <cell r="AE733" t="str">
            <v>c</v>
          </cell>
          <cell r="AF733" t="str">
            <v>rdamedia/fre</v>
          </cell>
          <cell r="AG733" t="str">
            <v>ressource en ligne</v>
          </cell>
          <cell r="AH733" t="str">
            <v>cr</v>
          </cell>
          <cell r="AI733" t="str">
            <v>rdacarrier/fre</v>
          </cell>
          <cell r="AJ733" t="str">
            <v>m\\\\\o\\d\\\\\\\\</v>
          </cell>
          <cell r="AK733" t="str">
            <v>cr\cn\\\\uuaua</v>
          </cell>
          <cell r="AL733" t="str">
            <v>Accès restreint aux membres</v>
          </cell>
          <cell r="AM733" t="str">
            <v>Source de la note de description : Version imprimée</v>
          </cell>
          <cell r="AN733" t="str">
            <v/>
          </cell>
          <cell r="AO733" t="str">
            <v>%SITE_CLIENT%/?library_guid=DB71C006-ED4A-4A68-A89B-BEF486C27CEA</v>
          </cell>
          <cell r="AP733" t="str">
            <v>Accès au travers du portail ENI</v>
          </cell>
          <cell r="AQ733" t="str">
            <v xml:space="preserve"> active directory </v>
          </cell>
          <cell r="AR733" t="str">
            <v xml:space="preserve"> AD </v>
          </cell>
          <cell r="AS733" t="str">
            <v xml:space="preserve"> dfs </v>
          </cell>
          <cell r="AT733" t="str">
            <v xml:space="preserve"> dhcp </v>
          </cell>
          <cell r="AU733" t="str">
            <v xml:space="preserve"> dns </v>
          </cell>
          <cell r="AV733" t="str">
            <v xml:space="preserve"> gpo </v>
          </cell>
          <cell r="AW733" t="str">
            <v xml:space="preserve"> LNRI12WINS</v>
          </cell>
          <cell r="AX733" t="str">
            <v xml:space="preserve"> microsoft </v>
          </cell>
          <cell r="AY733" t="str">
            <v xml:space="preserve">RODC </v>
          </cell>
          <cell r="AZ733" t="str">
            <v/>
          </cell>
          <cell r="BA733" t="str">
            <v/>
          </cell>
          <cell r="BB733" t="str">
            <v/>
          </cell>
          <cell r="BC733" t="str">
            <v/>
          </cell>
          <cell r="BD733" t="str">
            <v/>
          </cell>
          <cell r="BE733" t="str">
            <v/>
          </cell>
          <cell r="BF733" t="str">
            <v/>
          </cell>
          <cell r="BG733" t="str">
            <v/>
          </cell>
          <cell r="BH733" t="str">
            <v/>
          </cell>
          <cell r="BI733" t="str">
            <v/>
          </cell>
          <cell r="BJ733" t="str">
            <v/>
          </cell>
          <cell r="BK733" t="str">
            <v/>
          </cell>
          <cell r="BL733" t="str">
            <v/>
          </cell>
          <cell r="BM733" t="str">
            <v/>
          </cell>
          <cell r="BN733" t="str">
            <v/>
          </cell>
          <cell r="BO733" t="str">
            <v/>
          </cell>
          <cell r="BP733" t="str">
            <v/>
          </cell>
          <cell r="BQ733" t="str">
            <v/>
          </cell>
          <cell r="BR733" t="str">
            <v/>
          </cell>
          <cell r="BS733" t="str">
            <v/>
          </cell>
          <cell r="BT733" t="str">
            <v/>
          </cell>
          <cell r="BU733" t="str">
            <v/>
          </cell>
          <cell r="BV733" t="str">
            <v/>
          </cell>
          <cell r="BW733" t="str">
            <v/>
          </cell>
          <cell r="BX733" t="str">
            <v/>
          </cell>
        </row>
        <row r="734">
          <cell r="A734" t="str">
            <v>RI12WSE</v>
          </cell>
          <cell r="B734" t="str">
            <v>Windows Server 2012 Essentials</v>
          </cell>
          <cell r="C734" t="str">
            <v>Installation, configuration et gestion quotidienne</v>
          </cell>
          <cell r="D734" t="str">
            <v>Yves GOURLÉ</v>
          </cell>
          <cell r="E734" t="str">
            <v/>
          </cell>
          <cell r="F734" t="str">
            <v>GOURLÉ, Yves</v>
          </cell>
          <cell r="G734" t="str">
            <v/>
          </cell>
          <cell r="H734" t="str">
            <v/>
          </cell>
          <cell r="I734" t="str">
            <v/>
          </cell>
          <cell r="J734" t="str">
            <v/>
          </cell>
          <cell r="K734" t="str">
            <v>Edition du 1 November 2013</v>
          </cell>
          <cell r="L734" t="str">
            <v>662 pages</v>
          </cell>
          <cell r="M734" t="str">
            <v>Editions ENI</v>
          </cell>
          <cell r="N734" t="str">
            <v>fre</v>
          </cell>
          <cell r="O734" t="str">
            <v>fre</v>
          </cell>
          <cell r="P734" t="str">
            <v>fre</v>
          </cell>
          <cell r="Q734" t="str">
            <v>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v>
          </cell>
          <cell r="R734">
            <v>9782746085794</v>
          </cell>
          <cell r="S734" t="str">
            <v>Version Numérique</v>
          </cell>
          <cell r="T734">
            <v>9782746084537</v>
          </cell>
          <cell r="U734" t="str">
            <v>Version Imprimée</v>
          </cell>
          <cell r="V734" t="str">
            <v>St-Herblain</v>
          </cell>
          <cell r="W734" t="str">
            <v>Editions ENI</v>
          </cell>
          <cell r="X734">
            <v>2013</v>
          </cell>
          <cell r="Y734" t="str">
            <v>Bibliothèque Numérique ENI (Service en ligne)</v>
          </cell>
          <cell r="Z734" t="str">
            <v>RESSOURCES INFORMATIQUES</v>
          </cell>
          <cell r="AA734" t="str">
            <v>texte</v>
          </cell>
          <cell r="AB734" t="str">
            <v>txt</v>
          </cell>
          <cell r="AC734" t="str">
            <v>rdacontent/fre</v>
          </cell>
          <cell r="AD734" t="str">
            <v>informatique</v>
          </cell>
          <cell r="AE734" t="str">
            <v>c</v>
          </cell>
          <cell r="AF734" t="str">
            <v>rdamedia/fre</v>
          </cell>
          <cell r="AG734" t="str">
            <v>ressource en ligne</v>
          </cell>
          <cell r="AH734" t="str">
            <v>cr</v>
          </cell>
          <cell r="AI734" t="str">
            <v>rdacarrier/fre</v>
          </cell>
          <cell r="AJ734" t="str">
            <v>m\\\\\o\\d\\\\\\\\</v>
          </cell>
          <cell r="AK734" t="str">
            <v>cr\cn\\\\uuaua</v>
          </cell>
          <cell r="AL734" t="str">
            <v>Accès restreint aux membres</v>
          </cell>
          <cell r="AM734" t="str">
            <v>Source de la note de description : Version imprimée</v>
          </cell>
          <cell r="AN734" t="str">
            <v/>
          </cell>
          <cell r="AO734" t="str">
            <v>%SITE_CLIENT%/?library_guid=EF1B61B0-0F4A-44E0-B44E-D1DE395AF248</v>
          </cell>
          <cell r="AP734" t="str">
            <v>Accès au travers du portail ENI</v>
          </cell>
          <cell r="AQ734" t="str">
            <v xml:space="preserve"> LNRI12WSE</v>
          </cell>
          <cell r="AR734" t="str">
            <v xml:space="preserve"> sbs </v>
          </cell>
          <cell r="AS734" t="str">
            <v xml:space="preserve"> sbs 2012 </v>
          </cell>
          <cell r="AT734" t="str">
            <v xml:space="preserve"> WSE </v>
          </cell>
          <cell r="AU734" t="str">
            <v xml:space="preserve"> WSE 2012 </v>
          </cell>
          <cell r="AV734" t="str">
            <v xml:space="preserve">Microsoft </v>
          </cell>
          <cell r="AW734" t="str">
            <v/>
          </cell>
          <cell r="AX734" t="str">
            <v/>
          </cell>
          <cell r="AY734" t="str">
            <v/>
          </cell>
          <cell r="AZ734" t="str">
            <v/>
          </cell>
          <cell r="BA734" t="str">
            <v/>
          </cell>
          <cell r="BB734" t="str">
            <v/>
          </cell>
          <cell r="BC734" t="str">
            <v/>
          </cell>
          <cell r="BD734" t="str">
            <v/>
          </cell>
          <cell r="BE734" t="str">
            <v/>
          </cell>
          <cell r="BF734" t="str">
            <v/>
          </cell>
          <cell r="BG734" t="str">
            <v/>
          </cell>
          <cell r="BH734" t="str">
            <v/>
          </cell>
          <cell r="BI734" t="str">
            <v/>
          </cell>
          <cell r="BJ734" t="str">
            <v/>
          </cell>
          <cell r="BK734" t="str">
            <v/>
          </cell>
          <cell r="BL734" t="str">
            <v/>
          </cell>
          <cell r="BM734" t="str">
            <v/>
          </cell>
          <cell r="BN734" t="str">
            <v/>
          </cell>
          <cell r="BO734" t="str">
            <v/>
          </cell>
          <cell r="BP734" t="str">
            <v/>
          </cell>
          <cell r="BQ734" t="str">
            <v/>
          </cell>
          <cell r="BR734" t="str">
            <v/>
          </cell>
          <cell r="BS734" t="str">
            <v/>
          </cell>
          <cell r="BT734" t="str">
            <v/>
          </cell>
          <cell r="BU734" t="str">
            <v/>
          </cell>
          <cell r="BV734" t="str">
            <v/>
          </cell>
          <cell r="BW734" t="str">
            <v/>
          </cell>
          <cell r="BX734" t="str">
            <v/>
          </cell>
        </row>
        <row r="735">
          <cell r="A735" t="str">
            <v>RI13ACCV</v>
          </cell>
          <cell r="B735" t="str">
            <v>VBA Access 2013</v>
          </cell>
          <cell r="C735" t="str">
            <v>Programmer sous Access</v>
          </cell>
          <cell r="D735" t="str">
            <v>Michèle Amelot</v>
          </cell>
          <cell r="E735" t="str">
            <v/>
          </cell>
          <cell r="F735" t="str">
            <v>Amelot, Michèle</v>
          </cell>
          <cell r="G735" t="str">
            <v/>
          </cell>
          <cell r="H735" t="str">
            <v/>
          </cell>
          <cell r="I735" t="str">
            <v/>
          </cell>
          <cell r="J735" t="str">
            <v/>
          </cell>
          <cell r="K735" t="str">
            <v>Edition du 1 July 2013</v>
          </cell>
          <cell r="L735" t="str">
            <v>382 pages</v>
          </cell>
          <cell r="M735" t="str">
            <v>Editions ENI</v>
          </cell>
          <cell r="N735" t="str">
            <v>fre</v>
          </cell>
          <cell r="O735" t="str">
            <v>fre</v>
          </cell>
          <cell r="P735" t="str">
            <v>fre</v>
          </cell>
          <cell r="Q735" t="str">
            <v>&amp;Agrave;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v>
          </cell>
          <cell r="R735">
            <v>9782746082533</v>
          </cell>
          <cell r="S735" t="str">
            <v>Version Numérique</v>
          </cell>
          <cell r="T735">
            <v>9782746081918</v>
          </cell>
          <cell r="U735" t="str">
            <v>Version Imprimée</v>
          </cell>
          <cell r="V735" t="str">
            <v>St-Herblain</v>
          </cell>
          <cell r="W735" t="str">
            <v>Editions ENI</v>
          </cell>
          <cell r="X735">
            <v>2013</v>
          </cell>
          <cell r="Y735" t="str">
            <v>Bibliothèque Numérique ENI (Service en ligne)</v>
          </cell>
          <cell r="Z735" t="str">
            <v>RESSOURCES INFORMATIQUES</v>
          </cell>
          <cell r="AA735" t="str">
            <v>texte</v>
          </cell>
          <cell r="AB735" t="str">
            <v>txt</v>
          </cell>
          <cell r="AC735" t="str">
            <v>rdacontent/fre</v>
          </cell>
          <cell r="AD735" t="str">
            <v>informatique</v>
          </cell>
          <cell r="AE735" t="str">
            <v>c</v>
          </cell>
          <cell r="AF735" t="str">
            <v>rdamedia/fre</v>
          </cell>
          <cell r="AG735" t="str">
            <v>ressource en ligne</v>
          </cell>
          <cell r="AH735" t="str">
            <v>cr</v>
          </cell>
          <cell r="AI735" t="str">
            <v>rdacarrier/fre</v>
          </cell>
          <cell r="AJ735" t="str">
            <v>m\\\\\o\\d\\\\\\\\</v>
          </cell>
          <cell r="AK735" t="str">
            <v>cr\cn\\\\uuaua</v>
          </cell>
          <cell r="AL735" t="str">
            <v>Accès restreint aux membres</v>
          </cell>
          <cell r="AM735" t="str">
            <v>Source de la note de description : Version imprimée</v>
          </cell>
          <cell r="AN735" t="str">
            <v/>
          </cell>
          <cell r="AO735" t="str">
            <v>%SITE_CLIENT%/?library_guid=45EE9199-0720-4FA6-A6D7-8A2CCFE02C2B</v>
          </cell>
          <cell r="AP735" t="str">
            <v>Accès au travers du portail ENI</v>
          </cell>
          <cell r="AQ735" t="str">
            <v xml:space="preserve"> ado </v>
          </cell>
          <cell r="AR735" t="str">
            <v xml:space="preserve"> api </v>
          </cell>
          <cell r="AS735" t="str">
            <v xml:space="preserve"> dao </v>
          </cell>
          <cell r="AT735" t="str">
            <v xml:space="preserve"> LNRI13ACCV</v>
          </cell>
          <cell r="AU735" t="str">
            <v xml:space="preserve"> sql </v>
          </cell>
          <cell r="AV735" t="str">
            <v xml:space="preserve">microsoft </v>
          </cell>
          <cell r="AW735" t="str">
            <v/>
          </cell>
          <cell r="AX735" t="str">
            <v/>
          </cell>
          <cell r="AY735" t="str">
            <v/>
          </cell>
          <cell r="AZ735" t="str">
            <v/>
          </cell>
          <cell r="BA735" t="str">
            <v/>
          </cell>
          <cell r="BB735" t="str">
            <v/>
          </cell>
          <cell r="BC735" t="str">
            <v/>
          </cell>
          <cell r="BD735" t="str">
            <v/>
          </cell>
          <cell r="BE735" t="str">
            <v/>
          </cell>
          <cell r="BF735" t="str">
            <v/>
          </cell>
          <cell r="BG735" t="str">
            <v/>
          </cell>
          <cell r="BH735" t="str">
            <v/>
          </cell>
          <cell r="BI735" t="str">
            <v/>
          </cell>
          <cell r="BJ735" t="str">
            <v/>
          </cell>
          <cell r="BK735" t="str">
            <v/>
          </cell>
          <cell r="BL735" t="str">
            <v/>
          </cell>
          <cell r="BM735" t="str">
            <v/>
          </cell>
          <cell r="BN735" t="str">
            <v/>
          </cell>
          <cell r="BO735" t="str">
            <v/>
          </cell>
          <cell r="BP735" t="str">
            <v/>
          </cell>
          <cell r="BQ735" t="str">
            <v/>
          </cell>
          <cell r="BR735" t="str">
            <v/>
          </cell>
          <cell r="BS735" t="str">
            <v/>
          </cell>
          <cell r="BT735" t="str">
            <v/>
          </cell>
          <cell r="BU735" t="str">
            <v/>
          </cell>
          <cell r="BV735" t="str">
            <v/>
          </cell>
          <cell r="BW735" t="str">
            <v/>
          </cell>
          <cell r="BX735" t="str">
            <v/>
          </cell>
        </row>
        <row r="736">
          <cell r="A736" t="str">
            <v>RI13AUT</v>
          </cell>
          <cell r="B736" t="str">
            <v>AutoCAD 2013</v>
          </cell>
          <cell r="C736" t="str">
            <v>Des fondamentaux à la présentation détaillée</v>
          </cell>
          <cell r="D736" t="str">
            <v>Olivier LE FRAPPER</v>
          </cell>
          <cell r="E736" t="str">
            <v/>
          </cell>
          <cell r="F736" t="str">
            <v>LE FRAPPER, Olivier</v>
          </cell>
          <cell r="G736" t="str">
            <v/>
          </cell>
          <cell r="H736" t="str">
            <v/>
          </cell>
          <cell r="I736" t="str">
            <v/>
          </cell>
          <cell r="J736" t="str">
            <v/>
          </cell>
          <cell r="K736" t="str">
            <v>Edition du 1 August 2012</v>
          </cell>
          <cell r="L736" t="str">
            <v>601 pages</v>
          </cell>
          <cell r="M736" t="str">
            <v>Editions ENI</v>
          </cell>
          <cell r="N736" t="str">
            <v>fre</v>
          </cell>
          <cell r="O736" t="str">
            <v>fre</v>
          </cell>
          <cell r="P736" t="str">
            <v>fre</v>
          </cell>
          <cell r="Q736" t="str">
            <v>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v>
          </cell>
          <cell r="R736">
            <v>9782746075276</v>
          </cell>
          <cell r="S736" t="str">
            <v>Version Numérique</v>
          </cell>
          <cell r="T736">
            <v>9782746075108</v>
          </cell>
          <cell r="U736" t="str">
            <v>Version Imprimée</v>
          </cell>
          <cell r="V736" t="str">
            <v>St-Herblain</v>
          </cell>
          <cell r="W736" t="str">
            <v>Editions ENI</v>
          </cell>
          <cell r="X736">
            <v>2012</v>
          </cell>
          <cell r="Y736" t="str">
            <v>Bibliothèque Numérique ENI (Service en ligne)</v>
          </cell>
          <cell r="Z736" t="str">
            <v>RESSOURCES INFORMATIQUES</v>
          </cell>
          <cell r="AA736" t="str">
            <v>texte</v>
          </cell>
          <cell r="AB736" t="str">
            <v>txt</v>
          </cell>
          <cell r="AC736" t="str">
            <v>rdacontent/fre</v>
          </cell>
          <cell r="AD736" t="str">
            <v>informatique</v>
          </cell>
          <cell r="AE736" t="str">
            <v>c</v>
          </cell>
          <cell r="AF736" t="str">
            <v>rdamedia/fre</v>
          </cell>
          <cell r="AG736" t="str">
            <v>ressource en ligne</v>
          </cell>
          <cell r="AH736" t="str">
            <v>cr</v>
          </cell>
          <cell r="AI736" t="str">
            <v>rdacarrier/fre</v>
          </cell>
          <cell r="AJ736" t="str">
            <v>m\\\\\o\\d\\\\\\\\</v>
          </cell>
          <cell r="AK736" t="str">
            <v>cr\cn\\\\uuaua</v>
          </cell>
          <cell r="AL736" t="str">
            <v>Accès restreint aux membres</v>
          </cell>
          <cell r="AM736" t="str">
            <v>Source de la note de description : Version imprimée</v>
          </cell>
          <cell r="AN736" t="str">
            <v/>
          </cell>
          <cell r="AO736" t="str">
            <v>%SITE_CLIENT%/?library_guid=E5EEA3C4-6A0D-4BD9-BCD6-327D64AAE758</v>
          </cell>
          <cell r="AP736" t="str">
            <v>Accès au travers du portail ENI</v>
          </cell>
          <cell r="AQ736" t="str">
            <v xml:space="preserve"> 2D </v>
          </cell>
          <cell r="AR736" t="str">
            <v xml:space="preserve"> 3D </v>
          </cell>
          <cell r="AS736" t="str">
            <v xml:space="preserve"> CAO </v>
          </cell>
          <cell r="AT736" t="str">
            <v xml:space="preserve"> DAO </v>
          </cell>
          <cell r="AU736" t="str">
            <v xml:space="preserve"> dwf </v>
          </cell>
          <cell r="AV736" t="str">
            <v xml:space="preserve"> LNRI13AUT</v>
          </cell>
          <cell r="AW736" t="str">
            <v xml:space="preserve">autodesk </v>
          </cell>
          <cell r="AX736" t="str">
            <v/>
          </cell>
          <cell r="AY736" t="str">
            <v/>
          </cell>
          <cell r="AZ736" t="str">
            <v/>
          </cell>
          <cell r="BA736" t="str">
            <v/>
          </cell>
          <cell r="BB736" t="str">
            <v/>
          </cell>
          <cell r="BC736" t="str">
            <v/>
          </cell>
          <cell r="BD736" t="str">
            <v/>
          </cell>
          <cell r="BE736" t="str">
            <v/>
          </cell>
          <cell r="BF736" t="str">
            <v/>
          </cell>
          <cell r="BG736" t="str">
            <v/>
          </cell>
          <cell r="BH736" t="str">
            <v/>
          </cell>
          <cell r="BI736" t="str">
            <v/>
          </cell>
          <cell r="BJ736" t="str">
            <v/>
          </cell>
          <cell r="BK736" t="str">
            <v/>
          </cell>
          <cell r="BL736" t="str">
            <v/>
          </cell>
          <cell r="BM736" t="str">
            <v/>
          </cell>
          <cell r="BN736" t="str">
            <v/>
          </cell>
          <cell r="BO736" t="str">
            <v/>
          </cell>
          <cell r="BP736" t="str">
            <v/>
          </cell>
          <cell r="BQ736" t="str">
            <v/>
          </cell>
          <cell r="BR736" t="str">
            <v/>
          </cell>
          <cell r="BS736" t="str">
            <v/>
          </cell>
          <cell r="BT736" t="str">
            <v/>
          </cell>
          <cell r="BU736" t="str">
            <v/>
          </cell>
          <cell r="BV736" t="str">
            <v/>
          </cell>
          <cell r="BW736" t="str">
            <v/>
          </cell>
          <cell r="BX736" t="str">
            <v/>
          </cell>
        </row>
        <row r="737">
          <cell r="A737" t="str">
            <v>RI13AUTLT</v>
          </cell>
          <cell r="B737" t="str">
            <v>AutoCAD LT 2013</v>
          </cell>
          <cell r="C737" t="str">
            <v>Des fondamentaux à la présentation détaillée</v>
          </cell>
          <cell r="D737" t="str">
            <v>Olivier LE FRAPPER</v>
          </cell>
          <cell r="E737" t="str">
            <v/>
          </cell>
          <cell r="F737" t="str">
            <v>LE FRAPPER, Olivier</v>
          </cell>
          <cell r="G737" t="str">
            <v/>
          </cell>
          <cell r="H737" t="str">
            <v/>
          </cell>
          <cell r="I737" t="str">
            <v/>
          </cell>
          <cell r="J737" t="str">
            <v/>
          </cell>
          <cell r="K737" t="str">
            <v>Edition du 1 December 2012</v>
          </cell>
          <cell r="L737" t="str">
            <v>634 pages</v>
          </cell>
          <cell r="M737" t="str">
            <v>Editions ENI</v>
          </cell>
          <cell r="N737" t="str">
            <v>fre</v>
          </cell>
          <cell r="O737" t="str">
            <v>fre</v>
          </cell>
          <cell r="P737" t="str">
            <v>fre</v>
          </cell>
          <cell r="Q737" t="str">
            <v>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v>
          </cell>
          <cell r="R737">
            <v>9782746078024</v>
          </cell>
          <cell r="S737" t="str">
            <v>Version Numérique</v>
          </cell>
          <cell r="T737">
            <v>9782746077676</v>
          </cell>
          <cell r="U737" t="str">
            <v>Version Imprimée</v>
          </cell>
          <cell r="V737" t="str">
            <v>St-Herblain</v>
          </cell>
          <cell r="W737" t="str">
            <v>Editions ENI</v>
          </cell>
          <cell r="X737">
            <v>2012</v>
          </cell>
          <cell r="Y737" t="str">
            <v>Bibliothèque Numérique ENI (Service en ligne)</v>
          </cell>
          <cell r="Z737" t="str">
            <v>RESSOURCES INFORMATIQUES</v>
          </cell>
          <cell r="AA737" t="str">
            <v>texte</v>
          </cell>
          <cell r="AB737" t="str">
            <v>txt</v>
          </cell>
          <cell r="AC737" t="str">
            <v>rdacontent/fre</v>
          </cell>
          <cell r="AD737" t="str">
            <v>informatique</v>
          </cell>
          <cell r="AE737" t="str">
            <v>c</v>
          </cell>
          <cell r="AF737" t="str">
            <v>rdamedia/fre</v>
          </cell>
          <cell r="AG737" t="str">
            <v>ressource en ligne</v>
          </cell>
          <cell r="AH737" t="str">
            <v>cr</v>
          </cell>
          <cell r="AI737" t="str">
            <v>rdacarrier/fre</v>
          </cell>
          <cell r="AJ737" t="str">
            <v>m\\\\\o\\d\\\\\\\\</v>
          </cell>
          <cell r="AK737" t="str">
            <v>cr\cn\\\\uuaua</v>
          </cell>
          <cell r="AL737" t="str">
            <v>Accès restreint aux membres</v>
          </cell>
          <cell r="AM737" t="str">
            <v>Source de la note de description : Version imprimée</v>
          </cell>
          <cell r="AN737" t="str">
            <v/>
          </cell>
          <cell r="AO737" t="str">
            <v>%SITE_CLIENT%/?library_guid=5F633659-3881-40AC-95A7-028838DF5E54</v>
          </cell>
          <cell r="AP737" t="str">
            <v>Accès au travers du portail ENI</v>
          </cell>
          <cell r="AQ737" t="str">
            <v xml:space="preserve"> 2D </v>
          </cell>
          <cell r="AR737" t="str">
            <v xml:space="preserve"> Auto CAD </v>
          </cell>
          <cell r="AS737" t="str">
            <v xml:space="preserve"> CAO </v>
          </cell>
          <cell r="AT737" t="str">
            <v xml:space="preserve"> DAO </v>
          </cell>
          <cell r="AU737" t="str">
            <v xml:space="preserve"> Dessin </v>
          </cell>
          <cell r="AV737" t="str">
            <v xml:space="preserve"> LNRI13AUTLT</v>
          </cell>
          <cell r="AW737" t="str">
            <v xml:space="preserve">AutoDesk </v>
          </cell>
          <cell r="AX737" t="str">
            <v/>
          </cell>
          <cell r="AY737" t="str">
            <v/>
          </cell>
          <cell r="AZ737" t="str">
            <v/>
          </cell>
          <cell r="BA737" t="str">
            <v/>
          </cell>
          <cell r="BB737" t="str">
            <v/>
          </cell>
          <cell r="BC737" t="str">
            <v/>
          </cell>
          <cell r="BD737" t="str">
            <v/>
          </cell>
          <cell r="BE737" t="str">
            <v/>
          </cell>
          <cell r="BF737" t="str">
            <v/>
          </cell>
          <cell r="BG737" t="str">
            <v/>
          </cell>
          <cell r="BH737" t="str">
            <v/>
          </cell>
          <cell r="BI737" t="str">
            <v/>
          </cell>
          <cell r="BJ737" t="str">
            <v/>
          </cell>
          <cell r="BK737" t="str">
            <v/>
          </cell>
          <cell r="BL737" t="str">
            <v/>
          </cell>
          <cell r="BM737" t="str">
            <v/>
          </cell>
          <cell r="BN737" t="str">
            <v/>
          </cell>
          <cell r="BO737" t="str">
            <v/>
          </cell>
          <cell r="BP737" t="str">
            <v/>
          </cell>
          <cell r="BQ737" t="str">
            <v/>
          </cell>
          <cell r="BR737" t="str">
            <v/>
          </cell>
          <cell r="BS737" t="str">
            <v/>
          </cell>
          <cell r="BT737" t="str">
            <v/>
          </cell>
          <cell r="BU737" t="str">
            <v/>
          </cell>
          <cell r="BV737" t="str">
            <v/>
          </cell>
          <cell r="BW737" t="str">
            <v/>
          </cell>
          <cell r="BX737" t="str">
            <v/>
          </cell>
        </row>
        <row r="738">
          <cell r="A738" t="str">
            <v>RI13CSHA</v>
          </cell>
          <cell r="B738" t="str">
            <v>C#5 et Visual Studio 2013</v>
          </cell>
          <cell r="C738" t="str">
            <v>Les fondamentaux du langage</v>
          </cell>
          <cell r="D738" t="str">
            <v>Sébastien PUTIER</v>
          </cell>
          <cell r="E738" t="str">
            <v/>
          </cell>
          <cell r="F738" t="str">
            <v>PUTIER, Sébastien</v>
          </cell>
          <cell r="G738" t="str">
            <v/>
          </cell>
          <cell r="H738" t="str">
            <v/>
          </cell>
          <cell r="I738" t="str">
            <v/>
          </cell>
          <cell r="J738" t="str">
            <v/>
          </cell>
          <cell r="K738" t="str">
            <v>Edition du 1 January 2015</v>
          </cell>
          <cell r="L738" t="str">
            <v>520 pages</v>
          </cell>
          <cell r="M738" t="str">
            <v>Editions ENI</v>
          </cell>
          <cell r="N738" t="str">
            <v>fre</v>
          </cell>
          <cell r="O738" t="str">
            <v>fre</v>
          </cell>
          <cell r="P738" t="str">
            <v>fre</v>
          </cell>
          <cell r="Q738" t="str">
            <v>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v>
          </cell>
          <cell r="R738">
            <v>9782746094185</v>
          </cell>
          <cell r="S738" t="str">
            <v>Version Numérique</v>
          </cell>
          <cell r="T738">
            <v>9782746092648</v>
          </cell>
          <cell r="U738" t="str">
            <v>Version Imprimée</v>
          </cell>
          <cell r="V738" t="str">
            <v>St-Herblain</v>
          </cell>
          <cell r="W738" t="str">
            <v>Editions ENI</v>
          </cell>
          <cell r="X738">
            <v>2015</v>
          </cell>
          <cell r="Y738" t="str">
            <v>Bibliothèque Numérique ENI (Service en ligne)</v>
          </cell>
          <cell r="Z738" t="str">
            <v>RESSOURCES INFORMATIQUES</v>
          </cell>
          <cell r="AA738" t="str">
            <v>texte</v>
          </cell>
          <cell r="AB738" t="str">
            <v>txt</v>
          </cell>
          <cell r="AC738" t="str">
            <v>rdacontent/fre</v>
          </cell>
          <cell r="AD738" t="str">
            <v>informatique</v>
          </cell>
          <cell r="AE738" t="str">
            <v>c</v>
          </cell>
          <cell r="AF738" t="str">
            <v>rdamedia/fre</v>
          </cell>
          <cell r="AG738" t="str">
            <v>ressource en ligne</v>
          </cell>
          <cell r="AH738" t="str">
            <v>cr</v>
          </cell>
          <cell r="AI738" t="str">
            <v>rdacarrier/fre</v>
          </cell>
          <cell r="AJ738" t="str">
            <v>m\\\\\o\\d\\\\\\\\</v>
          </cell>
          <cell r="AK738" t="str">
            <v>cr\cn\\\\uuaua</v>
          </cell>
          <cell r="AL738" t="str">
            <v>Accès restreint aux membres</v>
          </cell>
          <cell r="AM738" t="str">
            <v>Source de la note de description : Version imprimée</v>
          </cell>
          <cell r="AN738" t="str">
            <v/>
          </cell>
          <cell r="AO738" t="str">
            <v>%SITE_CLIENT%/?library_guid=5A255BFD-90F3-45BB-B7A2-C04FED3A3BA0</v>
          </cell>
          <cell r="AP738" t="str">
            <v>Accès au travers du portail ENI</v>
          </cell>
          <cell r="AQ738" t="str">
            <v xml:space="preserve">  dot net </v>
          </cell>
          <cell r="AR738" t="str">
            <v xml:space="preserve"> .net </v>
          </cell>
          <cell r="AS738" t="str">
            <v xml:space="preserve"> ado </v>
          </cell>
          <cell r="AT738" t="str">
            <v xml:space="preserve"> ado.net </v>
          </cell>
          <cell r="AU738" t="str">
            <v xml:space="preserve"> c sharp </v>
          </cell>
          <cell r="AV738" t="str">
            <v xml:space="preserve"> click once </v>
          </cell>
          <cell r="AW738" t="str">
            <v xml:space="preserve"> clickonce
 </v>
          </cell>
          <cell r="AX738" t="str">
            <v xml:space="preserve"> framework </v>
          </cell>
          <cell r="AY738" t="str">
            <v xml:space="preserve"> linq </v>
          </cell>
          <cell r="AZ738" t="str">
            <v xml:space="preserve"> LNRI13CSHA</v>
          </cell>
          <cell r="BA738" t="str">
            <v xml:space="preserve"> microsoft </v>
          </cell>
          <cell r="BB738" t="str">
            <v xml:space="preserve"> net </v>
          </cell>
          <cell r="BC738" t="str">
            <v xml:space="preserve"> poo </v>
          </cell>
          <cell r="BD738" t="str">
            <v xml:space="preserve"> Programmation Objet  </v>
          </cell>
          <cell r="BE738" t="str">
            <v xml:space="preserve"> SQL </v>
          </cell>
          <cell r="BF738" t="str">
            <v xml:space="preserve"> VS </v>
          </cell>
          <cell r="BG738" t="str">
            <v xml:space="preserve"> wpf </v>
          </cell>
          <cell r="BH738" t="str">
            <v xml:space="preserve">livre C# </v>
          </cell>
          <cell r="BI738" t="str">
            <v/>
          </cell>
          <cell r="BJ738" t="str">
            <v/>
          </cell>
          <cell r="BK738" t="str">
            <v/>
          </cell>
          <cell r="BL738" t="str">
            <v/>
          </cell>
          <cell r="BM738" t="str">
            <v/>
          </cell>
          <cell r="BN738" t="str">
            <v/>
          </cell>
          <cell r="BO738" t="str">
            <v/>
          </cell>
          <cell r="BP738" t="str">
            <v/>
          </cell>
          <cell r="BQ738" t="str">
            <v/>
          </cell>
          <cell r="BR738" t="str">
            <v/>
          </cell>
          <cell r="BS738" t="str">
            <v/>
          </cell>
          <cell r="BT738" t="str">
            <v/>
          </cell>
          <cell r="BU738" t="str">
            <v/>
          </cell>
          <cell r="BV738" t="str">
            <v/>
          </cell>
          <cell r="BW738" t="str">
            <v/>
          </cell>
          <cell r="BX738" t="str">
            <v/>
          </cell>
        </row>
        <row r="739">
          <cell r="A739" t="str">
            <v>RI13EXCS</v>
          </cell>
          <cell r="B739" t="str">
            <v>Exchange Server 2013</v>
          </cell>
          <cell r="C739" t="str">
            <v>Configuration et gestion de votre environnement de messagerie</v>
          </cell>
          <cell r="D739" t="str">
            <v>Brahim  NEDJIMI ,Loïc THOBOIS</v>
          </cell>
          <cell r="E739" t="str">
            <v/>
          </cell>
          <cell r="F739" t="str">
            <v xml:space="preserve">NEDJIMI , Brahim </v>
          </cell>
          <cell r="G739" t="str">
            <v>THOBOIS, Loïc</v>
          </cell>
          <cell r="H739" t="str">
            <v/>
          </cell>
          <cell r="I739" t="str">
            <v/>
          </cell>
          <cell r="J739" t="str">
            <v/>
          </cell>
          <cell r="K739" t="str">
            <v>Edition du 1 March 2014</v>
          </cell>
          <cell r="L739" t="str">
            <v>544 pages</v>
          </cell>
          <cell r="M739" t="str">
            <v>Editions ENI</v>
          </cell>
          <cell r="N739" t="str">
            <v>fre</v>
          </cell>
          <cell r="O739" t="str">
            <v>fre</v>
          </cell>
          <cell r="P739" t="str">
            <v>fre</v>
          </cell>
          <cell r="Q739" t="str">
            <v>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v>
          </cell>
          <cell r="R739">
            <v>9782746088948</v>
          </cell>
          <cell r="S739" t="str">
            <v>Version Numérique</v>
          </cell>
          <cell r="T739">
            <v>9782746087712</v>
          </cell>
          <cell r="U739" t="str">
            <v>Version Imprimée</v>
          </cell>
          <cell r="V739" t="str">
            <v>St-Herblain</v>
          </cell>
          <cell r="W739" t="str">
            <v>Editions ENI</v>
          </cell>
          <cell r="X739">
            <v>2014</v>
          </cell>
          <cell r="Y739" t="str">
            <v>Bibliothèque Numérique ENI (Service en ligne)</v>
          </cell>
          <cell r="Z739" t="str">
            <v>RESSOURCES INFORMATIQUES</v>
          </cell>
          <cell r="AA739" t="str">
            <v>texte</v>
          </cell>
          <cell r="AB739" t="str">
            <v>txt</v>
          </cell>
          <cell r="AC739" t="str">
            <v>rdacontent/fre</v>
          </cell>
          <cell r="AD739" t="str">
            <v>informatique</v>
          </cell>
          <cell r="AE739" t="str">
            <v>c</v>
          </cell>
          <cell r="AF739" t="str">
            <v>rdamedia/fre</v>
          </cell>
          <cell r="AG739" t="str">
            <v>ressource en ligne</v>
          </cell>
          <cell r="AH739" t="str">
            <v>cr</v>
          </cell>
          <cell r="AI739" t="str">
            <v>rdacarrier/fre</v>
          </cell>
          <cell r="AJ739" t="str">
            <v>m\\\\\o\\d\\\\\\\\</v>
          </cell>
          <cell r="AK739" t="str">
            <v>cr\cn\\\\uuaua</v>
          </cell>
          <cell r="AL739" t="str">
            <v>Accès restreint aux membres</v>
          </cell>
          <cell r="AM739" t="str">
            <v>Source de la note de description : Version imprimée</v>
          </cell>
          <cell r="AN739" t="str">
            <v/>
          </cell>
          <cell r="AO739" t="str">
            <v>%SITE_CLIENT%/?library_guid=79A289ED-C366-4AEA-98D8-60948B69F9C0</v>
          </cell>
          <cell r="AP739" t="str">
            <v>Accès au travers du portail ENI</v>
          </cell>
          <cell r="AQ739" t="str">
            <v xml:space="preserve"> communication unifiée </v>
          </cell>
          <cell r="AR739" t="str">
            <v xml:space="preserve"> exchange server 2013 </v>
          </cell>
          <cell r="AS739" t="str">
            <v xml:space="preserve"> exchange serveur </v>
          </cell>
          <cell r="AT739" t="str">
            <v xml:space="preserve"> livre exchange </v>
          </cell>
          <cell r="AU739" t="str">
            <v xml:space="preserve"> LNRI13EXCS</v>
          </cell>
          <cell r="AV739" t="str">
            <v xml:space="preserve"> microsoft </v>
          </cell>
          <cell r="AW739" t="str">
            <v xml:space="preserve"> microsoft exchange </v>
          </cell>
          <cell r="AX739" t="str">
            <v xml:space="preserve">messagerie </v>
          </cell>
          <cell r="AY739" t="str">
            <v/>
          </cell>
          <cell r="AZ739" t="str">
            <v/>
          </cell>
          <cell r="BA739" t="str">
            <v/>
          </cell>
          <cell r="BB739" t="str">
            <v/>
          </cell>
          <cell r="BC739" t="str">
            <v/>
          </cell>
          <cell r="BD739" t="str">
            <v/>
          </cell>
          <cell r="BE739" t="str">
            <v/>
          </cell>
          <cell r="BF739" t="str">
            <v/>
          </cell>
          <cell r="BG739" t="str">
            <v/>
          </cell>
          <cell r="BH739" t="str">
            <v/>
          </cell>
          <cell r="BI739" t="str">
            <v/>
          </cell>
          <cell r="BJ739" t="str">
            <v/>
          </cell>
          <cell r="BK739" t="str">
            <v/>
          </cell>
          <cell r="BL739" t="str">
            <v/>
          </cell>
          <cell r="BM739" t="str">
            <v/>
          </cell>
          <cell r="BN739" t="str">
            <v/>
          </cell>
          <cell r="BO739" t="str">
            <v/>
          </cell>
          <cell r="BP739" t="str">
            <v/>
          </cell>
          <cell r="BQ739" t="str">
            <v/>
          </cell>
          <cell r="BR739" t="str">
            <v/>
          </cell>
          <cell r="BS739" t="str">
            <v/>
          </cell>
          <cell r="BT739" t="str">
            <v/>
          </cell>
          <cell r="BU739" t="str">
            <v/>
          </cell>
          <cell r="BV739" t="str">
            <v/>
          </cell>
          <cell r="BW739" t="str">
            <v/>
          </cell>
          <cell r="BX739" t="str">
            <v/>
          </cell>
        </row>
        <row r="740">
          <cell r="A740" t="str">
            <v>RI13EXCV</v>
          </cell>
          <cell r="B740" t="str">
            <v>VBA Excel 2013</v>
          </cell>
          <cell r="C740" t="str">
            <v>Programmer sous Excel : Macros et langage VBA</v>
          </cell>
          <cell r="D740" t="str">
            <v>Michèle Amelot</v>
          </cell>
          <cell r="E740" t="str">
            <v/>
          </cell>
          <cell r="F740" t="str">
            <v>Amelot, Michèle</v>
          </cell>
          <cell r="G740" t="str">
            <v/>
          </cell>
          <cell r="H740" t="str">
            <v/>
          </cell>
          <cell r="I740" t="str">
            <v/>
          </cell>
          <cell r="J740" t="str">
            <v/>
          </cell>
          <cell r="K740" t="str">
            <v>Edition du 1 May 2013</v>
          </cell>
          <cell r="L740" t="str">
            <v>444 pages</v>
          </cell>
          <cell r="M740" t="str">
            <v>Editions ENI</v>
          </cell>
          <cell r="N740" t="str">
            <v>fre</v>
          </cell>
          <cell r="O740" t="str">
            <v>fre</v>
          </cell>
          <cell r="P740" t="str">
            <v>fre</v>
          </cell>
          <cell r="Q740" t="str">
            <v>&amp;Agrave;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v>
          </cell>
          <cell r="R740">
            <v>9782746081604</v>
          </cell>
          <cell r="S740" t="str">
            <v>Version Numérique</v>
          </cell>
          <cell r="T740">
            <v>9782746080355</v>
          </cell>
          <cell r="U740" t="str">
            <v>Version Imprimée</v>
          </cell>
          <cell r="V740" t="str">
            <v>St-Herblain</v>
          </cell>
          <cell r="W740" t="str">
            <v>Editions ENI</v>
          </cell>
          <cell r="X740">
            <v>2013</v>
          </cell>
          <cell r="Y740" t="str">
            <v>Bibliothèque Numérique ENI (Service en ligne)</v>
          </cell>
          <cell r="Z740" t="str">
            <v>RESSOURCES INFORMATIQUES</v>
          </cell>
          <cell r="AA740" t="str">
            <v>texte</v>
          </cell>
          <cell r="AB740" t="str">
            <v>txt</v>
          </cell>
          <cell r="AC740" t="str">
            <v>rdacontent/fre</v>
          </cell>
          <cell r="AD740" t="str">
            <v>informatique</v>
          </cell>
          <cell r="AE740" t="str">
            <v>c</v>
          </cell>
          <cell r="AF740" t="str">
            <v>rdamedia/fre</v>
          </cell>
          <cell r="AG740" t="str">
            <v>ressource en ligne</v>
          </cell>
          <cell r="AH740" t="str">
            <v>cr</v>
          </cell>
          <cell r="AI740" t="str">
            <v>rdacarrier/fre</v>
          </cell>
          <cell r="AJ740" t="str">
            <v>m\\\\\o\\d\\\\\\\\</v>
          </cell>
          <cell r="AK740" t="str">
            <v>cr\cn\\\\uuaua</v>
          </cell>
          <cell r="AL740" t="str">
            <v>Accès restreint aux membres</v>
          </cell>
          <cell r="AM740" t="str">
            <v>Source de la note de description : Version imprimée</v>
          </cell>
          <cell r="AN740" t="str">
            <v/>
          </cell>
          <cell r="AO740" t="str">
            <v>%SITE_CLIENT%/?library_guid=A618807D-68F4-4A9B-872D-22AC49185E67</v>
          </cell>
          <cell r="AP740" t="str">
            <v>Accès au travers du portail ENI</v>
          </cell>
          <cell r="AQ740" t="str">
            <v xml:space="preserve">  macro</v>
          </cell>
          <cell r="AR740" t="str">
            <v xml:space="preserve"> api </v>
          </cell>
          <cell r="AS740" t="str">
            <v xml:space="preserve"> excel 2013 </v>
          </cell>
          <cell r="AT740" t="str">
            <v xml:space="preserve"> excel vba </v>
          </cell>
          <cell r="AU740" t="str">
            <v xml:space="preserve"> LNRI13EXCV</v>
          </cell>
          <cell r="AV740" t="str">
            <v xml:space="preserve"> macro commande </v>
          </cell>
          <cell r="AW740" t="str">
            <v xml:space="preserve"> office </v>
          </cell>
          <cell r="AX740" t="str">
            <v xml:space="preserve"> office 2013 </v>
          </cell>
          <cell r="AY740" t="str">
            <v xml:space="preserve">commande </v>
          </cell>
          <cell r="AZ740" t="str">
            <v xml:space="preserve">microsoft </v>
          </cell>
          <cell r="BA740" t="str">
            <v/>
          </cell>
          <cell r="BB740" t="str">
            <v/>
          </cell>
          <cell r="BC740" t="str">
            <v/>
          </cell>
          <cell r="BD740" t="str">
            <v/>
          </cell>
          <cell r="BE740" t="str">
            <v/>
          </cell>
          <cell r="BF740" t="str">
            <v/>
          </cell>
          <cell r="BG740" t="str">
            <v/>
          </cell>
          <cell r="BH740" t="str">
            <v/>
          </cell>
          <cell r="BI740" t="str">
            <v/>
          </cell>
          <cell r="BJ740" t="str">
            <v/>
          </cell>
          <cell r="BK740" t="str">
            <v/>
          </cell>
          <cell r="BL740" t="str">
            <v/>
          </cell>
          <cell r="BM740" t="str">
            <v/>
          </cell>
          <cell r="BN740" t="str">
            <v/>
          </cell>
          <cell r="BO740" t="str">
            <v/>
          </cell>
          <cell r="BP740" t="str">
            <v/>
          </cell>
          <cell r="BQ740" t="str">
            <v/>
          </cell>
          <cell r="BR740" t="str">
            <v/>
          </cell>
          <cell r="BS740" t="str">
            <v/>
          </cell>
          <cell r="BT740" t="str">
            <v/>
          </cell>
          <cell r="BU740" t="str">
            <v/>
          </cell>
          <cell r="BV740" t="str">
            <v/>
          </cell>
          <cell r="BW740" t="str">
            <v/>
          </cell>
          <cell r="BX740" t="str">
            <v/>
          </cell>
        </row>
        <row r="741">
          <cell r="A741" t="str">
            <v>RI13SHAAD</v>
          </cell>
          <cell r="B741" t="str">
            <v>SharePoint Server 2013</v>
          </cell>
          <cell r="C741" t="str">
            <v>Déploiement et administration de la plate-forme</v>
          </cell>
          <cell r="D741" t="str">
            <v>Sylvain GAUMÉ,Sylvain GAUMÉ</v>
          </cell>
          <cell r="E741" t="str">
            <v/>
          </cell>
          <cell r="F741" t="str">
            <v>GAUMÉ, Sylvain</v>
          </cell>
          <cell r="G741" t="str">
            <v>GAUMÉ, Sylvain</v>
          </cell>
          <cell r="H741" t="str">
            <v/>
          </cell>
          <cell r="I741" t="str">
            <v/>
          </cell>
          <cell r="J741" t="str">
            <v/>
          </cell>
          <cell r="K741" t="str">
            <v>Edition du 1 November 2013</v>
          </cell>
          <cell r="L741" t="str">
            <v>357 pages</v>
          </cell>
          <cell r="M741" t="str">
            <v>Editions ENI</v>
          </cell>
          <cell r="N741" t="str">
            <v>fre</v>
          </cell>
          <cell r="O741" t="str">
            <v>fre</v>
          </cell>
          <cell r="P741" t="str">
            <v>fre</v>
          </cell>
          <cell r="Q741" t="str">
            <v>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v>
          </cell>
          <cell r="R741">
            <v>9782746085831</v>
          </cell>
          <cell r="S741" t="str">
            <v>Version Numérique</v>
          </cell>
          <cell r="T741">
            <v>9782746084568</v>
          </cell>
          <cell r="U741" t="str">
            <v>Version Imprimée</v>
          </cell>
          <cell r="V741" t="str">
            <v>St-Herblain</v>
          </cell>
          <cell r="W741" t="str">
            <v>Editions ENI</v>
          </cell>
          <cell r="X741">
            <v>2013</v>
          </cell>
          <cell r="Y741" t="str">
            <v>Bibliothèque Numérique ENI (Service en ligne)</v>
          </cell>
          <cell r="Z741" t="str">
            <v>RESSOURCES INFORMATIQUES</v>
          </cell>
          <cell r="AA741" t="str">
            <v>texte</v>
          </cell>
          <cell r="AB741" t="str">
            <v>txt</v>
          </cell>
          <cell r="AC741" t="str">
            <v>rdacontent/fre</v>
          </cell>
          <cell r="AD741" t="str">
            <v>informatique</v>
          </cell>
          <cell r="AE741" t="str">
            <v>c</v>
          </cell>
          <cell r="AF741" t="str">
            <v>rdamedia/fre</v>
          </cell>
          <cell r="AG741" t="str">
            <v>ressource en ligne</v>
          </cell>
          <cell r="AH741" t="str">
            <v>cr</v>
          </cell>
          <cell r="AI741" t="str">
            <v>rdacarrier/fre</v>
          </cell>
          <cell r="AJ741" t="str">
            <v>m\\\\\o\\d\\\\\\\\</v>
          </cell>
          <cell r="AK741" t="str">
            <v>cr\cn\\\\uuaua</v>
          </cell>
          <cell r="AL741" t="str">
            <v>Accès restreint aux membres</v>
          </cell>
          <cell r="AM741" t="str">
            <v>Source de la note de description : Version imprimée</v>
          </cell>
          <cell r="AN741" t="str">
            <v/>
          </cell>
          <cell r="AO741" t="str">
            <v>%SITE_CLIENT%/?library_guid=7E7AE9F4-CEB2-4CD9-BDDD-1A7ABBEA38EF</v>
          </cell>
          <cell r="AP741" t="str">
            <v>Accès au travers du portail ENI</v>
          </cell>
          <cell r="AQ741" t="str">
            <v xml:space="preserve"> excel services </v>
          </cell>
          <cell r="AR741" t="str">
            <v xml:space="preserve"> infopath </v>
          </cell>
          <cell r="AS741" t="str">
            <v xml:space="preserve"> LNRI13SHAAD</v>
          </cell>
          <cell r="AT741" t="str">
            <v xml:space="preserve"> moss </v>
          </cell>
          <cell r="AU741" t="str">
            <v xml:space="preserve"> sharepoint 2013 </v>
          </cell>
          <cell r="AV741" t="str">
            <v xml:space="preserve">microsoft </v>
          </cell>
          <cell r="AW741" t="str">
            <v/>
          </cell>
          <cell r="AX741" t="str">
            <v/>
          </cell>
          <cell r="AY741" t="str">
            <v/>
          </cell>
          <cell r="AZ741" t="str">
            <v/>
          </cell>
          <cell r="BA741" t="str">
            <v/>
          </cell>
          <cell r="BB741" t="str">
            <v/>
          </cell>
          <cell r="BC741" t="str">
            <v/>
          </cell>
          <cell r="BD741" t="str">
            <v/>
          </cell>
          <cell r="BE741" t="str">
            <v/>
          </cell>
          <cell r="BF741" t="str">
            <v/>
          </cell>
          <cell r="BG741" t="str">
            <v/>
          </cell>
          <cell r="BH741" t="str">
            <v/>
          </cell>
          <cell r="BI741" t="str">
            <v/>
          </cell>
          <cell r="BJ741" t="str">
            <v/>
          </cell>
          <cell r="BK741" t="str">
            <v/>
          </cell>
          <cell r="BL741" t="str">
            <v/>
          </cell>
          <cell r="BM741" t="str">
            <v/>
          </cell>
          <cell r="BN741" t="str">
            <v/>
          </cell>
          <cell r="BO741" t="str">
            <v/>
          </cell>
          <cell r="BP741" t="str">
            <v/>
          </cell>
          <cell r="BQ741" t="str">
            <v/>
          </cell>
          <cell r="BR741" t="str">
            <v/>
          </cell>
          <cell r="BS741" t="str">
            <v/>
          </cell>
          <cell r="BT741" t="str">
            <v/>
          </cell>
          <cell r="BU741" t="str">
            <v/>
          </cell>
          <cell r="BV741" t="str">
            <v/>
          </cell>
          <cell r="BW741" t="str">
            <v/>
          </cell>
          <cell r="BX741" t="str">
            <v/>
          </cell>
        </row>
        <row r="742">
          <cell r="A742" t="str">
            <v>RI14AUT</v>
          </cell>
          <cell r="B742" t="str">
            <v>AutoCAD 2014</v>
          </cell>
          <cell r="C742" t="str">
            <v>Des fondamentaux à la présentation détaillée</v>
          </cell>
          <cell r="D742" t="str">
            <v>Olivier LE FRAPPER</v>
          </cell>
          <cell r="E742" t="str">
            <v/>
          </cell>
          <cell r="F742" t="str">
            <v>LE FRAPPER, Olivier</v>
          </cell>
          <cell r="G742" t="str">
            <v/>
          </cell>
          <cell r="H742" t="str">
            <v/>
          </cell>
          <cell r="I742" t="str">
            <v/>
          </cell>
          <cell r="J742" t="str">
            <v/>
          </cell>
          <cell r="K742" t="str">
            <v>Edition du 1 August 2013</v>
          </cell>
          <cell r="L742" t="str">
            <v>604 pages</v>
          </cell>
          <cell r="M742" t="str">
            <v>Editions ENI</v>
          </cell>
          <cell r="N742" t="str">
            <v>fre</v>
          </cell>
          <cell r="O742" t="str">
            <v>fre</v>
          </cell>
          <cell r="P742" t="str">
            <v>fre</v>
          </cell>
          <cell r="Q742" t="str">
            <v>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v>
          </cell>
          <cell r="R742">
            <v>9782746083431</v>
          </cell>
          <cell r="S742" t="str">
            <v>Version Numérique</v>
          </cell>
          <cell r="T742">
            <v>9782746082595</v>
          </cell>
          <cell r="U742" t="str">
            <v>Version Imprimée</v>
          </cell>
          <cell r="V742" t="str">
            <v>St-Herblain</v>
          </cell>
          <cell r="W742" t="str">
            <v>Editions ENI</v>
          </cell>
          <cell r="X742">
            <v>2013</v>
          </cell>
          <cell r="Y742" t="str">
            <v>Bibliothèque Numérique ENI (Service en ligne)</v>
          </cell>
          <cell r="Z742" t="str">
            <v>RESSOURCES INFORMATIQUES</v>
          </cell>
          <cell r="AA742" t="str">
            <v>texte</v>
          </cell>
          <cell r="AB742" t="str">
            <v>txt</v>
          </cell>
          <cell r="AC742" t="str">
            <v>rdacontent/fre</v>
          </cell>
          <cell r="AD742" t="str">
            <v>informatique</v>
          </cell>
          <cell r="AE742" t="str">
            <v>c</v>
          </cell>
          <cell r="AF742" t="str">
            <v>rdamedia/fre</v>
          </cell>
          <cell r="AG742" t="str">
            <v>ressource en ligne</v>
          </cell>
          <cell r="AH742" t="str">
            <v>cr</v>
          </cell>
          <cell r="AI742" t="str">
            <v>rdacarrier/fre</v>
          </cell>
          <cell r="AJ742" t="str">
            <v>m\\\\\o\\d\\\\\\\\</v>
          </cell>
          <cell r="AK742" t="str">
            <v>cr\cn\\\\uuaua</v>
          </cell>
          <cell r="AL742" t="str">
            <v>Accès restreint aux membres</v>
          </cell>
          <cell r="AM742" t="str">
            <v>Source de la note de description : Version imprimée</v>
          </cell>
          <cell r="AN742" t="str">
            <v/>
          </cell>
          <cell r="AO742" t="str">
            <v>%SITE_CLIENT%/?library_guid=D207FF54-A428-4C86-B9C0-786F1BB2AC15</v>
          </cell>
          <cell r="AP742" t="str">
            <v>Accès au travers du portail ENI</v>
          </cell>
          <cell r="AQ742" t="str">
            <v xml:space="preserve"> 2D </v>
          </cell>
          <cell r="AR742" t="str">
            <v xml:space="preserve"> 3D </v>
          </cell>
          <cell r="AS742" t="str">
            <v xml:space="preserve"> CAO </v>
          </cell>
          <cell r="AT742" t="str">
            <v xml:space="preserve"> DAO </v>
          </cell>
          <cell r="AU742" t="str">
            <v xml:space="preserve"> dwf </v>
          </cell>
          <cell r="AV742" t="str">
            <v xml:space="preserve"> LNRI14AUT</v>
          </cell>
          <cell r="AW742" t="str">
            <v xml:space="preserve"> skp </v>
          </cell>
          <cell r="AX742" t="str">
            <v xml:space="preserve">autodesk </v>
          </cell>
          <cell r="AY742" t="str">
            <v/>
          </cell>
          <cell r="AZ742" t="str">
            <v/>
          </cell>
          <cell r="BA742" t="str">
            <v/>
          </cell>
          <cell r="BB742" t="str">
            <v/>
          </cell>
          <cell r="BC742" t="str">
            <v/>
          </cell>
          <cell r="BD742" t="str">
            <v/>
          </cell>
          <cell r="BE742" t="str">
            <v/>
          </cell>
          <cell r="BF742" t="str">
            <v/>
          </cell>
          <cell r="BG742" t="str">
            <v/>
          </cell>
          <cell r="BH742" t="str">
            <v/>
          </cell>
          <cell r="BI742" t="str">
            <v/>
          </cell>
          <cell r="BJ742" t="str">
            <v/>
          </cell>
          <cell r="BK742" t="str">
            <v/>
          </cell>
          <cell r="BL742" t="str">
            <v/>
          </cell>
          <cell r="BM742" t="str">
            <v/>
          </cell>
          <cell r="BN742" t="str">
            <v/>
          </cell>
          <cell r="BO742" t="str">
            <v/>
          </cell>
          <cell r="BP742" t="str">
            <v/>
          </cell>
          <cell r="BQ742" t="str">
            <v/>
          </cell>
          <cell r="BR742" t="str">
            <v/>
          </cell>
          <cell r="BS742" t="str">
            <v/>
          </cell>
          <cell r="BT742" t="str">
            <v/>
          </cell>
          <cell r="BU742" t="str">
            <v/>
          </cell>
          <cell r="BV742" t="str">
            <v/>
          </cell>
          <cell r="BW742" t="str">
            <v/>
          </cell>
          <cell r="BX742" t="str">
            <v/>
          </cell>
        </row>
        <row r="743">
          <cell r="A743" t="str">
            <v>RI14AUTLT</v>
          </cell>
          <cell r="B743" t="str">
            <v>AutoCAD LT 2014</v>
          </cell>
          <cell r="C743" t="str">
            <v>Des fondamentaux à la présentation détaillée</v>
          </cell>
          <cell r="D743" t="str">
            <v>Olivier LE FRAPPER</v>
          </cell>
          <cell r="E743" t="str">
            <v/>
          </cell>
          <cell r="F743" t="str">
            <v>LE FRAPPER, Olivier</v>
          </cell>
          <cell r="G743" t="str">
            <v/>
          </cell>
          <cell r="H743" t="str">
            <v/>
          </cell>
          <cell r="I743" t="str">
            <v/>
          </cell>
          <cell r="J743" t="str">
            <v/>
          </cell>
          <cell r="K743" t="str">
            <v>Edition du 1 October 2013</v>
          </cell>
          <cell r="L743" t="str">
            <v>693 pages</v>
          </cell>
          <cell r="M743" t="str">
            <v>Editions ENI</v>
          </cell>
          <cell r="N743" t="str">
            <v>fre</v>
          </cell>
          <cell r="O743" t="str">
            <v>fre</v>
          </cell>
          <cell r="P743" t="str">
            <v>fre</v>
          </cell>
          <cell r="Q743" t="str">
            <v>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v>
          </cell>
          <cell r="R743">
            <v>9782746084995</v>
          </cell>
          <cell r="S743" t="str">
            <v>Version Numérique</v>
          </cell>
          <cell r="T743">
            <v>9782746083653</v>
          </cell>
          <cell r="U743" t="str">
            <v>Version Imprimée</v>
          </cell>
          <cell r="V743" t="str">
            <v>St-Herblain</v>
          </cell>
          <cell r="W743" t="str">
            <v>Editions ENI</v>
          </cell>
          <cell r="X743">
            <v>2013</v>
          </cell>
          <cell r="Y743" t="str">
            <v>Bibliothèque Numérique ENI (Service en ligne)</v>
          </cell>
          <cell r="Z743" t="str">
            <v>RESSOURCES INFORMATIQUES</v>
          </cell>
          <cell r="AA743" t="str">
            <v>texte</v>
          </cell>
          <cell r="AB743" t="str">
            <v>txt</v>
          </cell>
          <cell r="AC743" t="str">
            <v>rdacontent/fre</v>
          </cell>
          <cell r="AD743" t="str">
            <v>informatique</v>
          </cell>
          <cell r="AE743" t="str">
            <v>c</v>
          </cell>
          <cell r="AF743" t="str">
            <v>rdamedia/fre</v>
          </cell>
          <cell r="AG743" t="str">
            <v>ressource en ligne</v>
          </cell>
          <cell r="AH743" t="str">
            <v>cr</v>
          </cell>
          <cell r="AI743" t="str">
            <v>rdacarrier/fre</v>
          </cell>
          <cell r="AJ743" t="str">
            <v>m\\\\\o\\d\\\\\\\\</v>
          </cell>
          <cell r="AK743" t="str">
            <v>cr\cn\\\\uuaua</v>
          </cell>
          <cell r="AL743" t="str">
            <v>Accès restreint aux membres</v>
          </cell>
          <cell r="AM743" t="str">
            <v>Source de la note de description : Version imprimée</v>
          </cell>
          <cell r="AN743" t="str">
            <v/>
          </cell>
          <cell r="AO743" t="str">
            <v>%SITE_CLIENT%/?library_guid=0DAACFDF-AEAB-4F2B-A974-D25DB97C16E4</v>
          </cell>
          <cell r="AP743" t="str">
            <v>Accès au travers du portail ENI</v>
          </cell>
          <cell r="AQ743" t="str">
            <v xml:space="preserve"> 2D </v>
          </cell>
          <cell r="AR743" t="str">
            <v xml:space="preserve"> Auto CAD </v>
          </cell>
          <cell r="AS743" t="str">
            <v xml:space="preserve"> CAO </v>
          </cell>
          <cell r="AT743" t="str">
            <v xml:space="preserve"> DAO </v>
          </cell>
          <cell r="AU743" t="str">
            <v xml:space="preserve"> Dessin </v>
          </cell>
          <cell r="AV743" t="str">
            <v xml:space="preserve"> LNRI14AUTLT</v>
          </cell>
          <cell r="AW743" t="str">
            <v xml:space="preserve">AutoDesk </v>
          </cell>
          <cell r="AX743" t="str">
            <v/>
          </cell>
          <cell r="AY743" t="str">
            <v/>
          </cell>
          <cell r="AZ743" t="str">
            <v/>
          </cell>
          <cell r="BA743" t="str">
            <v/>
          </cell>
          <cell r="BB743" t="str">
            <v/>
          </cell>
          <cell r="BC743" t="str">
            <v/>
          </cell>
          <cell r="BD743" t="str">
            <v/>
          </cell>
          <cell r="BE743" t="str">
            <v/>
          </cell>
          <cell r="BF743" t="str">
            <v/>
          </cell>
          <cell r="BG743" t="str">
            <v/>
          </cell>
          <cell r="BH743" t="str">
            <v/>
          </cell>
          <cell r="BI743" t="str">
            <v/>
          </cell>
          <cell r="BJ743" t="str">
            <v/>
          </cell>
          <cell r="BK743" t="str">
            <v/>
          </cell>
          <cell r="BL743" t="str">
            <v/>
          </cell>
          <cell r="BM743" t="str">
            <v/>
          </cell>
          <cell r="BN743" t="str">
            <v/>
          </cell>
          <cell r="BO743" t="str">
            <v/>
          </cell>
          <cell r="BP743" t="str">
            <v/>
          </cell>
          <cell r="BQ743" t="str">
            <v/>
          </cell>
          <cell r="BR743" t="str">
            <v/>
          </cell>
          <cell r="BS743" t="str">
            <v/>
          </cell>
          <cell r="BT743" t="str">
            <v/>
          </cell>
          <cell r="BU743" t="str">
            <v/>
          </cell>
          <cell r="BV743" t="str">
            <v/>
          </cell>
          <cell r="BW743" t="str">
            <v/>
          </cell>
          <cell r="BX743" t="str">
            <v/>
          </cell>
        </row>
        <row r="744">
          <cell r="A744" t="str">
            <v>RI14SQL</v>
          </cell>
          <cell r="B744" t="str">
            <v>SQL Server 2014 - SQL, Transact SQL</v>
          </cell>
          <cell r="C744" t="str">
            <v>Conception et réalisation d'une base de données (avec exercices pratiques et corrigés)</v>
          </cell>
          <cell r="D744" t="str">
            <v>Jérôme Gabillaud</v>
          </cell>
          <cell r="E744" t="str">
            <v/>
          </cell>
          <cell r="F744" t="str">
            <v>Gabillaud, Jérôme</v>
          </cell>
          <cell r="G744" t="str">
            <v/>
          </cell>
          <cell r="H744" t="str">
            <v/>
          </cell>
          <cell r="I744" t="str">
            <v/>
          </cell>
          <cell r="J744" t="str">
            <v/>
          </cell>
          <cell r="K744" t="str">
            <v>Edition du 1 November 2014</v>
          </cell>
          <cell r="L744" t="str">
            <v>490 pages</v>
          </cell>
          <cell r="M744" t="str">
            <v>Editions ENI</v>
          </cell>
          <cell r="N744" t="str">
            <v>fre</v>
          </cell>
          <cell r="O744" t="str">
            <v>fre</v>
          </cell>
          <cell r="P744" t="str">
            <v>fre</v>
          </cell>
          <cell r="Q744" t="str">
            <v>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v>
          </cell>
          <cell r="R744">
            <v>9782746093072</v>
          </cell>
          <cell r="S744" t="str">
            <v>Version Numérique</v>
          </cell>
          <cell r="T744">
            <v>9782746091627</v>
          </cell>
          <cell r="U744" t="str">
            <v>Version Imprimée</v>
          </cell>
          <cell r="V744" t="str">
            <v>St-Herblain</v>
          </cell>
          <cell r="W744" t="str">
            <v>Editions ENI</v>
          </cell>
          <cell r="X744">
            <v>2014</v>
          </cell>
          <cell r="Y744" t="str">
            <v>Bibliothèque Numérique ENI (Service en ligne)</v>
          </cell>
          <cell r="Z744" t="str">
            <v>RESSOURCES INFORMATIQUES</v>
          </cell>
          <cell r="AA744" t="str">
            <v>texte</v>
          </cell>
          <cell r="AB744" t="str">
            <v>txt</v>
          </cell>
          <cell r="AC744" t="str">
            <v>rdacontent/fre</v>
          </cell>
          <cell r="AD744" t="str">
            <v>informatique</v>
          </cell>
          <cell r="AE744" t="str">
            <v>c</v>
          </cell>
          <cell r="AF744" t="str">
            <v>rdamedia/fre</v>
          </cell>
          <cell r="AG744" t="str">
            <v>ressource en ligne</v>
          </cell>
          <cell r="AH744" t="str">
            <v>cr</v>
          </cell>
          <cell r="AI744" t="str">
            <v>rdacarrier/fre</v>
          </cell>
          <cell r="AJ744" t="str">
            <v>m\\\\\o\\d\\\\\\\\</v>
          </cell>
          <cell r="AK744" t="str">
            <v>cr\cn\\\\uuaua</v>
          </cell>
          <cell r="AL744" t="str">
            <v>Accès restreint aux membres</v>
          </cell>
          <cell r="AM744" t="str">
            <v>Source de la note de description : Version imprimée</v>
          </cell>
          <cell r="AN744" t="str">
            <v/>
          </cell>
          <cell r="AO744" t="str">
            <v>%SITE_CLIENT%/?library_guid=2BE133AB-715B-4F5D-AB63-E89C83AE7686</v>
          </cell>
          <cell r="AP744" t="str">
            <v>Accès au travers du portail ENI</v>
          </cell>
          <cell r="AQ744" t="str">
            <v xml:space="preserve"> algèbre relationnelle </v>
          </cell>
          <cell r="AR744" t="str">
            <v xml:space="preserve"> LNRI14SQL</v>
          </cell>
          <cell r="AS744" t="str">
            <v xml:space="preserve"> microsoft </v>
          </cell>
          <cell r="AT744" t="str">
            <v xml:space="preserve"> SGBD </v>
          </cell>
          <cell r="AU744" t="str">
            <v xml:space="preserve"> SGBDR </v>
          </cell>
          <cell r="AV744" t="str">
            <v xml:space="preserve"> sql serveur </v>
          </cell>
          <cell r="AW744" t="str">
            <v xml:space="preserve"> sqlserver </v>
          </cell>
          <cell r="AX744" t="str">
            <v xml:space="preserve">livre sql server </v>
          </cell>
          <cell r="AY744" t="str">
            <v/>
          </cell>
          <cell r="AZ744" t="str">
            <v/>
          </cell>
          <cell r="BA744" t="str">
            <v/>
          </cell>
          <cell r="BB744" t="str">
            <v/>
          </cell>
          <cell r="BC744" t="str">
            <v/>
          </cell>
          <cell r="BD744" t="str">
            <v/>
          </cell>
          <cell r="BE744" t="str">
            <v/>
          </cell>
          <cell r="BF744" t="str">
            <v/>
          </cell>
          <cell r="BG744" t="str">
            <v/>
          </cell>
          <cell r="BH744" t="str">
            <v/>
          </cell>
          <cell r="BI744" t="str">
            <v/>
          </cell>
          <cell r="BJ744" t="str">
            <v/>
          </cell>
          <cell r="BK744" t="str">
            <v/>
          </cell>
          <cell r="BL744" t="str">
            <v/>
          </cell>
          <cell r="BM744" t="str">
            <v/>
          </cell>
          <cell r="BN744" t="str">
            <v/>
          </cell>
          <cell r="BO744" t="str">
            <v/>
          </cell>
          <cell r="BP744" t="str">
            <v/>
          </cell>
          <cell r="BQ744" t="str">
            <v/>
          </cell>
          <cell r="BR744" t="str">
            <v/>
          </cell>
          <cell r="BS744" t="str">
            <v/>
          </cell>
          <cell r="BT744" t="str">
            <v/>
          </cell>
          <cell r="BU744" t="str">
            <v/>
          </cell>
          <cell r="BV744" t="str">
            <v/>
          </cell>
          <cell r="BW744" t="str">
            <v/>
          </cell>
          <cell r="BX744" t="str">
            <v/>
          </cell>
        </row>
        <row r="745">
          <cell r="A745" t="str">
            <v>RI14SQLA</v>
          </cell>
          <cell r="B745" t="str">
            <v>SQL Server 2014</v>
          </cell>
          <cell r="C745" t="str">
            <v>Administration d'une base de données transactionnelle avec SQL Server Management Studio</v>
          </cell>
          <cell r="D745" t="str">
            <v>Jérôme Gabillaud</v>
          </cell>
          <cell r="E745" t="str">
            <v/>
          </cell>
          <cell r="F745" t="str">
            <v>Gabillaud, Jérôme</v>
          </cell>
          <cell r="G745" t="str">
            <v/>
          </cell>
          <cell r="H745" t="str">
            <v/>
          </cell>
          <cell r="I745" t="str">
            <v/>
          </cell>
          <cell r="J745" t="str">
            <v/>
          </cell>
          <cell r="K745" t="str">
            <v>Edition du 1 February 2015</v>
          </cell>
          <cell r="L745" t="str">
            <v>566 pages</v>
          </cell>
          <cell r="M745" t="str">
            <v>Editions ENI</v>
          </cell>
          <cell r="N745" t="str">
            <v>fre</v>
          </cell>
          <cell r="O745" t="str">
            <v>fre</v>
          </cell>
          <cell r="P745" t="str">
            <v>fre</v>
          </cell>
          <cell r="Q745" t="str">
            <v>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v>
          </cell>
          <cell r="R745">
            <v>9782746094680</v>
          </cell>
          <cell r="S745" t="str">
            <v>Version Numérique</v>
          </cell>
          <cell r="T745">
            <v>9782746093829</v>
          </cell>
          <cell r="U745" t="str">
            <v>Version Imprimée</v>
          </cell>
          <cell r="V745" t="str">
            <v>St-Herblain</v>
          </cell>
          <cell r="W745" t="str">
            <v>Editions ENI</v>
          </cell>
          <cell r="X745">
            <v>2015</v>
          </cell>
          <cell r="Y745" t="str">
            <v>Bibliothèque Numérique ENI (Service en ligne)</v>
          </cell>
          <cell r="Z745" t="str">
            <v>RESSOURCES INFORMATIQUES</v>
          </cell>
          <cell r="AA745" t="str">
            <v>texte</v>
          </cell>
          <cell r="AB745" t="str">
            <v>txt</v>
          </cell>
          <cell r="AC745" t="str">
            <v>rdacontent/fre</v>
          </cell>
          <cell r="AD745" t="str">
            <v>informatique</v>
          </cell>
          <cell r="AE745" t="str">
            <v>c</v>
          </cell>
          <cell r="AF745" t="str">
            <v>rdamedia/fre</v>
          </cell>
          <cell r="AG745" t="str">
            <v>ressource en ligne</v>
          </cell>
          <cell r="AH745" t="str">
            <v>cr</v>
          </cell>
          <cell r="AI745" t="str">
            <v>rdacarrier/fre</v>
          </cell>
          <cell r="AJ745" t="str">
            <v>m\\\\\o\\d\\\\\\\\</v>
          </cell>
          <cell r="AK745" t="str">
            <v>cr\cn\\\\uuaua</v>
          </cell>
          <cell r="AL745" t="str">
            <v>Accès restreint aux membres</v>
          </cell>
          <cell r="AM745" t="str">
            <v>Source de la note de description : Version imprimée</v>
          </cell>
          <cell r="AN745" t="str">
            <v/>
          </cell>
          <cell r="AO745" t="str">
            <v>%SITE_CLIENT%/?library_guid=FA96EE44-710F-4571-8029-46153288F79E</v>
          </cell>
          <cell r="AP745" t="str">
            <v>Accès au travers du portail ENI</v>
          </cell>
          <cell r="AQ745" t="str">
            <v xml:space="preserve"> algèbre relationnelle </v>
          </cell>
          <cell r="AR745" t="str">
            <v xml:space="preserve"> LNRI14SQLA</v>
          </cell>
          <cell r="AS745" t="str">
            <v xml:space="preserve"> Microsoft </v>
          </cell>
          <cell r="AT745" t="str">
            <v xml:space="preserve"> power Shell </v>
          </cell>
          <cell r="AU745" t="str">
            <v xml:space="preserve"> powershell </v>
          </cell>
          <cell r="AV745" t="str">
            <v xml:space="preserve"> SGBD </v>
          </cell>
          <cell r="AW745" t="str">
            <v xml:space="preserve"> SGBDR </v>
          </cell>
          <cell r="AX745" t="str">
            <v xml:space="preserve"> sql serveur </v>
          </cell>
          <cell r="AY745" t="str">
            <v xml:space="preserve"> sqlserver </v>
          </cell>
          <cell r="AZ745" t="str">
            <v xml:space="preserve"> Transact SQL </v>
          </cell>
          <cell r="BA745" t="str">
            <v xml:space="preserve">SQL </v>
          </cell>
          <cell r="BB745" t="str">
            <v/>
          </cell>
          <cell r="BC745" t="str">
            <v/>
          </cell>
          <cell r="BD745" t="str">
            <v/>
          </cell>
          <cell r="BE745" t="str">
            <v/>
          </cell>
          <cell r="BF745" t="str">
            <v/>
          </cell>
          <cell r="BG745" t="str">
            <v/>
          </cell>
          <cell r="BH745" t="str">
            <v/>
          </cell>
          <cell r="BI745" t="str">
            <v/>
          </cell>
          <cell r="BJ745" t="str">
            <v/>
          </cell>
          <cell r="BK745" t="str">
            <v/>
          </cell>
          <cell r="BL745" t="str">
            <v/>
          </cell>
          <cell r="BM745" t="str">
            <v/>
          </cell>
          <cell r="BN745" t="str">
            <v/>
          </cell>
          <cell r="BO745" t="str">
            <v/>
          </cell>
          <cell r="BP745" t="str">
            <v/>
          </cell>
          <cell r="BQ745" t="str">
            <v/>
          </cell>
          <cell r="BR745" t="str">
            <v/>
          </cell>
          <cell r="BS745" t="str">
            <v/>
          </cell>
          <cell r="BT745" t="str">
            <v/>
          </cell>
          <cell r="BU745" t="str">
            <v/>
          </cell>
          <cell r="BV745" t="str">
            <v/>
          </cell>
          <cell r="BW745" t="str">
            <v/>
          </cell>
          <cell r="BX745" t="str">
            <v/>
          </cell>
        </row>
        <row r="746">
          <cell r="A746" t="str">
            <v>RI14WIND</v>
          </cell>
          <cell r="B746" t="str">
            <v>WinDev 14</v>
          </cell>
          <cell r="C746" t="str">
            <v>Les fondamentaux du développement avec WinDev - Présentation de WinDev Mobile (agréé par PC SOFT)</v>
          </cell>
          <cell r="D746" t="str">
            <v>François Pelletier</v>
          </cell>
          <cell r="E746" t="str">
            <v/>
          </cell>
          <cell r="F746" t="str">
            <v>Pelletier, François</v>
          </cell>
          <cell r="G746" t="str">
            <v/>
          </cell>
          <cell r="H746" t="str">
            <v/>
          </cell>
          <cell r="I746" t="str">
            <v/>
          </cell>
          <cell r="J746" t="str">
            <v/>
          </cell>
          <cell r="K746" t="str">
            <v>Edition du 1 July 2009</v>
          </cell>
          <cell r="L746" t="str">
            <v>555 pages</v>
          </cell>
          <cell r="M746" t="str">
            <v>Editions ENI</v>
          </cell>
          <cell r="N746" t="str">
            <v>fre</v>
          </cell>
          <cell r="O746" t="str">
            <v>fre</v>
          </cell>
          <cell r="P746" t="str">
            <v>fre</v>
          </cell>
          <cell r="Q746" t="str">
            <v>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v>
          </cell>
          <cell r="R746">
            <v>9782746050662</v>
          </cell>
          <cell r="S746" t="str">
            <v>Version Numérique</v>
          </cell>
          <cell r="T746">
            <v>9782746049802</v>
          </cell>
          <cell r="U746" t="str">
            <v>Version Imprimée</v>
          </cell>
          <cell r="V746" t="str">
            <v>St-Herblain</v>
          </cell>
          <cell r="W746" t="str">
            <v>Editions ENI</v>
          </cell>
          <cell r="X746">
            <v>2009</v>
          </cell>
          <cell r="Y746" t="str">
            <v>Bibliothèque Numérique ENI (Service en ligne)</v>
          </cell>
          <cell r="Z746" t="str">
            <v>RESSOURCES INFORMATIQUES</v>
          </cell>
          <cell r="AA746" t="str">
            <v>texte</v>
          </cell>
          <cell r="AB746" t="str">
            <v>txt</v>
          </cell>
          <cell r="AC746" t="str">
            <v>rdacontent/fre</v>
          </cell>
          <cell r="AD746" t="str">
            <v>informatique</v>
          </cell>
          <cell r="AE746" t="str">
            <v>c</v>
          </cell>
          <cell r="AF746" t="str">
            <v>rdamedia/fre</v>
          </cell>
          <cell r="AG746" t="str">
            <v>ressource en ligne</v>
          </cell>
          <cell r="AH746" t="str">
            <v>cr</v>
          </cell>
          <cell r="AI746" t="str">
            <v>rdacarrier/fre</v>
          </cell>
          <cell r="AJ746" t="str">
            <v>m\\\\\o\\d\\\\\\\\</v>
          </cell>
          <cell r="AK746" t="str">
            <v>cr\cn\\\\uuaua</v>
          </cell>
          <cell r="AL746" t="str">
            <v>Accès restreint aux membres</v>
          </cell>
          <cell r="AM746" t="str">
            <v>Source de la note de description : Version imprimée</v>
          </cell>
          <cell r="AN746" t="str">
            <v/>
          </cell>
          <cell r="AO746" t="str">
            <v>%SITE_CLIENT%/?library_guid=0B2889D3-85FA-4796-B3C9-EFA021A31C4C</v>
          </cell>
          <cell r="AP746" t="str">
            <v>Accès au travers du portail ENI</v>
          </cell>
          <cell r="AQ746" t="str">
            <v xml:space="preserve"> AGL </v>
          </cell>
          <cell r="AR746" t="str">
            <v xml:space="preserve"> atelier génie logiciel </v>
          </cell>
          <cell r="AS746" t="str">
            <v xml:space="preserve"> Atelier Logiciel </v>
          </cell>
          <cell r="AT746" t="str">
            <v xml:space="preserve"> développement </v>
          </cell>
          <cell r="AU746" t="str">
            <v xml:space="preserve"> langage </v>
          </cell>
          <cell r="AV746" t="str">
            <v xml:space="preserve"> livre PC Soft </v>
          </cell>
          <cell r="AW746" t="str">
            <v xml:space="preserve"> LNRI14WIND</v>
          </cell>
          <cell r="AX746" t="str">
            <v xml:space="preserve"> PC SOFT </v>
          </cell>
          <cell r="AY746" t="str">
            <v xml:space="preserve"> pccsoft </v>
          </cell>
          <cell r="AZ746" t="str">
            <v xml:space="preserve"> windev14 </v>
          </cell>
          <cell r="BA746" t="str">
            <v xml:space="preserve">livre Windev </v>
          </cell>
          <cell r="BB746" t="str">
            <v/>
          </cell>
          <cell r="BC746" t="str">
            <v/>
          </cell>
          <cell r="BD746" t="str">
            <v/>
          </cell>
          <cell r="BE746" t="str">
            <v/>
          </cell>
          <cell r="BF746" t="str">
            <v/>
          </cell>
          <cell r="BG746" t="str">
            <v/>
          </cell>
          <cell r="BH746" t="str">
            <v/>
          </cell>
          <cell r="BI746" t="str">
            <v/>
          </cell>
          <cell r="BJ746" t="str">
            <v/>
          </cell>
          <cell r="BK746" t="str">
            <v/>
          </cell>
          <cell r="BL746" t="str">
            <v/>
          </cell>
          <cell r="BM746" t="str">
            <v/>
          </cell>
          <cell r="BN746" t="str">
            <v/>
          </cell>
          <cell r="BO746" t="str">
            <v/>
          </cell>
          <cell r="BP746" t="str">
            <v/>
          </cell>
          <cell r="BQ746" t="str">
            <v/>
          </cell>
          <cell r="BR746" t="str">
            <v/>
          </cell>
          <cell r="BS746" t="str">
            <v/>
          </cell>
          <cell r="BT746" t="str">
            <v/>
          </cell>
          <cell r="BU746" t="str">
            <v/>
          </cell>
          <cell r="BV746" t="str">
            <v/>
          </cell>
          <cell r="BW746" t="str">
            <v/>
          </cell>
          <cell r="BX746" t="str">
            <v/>
          </cell>
        </row>
        <row r="747">
          <cell r="A747" t="str">
            <v>RI15AUT</v>
          </cell>
          <cell r="B747" t="str">
            <v>AutoCAD 2015</v>
          </cell>
          <cell r="C747" t="str">
            <v>Des fondamentaux à la présentation détaillée</v>
          </cell>
          <cell r="D747" t="str">
            <v>Olivier LE FRAPPER</v>
          </cell>
          <cell r="E747" t="str">
            <v/>
          </cell>
          <cell r="F747" t="str">
            <v>LE FRAPPER, Olivier</v>
          </cell>
          <cell r="G747" t="str">
            <v/>
          </cell>
          <cell r="H747" t="str">
            <v/>
          </cell>
          <cell r="I747" t="str">
            <v/>
          </cell>
          <cell r="J747" t="str">
            <v/>
          </cell>
          <cell r="K747" t="str">
            <v>Edition du 1 October 2014</v>
          </cell>
          <cell r="L747" t="str">
            <v>554 pages</v>
          </cell>
          <cell r="M747" t="str">
            <v>Editions ENI</v>
          </cell>
          <cell r="N747" t="str">
            <v>fre</v>
          </cell>
          <cell r="O747" t="str">
            <v>fre</v>
          </cell>
          <cell r="P747" t="str">
            <v>fre</v>
          </cell>
          <cell r="Q747" t="str">
            <v>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v>
          </cell>
          <cell r="R747">
            <v>9782746092464</v>
          </cell>
          <cell r="S747" t="str">
            <v>Version Numérique</v>
          </cell>
          <cell r="T747">
            <v>9782746091153</v>
          </cell>
          <cell r="U747" t="str">
            <v>Version Imprimée</v>
          </cell>
          <cell r="V747" t="str">
            <v>St-Herblain</v>
          </cell>
          <cell r="W747" t="str">
            <v>Editions ENI</v>
          </cell>
          <cell r="X747">
            <v>2014</v>
          </cell>
          <cell r="Y747" t="str">
            <v>Bibliothèque Numérique ENI (Service en ligne)</v>
          </cell>
          <cell r="Z747" t="str">
            <v>RESSOURCES INFORMATIQUES</v>
          </cell>
          <cell r="AA747" t="str">
            <v>texte</v>
          </cell>
          <cell r="AB747" t="str">
            <v>txt</v>
          </cell>
          <cell r="AC747" t="str">
            <v>rdacontent/fre</v>
          </cell>
          <cell r="AD747" t="str">
            <v>informatique</v>
          </cell>
          <cell r="AE747" t="str">
            <v>c</v>
          </cell>
          <cell r="AF747" t="str">
            <v>rdamedia/fre</v>
          </cell>
          <cell r="AG747" t="str">
            <v>ressource en ligne</v>
          </cell>
          <cell r="AH747" t="str">
            <v>cr</v>
          </cell>
          <cell r="AI747" t="str">
            <v>rdacarrier/fre</v>
          </cell>
          <cell r="AJ747" t="str">
            <v>m\\\\\o\\d\\\\\\\\</v>
          </cell>
          <cell r="AK747" t="str">
            <v>cr\cn\\\\uuaua</v>
          </cell>
          <cell r="AL747" t="str">
            <v>Accès restreint aux membres</v>
          </cell>
          <cell r="AM747" t="str">
            <v>Source de la note de description : Version imprimée</v>
          </cell>
          <cell r="AN747" t="str">
            <v/>
          </cell>
          <cell r="AO747" t="str">
            <v>%SITE_CLIENT%/?library_guid=BD5E74CF-4964-4036-9673-B26E43F93036</v>
          </cell>
          <cell r="AP747" t="str">
            <v>Accès au travers du portail ENI</v>
          </cell>
          <cell r="AQ747" t="str">
            <v xml:space="preserve"> 2D </v>
          </cell>
          <cell r="AR747" t="str">
            <v xml:space="preserve"> 3D </v>
          </cell>
          <cell r="AS747" t="str">
            <v xml:space="preserve"> CAO </v>
          </cell>
          <cell r="AT747" t="str">
            <v xml:space="preserve"> DAO </v>
          </cell>
          <cell r="AU747" t="str">
            <v xml:space="preserve"> dwf </v>
          </cell>
          <cell r="AV747" t="str">
            <v xml:space="preserve"> LNRI15AUT</v>
          </cell>
          <cell r="AW747" t="str">
            <v xml:space="preserve"> skp </v>
          </cell>
          <cell r="AX747" t="str">
            <v xml:space="preserve">autodesk </v>
          </cell>
          <cell r="AY747" t="str">
            <v/>
          </cell>
          <cell r="AZ747" t="str">
            <v/>
          </cell>
          <cell r="BA747" t="str">
            <v/>
          </cell>
          <cell r="BB747" t="str">
            <v/>
          </cell>
          <cell r="BC747" t="str">
            <v/>
          </cell>
          <cell r="BD747" t="str">
            <v/>
          </cell>
          <cell r="BE747" t="str">
            <v/>
          </cell>
          <cell r="BF747" t="str">
            <v/>
          </cell>
          <cell r="BG747" t="str">
            <v/>
          </cell>
          <cell r="BH747" t="str">
            <v/>
          </cell>
          <cell r="BI747" t="str">
            <v/>
          </cell>
          <cell r="BJ747" t="str">
            <v/>
          </cell>
          <cell r="BK747" t="str">
            <v/>
          </cell>
          <cell r="BL747" t="str">
            <v/>
          </cell>
          <cell r="BM747" t="str">
            <v/>
          </cell>
          <cell r="BN747" t="str">
            <v/>
          </cell>
          <cell r="BO747" t="str">
            <v/>
          </cell>
          <cell r="BP747" t="str">
            <v/>
          </cell>
          <cell r="BQ747" t="str">
            <v/>
          </cell>
          <cell r="BR747" t="str">
            <v/>
          </cell>
          <cell r="BS747" t="str">
            <v/>
          </cell>
          <cell r="BT747" t="str">
            <v/>
          </cell>
          <cell r="BU747" t="str">
            <v/>
          </cell>
          <cell r="BV747" t="str">
            <v/>
          </cell>
          <cell r="BW747" t="str">
            <v/>
          </cell>
          <cell r="BX747" t="str">
            <v/>
          </cell>
        </row>
        <row r="748">
          <cell r="A748" t="str">
            <v>RI15AUTLT</v>
          </cell>
          <cell r="B748" t="str">
            <v>AutoCAD LT 2015</v>
          </cell>
          <cell r="C748" t="str">
            <v>Des fondamentaux à la présentation détaillée</v>
          </cell>
          <cell r="D748" t="str">
            <v>Olivier LE FRAPPER</v>
          </cell>
          <cell r="E748" t="str">
            <v/>
          </cell>
          <cell r="F748" t="str">
            <v>LE FRAPPER, Olivier</v>
          </cell>
          <cell r="G748" t="str">
            <v/>
          </cell>
          <cell r="H748" t="str">
            <v/>
          </cell>
          <cell r="I748" t="str">
            <v/>
          </cell>
          <cell r="J748" t="str">
            <v/>
          </cell>
          <cell r="K748" t="str">
            <v>Edition du 1 January 2015</v>
          </cell>
          <cell r="L748" t="str">
            <v>680 pages</v>
          </cell>
          <cell r="M748" t="str">
            <v>Editions ENI</v>
          </cell>
          <cell r="N748" t="str">
            <v>fre</v>
          </cell>
          <cell r="O748" t="str">
            <v>fre</v>
          </cell>
          <cell r="P748" t="str">
            <v>fre</v>
          </cell>
          <cell r="Q748" t="str">
            <v>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v>
          </cell>
          <cell r="R748">
            <v>9782746094161</v>
          </cell>
          <cell r="S748" t="str">
            <v>Version Numérique</v>
          </cell>
          <cell r="T748">
            <v>9782746092693</v>
          </cell>
          <cell r="U748" t="str">
            <v>Version Imprimée</v>
          </cell>
          <cell r="V748" t="str">
            <v>St-Herblain</v>
          </cell>
          <cell r="W748" t="str">
            <v>Editions ENI</v>
          </cell>
          <cell r="X748">
            <v>2015</v>
          </cell>
          <cell r="Y748" t="str">
            <v>Bibliothèque Numérique ENI (Service en ligne)</v>
          </cell>
          <cell r="Z748" t="str">
            <v>RESSOURCES INFORMATIQUES</v>
          </cell>
          <cell r="AA748" t="str">
            <v>texte</v>
          </cell>
          <cell r="AB748" t="str">
            <v>txt</v>
          </cell>
          <cell r="AC748" t="str">
            <v>rdacontent/fre</v>
          </cell>
          <cell r="AD748" t="str">
            <v>informatique</v>
          </cell>
          <cell r="AE748" t="str">
            <v>c</v>
          </cell>
          <cell r="AF748" t="str">
            <v>rdamedia/fre</v>
          </cell>
          <cell r="AG748" t="str">
            <v>ressource en ligne</v>
          </cell>
          <cell r="AH748" t="str">
            <v>cr</v>
          </cell>
          <cell r="AI748" t="str">
            <v>rdacarrier/fre</v>
          </cell>
          <cell r="AJ748" t="str">
            <v>m\\\\\o\\d\\\\\\\\</v>
          </cell>
          <cell r="AK748" t="str">
            <v>cr\cn\\\\uuaua</v>
          </cell>
          <cell r="AL748" t="str">
            <v>Accès restreint aux membres</v>
          </cell>
          <cell r="AM748" t="str">
            <v>Source de la note de description : Version imprimée</v>
          </cell>
          <cell r="AN748" t="str">
            <v/>
          </cell>
          <cell r="AO748" t="str">
            <v>%SITE_CLIENT%/?library_guid=D044BFAE-5A11-44BF-A612-6BF61E919772</v>
          </cell>
          <cell r="AP748" t="str">
            <v>Accès au travers du portail ENI</v>
          </cell>
          <cell r="AQ748" t="str">
            <v xml:space="preserve"> 2D  </v>
          </cell>
          <cell r="AR748" t="str">
            <v xml:space="preserve"> Auto CAD </v>
          </cell>
          <cell r="AS748" t="str">
            <v xml:space="preserve"> CAO </v>
          </cell>
          <cell r="AT748" t="str">
            <v xml:space="preserve"> DAO </v>
          </cell>
          <cell r="AU748" t="str">
            <v xml:space="preserve"> Dessin
 </v>
          </cell>
          <cell r="AV748" t="str">
            <v xml:space="preserve"> LNRI15AUTLT</v>
          </cell>
          <cell r="AW748" t="str">
            <v xml:space="preserve">AutoDesk </v>
          </cell>
          <cell r="AX748" t="str">
            <v/>
          </cell>
          <cell r="AY748" t="str">
            <v/>
          </cell>
          <cell r="AZ748" t="str">
            <v/>
          </cell>
          <cell r="BA748" t="str">
            <v/>
          </cell>
          <cell r="BB748" t="str">
            <v/>
          </cell>
          <cell r="BC748" t="str">
            <v/>
          </cell>
          <cell r="BD748" t="str">
            <v/>
          </cell>
          <cell r="BE748" t="str">
            <v/>
          </cell>
          <cell r="BF748" t="str">
            <v/>
          </cell>
          <cell r="BG748" t="str">
            <v/>
          </cell>
          <cell r="BH748" t="str">
            <v/>
          </cell>
          <cell r="BI748" t="str">
            <v/>
          </cell>
          <cell r="BJ748" t="str">
            <v/>
          </cell>
          <cell r="BK748" t="str">
            <v/>
          </cell>
          <cell r="BL748" t="str">
            <v/>
          </cell>
          <cell r="BM748" t="str">
            <v/>
          </cell>
          <cell r="BN748" t="str">
            <v/>
          </cell>
          <cell r="BO748" t="str">
            <v/>
          </cell>
          <cell r="BP748" t="str">
            <v/>
          </cell>
          <cell r="BQ748" t="str">
            <v/>
          </cell>
          <cell r="BR748" t="str">
            <v/>
          </cell>
          <cell r="BS748" t="str">
            <v/>
          </cell>
          <cell r="BT748" t="str">
            <v/>
          </cell>
          <cell r="BU748" t="str">
            <v/>
          </cell>
          <cell r="BV748" t="str">
            <v/>
          </cell>
          <cell r="BW748" t="str">
            <v/>
          </cell>
          <cell r="BX748" t="str">
            <v/>
          </cell>
        </row>
        <row r="749">
          <cell r="A749" t="str">
            <v>RI15CSHA</v>
          </cell>
          <cell r="B749" t="str">
            <v>C# 6 et Visual Studio 2015</v>
          </cell>
          <cell r="C749" t="str">
            <v>Les fondamentaux du langage</v>
          </cell>
          <cell r="D749" t="str">
            <v>Sébastien PUTIER</v>
          </cell>
          <cell r="E749" t="str">
            <v/>
          </cell>
          <cell r="F749" t="str">
            <v>PUTIER, Sébastien</v>
          </cell>
          <cell r="G749" t="str">
            <v/>
          </cell>
          <cell r="H749" t="str">
            <v/>
          </cell>
          <cell r="I749" t="str">
            <v/>
          </cell>
          <cell r="J749" t="str">
            <v/>
          </cell>
          <cell r="K749" t="str">
            <v>Edition du 1 August 2015</v>
          </cell>
          <cell r="L749" t="str">
            <v>538 pages</v>
          </cell>
          <cell r="M749" t="str">
            <v>Editions ENI</v>
          </cell>
          <cell r="N749" t="str">
            <v>fre</v>
          </cell>
          <cell r="O749" t="str">
            <v>fre</v>
          </cell>
          <cell r="P749" t="str">
            <v>fre</v>
          </cell>
          <cell r="Q749" t="str">
            <v>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v>
          </cell>
          <cell r="R749">
            <v>9782746097667</v>
          </cell>
          <cell r="S749" t="str">
            <v>Version Numérique</v>
          </cell>
          <cell r="T749">
            <v>9782746096516</v>
          </cell>
          <cell r="U749" t="str">
            <v>Version Imprimée</v>
          </cell>
          <cell r="V749" t="str">
            <v>St-Herblain</v>
          </cell>
          <cell r="W749" t="str">
            <v>Editions ENI</v>
          </cell>
          <cell r="X749">
            <v>2015</v>
          </cell>
          <cell r="Y749" t="str">
            <v>Bibliothèque Numérique ENI (Service en ligne)</v>
          </cell>
          <cell r="Z749" t="str">
            <v>RESSOURCES INFORMATIQUES</v>
          </cell>
          <cell r="AA749" t="str">
            <v>texte</v>
          </cell>
          <cell r="AB749" t="str">
            <v>txt</v>
          </cell>
          <cell r="AC749" t="str">
            <v>rdacontent/fre</v>
          </cell>
          <cell r="AD749" t="str">
            <v>informatique</v>
          </cell>
          <cell r="AE749" t="str">
            <v>c</v>
          </cell>
          <cell r="AF749" t="str">
            <v>rdamedia/fre</v>
          </cell>
          <cell r="AG749" t="str">
            <v>ressource en ligne</v>
          </cell>
          <cell r="AH749" t="str">
            <v>cr</v>
          </cell>
          <cell r="AI749" t="str">
            <v>rdacarrier/fre</v>
          </cell>
          <cell r="AJ749" t="str">
            <v>m\\\\\o\\d\\\\\\\\</v>
          </cell>
          <cell r="AK749" t="str">
            <v>cr\cn\\\\uuaua</v>
          </cell>
          <cell r="AL749" t="str">
            <v>Accès restreint aux membres</v>
          </cell>
          <cell r="AM749" t="str">
            <v>Source de la note de description : Version imprimée</v>
          </cell>
          <cell r="AN749" t="str">
            <v/>
          </cell>
          <cell r="AO749" t="str">
            <v>%SITE_CLIENT%/?library_guid=605792F5-85DD-45B9-A173-CC041496247B</v>
          </cell>
          <cell r="AP749" t="str">
            <v>Accès au travers du portail ENI</v>
          </cell>
          <cell r="AQ749" t="str">
            <v xml:space="preserve"> .net </v>
          </cell>
          <cell r="AR749" t="str">
            <v xml:space="preserve"> ado </v>
          </cell>
          <cell r="AS749" t="str">
            <v xml:space="preserve"> ado.net </v>
          </cell>
          <cell r="AT749" t="str">
            <v xml:space="preserve"> c sharp </v>
          </cell>
          <cell r="AU749" t="str">
            <v xml:space="preserve"> click once </v>
          </cell>
          <cell r="AV749" t="str">
            <v xml:space="preserve"> dot net </v>
          </cell>
          <cell r="AW749" t="str">
            <v xml:space="preserve"> framework </v>
          </cell>
          <cell r="AX749" t="str">
            <v xml:space="preserve"> linq </v>
          </cell>
          <cell r="AY749" t="str">
            <v xml:space="preserve"> LNRI15CSHA</v>
          </cell>
          <cell r="AZ749" t="str">
            <v xml:space="preserve"> microsoft </v>
          </cell>
          <cell r="BA749" t="str">
            <v xml:space="preserve"> net </v>
          </cell>
          <cell r="BB749" t="str">
            <v xml:space="preserve"> poo </v>
          </cell>
          <cell r="BC749" t="str">
            <v xml:space="preserve"> Programmation Objet </v>
          </cell>
          <cell r="BD749" t="str">
            <v xml:space="preserve"> SQL </v>
          </cell>
          <cell r="BE749" t="str">
            <v xml:space="preserve"> Visual Studio 2015 </v>
          </cell>
          <cell r="BF749" t="str">
            <v xml:space="preserve"> VS </v>
          </cell>
          <cell r="BG749" t="str">
            <v xml:space="preserve">livre C# </v>
          </cell>
          <cell r="BH749" t="str">
            <v/>
          </cell>
          <cell r="BI749" t="str">
            <v/>
          </cell>
          <cell r="BJ749" t="str">
            <v/>
          </cell>
          <cell r="BK749" t="str">
            <v/>
          </cell>
          <cell r="BL749" t="str">
            <v/>
          </cell>
          <cell r="BM749" t="str">
            <v/>
          </cell>
          <cell r="BN749" t="str">
            <v/>
          </cell>
          <cell r="BO749" t="str">
            <v/>
          </cell>
          <cell r="BP749" t="str">
            <v/>
          </cell>
          <cell r="BQ749" t="str">
            <v/>
          </cell>
          <cell r="BR749" t="str">
            <v/>
          </cell>
          <cell r="BS749" t="str">
            <v/>
          </cell>
          <cell r="BT749" t="str">
            <v/>
          </cell>
          <cell r="BU749" t="str">
            <v/>
          </cell>
          <cell r="BV749" t="str">
            <v/>
          </cell>
          <cell r="BW749" t="str">
            <v/>
          </cell>
          <cell r="BX749" t="str">
            <v/>
          </cell>
        </row>
        <row r="750">
          <cell r="A750" t="str">
            <v>RI15NETVB</v>
          </cell>
          <cell r="B750" t="str">
            <v>VB.NET et Visual Studio 2015</v>
          </cell>
          <cell r="C750" t="str">
            <v>Les fondamentaux du langage</v>
          </cell>
          <cell r="D750" t="str">
            <v>Sébastien PUTIER</v>
          </cell>
          <cell r="E750" t="str">
            <v/>
          </cell>
          <cell r="F750" t="str">
            <v>PUTIER, Sébastien</v>
          </cell>
          <cell r="G750" t="str">
            <v/>
          </cell>
          <cell r="H750" t="str">
            <v/>
          </cell>
          <cell r="I750" t="str">
            <v/>
          </cell>
          <cell r="J750" t="str">
            <v/>
          </cell>
          <cell r="K750" t="str">
            <v>Edition du 1 December 2015</v>
          </cell>
          <cell r="L750" t="str">
            <v>556 pages</v>
          </cell>
          <cell r="M750" t="str">
            <v>Editions ENI</v>
          </cell>
          <cell r="N750" t="str">
            <v>fre</v>
          </cell>
          <cell r="O750" t="str">
            <v>fre</v>
          </cell>
          <cell r="P750" t="str">
            <v>fre</v>
          </cell>
          <cell r="Q750" t="str">
            <v>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v>
          </cell>
          <cell r="R750">
            <v>9782746099579</v>
          </cell>
          <cell r="S750" t="str">
            <v>Version Numérique</v>
          </cell>
          <cell r="T750">
            <v>9782746098312</v>
          </cell>
          <cell r="U750" t="str">
            <v>Version Imprimée</v>
          </cell>
          <cell r="V750" t="str">
            <v>St-Herblain</v>
          </cell>
          <cell r="W750" t="str">
            <v>Editions ENI</v>
          </cell>
          <cell r="X750">
            <v>2015</v>
          </cell>
          <cell r="Y750" t="str">
            <v>Bibliothèque Numérique ENI (Service en ligne)</v>
          </cell>
          <cell r="Z750" t="str">
            <v>RESSOURCES INFORMATIQUES</v>
          </cell>
          <cell r="AA750" t="str">
            <v>texte</v>
          </cell>
          <cell r="AB750" t="str">
            <v>txt</v>
          </cell>
          <cell r="AC750" t="str">
            <v>rdacontent/fre</v>
          </cell>
          <cell r="AD750" t="str">
            <v>informatique</v>
          </cell>
          <cell r="AE750" t="str">
            <v>c</v>
          </cell>
          <cell r="AF750" t="str">
            <v>rdamedia/fre</v>
          </cell>
          <cell r="AG750" t="str">
            <v>ressource en ligne</v>
          </cell>
          <cell r="AH750" t="str">
            <v>cr</v>
          </cell>
          <cell r="AI750" t="str">
            <v>rdacarrier/fre</v>
          </cell>
          <cell r="AJ750" t="str">
            <v>m\\\\\o\\d\\\\\\\\</v>
          </cell>
          <cell r="AK750" t="str">
            <v>cr\cn\\\\uuaua</v>
          </cell>
          <cell r="AL750" t="str">
            <v>Accès restreint aux membres</v>
          </cell>
          <cell r="AM750" t="str">
            <v>Source de la note de description : Version imprimée</v>
          </cell>
          <cell r="AN750" t="str">
            <v/>
          </cell>
          <cell r="AO750" t="str">
            <v>%SITE_CLIENT%/?library_guid=462F9EFB-0D08-42CE-BC86-4337D8519B6B</v>
          </cell>
          <cell r="AP750" t="str">
            <v>Accès au travers du portail ENI</v>
          </cell>
          <cell r="AQ750" t="str">
            <v xml:space="preserve"> .net </v>
          </cell>
          <cell r="AR750" t="str">
            <v xml:space="preserve"> ado </v>
          </cell>
          <cell r="AS750" t="str">
            <v xml:space="preserve"> ado.net </v>
          </cell>
          <cell r="AT750" t="str">
            <v xml:space="preserve"> click once </v>
          </cell>
          <cell r="AU750" t="str">
            <v xml:space="preserve"> dot net </v>
          </cell>
          <cell r="AV750" t="str">
            <v xml:space="preserve"> framework </v>
          </cell>
          <cell r="AW750" t="str">
            <v xml:space="preserve"> linq </v>
          </cell>
          <cell r="AX750" t="str">
            <v xml:space="preserve"> LNRI15NETVB</v>
          </cell>
          <cell r="AY750" t="str">
            <v xml:space="preserve"> microsoft </v>
          </cell>
          <cell r="AZ750" t="str">
            <v xml:space="preserve"> poo</v>
          </cell>
          <cell r="BA750" t="str">
            <v xml:space="preserve"> Programmation Objet </v>
          </cell>
          <cell r="BB750" t="str">
            <v xml:space="preserve"> SQL </v>
          </cell>
          <cell r="BC750" t="str">
            <v xml:space="preserve"> Visual Studio </v>
          </cell>
          <cell r="BD750" t="str">
            <v xml:space="preserve"> Visualstudio </v>
          </cell>
          <cell r="BE750" t="str">
            <v xml:space="preserve"> VS </v>
          </cell>
          <cell r="BF750" t="str">
            <v xml:space="preserve">livre VB </v>
          </cell>
          <cell r="BG750" t="str">
            <v/>
          </cell>
          <cell r="BH750" t="str">
            <v/>
          </cell>
          <cell r="BI750" t="str">
            <v/>
          </cell>
          <cell r="BJ750" t="str">
            <v/>
          </cell>
          <cell r="BK750" t="str">
            <v/>
          </cell>
          <cell r="BL750" t="str">
            <v/>
          </cell>
          <cell r="BM750" t="str">
            <v/>
          </cell>
          <cell r="BN750" t="str">
            <v/>
          </cell>
          <cell r="BO750" t="str">
            <v/>
          </cell>
          <cell r="BP750" t="str">
            <v/>
          </cell>
          <cell r="BQ750" t="str">
            <v/>
          </cell>
          <cell r="BR750" t="str">
            <v/>
          </cell>
          <cell r="BS750" t="str">
            <v/>
          </cell>
          <cell r="BT750" t="str">
            <v/>
          </cell>
          <cell r="BU750" t="str">
            <v/>
          </cell>
          <cell r="BV750" t="str">
            <v/>
          </cell>
          <cell r="BW750" t="str">
            <v/>
          </cell>
          <cell r="BX750" t="str">
            <v/>
          </cell>
        </row>
        <row r="751">
          <cell r="A751" t="str">
            <v>RI15WIND</v>
          </cell>
          <cell r="B751" t="str">
            <v>WinDev 15</v>
          </cell>
          <cell r="C751" t="str">
            <v>Les fondamentaux du développement avec WinDev (agréé par PC SOFT)</v>
          </cell>
          <cell r="D751" t="str">
            <v>David VANDEVELDE</v>
          </cell>
          <cell r="E751" t="str">
            <v/>
          </cell>
          <cell r="F751" t="str">
            <v>VANDEVELDE, David</v>
          </cell>
          <cell r="G751" t="str">
            <v/>
          </cell>
          <cell r="H751" t="str">
            <v/>
          </cell>
          <cell r="I751" t="str">
            <v/>
          </cell>
          <cell r="J751" t="str">
            <v/>
          </cell>
          <cell r="K751" t="str">
            <v>Edition du 1 April 2010</v>
          </cell>
          <cell r="L751" t="str">
            <v>623 pages</v>
          </cell>
          <cell r="M751" t="str">
            <v>Editions ENI</v>
          </cell>
          <cell r="N751" t="str">
            <v>fre</v>
          </cell>
          <cell r="O751" t="str">
            <v>fre</v>
          </cell>
          <cell r="P751" t="str">
            <v>fre</v>
          </cell>
          <cell r="Q751" t="str">
            <v>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v>
          </cell>
          <cell r="R751">
            <v>9782746054905</v>
          </cell>
          <cell r="S751" t="str">
            <v>Version Numérique</v>
          </cell>
          <cell r="T751">
            <v>9782746054233</v>
          </cell>
          <cell r="U751" t="str">
            <v>Version Imprimée</v>
          </cell>
          <cell r="V751" t="str">
            <v>St-Herblain</v>
          </cell>
          <cell r="W751" t="str">
            <v>Editions ENI</v>
          </cell>
          <cell r="X751">
            <v>2010</v>
          </cell>
          <cell r="Y751" t="str">
            <v>Bibliothèque Numérique ENI (Service en ligne)</v>
          </cell>
          <cell r="Z751" t="str">
            <v>RESSOURCES INFORMATIQUES</v>
          </cell>
          <cell r="AA751" t="str">
            <v>texte</v>
          </cell>
          <cell r="AB751" t="str">
            <v>txt</v>
          </cell>
          <cell r="AC751" t="str">
            <v>rdacontent/fre</v>
          </cell>
          <cell r="AD751" t="str">
            <v>informatique</v>
          </cell>
          <cell r="AE751" t="str">
            <v>c</v>
          </cell>
          <cell r="AF751" t="str">
            <v>rdamedia/fre</v>
          </cell>
          <cell r="AG751" t="str">
            <v>ressource en ligne</v>
          </cell>
          <cell r="AH751" t="str">
            <v>cr</v>
          </cell>
          <cell r="AI751" t="str">
            <v>rdacarrier/fre</v>
          </cell>
          <cell r="AJ751" t="str">
            <v>m\\\\\o\\d\\\\\\\\</v>
          </cell>
          <cell r="AK751" t="str">
            <v>cr\cn\\\\uuaua</v>
          </cell>
          <cell r="AL751" t="str">
            <v>Accès restreint aux membres</v>
          </cell>
          <cell r="AM751" t="str">
            <v>Source de la note de description : Version imprimée</v>
          </cell>
          <cell r="AN751" t="str">
            <v/>
          </cell>
          <cell r="AO751" t="str">
            <v>%SITE_CLIENT%/?library_guid=F6A622A7-EA6F-4ED4-9D84-BBE6FF406BBC</v>
          </cell>
          <cell r="AP751" t="str">
            <v>Accès au travers du portail ENI</v>
          </cell>
          <cell r="AQ751" t="str">
            <v xml:space="preserve"> AGL </v>
          </cell>
          <cell r="AR751" t="str">
            <v xml:space="preserve"> atelier génie logiciel </v>
          </cell>
          <cell r="AS751" t="str">
            <v xml:space="preserve"> Atelier Logiciel </v>
          </cell>
          <cell r="AT751" t="str">
            <v xml:space="preserve"> développement </v>
          </cell>
          <cell r="AU751" t="str">
            <v xml:space="preserve"> langage </v>
          </cell>
          <cell r="AV751" t="str">
            <v xml:space="preserve"> livre PC Soft </v>
          </cell>
          <cell r="AW751" t="str">
            <v xml:space="preserve"> LNRI15WIND</v>
          </cell>
          <cell r="AX751" t="str">
            <v xml:space="preserve"> PC SOFT </v>
          </cell>
          <cell r="AY751" t="str">
            <v xml:space="preserve"> pccsoft </v>
          </cell>
          <cell r="AZ751" t="str">
            <v xml:space="preserve"> windev15 </v>
          </cell>
          <cell r="BA751" t="str">
            <v xml:space="preserve">livre Windev </v>
          </cell>
          <cell r="BB751" t="str">
            <v/>
          </cell>
          <cell r="BC751" t="str">
            <v/>
          </cell>
          <cell r="BD751" t="str">
            <v/>
          </cell>
          <cell r="BE751" t="str">
            <v/>
          </cell>
          <cell r="BF751" t="str">
            <v/>
          </cell>
          <cell r="BG751" t="str">
            <v/>
          </cell>
          <cell r="BH751" t="str">
            <v/>
          </cell>
          <cell r="BI751" t="str">
            <v/>
          </cell>
          <cell r="BJ751" t="str">
            <v/>
          </cell>
          <cell r="BK751" t="str">
            <v/>
          </cell>
          <cell r="BL751" t="str">
            <v/>
          </cell>
          <cell r="BM751" t="str">
            <v/>
          </cell>
          <cell r="BN751" t="str">
            <v/>
          </cell>
          <cell r="BO751" t="str">
            <v/>
          </cell>
          <cell r="BP751" t="str">
            <v/>
          </cell>
          <cell r="BQ751" t="str">
            <v/>
          </cell>
          <cell r="BR751" t="str">
            <v/>
          </cell>
          <cell r="BS751" t="str">
            <v/>
          </cell>
          <cell r="BT751" t="str">
            <v/>
          </cell>
          <cell r="BU751" t="str">
            <v/>
          </cell>
          <cell r="BV751" t="str">
            <v/>
          </cell>
          <cell r="BW751" t="str">
            <v/>
          </cell>
          <cell r="BX751" t="str">
            <v/>
          </cell>
        </row>
        <row r="752">
          <cell r="A752" t="str">
            <v>RI16ACCV</v>
          </cell>
          <cell r="B752" t="str">
            <v>VBA Access 2016</v>
          </cell>
          <cell r="C752" t="str">
            <v>Programmer sous Access</v>
          </cell>
          <cell r="D752" t="str">
            <v>Jean-Philippe ANDRÉ</v>
          </cell>
          <cell r="E752" t="str">
            <v/>
          </cell>
          <cell r="F752" t="str">
            <v>ANDRÉ, Jean-Philippe</v>
          </cell>
          <cell r="G752" t="str">
            <v/>
          </cell>
          <cell r="H752" t="str">
            <v/>
          </cell>
          <cell r="I752" t="str">
            <v/>
          </cell>
          <cell r="J752" t="str">
            <v/>
          </cell>
          <cell r="K752" t="str">
            <v>Edition du 1 September 2016</v>
          </cell>
          <cell r="L752" t="str">
            <v>516 pages</v>
          </cell>
          <cell r="M752" t="str">
            <v>Editions ENI</v>
          </cell>
          <cell r="N752" t="str">
            <v>fre</v>
          </cell>
          <cell r="O752" t="str">
            <v>fre</v>
          </cell>
          <cell r="P752" t="str">
            <v>fre</v>
          </cell>
          <cell r="Q752" t="str">
            <v>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v>
          </cell>
          <cell r="R752">
            <v>9782409004148</v>
          </cell>
          <cell r="S752" t="str">
            <v>Version Numérique</v>
          </cell>
          <cell r="T752">
            <v>9782409003318</v>
          </cell>
          <cell r="U752" t="str">
            <v>Version Imprimée</v>
          </cell>
          <cell r="V752" t="str">
            <v>St-Herblain</v>
          </cell>
          <cell r="W752" t="str">
            <v>Editions ENI</v>
          </cell>
          <cell r="X752">
            <v>2016</v>
          </cell>
          <cell r="Y752" t="str">
            <v>Bibliothèque Numérique ENI (Service en ligne)</v>
          </cell>
          <cell r="Z752" t="str">
            <v>RESSOURCES INFORMATIQUES</v>
          </cell>
          <cell r="AA752" t="str">
            <v>texte</v>
          </cell>
          <cell r="AB752" t="str">
            <v>txt</v>
          </cell>
          <cell r="AC752" t="str">
            <v>rdacontent/fre</v>
          </cell>
          <cell r="AD752" t="str">
            <v>informatique</v>
          </cell>
          <cell r="AE752" t="str">
            <v>c</v>
          </cell>
          <cell r="AF752" t="str">
            <v>rdamedia/fre</v>
          </cell>
          <cell r="AG752" t="str">
            <v>ressource en ligne</v>
          </cell>
          <cell r="AH752" t="str">
            <v>cr</v>
          </cell>
          <cell r="AI752" t="str">
            <v>rdacarrier/fre</v>
          </cell>
          <cell r="AJ752" t="str">
            <v>m\\\\\o\\d\\\\\\\\</v>
          </cell>
          <cell r="AK752" t="str">
            <v>cr\cn\\\\uuaua</v>
          </cell>
          <cell r="AL752" t="str">
            <v>Accès restreint aux membres</v>
          </cell>
          <cell r="AM752" t="str">
            <v>Source de la note de description : Version imprimée</v>
          </cell>
          <cell r="AN752" t="str">
            <v/>
          </cell>
          <cell r="AO752" t="str">
            <v>%SITE_CLIENT%/?library_guid=5F93B0B7-44B9-42CE-A5E3-F60A523A6893</v>
          </cell>
          <cell r="AP752" t="str">
            <v>Accès au travers du portail ENI</v>
          </cell>
          <cell r="AQ752" t="str">
            <v xml:space="preserve"> access vba </v>
          </cell>
          <cell r="AR752" t="str">
            <v xml:space="preserve"> ado </v>
          </cell>
          <cell r="AS752" t="str">
            <v xml:space="preserve"> api </v>
          </cell>
          <cell r="AT752" t="str">
            <v xml:space="preserve"> dao </v>
          </cell>
          <cell r="AU752" t="str">
            <v xml:space="preserve"> LNRI16ACCV</v>
          </cell>
          <cell r="AV752" t="str">
            <v xml:space="preserve"> macro </v>
          </cell>
          <cell r="AW752" t="str">
            <v xml:space="preserve"> microsoft </v>
          </cell>
          <cell r="AX752" t="str">
            <v xml:space="preserve"> sql </v>
          </cell>
          <cell r="AY752" t="str">
            <v xml:space="preserve"> vba </v>
          </cell>
          <cell r="AZ752" t="str">
            <v xml:space="preserve">access </v>
          </cell>
          <cell r="BA752" t="str">
            <v/>
          </cell>
          <cell r="BB752" t="str">
            <v/>
          </cell>
          <cell r="BC752" t="str">
            <v/>
          </cell>
          <cell r="BD752" t="str">
            <v/>
          </cell>
          <cell r="BE752" t="str">
            <v/>
          </cell>
          <cell r="BF752" t="str">
            <v/>
          </cell>
          <cell r="BG752" t="str">
            <v/>
          </cell>
          <cell r="BH752" t="str">
            <v/>
          </cell>
          <cell r="BI752" t="str">
            <v/>
          </cell>
          <cell r="BJ752" t="str">
            <v/>
          </cell>
          <cell r="BK752" t="str">
            <v/>
          </cell>
          <cell r="BL752" t="str">
            <v/>
          </cell>
          <cell r="BM752" t="str">
            <v/>
          </cell>
          <cell r="BN752" t="str">
            <v/>
          </cell>
          <cell r="BO752" t="str">
            <v/>
          </cell>
          <cell r="BP752" t="str">
            <v/>
          </cell>
          <cell r="BQ752" t="str">
            <v/>
          </cell>
          <cell r="BR752" t="str">
            <v/>
          </cell>
          <cell r="BS752" t="str">
            <v/>
          </cell>
          <cell r="BT752" t="str">
            <v/>
          </cell>
          <cell r="BU752" t="str">
            <v/>
          </cell>
          <cell r="BV752" t="str">
            <v/>
          </cell>
          <cell r="BW752" t="str">
            <v/>
          </cell>
          <cell r="BX752" t="str">
            <v/>
          </cell>
        </row>
        <row r="753">
          <cell r="A753" t="str">
            <v>RI16AUT</v>
          </cell>
          <cell r="B753" t="str">
            <v>AutoCAD 2016</v>
          </cell>
          <cell r="C753" t="str">
            <v>Des fondamentaux à la présentation détaillée autour de projets professionnels</v>
          </cell>
          <cell r="D753" t="str">
            <v>Jean-Yves GOUEZ,Olivier LE FRAPPER</v>
          </cell>
          <cell r="E753" t="str">
            <v/>
          </cell>
          <cell r="F753" t="str">
            <v>GOUEZ, Jean-Yves</v>
          </cell>
          <cell r="G753" t="str">
            <v>LE FRAPPER, Olivier</v>
          </cell>
          <cell r="H753" t="str">
            <v/>
          </cell>
          <cell r="I753" t="str">
            <v/>
          </cell>
          <cell r="J753" t="str">
            <v/>
          </cell>
          <cell r="K753" t="str">
            <v>Edition du 1 August 2015</v>
          </cell>
          <cell r="L753" t="str">
            <v>723 pages</v>
          </cell>
          <cell r="M753" t="str">
            <v>Editions ENI</v>
          </cell>
          <cell r="N753" t="str">
            <v>fre</v>
          </cell>
          <cell r="O753" t="str">
            <v>fre</v>
          </cell>
          <cell r="P753" t="str">
            <v>fre</v>
          </cell>
          <cell r="Q753" t="str">
            <v>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v>
          </cell>
          <cell r="R753">
            <v>9782746097650</v>
          </cell>
          <cell r="S753" t="str">
            <v>Version Numérique</v>
          </cell>
          <cell r="T753">
            <v>9782746097025</v>
          </cell>
          <cell r="U753" t="str">
            <v>Version Imprimée</v>
          </cell>
          <cell r="V753" t="str">
            <v>St-Herblain</v>
          </cell>
          <cell r="W753" t="str">
            <v>Editions ENI</v>
          </cell>
          <cell r="X753">
            <v>2015</v>
          </cell>
          <cell r="Y753" t="str">
            <v>Bibliothèque Numérique ENI (Service en ligne)</v>
          </cell>
          <cell r="Z753" t="str">
            <v>RESSOURCES INFORMATIQUES</v>
          </cell>
          <cell r="AA753" t="str">
            <v>texte</v>
          </cell>
          <cell r="AB753" t="str">
            <v>txt</v>
          </cell>
          <cell r="AC753" t="str">
            <v>rdacontent/fre</v>
          </cell>
          <cell r="AD753" t="str">
            <v>informatique</v>
          </cell>
          <cell r="AE753" t="str">
            <v>c</v>
          </cell>
          <cell r="AF753" t="str">
            <v>rdamedia/fre</v>
          </cell>
          <cell r="AG753" t="str">
            <v>ressource en ligne</v>
          </cell>
          <cell r="AH753" t="str">
            <v>cr</v>
          </cell>
          <cell r="AI753" t="str">
            <v>rdacarrier/fre</v>
          </cell>
          <cell r="AJ753" t="str">
            <v>m\\\\\o\\d\\\\\\\\</v>
          </cell>
          <cell r="AK753" t="str">
            <v>cr\cn\\\\uuaua</v>
          </cell>
          <cell r="AL753" t="str">
            <v>Accès restreint aux membres</v>
          </cell>
          <cell r="AM753" t="str">
            <v>Source de la note de description : Version imprimée</v>
          </cell>
          <cell r="AN753" t="str">
            <v/>
          </cell>
          <cell r="AO753" t="str">
            <v>%SITE_CLIENT%/?library_guid=75D1CA6B-AA6B-48C6-807F-8236A180AA4D</v>
          </cell>
          <cell r="AP753" t="str">
            <v>Accès au travers du portail ENI</v>
          </cell>
          <cell r="AQ753" t="str">
            <v xml:space="preserve"> 2D </v>
          </cell>
          <cell r="AR753" t="str">
            <v xml:space="preserve"> 3D </v>
          </cell>
          <cell r="AS753" t="str">
            <v xml:space="preserve"> CAO </v>
          </cell>
          <cell r="AT753" t="str">
            <v xml:space="preserve"> DAO </v>
          </cell>
          <cell r="AU753" t="str">
            <v xml:space="preserve"> dwf </v>
          </cell>
          <cell r="AV753" t="str">
            <v xml:space="preserve"> LNRI16AUT</v>
          </cell>
          <cell r="AW753" t="str">
            <v xml:space="preserve"> skp </v>
          </cell>
          <cell r="AX753" t="str">
            <v xml:space="preserve">autodesk </v>
          </cell>
          <cell r="AY753" t="str">
            <v/>
          </cell>
          <cell r="AZ753" t="str">
            <v/>
          </cell>
          <cell r="BA753" t="str">
            <v/>
          </cell>
          <cell r="BB753" t="str">
            <v/>
          </cell>
          <cell r="BC753" t="str">
            <v/>
          </cell>
          <cell r="BD753" t="str">
            <v/>
          </cell>
          <cell r="BE753" t="str">
            <v/>
          </cell>
          <cell r="BF753" t="str">
            <v/>
          </cell>
          <cell r="BG753" t="str">
            <v/>
          </cell>
          <cell r="BH753" t="str">
            <v/>
          </cell>
          <cell r="BI753" t="str">
            <v/>
          </cell>
          <cell r="BJ753" t="str">
            <v/>
          </cell>
          <cell r="BK753" t="str">
            <v/>
          </cell>
          <cell r="BL753" t="str">
            <v/>
          </cell>
          <cell r="BM753" t="str">
            <v/>
          </cell>
          <cell r="BN753" t="str">
            <v/>
          </cell>
          <cell r="BO753" t="str">
            <v/>
          </cell>
          <cell r="BP753" t="str">
            <v/>
          </cell>
          <cell r="BQ753" t="str">
            <v/>
          </cell>
          <cell r="BR753" t="str">
            <v/>
          </cell>
          <cell r="BS753" t="str">
            <v/>
          </cell>
          <cell r="BT753" t="str">
            <v/>
          </cell>
          <cell r="BU753" t="str">
            <v/>
          </cell>
          <cell r="BV753" t="str">
            <v/>
          </cell>
          <cell r="BW753" t="str">
            <v/>
          </cell>
          <cell r="BX753" t="str">
            <v/>
          </cell>
        </row>
        <row r="754">
          <cell r="A754" t="str">
            <v>RI16AUTLT</v>
          </cell>
          <cell r="B754" t="str">
            <v>AutoCAD LT 2016</v>
          </cell>
          <cell r="C754" t="str">
            <v>Des fondamentaux à la présentation détaillée autour de projets professionnels</v>
          </cell>
          <cell r="D754" t="str">
            <v>Jean-Yves GOUEZ,Olivier LE FRAPPER</v>
          </cell>
          <cell r="E754" t="str">
            <v/>
          </cell>
          <cell r="F754" t="str">
            <v>GOUEZ, Jean-Yves</v>
          </cell>
          <cell r="G754" t="str">
            <v>LE FRAPPER, Olivier</v>
          </cell>
          <cell r="H754" t="str">
            <v/>
          </cell>
          <cell r="I754" t="str">
            <v/>
          </cell>
          <cell r="J754" t="str">
            <v/>
          </cell>
          <cell r="K754" t="str">
            <v>Edition du 1 November 2015</v>
          </cell>
          <cell r="L754" t="str">
            <v>848 pages</v>
          </cell>
          <cell r="M754" t="str">
            <v>Editions ENI</v>
          </cell>
          <cell r="N754" t="str">
            <v>fre</v>
          </cell>
          <cell r="O754" t="str">
            <v>fre</v>
          </cell>
          <cell r="P754" t="str">
            <v>fre</v>
          </cell>
          <cell r="Q754" t="str">
            <v>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v>
          </cell>
          <cell r="R754">
            <v>9782746099111</v>
          </cell>
          <cell r="S754" t="str">
            <v>Version Numérique</v>
          </cell>
          <cell r="T754">
            <v>9782746097896</v>
          </cell>
          <cell r="U754" t="str">
            <v>Version Imprimée</v>
          </cell>
          <cell r="V754" t="str">
            <v>St-Herblain</v>
          </cell>
          <cell r="W754" t="str">
            <v>Editions ENI</v>
          </cell>
          <cell r="X754">
            <v>2015</v>
          </cell>
          <cell r="Y754" t="str">
            <v>Bibliothèque Numérique ENI (Service en ligne)</v>
          </cell>
          <cell r="Z754" t="str">
            <v>RESSOURCES INFORMATIQUES</v>
          </cell>
          <cell r="AA754" t="str">
            <v>texte</v>
          </cell>
          <cell r="AB754" t="str">
            <v>txt</v>
          </cell>
          <cell r="AC754" t="str">
            <v>rdacontent/fre</v>
          </cell>
          <cell r="AD754" t="str">
            <v>informatique</v>
          </cell>
          <cell r="AE754" t="str">
            <v>c</v>
          </cell>
          <cell r="AF754" t="str">
            <v>rdamedia/fre</v>
          </cell>
          <cell r="AG754" t="str">
            <v>ressource en ligne</v>
          </cell>
          <cell r="AH754" t="str">
            <v>cr</v>
          </cell>
          <cell r="AI754" t="str">
            <v>rdacarrier/fre</v>
          </cell>
          <cell r="AJ754" t="str">
            <v>m\\\\\o\\d\\\\\\\\</v>
          </cell>
          <cell r="AK754" t="str">
            <v>cr\cn\\\\uuaua</v>
          </cell>
          <cell r="AL754" t="str">
            <v>Accès restreint aux membres</v>
          </cell>
          <cell r="AM754" t="str">
            <v>Source de la note de description : Version imprimée</v>
          </cell>
          <cell r="AN754" t="str">
            <v/>
          </cell>
          <cell r="AO754" t="str">
            <v>%SITE_CLIENT%/?library_guid=3357A062-F349-466F-B91D-3B75754219D0</v>
          </cell>
          <cell r="AP754" t="str">
            <v>Accès au travers du portail ENI</v>
          </cell>
          <cell r="AQ754" t="str">
            <v xml:space="preserve"> 2D </v>
          </cell>
          <cell r="AR754" t="str">
            <v xml:space="preserve"> 2D </v>
          </cell>
          <cell r="AS754" t="str">
            <v xml:space="preserve"> 3D </v>
          </cell>
          <cell r="AT754" t="str">
            <v xml:space="preserve"> Auto CAD </v>
          </cell>
          <cell r="AU754" t="str">
            <v xml:space="preserve"> CAO </v>
          </cell>
          <cell r="AV754" t="str">
            <v xml:space="preserve"> DAO </v>
          </cell>
          <cell r="AW754" t="str">
            <v xml:space="preserve"> Dessin </v>
          </cell>
          <cell r="AX754" t="str">
            <v xml:space="preserve"> dwf </v>
          </cell>
          <cell r="AY754" t="str">
            <v xml:space="preserve"> LNRI16AUTLT</v>
          </cell>
          <cell r="AZ754" t="str">
            <v xml:space="preserve"> skp </v>
          </cell>
          <cell r="BA754" t="str">
            <v xml:space="preserve">autodesk </v>
          </cell>
          <cell r="BB754" t="str">
            <v/>
          </cell>
          <cell r="BC754" t="str">
            <v/>
          </cell>
          <cell r="BD754" t="str">
            <v/>
          </cell>
          <cell r="BE754" t="str">
            <v/>
          </cell>
          <cell r="BF754" t="str">
            <v/>
          </cell>
          <cell r="BG754" t="str">
            <v/>
          </cell>
          <cell r="BH754" t="str">
            <v/>
          </cell>
          <cell r="BI754" t="str">
            <v/>
          </cell>
          <cell r="BJ754" t="str">
            <v/>
          </cell>
          <cell r="BK754" t="str">
            <v/>
          </cell>
          <cell r="BL754" t="str">
            <v/>
          </cell>
          <cell r="BM754" t="str">
            <v/>
          </cell>
          <cell r="BN754" t="str">
            <v/>
          </cell>
          <cell r="BO754" t="str">
            <v/>
          </cell>
          <cell r="BP754" t="str">
            <v/>
          </cell>
          <cell r="BQ754" t="str">
            <v/>
          </cell>
          <cell r="BR754" t="str">
            <v/>
          </cell>
          <cell r="BS754" t="str">
            <v/>
          </cell>
          <cell r="BT754" t="str">
            <v/>
          </cell>
          <cell r="BU754" t="str">
            <v/>
          </cell>
          <cell r="BV754" t="str">
            <v/>
          </cell>
          <cell r="BW754" t="str">
            <v/>
          </cell>
          <cell r="BX754" t="str">
            <v/>
          </cell>
        </row>
        <row r="755">
          <cell r="A755" t="str">
            <v>RI16CRY</v>
          </cell>
          <cell r="B755" t="str">
            <v>Crystal Reports 2016</v>
          </cell>
          <cell r="C755" t="str">
            <v>Créez des états de gestion à partir de vos bases de données</v>
          </cell>
          <cell r="D755" t="str">
            <v>Alexandre Faulx-Briole</v>
          </cell>
          <cell r="E755" t="str">
            <v/>
          </cell>
          <cell r="F755" t="str">
            <v>Faulx-Briole, Alexandre</v>
          </cell>
          <cell r="G755" t="str">
            <v/>
          </cell>
          <cell r="H755" t="str">
            <v/>
          </cell>
          <cell r="I755" t="str">
            <v/>
          </cell>
          <cell r="J755" t="str">
            <v/>
          </cell>
          <cell r="K755" t="str">
            <v>Edition du 1 May 2017</v>
          </cell>
          <cell r="L755" t="str">
            <v>500 pages</v>
          </cell>
          <cell r="M755" t="str">
            <v>Editions ENI</v>
          </cell>
          <cell r="N755" t="str">
            <v>fre</v>
          </cell>
          <cell r="O755" t="str">
            <v>fre</v>
          </cell>
          <cell r="P755" t="str">
            <v>fre</v>
          </cell>
          <cell r="Q755" t="str">
            <v>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v>
          </cell>
          <cell r="R755">
            <v>9782409008757</v>
          </cell>
          <cell r="S755" t="str">
            <v>Version Numérique</v>
          </cell>
          <cell r="T755">
            <v>9782409007576</v>
          </cell>
          <cell r="U755" t="str">
            <v>Version Imprimée</v>
          </cell>
          <cell r="V755" t="str">
            <v>St-Herblain</v>
          </cell>
          <cell r="W755" t="str">
            <v>Editions ENI</v>
          </cell>
          <cell r="X755">
            <v>2017</v>
          </cell>
          <cell r="Y755" t="str">
            <v>Bibliothèque Numérique ENI (Service en ligne)</v>
          </cell>
          <cell r="Z755" t="str">
            <v>RESSOURCES INFORMATIQUES</v>
          </cell>
          <cell r="AA755" t="str">
            <v>texte</v>
          </cell>
          <cell r="AB755" t="str">
            <v>txt</v>
          </cell>
          <cell r="AC755" t="str">
            <v>rdacontent/fre</v>
          </cell>
          <cell r="AD755" t="str">
            <v>informatique</v>
          </cell>
          <cell r="AE755" t="str">
            <v>c</v>
          </cell>
          <cell r="AF755" t="str">
            <v>rdamedia/fre</v>
          </cell>
          <cell r="AG755" t="str">
            <v>ressource en ligne</v>
          </cell>
          <cell r="AH755" t="str">
            <v>cr</v>
          </cell>
          <cell r="AI755" t="str">
            <v>rdacarrier/fre</v>
          </cell>
          <cell r="AJ755" t="str">
            <v>m\\\\\o\\d\\\\\\\\</v>
          </cell>
          <cell r="AK755" t="str">
            <v>cr\cn\\\\uuaua</v>
          </cell>
          <cell r="AL755" t="str">
            <v>Accès restreint aux membres</v>
          </cell>
          <cell r="AM755" t="str">
            <v>Source de la note de description : Version imprimée</v>
          </cell>
          <cell r="AN755" t="str">
            <v/>
          </cell>
          <cell r="AO755" t="str">
            <v>%SITE_CLIENT%/?library_guid=FD55DBAD-F8C5-4F03-A860-C91BCD3DA30B</v>
          </cell>
          <cell r="AP755" t="str">
            <v>Accès au travers du portail ENI</v>
          </cell>
          <cell r="AQ755" t="str">
            <v xml:space="preserve"> BO </v>
          </cell>
          <cell r="AR755" t="str">
            <v xml:space="preserve"> Business Objects </v>
          </cell>
          <cell r="AS755" t="str">
            <v xml:space="preserve"> BusinessObjects </v>
          </cell>
          <cell r="AT755" t="str">
            <v xml:space="preserve"> générateur d'états </v>
          </cell>
          <cell r="AU755" t="str">
            <v xml:space="preserve"> livre crystal report 2016 </v>
          </cell>
          <cell r="AV755" t="str">
            <v xml:space="preserve"> livre reporting </v>
          </cell>
          <cell r="AW755" t="str">
            <v xml:space="preserve"> LNRI16CRY</v>
          </cell>
          <cell r="AX755" t="str">
            <v xml:space="preserve"> ODBC </v>
          </cell>
          <cell r="AY755" t="str">
            <v xml:space="preserve"> OLAP </v>
          </cell>
          <cell r="AZ755" t="str">
            <v xml:space="preserve"> OLEDB </v>
          </cell>
          <cell r="BA755" t="str">
            <v xml:space="preserve">livre crystal report </v>
          </cell>
          <cell r="BB755" t="str">
            <v/>
          </cell>
          <cell r="BC755" t="str">
            <v/>
          </cell>
          <cell r="BD755" t="str">
            <v/>
          </cell>
          <cell r="BE755" t="str">
            <v/>
          </cell>
          <cell r="BF755" t="str">
            <v/>
          </cell>
          <cell r="BG755" t="str">
            <v/>
          </cell>
          <cell r="BH755" t="str">
            <v/>
          </cell>
          <cell r="BI755" t="str">
            <v/>
          </cell>
          <cell r="BJ755" t="str">
            <v/>
          </cell>
          <cell r="BK755" t="str">
            <v/>
          </cell>
          <cell r="BL755" t="str">
            <v/>
          </cell>
          <cell r="BM755" t="str">
            <v/>
          </cell>
          <cell r="BN755" t="str">
            <v/>
          </cell>
          <cell r="BO755" t="str">
            <v/>
          </cell>
          <cell r="BP755" t="str">
            <v/>
          </cell>
          <cell r="BQ755" t="str">
            <v/>
          </cell>
          <cell r="BR755" t="str">
            <v/>
          </cell>
          <cell r="BS755" t="str">
            <v/>
          </cell>
          <cell r="BT755" t="str">
            <v/>
          </cell>
          <cell r="BU755" t="str">
            <v/>
          </cell>
          <cell r="BV755" t="str">
            <v/>
          </cell>
          <cell r="BW755" t="str">
            <v/>
          </cell>
          <cell r="BX755" t="str">
            <v/>
          </cell>
        </row>
        <row r="756">
          <cell r="A756" t="str">
            <v>RI16EXCS</v>
          </cell>
          <cell r="B756" t="str">
            <v>Exchange Server 2016</v>
          </cell>
          <cell r="C756" t="str">
            <v>Configurez et gérez votre environnement de messagerie</v>
          </cell>
          <cell r="D756" t="str">
            <v>Brahim  NEDJIMI ,Loïc THOBOIS</v>
          </cell>
          <cell r="E756" t="str">
            <v/>
          </cell>
          <cell r="F756" t="str">
            <v xml:space="preserve">NEDJIMI , Brahim </v>
          </cell>
          <cell r="G756" t="str">
            <v>THOBOIS, Loïc</v>
          </cell>
          <cell r="H756" t="str">
            <v/>
          </cell>
          <cell r="I756" t="str">
            <v/>
          </cell>
          <cell r="J756" t="str">
            <v/>
          </cell>
          <cell r="K756" t="str">
            <v>Edition du 1 November 2016</v>
          </cell>
          <cell r="L756" t="str">
            <v>629 pages</v>
          </cell>
          <cell r="M756" t="str">
            <v>Editions ENI</v>
          </cell>
          <cell r="N756" t="str">
            <v>fre</v>
          </cell>
          <cell r="O756" t="str">
            <v>fre</v>
          </cell>
          <cell r="P756" t="str">
            <v>fre</v>
          </cell>
          <cell r="Q756" t="str">
            <v>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v>
          </cell>
          <cell r="R756">
            <v>9782409005046</v>
          </cell>
          <cell r="S756" t="str">
            <v>Version Numérique</v>
          </cell>
          <cell r="T756">
            <v>9782409004384</v>
          </cell>
          <cell r="U756" t="str">
            <v>Version Imprimée</v>
          </cell>
          <cell r="V756" t="str">
            <v>St-Herblain</v>
          </cell>
          <cell r="W756" t="str">
            <v>Editions ENI</v>
          </cell>
          <cell r="X756">
            <v>2016</v>
          </cell>
          <cell r="Y756" t="str">
            <v>Bibliothèque Numérique ENI (Service en ligne)</v>
          </cell>
          <cell r="Z756" t="str">
            <v>RESSOURCES INFORMATIQUES</v>
          </cell>
          <cell r="AA756" t="str">
            <v>texte</v>
          </cell>
          <cell r="AB756" t="str">
            <v>txt</v>
          </cell>
          <cell r="AC756" t="str">
            <v>rdacontent/fre</v>
          </cell>
          <cell r="AD756" t="str">
            <v>informatique</v>
          </cell>
          <cell r="AE756" t="str">
            <v>c</v>
          </cell>
          <cell r="AF756" t="str">
            <v>rdamedia/fre</v>
          </cell>
          <cell r="AG756" t="str">
            <v>ressource en ligne</v>
          </cell>
          <cell r="AH756" t="str">
            <v>cr</v>
          </cell>
          <cell r="AI756" t="str">
            <v>rdacarrier/fre</v>
          </cell>
          <cell r="AJ756" t="str">
            <v>m\\\\\o\\d\\\\\\\\</v>
          </cell>
          <cell r="AK756" t="str">
            <v>cr\cn\\\\uuaua</v>
          </cell>
          <cell r="AL756" t="str">
            <v>Accès restreint aux membres</v>
          </cell>
          <cell r="AM756" t="str">
            <v>Source de la note de description : Version imprimée</v>
          </cell>
          <cell r="AN756" t="str">
            <v/>
          </cell>
          <cell r="AO756" t="str">
            <v>%SITE_CLIENT%/?library_guid=6FFE2459-CDFC-47BA-9FFB-D3577A0F197C</v>
          </cell>
          <cell r="AP756" t="str">
            <v>Accès au travers du portail ENI</v>
          </cell>
          <cell r="AQ756" t="str">
            <v xml:space="preserve"> ActiveSync </v>
          </cell>
          <cell r="AR756" t="str">
            <v xml:space="preserve"> cluster </v>
          </cell>
          <cell r="AS756" t="str">
            <v xml:space="preserve"> communication unifiée </v>
          </cell>
          <cell r="AT756" t="str">
            <v xml:space="preserve"> exchange serveur</v>
          </cell>
          <cell r="AU756" t="str">
            <v xml:space="preserve"> exchange serveur </v>
          </cell>
          <cell r="AV756" t="str">
            <v xml:space="preserve"> groupware </v>
          </cell>
          <cell r="AW756" t="str">
            <v xml:space="preserve"> IMAP </v>
          </cell>
          <cell r="AX756" t="str">
            <v xml:space="preserve"> livre exchange </v>
          </cell>
          <cell r="AY756" t="str">
            <v xml:space="preserve"> livre messagerie </v>
          </cell>
          <cell r="AZ756" t="str">
            <v xml:space="preserve"> LNRI16EXCS</v>
          </cell>
          <cell r="BA756" t="str">
            <v xml:space="preserve"> messagerie électronique </v>
          </cell>
          <cell r="BB756" t="str">
            <v xml:space="preserve"> messagerie unifiée </v>
          </cell>
          <cell r="BC756" t="str">
            <v xml:space="preserve"> Microsoft </v>
          </cell>
          <cell r="BD756" t="str">
            <v xml:space="preserve"> microsoft </v>
          </cell>
          <cell r="BE756" t="str">
            <v xml:space="preserve"> microsoft </v>
          </cell>
          <cell r="BF756" t="str">
            <v xml:space="preserve"> microsoft exchange </v>
          </cell>
          <cell r="BG756" t="str">
            <v xml:space="preserve"> OMA </v>
          </cell>
          <cell r="BH756" t="str">
            <v xml:space="preserve"> Outlook </v>
          </cell>
          <cell r="BI756" t="str">
            <v xml:space="preserve"> OWA </v>
          </cell>
          <cell r="BJ756" t="str">
            <v xml:space="preserve"> POP3 </v>
          </cell>
          <cell r="BK756" t="str">
            <v xml:space="preserve"> Powershell </v>
          </cell>
          <cell r="BL756" t="str">
            <v xml:space="preserve"> SMTP </v>
          </cell>
          <cell r="BM756" t="str">
            <v xml:space="preserve"> UM </v>
          </cell>
          <cell r="BN756" t="str">
            <v xml:space="preserve">messagerie </v>
          </cell>
          <cell r="BO756" t="str">
            <v/>
          </cell>
          <cell r="BP756" t="str">
            <v/>
          </cell>
          <cell r="BQ756" t="str">
            <v/>
          </cell>
          <cell r="BR756" t="str">
            <v/>
          </cell>
          <cell r="BS756" t="str">
            <v/>
          </cell>
          <cell r="BT756" t="str">
            <v/>
          </cell>
          <cell r="BU756" t="str">
            <v/>
          </cell>
          <cell r="BV756" t="str">
            <v/>
          </cell>
          <cell r="BW756" t="str">
            <v/>
          </cell>
          <cell r="BX756" t="str">
            <v/>
          </cell>
        </row>
        <row r="757">
          <cell r="A757" t="str">
            <v>RI16EXCV</v>
          </cell>
          <cell r="B757" t="str">
            <v>VBA Excel 2016</v>
          </cell>
          <cell r="C757" t="str">
            <v>Programmer sous Excel : Macros et langage VBA</v>
          </cell>
          <cell r="D757" t="str">
            <v>Michèle Amelot</v>
          </cell>
          <cell r="E757" t="str">
            <v/>
          </cell>
          <cell r="F757" t="str">
            <v>Amelot, Michèle</v>
          </cell>
          <cell r="G757" t="str">
            <v/>
          </cell>
          <cell r="H757" t="str">
            <v/>
          </cell>
          <cell r="I757" t="str">
            <v/>
          </cell>
          <cell r="J757" t="str">
            <v/>
          </cell>
          <cell r="K757" t="str">
            <v>Edition du 1 January 2016</v>
          </cell>
          <cell r="L757" t="str">
            <v>462 pages</v>
          </cell>
          <cell r="M757" t="str">
            <v>Editions ENI</v>
          </cell>
          <cell r="N757" t="str">
            <v>fre</v>
          </cell>
          <cell r="O757" t="str">
            <v>fre</v>
          </cell>
          <cell r="P757" t="str">
            <v>fre</v>
          </cell>
          <cell r="Q757" t="str">
            <v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v>
          </cell>
          <cell r="R757">
            <v>9782409000232</v>
          </cell>
          <cell r="S757" t="str">
            <v>Version Numérique</v>
          </cell>
          <cell r="T757">
            <v>9782746098787</v>
          </cell>
          <cell r="U757" t="str">
            <v>Version Imprimée</v>
          </cell>
          <cell r="V757" t="str">
            <v>St-Herblain</v>
          </cell>
          <cell r="W757" t="str">
            <v>Editions ENI</v>
          </cell>
          <cell r="X757">
            <v>2016</v>
          </cell>
          <cell r="Y757" t="str">
            <v>Bibliothèque Numérique ENI (Service en ligne)</v>
          </cell>
          <cell r="Z757" t="str">
            <v>RESSOURCES INFORMATIQUES</v>
          </cell>
          <cell r="AA757" t="str">
            <v>texte</v>
          </cell>
          <cell r="AB757" t="str">
            <v>txt</v>
          </cell>
          <cell r="AC757" t="str">
            <v>rdacontent/fre</v>
          </cell>
          <cell r="AD757" t="str">
            <v>informatique</v>
          </cell>
          <cell r="AE757" t="str">
            <v>c</v>
          </cell>
          <cell r="AF757" t="str">
            <v>rdamedia/fre</v>
          </cell>
          <cell r="AG757" t="str">
            <v>ressource en ligne</v>
          </cell>
          <cell r="AH757" t="str">
            <v>cr</v>
          </cell>
          <cell r="AI757" t="str">
            <v>rdacarrier/fre</v>
          </cell>
          <cell r="AJ757" t="str">
            <v>m\\\\\o\\d\\\\\\\\</v>
          </cell>
          <cell r="AK757" t="str">
            <v>cr\cn\\\\uuaua</v>
          </cell>
          <cell r="AL757" t="str">
            <v>Accès restreint aux membres</v>
          </cell>
          <cell r="AM757" t="str">
            <v>Source de la note de description : Version imprimée</v>
          </cell>
          <cell r="AN757" t="str">
            <v/>
          </cell>
          <cell r="AO757" t="str">
            <v>%SITE_CLIENT%/?library_guid=44110278-ED99-4F2D-ABB5-30658F645AB3</v>
          </cell>
          <cell r="AP757" t="str">
            <v>Accès au travers du portail ENI</v>
          </cell>
          <cell r="AQ757" t="str">
            <v xml:space="preserve">  macro</v>
          </cell>
          <cell r="AR757" t="str">
            <v xml:space="preserve"> api </v>
          </cell>
          <cell r="AS757" t="str">
            <v xml:space="preserve"> excel 2016 </v>
          </cell>
          <cell r="AT757" t="str">
            <v xml:space="preserve"> excel vba </v>
          </cell>
          <cell r="AU757" t="str">
            <v xml:space="preserve"> LNRI16EXCV</v>
          </cell>
          <cell r="AV757" t="str">
            <v xml:space="preserve"> macro commande </v>
          </cell>
          <cell r="AW757" t="str">
            <v xml:space="preserve"> office </v>
          </cell>
          <cell r="AX757" t="str">
            <v xml:space="preserve"> office 2016 </v>
          </cell>
          <cell r="AY757" t="str">
            <v xml:space="preserve">commande </v>
          </cell>
          <cell r="AZ757" t="str">
            <v xml:space="preserve">microsoft </v>
          </cell>
          <cell r="BA757" t="str">
            <v/>
          </cell>
          <cell r="BB757" t="str">
            <v/>
          </cell>
          <cell r="BC757" t="str">
            <v/>
          </cell>
          <cell r="BD757" t="str">
            <v/>
          </cell>
          <cell r="BE757" t="str">
            <v/>
          </cell>
          <cell r="BF757" t="str">
            <v/>
          </cell>
          <cell r="BG757" t="str">
            <v/>
          </cell>
          <cell r="BH757" t="str">
            <v/>
          </cell>
          <cell r="BI757" t="str">
            <v/>
          </cell>
          <cell r="BJ757" t="str">
            <v/>
          </cell>
          <cell r="BK757" t="str">
            <v/>
          </cell>
          <cell r="BL757" t="str">
            <v/>
          </cell>
          <cell r="BM757" t="str">
            <v/>
          </cell>
          <cell r="BN757" t="str">
            <v/>
          </cell>
          <cell r="BO757" t="str">
            <v/>
          </cell>
          <cell r="BP757" t="str">
            <v/>
          </cell>
          <cell r="BQ757" t="str">
            <v/>
          </cell>
          <cell r="BR757" t="str">
            <v/>
          </cell>
          <cell r="BS757" t="str">
            <v/>
          </cell>
          <cell r="BT757" t="str">
            <v/>
          </cell>
          <cell r="BU757" t="str">
            <v/>
          </cell>
          <cell r="BV757" t="str">
            <v/>
          </cell>
          <cell r="BW757" t="str">
            <v/>
          </cell>
          <cell r="BX757" t="str">
            <v/>
          </cell>
        </row>
        <row r="758">
          <cell r="A758" t="str">
            <v>RI16SHAS</v>
          </cell>
          <cell r="B758" t="str">
            <v>SharePoint Server 2016</v>
          </cell>
          <cell r="C758" t="str">
            <v>Déploiement et administration de la plate-forme</v>
          </cell>
          <cell r="D758" t="str">
            <v>Patrick CARRAZ</v>
          </cell>
          <cell r="E758" t="str">
            <v/>
          </cell>
          <cell r="F758" t="str">
            <v>CARRAZ, Patrick</v>
          </cell>
          <cell r="G758" t="str">
            <v/>
          </cell>
          <cell r="H758" t="str">
            <v/>
          </cell>
          <cell r="I758" t="str">
            <v/>
          </cell>
          <cell r="J758" t="str">
            <v/>
          </cell>
          <cell r="K758" t="str">
            <v>Edition du 1 August 2016</v>
          </cell>
          <cell r="L758" t="str">
            <v>746 pages</v>
          </cell>
          <cell r="M758" t="str">
            <v>Editions ENI</v>
          </cell>
          <cell r="N758" t="str">
            <v>fre</v>
          </cell>
          <cell r="O758" t="str">
            <v>fre</v>
          </cell>
          <cell r="P758" t="str">
            <v>fre</v>
          </cell>
          <cell r="Q758" t="str">
            <v>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v>
          </cell>
          <cell r="R758">
            <v>9782409003905</v>
          </cell>
          <cell r="S758" t="str">
            <v>Version Numérique</v>
          </cell>
          <cell r="T758">
            <v>9782409003233</v>
          </cell>
          <cell r="U758" t="str">
            <v>Version Imprimée</v>
          </cell>
          <cell r="V758" t="str">
            <v>St-Herblain</v>
          </cell>
          <cell r="W758" t="str">
            <v>Editions ENI</v>
          </cell>
          <cell r="X758">
            <v>2016</v>
          </cell>
          <cell r="Y758" t="str">
            <v>Bibliothèque Numérique ENI (Service en ligne)</v>
          </cell>
          <cell r="Z758" t="str">
            <v>RESSOURCES INFORMATIQUES</v>
          </cell>
          <cell r="AA758" t="str">
            <v>texte</v>
          </cell>
          <cell r="AB758" t="str">
            <v>txt</v>
          </cell>
          <cell r="AC758" t="str">
            <v>rdacontent/fre</v>
          </cell>
          <cell r="AD758" t="str">
            <v>informatique</v>
          </cell>
          <cell r="AE758" t="str">
            <v>c</v>
          </cell>
          <cell r="AF758" t="str">
            <v>rdamedia/fre</v>
          </cell>
          <cell r="AG758" t="str">
            <v>ressource en ligne</v>
          </cell>
          <cell r="AH758" t="str">
            <v>cr</v>
          </cell>
          <cell r="AI758" t="str">
            <v>rdacarrier/fre</v>
          </cell>
          <cell r="AJ758" t="str">
            <v>m\\\\\o\\d\\\\\\\\</v>
          </cell>
          <cell r="AK758" t="str">
            <v>cr\cn\\\\uuaua</v>
          </cell>
          <cell r="AL758" t="str">
            <v>Accès restreint aux membres</v>
          </cell>
          <cell r="AM758" t="str">
            <v>Source de la note de description : Version imprimée</v>
          </cell>
          <cell r="AN758" t="str">
            <v/>
          </cell>
          <cell r="AO758" t="str">
            <v>%SITE_CLIENT%/?library_guid=A27C4394-BBF5-4C0F-AB35-3B1CC89DF2A7</v>
          </cell>
          <cell r="AP758" t="str">
            <v>Accès au travers du portail ENI</v>
          </cell>
          <cell r="AQ758" t="str">
            <v xml:space="preserve"> foundation </v>
          </cell>
          <cell r="AR758" t="str">
            <v xml:space="preserve"> livre sharepoint </v>
          </cell>
          <cell r="AS758" t="str">
            <v xml:space="preserve"> LNRI16SHAS</v>
          </cell>
          <cell r="AT758" t="str">
            <v xml:space="preserve"> microsoft </v>
          </cell>
          <cell r="AU758" t="str">
            <v xml:space="preserve"> moss </v>
          </cell>
          <cell r="AV758" t="str">
            <v xml:space="preserve"> sharepoint 2016 </v>
          </cell>
          <cell r="AW758" t="str">
            <v xml:space="preserve"> travail collaboratif </v>
          </cell>
          <cell r="AX758" t="str">
            <v xml:space="preserve">wss </v>
          </cell>
          <cell r="AY758" t="str">
            <v/>
          </cell>
          <cell r="AZ758" t="str">
            <v/>
          </cell>
          <cell r="BA758" t="str">
            <v/>
          </cell>
          <cell r="BB758" t="str">
            <v/>
          </cell>
          <cell r="BC758" t="str">
            <v/>
          </cell>
          <cell r="BD758" t="str">
            <v/>
          </cell>
          <cell r="BE758" t="str">
            <v/>
          </cell>
          <cell r="BF758" t="str">
            <v/>
          </cell>
          <cell r="BG758" t="str">
            <v/>
          </cell>
          <cell r="BH758" t="str">
            <v/>
          </cell>
          <cell r="BI758" t="str">
            <v/>
          </cell>
          <cell r="BJ758" t="str">
            <v/>
          </cell>
          <cell r="BK758" t="str">
            <v/>
          </cell>
          <cell r="BL758" t="str">
            <v/>
          </cell>
          <cell r="BM758" t="str">
            <v/>
          </cell>
          <cell r="BN758" t="str">
            <v/>
          </cell>
          <cell r="BO758" t="str">
            <v/>
          </cell>
          <cell r="BP758" t="str">
            <v/>
          </cell>
          <cell r="BQ758" t="str">
            <v/>
          </cell>
          <cell r="BR758" t="str">
            <v/>
          </cell>
          <cell r="BS758" t="str">
            <v/>
          </cell>
          <cell r="BT758" t="str">
            <v/>
          </cell>
          <cell r="BU758" t="str">
            <v/>
          </cell>
          <cell r="BV758" t="str">
            <v/>
          </cell>
          <cell r="BW758" t="str">
            <v/>
          </cell>
          <cell r="BX758" t="str">
            <v/>
          </cell>
        </row>
        <row r="759">
          <cell r="A759" t="str">
            <v>RI16WINAD</v>
          </cell>
          <cell r="B759" t="str">
            <v>Windows Server 2016</v>
          </cell>
          <cell r="C759" t="str">
            <v>Architecture et Gestion des services de domaine Active Directory (AD DS)</v>
          </cell>
          <cell r="D759" t="str">
            <v>Jean-François APRÉA</v>
          </cell>
          <cell r="E759" t="str">
            <v/>
          </cell>
          <cell r="F759" t="str">
            <v>APRÉA, Jean-François</v>
          </cell>
          <cell r="G759" t="str">
            <v/>
          </cell>
          <cell r="H759" t="str">
            <v/>
          </cell>
          <cell r="I759" t="str">
            <v/>
          </cell>
          <cell r="J759" t="str">
            <v/>
          </cell>
          <cell r="K759" t="str">
            <v>Edition du 1 August 2016</v>
          </cell>
          <cell r="L759" t="str">
            <v>739 pages</v>
          </cell>
          <cell r="M759" t="str">
            <v>Editions ENI</v>
          </cell>
          <cell r="N759" t="str">
            <v>fre</v>
          </cell>
          <cell r="O759" t="str">
            <v>fre</v>
          </cell>
          <cell r="P759" t="str">
            <v>fre</v>
          </cell>
          <cell r="Q759" t="str">
            <v>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v>
          </cell>
          <cell r="R759">
            <v>9782409003929</v>
          </cell>
          <cell r="S759" t="str">
            <v>Version Numérique</v>
          </cell>
          <cell r="T759">
            <v>9782409002564</v>
          </cell>
          <cell r="U759" t="str">
            <v>Version Imprimée</v>
          </cell>
          <cell r="V759" t="str">
            <v>St-Herblain</v>
          </cell>
          <cell r="W759" t="str">
            <v>Editions ENI</v>
          </cell>
          <cell r="X759">
            <v>2016</v>
          </cell>
          <cell r="Y759" t="str">
            <v>Bibliothèque Numérique ENI (Service en ligne)</v>
          </cell>
          <cell r="Z759" t="str">
            <v>RESSOURCES INFORMATIQUES</v>
          </cell>
          <cell r="AA759" t="str">
            <v>texte</v>
          </cell>
          <cell r="AB759" t="str">
            <v>txt</v>
          </cell>
          <cell r="AC759" t="str">
            <v>rdacontent/fre</v>
          </cell>
          <cell r="AD759" t="str">
            <v>informatique</v>
          </cell>
          <cell r="AE759" t="str">
            <v>c</v>
          </cell>
          <cell r="AF759" t="str">
            <v>rdamedia/fre</v>
          </cell>
          <cell r="AG759" t="str">
            <v>ressource en ligne</v>
          </cell>
          <cell r="AH759" t="str">
            <v>cr</v>
          </cell>
          <cell r="AI759" t="str">
            <v>rdacarrier/fre</v>
          </cell>
          <cell r="AJ759" t="str">
            <v>m\\\\\o\\d\\\\\\\\</v>
          </cell>
          <cell r="AK759" t="str">
            <v>cr\cn\\\\uuaua</v>
          </cell>
          <cell r="AL759" t="str">
            <v>Accès restreint aux membres</v>
          </cell>
          <cell r="AM759" t="str">
            <v>Source de la note de description : Version imprimée</v>
          </cell>
          <cell r="AN759" t="str">
            <v/>
          </cell>
          <cell r="AO759" t="str">
            <v>%SITE_CLIENT%/?library_guid=0D603F7A-B49B-44E8-8CFC-0BD0BAEDD53A</v>
          </cell>
          <cell r="AP759" t="str">
            <v>Accès au travers du portail ENI</v>
          </cell>
          <cell r="AQ759" t="str">
            <v xml:space="preserve">  servicesDNS </v>
          </cell>
          <cell r="AR759" t="str">
            <v xml:space="preserve"> AD </v>
          </cell>
          <cell r="AS759" t="str">
            <v xml:space="preserve"> AD CS </v>
          </cell>
          <cell r="AT759" t="str">
            <v xml:space="preserve"> AD FS </v>
          </cell>
          <cell r="AU759" t="str">
            <v xml:space="preserve"> AD RMS </v>
          </cell>
          <cell r="AV759" t="str">
            <v xml:space="preserve"> délégation </v>
          </cell>
          <cell r="AW759" t="str">
            <v xml:space="preserve"> déploiement </v>
          </cell>
          <cell r="AX759" t="str">
            <v xml:space="preserve"> DNS </v>
          </cell>
          <cell r="AY759" t="str">
            <v xml:space="preserve"> domaine </v>
          </cell>
          <cell r="AZ759" t="str">
            <v xml:space="preserve"> GPMC </v>
          </cell>
          <cell r="BA759" t="str">
            <v xml:space="preserve"> LNRI16WINAD</v>
          </cell>
          <cell r="BB759" t="str">
            <v xml:space="preserve"> OCSP </v>
          </cell>
          <cell r="BC759" t="str">
            <v xml:space="preserve"> OU </v>
          </cell>
          <cell r="BD759" t="str">
            <v xml:space="preserve"> OUs </v>
          </cell>
          <cell r="BE759" t="str">
            <v xml:space="preserve"> RsoP </v>
          </cell>
          <cell r="BF759" t="str">
            <v xml:space="preserve"> SCEP </v>
          </cell>
          <cell r="BG759" t="str">
            <v xml:space="preserve"> Server </v>
          </cell>
          <cell r="BH759" t="str">
            <v xml:space="preserve"> serveur AD CS </v>
          </cell>
          <cell r="BI759" t="str">
            <v xml:space="preserve"> serveur AD FS </v>
          </cell>
          <cell r="BJ759" t="str">
            <v xml:space="preserve"> serveur AD RMS </v>
          </cell>
          <cell r="BK759" t="str">
            <v xml:space="preserve"> stratégie </v>
          </cell>
          <cell r="BL759" t="str">
            <v xml:space="preserve"> stratégie de groupe </v>
          </cell>
          <cell r="BM759" t="str">
            <v xml:space="preserve">Microsoft </v>
          </cell>
          <cell r="BN759" t="str">
            <v/>
          </cell>
          <cell r="BO759" t="str">
            <v/>
          </cell>
          <cell r="BP759" t="str">
            <v/>
          </cell>
          <cell r="BQ759" t="str">
            <v/>
          </cell>
          <cell r="BR759" t="str">
            <v/>
          </cell>
          <cell r="BS759" t="str">
            <v/>
          </cell>
          <cell r="BT759" t="str">
            <v/>
          </cell>
          <cell r="BU759" t="str">
            <v/>
          </cell>
          <cell r="BV759" t="str">
            <v/>
          </cell>
          <cell r="BW759" t="str">
            <v/>
          </cell>
          <cell r="BX759" t="str">
            <v/>
          </cell>
        </row>
        <row r="760">
          <cell r="A760" t="str">
            <v>RI16WINR</v>
          </cell>
          <cell r="B760" t="str">
            <v>Windows Server 2016</v>
          </cell>
          <cell r="C760" t="str">
            <v>Infrastructure réseau</v>
          </cell>
          <cell r="D760" t="str">
            <v>Jérôme BEZET-TORRES,Nicolas BONNET</v>
          </cell>
          <cell r="E760" t="str">
            <v/>
          </cell>
          <cell r="F760" t="str">
            <v>BEZET-TORRES, Jérôme</v>
          </cell>
          <cell r="G760" t="str">
            <v>BONNET, Nicolas</v>
          </cell>
          <cell r="H760" t="str">
            <v/>
          </cell>
          <cell r="I760" t="str">
            <v/>
          </cell>
          <cell r="J760" t="str">
            <v/>
          </cell>
          <cell r="K760" t="str">
            <v>Edition du 1 May 2017</v>
          </cell>
          <cell r="L760" t="str">
            <v>360 pages</v>
          </cell>
          <cell r="M760" t="str">
            <v>Editions ENI</v>
          </cell>
          <cell r="N760" t="str">
            <v>fre</v>
          </cell>
          <cell r="O760" t="str">
            <v>fre</v>
          </cell>
          <cell r="P760" t="str">
            <v>fre</v>
          </cell>
          <cell r="Q760" t="str">
            <v>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v>
          </cell>
          <cell r="R760">
            <v>9782409008795</v>
          </cell>
          <cell r="S760" t="str">
            <v>Version Numérique</v>
          </cell>
          <cell r="T760">
            <v>9782409007514</v>
          </cell>
          <cell r="U760" t="str">
            <v>Version Imprimée</v>
          </cell>
          <cell r="V760" t="str">
            <v>St-Herblain</v>
          </cell>
          <cell r="W760" t="str">
            <v>Editions ENI</v>
          </cell>
          <cell r="X760">
            <v>2017</v>
          </cell>
          <cell r="Y760" t="str">
            <v>Bibliothèque Numérique ENI (Service en ligne)</v>
          </cell>
          <cell r="Z760" t="str">
            <v>RESSOURCES INFORMATIQUES</v>
          </cell>
          <cell r="AA760" t="str">
            <v>texte</v>
          </cell>
          <cell r="AB760" t="str">
            <v>txt</v>
          </cell>
          <cell r="AC760" t="str">
            <v>rdacontent/fre</v>
          </cell>
          <cell r="AD760" t="str">
            <v>informatique</v>
          </cell>
          <cell r="AE760" t="str">
            <v>c</v>
          </cell>
          <cell r="AF760" t="str">
            <v>rdamedia/fre</v>
          </cell>
          <cell r="AG760" t="str">
            <v>ressource en ligne</v>
          </cell>
          <cell r="AH760" t="str">
            <v>cr</v>
          </cell>
          <cell r="AI760" t="str">
            <v>rdacarrier/fre</v>
          </cell>
          <cell r="AJ760" t="str">
            <v>m\\\\\o\\d\\\\\\\\</v>
          </cell>
          <cell r="AK760" t="str">
            <v>cr\cn\\\\uuaua</v>
          </cell>
          <cell r="AL760" t="str">
            <v>Accès restreint aux membres</v>
          </cell>
          <cell r="AM760" t="str">
            <v>Source de la note de description : Version imprimée</v>
          </cell>
          <cell r="AN760" t="str">
            <v/>
          </cell>
          <cell r="AO760" t="str">
            <v>%SITE_CLIENT%/?library_guid=44F25144-4A18-4487-8D0F-713CC7C9A1F3</v>
          </cell>
          <cell r="AP760" t="str">
            <v>Accès au travers du portail ENI</v>
          </cell>
          <cell r="AQ760" t="str">
            <v xml:space="preserve"> banchecache </v>
          </cell>
          <cell r="AR760" t="str">
            <v xml:space="preserve"> cloud </v>
          </cell>
          <cell r="AS760" t="str">
            <v xml:space="preserve"> dfs </v>
          </cell>
          <cell r="AT760" t="str">
            <v xml:space="preserve"> dhcp </v>
          </cell>
          <cell r="AU760" t="str">
            <v xml:space="preserve"> direct access </v>
          </cell>
          <cell r="AV760" t="str">
            <v xml:space="preserve"> dns </v>
          </cell>
          <cell r="AW760" t="str">
            <v xml:space="preserve"> gpo </v>
          </cell>
          <cell r="AX760" t="str">
            <v xml:space="preserve"> ipam </v>
          </cell>
          <cell r="AY760" t="str">
            <v xml:space="preserve"> ipv4 </v>
          </cell>
          <cell r="AZ760" t="str">
            <v xml:space="preserve"> ipv6 </v>
          </cell>
          <cell r="BA760" t="str">
            <v xml:space="preserve"> livre Windows server </v>
          </cell>
          <cell r="BB760" t="str">
            <v xml:space="preserve"> LNRI16WINR</v>
          </cell>
          <cell r="BC760" t="str">
            <v xml:space="preserve"> mcsa </v>
          </cell>
          <cell r="BD760" t="str">
            <v xml:space="preserve"> nap </v>
          </cell>
          <cell r="BE760" t="str">
            <v xml:space="preserve"> nps </v>
          </cell>
          <cell r="BF760" t="str">
            <v xml:space="preserve"> pso </v>
          </cell>
          <cell r="BG760" t="str">
            <v xml:space="preserve"> rodc </v>
          </cell>
          <cell r="BH760" t="str">
            <v xml:space="preserve"> stub </v>
          </cell>
          <cell r="BI760" t="str">
            <v xml:space="preserve"> vpn </v>
          </cell>
          <cell r="BJ760" t="str">
            <v xml:space="preserve"> wds </v>
          </cell>
          <cell r="BK760" t="str">
            <v xml:space="preserve"> windows serveur </v>
          </cell>
          <cell r="BL760" t="str">
            <v xml:space="preserve"> wsus </v>
          </cell>
          <cell r="BM760" t="str">
            <v xml:space="preserve">Microsoft </v>
          </cell>
          <cell r="BN760" t="str">
            <v/>
          </cell>
          <cell r="BO760" t="str">
            <v/>
          </cell>
          <cell r="BP760" t="str">
            <v/>
          </cell>
          <cell r="BQ760" t="str">
            <v/>
          </cell>
          <cell r="BR760" t="str">
            <v/>
          </cell>
          <cell r="BS760" t="str">
            <v/>
          </cell>
          <cell r="BT760" t="str">
            <v/>
          </cell>
          <cell r="BU760" t="str">
            <v/>
          </cell>
          <cell r="BV760" t="str">
            <v/>
          </cell>
          <cell r="BW760" t="str">
            <v/>
          </cell>
          <cell r="BX760" t="str">
            <v/>
          </cell>
        </row>
        <row r="761">
          <cell r="A761" t="str">
            <v>RI17AUT</v>
          </cell>
          <cell r="B761" t="str">
            <v>AutoCAD 2017</v>
          </cell>
          <cell r="C761" t="str">
            <v>Des fondamentaux à la présentation détaillée autour de projets professionnels</v>
          </cell>
          <cell r="D761" t="str">
            <v>Jean-Yves GOUEZ,Olivier LE FRAPPER</v>
          </cell>
          <cell r="E761" t="str">
            <v/>
          </cell>
          <cell r="F761" t="str">
            <v>GOUEZ, Jean-Yves</v>
          </cell>
          <cell r="G761" t="str">
            <v>LE FRAPPER, Olivier</v>
          </cell>
          <cell r="H761" t="str">
            <v/>
          </cell>
          <cell r="I761" t="str">
            <v/>
          </cell>
          <cell r="J761" t="str">
            <v/>
          </cell>
          <cell r="K761" t="str">
            <v>Edition du 1 August 2016</v>
          </cell>
          <cell r="L761" t="str">
            <v>729 pages</v>
          </cell>
          <cell r="M761" t="str">
            <v>Editions ENI</v>
          </cell>
          <cell r="N761" t="str">
            <v>fre</v>
          </cell>
          <cell r="O761" t="str">
            <v>fre</v>
          </cell>
          <cell r="P761" t="str">
            <v>fre</v>
          </cell>
          <cell r="Q761" t="str">
            <v>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v>
          </cell>
          <cell r="R761">
            <v>9782409003868</v>
          </cell>
          <cell r="S761" t="str">
            <v>Version Numérique</v>
          </cell>
          <cell r="T761">
            <v>9782409003288</v>
          </cell>
          <cell r="U761" t="str">
            <v>Version Imprimée</v>
          </cell>
          <cell r="V761" t="str">
            <v>St-Herblain</v>
          </cell>
          <cell r="W761" t="str">
            <v>Editions ENI</v>
          </cell>
          <cell r="X761">
            <v>2016</v>
          </cell>
          <cell r="Y761" t="str">
            <v>Bibliothèque Numérique ENI (Service en ligne)</v>
          </cell>
          <cell r="Z761" t="str">
            <v>RESSOURCES INFORMATIQUES</v>
          </cell>
          <cell r="AA761" t="str">
            <v>texte</v>
          </cell>
          <cell r="AB761" t="str">
            <v>txt</v>
          </cell>
          <cell r="AC761" t="str">
            <v>rdacontent/fre</v>
          </cell>
          <cell r="AD761" t="str">
            <v>informatique</v>
          </cell>
          <cell r="AE761" t="str">
            <v>c</v>
          </cell>
          <cell r="AF761" t="str">
            <v>rdamedia/fre</v>
          </cell>
          <cell r="AG761" t="str">
            <v>ressource en ligne</v>
          </cell>
          <cell r="AH761" t="str">
            <v>cr</v>
          </cell>
          <cell r="AI761" t="str">
            <v>rdacarrier/fre</v>
          </cell>
          <cell r="AJ761" t="str">
            <v>m\\\\\o\\d\\\\\\\\</v>
          </cell>
          <cell r="AK761" t="str">
            <v>cr\cn\\\\uuaua</v>
          </cell>
          <cell r="AL761" t="str">
            <v>Accès restreint aux membres</v>
          </cell>
          <cell r="AM761" t="str">
            <v>Source de la note de description : Version imprimée</v>
          </cell>
          <cell r="AN761" t="str">
            <v/>
          </cell>
          <cell r="AO761" t="str">
            <v>%SITE_CLIENT%/?library_guid=FEC9D2A6-3B97-454C-ADEB-3203E2AEC75B</v>
          </cell>
          <cell r="AP761" t="str">
            <v>Accès au travers du portail ENI</v>
          </cell>
          <cell r="AQ761" t="str">
            <v xml:space="preserve"> 2D </v>
          </cell>
          <cell r="AR761" t="str">
            <v xml:space="preserve"> 3D </v>
          </cell>
          <cell r="AS761" t="str">
            <v xml:space="preserve"> auto CAD </v>
          </cell>
          <cell r="AT761" t="str">
            <v xml:space="preserve"> autodesk </v>
          </cell>
          <cell r="AU761" t="str">
            <v xml:space="preserve"> CAO </v>
          </cell>
          <cell r="AV761" t="str">
            <v xml:space="preserve"> DAO </v>
          </cell>
          <cell r="AW761" t="str">
            <v xml:space="preserve"> dwf </v>
          </cell>
          <cell r="AX761" t="str">
            <v xml:space="preserve"> LNRI17AUT</v>
          </cell>
          <cell r="AY761" t="str">
            <v xml:space="preserve"> skp </v>
          </cell>
          <cell r="AZ761" t="str">
            <v xml:space="preserve">autocad </v>
          </cell>
          <cell r="BA761" t="str">
            <v/>
          </cell>
          <cell r="BB761" t="str">
            <v/>
          </cell>
          <cell r="BC761" t="str">
            <v/>
          </cell>
          <cell r="BD761" t="str">
            <v/>
          </cell>
          <cell r="BE761" t="str">
            <v/>
          </cell>
          <cell r="BF761" t="str">
            <v/>
          </cell>
          <cell r="BG761" t="str">
            <v/>
          </cell>
          <cell r="BH761" t="str">
            <v/>
          </cell>
          <cell r="BI761" t="str">
            <v/>
          </cell>
          <cell r="BJ761" t="str">
            <v/>
          </cell>
          <cell r="BK761" t="str">
            <v/>
          </cell>
          <cell r="BL761" t="str">
            <v/>
          </cell>
          <cell r="BM761" t="str">
            <v/>
          </cell>
          <cell r="BN761" t="str">
            <v/>
          </cell>
          <cell r="BO761" t="str">
            <v/>
          </cell>
          <cell r="BP761" t="str">
            <v/>
          </cell>
          <cell r="BQ761" t="str">
            <v/>
          </cell>
          <cell r="BR761" t="str">
            <v/>
          </cell>
          <cell r="BS761" t="str">
            <v/>
          </cell>
          <cell r="BT761" t="str">
            <v/>
          </cell>
          <cell r="BU761" t="str">
            <v/>
          </cell>
          <cell r="BV761" t="str">
            <v/>
          </cell>
          <cell r="BW761" t="str">
            <v/>
          </cell>
          <cell r="BX761" t="str">
            <v/>
          </cell>
        </row>
        <row r="762">
          <cell r="A762" t="str">
            <v>RI17AUTLT</v>
          </cell>
          <cell r="B762" t="str">
            <v>AutoCAD LT 2017</v>
          </cell>
          <cell r="C762" t="str">
            <v>Des fondamentaux à la présentation détaillée autour de projets professionnels</v>
          </cell>
          <cell r="D762" t="str">
            <v>Jean-Yves GOUEZ,Olivier LE FRAPPER</v>
          </cell>
          <cell r="E762" t="str">
            <v/>
          </cell>
          <cell r="F762" t="str">
            <v>GOUEZ, Jean-Yves</v>
          </cell>
          <cell r="G762" t="str">
            <v>LE FRAPPER, Olivier</v>
          </cell>
          <cell r="H762" t="str">
            <v/>
          </cell>
          <cell r="I762" t="str">
            <v/>
          </cell>
          <cell r="J762" t="str">
            <v/>
          </cell>
          <cell r="K762" t="str">
            <v>Edition du 1 December 2016</v>
          </cell>
          <cell r="L762" t="str">
            <v>812 pages</v>
          </cell>
          <cell r="M762" t="str">
            <v>Editions ENI</v>
          </cell>
          <cell r="N762" t="str">
            <v>fre</v>
          </cell>
          <cell r="O762" t="str">
            <v>fre</v>
          </cell>
          <cell r="P762" t="str">
            <v>fre</v>
          </cell>
          <cell r="Q762" t="str">
            <v>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v>
          </cell>
          <cell r="R762">
            <v>9782409006555</v>
          </cell>
          <cell r="S762" t="str">
            <v>Version Numérique</v>
          </cell>
          <cell r="T762">
            <v>9782409004858</v>
          </cell>
          <cell r="U762" t="str">
            <v>Version Imprimée</v>
          </cell>
          <cell r="V762" t="str">
            <v>St-Herblain</v>
          </cell>
          <cell r="W762" t="str">
            <v>Editions ENI</v>
          </cell>
          <cell r="X762">
            <v>2016</v>
          </cell>
          <cell r="Y762" t="str">
            <v>Bibliothèque Numérique ENI (Service en ligne)</v>
          </cell>
          <cell r="Z762" t="str">
            <v>RESSOURCES INFORMATIQUES</v>
          </cell>
          <cell r="AA762" t="str">
            <v>texte</v>
          </cell>
          <cell r="AB762" t="str">
            <v>txt</v>
          </cell>
          <cell r="AC762" t="str">
            <v>rdacontent/fre</v>
          </cell>
          <cell r="AD762" t="str">
            <v>informatique</v>
          </cell>
          <cell r="AE762" t="str">
            <v>c</v>
          </cell>
          <cell r="AF762" t="str">
            <v>rdamedia/fre</v>
          </cell>
          <cell r="AG762" t="str">
            <v>ressource en ligne</v>
          </cell>
          <cell r="AH762" t="str">
            <v>cr</v>
          </cell>
          <cell r="AI762" t="str">
            <v>rdacarrier/fre</v>
          </cell>
          <cell r="AJ762" t="str">
            <v>m\\\\\o\\d\\\\\\\\</v>
          </cell>
          <cell r="AK762" t="str">
            <v>cr\cn\\\\uuaua</v>
          </cell>
          <cell r="AL762" t="str">
            <v>Accès restreint aux membres</v>
          </cell>
          <cell r="AM762" t="str">
            <v>Source de la note de description : Version imprimée</v>
          </cell>
          <cell r="AN762" t="str">
            <v/>
          </cell>
          <cell r="AO762" t="str">
            <v>%SITE_CLIENT%/?library_guid=661BEC63-0229-4F90-BA2C-230EBE832A00</v>
          </cell>
          <cell r="AP762" t="str">
            <v>Accès au travers du portail ENI</v>
          </cell>
          <cell r="AQ762" t="str">
            <v xml:space="preserve"> 2D </v>
          </cell>
          <cell r="AR762" t="str">
            <v xml:space="preserve"> 2D </v>
          </cell>
          <cell r="AS762" t="str">
            <v xml:space="preserve"> 3D </v>
          </cell>
          <cell r="AT762" t="str">
            <v xml:space="preserve"> Auto CAD </v>
          </cell>
          <cell r="AU762" t="str">
            <v xml:space="preserve"> auto cad </v>
          </cell>
          <cell r="AV762" t="str">
            <v xml:space="preserve"> AutoCAD 2017 </v>
          </cell>
          <cell r="AW762" t="str">
            <v xml:space="preserve"> autodesk </v>
          </cell>
          <cell r="AX762" t="str">
            <v xml:space="preserve"> CAO </v>
          </cell>
          <cell r="AY762" t="str">
            <v xml:space="preserve"> DAO </v>
          </cell>
          <cell r="AZ762" t="str">
            <v xml:space="preserve"> Dessin </v>
          </cell>
          <cell r="BA762" t="str">
            <v xml:space="preserve"> dwf </v>
          </cell>
          <cell r="BB762" t="str">
            <v xml:space="preserve"> LNRI17AUTLT</v>
          </cell>
          <cell r="BC762" t="str">
            <v xml:space="preserve"> skp </v>
          </cell>
          <cell r="BD762" t="str">
            <v xml:space="preserve">autocad </v>
          </cell>
          <cell r="BE762" t="str">
            <v/>
          </cell>
          <cell r="BF762" t="str">
            <v/>
          </cell>
          <cell r="BG762" t="str">
            <v/>
          </cell>
          <cell r="BH762" t="str">
            <v/>
          </cell>
          <cell r="BI762" t="str">
            <v/>
          </cell>
          <cell r="BJ762" t="str">
            <v/>
          </cell>
          <cell r="BK762" t="str">
            <v/>
          </cell>
          <cell r="BL762" t="str">
            <v/>
          </cell>
          <cell r="BM762" t="str">
            <v/>
          </cell>
          <cell r="BN762" t="str">
            <v/>
          </cell>
          <cell r="BO762" t="str">
            <v/>
          </cell>
          <cell r="BP762" t="str">
            <v/>
          </cell>
          <cell r="BQ762" t="str">
            <v/>
          </cell>
          <cell r="BR762" t="str">
            <v/>
          </cell>
          <cell r="BS762" t="str">
            <v/>
          </cell>
          <cell r="BT762" t="str">
            <v/>
          </cell>
          <cell r="BU762" t="str">
            <v/>
          </cell>
          <cell r="BV762" t="str">
            <v/>
          </cell>
          <cell r="BW762" t="str">
            <v/>
          </cell>
          <cell r="BX762" t="str">
            <v/>
          </cell>
        </row>
        <row r="763">
          <cell r="A763" t="str">
            <v>RI17CSHA</v>
          </cell>
          <cell r="B763" t="str">
            <v>C# 7 et Visual Studio 2017</v>
          </cell>
          <cell r="C763" t="str">
            <v>Les fondamentaux du langage</v>
          </cell>
          <cell r="D763" t="str">
            <v>Sébastien PUTIER</v>
          </cell>
          <cell r="E763" t="str">
            <v/>
          </cell>
          <cell r="F763" t="str">
            <v>PUTIER, Sébastien</v>
          </cell>
          <cell r="G763" t="str">
            <v/>
          </cell>
          <cell r="H763" t="str">
            <v/>
          </cell>
          <cell r="I763" t="str">
            <v/>
          </cell>
          <cell r="J763" t="str">
            <v/>
          </cell>
          <cell r="K763" t="str">
            <v>Edition du 1 October 2017</v>
          </cell>
          <cell r="L763" t="str">
            <v>558 pages</v>
          </cell>
          <cell r="M763" t="str">
            <v>Editions ENI</v>
          </cell>
          <cell r="N763" t="str">
            <v>fre</v>
          </cell>
          <cell r="O763" t="str">
            <v>fre</v>
          </cell>
          <cell r="P763" t="str">
            <v>fre</v>
          </cell>
          <cell r="Q763" t="str">
            <v>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v>
          </cell>
          <cell r="R763">
            <v>9782409010682</v>
          </cell>
          <cell r="S763" t="str">
            <v>Version Numérique</v>
          </cell>
          <cell r="T763">
            <v>9782409010453</v>
          </cell>
          <cell r="U763" t="str">
            <v>Version Imprimée</v>
          </cell>
          <cell r="V763" t="str">
            <v>St-Herblain</v>
          </cell>
          <cell r="W763" t="str">
            <v>Editions ENI</v>
          </cell>
          <cell r="X763">
            <v>2017</v>
          </cell>
          <cell r="Y763" t="str">
            <v>Bibliothèque Numérique ENI (Service en ligne)</v>
          </cell>
          <cell r="Z763" t="str">
            <v>RESSOURCES INFORMATIQUES</v>
          </cell>
          <cell r="AA763" t="str">
            <v>texte</v>
          </cell>
          <cell r="AB763" t="str">
            <v>txt</v>
          </cell>
          <cell r="AC763" t="str">
            <v>rdacontent/fre</v>
          </cell>
          <cell r="AD763" t="str">
            <v>informatique</v>
          </cell>
          <cell r="AE763" t="str">
            <v>c</v>
          </cell>
          <cell r="AF763" t="str">
            <v>rdamedia/fre</v>
          </cell>
          <cell r="AG763" t="str">
            <v>ressource en ligne</v>
          </cell>
          <cell r="AH763" t="str">
            <v>cr</v>
          </cell>
          <cell r="AI763" t="str">
            <v>rdacarrier/fre</v>
          </cell>
          <cell r="AJ763" t="str">
            <v>m\\\\\o\\d\\\\\\\\</v>
          </cell>
          <cell r="AK763" t="str">
            <v>cr\cn\\\\uuaua</v>
          </cell>
          <cell r="AL763" t="str">
            <v>Accès restreint aux membres</v>
          </cell>
          <cell r="AM763" t="str">
            <v>Source de la note de description : Version imprimée</v>
          </cell>
          <cell r="AN763" t="str">
            <v/>
          </cell>
          <cell r="AO763" t="str">
            <v>%SITE_CLIENT%/?library_guid=2B12BADB-C304-4927-BB54-06D033FBF52C</v>
          </cell>
          <cell r="AP763" t="str">
            <v>Accès au travers du portail ENI</v>
          </cell>
          <cell r="AQ763" t="str">
            <v xml:space="preserve"> .net </v>
          </cell>
          <cell r="AR763" t="str">
            <v xml:space="preserve"> ado </v>
          </cell>
          <cell r="AS763" t="str">
            <v xml:space="preserve"> ado.net </v>
          </cell>
          <cell r="AT763" t="str">
            <v xml:space="preserve"> c sharp </v>
          </cell>
          <cell r="AU763" t="str">
            <v xml:space="preserve"> click once </v>
          </cell>
          <cell r="AV763" t="str">
            <v xml:space="preserve"> dot net </v>
          </cell>
          <cell r="AW763" t="str">
            <v xml:space="preserve"> framework </v>
          </cell>
          <cell r="AX763" t="str">
            <v xml:space="preserve"> linq </v>
          </cell>
          <cell r="AY763" t="str">
            <v xml:space="preserve"> LNRI17CSHA</v>
          </cell>
          <cell r="AZ763" t="str">
            <v xml:space="preserve"> microsoft </v>
          </cell>
          <cell r="BA763" t="str">
            <v xml:space="preserve"> net </v>
          </cell>
          <cell r="BB763" t="str">
            <v xml:space="preserve"> poo </v>
          </cell>
          <cell r="BC763" t="str">
            <v xml:space="preserve"> Programmation Objet </v>
          </cell>
          <cell r="BD763" t="str">
            <v xml:space="preserve"> SQL </v>
          </cell>
          <cell r="BE763" t="str">
            <v xml:space="preserve"> Visual Studio 2017 </v>
          </cell>
          <cell r="BF763" t="str">
            <v xml:space="preserve"> VS </v>
          </cell>
          <cell r="BG763" t="str">
            <v xml:space="preserve">livre C# </v>
          </cell>
          <cell r="BH763" t="str">
            <v/>
          </cell>
          <cell r="BI763" t="str">
            <v/>
          </cell>
          <cell r="BJ763" t="str">
            <v/>
          </cell>
          <cell r="BK763" t="str">
            <v/>
          </cell>
          <cell r="BL763" t="str">
            <v/>
          </cell>
          <cell r="BM763" t="str">
            <v/>
          </cell>
          <cell r="BN763" t="str">
            <v/>
          </cell>
          <cell r="BO763" t="str">
            <v/>
          </cell>
          <cell r="BP763" t="str">
            <v/>
          </cell>
          <cell r="BQ763" t="str">
            <v/>
          </cell>
          <cell r="BR763" t="str">
            <v/>
          </cell>
          <cell r="BS763" t="str">
            <v/>
          </cell>
          <cell r="BT763" t="str">
            <v/>
          </cell>
          <cell r="BU763" t="str">
            <v/>
          </cell>
          <cell r="BV763" t="str">
            <v/>
          </cell>
          <cell r="BW763" t="str">
            <v/>
          </cell>
          <cell r="BX763" t="str">
            <v/>
          </cell>
        </row>
        <row r="764">
          <cell r="A764" t="str">
            <v>RI17JAV</v>
          </cell>
          <cell r="B764" t="str">
            <v>Java</v>
          </cell>
          <cell r="C764" t="str">
            <v>Les fondamentaux du langage (avec exercices pratiques et corrigés)</v>
          </cell>
          <cell r="D764" t="str">
            <v>Thierry RICHARD</v>
          </cell>
          <cell r="E764" t="str">
            <v/>
          </cell>
          <cell r="F764" t="str">
            <v>RICHARD, Thierry</v>
          </cell>
          <cell r="G764" t="str">
            <v/>
          </cell>
          <cell r="H764" t="str">
            <v/>
          </cell>
          <cell r="I764" t="str">
            <v/>
          </cell>
          <cell r="J764" t="str">
            <v/>
          </cell>
          <cell r="K764" t="str">
            <v>Edition du 1 March 2022</v>
          </cell>
          <cell r="L764" t="str">
            <v>572 pages</v>
          </cell>
          <cell r="M764" t="str">
            <v>Editions ENI</v>
          </cell>
          <cell r="N764" t="str">
            <v>fre</v>
          </cell>
          <cell r="O764" t="str">
            <v>fre</v>
          </cell>
          <cell r="P764" t="str">
            <v>fre</v>
          </cell>
          <cell r="Q764" t="str">
            <v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v>
          </cell>
          <cell r="R764">
            <v>9782409034565</v>
          </cell>
          <cell r="S764" t="str">
            <v>Version Numérique</v>
          </cell>
          <cell r="T764">
            <v>9782409034558</v>
          </cell>
          <cell r="U764" t="str">
            <v>Version Imprimée</v>
          </cell>
          <cell r="V764" t="str">
            <v>St-Herblain</v>
          </cell>
          <cell r="W764" t="str">
            <v>Editions ENI</v>
          </cell>
          <cell r="X764">
            <v>2022</v>
          </cell>
          <cell r="Y764" t="str">
            <v>Bibliothèque Numérique ENI (Service en ligne)</v>
          </cell>
          <cell r="Z764" t="str">
            <v>RESSOURCES INFORMATIQUES</v>
          </cell>
          <cell r="AA764" t="str">
            <v>texte</v>
          </cell>
          <cell r="AB764" t="str">
            <v>txt</v>
          </cell>
          <cell r="AC764" t="str">
            <v>rdacontent/fre</v>
          </cell>
          <cell r="AD764" t="str">
            <v>informatique</v>
          </cell>
          <cell r="AE764" t="str">
            <v>c</v>
          </cell>
          <cell r="AF764" t="str">
            <v>rdamedia/fre</v>
          </cell>
          <cell r="AG764" t="str">
            <v>ressource en ligne</v>
          </cell>
          <cell r="AH764" t="str">
            <v>cr</v>
          </cell>
          <cell r="AI764" t="str">
            <v>rdacarrier/fre</v>
          </cell>
          <cell r="AJ764" t="str">
            <v>m\\\\\o\\d\\\\\\\\</v>
          </cell>
          <cell r="AK764" t="str">
            <v>cr\cn\\\\uuaua</v>
          </cell>
          <cell r="AL764" t="str">
            <v>Accès restreint aux membres</v>
          </cell>
          <cell r="AM764" t="str">
            <v>Source de la note de description : Version imprimée</v>
          </cell>
          <cell r="AN764" t="str">
            <v/>
          </cell>
          <cell r="AO764" t="str">
            <v>%SITE_CLIENT%/?library_guid=6A155DF7-28C4-48B7-BBA6-74E1EF61F4D5</v>
          </cell>
          <cell r="AP764" t="str">
            <v>Accès au travers du portail ENI</v>
          </cell>
          <cell r="AQ764" t="str">
            <v xml:space="preserve"> applet </v>
          </cell>
          <cell r="AR764" t="str">
            <v xml:space="preserve"> java web start </v>
          </cell>
          <cell r="AS764" t="str">
            <v xml:space="preserve"> jdbc </v>
          </cell>
          <cell r="AT764" t="str">
            <v xml:space="preserve"> jws</v>
          </cell>
          <cell r="AU764" t="str">
            <v xml:space="preserve"> sun </v>
          </cell>
          <cell r="AV764" t="str">
            <v xml:space="preserve"> swing </v>
          </cell>
          <cell r="AW764" t="str">
            <v xml:space="preserve">JSE </v>
          </cell>
          <cell r="AX764" t="str">
            <v/>
          </cell>
          <cell r="AY764" t="str">
            <v/>
          </cell>
          <cell r="AZ764" t="str">
            <v/>
          </cell>
          <cell r="BA764" t="str">
            <v/>
          </cell>
          <cell r="BB764" t="str">
            <v/>
          </cell>
          <cell r="BC764" t="str">
            <v/>
          </cell>
          <cell r="BD764" t="str">
            <v/>
          </cell>
          <cell r="BE764" t="str">
            <v/>
          </cell>
          <cell r="BF764" t="str">
            <v/>
          </cell>
          <cell r="BG764" t="str">
            <v/>
          </cell>
          <cell r="BH764" t="str">
            <v/>
          </cell>
          <cell r="BI764" t="str">
            <v/>
          </cell>
          <cell r="BJ764" t="str">
            <v/>
          </cell>
          <cell r="BK764" t="str">
            <v/>
          </cell>
          <cell r="BL764" t="str">
            <v/>
          </cell>
          <cell r="BM764" t="str">
            <v/>
          </cell>
          <cell r="BN764" t="str">
            <v/>
          </cell>
          <cell r="BO764" t="str">
            <v/>
          </cell>
          <cell r="BP764" t="str">
            <v/>
          </cell>
          <cell r="BQ764" t="str">
            <v/>
          </cell>
          <cell r="BR764" t="str">
            <v/>
          </cell>
          <cell r="BS764" t="str">
            <v/>
          </cell>
          <cell r="BT764" t="str">
            <v/>
          </cell>
          <cell r="BU764" t="str">
            <v/>
          </cell>
          <cell r="BV764" t="str">
            <v/>
          </cell>
          <cell r="BW764" t="str">
            <v/>
          </cell>
          <cell r="BX764" t="str">
            <v/>
          </cell>
        </row>
        <row r="765">
          <cell r="A765" t="str">
            <v>RI18AUT</v>
          </cell>
          <cell r="B765" t="str">
            <v>AutoCAD 2018</v>
          </cell>
          <cell r="C765" t="str">
            <v>Des fondamentaux à la présentation détaillée autour de projets professionnels</v>
          </cell>
          <cell r="D765" t="str">
            <v>Jean-Yves GOUEZ,Olivier LE FRAPPER</v>
          </cell>
          <cell r="E765" t="str">
            <v/>
          </cell>
          <cell r="F765" t="str">
            <v>GOUEZ, Jean-Yves</v>
          </cell>
          <cell r="G765" t="str">
            <v>LE FRAPPER, Olivier</v>
          </cell>
          <cell r="H765" t="str">
            <v/>
          </cell>
          <cell r="I765" t="str">
            <v/>
          </cell>
          <cell r="J765" t="str">
            <v/>
          </cell>
          <cell r="K765" t="str">
            <v>Edition du 1 September 2017</v>
          </cell>
          <cell r="L765" t="str">
            <v>731 pages</v>
          </cell>
          <cell r="M765" t="str">
            <v>Editions ENI</v>
          </cell>
          <cell r="N765" t="str">
            <v>fre</v>
          </cell>
          <cell r="O765" t="str">
            <v>fre</v>
          </cell>
          <cell r="P765" t="str">
            <v>fre</v>
          </cell>
          <cell r="Q765" t="str">
            <v>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v>
          </cell>
          <cell r="R765">
            <v>9782409010217</v>
          </cell>
          <cell r="S765" t="str">
            <v>Version Numérique</v>
          </cell>
          <cell r="T765">
            <v>9782409009648</v>
          </cell>
          <cell r="U765" t="str">
            <v>Version Imprimée</v>
          </cell>
          <cell r="V765" t="str">
            <v>St-Herblain</v>
          </cell>
          <cell r="W765" t="str">
            <v>Editions ENI</v>
          </cell>
          <cell r="X765">
            <v>2017</v>
          </cell>
          <cell r="Y765" t="str">
            <v>Bibliothèque Numérique ENI (Service en ligne)</v>
          </cell>
          <cell r="Z765" t="str">
            <v>RESSOURCES INFORMATIQUES</v>
          </cell>
          <cell r="AA765" t="str">
            <v>texte</v>
          </cell>
          <cell r="AB765" t="str">
            <v>txt</v>
          </cell>
          <cell r="AC765" t="str">
            <v>rdacontent/fre</v>
          </cell>
          <cell r="AD765" t="str">
            <v>informatique</v>
          </cell>
          <cell r="AE765" t="str">
            <v>c</v>
          </cell>
          <cell r="AF765" t="str">
            <v>rdamedia/fre</v>
          </cell>
          <cell r="AG765" t="str">
            <v>ressource en ligne</v>
          </cell>
          <cell r="AH765" t="str">
            <v>cr</v>
          </cell>
          <cell r="AI765" t="str">
            <v>rdacarrier/fre</v>
          </cell>
          <cell r="AJ765" t="str">
            <v>m\\\\\o\\d\\\\\\\\</v>
          </cell>
          <cell r="AK765" t="str">
            <v>cr\cn\\\\uuaua</v>
          </cell>
          <cell r="AL765" t="str">
            <v>Accès restreint aux membres</v>
          </cell>
          <cell r="AM765" t="str">
            <v>Source de la note de description : Version imprimée</v>
          </cell>
          <cell r="AN765" t="str">
            <v/>
          </cell>
          <cell r="AO765" t="str">
            <v>%SITE_CLIENT%/?library_guid=1C5F6E50-BBC7-4F16-A94B-038A5174713A</v>
          </cell>
          <cell r="AP765" t="str">
            <v>Accès au travers du portail ENI</v>
          </cell>
          <cell r="AQ765" t="str">
            <v xml:space="preserve"> 2D </v>
          </cell>
          <cell r="AR765" t="str">
            <v xml:space="preserve"> 3D </v>
          </cell>
          <cell r="AS765" t="str">
            <v xml:space="preserve"> auto cad </v>
          </cell>
          <cell r="AT765" t="str">
            <v xml:space="preserve"> AutoCAD 2018 </v>
          </cell>
          <cell r="AU765" t="str">
            <v xml:space="preserve"> autodesk </v>
          </cell>
          <cell r="AV765" t="str">
            <v xml:space="preserve"> CAO </v>
          </cell>
          <cell r="AW765" t="str">
            <v xml:space="preserve"> DAO </v>
          </cell>
          <cell r="AX765" t="str">
            <v xml:space="preserve"> dwf </v>
          </cell>
          <cell r="AY765" t="str">
            <v xml:space="preserve"> LNRI18AUT</v>
          </cell>
          <cell r="AZ765" t="str">
            <v xml:space="preserve"> skp </v>
          </cell>
          <cell r="BA765" t="str">
            <v xml:space="preserve">autocad </v>
          </cell>
          <cell r="BB765" t="str">
            <v/>
          </cell>
          <cell r="BC765" t="str">
            <v/>
          </cell>
          <cell r="BD765" t="str">
            <v/>
          </cell>
          <cell r="BE765" t="str">
            <v/>
          </cell>
          <cell r="BF765" t="str">
            <v/>
          </cell>
          <cell r="BG765" t="str">
            <v/>
          </cell>
          <cell r="BH765" t="str">
            <v/>
          </cell>
          <cell r="BI765" t="str">
            <v/>
          </cell>
          <cell r="BJ765" t="str">
            <v/>
          </cell>
          <cell r="BK765" t="str">
            <v/>
          </cell>
          <cell r="BL765" t="str">
            <v/>
          </cell>
          <cell r="BM765" t="str">
            <v/>
          </cell>
          <cell r="BN765" t="str">
            <v/>
          </cell>
          <cell r="BO765" t="str">
            <v/>
          </cell>
          <cell r="BP765" t="str">
            <v/>
          </cell>
          <cell r="BQ765" t="str">
            <v/>
          </cell>
          <cell r="BR765" t="str">
            <v/>
          </cell>
          <cell r="BS765" t="str">
            <v/>
          </cell>
          <cell r="BT765" t="str">
            <v/>
          </cell>
          <cell r="BU765" t="str">
            <v/>
          </cell>
          <cell r="BV765" t="str">
            <v/>
          </cell>
          <cell r="BW765" t="str">
            <v/>
          </cell>
          <cell r="BX765" t="str">
            <v/>
          </cell>
        </row>
        <row r="766">
          <cell r="A766" t="str">
            <v>RI19AUT</v>
          </cell>
          <cell r="B766" t="str">
            <v>AutoCAD 2019</v>
          </cell>
          <cell r="C766" t="str">
            <v>Des fondamentaux à la présentation détaillée autour de projets professionnels</v>
          </cell>
          <cell r="D766" t="str">
            <v>Jean-Yves GOUEZ,Olivier LE FRAPPER</v>
          </cell>
          <cell r="E766" t="str">
            <v/>
          </cell>
          <cell r="F766" t="str">
            <v>GOUEZ, Jean-Yves</v>
          </cell>
          <cell r="G766" t="str">
            <v>LE FRAPPER, Olivier</v>
          </cell>
          <cell r="H766" t="str">
            <v/>
          </cell>
          <cell r="I766" t="str">
            <v/>
          </cell>
          <cell r="J766" t="str">
            <v/>
          </cell>
          <cell r="K766" t="str">
            <v>Edition du 1 November 2018</v>
          </cell>
          <cell r="L766" t="str">
            <v>730 pages</v>
          </cell>
          <cell r="M766" t="str">
            <v>Editions ENI</v>
          </cell>
          <cell r="N766" t="str">
            <v>fre</v>
          </cell>
          <cell r="O766" t="str">
            <v>fre</v>
          </cell>
          <cell r="P766" t="str">
            <v>fre</v>
          </cell>
          <cell r="Q766" t="str">
            <v>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v>
          </cell>
          <cell r="R766">
            <v>9782409016059</v>
          </cell>
          <cell r="S766" t="str">
            <v>Version Numérique</v>
          </cell>
          <cell r="T766">
            <v>9782409016042</v>
          </cell>
          <cell r="U766" t="str">
            <v>Version Imprimée</v>
          </cell>
          <cell r="V766" t="str">
            <v>St-Herblain</v>
          </cell>
          <cell r="W766" t="str">
            <v>Editions ENI</v>
          </cell>
          <cell r="X766">
            <v>2018</v>
          </cell>
          <cell r="Y766" t="str">
            <v>Bibliothèque Numérique ENI (Service en ligne)</v>
          </cell>
          <cell r="Z766" t="str">
            <v>RESSOURCES INFORMATIQUES</v>
          </cell>
          <cell r="AA766" t="str">
            <v>texte</v>
          </cell>
          <cell r="AB766" t="str">
            <v>txt</v>
          </cell>
          <cell r="AC766" t="str">
            <v>rdacontent/fre</v>
          </cell>
          <cell r="AD766" t="str">
            <v>informatique</v>
          </cell>
          <cell r="AE766" t="str">
            <v>c</v>
          </cell>
          <cell r="AF766" t="str">
            <v>rdamedia/fre</v>
          </cell>
          <cell r="AG766" t="str">
            <v>ressource en ligne</v>
          </cell>
          <cell r="AH766" t="str">
            <v>cr</v>
          </cell>
          <cell r="AI766" t="str">
            <v>rdacarrier/fre</v>
          </cell>
          <cell r="AJ766" t="str">
            <v>m\\\\\o\\d\\\\\\\\</v>
          </cell>
          <cell r="AK766" t="str">
            <v>cr\cn\\\\uuaua</v>
          </cell>
          <cell r="AL766" t="str">
            <v>Accès restreint aux membres</v>
          </cell>
          <cell r="AM766" t="str">
            <v>Source de la note de description : Version imprimée</v>
          </cell>
          <cell r="AN766" t="str">
            <v/>
          </cell>
          <cell r="AO766" t="str">
            <v>%SITE_CLIENT%/?library_guid=397D9DD6-A99C-4261-8154-929C45891FCD</v>
          </cell>
          <cell r="AP766" t="str">
            <v>Accès au travers du portail ENI</v>
          </cell>
          <cell r="AQ766" t="str">
            <v xml:space="preserve"> 2D </v>
          </cell>
          <cell r="AR766" t="str">
            <v xml:space="preserve"> 3D </v>
          </cell>
          <cell r="AS766" t="str">
            <v xml:space="preserve"> AutoCAD </v>
          </cell>
          <cell r="AT766" t="str">
            <v xml:space="preserve"> CAO </v>
          </cell>
          <cell r="AU766" t="str">
            <v xml:space="preserve"> DAO </v>
          </cell>
          <cell r="AV766" t="str">
            <v xml:space="preserve"> dwf </v>
          </cell>
          <cell r="AW766" t="str">
            <v xml:space="preserve"> LNRI19AUT</v>
          </cell>
          <cell r="AX766" t="str">
            <v xml:space="preserve"> skp </v>
          </cell>
          <cell r="AY766" t="str">
            <v xml:space="preserve">autodesk </v>
          </cell>
          <cell r="AZ766" t="str">
            <v/>
          </cell>
          <cell r="BA766" t="str">
            <v/>
          </cell>
          <cell r="BB766" t="str">
            <v/>
          </cell>
          <cell r="BC766" t="str">
            <v/>
          </cell>
          <cell r="BD766" t="str">
            <v/>
          </cell>
          <cell r="BE766" t="str">
            <v/>
          </cell>
          <cell r="BF766" t="str">
            <v/>
          </cell>
          <cell r="BG766" t="str">
            <v/>
          </cell>
          <cell r="BH766" t="str">
            <v/>
          </cell>
          <cell r="BI766" t="str">
            <v/>
          </cell>
          <cell r="BJ766" t="str">
            <v/>
          </cell>
          <cell r="BK766" t="str">
            <v/>
          </cell>
          <cell r="BL766" t="str">
            <v/>
          </cell>
          <cell r="BM766" t="str">
            <v/>
          </cell>
          <cell r="BN766" t="str">
            <v/>
          </cell>
          <cell r="BO766" t="str">
            <v/>
          </cell>
          <cell r="BP766" t="str">
            <v/>
          </cell>
          <cell r="BQ766" t="str">
            <v/>
          </cell>
          <cell r="BR766" t="str">
            <v/>
          </cell>
          <cell r="BS766" t="str">
            <v/>
          </cell>
          <cell r="BT766" t="str">
            <v/>
          </cell>
          <cell r="BU766" t="str">
            <v/>
          </cell>
          <cell r="BV766" t="str">
            <v/>
          </cell>
          <cell r="BW766" t="str">
            <v/>
          </cell>
          <cell r="BX766" t="str">
            <v/>
          </cell>
        </row>
        <row r="767">
          <cell r="A767" t="str">
            <v>RI19CORAA</v>
          </cell>
          <cell r="B767" t="str">
            <v>Oracle 19c</v>
          </cell>
          <cell r="C767" t="str">
            <v>Administration</v>
          </cell>
          <cell r="D767" t="str">
            <v>Olivier HEURTEL</v>
          </cell>
          <cell r="E767" t="str">
            <v/>
          </cell>
          <cell r="F767" t="str">
            <v>HEURTEL, Olivier</v>
          </cell>
          <cell r="G767" t="str">
            <v/>
          </cell>
          <cell r="H767" t="str">
            <v/>
          </cell>
          <cell r="I767" t="str">
            <v/>
          </cell>
          <cell r="J767" t="str">
            <v/>
          </cell>
          <cell r="K767" t="str">
            <v>Edition du 1 February 2021</v>
          </cell>
          <cell r="L767" t="str">
            <v>956 pages</v>
          </cell>
          <cell r="M767" t="str">
            <v>Editions ENI</v>
          </cell>
          <cell r="N767" t="str">
            <v>fre</v>
          </cell>
          <cell r="O767" t="str">
            <v>fre</v>
          </cell>
          <cell r="P767" t="str">
            <v>fre</v>
          </cell>
          <cell r="Q767" t="str">
            <v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v>
          </cell>
          <cell r="R767">
            <v>9782409028953</v>
          </cell>
          <cell r="S767" t="str">
            <v>Version Numérique</v>
          </cell>
          <cell r="T767">
            <v>9782409028946</v>
          </cell>
          <cell r="U767" t="str">
            <v>Version Imprimée</v>
          </cell>
          <cell r="V767" t="str">
            <v>St-Herblain</v>
          </cell>
          <cell r="W767" t="str">
            <v>Editions ENI</v>
          </cell>
          <cell r="X767">
            <v>2021</v>
          </cell>
          <cell r="Y767" t="str">
            <v>Bibliothèque Numérique ENI (Service en ligne)</v>
          </cell>
          <cell r="Z767" t="str">
            <v>RESSOURCES INFORMATIQUES</v>
          </cell>
          <cell r="AA767" t="str">
            <v>texte</v>
          </cell>
          <cell r="AB767" t="str">
            <v>txt</v>
          </cell>
          <cell r="AC767" t="str">
            <v>rdacontent/fre</v>
          </cell>
          <cell r="AD767" t="str">
            <v>informatique</v>
          </cell>
          <cell r="AE767" t="str">
            <v>c</v>
          </cell>
          <cell r="AF767" t="str">
            <v>rdamedia/fre</v>
          </cell>
          <cell r="AG767" t="str">
            <v>ressource en ligne</v>
          </cell>
          <cell r="AH767" t="str">
            <v>cr</v>
          </cell>
          <cell r="AI767" t="str">
            <v>rdacarrier/fre</v>
          </cell>
          <cell r="AJ767" t="str">
            <v>m\\\\\o\\d\\\\\\\\</v>
          </cell>
          <cell r="AK767" t="str">
            <v>cr\cn\\\\uuaua</v>
          </cell>
          <cell r="AL767" t="str">
            <v>Accès restreint aux membres</v>
          </cell>
          <cell r="AM767" t="str">
            <v>Source de la note de description : Version imprimée</v>
          </cell>
          <cell r="AN767" t="str">
            <v/>
          </cell>
          <cell r="AO767" t="str">
            <v>%SITE_CLIENT%/?library_guid=68A76131-0E56-488D-A6AD-5204703169FB</v>
          </cell>
          <cell r="AP767" t="str">
            <v>Accès au travers du portail ENI</v>
          </cell>
          <cell r="AQ767" t="str">
            <v xml:space="preserve"> base de données </v>
          </cell>
          <cell r="AR767" t="str">
            <v xml:space="preserve"> pga</v>
          </cell>
          <cell r="AS767" t="str">
            <v xml:space="preserve"> RMAN </v>
          </cell>
          <cell r="AT767" t="str">
            <v xml:space="preserve"> SGBD </v>
          </cell>
          <cell r="AU767" t="str">
            <v xml:space="preserve"> SGBDR </v>
          </cell>
          <cell r="AV767" t="str">
            <v xml:space="preserve">livre oracle </v>
          </cell>
          <cell r="AW767" t="str">
            <v/>
          </cell>
          <cell r="AX767" t="str">
            <v/>
          </cell>
          <cell r="AY767" t="str">
            <v/>
          </cell>
          <cell r="AZ767" t="str">
            <v/>
          </cell>
          <cell r="BA767" t="str">
            <v/>
          </cell>
          <cell r="BB767" t="str">
            <v/>
          </cell>
          <cell r="BC767" t="str">
            <v/>
          </cell>
          <cell r="BD767" t="str">
            <v/>
          </cell>
          <cell r="BE767" t="str">
            <v/>
          </cell>
          <cell r="BF767" t="str">
            <v/>
          </cell>
          <cell r="BG767" t="str">
            <v/>
          </cell>
          <cell r="BH767" t="str">
            <v/>
          </cell>
          <cell r="BI767" t="str">
            <v/>
          </cell>
          <cell r="BJ767" t="str">
            <v/>
          </cell>
          <cell r="BK767" t="str">
            <v/>
          </cell>
          <cell r="BL767" t="str">
            <v/>
          </cell>
          <cell r="BM767" t="str">
            <v/>
          </cell>
          <cell r="BN767" t="str">
            <v/>
          </cell>
          <cell r="BO767" t="str">
            <v/>
          </cell>
          <cell r="BP767" t="str">
            <v/>
          </cell>
          <cell r="BQ767" t="str">
            <v/>
          </cell>
          <cell r="BR767" t="str">
            <v/>
          </cell>
          <cell r="BS767" t="str">
            <v/>
          </cell>
          <cell r="BT767" t="str">
            <v/>
          </cell>
          <cell r="BU767" t="str">
            <v/>
          </cell>
          <cell r="BV767" t="str">
            <v/>
          </cell>
          <cell r="BW767" t="str">
            <v/>
          </cell>
          <cell r="BX767" t="str">
            <v/>
          </cell>
        </row>
        <row r="768">
          <cell r="A768" t="str">
            <v>RI19CSHA</v>
          </cell>
          <cell r="B768" t="str">
            <v>C# 8 et Visual Studio 2019</v>
          </cell>
          <cell r="C768" t="str">
            <v>Les fondamentaux du langage</v>
          </cell>
          <cell r="D768" t="str">
            <v>Sébastien PUTIER</v>
          </cell>
          <cell r="E768" t="str">
            <v/>
          </cell>
          <cell r="F768" t="str">
            <v>PUTIER, Sébastien</v>
          </cell>
          <cell r="G768" t="str">
            <v/>
          </cell>
          <cell r="H768" t="str">
            <v/>
          </cell>
          <cell r="I768" t="str">
            <v/>
          </cell>
          <cell r="J768" t="str">
            <v/>
          </cell>
          <cell r="K768" t="str">
            <v>Edition du 1 January 2020</v>
          </cell>
          <cell r="L768" t="str">
            <v>596 pages</v>
          </cell>
          <cell r="M768" t="str">
            <v>Editions ENI</v>
          </cell>
          <cell r="N768" t="str">
            <v>fre</v>
          </cell>
          <cell r="O768" t="str">
            <v>fre</v>
          </cell>
          <cell r="P768" t="str">
            <v>fre</v>
          </cell>
          <cell r="Q768" t="str">
            <v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Les exemples présentés dans ces pages sont disponibles en téléchargement sur le site www.editions-eni.fr. 
Quizinclus dans 
la version en ligne !
- Testez vos connaissances à l'issue de chaque chapitre
- Validez vos acquis
</v>
          </cell>
          <cell r="R768">
            <v>9782409022814</v>
          </cell>
          <cell r="S768" t="str">
            <v>Version Numérique</v>
          </cell>
          <cell r="T768">
            <v>9782409022807</v>
          </cell>
          <cell r="U768" t="str">
            <v>Version Imprimée</v>
          </cell>
          <cell r="V768" t="str">
            <v>St-Herblain</v>
          </cell>
          <cell r="W768" t="str">
            <v>Editions ENI</v>
          </cell>
          <cell r="X768">
            <v>2020</v>
          </cell>
          <cell r="Y768" t="str">
            <v>Bibliothèque Numérique ENI (Service en ligne)</v>
          </cell>
          <cell r="Z768" t="str">
            <v>RESSOURCES INFORMATIQUES</v>
          </cell>
          <cell r="AA768" t="str">
            <v>texte</v>
          </cell>
          <cell r="AB768" t="str">
            <v>txt</v>
          </cell>
          <cell r="AC768" t="str">
            <v>rdacontent/fre</v>
          </cell>
          <cell r="AD768" t="str">
            <v>informatique</v>
          </cell>
          <cell r="AE768" t="str">
            <v>c</v>
          </cell>
          <cell r="AF768" t="str">
            <v>rdamedia/fre</v>
          </cell>
          <cell r="AG768" t="str">
            <v>ressource en ligne</v>
          </cell>
          <cell r="AH768" t="str">
            <v>cr</v>
          </cell>
          <cell r="AI768" t="str">
            <v>rdacarrier/fre</v>
          </cell>
          <cell r="AJ768" t="str">
            <v>m\\\\\o\\d\\\\\\\\</v>
          </cell>
          <cell r="AK768" t="str">
            <v>cr\cn\\\\uuaua</v>
          </cell>
          <cell r="AL768" t="str">
            <v>Accès restreint aux membres</v>
          </cell>
          <cell r="AM768" t="str">
            <v>Source de la note de description : Version imprimée</v>
          </cell>
          <cell r="AN768" t="str">
            <v/>
          </cell>
          <cell r="AO768" t="str">
            <v>%SITE_CLIENT%/?library_guid=BB41FF75-7CC0-4BDA-BEF7-4E01C10BEE27</v>
          </cell>
          <cell r="AP768" t="str">
            <v>Accès au travers du portail ENI</v>
          </cell>
          <cell r="AQ768" t="str">
            <v xml:space="preserve"> .net </v>
          </cell>
          <cell r="AR768" t="str">
            <v xml:space="preserve"> ado </v>
          </cell>
          <cell r="AS768" t="str">
            <v xml:space="preserve"> ado.net </v>
          </cell>
          <cell r="AT768" t="str">
            <v xml:space="preserve"> c sharp </v>
          </cell>
          <cell r="AU768" t="str">
            <v xml:space="preserve"> click once </v>
          </cell>
          <cell r="AV768" t="str">
            <v xml:space="preserve"> dot net </v>
          </cell>
          <cell r="AW768" t="str">
            <v xml:space="preserve"> framework </v>
          </cell>
          <cell r="AX768" t="str">
            <v xml:space="preserve"> linq </v>
          </cell>
          <cell r="AY768" t="str">
            <v xml:space="preserve"> LNRI19CSHA</v>
          </cell>
          <cell r="AZ768" t="str">
            <v xml:space="preserve"> microsoft </v>
          </cell>
          <cell r="BA768" t="str">
            <v xml:space="preserve"> net </v>
          </cell>
          <cell r="BB768" t="str">
            <v xml:space="preserve"> poo </v>
          </cell>
          <cell r="BC768" t="str">
            <v xml:space="preserve"> Programmation Objet </v>
          </cell>
          <cell r="BD768" t="str">
            <v xml:space="preserve"> SQL </v>
          </cell>
          <cell r="BE768" t="str">
            <v xml:space="preserve"> VS </v>
          </cell>
          <cell r="BF768" t="str">
            <v xml:space="preserve">livre C# </v>
          </cell>
          <cell r="BG768" t="str">
            <v/>
          </cell>
          <cell r="BH768" t="str">
            <v/>
          </cell>
          <cell r="BI768" t="str">
            <v/>
          </cell>
          <cell r="BJ768" t="str">
            <v/>
          </cell>
          <cell r="BK768" t="str">
            <v/>
          </cell>
          <cell r="BL768" t="str">
            <v/>
          </cell>
          <cell r="BM768" t="str">
            <v/>
          </cell>
          <cell r="BN768" t="str">
            <v/>
          </cell>
          <cell r="BO768" t="str">
            <v/>
          </cell>
          <cell r="BP768" t="str">
            <v/>
          </cell>
          <cell r="BQ768" t="str">
            <v/>
          </cell>
          <cell r="BR768" t="str">
            <v/>
          </cell>
          <cell r="BS768" t="str">
            <v/>
          </cell>
          <cell r="BT768" t="str">
            <v/>
          </cell>
          <cell r="BU768" t="str">
            <v/>
          </cell>
          <cell r="BV768" t="str">
            <v/>
          </cell>
          <cell r="BW768" t="str">
            <v/>
          </cell>
          <cell r="BX768" t="str">
            <v/>
          </cell>
        </row>
        <row r="769">
          <cell r="A769" t="str">
            <v>RI19EXCV</v>
          </cell>
          <cell r="B769" t="str">
            <v>VBA Excel (versions 2019 et Office 365)</v>
          </cell>
          <cell r="C769" t="str">
            <v>Programmer sous Excel : Macros et langage VBA</v>
          </cell>
          <cell r="D769" t="str">
            <v>Michèle Amelot</v>
          </cell>
          <cell r="E769" t="str">
            <v/>
          </cell>
          <cell r="F769" t="str">
            <v>Amelot, Michèle</v>
          </cell>
          <cell r="G769" t="str">
            <v/>
          </cell>
          <cell r="H769" t="str">
            <v/>
          </cell>
          <cell r="I769" t="str">
            <v/>
          </cell>
          <cell r="J769" t="str">
            <v/>
          </cell>
          <cell r="K769" t="str">
            <v>Edition du 1 April 2019</v>
          </cell>
          <cell r="L769" t="str">
            <v>466 pages</v>
          </cell>
          <cell r="M769" t="str">
            <v>Editions ENI</v>
          </cell>
          <cell r="N769" t="str">
            <v>fre</v>
          </cell>
          <cell r="O769" t="str">
            <v>fre</v>
          </cell>
          <cell r="P769" t="str">
            <v>fre</v>
          </cell>
          <cell r="Q769" t="str">
            <v>&amp;Agrave;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v>
          </cell>
          <cell r="R769">
            <v>9782409018770</v>
          </cell>
          <cell r="S769" t="str">
            <v>Version Numérique</v>
          </cell>
          <cell r="T769">
            <v>9782409018671</v>
          </cell>
          <cell r="U769" t="str">
            <v>Version Imprimée</v>
          </cell>
          <cell r="V769" t="str">
            <v>St-Herblain</v>
          </cell>
          <cell r="W769" t="str">
            <v>Editions ENI</v>
          </cell>
          <cell r="X769">
            <v>2019</v>
          </cell>
          <cell r="Y769" t="str">
            <v>Bibliothèque Numérique ENI (Service en ligne)</v>
          </cell>
          <cell r="Z769" t="str">
            <v>RESSOURCES INFORMATIQUES</v>
          </cell>
          <cell r="AA769" t="str">
            <v>texte</v>
          </cell>
          <cell r="AB769" t="str">
            <v>txt</v>
          </cell>
          <cell r="AC769" t="str">
            <v>rdacontent/fre</v>
          </cell>
          <cell r="AD769" t="str">
            <v>informatique</v>
          </cell>
          <cell r="AE769" t="str">
            <v>c</v>
          </cell>
          <cell r="AF769" t="str">
            <v>rdamedia/fre</v>
          </cell>
          <cell r="AG769" t="str">
            <v>ressource en ligne</v>
          </cell>
          <cell r="AH769" t="str">
            <v>cr</v>
          </cell>
          <cell r="AI769" t="str">
            <v>rdacarrier/fre</v>
          </cell>
          <cell r="AJ769" t="str">
            <v>m\\\\\o\\d\\\\\\\\</v>
          </cell>
          <cell r="AK769" t="str">
            <v>cr\cn\\\\uuaua</v>
          </cell>
          <cell r="AL769" t="str">
            <v>Accès restreint aux membres</v>
          </cell>
          <cell r="AM769" t="str">
            <v>Source de la note de description : Version imprimée</v>
          </cell>
          <cell r="AN769" t="str">
            <v/>
          </cell>
          <cell r="AO769" t="str">
            <v>%SITE_CLIENT%/?library_guid=317CB16E-4C84-40D8-9F55-91CD541EA8ED</v>
          </cell>
          <cell r="AP769" t="str">
            <v>Accès au travers du portail ENI</v>
          </cell>
          <cell r="AQ769" t="str">
            <v xml:space="preserve">  macro</v>
          </cell>
          <cell r="AR769" t="str">
            <v xml:space="preserve"> api </v>
          </cell>
          <cell r="AS769" t="str">
            <v xml:space="preserve"> excel 2016 </v>
          </cell>
          <cell r="AT769" t="str">
            <v xml:space="preserve"> excel vba </v>
          </cell>
          <cell r="AU769" t="str">
            <v xml:space="preserve"> LNRI19EXCV</v>
          </cell>
          <cell r="AV769" t="str">
            <v xml:space="preserve"> macro commande </v>
          </cell>
          <cell r="AW769" t="str">
            <v xml:space="preserve"> office </v>
          </cell>
          <cell r="AX769" t="str">
            <v xml:space="preserve"> office 2019 </v>
          </cell>
          <cell r="AY769" t="str">
            <v xml:space="preserve"> office 365 </v>
          </cell>
          <cell r="AZ769" t="str">
            <v xml:space="preserve">commande </v>
          </cell>
          <cell r="BA769" t="str">
            <v xml:space="preserve">microsoft </v>
          </cell>
          <cell r="BB769" t="str">
            <v/>
          </cell>
          <cell r="BC769" t="str">
            <v/>
          </cell>
          <cell r="BD769" t="str">
            <v/>
          </cell>
          <cell r="BE769" t="str">
            <v/>
          </cell>
          <cell r="BF769" t="str">
            <v/>
          </cell>
          <cell r="BG769" t="str">
            <v/>
          </cell>
          <cell r="BH769" t="str">
            <v/>
          </cell>
          <cell r="BI769" t="str">
            <v/>
          </cell>
          <cell r="BJ769" t="str">
            <v/>
          </cell>
          <cell r="BK769" t="str">
            <v/>
          </cell>
          <cell r="BL769" t="str">
            <v/>
          </cell>
          <cell r="BM769" t="str">
            <v/>
          </cell>
          <cell r="BN769" t="str">
            <v/>
          </cell>
          <cell r="BO769" t="str">
            <v/>
          </cell>
          <cell r="BP769" t="str">
            <v/>
          </cell>
          <cell r="BQ769" t="str">
            <v/>
          </cell>
          <cell r="BR769" t="str">
            <v/>
          </cell>
          <cell r="BS769" t="str">
            <v/>
          </cell>
          <cell r="BT769" t="str">
            <v/>
          </cell>
          <cell r="BU769" t="str">
            <v/>
          </cell>
          <cell r="BV769" t="str">
            <v/>
          </cell>
          <cell r="BW769" t="str">
            <v/>
          </cell>
          <cell r="BX769" t="str">
            <v/>
          </cell>
        </row>
        <row r="770">
          <cell r="A770" t="str">
            <v>RI19SQL</v>
          </cell>
          <cell r="B770" t="str">
            <v>SQL Server 2019 - SQL, Transact SQL</v>
          </cell>
          <cell r="C770" t="str">
            <v>Conception et réalisation d'une base de données (avec exercices pratiques et corrigés)</v>
          </cell>
          <cell r="D770" t="str">
            <v>Hervé BOISGONTIER,Jérôme Gabillaud</v>
          </cell>
          <cell r="E770" t="str">
            <v/>
          </cell>
          <cell r="F770" t="str">
            <v>BOISGONTIER, Hervé</v>
          </cell>
          <cell r="G770" t="str">
            <v>Gabillaud, Jérôme</v>
          </cell>
          <cell r="H770" t="str">
            <v/>
          </cell>
          <cell r="I770" t="str">
            <v/>
          </cell>
          <cell r="J770" t="str">
            <v/>
          </cell>
          <cell r="K770" t="str">
            <v>Edition du 1 November 2020</v>
          </cell>
          <cell r="L770" t="str">
            <v>567 pages</v>
          </cell>
          <cell r="M770" t="str">
            <v>Editions ENI</v>
          </cell>
          <cell r="N770" t="str">
            <v>fre</v>
          </cell>
          <cell r="O770" t="str">
            <v>fre</v>
          </cell>
          <cell r="P770" t="str">
            <v>fre</v>
          </cell>
          <cell r="Q770" t="str">
            <v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v>
          </cell>
          <cell r="R770">
            <v>9782409027536</v>
          </cell>
          <cell r="S770" t="str">
            <v>Version Numérique</v>
          </cell>
          <cell r="T770">
            <v>9782409027529</v>
          </cell>
          <cell r="U770" t="str">
            <v>Version Imprimée</v>
          </cell>
          <cell r="V770" t="str">
            <v>St-Herblain</v>
          </cell>
          <cell r="W770" t="str">
            <v>Editions ENI</v>
          </cell>
          <cell r="X770">
            <v>2020</v>
          </cell>
          <cell r="Y770" t="str">
            <v>Bibliothèque Numérique ENI (Service en ligne)</v>
          </cell>
          <cell r="Z770" t="str">
            <v>RESSOURCES INFORMATIQUES</v>
          </cell>
          <cell r="AA770" t="str">
            <v>texte</v>
          </cell>
          <cell r="AB770" t="str">
            <v>txt</v>
          </cell>
          <cell r="AC770" t="str">
            <v>rdacontent/fre</v>
          </cell>
          <cell r="AD770" t="str">
            <v>informatique</v>
          </cell>
          <cell r="AE770" t="str">
            <v>c</v>
          </cell>
          <cell r="AF770" t="str">
            <v>rdamedia/fre</v>
          </cell>
          <cell r="AG770" t="str">
            <v>ressource en ligne</v>
          </cell>
          <cell r="AH770" t="str">
            <v>cr</v>
          </cell>
          <cell r="AI770" t="str">
            <v>rdacarrier/fre</v>
          </cell>
          <cell r="AJ770" t="str">
            <v>m\\\\\o\\d\\\\\\\\</v>
          </cell>
          <cell r="AK770" t="str">
            <v>cr\cn\\\\uuaua</v>
          </cell>
          <cell r="AL770" t="str">
            <v>Accès restreint aux membres</v>
          </cell>
          <cell r="AM770" t="str">
            <v>Source de la note de description : Version imprimée</v>
          </cell>
          <cell r="AN770" t="str">
            <v/>
          </cell>
          <cell r="AO770" t="str">
            <v>%SITE_CLIENT%/?library_guid=A1143382-9E61-437B-B29E-4A7499D61E76</v>
          </cell>
          <cell r="AP770" t="str">
            <v>Accès au travers du portail ENI</v>
          </cell>
          <cell r="AQ770" t="str">
            <v xml:space="preserve"> algèbre relationnelle </v>
          </cell>
          <cell r="AR770" t="str">
            <v xml:space="preserve"> microsoft </v>
          </cell>
          <cell r="AS770" t="str">
            <v xml:space="preserve"> SGBD </v>
          </cell>
          <cell r="AT770" t="str">
            <v xml:space="preserve"> SGBDR </v>
          </cell>
          <cell r="AU770" t="str">
            <v xml:space="preserve"> sql serveur</v>
          </cell>
          <cell r="AV770" t="str">
            <v xml:space="preserve"> sqlserver </v>
          </cell>
          <cell r="AW770" t="str">
            <v xml:space="preserve">sql server </v>
          </cell>
          <cell r="AX770" t="str">
            <v/>
          </cell>
          <cell r="AY770" t="str">
            <v/>
          </cell>
          <cell r="AZ770" t="str">
            <v/>
          </cell>
          <cell r="BA770" t="str">
            <v/>
          </cell>
          <cell r="BB770" t="str">
            <v/>
          </cell>
          <cell r="BC770" t="str">
            <v/>
          </cell>
          <cell r="BD770" t="str">
            <v/>
          </cell>
          <cell r="BE770" t="str">
            <v/>
          </cell>
          <cell r="BF770" t="str">
            <v/>
          </cell>
          <cell r="BG770" t="str">
            <v/>
          </cell>
          <cell r="BH770" t="str">
            <v/>
          </cell>
          <cell r="BI770" t="str">
            <v/>
          </cell>
          <cell r="BJ770" t="str">
            <v/>
          </cell>
          <cell r="BK770" t="str">
            <v/>
          </cell>
          <cell r="BL770" t="str">
            <v/>
          </cell>
          <cell r="BM770" t="str">
            <v/>
          </cell>
          <cell r="BN770" t="str">
            <v/>
          </cell>
          <cell r="BO770" t="str">
            <v/>
          </cell>
          <cell r="BP770" t="str">
            <v/>
          </cell>
          <cell r="BQ770" t="str">
            <v/>
          </cell>
          <cell r="BR770" t="str">
            <v/>
          </cell>
          <cell r="BS770" t="str">
            <v/>
          </cell>
          <cell r="BT770" t="str">
            <v/>
          </cell>
          <cell r="BU770" t="str">
            <v/>
          </cell>
          <cell r="BV770" t="str">
            <v/>
          </cell>
          <cell r="BW770" t="str">
            <v/>
          </cell>
          <cell r="BX770" t="str">
            <v/>
          </cell>
        </row>
        <row r="771">
          <cell r="A771" t="str">
            <v>RI19SQLA</v>
          </cell>
          <cell r="B771" t="str">
            <v>SQL Server 2019</v>
          </cell>
          <cell r="C771" t="str">
            <v>Apprendre à administrer une base de données transactionnelle avec SQL Server Management Studio</v>
          </cell>
          <cell r="D771" t="str">
            <v>Jérôme Gabillaud,Jacques Poirier</v>
          </cell>
          <cell r="E771" t="str">
            <v/>
          </cell>
          <cell r="F771" t="str">
            <v>Gabillaud, Jérôme</v>
          </cell>
          <cell r="G771" t="str">
            <v>Poirier, Jacques</v>
          </cell>
          <cell r="H771" t="str">
            <v/>
          </cell>
          <cell r="I771" t="str">
            <v/>
          </cell>
          <cell r="J771" t="str">
            <v/>
          </cell>
          <cell r="K771" t="str">
            <v>Edition du 1 September 2020</v>
          </cell>
          <cell r="L771" t="str">
            <v>483 pages</v>
          </cell>
          <cell r="M771" t="str">
            <v>Editions ENI</v>
          </cell>
          <cell r="N771" t="str">
            <v>fre</v>
          </cell>
          <cell r="O771" t="str">
            <v>fre</v>
          </cell>
          <cell r="P771" t="str">
            <v>fre</v>
          </cell>
          <cell r="Q771" t="str">
            <v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v>
          </cell>
          <cell r="R771">
            <v>9782409026584</v>
          </cell>
          <cell r="S771" t="str">
            <v>Version Numérique</v>
          </cell>
          <cell r="T771">
            <v>9782409026577</v>
          </cell>
          <cell r="U771" t="str">
            <v>Version Imprimée</v>
          </cell>
          <cell r="V771" t="str">
            <v>St-Herblain</v>
          </cell>
          <cell r="W771" t="str">
            <v>Editions ENI</v>
          </cell>
          <cell r="X771">
            <v>2020</v>
          </cell>
          <cell r="Y771" t="str">
            <v>Bibliothèque Numérique ENI (Service en ligne)</v>
          </cell>
          <cell r="Z771" t="str">
            <v>RESSOURCES INFORMATIQUES</v>
          </cell>
          <cell r="AA771" t="str">
            <v>texte</v>
          </cell>
          <cell r="AB771" t="str">
            <v>txt</v>
          </cell>
          <cell r="AC771" t="str">
            <v>rdacontent/fre</v>
          </cell>
          <cell r="AD771" t="str">
            <v>informatique</v>
          </cell>
          <cell r="AE771" t="str">
            <v>c</v>
          </cell>
          <cell r="AF771" t="str">
            <v>rdamedia/fre</v>
          </cell>
          <cell r="AG771" t="str">
            <v>ressource en ligne</v>
          </cell>
          <cell r="AH771" t="str">
            <v>cr</v>
          </cell>
          <cell r="AI771" t="str">
            <v>rdacarrier/fre</v>
          </cell>
          <cell r="AJ771" t="str">
            <v>m\\\\\o\\d\\\\\\\\</v>
          </cell>
          <cell r="AK771" t="str">
            <v>cr\cn\\\\uuaua</v>
          </cell>
          <cell r="AL771" t="str">
            <v>Accès restreint aux membres</v>
          </cell>
          <cell r="AM771" t="str">
            <v>Source de la note de description : Version imprimée</v>
          </cell>
          <cell r="AN771" t="str">
            <v/>
          </cell>
          <cell r="AO771" t="str">
            <v>%SITE_CLIENT%/?library_guid=EDD27575-FB28-4FF2-9D6B-D7986D2C1D8B</v>
          </cell>
          <cell r="AP771" t="str">
            <v>Accès au travers du portail ENI</v>
          </cell>
          <cell r="AQ771" t="str">
            <v xml:space="preserve"> algèbre relationnelle </v>
          </cell>
          <cell r="AR771" t="str">
            <v xml:space="preserve"> Microsoft </v>
          </cell>
          <cell r="AS771" t="str">
            <v xml:space="preserve"> SGBD </v>
          </cell>
          <cell r="AT771" t="str">
            <v xml:space="preserve"> SGBDR </v>
          </cell>
          <cell r="AU771" t="str">
            <v xml:space="preserve"> SQL Profiler</v>
          </cell>
          <cell r="AV771" t="str">
            <v xml:space="preserve"> sql serveur </v>
          </cell>
          <cell r="AW771" t="str">
            <v xml:space="preserve"> sqlserver </v>
          </cell>
          <cell r="AX771" t="str">
            <v xml:space="preserve"> Transact SQL </v>
          </cell>
          <cell r="AY771" t="str">
            <v xml:space="preserve">SQL </v>
          </cell>
          <cell r="AZ771" t="str">
            <v/>
          </cell>
          <cell r="BA771" t="str">
            <v/>
          </cell>
          <cell r="BB771" t="str">
            <v/>
          </cell>
          <cell r="BC771" t="str">
            <v/>
          </cell>
          <cell r="BD771" t="str">
            <v/>
          </cell>
          <cell r="BE771" t="str">
            <v/>
          </cell>
          <cell r="BF771" t="str">
            <v/>
          </cell>
          <cell r="BG771" t="str">
            <v/>
          </cell>
          <cell r="BH771" t="str">
            <v/>
          </cell>
          <cell r="BI771" t="str">
            <v/>
          </cell>
          <cell r="BJ771" t="str">
            <v/>
          </cell>
          <cell r="BK771" t="str">
            <v/>
          </cell>
          <cell r="BL771" t="str">
            <v/>
          </cell>
          <cell r="BM771" t="str">
            <v/>
          </cell>
          <cell r="BN771" t="str">
            <v/>
          </cell>
          <cell r="BO771" t="str">
            <v/>
          </cell>
          <cell r="BP771" t="str">
            <v/>
          </cell>
          <cell r="BQ771" t="str">
            <v/>
          </cell>
          <cell r="BR771" t="str">
            <v/>
          </cell>
          <cell r="BS771" t="str">
            <v/>
          </cell>
          <cell r="BT771" t="str">
            <v/>
          </cell>
          <cell r="BU771" t="str">
            <v/>
          </cell>
          <cell r="BV771" t="str">
            <v/>
          </cell>
          <cell r="BW771" t="str">
            <v/>
          </cell>
          <cell r="BX771" t="str">
            <v/>
          </cell>
        </row>
        <row r="772">
          <cell r="A772" t="str">
            <v>RI19WINIST</v>
          </cell>
          <cell r="B772" t="str">
            <v>Windows Server 2019</v>
          </cell>
          <cell r="C772" t="str">
            <v>Installation, gestion du stockage et des traitements</v>
          </cell>
          <cell r="D772" t="str">
            <v>Nicolas BONNET</v>
          </cell>
          <cell r="E772" t="str">
            <v/>
          </cell>
          <cell r="F772" t="str">
            <v>BONNET, Nicolas</v>
          </cell>
          <cell r="G772" t="str">
            <v/>
          </cell>
          <cell r="H772" t="str">
            <v/>
          </cell>
          <cell r="I772" t="str">
            <v/>
          </cell>
          <cell r="J772" t="str">
            <v/>
          </cell>
          <cell r="K772" t="str">
            <v>Edition du 1 December 2019</v>
          </cell>
          <cell r="L772" t="str">
            <v>433 pages</v>
          </cell>
          <cell r="M772" t="str">
            <v>Editions ENI</v>
          </cell>
          <cell r="N772" t="str">
            <v>fre</v>
          </cell>
          <cell r="O772" t="str">
            <v>fre</v>
          </cell>
          <cell r="P772" t="str">
            <v>fre</v>
          </cell>
          <cell r="Q772" t="str">
            <v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v>
          </cell>
          <cell r="R772">
            <v>9782409021923</v>
          </cell>
          <cell r="S772" t="str">
            <v>Version Numérique</v>
          </cell>
          <cell r="T772">
            <v>9782409021916</v>
          </cell>
          <cell r="U772" t="str">
            <v>Version Imprimée</v>
          </cell>
          <cell r="V772" t="str">
            <v>St-Herblain</v>
          </cell>
          <cell r="W772" t="str">
            <v>Editions ENI</v>
          </cell>
          <cell r="X772">
            <v>2019</v>
          </cell>
          <cell r="Y772" t="str">
            <v>Bibliothèque Numérique ENI (Service en ligne)</v>
          </cell>
          <cell r="Z772" t="str">
            <v>RESSOURCES INFORMATIQUES</v>
          </cell>
          <cell r="AA772" t="str">
            <v>texte</v>
          </cell>
          <cell r="AB772" t="str">
            <v>txt</v>
          </cell>
          <cell r="AC772" t="str">
            <v>rdacontent/fre</v>
          </cell>
          <cell r="AD772" t="str">
            <v>informatique</v>
          </cell>
          <cell r="AE772" t="str">
            <v>c</v>
          </cell>
          <cell r="AF772" t="str">
            <v>rdamedia/fre</v>
          </cell>
          <cell r="AG772" t="str">
            <v>ressource en ligne</v>
          </cell>
          <cell r="AH772" t="str">
            <v>cr</v>
          </cell>
          <cell r="AI772" t="str">
            <v>rdacarrier/fre</v>
          </cell>
          <cell r="AJ772" t="str">
            <v>m\\\\\o\\d\\\\\\\\</v>
          </cell>
          <cell r="AK772" t="str">
            <v>cr\cn\\\\uuaua</v>
          </cell>
          <cell r="AL772" t="str">
            <v>Accès restreint aux membres</v>
          </cell>
          <cell r="AM772" t="str">
            <v>Source de la note de description : Version imprimée</v>
          </cell>
          <cell r="AN772" t="str">
            <v/>
          </cell>
          <cell r="AO772" t="str">
            <v>%SITE_CLIENT%/?library_guid=87E6CD59-C6F5-472D-A7CE-2FBF3854303B</v>
          </cell>
          <cell r="AP772" t="str">
            <v>Accès au travers du portail ENI</v>
          </cell>
          <cell r="AQ772" t="str">
            <v xml:space="preserve"> Active Directory </v>
          </cell>
          <cell r="AR772" t="str">
            <v xml:space="preserve"> AD </v>
          </cell>
          <cell r="AS772" t="str">
            <v xml:space="preserve"> cluster </v>
          </cell>
          <cell r="AT772" t="str">
            <v xml:space="preserve"> container </v>
          </cell>
          <cell r="AU772" t="str">
            <v xml:space="preserve"> conteneur </v>
          </cell>
          <cell r="AV772" t="str">
            <v xml:space="preserve"> Core </v>
          </cell>
          <cell r="AW772" t="str">
            <v xml:space="preserve"> DAS </v>
          </cell>
          <cell r="AX772" t="str">
            <v xml:space="preserve"> Hyper</v>
          </cell>
          <cell r="AY772" t="str">
            <v xml:space="preserve"> hyper V </v>
          </cell>
          <cell r="AZ772" t="str">
            <v xml:space="preserve"> livre réseau </v>
          </cell>
          <cell r="BA772" t="str">
            <v xml:space="preserve"> LNRI19WINIST</v>
          </cell>
          <cell r="BB772" t="str">
            <v xml:space="preserve"> nanoserver </v>
          </cell>
          <cell r="BC772" t="str">
            <v xml:space="preserve"> NAS </v>
          </cell>
          <cell r="BD772" t="str">
            <v xml:space="preserve"> NLB </v>
          </cell>
          <cell r="BE772" t="str">
            <v xml:space="preserve"> SAN </v>
          </cell>
          <cell r="BF772" t="str">
            <v xml:space="preserve">livre système </v>
          </cell>
          <cell r="BG772" t="str">
            <v xml:space="preserve">V </v>
          </cell>
          <cell r="BH772" t="str">
            <v/>
          </cell>
          <cell r="BI772" t="str">
            <v/>
          </cell>
          <cell r="BJ772" t="str">
            <v/>
          </cell>
          <cell r="BK772" t="str">
            <v/>
          </cell>
          <cell r="BL772" t="str">
            <v/>
          </cell>
          <cell r="BM772" t="str">
            <v/>
          </cell>
          <cell r="BN772" t="str">
            <v/>
          </cell>
          <cell r="BO772" t="str">
            <v/>
          </cell>
          <cell r="BP772" t="str">
            <v/>
          </cell>
          <cell r="BQ772" t="str">
            <v/>
          </cell>
          <cell r="BR772" t="str">
            <v/>
          </cell>
          <cell r="BS772" t="str">
            <v/>
          </cell>
          <cell r="BT772" t="str">
            <v/>
          </cell>
          <cell r="BU772" t="str">
            <v/>
          </cell>
          <cell r="BV772" t="str">
            <v/>
          </cell>
          <cell r="BW772" t="str">
            <v/>
          </cell>
          <cell r="BX772" t="str">
            <v/>
          </cell>
        </row>
        <row r="773">
          <cell r="A773" t="str">
            <v>RI19WINR</v>
          </cell>
          <cell r="B773" t="str">
            <v>Windows Server 2019</v>
          </cell>
          <cell r="C773" t="str">
            <v>Infrastructure réseau</v>
          </cell>
          <cell r="D773" t="str">
            <v>Jérôme BEZET-TORRES</v>
          </cell>
          <cell r="E773" t="str">
            <v/>
          </cell>
          <cell r="F773" t="str">
            <v>BEZET-TORRES, Jérôme</v>
          </cell>
          <cell r="G773" t="str">
            <v/>
          </cell>
          <cell r="H773" t="str">
            <v/>
          </cell>
          <cell r="I773" t="str">
            <v/>
          </cell>
          <cell r="J773" t="str">
            <v/>
          </cell>
          <cell r="K773" t="str">
            <v>Edition du 1 September 2020</v>
          </cell>
          <cell r="L773" t="str">
            <v>374 pages</v>
          </cell>
          <cell r="M773" t="str">
            <v>Editions ENI</v>
          </cell>
          <cell r="N773" t="str">
            <v>fre</v>
          </cell>
          <cell r="O773" t="str">
            <v>fre</v>
          </cell>
          <cell r="P773" t="str">
            <v>fre</v>
          </cell>
          <cell r="Q773" t="str">
            <v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v>
          </cell>
          <cell r="R773">
            <v>9782409026645</v>
          </cell>
          <cell r="S773" t="str">
            <v>Version Numérique</v>
          </cell>
          <cell r="T773">
            <v>9782409026638</v>
          </cell>
          <cell r="U773" t="str">
            <v>Version Imprimée</v>
          </cell>
          <cell r="V773" t="str">
            <v>St-Herblain</v>
          </cell>
          <cell r="W773" t="str">
            <v>Editions ENI</v>
          </cell>
          <cell r="X773">
            <v>2020</v>
          </cell>
          <cell r="Y773" t="str">
            <v>Bibliothèque Numérique ENI (Service en ligne)</v>
          </cell>
          <cell r="Z773" t="str">
            <v>RESSOURCES INFORMATIQUES</v>
          </cell>
          <cell r="AA773" t="str">
            <v>texte</v>
          </cell>
          <cell r="AB773" t="str">
            <v>txt</v>
          </cell>
          <cell r="AC773" t="str">
            <v>rdacontent/fre</v>
          </cell>
          <cell r="AD773" t="str">
            <v>informatique</v>
          </cell>
          <cell r="AE773" t="str">
            <v>c</v>
          </cell>
          <cell r="AF773" t="str">
            <v>rdamedia/fre</v>
          </cell>
          <cell r="AG773" t="str">
            <v>ressource en ligne</v>
          </cell>
          <cell r="AH773" t="str">
            <v>cr</v>
          </cell>
          <cell r="AI773" t="str">
            <v>rdacarrier/fre</v>
          </cell>
          <cell r="AJ773" t="str">
            <v>m\\\\\o\\d\\\\\\\\</v>
          </cell>
          <cell r="AK773" t="str">
            <v>cr\cn\\\\uuaua</v>
          </cell>
          <cell r="AL773" t="str">
            <v>Accès restreint aux membres</v>
          </cell>
          <cell r="AM773" t="str">
            <v>Source de la note de description : Version imprimée</v>
          </cell>
          <cell r="AN773" t="str">
            <v/>
          </cell>
          <cell r="AO773" t="str">
            <v>%SITE_CLIENT%/?library_guid=1292BD81-BA81-4454-900A-DA6C9AEDEA68</v>
          </cell>
          <cell r="AP773" t="str">
            <v>Accès au travers du portail ENI</v>
          </cell>
          <cell r="AQ773" t="str">
            <v xml:space="preserve"> banchecache </v>
          </cell>
          <cell r="AR773" t="str">
            <v xml:space="preserve"> cloud </v>
          </cell>
          <cell r="AS773" t="str">
            <v xml:space="preserve"> dfs </v>
          </cell>
          <cell r="AT773" t="str">
            <v xml:space="preserve"> dhcp </v>
          </cell>
          <cell r="AU773" t="str">
            <v xml:space="preserve"> direct access </v>
          </cell>
          <cell r="AV773" t="str">
            <v xml:space="preserve"> dns </v>
          </cell>
          <cell r="AW773" t="str">
            <v xml:space="preserve"> gpo </v>
          </cell>
          <cell r="AX773" t="str">
            <v xml:space="preserve"> ipam </v>
          </cell>
          <cell r="AY773" t="str">
            <v xml:space="preserve"> ipv4 </v>
          </cell>
          <cell r="AZ773" t="str">
            <v xml:space="preserve"> ipv6 </v>
          </cell>
          <cell r="BA773" t="str">
            <v xml:space="preserve"> mcsa </v>
          </cell>
          <cell r="BB773" t="str">
            <v xml:space="preserve"> nap </v>
          </cell>
          <cell r="BC773" t="str">
            <v xml:space="preserve"> nps </v>
          </cell>
          <cell r="BD773" t="str">
            <v xml:space="preserve"> pso </v>
          </cell>
          <cell r="BE773" t="str">
            <v xml:space="preserve"> rodc </v>
          </cell>
          <cell r="BF773" t="str">
            <v xml:space="preserve"> stub </v>
          </cell>
          <cell r="BG773" t="str">
            <v xml:space="preserve"> vpn </v>
          </cell>
          <cell r="BH773" t="str">
            <v xml:space="preserve"> wds </v>
          </cell>
          <cell r="BI773" t="str">
            <v xml:space="preserve"> wsus </v>
          </cell>
          <cell r="BJ773" t="str">
            <v xml:space="preserve">Microsoft </v>
          </cell>
          <cell r="BK773" t="str">
            <v/>
          </cell>
          <cell r="BL773" t="str">
            <v/>
          </cell>
          <cell r="BM773" t="str">
            <v/>
          </cell>
          <cell r="BN773" t="str">
            <v/>
          </cell>
          <cell r="BO773" t="str">
            <v/>
          </cell>
          <cell r="BP773" t="str">
            <v/>
          </cell>
          <cell r="BQ773" t="str">
            <v/>
          </cell>
          <cell r="BR773" t="str">
            <v/>
          </cell>
          <cell r="BS773" t="str">
            <v/>
          </cell>
          <cell r="BT773" t="str">
            <v/>
          </cell>
          <cell r="BU773" t="str">
            <v/>
          </cell>
          <cell r="BV773" t="str">
            <v/>
          </cell>
          <cell r="BW773" t="str">
            <v/>
          </cell>
          <cell r="BX773" t="str">
            <v/>
          </cell>
        </row>
        <row r="774">
          <cell r="A774" t="str">
            <v>RI2.4APA</v>
          </cell>
          <cell r="B774" t="str">
            <v>Apache 2.4</v>
          </cell>
          <cell r="C774" t="str">
            <v>Installation et configuration</v>
          </cell>
          <cell r="D774" t="str">
            <v>Nicolas MARTINEZ</v>
          </cell>
          <cell r="E774" t="str">
            <v/>
          </cell>
          <cell r="F774" t="str">
            <v>MARTINEZ, Nicolas</v>
          </cell>
          <cell r="G774" t="str">
            <v/>
          </cell>
          <cell r="H774" t="str">
            <v/>
          </cell>
          <cell r="I774" t="str">
            <v/>
          </cell>
          <cell r="J774" t="str">
            <v/>
          </cell>
          <cell r="K774" t="str">
            <v>Edition du 1 June 2015</v>
          </cell>
          <cell r="L774" t="str">
            <v>404 pages</v>
          </cell>
          <cell r="M774" t="str">
            <v>Editions ENI</v>
          </cell>
          <cell r="N774" t="str">
            <v>fre</v>
          </cell>
          <cell r="O774" t="str">
            <v>fre</v>
          </cell>
          <cell r="P774" t="str">
            <v>fre</v>
          </cell>
          <cell r="Q774" t="str">
            <v>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v>
          </cell>
          <cell r="R774">
            <v>9782746096882</v>
          </cell>
          <cell r="S774" t="str">
            <v>Version Numérique</v>
          </cell>
          <cell r="T774">
            <v>9782746091603</v>
          </cell>
          <cell r="U774" t="str">
            <v>Version Imprimée</v>
          </cell>
          <cell r="V774" t="str">
            <v>St-Herblain</v>
          </cell>
          <cell r="W774" t="str">
            <v>Editions ENI</v>
          </cell>
          <cell r="X774">
            <v>2015</v>
          </cell>
          <cell r="Y774" t="str">
            <v>Bibliothèque Numérique ENI (Service en ligne)</v>
          </cell>
          <cell r="Z774" t="str">
            <v>RESSOURCES INFORMATIQUES</v>
          </cell>
          <cell r="AA774" t="str">
            <v>texte</v>
          </cell>
          <cell r="AB774" t="str">
            <v>txt</v>
          </cell>
          <cell r="AC774" t="str">
            <v>rdacontent/fre</v>
          </cell>
          <cell r="AD774" t="str">
            <v>informatique</v>
          </cell>
          <cell r="AE774" t="str">
            <v>c</v>
          </cell>
          <cell r="AF774" t="str">
            <v>rdamedia/fre</v>
          </cell>
          <cell r="AG774" t="str">
            <v>ressource en ligne</v>
          </cell>
          <cell r="AH774" t="str">
            <v>cr</v>
          </cell>
          <cell r="AI774" t="str">
            <v>rdacarrier/fre</v>
          </cell>
          <cell r="AJ774" t="str">
            <v>m\\\\\o\\d\\\\\\\\</v>
          </cell>
          <cell r="AK774" t="str">
            <v>cr\cn\\\\uuaua</v>
          </cell>
          <cell r="AL774" t="str">
            <v>Accès restreint aux membres</v>
          </cell>
          <cell r="AM774" t="str">
            <v>Source de la note de description : Version imprimée</v>
          </cell>
          <cell r="AN774" t="str">
            <v/>
          </cell>
          <cell r="AO774" t="str">
            <v>%SITE_CLIENT%/?library_guid=AE6F1A5B-5DA4-43CD-A8D5-8243DB6D0D54</v>
          </cell>
          <cell r="AP774" t="str">
            <v>Accès au travers du portail ENI</v>
          </cell>
          <cell r="AQ774" t="str">
            <v xml:space="preserve"> lamp </v>
          </cell>
          <cell r="AR774" t="str">
            <v xml:space="preserve"> LNRI2.4APA</v>
          </cell>
          <cell r="AS774" t="str">
            <v xml:space="preserve"> load balancer </v>
          </cell>
          <cell r="AT774" t="str">
            <v xml:space="preserve"> PHP</v>
          </cell>
          <cell r="AU774" t="str">
            <v xml:space="preserve"> Reverse proxy </v>
          </cell>
          <cell r="AV774" t="str">
            <v xml:space="preserve"> serveur web </v>
          </cell>
          <cell r="AW774" t="str">
            <v xml:space="preserve">FPM </v>
          </cell>
          <cell r="AX774" t="str">
            <v xml:space="preserve">livre apache </v>
          </cell>
          <cell r="AY774" t="str">
            <v/>
          </cell>
          <cell r="AZ774" t="str">
            <v/>
          </cell>
          <cell r="BA774" t="str">
            <v/>
          </cell>
          <cell r="BB774" t="str">
            <v/>
          </cell>
          <cell r="BC774" t="str">
            <v/>
          </cell>
          <cell r="BD774" t="str">
            <v/>
          </cell>
          <cell r="BE774" t="str">
            <v/>
          </cell>
          <cell r="BF774" t="str">
            <v/>
          </cell>
          <cell r="BG774" t="str">
            <v/>
          </cell>
          <cell r="BH774" t="str">
            <v/>
          </cell>
          <cell r="BI774" t="str">
            <v/>
          </cell>
          <cell r="BJ774" t="str">
            <v/>
          </cell>
          <cell r="BK774" t="str">
            <v/>
          </cell>
          <cell r="BL774" t="str">
            <v/>
          </cell>
          <cell r="BM774" t="str">
            <v/>
          </cell>
          <cell r="BN774" t="str">
            <v/>
          </cell>
          <cell r="BO774" t="str">
            <v/>
          </cell>
          <cell r="BP774" t="str">
            <v/>
          </cell>
          <cell r="BQ774" t="str">
            <v/>
          </cell>
          <cell r="BR774" t="str">
            <v/>
          </cell>
          <cell r="BS774" t="str">
            <v/>
          </cell>
          <cell r="BT774" t="str">
            <v/>
          </cell>
          <cell r="BU774" t="str">
            <v/>
          </cell>
          <cell r="BV774" t="str">
            <v/>
          </cell>
          <cell r="BW774" t="str">
            <v/>
          </cell>
          <cell r="BX774" t="str">
            <v/>
          </cell>
        </row>
        <row r="775">
          <cell r="A775" t="str">
            <v>RI208WINS</v>
          </cell>
          <cell r="B775" t="str">
            <v>Windows Server 2008</v>
          </cell>
          <cell r="C775" t="str">
            <v>Installation, configuration, gestion et dépannage [2ième édition]</v>
          </cell>
          <cell r="D775" t="str">
            <v>Philippe FREDDI</v>
          </cell>
          <cell r="E775" t="str">
            <v/>
          </cell>
          <cell r="F775" t="str">
            <v>FREDDI, Philippe</v>
          </cell>
          <cell r="G775" t="str">
            <v/>
          </cell>
          <cell r="H775" t="str">
            <v/>
          </cell>
          <cell r="I775" t="str">
            <v/>
          </cell>
          <cell r="J775" t="str">
            <v/>
          </cell>
          <cell r="K775" t="str">
            <v>Edition du 1 April 2011</v>
          </cell>
          <cell r="L775" t="str">
            <v>910 pages</v>
          </cell>
          <cell r="M775" t="str">
            <v>Editions ENI</v>
          </cell>
          <cell r="N775" t="str">
            <v>fre</v>
          </cell>
          <cell r="O775" t="str">
            <v>fre</v>
          </cell>
          <cell r="P775" t="str">
            <v>fre</v>
          </cell>
          <cell r="Q775" t="str">
            <v>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v>
          </cell>
          <cell r="R775">
            <v>9782746064867</v>
          </cell>
          <cell r="S775" t="str">
            <v>Version Numérique</v>
          </cell>
          <cell r="T775">
            <v>9782746063228</v>
          </cell>
          <cell r="U775" t="str">
            <v>Version Imprimée</v>
          </cell>
          <cell r="V775" t="str">
            <v>St-Herblain</v>
          </cell>
          <cell r="W775" t="str">
            <v>Editions ENI</v>
          </cell>
          <cell r="X775">
            <v>2011</v>
          </cell>
          <cell r="Y775" t="str">
            <v>Bibliothèque Numérique ENI (Service en ligne)</v>
          </cell>
          <cell r="Z775" t="str">
            <v>RESSOURCES INFORMATIQUES</v>
          </cell>
          <cell r="AA775" t="str">
            <v>texte</v>
          </cell>
          <cell r="AB775" t="str">
            <v>txt</v>
          </cell>
          <cell r="AC775" t="str">
            <v>rdacontent/fre</v>
          </cell>
          <cell r="AD775" t="str">
            <v>informatique</v>
          </cell>
          <cell r="AE775" t="str">
            <v>c</v>
          </cell>
          <cell r="AF775" t="str">
            <v>rdamedia/fre</v>
          </cell>
          <cell r="AG775" t="str">
            <v>ressource en ligne</v>
          </cell>
          <cell r="AH775" t="str">
            <v>cr</v>
          </cell>
          <cell r="AI775" t="str">
            <v>rdacarrier/fre</v>
          </cell>
          <cell r="AJ775" t="str">
            <v>m\\\\\o\\d\\\\\\\\</v>
          </cell>
          <cell r="AK775" t="str">
            <v>cr\cn\\\\uuaua</v>
          </cell>
          <cell r="AL775" t="str">
            <v>Accès restreint aux membres</v>
          </cell>
          <cell r="AM775" t="str">
            <v>Source de la note de description : Version imprimée</v>
          </cell>
          <cell r="AN775" t="str">
            <v/>
          </cell>
          <cell r="AO775" t="str">
            <v>%SITE_CLIENT%/?library_guid=BF38DD43-76ED-411C-A843-2862806F8432</v>
          </cell>
          <cell r="AP775" t="str">
            <v>Accès au travers du portail ENI</v>
          </cell>
          <cell r="AQ775" t="str">
            <v xml:space="preserve"> active directory </v>
          </cell>
          <cell r="AR775" t="str">
            <v xml:space="preserve"> dépannage </v>
          </cell>
          <cell r="AS775" t="str">
            <v xml:space="preserve"> DHCP </v>
          </cell>
          <cell r="AT775" t="str">
            <v xml:space="preserve"> LNRI208WINS</v>
          </cell>
          <cell r="AU775" t="str">
            <v xml:space="preserve"> rôles </v>
          </cell>
          <cell r="AV775" t="str">
            <v xml:space="preserve"> système </v>
          </cell>
          <cell r="AW775" t="str">
            <v xml:space="preserve"> windows serveur </v>
          </cell>
          <cell r="AX775" t="str">
            <v xml:space="preserve">DNS </v>
          </cell>
          <cell r="AY775" t="str">
            <v/>
          </cell>
          <cell r="AZ775" t="str">
            <v/>
          </cell>
          <cell r="BA775" t="str">
            <v/>
          </cell>
          <cell r="BB775" t="str">
            <v/>
          </cell>
          <cell r="BC775" t="str">
            <v/>
          </cell>
          <cell r="BD775" t="str">
            <v/>
          </cell>
          <cell r="BE775" t="str">
            <v/>
          </cell>
          <cell r="BF775" t="str">
            <v/>
          </cell>
          <cell r="BG775" t="str">
            <v/>
          </cell>
          <cell r="BH775" t="str">
            <v/>
          </cell>
          <cell r="BI775" t="str">
            <v/>
          </cell>
          <cell r="BJ775" t="str">
            <v/>
          </cell>
          <cell r="BK775" t="str">
            <v/>
          </cell>
          <cell r="BL775" t="str">
            <v/>
          </cell>
          <cell r="BM775" t="str">
            <v/>
          </cell>
          <cell r="BN775" t="str">
            <v/>
          </cell>
          <cell r="BO775" t="str">
            <v/>
          </cell>
          <cell r="BP775" t="str">
            <v/>
          </cell>
          <cell r="BQ775" t="str">
            <v/>
          </cell>
          <cell r="BR775" t="str">
            <v/>
          </cell>
          <cell r="BS775" t="str">
            <v/>
          </cell>
          <cell r="BT775" t="str">
            <v/>
          </cell>
          <cell r="BU775" t="str">
            <v/>
          </cell>
          <cell r="BV775" t="str">
            <v/>
          </cell>
          <cell r="BW775" t="str">
            <v/>
          </cell>
          <cell r="BX775" t="str">
            <v/>
          </cell>
        </row>
        <row r="776">
          <cell r="A776" t="str">
            <v>RI20AUT</v>
          </cell>
          <cell r="B776" t="str">
            <v>AutoCAD 2020</v>
          </cell>
          <cell r="C776" t="str">
            <v>Des fondamentaux à la présentation détaillée autour de projets professionnels</v>
          </cell>
          <cell r="D776" t="str">
            <v>Jean-Yves GOUEZ,Olivier LE FRAPPER</v>
          </cell>
          <cell r="E776" t="str">
            <v/>
          </cell>
          <cell r="F776" t="str">
            <v>GOUEZ, Jean-Yves</v>
          </cell>
          <cell r="G776" t="str">
            <v>LE FRAPPER, Olivier</v>
          </cell>
          <cell r="H776" t="str">
            <v/>
          </cell>
          <cell r="I776" t="str">
            <v/>
          </cell>
          <cell r="J776" t="str">
            <v/>
          </cell>
          <cell r="K776" t="str">
            <v>Edition du 1 October 2019</v>
          </cell>
          <cell r="L776" t="str">
            <v>748 pages</v>
          </cell>
          <cell r="M776" t="str">
            <v>Editions ENI</v>
          </cell>
          <cell r="N776" t="str">
            <v>fre</v>
          </cell>
          <cell r="O776" t="str">
            <v>fre</v>
          </cell>
          <cell r="P776" t="str">
            <v>fre</v>
          </cell>
          <cell r="Q776" t="str">
            <v>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v>
          </cell>
          <cell r="R776">
            <v>9782409021091</v>
          </cell>
          <cell r="S776" t="str">
            <v>Version Numérique</v>
          </cell>
          <cell r="T776">
            <v>9782409021084</v>
          </cell>
          <cell r="U776" t="str">
            <v>Version Imprimée</v>
          </cell>
          <cell r="V776" t="str">
            <v>St-Herblain</v>
          </cell>
          <cell r="W776" t="str">
            <v>Editions ENI</v>
          </cell>
          <cell r="X776">
            <v>2019</v>
          </cell>
          <cell r="Y776" t="str">
            <v>Bibliothèque Numérique ENI (Service en ligne)</v>
          </cell>
          <cell r="Z776" t="str">
            <v>RESSOURCES INFORMATIQUES</v>
          </cell>
          <cell r="AA776" t="str">
            <v>texte</v>
          </cell>
          <cell r="AB776" t="str">
            <v>txt</v>
          </cell>
          <cell r="AC776" t="str">
            <v>rdacontent/fre</v>
          </cell>
          <cell r="AD776" t="str">
            <v>informatique</v>
          </cell>
          <cell r="AE776" t="str">
            <v>c</v>
          </cell>
          <cell r="AF776" t="str">
            <v>rdamedia/fre</v>
          </cell>
          <cell r="AG776" t="str">
            <v>ressource en ligne</v>
          </cell>
          <cell r="AH776" t="str">
            <v>cr</v>
          </cell>
          <cell r="AI776" t="str">
            <v>rdacarrier/fre</v>
          </cell>
          <cell r="AJ776" t="str">
            <v>m\\\\\o\\d\\\\\\\\</v>
          </cell>
          <cell r="AK776" t="str">
            <v>cr\cn\\\\uuaua</v>
          </cell>
          <cell r="AL776" t="str">
            <v>Accès restreint aux membres</v>
          </cell>
          <cell r="AM776" t="str">
            <v>Source de la note de description : Version imprimée</v>
          </cell>
          <cell r="AN776" t="str">
            <v/>
          </cell>
          <cell r="AO776" t="str">
            <v>%SITE_CLIENT%/?library_guid=7BE02B0B-1C63-4252-8CFF-3A2326601B79</v>
          </cell>
          <cell r="AP776" t="str">
            <v>Accès au travers du portail ENI</v>
          </cell>
          <cell r="AQ776" t="str">
            <v xml:space="preserve"> 2D </v>
          </cell>
          <cell r="AR776" t="str">
            <v xml:space="preserve"> 3D </v>
          </cell>
          <cell r="AS776" t="str">
            <v xml:space="preserve"> autocad </v>
          </cell>
          <cell r="AT776" t="str">
            <v xml:space="preserve"> autodesk </v>
          </cell>
          <cell r="AU776" t="str">
            <v xml:space="preserve"> CAO </v>
          </cell>
          <cell r="AV776" t="str">
            <v xml:space="preserve"> DAO </v>
          </cell>
          <cell r="AW776" t="str">
            <v xml:space="preserve"> dwf </v>
          </cell>
          <cell r="AX776" t="str">
            <v xml:space="preserve"> LNRI20AUT</v>
          </cell>
          <cell r="AY776" t="str">
            <v xml:space="preserve"> skp </v>
          </cell>
          <cell r="AZ776" t="str">
            <v xml:space="preserve">AutoCAD </v>
          </cell>
          <cell r="BA776" t="str">
            <v/>
          </cell>
          <cell r="BB776" t="str">
            <v/>
          </cell>
          <cell r="BC776" t="str">
            <v/>
          </cell>
          <cell r="BD776" t="str">
            <v/>
          </cell>
          <cell r="BE776" t="str">
            <v/>
          </cell>
          <cell r="BF776" t="str">
            <v/>
          </cell>
          <cell r="BG776" t="str">
            <v/>
          </cell>
          <cell r="BH776" t="str">
            <v/>
          </cell>
          <cell r="BI776" t="str">
            <v/>
          </cell>
          <cell r="BJ776" t="str">
            <v/>
          </cell>
          <cell r="BK776" t="str">
            <v/>
          </cell>
          <cell r="BL776" t="str">
            <v/>
          </cell>
          <cell r="BM776" t="str">
            <v/>
          </cell>
          <cell r="BN776" t="str">
            <v/>
          </cell>
          <cell r="BO776" t="str">
            <v/>
          </cell>
          <cell r="BP776" t="str">
            <v/>
          </cell>
          <cell r="BQ776" t="str">
            <v/>
          </cell>
          <cell r="BR776" t="str">
            <v/>
          </cell>
          <cell r="BS776" t="str">
            <v/>
          </cell>
          <cell r="BT776" t="str">
            <v/>
          </cell>
          <cell r="BU776" t="str">
            <v/>
          </cell>
          <cell r="BV776" t="str">
            <v/>
          </cell>
          <cell r="BW776" t="str">
            <v/>
          </cell>
          <cell r="BX776" t="str">
            <v/>
          </cell>
        </row>
        <row r="777">
          <cell r="A777" t="str">
            <v>RI210SHAF</v>
          </cell>
          <cell r="B777" t="str">
            <v>SharePoint Foundation 2010</v>
          </cell>
          <cell r="C777" t="str">
            <v>Construire un intranet collaboratif en PME [2ième édition]</v>
          </cell>
          <cell r="D777" t="str">
            <v>Patrick CARRAZ</v>
          </cell>
          <cell r="E777" t="str">
            <v/>
          </cell>
          <cell r="F777" t="str">
            <v>CARRAZ, Patrick</v>
          </cell>
          <cell r="G777" t="str">
            <v/>
          </cell>
          <cell r="H777" t="str">
            <v/>
          </cell>
          <cell r="I777" t="str">
            <v/>
          </cell>
          <cell r="J777" t="str">
            <v/>
          </cell>
          <cell r="K777" t="str">
            <v>Edition du 1 October 2011</v>
          </cell>
          <cell r="L777" t="str">
            <v>574 pages</v>
          </cell>
          <cell r="M777" t="str">
            <v>Editions ENI</v>
          </cell>
          <cell r="N777" t="str">
            <v>fre</v>
          </cell>
          <cell r="O777" t="str">
            <v>fre</v>
          </cell>
          <cell r="P777" t="str">
            <v>fre</v>
          </cell>
          <cell r="Q777" t="str">
            <v>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v>
          </cell>
          <cell r="R777">
            <v>9782746070219</v>
          </cell>
          <cell r="S777" t="str">
            <v>Version Numérique</v>
          </cell>
          <cell r="T777">
            <v>9782746068322</v>
          </cell>
          <cell r="U777" t="str">
            <v>Version Imprimée</v>
          </cell>
          <cell r="V777" t="str">
            <v>St-Herblain</v>
          </cell>
          <cell r="W777" t="str">
            <v>Editions ENI</v>
          </cell>
          <cell r="X777">
            <v>2011</v>
          </cell>
          <cell r="Y777" t="str">
            <v>Bibliothèque Numérique ENI (Service en ligne)</v>
          </cell>
          <cell r="Z777" t="str">
            <v>RESSOURCES INFORMATIQUES</v>
          </cell>
          <cell r="AA777" t="str">
            <v>texte</v>
          </cell>
          <cell r="AB777" t="str">
            <v>txt</v>
          </cell>
          <cell r="AC777" t="str">
            <v>rdacontent/fre</v>
          </cell>
          <cell r="AD777" t="str">
            <v>informatique</v>
          </cell>
          <cell r="AE777" t="str">
            <v>c</v>
          </cell>
          <cell r="AF777" t="str">
            <v>rdamedia/fre</v>
          </cell>
          <cell r="AG777" t="str">
            <v>ressource en ligne</v>
          </cell>
          <cell r="AH777" t="str">
            <v>cr</v>
          </cell>
          <cell r="AI777" t="str">
            <v>rdacarrier/fre</v>
          </cell>
          <cell r="AJ777" t="str">
            <v>m\\\\\o\\d\\\\\\\\</v>
          </cell>
          <cell r="AK777" t="str">
            <v>cr\cn\\\\uuaua</v>
          </cell>
          <cell r="AL777" t="str">
            <v>Accès restreint aux membres</v>
          </cell>
          <cell r="AM777" t="str">
            <v>Source de la note de description : Version imprimée</v>
          </cell>
          <cell r="AN777" t="str">
            <v/>
          </cell>
          <cell r="AO777" t="str">
            <v>%SITE_CLIENT%/?library_guid=DADBAB8C-FCB5-47C1-A8BE-AA2DE8835335</v>
          </cell>
          <cell r="AP777" t="str">
            <v>Accès au travers du portail ENI</v>
          </cell>
          <cell r="AQ777" t="str">
            <v xml:space="preserve"> LNRI210SHAF</v>
          </cell>
          <cell r="AR777" t="str">
            <v xml:space="preserve"> microsoft </v>
          </cell>
          <cell r="AS777" t="str">
            <v xml:space="preserve"> moss  </v>
          </cell>
          <cell r="AT777" t="str">
            <v xml:space="preserve">wss </v>
          </cell>
          <cell r="AU777" t="str">
            <v/>
          </cell>
          <cell r="AV777" t="str">
            <v/>
          </cell>
          <cell r="AW777" t="str">
            <v/>
          </cell>
          <cell r="AX777" t="str">
            <v/>
          </cell>
          <cell r="AY777" t="str">
            <v/>
          </cell>
          <cell r="AZ777" t="str">
            <v/>
          </cell>
          <cell r="BA777" t="str">
            <v/>
          </cell>
          <cell r="BB777" t="str">
            <v/>
          </cell>
          <cell r="BC777" t="str">
            <v/>
          </cell>
          <cell r="BD777" t="str">
            <v/>
          </cell>
          <cell r="BE777" t="str">
            <v/>
          </cell>
          <cell r="BF777" t="str">
            <v/>
          </cell>
          <cell r="BG777" t="str">
            <v/>
          </cell>
          <cell r="BH777" t="str">
            <v/>
          </cell>
          <cell r="BI777" t="str">
            <v/>
          </cell>
          <cell r="BJ777" t="str">
            <v/>
          </cell>
          <cell r="BK777" t="str">
            <v/>
          </cell>
          <cell r="BL777" t="str">
            <v/>
          </cell>
          <cell r="BM777" t="str">
            <v/>
          </cell>
          <cell r="BN777" t="str">
            <v/>
          </cell>
          <cell r="BO777" t="str">
            <v/>
          </cell>
          <cell r="BP777" t="str">
            <v/>
          </cell>
          <cell r="BQ777" t="str">
            <v/>
          </cell>
          <cell r="BR777" t="str">
            <v/>
          </cell>
          <cell r="BS777" t="str">
            <v/>
          </cell>
          <cell r="BT777" t="str">
            <v/>
          </cell>
          <cell r="BU777" t="str">
            <v/>
          </cell>
          <cell r="BV777" t="str">
            <v/>
          </cell>
          <cell r="BW777" t="str">
            <v/>
          </cell>
          <cell r="BX777" t="str">
            <v/>
          </cell>
        </row>
        <row r="778">
          <cell r="A778" t="str">
            <v>RI216WINS</v>
          </cell>
          <cell r="B778" t="str">
            <v>Windows Server 2016</v>
          </cell>
          <cell r="C778" t="str">
            <v>Les bases indispensables pour administrer et configurer votre serveur (2e édition)</v>
          </cell>
          <cell r="D778" t="str">
            <v>Nicolas BONNET</v>
          </cell>
          <cell r="E778" t="str">
            <v/>
          </cell>
          <cell r="F778" t="str">
            <v>BONNET, Nicolas</v>
          </cell>
          <cell r="G778" t="str">
            <v/>
          </cell>
          <cell r="H778" t="str">
            <v/>
          </cell>
          <cell r="I778" t="str">
            <v/>
          </cell>
          <cell r="J778" t="str">
            <v/>
          </cell>
          <cell r="K778" t="str">
            <v>Edition du 1 August 2018</v>
          </cell>
          <cell r="L778" t="str">
            <v>796 pages</v>
          </cell>
          <cell r="M778" t="str">
            <v>Editions ENI</v>
          </cell>
          <cell r="N778" t="str">
            <v>fre</v>
          </cell>
          <cell r="O778" t="str">
            <v>fre</v>
          </cell>
          <cell r="P778" t="str">
            <v>fre</v>
          </cell>
          <cell r="Q778" t="str">
            <v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v>
          </cell>
          <cell r="R778">
            <v>9782409014673</v>
          </cell>
          <cell r="S778" t="str">
            <v>Version Numérique</v>
          </cell>
          <cell r="T778">
            <v>9782409014666</v>
          </cell>
          <cell r="U778" t="str">
            <v>Version Imprimée</v>
          </cell>
          <cell r="V778" t="str">
            <v>St-Herblain</v>
          </cell>
          <cell r="W778" t="str">
            <v>Editions ENI</v>
          </cell>
          <cell r="X778">
            <v>2018</v>
          </cell>
          <cell r="Y778" t="str">
            <v>Bibliothèque Numérique ENI (Service en ligne)</v>
          </cell>
          <cell r="Z778" t="str">
            <v>RESSOURCES INFORMATIQUES</v>
          </cell>
          <cell r="AA778" t="str">
            <v>texte</v>
          </cell>
          <cell r="AB778" t="str">
            <v>txt</v>
          </cell>
          <cell r="AC778" t="str">
            <v>rdacontent/fre</v>
          </cell>
          <cell r="AD778" t="str">
            <v>informatique</v>
          </cell>
          <cell r="AE778" t="str">
            <v>c</v>
          </cell>
          <cell r="AF778" t="str">
            <v>rdamedia/fre</v>
          </cell>
          <cell r="AG778" t="str">
            <v>ressource en ligne</v>
          </cell>
          <cell r="AH778" t="str">
            <v>cr</v>
          </cell>
          <cell r="AI778" t="str">
            <v>rdacarrier/fre</v>
          </cell>
          <cell r="AJ778" t="str">
            <v>m\\\\\o\\d\\\\\\\\</v>
          </cell>
          <cell r="AK778" t="str">
            <v>cr\cn\\\\uuaua</v>
          </cell>
          <cell r="AL778" t="str">
            <v>Accès restreint aux membres</v>
          </cell>
          <cell r="AM778" t="str">
            <v>Source de la note de description : Version imprimée</v>
          </cell>
          <cell r="AN778" t="str">
            <v/>
          </cell>
          <cell r="AO778" t="str">
            <v>%SITE_CLIENT%/?library_guid=1E9EC569-0595-4427-8659-9F50A2681271</v>
          </cell>
          <cell r="AP778" t="str">
            <v>Accès au travers du portail ENI</v>
          </cell>
          <cell r="AQ778" t="str">
            <v xml:space="preserve"> active directory </v>
          </cell>
          <cell r="AR778" t="str">
            <v xml:space="preserve"> AD </v>
          </cell>
          <cell r="AS778" t="str">
            <v xml:space="preserve"> Azure AD Join </v>
          </cell>
          <cell r="AT778" t="str">
            <v xml:space="preserve"> container </v>
          </cell>
          <cell r="AU778" t="str">
            <v xml:space="preserve"> dfs </v>
          </cell>
          <cell r="AV778" t="str">
            <v xml:space="preserve"> dhcp </v>
          </cell>
          <cell r="AW778" t="str">
            <v xml:space="preserve"> dns </v>
          </cell>
          <cell r="AX778" t="str">
            <v xml:space="preserve"> hyper</v>
          </cell>
          <cell r="AY778" t="str">
            <v xml:space="preserve"> LNRI216WINS</v>
          </cell>
          <cell r="AZ778" t="str">
            <v xml:space="preserve"> microsoft </v>
          </cell>
          <cell r="BA778" t="str">
            <v xml:space="preserve"> powershell </v>
          </cell>
          <cell r="BB778" t="str">
            <v xml:space="preserve"> RODC </v>
          </cell>
          <cell r="BC778" t="str">
            <v xml:space="preserve"> winrms </v>
          </cell>
          <cell r="BD778" t="str">
            <v xml:space="preserve">v </v>
          </cell>
          <cell r="BE778" t="str">
            <v xml:space="preserve">windows serveur </v>
          </cell>
          <cell r="BF778" t="str">
            <v/>
          </cell>
          <cell r="BG778" t="str">
            <v/>
          </cell>
          <cell r="BH778" t="str">
            <v/>
          </cell>
          <cell r="BI778" t="str">
            <v/>
          </cell>
          <cell r="BJ778" t="str">
            <v/>
          </cell>
          <cell r="BK778" t="str">
            <v/>
          </cell>
          <cell r="BL778" t="str">
            <v/>
          </cell>
          <cell r="BM778" t="str">
            <v/>
          </cell>
          <cell r="BN778" t="str">
            <v/>
          </cell>
          <cell r="BO778" t="str">
            <v/>
          </cell>
          <cell r="BP778" t="str">
            <v/>
          </cell>
          <cell r="BQ778" t="str">
            <v/>
          </cell>
          <cell r="BR778" t="str">
            <v/>
          </cell>
          <cell r="BS778" t="str">
            <v/>
          </cell>
          <cell r="BT778" t="str">
            <v/>
          </cell>
          <cell r="BU778" t="str">
            <v/>
          </cell>
          <cell r="BV778" t="str">
            <v/>
          </cell>
          <cell r="BW778" t="str">
            <v/>
          </cell>
          <cell r="BX778" t="str">
            <v/>
          </cell>
        </row>
        <row r="779">
          <cell r="A779" t="str">
            <v>RI219WINS</v>
          </cell>
          <cell r="B779" t="str">
            <v>Windows Server 2019</v>
          </cell>
          <cell r="C779" t="str">
            <v>Les bases indispensables pour administrer et configurer votre serveur (2e édition)</v>
          </cell>
          <cell r="D779" t="str">
            <v>Nicolas BONNET</v>
          </cell>
          <cell r="E779" t="str">
            <v/>
          </cell>
          <cell r="F779" t="str">
            <v>BONNET, Nicolas</v>
          </cell>
          <cell r="G779" t="str">
            <v/>
          </cell>
          <cell r="H779" t="str">
            <v/>
          </cell>
          <cell r="I779" t="str">
            <v/>
          </cell>
          <cell r="J779" t="str">
            <v/>
          </cell>
          <cell r="K779" t="str">
            <v>Edition du 1 June 2021</v>
          </cell>
          <cell r="L779" t="str">
            <v>832 pages</v>
          </cell>
          <cell r="M779" t="str">
            <v>Editions ENI</v>
          </cell>
          <cell r="N779" t="str">
            <v>fre</v>
          </cell>
          <cell r="O779" t="str">
            <v>fre</v>
          </cell>
          <cell r="P779" t="str">
            <v>fre</v>
          </cell>
          <cell r="Q779" t="str">
            <v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v>
          </cell>
          <cell r="R779">
            <v>9782409030727</v>
          </cell>
          <cell r="S779" t="str">
            <v>Version Numérique</v>
          </cell>
          <cell r="T779">
            <v>9782409030710</v>
          </cell>
          <cell r="U779" t="str">
            <v>Version Imprimée</v>
          </cell>
          <cell r="V779" t="str">
            <v>St-Herblain</v>
          </cell>
          <cell r="W779" t="str">
            <v>Editions ENI</v>
          </cell>
          <cell r="X779">
            <v>2021</v>
          </cell>
          <cell r="Y779" t="str">
            <v>Bibliothèque Numérique ENI (Service en ligne)</v>
          </cell>
          <cell r="Z779" t="str">
            <v>RESSOURCES INFORMATIQUES</v>
          </cell>
          <cell r="AA779" t="str">
            <v>texte</v>
          </cell>
          <cell r="AB779" t="str">
            <v>txt</v>
          </cell>
          <cell r="AC779" t="str">
            <v>rdacontent/fre</v>
          </cell>
          <cell r="AD779" t="str">
            <v>informatique</v>
          </cell>
          <cell r="AE779" t="str">
            <v>c</v>
          </cell>
          <cell r="AF779" t="str">
            <v>rdamedia/fre</v>
          </cell>
          <cell r="AG779" t="str">
            <v>ressource en ligne</v>
          </cell>
          <cell r="AH779" t="str">
            <v>cr</v>
          </cell>
          <cell r="AI779" t="str">
            <v>rdacarrier/fre</v>
          </cell>
          <cell r="AJ779" t="str">
            <v>m\\\\\o\\d\\\\\\\\</v>
          </cell>
          <cell r="AK779" t="str">
            <v>cr\cn\\\\uuaua</v>
          </cell>
          <cell r="AL779" t="str">
            <v>Accès restreint aux membres</v>
          </cell>
          <cell r="AM779" t="str">
            <v>Source de la note de description : Version imprimée</v>
          </cell>
          <cell r="AN779" t="str">
            <v/>
          </cell>
          <cell r="AO779" t="str">
            <v>%SITE_CLIENT%/?library_guid=6ABA75B6-4395-42A2-BF5D-F2B8EDEECC9D</v>
          </cell>
          <cell r="AP779" t="str">
            <v>Accès au travers du portail ENI</v>
          </cell>
          <cell r="AQ779" t="str">
            <v xml:space="preserve"> active directory </v>
          </cell>
          <cell r="AR779" t="str">
            <v xml:space="preserve"> AD </v>
          </cell>
          <cell r="AS779" t="str">
            <v xml:space="preserve"> dfs </v>
          </cell>
          <cell r="AT779" t="str">
            <v xml:space="preserve"> dhcp </v>
          </cell>
          <cell r="AU779" t="str">
            <v xml:space="preserve"> dns </v>
          </cell>
          <cell r="AV779" t="str">
            <v xml:space="preserve"> hyper</v>
          </cell>
          <cell r="AW779" t="str">
            <v xml:space="preserve"> microsoft </v>
          </cell>
          <cell r="AX779" t="str">
            <v xml:space="preserve"> powershel </v>
          </cell>
          <cell r="AY779" t="str">
            <v xml:space="preserve"> RODC </v>
          </cell>
          <cell r="AZ779" t="str">
            <v xml:space="preserve">v </v>
          </cell>
          <cell r="BA779" t="str">
            <v xml:space="preserve">windows serveur </v>
          </cell>
          <cell r="BB779" t="str">
            <v/>
          </cell>
          <cell r="BC779" t="str">
            <v/>
          </cell>
          <cell r="BD779" t="str">
            <v/>
          </cell>
          <cell r="BE779" t="str">
            <v/>
          </cell>
          <cell r="BF779" t="str">
            <v/>
          </cell>
          <cell r="BG779" t="str">
            <v/>
          </cell>
          <cell r="BH779" t="str">
            <v/>
          </cell>
          <cell r="BI779" t="str">
            <v/>
          </cell>
          <cell r="BJ779" t="str">
            <v/>
          </cell>
          <cell r="BK779" t="str">
            <v/>
          </cell>
          <cell r="BL779" t="str">
            <v/>
          </cell>
          <cell r="BM779" t="str">
            <v/>
          </cell>
          <cell r="BN779" t="str">
            <v/>
          </cell>
          <cell r="BO779" t="str">
            <v/>
          </cell>
          <cell r="BP779" t="str">
            <v/>
          </cell>
          <cell r="BQ779" t="str">
            <v/>
          </cell>
          <cell r="BR779" t="str">
            <v/>
          </cell>
          <cell r="BS779" t="str">
            <v/>
          </cell>
          <cell r="BT779" t="str">
            <v/>
          </cell>
          <cell r="BU779" t="str">
            <v/>
          </cell>
          <cell r="BV779" t="str">
            <v/>
          </cell>
          <cell r="BW779" t="str">
            <v/>
          </cell>
          <cell r="BX779" t="str">
            <v/>
          </cell>
        </row>
        <row r="780">
          <cell r="A780" t="str">
            <v>RI21ACCV</v>
          </cell>
          <cell r="B780" t="str">
            <v>VBA Access</v>
          </cell>
          <cell r="C780" t="str">
            <v>Programmer sous Access</v>
          </cell>
          <cell r="D780" t="str">
            <v>Jean-Philippe ANDRÉ</v>
          </cell>
          <cell r="E780" t="str">
            <v/>
          </cell>
          <cell r="F780" t="str">
            <v>ANDRÉ, Jean-Philippe</v>
          </cell>
          <cell r="G780" t="str">
            <v/>
          </cell>
          <cell r="H780" t="str">
            <v/>
          </cell>
          <cell r="I780" t="str">
            <v/>
          </cell>
          <cell r="J780" t="str">
            <v/>
          </cell>
          <cell r="K780" t="str">
            <v>Edition du 1 December 2022</v>
          </cell>
          <cell r="L780" t="str">
            <v>524 pages</v>
          </cell>
          <cell r="M780" t="str">
            <v>Editions ENI</v>
          </cell>
          <cell r="N780" t="str">
            <v>fre</v>
          </cell>
          <cell r="O780" t="str">
            <v>fre</v>
          </cell>
          <cell r="P780" t="str">
            <v>fre</v>
          </cell>
          <cell r="Q780" t="str">
            <v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v>
          </cell>
          <cell r="R780">
            <v>9782409038136</v>
          </cell>
          <cell r="S780" t="str">
            <v>Version Numérique</v>
          </cell>
          <cell r="T780">
            <v>9782409038129</v>
          </cell>
          <cell r="U780" t="str">
            <v>Version Imprimée</v>
          </cell>
          <cell r="V780" t="str">
            <v>St-Herblain</v>
          </cell>
          <cell r="W780" t="str">
            <v>Editions ENI</v>
          </cell>
          <cell r="X780">
            <v>2022</v>
          </cell>
          <cell r="Y780" t="str">
            <v>Bibliothèque Numérique ENI (Service en ligne)</v>
          </cell>
          <cell r="Z780" t="str">
            <v>RESSOURCES INFORMATIQUES</v>
          </cell>
          <cell r="AA780" t="str">
            <v>texte</v>
          </cell>
          <cell r="AB780" t="str">
            <v>txt</v>
          </cell>
          <cell r="AC780" t="str">
            <v>rdacontent/fre</v>
          </cell>
          <cell r="AD780" t="str">
            <v>informatique</v>
          </cell>
          <cell r="AE780" t="str">
            <v>c</v>
          </cell>
          <cell r="AF780" t="str">
            <v>rdamedia/fre</v>
          </cell>
          <cell r="AG780" t="str">
            <v>ressource en ligne</v>
          </cell>
          <cell r="AH780" t="str">
            <v>cr</v>
          </cell>
          <cell r="AI780" t="str">
            <v>rdacarrier/fre</v>
          </cell>
          <cell r="AJ780" t="str">
            <v>m\\\\\o\\d\\\\\\\\</v>
          </cell>
          <cell r="AK780" t="str">
            <v>cr\cn\\\\uuaua</v>
          </cell>
          <cell r="AL780" t="str">
            <v>Accès restreint aux membres</v>
          </cell>
          <cell r="AM780" t="str">
            <v>Source de la note de description : Version imprimée</v>
          </cell>
          <cell r="AN780" t="str">
            <v/>
          </cell>
          <cell r="AO780" t="str">
            <v>%SITE_CLIENT%/?library_guid=3A1F481D-6EA9-467F-B66B-C59A60D43FC6</v>
          </cell>
          <cell r="AP780" t="str">
            <v>Accès au travers du portail ENI</v>
          </cell>
          <cell r="AQ780" t="str">
            <v xml:space="preserve"> access vba </v>
          </cell>
          <cell r="AR780" t="str">
            <v xml:space="preserve"> ado </v>
          </cell>
          <cell r="AS780" t="str">
            <v xml:space="preserve"> api </v>
          </cell>
          <cell r="AT780" t="str">
            <v xml:space="preserve"> dao </v>
          </cell>
          <cell r="AU780" t="str">
            <v xml:space="preserve"> macro</v>
          </cell>
          <cell r="AV780" t="str">
            <v xml:space="preserve"> microsoft </v>
          </cell>
          <cell r="AW780" t="str">
            <v xml:space="preserve"> sql </v>
          </cell>
          <cell r="AX780" t="str">
            <v xml:space="preserve"> vba </v>
          </cell>
          <cell r="AY780" t="str">
            <v xml:space="preserve">access </v>
          </cell>
          <cell r="AZ780" t="str">
            <v/>
          </cell>
          <cell r="BA780" t="str">
            <v/>
          </cell>
          <cell r="BB780" t="str">
            <v/>
          </cell>
          <cell r="BC780" t="str">
            <v/>
          </cell>
          <cell r="BD780" t="str">
            <v/>
          </cell>
          <cell r="BE780" t="str">
            <v/>
          </cell>
          <cell r="BF780" t="str">
            <v/>
          </cell>
          <cell r="BG780" t="str">
            <v/>
          </cell>
          <cell r="BH780" t="str">
            <v/>
          </cell>
          <cell r="BI780" t="str">
            <v/>
          </cell>
          <cell r="BJ780" t="str">
            <v/>
          </cell>
          <cell r="BK780" t="str">
            <v/>
          </cell>
          <cell r="BL780" t="str">
            <v/>
          </cell>
          <cell r="BM780" t="str">
            <v/>
          </cell>
          <cell r="BN780" t="str">
            <v/>
          </cell>
          <cell r="BO780" t="str">
            <v/>
          </cell>
          <cell r="BP780" t="str">
            <v/>
          </cell>
          <cell r="BQ780" t="str">
            <v/>
          </cell>
          <cell r="BR780" t="str">
            <v/>
          </cell>
          <cell r="BS780" t="str">
            <v/>
          </cell>
          <cell r="BT780" t="str">
            <v/>
          </cell>
          <cell r="BU780" t="str">
            <v/>
          </cell>
          <cell r="BV780" t="str">
            <v/>
          </cell>
          <cell r="BW780" t="str">
            <v/>
          </cell>
          <cell r="BX780" t="str">
            <v/>
          </cell>
        </row>
        <row r="781">
          <cell r="A781" t="str">
            <v>RI21EXCV</v>
          </cell>
          <cell r="B781" t="str">
            <v>VBA Excel (versions 2021 et Microsoft 365)</v>
          </cell>
          <cell r="C781" t="str">
            <v>Programmer sous Excel : macros et langage VBA</v>
          </cell>
          <cell r="D781" t="str">
            <v>Michèle Amelot</v>
          </cell>
          <cell r="E781" t="str">
            <v/>
          </cell>
          <cell r="F781" t="str">
            <v>Amelot, Michèle</v>
          </cell>
          <cell r="G781" t="str">
            <v/>
          </cell>
          <cell r="H781" t="str">
            <v/>
          </cell>
          <cell r="I781" t="str">
            <v/>
          </cell>
          <cell r="J781" t="str">
            <v/>
          </cell>
          <cell r="K781" t="str">
            <v>Edition du 1 July 2022</v>
          </cell>
          <cell r="L781" t="str">
            <v>495 pages</v>
          </cell>
          <cell r="M781" t="str">
            <v>Editions ENI</v>
          </cell>
          <cell r="N781" t="str">
            <v>fre</v>
          </cell>
          <cell r="O781" t="str">
            <v>fre</v>
          </cell>
          <cell r="P781" t="str">
            <v>fre</v>
          </cell>
          <cell r="Q781" t="str">
            <v>&amp;Agrave;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v>
          </cell>
          <cell r="R781">
            <v>9782409036446</v>
          </cell>
          <cell r="S781" t="str">
            <v>Version Numérique</v>
          </cell>
          <cell r="T781">
            <v>9782409036439</v>
          </cell>
          <cell r="U781" t="str">
            <v>Version Imprimée</v>
          </cell>
          <cell r="V781" t="str">
            <v>St-Herblain</v>
          </cell>
          <cell r="W781" t="str">
            <v>Editions ENI</v>
          </cell>
          <cell r="X781">
            <v>2022</v>
          </cell>
          <cell r="Y781" t="str">
            <v>Bibliothèque Numérique ENI (Service en ligne)</v>
          </cell>
          <cell r="Z781" t="str">
            <v>RESSOURCES INFORMATIQUES</v>
          </cell>
          <cell r="AA781" t="str">
            <v>texte</v>
          </cell>
          <cell r="AB781" t="str">
            <v>txt</v>
          </cell>
          <cell r="AC781" t="str">
            <v>rdacontent/fre</v>
          </cell>
          <cell r="AD781" t="str">
            <v>informatique</v>
          </cell>
          <cell r="AE781" t="str">
            <v>c</v>
          </cell>
          <cell r="AF781" t="str">
            <v>rdamedia/fre</v>
          </cell>
          <cell r="AG781" t="str">
            <v>ressource en ligne</v>
          </cell>
          <cell r="AH781" t="str">
            <v>cr</v>
          </cell>
          <cell r="AI781" t="str">
            <v>rdacarrier/fre</v>
          </cell>
          <cell r="AJ781" t="str">
            <v>m\\\\\o\\d\\\\\\\\</v>
          </cell>
          <cell r="AK781" t="str">
            <v>cr\cn\\\\uuaua</v>
          </cell>
          <cell r="AL781" t="str">
            <v>Accès restreint aux membres</v>
          </cell>
          <cell r="AM781" t="str">
            <v>Source de la note de description : Version imprimée</v>
          </cell>
          <cell r="AN781" t="str">
            <v/>
          </cell>
          <cell r="AO781" t="str">
            <v>%SITE_CLIENT%/?library_guid=DBB5EC27-6BA0-4162-B39F-845DA67E9E17</v>
          </cell>
          <cell r="AP781" t="str">
            <v>Accès au travers du portail ENI</v>
          </cell>
          <cell r="AQ781" t="str">
            <v xml:space="preserve">  macro</v>
          </cell>
          <cell r="AR781" t="str">
            <v xml:space="preserve"> api </v>
          </cell>
          <cell r="AS781" t="str">
            <v xml:space="preserve"> excel 2021 </v>
          </cell>
          <cell r="AT781" t="str">
            <v xml:space="preserve"> excel vba </v>
          </cell>
          <cell r="AU781" t="str">
            <v xml:space="preserve"> macro commande </v>
          </cell>
          <cell r="AV781" t="str">
            <v xml:space="preserve"> microsoft 365</v>
          </cell>
          <cell r="AW781" t="str">
            <v xml:space="preserve"> office </v>
          </cell>
          <cell r="AX781" t="str">
            <v xml:space="preserve"> office 2021 </v>
          </cell>
          <cell r="AY781" t="str">
            <v xml:space="preserve"> office 365 </v>
          </cell>
          <cell r="AZ781" t="str">
            <v xml:space="preserve">commande </v>
          </cell>
          <cell r="BA781" t="str">
            <v xml:space="preserve">microsoft </v>
          </cell>
          <cell r="BB781" t="str">
            <v/>
          </cell>
          <cell r="BC781" t="str">
            <v/>
          </cell>
          <cell r="BD781" t="str">
            <v/>
          </cell>
          <cell r="BE781" t="str">
            <v/>
          </cell>
          <cell r="BF781" t="str">
            <v/>
          </cell>
          <cell r="BG781" t="str">
            <v/>
          </cell>
          <cell r="BH781" t="str">
            <v/>
          </cell>
          <cell r="BI781" t="str">
            <v/>
          </cell>
          <cell r="BJ781" t="str">
            <v/>
          </cell>
          <cell r="BK781" t="str">
            <v/>
          </cell>
          <cell r="BL781" t="str">
            <v/>
          </cell>
          <cell r="BM781" t="str">
            <v/>
          </cell>
          <cell r="BN781" t="str">
            <v/>
          </cell>
          <cell r="BO781" t="str">
            <v/>
          </cell>
          <cell r="BP781" t="str">
            <v/>
          </cell>
          <cell r="BQ781" t="str">
            <v/>
          </cell>
          <cell r="BR781" t="str">
            <v/>
          </cell>
          <cell r="BS781" t="str">
            <v/>
          </cell>
          <cell r="BT781" t="str">
            <v/>
          </cell>
          <cell r="BU781" t="str">
            <v/>
          </cell>
          <cell r="BV781" t="str">
            <v/>
          </cell>
          <cell r="BW781" t="str">
            <v/>
          </cell>
          <cell r="BX781" t="str">
            <v/>
          </cell>
        </row>
        <row r="782">
          <cell r="A782" t="str">
            <v>RI22.1CSS</v>
          </cell>
          <cell r="B782" t="str">
            <v>CSS 2.1</v>
          </cell>
          <cell r="C782" t="str">
            <v>Adoptez les feuilles de style pour maîtriser les standards du web [2ième édition]</v>
          </cell>
          <cell r="D782" t="str">
            <v>Christophe AUBRY</v>
          </cell>
          <cell r="E782" t="str">
            <v/>
          </cell>
          <cell r="F782" t="str">
            <v>AUBRY, Christophe</v>
          </cell>
          <cell r="G782" t="str">
            <v/>
          </cell>
          <cell r="H782" t="str">
            <v/>
          </cell>
          <cell r="I782" t="str">
            <v/>
          </cell>
          <cell r="J782" t="str">
            <v/>
          </cell>
          <cell r="K782" t="str">
            <v>Edition du 1 June 2008</v>
          </cell>
          <cell r="L782" t="str">
            <v>326 pages</v>
          </cell>
          <cell r="M782" t="str">
            <v>Editions ENI</v>
          </cell>
          <cell r="N782" t="str">
            <v>fre</v>
          </cell>
          <cell r="O782" t="str">
            <v>fre</v>
          </cell>
          <cell r="P782" t="str">
            <v>fre</v>
          </cell>
          <cell r="Q782" t="str">
            <v>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v>
          </cell>
          <cell r="R782">
            <v>9782746044098</v>
          </cell>
          <cell r="S782" t="str">
            <v>Version Numérique</v>
          </cell>
          <cell r="T782">
            <v>9782746042650</v>
          </cell>
          <cell r="U782" t="str">
            <v>Version Imprimée</v>
          </cell>
          <cell r="V782" t="str">
            <v>St-Herblain</v>
          </cell>
          <cell r="W782" t="str">
            <v>Editions ENI</v>
          </cell>
          <cell r="X782">
            <v>2008</v>
          </cell>
          <cell r="Y782" t="str">
            <v>Bibliothèque Numérique ENI (Service en ligne)</v>
          </cell>
          <cell r="Z782" t="str">
            <v>RESSOURCES INFORMATIQUES</v>
          </cell>
          <cell r="AA782" t="str">
            <v>texte</v>
          </cell>
          <cell r="AB782" t="str">
            <v>txt</v>
          </cell>
          <cell r="AC782" t="str">
            <v>rdacontent/fre</v>
          </cell>
          <cell r="AD782" t="str">
            <v>informatique</v>
          </cell>
          <cell r="AE782" t="str">
            <v>c</v>
          </cell>
          <cell r="AF782" t="str">
            <v>rdamedia/fre</v>
          </cell>
          <cell r="AG782" t="str">
            <v>ressource en ligne</v>
          </cell>
          <cell r="AH782" t="str">
            <v>cr</v>
          </cell>
          <cell r="AI782" t="str">
            <v>rdacarrier/fre</v>
          </cell>
          <cell r="AJ782" t="str">
            <v>m\\\\\o\\d\\\\\\\\</v>
          </cell>
          <cell r="AK782" t="str">
            <v>cr\cn\\\\uuaua</v>
          </cell>
          <cell r="AL782" t="str">
            <v>Accès restreint aux membres</v>
          </cell>
          <cell r="AM782" t="str">
            <v>Source de la note de description : Version imprimée</v>
          </cell>
          <cell r="AN782" t="str">
            <v/>
          </cell>
          <cell r="AO782" t="str">
            <v>%SITE_CLIENT%/?library_guid=7129E021-01F2-4FBD-A91D-A138731BC8EC</v>
          </cell>
          <cell r="AP782" t="str">
            <v>Accès au travers du portail ENI</v>
          </cell>
          <cell r="AQ782" t="str">
            <v xml:space="preserve"> développement </v>
          </cell>
          <cell r="AR782" t="str">
            <v xml:space="preserve"> e</v>
          </cell>
          <cell r="AS782" t="str">
            <v xml:space="preserve"> ebook </v>
          </cell>
          <cell r="AT782" t="str">
            <v xml:space="preserve"> feuille de style </v>
          </cell>
          <cell r="AU782" t="str">
            <v xml:space="preserve"> livre électronique </v>
          </cell>
          <cell r="AV782" t="str">
            <v xml:space="preserve"> livre numérique </v>
          </cell>
          <cell r="AW782" t="str">
            <v xml:space="preserve"> livres électroniques </v>
          </cell>
          <cell r="AX782" t="str">
            <v xml:space="preserve"> livres numériques </v>
          </cell>
          <cell r="AY782" t="str">
            <v xml:space="preserve"> LNRI22.1CSS</v>
          </cell>
          <cell r="AZ782" t="str">
            <v xml:space="preserve"> W3C </v>
          </cell>
          <cell r="BA782" t="str">
            <v xml:space="preserve">book </v>
          </cell>
          <cell r="BB782" t="str">
            <v xml:space="preserve">livre CSS </v>
          </cell>
          <cell r="BC782" t="str">
            <v/>
          </cell>
          <cell r="BD782" t="str">
            <v/>
          </cell>
          <cell r="BE782" t="str">
            <v/>
          </cell>
          <cell r="BF782" t="str">
            <v/>
          </cell>
          <cell r="BG782" t="str">
            <v/>
          </cell>
          <cell r="BH782" t="str">
            <v/>
          </cell>
          <cell r="BI782" t="str">
            <v/>
          </cell>
          <cell r="BJ782" t="str">
            <v/>
          </cell>
          <cell r="BK782" t="str">
            <v/>
          </cell>
          <cell r="BL782" t="str">
            <v/>
          </cell>
          <cell r="BM782" t="str">
            <v/>
          </cell>
          <cell r="BN782" t="str">
            <v/>
          </cell>
          <cell r="BO782" t="str">
            <v/>
          </cell>
          <cell r="BP782" t="str">
            <v/>
          </cell>
          <cell r="BQ782" t="str">
            <v/>
          </cell>
          <cell r="BR782" t="str">
            <v/>
          </cell>
          <cell r="BS782" t="str">
            <v/>
          </cell>
          <cell r="BT782" t="str">
            <v/>
          </cell>
          <cell r="BU782" t="str">
            <v/>
          </cell>
          <cell r="BV782" t="str">
            <v/>
          </cell>
          <cell r="BW782" t="str">
            <v/>
          </cell>
          <cell r="BX782" t="str">
            <v/>
          </cell>
        </row>
        <row r="783">
          <cell r="A783" t="str">
            <v>RI22AUT</v>
          </cell>
          <cell r="B783" t="str">
            <v>AutoCAD 2022</v>
          </cell>
          <cell r="C783" t="str">
            <v>Des fondamentaux à la présentation détaillée autour de projets professionnels</v>
          </cell>
          <cell r="D783" t="str">
            <v>Jean-Yves GOUEZ,Olivier LE FRAPPER</v>
          </cell>
          <cell r="E783" t="str">
            <v/>
          </cell>
          <cell r="F783" t="str">
            <v>GOUEZ, Jean-Yves</v>
          </cell>
          <cell r="G783" t="str">
            <v>LE FRAPPER, Olivier</v>
          </cell>
          <cell r="H783" t="str">
            <v/>
          </cell>
          <cell r="I783" t="str">
            <v/>
          </cell>
          <cell r="J783" t="str">
            <v/>
          </cell>
          <cell r="K783" t="str">
            <v>Edition du 1 November 2021</v>
          </cell>
          <cell r="L783" t="str">
            <v>737 pages</v>
          </cell>
          <cell r="M783" t="str">
            <v>Editions ENI</v>
          </cell>
          <cell r="N783" t="str">
            <v>fre</v>
          </cell>
          <cell r="O783" t="str">
            <v>fre</v>
          </cell>
          <cell r="P783" t="str">
            <v>fre</v>
          </cell>
          <cell r="Q783" t="str">
            <v>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v>
          </cell>
          <cell r="R783">
            <v>9782409032806</v>
          </cell>
          <cell r="S783" t="str">
            <v>Version Numérique</v>
          </cell>
          <cell r="T783">
            <v>9782409032790</v>
          </cell>
          <cell r="U783" t="str">
            <v>Version Imprimée</v>
          </cell>
          <cell r="V783" t="str">
            <v>St-Herblain</v>
          </cell>
          <cell r="W783" t="str">
            <v>Editions ENI</v>
          </cell>
          <cell r="X783">
            <v>2021</v>
          </cell>
          <cell r="Y783" t="str">
            <v>Bibliothèque Numérique ENI (Service en ligne)</v>
          </cell>
          <cell r="Z783" t="str">
            <v>RESSOURCES INFORMATIQUES</v>
          </cell>
          <cell r="AA783" t="str">
            <v>texte</v>
          </cell>
          <cell r="AB783" t="str">
            <v>txt</v>
          </cell>
          <cell r="AC783" t="str">
            <v>rdacontent/fre</v>
          </cell>
          <cell r="AD783" t="str">
            <v>informatique</v>
          </cell>
          <cell r="AE783" t="str">
            <v>c</v>
          </cell>
          <cell r="AF783" t="str">
            <v>rdamedia/fre</v>
          </cell>
          <cell r="AG783" t="str">
            <v>ressource en ligne</v>
          </cell>
          <cell r="AH783" t="str">
            <v>cr</v>
          </cell>
          <cell r="AI783" t="str">
            <v>rdacarrier/fre</v>
          </cell>
          <cell r="AJ783" t="str">
            <v>m\\\\\o\\d\\\\\\\\</v>
          </cell>
          <cell r="AK783" t="str">
            <v>cr\cn\\\\uuaua</v>
          </cell>
          <cell r="AL783" t="str">
            <v>Accès restreint aux membres</v>
          </cell>
          <cell r="AM783" t="str">
            <v>Source de la note de description : Version imprimée</v>
          </cell>
          <cell r="AN783" t="str">
            <v/>
          </cell>
          <cell r="AO783" t="str">
            <v>%SITE_CLIENT%/?library_guid=40A34054-7C11-4B16-8D71-769CA794D0BE</v>
          </cell>
          <cell r="AP783" t="str">
            <v>Accès au travers du portail ENI</v>
          </cell>
          <cell r="AQ783" t="str">
            <v xml:space="preserve"> 2D </v>
          </cell>
          <cell r="AR783" t="str">
            <v xml:space="preserve"> 3D </v>
          </cell>
          <cell r="AS783" t="str">
            <v xml:space="preserve"> autocad </v>
          </cell>
          <cell r="AT783" t="str">
            <v xml:space="preserve"> autodesk 2022 </v>
          </cell>
          <cell r="AU783" t="str">
            <v xml:space="preserve"> CAO </v>
          </cell>
          <cell r="AV783" t="str">
            <v xml:space="preserve"> DAO </v>
          </cell>
          <cell r="AW783" t="str">
            <v xml:space="preserve"> dwf </v>
          </cell>
          <cell r="AX783" t="str">
            <v xml:space="preserve"> skp</v>
          </cell>
          <cell r="AY783" t="str">
            <v xml:space="preserve">AUTOCAD </v>
          </cell>
          <cell r="AZ783" t="str">
            <v/>
          </cell>
          <cell r="BA783" t="str">
            <v/>
          </cell>
          <cell r="BB783" t="str">
            <v/>
          </cell>
          <cell r="BC783" t="str">
            <v/>
          </cell>
          <cell r="BD783" t="str">
            <v/>
          </cell>
          <cell r="BE783" t="str">
            <v/>
          </cell>
          <cell r="BF783" t="str">
            <v/>
          </cell>
          <cell r="BG783" t="str">
            <v/>
          </cell>
          <cell r="BH783" t="str">
            <v/>
          </cell>
          <cell r="BI783" t="str">
            <v/>
          </cell>
          <cell r="BJ783" t="str">
            <v/>
          </cell>
          <cell r="BK783" t="str">
            <v/>
          </cell>
          <cell r="BL783" t="str">
            <v/>
          </cell>
          <cell r="BM783" t="str">
            <v/>
          </cell>
          <cell r="BN783" t="str">
            <v/>
          </cell>
          <cell r="BO783" t="str">
            <v/>
          </cell>
          <cell r="BP783" t="str">
            <v/>
          </cell>
          <cell r="BQ783" t="str">
            <v/>
          </cell>
          <cell r="BR783" t="str">
            <v/>
          </cell>
          <cell r="BS783" t="str">
            <v/>
          </cell>
          <cell r="BT783" t="str">
            <v/>
          </cell>
          <cell r="BU783" t="str">
            <v/>
          </cell>
          <cell r="BV783" t="str">
            <v/>
          </cell>
          <cell r="BW783" t="str">
            <v/>
          </cell>
          <cell r="BX783" t="str">
            <v/>
          </cell>
        </row>
        <row r="784">
          <cell r="A784" t="str">
            <v>RI22SQLA</v>
          </cell>
          <cell r="B784" t="str">
            <v>SQL Server 2022</v>
          </cell>
          <cell r="C784" t="str">
            <v>Apprendre à administrer un serveur de base de données</v>
          </cell>
          <cell r="D784" t="str">
            <v>Jacques Poirier</v>
          </cell>
          <cell r="E784" t="str">
            <v/>
          </cell>
          <cell r="F784" t="str">
            <v>Poirier, Jacques</v>
          </cell>
          <cell r="G784" t="str">
            <v/>
          </cell>
          <cell r="H784" t="str">
            <v/>
          </cell>
          <cell r="I784" t="str">
            <v/>
          </cell>
          <cell r="J784" t="str">
            <v/>
          </cell>
          <cell r="K784" t="str">
            <v>Edition du 1 May 2023</v>
          </cell>
          <cell r="L784" t="str">
            <v>485 pages</v>
          </cell>
          <cell r="M784" t="str">
            <v>Editions ENI</v>
          </cell>
          <cell r="N784" t="str">
            <v>fre</v>
          </cell>
          <cell r="O784" t="str">
            <v>fre</v>
          </cell>
          <cell r="P784" t="str">
            <v>fre</v>
          </cell>
          <cell r="Q784" t="str">
            <v>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v>
          </cell>
          <cell r="R784">
            <v>9782409039751</v>
          </cell>
          <cell r="S784" t="str">
            <v>Version Numérique</v>
          </cell>
          <cell r="T784">
            <v>9782409039744</v>
          </cell>
          <cell r="U784" t="str">
            <v>Version Imprimée</v>
          </cell>
          <cell r="V784" t="str">
            <v>St-Herblain</v>
          </cell>
          <cell r="W784" t="str">
            <v>Editions ENI</v>
          </cell>
          <cell r="X784">
            <v>2023</v>
          </cell>
          <cell r="Y784" t="str">
            <v>Bibliothèque Numérique ENI (Service en ligne)</v>
          </cell>
          <cell r="Z784" t="str">
            <v>RESSOURCES INFORMATIQUES</v>
          </cell>
          <cell r="AA784" t="str">
            <v>texte</v>
          </cell>
          <cell r="AB784" t="str">
            <v>txt</v>
          </cell>
          <cell r="AC784" t="str">
            <v>rdacontent/fre</v>
          </cell>
          <cell r="AD784" t="str">
            <v>informatique</v>
          </cell>
          <cell r="AE784" t="str">
            <v>c</v>
          </cell>
          <cell r="AF784" t="str">
            <v>rdamedia/fre</v>
          </cell>
          <cell r="AG784" t="str">
            <v>ressource en ligne</v>
          </cell>
          <cell r="AH784" t="str">
            <v>cr</v>
          </cell>
          <cell r="AI784" t="str">
            <v>rdacarrier/fre</v>
          </cell>
          <cell r="AJ784" t="str">
            <v>m\\\\\o\\d\\\\\\\\</v>
          </cell>
          <cell r="AK784" t="str">
            <v>cr\cn\\\\uuaua</v>
          </cell>
          <cell r="AL784" t="str">
            <v>Accès restreint aux membres</v>
          </cell>
          <cell r="AM784" t="str">
            <v>Source de la note de description : Version imprimée</v>
          </cell>
          <cell r="AN784" t="str">
            <v/>
          </cell>
          <cell r="AO784" t="str">
            <v>%SITE_CLIENT%/?library_guid=EA8F34F6-C35F-4960-B8ED-539B2C2E259B</v>
          </cell>
          <cell r="AP784" t="str">
            <v>Accès au travers du portail ENI</v>
          </cell>
          <cell r="AQ784" t="str">
            <v xml:space="preserve"> algèbre relationnelle </v>
          </cell>
          <cell r="AR784" t="str">
            <v xml:space="preserve"> Microsoft </v>
          </cell>
          <cell r="AS784" t="str">
            <v xml:space="preserve"> SGBD </v>
          </cell>
          <cell r="AT784" t="str">
            <v xml:space="preserve"> SGBDR </v>
          </cell>
          <cell r="AU784" t="str">
            <v xml:space="preserve"> SQL Profiler</v>
          </cell>
          <cell r="AV784" t="str">
            <v xml:space="preserve"> sql serveur </v>
          </cell>
          <cell r="AW784" t="str">
            <v xml:space="preserve"> sqlserver </v>
          </cell>
          <cell r="AX784" t="str">
            <v xml:space="preserve"> Transact SQL </v>
          </cell>
          <cell r="AY784" t="str">
            <v xml:space="preserve">SQL </v>
          </cell>
          <cell r="AZ784" t="str">
            <v/>
          </cell>
          <cell r="BA784" t="str">
            <v/>
          </cell>
          <cell r="BB784" t="str">
            <v/>
          </cell>
          <cell r="BC784" t="str">
            <v/>
          </cell>
          <cell r="BD784" t="str">
            <v/>
          </cell>
          <cell r="BE784" t="str">
            <v/>
          </cell>
          <cell r="BF784" t="str">
            <v/>
          </cell>
          <cell r="BG784" t="str">
            <v/>
          </cell>
          <cell r="BH784" t="str">
            <v/>
          </cell>
          <cell r="BI784" t="str">
            <v/>
          </cell>
          <cell r="BJ784" t="str">
            <v/>
          </cell>
          <cell r="BK784" t="str">
            <v/>
          </cell>
          <cell r="BL784" t="str">
            <v/>
          </cell>
          <cell r="BM784" t="str">
            <v/>
          </cell>
          <cell r="BN784" t="str">
            <v/>
          </cell>
          <cell r="BO784" t="str">
            <v/>
          </cell>
          <cell r="BP784" t="str">
            <v/>
          </cell>
          <cell r="BQ784" t="str">
            <v/>
          </cell>
          <cell r="BR784" t="str">
            <v/>
          </cell>
          <cell r="BS784" t="str">
            <v/>
          </cell>
          <cell r="BT784" t="str">
            <v/>
          </cell>
          <cell r="BU784" t="str">
            <v/>
          </cell>
          <cell r="BV784" t="str">
            <v/>
          </cell>
          <cell r="BW784" t="str">
            <v/>
          </cell>
          <cell r="BX784" t="str">
            <v/>
          </cell>
        </row>
        <row r="785">
          <cell r="A785" t="str">
            <v>RI22WINIST</v>
          </cell>
          <cell r="B785" t="str">
            <v>Windows Server 2022</v>
          </cell>
          <cell r="C785" t="str">
            <v>Installation, gestion du stockage et des traitements</v>
          </cell>
          <cell r="D785" t="str">
            <v>Nicolas BONNET</v>
          </cell>
          <cell r="E785" t="str">
            <v/>
          </cell>
          <cell r="F785" t="str">
            <v>BONNET, Nicolas</v>
          </cell>
          <cell r="G785" t="str">
            <v/>
          </cell>
          <cell r="H785" t="str">
            <v/>
          </cell>
          <cell r="I785" t="str">
            <v/>
          </cell>
          <cell r="J785" t="str">
            <v/>
          </cell>
          <cell r="K785" t="str">
            <v>Edition du 1 May 2023</v>
          </cell>
          <cell r="L785" t="str">
            <v>402 pages</v>
          </cell>
          <cell r="M785" t="str">
            <v>Editions ENI</v>
          </cell>
          <cell r="N785" t="str">
            <v>fre</v>
          </cell>
          <cell r="O785" t="str">
            <v>fre</v>
          </cell>
          <cell r="P785" t="str">
            <v>fre</v>
          </cell>
          <cell r="Q785" t="str">
            <v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v>
          </cell>
          <cell r="R785">
            <v>9782409039799</v>
          </cell>
          <cell r="S785" t="str">
            <v>Version Numérique</v>
          </cell>
          <cell r="T785">
            <v>9782409039782</v>
          </cell>
          <cell r="U785" t="str">
            <v>Version Imprimée</v>
          </cell>
          <cell r="V785" t="str">
            <v>St-Herblain</v>
          </cell>
          <cell r="W785" t="str">
            <v>Editions ENI</v>
          </cell>
          <cell r="X785">
            <v>2023</v>
          </cell>
          <cell r="Y785" t="str">
            <v>Bibliothèque Numérique ENI (Service en ligne)</v>
          </cell>
          <cell r="Z785" t="str">
            <v>RESSOURCES INFORMATIQUES</v>
          </cell>
          <cell r="AA785" t="str">
            <v>texte</v>
          </cell>
          <cell r="AB785" t="str">
            <v>txt</v>
          </cell>
          <cell r="AC785" t="str">
            <v>rdacontent/fre</v>
          </cell>
          <cell r="AD785" t="str">
            <v>informatique</v>
          </cell>
          <cell r="AE785" t="str">
            <v>c</v>
          </cell>
          <cell r="AF785" t="str">
            <v>rdamedia/fre</v>
          </cell>
          <cell r="AG785" t="str">
            <v>ressource en ligne</v>
          </cell>
          <cell r="AH785" t="str">
            <v>cr</v>
          </cell>
          <cell r="AI785" t="str">
            <v>rdacarrier/fre</v>
          </cell>
          <cell r="AJ785" t="str">
            <v>m\\\\\o\\d\\\\\\\\</v>
          </cell>
          <cell r="AK785" t="str">
            <v>cr\cn\\\\uuaua</v>
          </cell>
          <cell r="AL785" t="str">
            <v>Accès restreint aux membres</v>
          </cell>
          <cell r="AM785" t="str">
            <v>Source de la note de description : Version imprimée</v>
          </cell>
          <cell r="AN785" t="str">
            <v/>
          </cell>
          <cell r="AO785" t="str">
            <v>%SITE_CLIENT%/?library_guid=5759C378-4668-4A19-82F7-256FAD88FEF8</v>
          </cell>
          <cell r="AP785" t="str">
            <v>Accès au travers du portail ENI</v>
          </cell>
          <cell r="AQ785" t="str">
            <v xml:space="preserve"> Active Directory </v>
          </cell>
          <cell r="AR785" t="str">
            <v xml:space="preserve"> AD </v>
          </cell>
          <cell r="AS785" t="str">
            <v xml:space="preserve"> cluster </v>
          </cell>
          <cell r="AT785" t="str">
            <v xml:space="preserve"> container </v>
          </cell>
          <cell r="AU785" t="str">
            <v xml:space="preserve"> conteneur </v>
          </cell>
          <cell r="AV785" t="str">
            <v xml:space="preserve"> Core </v>
          </cell>
          <cell r="AW785" t="str">
            <v xml:space="preserve"> DAS </v>
          </cell>
          <cell r="AX785" t="str">
            <v xml:space="preserve"> Hyper</v>
          </cell>
          <cell r="AY785" t="str">
            <v xml:space="preserve"> hyper V </v>
          </cell>
          <cell r="AZ785" t="str">
            <v xml:space="preserve"> nanoserver </v>
          </cell>
          <cell r="BA785" t="str">
            <v xml:space="preserve"> NAS </v>
          </cell>
          <cell r="BB785" t="str">
            <v xml:space="preserve"> NLB</v>
          </cell>
          <cell r="BC785" t="str">
            <v xml:space="preserve"> réseau </v>
          </cell>
          <cell r="BD785" t="str">
            <v xml:space="preserve"> SAN </v>
          </cell>
          <cell r="BE785" t="str">
            <v xml:space="preserve">système </v>
          </cell>
          <cell r="BF785" t="str">
            <v xml:space="preserve">V </v>
          </cell>
          <cell r="BG785" t="str">
            <v/>
          </cell>
          <cell r="BH785" t="str">
            <v/>
          </cell>
          <cell r="BI785" t="str">
            <v/>
          </cell>
          <cell r="BJ785" t="str">
            <v/>
          </cell>
          <cell r="BK785" t="str">
            <v/>
          </cell>
          <cell r="BL785" t="str">
            <v/>
          </cell>
          <cell r="BM785" t="str">
            <v/>
          </cell>
          <cell r="BN785" t="str">
            <v/>
          </cell>
          <cell r="BO785" t="str">
            <v/>
          </cell>
          <cell r="BP785" t="str">
            <v/>
          </cell>
          <cell r="BQ785" t="str">
            <v/>
          </cell>
          <cell r="BR785" t="str">
            <v/>
          </cell>
          <cell r="BS785" t="str">
            <v/>
          </cell>
          <cell r="BT785" t="str">
            <v/>
          </cell>
          <cell r="BU785" t="str">
            <v/>
          </cell>
          <cell r="BV785" t="str">
            <v/>
          </cell>
          <cell r="BW785" t="str">
            <v/>
          </cell>
          <cell r="BX785" t="str">
            <v/>
          </cell>
        </row>
        <row r="786">
          <cell r="A786" t="str">
            <v>RI22WINS</v>
          </cell>
          <cell r="B786" t="str">
            <v>Windows Server 2022</v>
          </cell>
          <cell r="C786" t="str">
            <v>Les bases indispensables pour administrer et configurer votre serveur</v>
          </cell>
          <cell r="D786" t="str">
            <v>Nicolas BONNET</v>
          </cell>
          <cell r="E786" t="str">
            <v/>
          </cell>
          <cell r="F786" t="str">
            <v>BONNET, Nicolas</v>
          </cell>
          <cell r="G786" t="str">
            <v/>
          </cell>
          <cell r="H786" t="str">
            <v/>
          </cell>
          <cell r="I786" t="str">
            <v/>
          </cell>
          <cell r="J786" t="str">
            <v/>
          </cell>
          <cell r="K786" t="str">
            <v>Edition du 1 November 2022</v>
          </cell>
          <cell r="L786" t="str">
            <v>796 pages</v>
          </cell>
          <cell r="M786" t="str">
            <v>Editions ENI</v>
          </cell>
          <cell r="N786" t="str">
            <v>fre</v>
          </cell>
          <cell r="O786" t="str">
            <v>fre</v>
          </cell>
          <cell r="P786" t="str">
            <v>fre</v>
          </cell>
          <cell r="Q786" t="str">
            <v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v>
          </cell>
          <cell r="R786">
            <v>9782409037658</v>
          </cell>
          <cell r="S786" t="str">
            <v>Version Numérique</v>
          </cell>
          <cell r="T786">
            <v>9782409037641</v>
          </cell>
          <cell r="U786" t="str">
            <v>Version Imprimée</v>
          </cell>
          <cell r="V786" t="str">
            <v>St-Herblain</v>
          </cell>
          <cell r="W786" t="str">
            <v>Editions ENI</v>
          </cell>
          <cell r="X786">
            <v>2022</v>
          </cell>
          <cell r="Y786" t="str">
            <v>Bibliothèque Numérique ENI (Service en ligne)</v>
          </cell>
          <cell r="Z786" t="str">
            <v>RESSOURCES INFORMATIQUES</v>
          </cell>
          <cell r="AA786" t="str">
            <v>texte</v>
          </cell>
          <cell r="AB786" t="str">
            <v>txt</v>
          </cell>
          <cell r="AC786" t="str">
            <v>rdacontent/fre</v>
          </cell>
          <cell r="AD786" t="str">
            <v>informatique</v>
          </cell>
          <cell r="AE786" t="str">
            <v>c</v>
          </cell>
          <cell r="AF786" t="str">
            <v>rdamedia/fre</v>
          </cell>
          <cell r="AG786" t="str">
            <v>ressource en ligne</v>
          </cell>
          <cell r="AH786" t="str">
            <v>cr</v>
          </cell>
          <cell r="AI786" t="str">
            <v>rdacarrier/fre</v>
          </cell>
          <cell r="AJ786" t="str">
            <v>m\\\\\o\\d\\\\\\\\</v>
          </cell>
          <cell r="AK786" t="str">
            <v>cr\cn\\\\uuaua</v>
          </cell>
          <cell r="AL786" t="str">
            <v>Accès restreint aux membres</v>
          </cell>
          <cell r="AM786" t="str">
            <v>Source de la note de description : Version imprimée</v>
          </cell>
          <cell r="AN786" t="str">
            <v/>
          </cell>
          <cell r="AO786" t="str">
            <v>%SITE_CLIENT%/?library_guid=DF800C36-9266-4CB0-8F88-7E184F73448A</v>
          </cell>
          <cell r="AP786" t="str">
            <v>Accès au travers du portail ENI</v>
          </cell>
          <cell r="AQ786" t="str">
            <v xml:space="preserve"> active directory </v>
          </cell>
          <cell r="AR786" t="str">
            <v xml:space="preserve"> AD </v>
          </cell>
          <cell r="AS786" t="str">
            <v xml:space="preserve"> dfs </v>
          </cell>
          <cell r="AT786" t="str">
            <v xml:space="preserve"> dhcp </v>
          </cell>
          <cell r="AU786" t="str">
            <v xml:space="preserve"> dns </v>
          </cell>
          <cell r="AV786" t="str">
            <v xml:space="preserve"> hyper</v>
          </cell>
          <cell r="AW786" t="str">
            <v xml:space="preserve"> microsoft </v>
          </cell>
          <cell r="AX786" t="str">
            <v xml:space="preserve"> powershell</v>
          </cell>
          <cell r="AY786" t="str">
            <v xml:space="preserve"> RODC </v>
          </cell>
          <cell r="AZ786" t="str">
            <v xml:space="preserve">v </v>
          </cell>
          <cell r="BA786" t="str">
            <v xml:space="preserve">windows serveur </v>
          </cell>
          <cell r="BB786" t="str">
            <v/>
          </cell>
          <cell r="BC786" t="str">
            <v/>
          </cell>
          <cell r="BD786" t="str">
            <v/>
          </cell>
          <cell r="BE786" t="str">
            <v/>
          </cell>
          <cell r="BF786" t="str">
            <v/>
          </cell>
          <cell r="BG786" t="str">
            <v/>
          </cell>
          <cell r="BH786" t="str">
            <v/>
          </cell>
          <cell r="BI786" t="str">
            <v/>
          </cell>
          <cell r="BJ786" t="str">
            <v/>
          </cell>
          <cell r="BK786" t="str">
            <v/>
          </cell>
          <cell r="BL786" t="str">
            <v/>
          </cell>
          <cell r="BM786" t="str">
            <v/>
          </cell>
          <cell r="BN786" t="str">
            <v/>
          </cell>
          <cell r="BO786" t="str">
            <v/>
          </cell>
          <cell r="BP786" t="str">
            <v/>
          </cell>
          <cell r="BQ786" t="str">
            <v/>
          </cell>
          <cell r="BR786" t="str">
            <v/>
          </cell>
          <cell r="BS786" t="str">
            <v/>
          </cell>
          <cell r="BT786" t="str">
            <v/>
          </cell>
          <cell r="BU786" t="str">
            <v/>
          </cell>
          <cell r="BV786" t="str">
            <v/>
          </cell>
          <cell r="BW786" t="str">
            <v/>
          </cell>
          <cell r="BX786" t="str">
            <v/>
          </cell>
        </row>
        <row r="787">
          <cell r="A787" t="str">
            <v>RI2365OFF</v>
          </cell>
          <cell r="B787" t="str">
            <v>Office 365</v>
          </cell>
          <cell r="C787" t="str">
            <v>Déploiement, administration et configuration (2e édition)</v>
          </cell>
          <cell r="D787" t="str">
            <v>Mickaël GILARDEAU</v>
          </cell>
          <cell r="E787" t="str">
            <v/>
          </cell>
          <cell r="F787" t="str">
            <v>GILARDEAU, Mickaël</v>
          </cell>
          <cell r="G787" t="str">
            <v/>
          </cell>
          <cell r="H787" t="str">
            <v/>
          </cell>
          <cell r="I787" t="str">
            <v/>
          </cell>
          <cell r="J787" t="str">
            <v/>
          </cell>
          <cell r="K787" t="str">
            <v>Edition du 1 May 2017</v>
          </cell>
          <cell r="L787" t="str">
            <v>312 pages</v>
          </cell>
          <cell r="M787" t="str">
            <v>Editions ENI</v>
          </cell>
          <cell r="N787" t="str">
            <v>fre</v>
          </cell>
          <cell r="O787" t="str">
            <v>fre</v>
          </cell>
          <cell r="P787" t="str">
            <v>fre</v>
          </cell>
          <cell r="Q787" t="str">
            <v>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v>
          </cell>
          <cell r="R787">
            <v>9782409008771</v>
          </cell>
          <cell r="S787" t="str">
            <v>Version Numérique</v>
          </cell>
          <cell r="T787">
            <v>9782409007507</v>
          </cell>
          <cell r="U787" t="str">
            <v>Version Imprimée</v>
          </cell>
          <cell r="V787" t="str">
            <v>St-Herblain</v>
          </cell>
          <cell r="W787" t="str">
            <v>Editions ENI</v>
          </cell>
          <cell r="X787">
            <v>2017</v>
          </cell>
          <cell r="Y787" t="str">
            <v>Bibliothèque Numérique ENI (Service en ligne)</v>
          </cell>
          <cell r="Z787" t="str">
            <v>RESSOURCES INFORMATIQUES</v>
          </cell>
          <cell r="AA787" t="str">
            <v>texte</v>
          </cell>
          <cell r="AB787" t="str">
            <v>txt</v>
          </cell>
          <cell r="AC787" t="str">
            <v>rdacontent/fre</v>
          </cell>
          <cell r="AD787" t="str">
            <v>informatique</v>
          </cell>
          <cell r="AE787" t="str">
            <v>c</v>
          </cell>
          <cell r="AF787" t="str">
            <v>rdamedia/fre</v>
          </cell>
          <cell r="AG787" t="str">
            <v>ressource en ligne</v>
          </cell>
          <cell r="AH787" t="str">
            <v>cr</v>
          </cell>
          <cell r="AI787" t="str">
            <v>rdacarrier/fre</v>
          </cell>
          <cell r="AJ787" t="str">
            <v>m\\\\\o\\d\\\\\\\\</v>
          </cell>
          <cell r="AK787" t="str">
            <v>cr\cn\\\\uuaua</v>
          </cell>
          <cell r="AL787" t="str">
            <v>Accès restreint aux membres</v>
          </cell>
          <cell r="AM787" t="str">
            <v>Source de la note de description : Version imprimée</v>
          </cell>
          <cell r="AN787" t="str">
            <v/>
          </cell>
          <cell r="AO787" t="str">
            <v>%SITE_CLIENT%/?library_guid=40BCD808-E47D-45F2-BB1E-F0FDEC8DBCCC</v>
          </cell>
          <cell r="AP787" t="str">
            <v>Accès au travers du portail ENI</v>
          </cell>
          <cell r="AQ787" t="str">
            <v xml:space="preserve"> exchange online </v>
          </cell>
          <cell r="AR787" t="str">
            <v xml:space="preserve"> LNRI2365OFF</v>
          </cell>
          <cell r="AS787" t="str">
            <v xml:space="preserve"> lync online </v>
          </cell>
          <cell r="AT787" t="str">
            <v xml:space="preserve"> office online </v>
          </cell>
          <cell r="AU787" t="str">
            <v xml:space="preserve"> office pro </v>
          </cell>
          <cell r="AV787" t="str">
            <v xml:space="preserve"> office proplus </v>
          </cell>
          <cell r="AW787" t="str">
            <v xml:space="preserve"> owa </v>
          </cell>
          <cell r="AX787" t="str">
            <v xml:space="preserve"> sharepoint online </v>
          </cell>
          <cell r="AY787" t="str">
            <v xml:space="preserve">microsoft </v>
          </cell>
          <cell r="AZ787" t="str">
            <v/>
          </cell>
          <cell r="BA787" t="str">
            <v/>
          </cell>
          <cell r="BB787" t="str">
            <v/>
          </cell>
          <cell r="BC787" t="str">
            <v/>
          </cell>
          <cell r="BD787" t="str">
            <v/>
          </cell>
          <cell r="BE787" t="str">
            <v/>
          </cell>
          <cell r="BF787" t="str">
            <v/>
          </cell>
          <cell r="BG787" t="str">
            <v/>
          </cell>
          <cell r="BH787" t="str">
            <v/>
          </cell>
          <cell r="BI787" t="str">
            <v/>
          </cell>
          <cell r="BJ787" t="str">
            <v/>
          </cell>
          <cell r="BK787" t="str">
            <v/>
          </cell>
          <cell r="BL787" t="str">
            <v/>
          </cell>
          <cell r="BM787" t="str">
            <v/>
          </cell>
          <cell r="BN787" t="str">
            <v/>
          </cell>
          <cell r="BO787" t="str">
            <v/>
          </cell>
          <cell r="BP787" t="str">
            <v/>
          </cell>
          <cell r="BQ787" t="str">
            <v/>
          </cell>
          <cell r="BR787" t="str">
            <v/>
          </cell>
          <cell r="BS787" t="str">
            <v/>
          </cell>
          <cell r="BT787" t="str">
            <v/>
          </cell>
          <cell r="BU787" t="str">
            <v/>
          </cell>
          <cell r="BV787" t="str">
            <v/>
          </cell>
          <cell r="BW787" t="str">
            <v/>
          </cell>
          <cell r="BX787" t="str">
            <v/>
          </cell>
        </row>
        <row r="788">
          <cell r="A788" t="str">
            <v>RI25.2HTM</v>
          </cell>
          <cell r="B788" t="str">
            <v>HTML5 et CSS3</v>
          </cell>
          <cell r="C788" t="str">
            <v>Maîtrisez les standards de la création de sites web (2e édition)</v>
          </cell>
          <cell r="D788" t="str">
            <v>Christophe AUBRY</v>
          </cell>
          <cell r="E788" t="str">
            <v/>
          </cell>
          <cell r="F788" t="str">
            <v>AUBRY, Christophe</v>
          </cell>
          <cell r="G788" t="str">
            <v/>
          </cell>
          <cell r="H788" t="str">
            <v/>
          </cell>
          <cell r="I788" t="str">
            <v/>
          </cell>
          <cell r="J788" t="str">
            <v/>
          </cell>
          <cell r="K788" t="str">
            <v>Edition du 1 November 2020</v>
          </cell>
          <cell r="L788" t="str">
            <v>502 pages</v>
          </cell>
          <cell r="M788" t="str">
            <v>Editions ENI</v>
          </cell>
          <cell r="N788" t="str">
            <v>fre</v>
          </cell>
          <cell r="O788" t="str">
            <v>fre</v>
          </cell>
          <cell r="P788" t="str">
            <v>fre</v>
          </cell>
          <cell r="Q788" t="str">
            <v>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v>
          </cell>
          <cell r="R788">
            <v>9782409027574</v>
          </cell>
          <cell r="S788" t="str">
            <v>Version Numérique</v>
          </cell>
          <cell r="T788">
            <v>9782409027567</v>
          </cell>
          <cell r="U788" t="str">
            <v>Version Imprimée</v>
          </cell>
          <cell r="V788" t="str">
            <v>St-Herblain</v>
          </cell>
          <cell r="W788" t="str">
            <v>Editions ENI</v>
          </cell>
          <cell r="X788">
            <v>2020</v>
          </cell>
          <cell r="Y788" t="str">
            <v>Bibliothèque Numérique ENI (Service en ligne)</v>
          </cell>
          <cell r="Z788" t="str">
            <v>RESSOURCES INFORMATIQUES</v>
          </cell>
          <cell r="AA788" t="str">
            <v>texte</v>
          </cell>
          <cell r="AB788" t="str">
            <v>txt</v>
          </cell>
          <cell r="AC788" t="str">
            <v>rdacontent/fre</v>
          </cell>
          <cell r="AD788" t="str">
            <v>informatique</v>
          </cell>
          <cell r="AE788" t="str">
            <v>c</v>
          </cell>
          <cell r="AF788" t="str">
            <v>rdamedia/fre</v>
          </cell>
          <cell r="AG788" t="str">
            <v>ressource en ligne</v>
          </cell>
          <cell r="AH788" t="str">
            <v>cr</v>
          </cell>
          <cell r="AI788" t="str">
            <v>rdacarrier/fre</v>
          </cell>
          <cell r="AJ788" t="str">
            <v>m\\\\\o\\d\\\\\\\\</v>
          </cell>
          <cell r="AK788" t="str">
            <v>cr\cn\\\\uuaua</v>
          </cell>
          <cell r="AL788" t="str">
            <v>Accès restreint aux membres</v>
          </cell>
          <cell r="AM788" t="str">
            <v>Source de la note de description : Version imprimée</v>
          </cell>
          <cell r="AN788" t="str">
            <v/>
          </cell>
          <cell r="AO788" t="str">
            <v>%SITE_CLIENT%/?library_guid=D444CD6E-652D-4DD7-ACA6-752ED78152B4</v>
          </cell>
          <cell r="AP788" t="str">
            <v>Accès au travers du portail ENI</v>
          </cell>
          <cell r="AQ788" t="str">
            <v xml:space="preserve"> css 3</v>
          </cell>
          <cell r="AR788" t="str">
            <v xml:space="preserve"> dhtml </v>
          </cell>
          <cell r="AS788" t="str">
            <v xml:space="preserve"> firefox </v>
          </cell>
          <cell r="AT788" t="str">
            <v xml:space="preserve"> html 5 </v>
          </cell>
          <cell r="AU788" t="str">
            <v xml:space="preserve"> ie </v>
          </cell>
          <cell r="AV788" t="str">
            <v xml:space="preserve"> internet explorer </v>
          </cell>
          <cell r="AW788" t="str">
            <v xml:space="preserve"> JavaScript </v>
          </cell>
          <cell r="AX788" t="str">
            <v xml:space="preserve"> xhtml </v>
          </cell>
          <cell r="AY788" t="str">
            <v xml:space="preserve">w3c </v>
          </cell>
          <cell r="AZ788" t="str">
            <v/>
          </cell>
          <cell r="BA788" t="str">
            <v/>
          </cell>
          <cell r="BB788" t="str">
            <v/>
          </cell>
          <cell r="BC788" t="str">
            <v/>
          </cell>
          <cell r="BD788" t="str">
            <v/>
          </cell>
          <cell r="BE788" t="str">
            <v/>
          </cell>
          <cell r="BF788" t="str">
            <v/>
          </cell>
          <cell r="BG788" t="str">
            <v/>
          </cell>
          <cell r="BH788" t="str">
            <v/>
          </cell>
          <cell r="BI788" t="str">
            <v/>
          </cell>
          <cell r="BJ788" t="str">
            <v/>
          </cell>
          <cell r="BK788" t="str">
            <v/>
          </cell>
          <cell r="BL788" t="str">
            <v/>
          </cell>
          <cell r="BM788" t="str">
            <v/>
          </cell>
          <cell r="BN788" t="str">
            <v/>
          </cell>
          <cell r="BO788" t="str">
            <v/>
          </cell>
          <cell r="BP788" t="str">
            <v/>
          </cell>
          <cell r="BQ788" t="str">
            <v/>
          </cell>
          <cell r="BR788" t="str">
            <v/>
          </cell>
          <cell r="BS788" t="str">
            <v/>
          </cell>
          <cell r="BT788" t="str">
            <v/>
          </cell>
          <cell r="BU788" t="str">
            <v/>
          </cell>
          <cell r="BV788" t="str">
            <v/>
          </cell>
          <cell r="BW788" t="str">
            <v/>
          </cell>
          <cell r="BX788" t="str">
            <v/>
          </cell>
        </row>
        <row r="789">
          <cell r="A789" t="str">
            <v>RI25JOOA</v>
          </cell>
          <cell r="B789" t="str">
            <v>Joomla!</v>
          </cell>
          <cell r="C789" t="str">
            <v>Création et administration d'un site web</v>
          </cell>
          <cell r="D789" t="str">
            <v>Etienne Langlet</v>
          </cell>
          <cell r="E789" t="str">
            <v/>
          </cell>
          <cell r="F789" t="str">
            <v>Langlet, Etienne</v>
          </cell>
          <cell r="G789" t="str">
            <v/>
          </cell>
          <cell r="H789" t="str">
            <v/>
          </cell>
          <cell r="I789" t="str">
            <v/>
          </cell>
          <cell r="J789" t="str">
            <v/>
          </cell>
          <cell r="K789" t="str">
            <v>Edition du 1 April 2012</v>
          </cell>
          <cell r="L789" t="str">
            <v>409 pages</v>
          </cell>
          <cell r="M789" t="str">
            <v>Editions ENI</v>
          </cell>
          <cell r="N789" t="str">
            <v>fre</v>
          </cell>
          <cell r="O789" t="str">
            <v>fre</v>
          </cell>
          <cell r="P789" t="str">
            <v>fre</v>
          </cell>
          <cell r="Q789" t="str">
            <v>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v>
          </cell>
          <cell r="R789">
            <v>9782746073678</v>
          </cell>
          <cell r="S789" t="str">
            <v>Version Numérique</v>
          </cell>
          <cell r="T789">
            <v>9782746073012</v>
          </cell>
          <cell r="U789" t="str">
            <v>Version Imprimée</v>
          </cell>
          <cell r="V789" t="str">
            <v>St-Herblain</v>
          </cell>
          <cell r="W789" t="str">
            <v>Editions ENI</v>
          </cell>
          <cell r="X789">
            <v>2012</v>
          </cell>
          <cell r="Y789" t="str">
            <v>Bibliothèque Numérique ENI (Service en ligne)</v>
          </cell>
          <cell r="Z789" t="str">
            <v>RESSOURCES INFORMATIQUES</v>
          </cell>
          <cell r="AA789" t="str">
            <v>texte</v>
          </cell>
          <cell r="AB789" t="str">
            <v>txt</v>
          </cell>
          <cell r="AC789" t="str">
            <v>rdacontent/fre</v>
          </cell>
          <cell r="AD789" t="str">
            <v>informatique</v>
          </cell>
          <cell r="AE789" t="str">
            <v>c</v>
          </cell>
          <cell r="AF789" t="str">
            <v>rdamedia/fre</v>
          </cell>
          <cell r="AG789" t="str">
            <v>ressource en ligne</v>
          </cell>
          <cell r="AH789" t="str">
            <v>cr</v>
          </cell>
          <cell r="AI789" t="str">
            <v>rdacarrier/fre</v>
          </cell>
          <cell r="AJ789" t="str">
            <v>m\\\\\o\\d\\\\\\\\</v>
          </cell>
          <cell r="AK789" t="str">
            <v>cr\cn\\\\uuaua</v>
          </cell>
          <cell r="AL789" t="str">
            <v>Accès restreint aux membres</v>
          </cell>
          <cell r="AM789" t="str">
            <v>Source de la note de description : Version imprimée</v>
          </cell>
          <cell r="AN789" t="str">
            <v/>
          </cell>
          <cell r="AO789" t="str">
            <v>%SITE_CLIENT%/?library_guid=B8D2134E-E8EA-4346-9511-9F204A544D24</v>
          </cell>
          <cell r="AP789" t="str">
            <v>Accès au travers du portail ENI</v>
          </cell>
          <cell r="AQ789" t="str">
            <v xml:space="preserve"> cms </v>
          </cell>
          <cell r="AR789" t="str">
            <v xml:space="preserve"> extension </v>
          </cell>
          <cell r="AS789" t="str">
            <v xml:space="preserve"> extensions </v>
          </cell>
          <cell r="AT789" t="str">
            <v xml:space="preserve"> jomla </v>
          </cell>
          <cell r="AU789" t="str">
            <v xml:space="preserve"> LNRI25JOOA</v>
          </cell>
          <cell r="AV789" t="str">
            <v xml:space="preserve"> open source </v>
          </cell>
          <cell r="AW789" t="str">
            <v xml:space="preserve"> template </v>
          </cell>
          <cell r="AX789" t="str">
            <v xml:space="preserve"> templates </v>
          </cell>
          <cell r="AY789" t="str">
            <v xml:space="preserve">livre joomla </v>
          </cell>
          <cell r="AZ789" t="str">
            <v/>
          </cell>
          <cell r="BA789" t="str">
            <v/>
          </cell>
          <cell r="BB789" t="str">
            <v/>
          </cell>
          <cell r="BC789" t="str">
            <v/>
          </cell>
          <cell r="BD789" t="str">
            <v/>
          </cell>
          <cell r="BE789" t="str">
            <v/>
          </cell>
          <cell r="BF789" t="str">
            <v/>
          </cell>
          <cell r="BG789" t="str">
            <v/>
          </cell>
          <cell r="BH789" t="str">
            <v/>
          </cell>
          <cell r="BI789" t="str">
            <v/>
          </cell>
          <cell r="BJ789" t="str">
            <v/>
          </cell>
          <cell r="BK789" t="str">
            <v/>
          </cell>
          <cell r="BL789" t="str">
            <v/>
          </cell>
          <cell r="BM789" t="str">
            <v/>
          </cell>
          <cell r="BN789" t="str">
            <v/>
          </cell>
          <cell r="BO789" t="str">
            <v/>
          </cell>
          <cell r="BP789" t="str">
            <v/>
          </cell>
          <cell r="BQ789" t="str">
            <v/>
          </cell>
          <cell r="BR789" t="str">
            <v/>
          </cell>
          <cell r="BS789" t="str">
            <v/>
          </cell>
          <cell r="BT789" t="str">
            <v/>
          </cell>
          <cell r="BU789" t="str">
            <v/>
          </cell>
          <cell r="BV789" t="str">
            <v/>
          </cell>
          <cell r="BW789" t="str">
            <v/>
          </cell>
          <cell r="BX789" t="str">
            <v/>
          </cell>
        </row>
        <row r="790">
          <cell r="A790" t="str">
            <v>RI25MYS</v>
          </cell>
          <cell r="B790" t="str">
            <v>MySQL 5 (versions 5.1 à 5.6)</v>
          </cell>
          <cell r="C790" t="str">
            <v>Guide de référence du développeur (Nouvelle édition)</v>
          </cell>
          <cell r="D790" t="str">
            <v>Didier DELÉGLISE</v>
          </cell>
          <cell r="E790" t="str">
            <v/>
          </cell>
          <cell r="F790" t="str">
            <v>DELÉGLISE, Didier</v>
          </cell>
          <cell r="G790" t="str">
            <v/>
          </cell>
          <cell r="H790" t="str">
            <v/>
          </cell>
          <cell r="I790" t="str">
            <v/>
          </cell>
          <cell r="J790" t="str">
            <v/>
          </cell>
          <cell r="K790" t="str">
            <v>Edition du 1 April 2013</v>
          </cell>
          <cell r="L790" t="str">
            <v>483 pages</v>
          </cell>
          <cell r="M790" t="str">
            <v>Editions ENI</v>
          </cell>
          <cell r="N790" t="str">
            <v>fre</v>
          </cell>
          <cell r="O790" t="str">
            <v>fre</v>
          </cell>
          <cell r="P790" t="str">
            <v>fre</v>
          </cell>
          <cell r="Q790" t="str">
            <v>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v>
          </cell>
          <cell r="R790">
            <v>9782746080720</v>
          </cell>
          <cell r="S790" t="str">
            <v>Version Numérique</v>
          </cell>
          <cell r="T790">
            <v>9782746079724</v>
          </cell>
          <cell r="U790" t="str">
            <v>Version Imprimée</v>
          </cell>
          <cell r="V790" t="str">
            <v>St-Herblain</v>
          </cell>
          <cell r="W790" t="str">
            <v>Editions ENI</v>
          </cell>
          <cell r="X790">
            <v>2013</v>
          </cell>
          <cell r="Y790" t="str">
            <v>Bibliothèque Numérique ENI (Service en ligne)</v>
          </cell>
          <cell r="Z790" t="str">
            <v>RESSOURCES INFORMATIQUES</v>
          </cell>
          <cell r="AA790" t="str">
            <v>texte</v>
          </cell>
          <cell r="AB790" t="str">
            <v>txt</v>
          </cell>
          <cell r="AC790" t="str">
            <v>rdacontent/fre</v>
          </cell>
          <cell r="AD790" t="str">
            <v>informatique</v>
          </cell>
          <cell r="AE790" t="str">
            <v>c</v>
          </cell>
          <cell r="AF790" t="str">
            <v>rdamedia/fre</v>
          </cell>
          <cell r="AG790" t="str">
            <v>ressource en ligne</v>
          </cell>
          <cell r="AH790" t="str">
            <v>cr</v>
          </cell>
          <cell r="AI790" t="str">
            <v>rdacarrier/fre</v>
          </cell>
          <cell r="AJ790" t="str">
            <v>m\\\\\o\\d\\\\\\\\</v>
          </cell>
          <cell r="AK790" t="str">
            <v>cr\cn\\\\uuaua</v>
          </cell>
          <cell r="AL790" t="str">
            <v>Accès restreint aux membres</v>
          </cell>
          <cell r="AM790" t="str">
            <v>Source de la note de description : Version imprimée</v>
          </cell>
          <cell r="AN790" t="str">
            <v/>
          </cell>
          <cell r="AO790" t="str">
            <v>%SITE_CLIENT%/?library_guid=58FAA4E9-EE43-419E-9234-7118741BCE0A</v>
          </cell>
          <cell r="AP790" t="str">
            <v>Accès au travers du portail ENI</v>
          </cell>
          <cell r="AQ790" t="str">
            <v xml:space="preserve"> LNRI25MYS</v>
          </cell>
          <cell r="AR790" t="str">
            <v xml:space="preserve"> mariadb </v>
          </cell>
          <cell r="AS790" t="str">
            <v xml:space="preserve"> sgbd </v>
          </cell>
          <cell r="AT790" t="str">
            <v xml:space="preserve"> sgbdr </v>
          </cell>
          <cell r="AU790" t="str">
            <v xml:space="preserve">sql </v>
          </cell>
          <cell r="AV790" t="str">
            <v/>
          </cell>
          <cell r="AW790" t="str">
            <v/>
          </cell>
          <cell r="AX790" t="str">
            <v/>
          </cell>
          <cell r="AY790" t="str">
            <v/>
          </cell>
          <cell r="AZ790" t="str">
            <v/>
          </cell>
          <cell r="BA790" t="str">
            <v/>
          </cell>
          <cell r="BB790" t="str">
            <v/>
          </cell>
          <cell r="BC790" t="str">
            <v/>
          </cell>
          <cell r="BD790" t="str">
            <v/>
          </cell>
          <cell r="BE790" t="str">
            <v/>
          </cell>
          <cell r="BF790" t="str">
            <v/>
          </cell>
          <cell r="BG790" t="str">
            <v/>
          </cell>
          <cell r="BH790" t="str">
            <v/>
          </cell>
          <cell r="BI790" t="str">
            <v/>
          </cell>
          <cell r="BJ790" t="str">
            <v/>
          </cell>
          <cell r="BK790" t="str">
            <v/>
          </cell>
          <cell r="BL790" t="str">
            <v/>
          </cell>
          <cell r="BM790" t="str">
            <v/>
          </cell>
          <cell r="BN790" t="str">
            <v/>
          </cell>
          <cell r="BO790" t="str">
            <v/>
          </cell>
          <cell r="BP790" t="str">
            <v/>
          </cell>
          <cell r="BQ790" t="str">
            <v/>
          </cell>
          <cell r="BR790" t="str">
            <v/>
          </cell>
          <cell r="BS790" t="str">
            <v/>
          </cell>
          <cell r="BT790" t="str">
            <v/>
          </cell>
          <cell r="BU790" t="str">
            <v/>
          </cell>
          <cell r="BV790" t="str">
            <v/>
          </cell>
          <cell r="BW790" t="str">
            <v/>
          </cell>
          <cell r="BX790" t="str">
            <v/>
          </cell>
        </row>
        <row r="791">
          <cell r="A791" t="str">
            <v>RI25PER</v>
          </cell>
          <cell r="B791" t="str">
            <v>Les fondamentaux du langage Perl 5</v>
          </cell>
          <cell r="C791" t="str">
            <v>Apprentissage par la pratique (Nouvelle édition)</v>
          </cell>
          <cell r="D791" t="str">
            <v>Philippe BANQUET</v>
          </cell>
          <cell r="E791" t="str">
            <v/>
          </cell>
          <cell r="F791" t="str">
            <v>BANQUET, Philippe</v>
          </cell>
          <cell r="G791" t="str">
            <v/>
          </cell>
          <cell r="H791" t="str">
            <v/>
          </cell>
          <cell r="I791" t="str">
            <v/>
          </cell>
          <cell r="J791" t="str">
            <v/>
          </cell>
          <cell r="K791" t="str">
            <v>Edition du 1 March 2013</v>
          </cell>
          <cell r="L791" t="str">
            <v>436 pages</v>
          </cell>
          <cell r="M791" t="str">
            <v>Editions ENI</v>
          </cell>
          <cell r="N791" t="str">
            <v>fre</v>
          </cell>
          <cell r="O791" t="str">
            <v>fre</v>
          </cell>
          <cell r="P791" t="str">
            <v>fre</v>
          </cell>
          <cell r="Q791" t="str">
            <v>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v>
          </cell>
          <cell r="R791">
            <v>9782746080171</v>
          </cell>
          <cell r="S791" t="str">
            <v>Version Numérique</v>
          </cell>
          <cell r="T791">
            <v>9782746079328</v>
          </cell>
          <cell r="U791" t="str">
            <v>Version Imprimée</v>
          </cell>
          <cell r="V791" t="str">
            <v>St-Herblain</v>
          </cell>
          <cell r="W791" t="str">
            <v>Editions ENI</v>
          </cell>
          <cell r="X791">
            <v>2013</v>
          </cell>
          <cell r="Y791" t="str">
            <v>Bibliothèque Numérique ENI (Service en ligne)</v>
          </cell>
          <cell r="Z791" t="str">
            <v>RESSOURCES INFORMATIQUES</v>
          </cell>
          <cell r="AA791" t="str">
            <v>texte</v>
          </cell>
          <cell r="AB791" t="str">
            <v>txt</v>
          </cell>
          <cell r="AC791" t="str">
            <v>rdacontent/fre</v>
          </cell>
          <cell r="AD791" t="str">
            <v>informatique</v>
          </cell>
          <cell r="AE791" t="str">
            <v>c</v>
          </cell>
          <cell r="AF791" t="str">
            <v>rdamedia/fre</v>
          </cell>
          <cell r="AG791" t="str">
            <v>ressource en ligne</v>
          </cell>
          <cell r="AH791" t="str">
            <v>cr</v>
          </cell>
          <cell r="AI791" t="str">
            <v>rdacarrier/fre</v>
          </cell>
          <cell r="AJ791" t="str">
            <v>m\\\\\o\\d\\\\\\\\</v>
          </cell>
          <cell r="AK791" t="str">
            <v>cr\cn\\\\uuaua</v>
          </cell>
          <cell r="AL791" t="str">
            <v>Accès restreint aux membres</v>
          </cell>
          <cell r="AM791" t="str">
            <v>Source de la note de description : Version imprimée</v>
          </cell>
          <cell r="AN791" t="str">
            <v/>
          </cell>
          <cell r="AO791" t="str">
            <v>%SITE_CLIENT%/?library_guid=E2D45158-E139-4810-A7B0-CFD40D0CDA3C</v>
          </cell>
          <cell r="AP791" t="str">
            <v>Accès au travers du portail ENI</v>
          </cell>
          <cell r="AQ791" t="str">
            <v xml:space="preserve"> LNRI25PER</v>
          </cell>
          <cell r="AR791" t="str">
            <v xml:space="preserve"> orm </v>
          </cell>
          <cell r="AS791" t="str">
            <v xml:space="preserve"> perl 6 </v>
          </cell>
          <cell r="AT791" t="str">
            <v xml:space="preserve"> perl5 </v>
          </cell>
          <cell r="AU791" t="str">
            <v xml:space="preserve"> perl6 </v>
          </cell>
          <cell r="AV791" t="str">
            <v xml:space="preserve"> script </v>
          </cell>
          <cell r="AW791" t="str">
            <v xml:space="preserve">cgi </v>
          </cell>
          <cell r="AX791" t="str">
            <v/>
          </cell>
          <cell r="AY791" t="str">
            <v/>
          </cell>
          <cell r="AZ791" t="str">
            <v/>
          </cell>
          <cell r="BA791" t="str">
            <v/>
          </cell>
          <cell r="BB791" t="str">
            <v/>
          </cell>
          <cell r="BC791" t="str">
            <v/>
          </cell>
          <cell r="BD791" t="str">
            <v/>
          </cell>
          <cell r="BE791" t="str">
            <v/>
          </cell>
          <cell r="BF791" t="str">
            <v/>
          </cell>
          <cell r="BG791" t="str">
            <v/>
          </cell>
          <cell r="BH791" t="str">
            <v/>
          </cell>
          <cell r="BI791" t="str">
            <v/>
          </cell>
          <cell r="BJ791" t="str">
            <v/>
          </cell>
          <cell r="BK791" t="str">
            <v/>
          </cell>
          <cell r="BL791" t="str">
            <v/>
          </cell>
          <cell r="BM791" t="str">
            <v/>
          </cell>
          <cell r="BN791" t="str">
            <v/>
          </cell>
          <cell r="BO791" t="str">
            <v/>
          </cell>
          <cell r="BP791" t="str">
            <v/>
          </cell>
          <cell r="BQ791" t="str">
            <v/>
          </cell>
          <cell r="BR791" t="str">
            <v/>
          </cell>
          <cell r="BS791" t="str">
            <v/>
          </cell>
          <cell r="BT791" t="str">
            <v/>
          </cell>
          <cell r="BU791" t="str">
            <v/>
          </cell>
          <cell r="BV791" t="str">
            <v/>
          </cell>
          <cell r="BW791" t="str">
            <v/>
          </cell>
          <cell r="BX791" t="str">
            <v/>
          </cell>
        </row>
        <row r="792">
          <cell r="A792" t="str">
            <v>RI25PH5MY</v>
          </cell>
          <cell r="B792" t="str">
            <v>PHP et MySQL</v>
          </cell>
          <cell r="C792" t="str">
            <v>Maîtrisez le développement d'un site Web dynamique et interactif (2ième édition)</v>
          </cell>
          <cell r="D792" t="str">
            <v>Olivier HEURTEL</v>
          </cell>
          <cell r="E792" t="str">
            <v/>
          </cell>
          <cell r="F792" t="str">
            <v>HEURTEL, Olivier</v>
          </cell>
          <cell r="G792" t="str">
            <v/>
          </cell>
          <cell r="H792" t="str">
            <v/>
          </cell>
          <cell r="I792" t="str">
            <v/>
          </cell>
          <cell r="J792" t="str">
            <v/>
          </cell>
          <cell r="K792" t="str">
            <v>Edition du 1 March 2014</v>
          </cell>
          <cell r="L792" t="str">
            <v>708 pages</v>
          </cell>
          <cell r="M792" t="str">
            <v>Editions ENI</v>
          </cell>
          <cell r="N792" t="str">
            <v>fre</v>
          </cell>
          <cell r="O792" t="str">
            <v>fre</v>
          </cell>
          <cell r="P792" t="str">
            <v>fre</v>
          </cell>
          <cell r="Q792" t="str">
            <v>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v>
          </cell>
          <cell r="R792">
            <v>9782746088924</v>
          </cell>
          <cell r="S792" t="str">
            <v>Version Numérique</v>
          </cell>
          <cell r="T792">
            <v>9782746087637</v>
          </cell>
          <cell r="U792" t="str">
            <v>Version Imprimée</v>
          </cell>
          <cell r="V792" t="str">
            <v>St-Herblain</v>
          </cell>
          <cell r="W792" t="str">
            <v>Editions ENI</v>
          </cell>
          <cell r="X792">
            <v>2014</v>
          </cell>
          <cell r="Y792" t="str">
            <v>Bibliothèque Numérique ENI (Service en ligne)</v>
          </cell>
          <cell r="Z792" t="str">
            <v>RESSOURCES INFORMATIQUES</v>
          </cell>
          <cell r="AA792" t="str">
            <v>texte</v>
          </cell>
          <cell r="AB792" t="str">
            <v>txt</v>
          </cell>
          <cell r="AC792" t="str">
            <v>rdacontent/fre</v>
          </cell>
          <cell r="AD792" t="str">
            <v>informatique</v>
          </cell>
          <cell r="AE792" t="str">
            <v>c</v>
          </cell>
          <cell r="AF792" t="str">
            <v>rdamedia/fre</v>
          </cell>
          <cell r="AG792" t="str">
            <v>ressource en ligne</v>
          </cell>
          <cell r="AH792" t="str">
            <v>cr</v>
          </cell>
          <cell r="AI792" t="str">
            <v>rdacarrier/fre</v>
          </cell>
          <cell r="AJ792" t="str">
            <v>m\\\\\o\\d\\\\\\\\</v>
          </cell>
          <cell r="AK792" t="str">
            <v>cr\cn\\\\uuaua</v>
          </cell>
          <cell r="AL792" t="str">
            <v>Accès restreint aux membres</v>
          </cell>
          <cell r="AM792" t="str">
            <v>Source de la note de description : Version imprimée</v>
          </cell>
          <cell r="AN792" t="str">
            <v/>
          </cell>
          <cell r="AO792" t="str">
            <v>%SITE_CLIENT%/?library_guid=AE442FCB-A813-4AB1-B7C6-F55365750001</v>
          </cell>
          <cell r="AP792" t="str">
            <v>Accès au travers du portail ENI</v>
          </cell>
          <cell r="AQ792" t="str">
            <v xml:space="preserve"> Base de données relationnelle </v>
          </cell>
          <cell r="AR792" t="str">
            <v xml:space="preserve"> développement </v>
          </cell>
          <cell r="AS792" t="str">
            <v xml:space="preserve"> langage </v>
          </cell>
          <cell r="AT792" t="str">
            <v xml:space="preserve"> livre mysql </v>
          </cell>
          <cell r="AU792" t="str">
            <v xml:space="preserve"> LNRI25PH5MY</v>
          </cell>
          <cell r="AV792" t="str">
            <v xml:space="preserve"> mariadb </v>
          </cell>
          <cell r="AW792" t="str">
            <v xml:space="preserve"> pages dynamiques </v>
          </cell>
          <cell r="AX792" t="str">
            <v xml:space="preserve"> SGBD </v>
          </cell>
          <cell r="AY792" t="str">
            <v xml:space="preserve"> SGBDR </v>
          </cell>
          <cell r="AZ792" t="str">
            <v xml:space="preserve"> site interactif </v>
          </cell>
          <cell r="BA792" t="str">
            <v xml:space="preserve">livre php </v>
          </cell>
          <cell r="BB792" t="str">
            <v/>
          </cell>
          <cell r="BC792" t="str">
            <v/>
          </cell>
          <cell r="BD792" t="str">
            <v/>
          </cell>
          <cell r="BE792" t="str">
            <v/>
          </cell>
          <cell r="BF792" t="str">
            <v/>
          </cell>
          <cell r="BG792" t="str">
            <v/>
          </cell>
          <cell r="BH792" t="str">
            <v/>
          </cell>
          <cell r="BI792" t="str">
            <v/>
          </cell>
          <cell r="BJ792" t="str">
            <v/>
          </cell>
          <cell r="BK792" t="str">
            <v/>
          </cell>
          <cell r="BL792" t="str">
            <v/>
          </cell>
          <cell r="BM792" t="str">
            <v/>
          </cell>
          <cell r="BN792" t="str">
            <v/>
          </cell>
          <cell r="BO792" t="str">
            <v/>
          </cell>
          <cell r="BP792" t="str">
            <v/>
          </cell>
          <cell r="BQ792" t="str">
            <v/>
          </cell>
          <cell r="BR792" t="str">
            <v/>
          </cell>
          <cell r="BS792" t="str">
            <v/>
          </cell>
          <cell r="BT792" t="str">
            <v/>
          </cell>
          <cell r="BU792" t="str">
            <v/>
          </cell>
          <cell r="BV792" t="str">
            <v/>
          </cell>
          <cell r="BW792" t="str">
            <v/>
          </cell>
          <cell r="BX792" t="str">
            <v/>
          </cell>
        </row>
        <row r="793">
          <cell r="A793" t="str">
            <v>RI26JEE</v>
          </cell>
          <cell r="B793" t="str">
            <v>Java Enterprise Edition</v>
          </cell>
          <cell r="C793" t="str">
            <v>Le développement d'applications web avec JEE 6 [2ième édition]</v>
          </cell>
          <cell r="D793" t="str">
            <v>Thierry Groussard</v>
          </cell>
          <cell r="E793" t="str">
            <v/>
          </cell>
          <cell r="F793" t="str">
            <v>Groussard, Thierry</v>
          </cell>
          <cell r="G793" t="str">
            <v/>
          </cell>
          <cell r="H793" t="str">
            <v/>
          </cell>
          <cell r="I793" t="str">
            <v/>
          </cell>
          <cell r="J793" t="str">
            <v/>
          </cell>
          <cell r="K793" t="str">
            <v>Edition du 1 March 2011</v>
          </cell>
          <cell r="L793" t="str">
            <v>305 pages</v>
          </cell>
          <cell r="M793" t="str">
            <v>Editions ENI</v>
          </cell>
          <cell r="N793" t="str">
            <v>fre</v>
          </cell>
          <cell r="O793" t="str">
            <v>fre</v>
          </cell>
          <cell r="P793" t="str">
            <v>fre</v>
          </cell>
          <cell r="Q793" t="str">
            <v>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v>
          </cell>
          <cell r="R793">
            <v>9782746063815</v>
          </cell>
          <cell r="S793" t="str">
            <v>Version Numérique</v>
          </cell>
          <cell r="T793">
            <v>9782746062450</v>
          </cell>
          <cell r="U793" t="str">
            <v>Version Imprimée</v>
          </cell>
          <cell r="V793" t="str">
            <v>St-Herblain</v>
          </cell>
          <cell r="W793" t="str">
            <v>Editions ENI</v>
          </cell>
          <cell r="X793">
            <v>2011</v>
          </cell>
          <cell r="Y793" t="str">
            <v>Bibliothèque Numérique ENI (Service en ligne)</v>
          </cell>
          <cell r="Z793" t="str">
            <v>RESSOURCES INFORMATIQUES</v>
          </cell>
          <cell r="AA793" t="str">
            <v>texte</v>
          </cell>
          <cell r="AB793" t="str">
            <v>txt</v>
          </cell>
          <cell r="AC793" t="str">
            <v>rdacontent/fre</v>
          </cell>
          <cell r="AD793" t="str">
            <v>informatique</v>
          </cell>
          <cell r="AE793" t="str">
            <v>c</v>
          </cell>
          <cell r="AF793" t="str">
            <v>rdamedia/fre</v>
          </cell>
          <cell r="AG793" t="str">
            <v>ressource en ligne</v>
          </cell>
          <cell r="AH793" t="str">
            <v>cr</v>
          </cell>
          <cell r="AI793" t="str">
            <v>rdacarrier/fre</v>
          </cell>
          <cell r="AJ793" t="str">
            <v>m\\\\\o\\d\\\\\\\\</v>
          </cell>
          <cell r="AK793" t="str">
            <v>cr\cn\\\\uuaua</v>
          </cell>
          <cell r="AL793" t="str">
            <v>Accès restreint aux membres</v>
          </cell>
          <cell r="AM793" t="str">
            <v>Source de la note de description : Version imprimée</v>
          </cell>
          <cell r="AN793" t="str">
            <v/>
          </cell>
          <cell r="AO793" t="str">
            <v>%SITE_CLIENT%/?library_guid=C2CB3624-ADA1-4087-93D4-D0EB43762647</v>
          </cell>
          <cell r="AP793" t="str">
            <v>Accès au travers du portail ENI</v>
          </cell>
          <cell r="AQ793" t="str">
            <v xml:space="preserve"> java ee </v>
          </cell>
          <cell r="AR793" t="str">
            <v xml:space="preserve"> jdbc </v>
          </cell>
          <cell r="AS793" t="str">
            <v xml:space="preserve"> jee </v>
          </cell>
          <cell r="AT793" t="str">
            <v xml:space="preserve"> jee6 </v>
          </cell>
          <cell r="AU793" t="str">
            <v xml:space="preserve"> jsp </v>
          </cell>
          <cell r="AV793" t="str">
            <v xml:space="preserve"> JSR135 </v>
          </cell>
          <cell r="AW793" t="str">
            <v xml:space="preserve"> jstl </v>
          </cell>
          <cell r="AX793" t="str">
            <v xml:space="preserve"> langage </v>
          </cell>
          <cell r="AY793" t="str">
            <v xml:space="preserve"> LNRI26JEE</v>
          </cell>
          <cell r="AZ793" t="str">
            <v xml:space="preserve"> servlet </v>
          </cell>
          <cell r="BA793" t="str">
            <v xml:space="preserve"> servlets </v>
          </cell>
          <cell r="BB793" t="str">
            <v xml:space="preserve">java </v>
          </cell>
          <cell r="BC793" t="str">
            <v/>
          </cell>
          <cell r="BD793" t="str">
            <v/>
          </cell>
          <cell r="BE793" t="str">
            <v/>
          </cell>
          <cell r="BF793" t="str">
            <v/>
          </cell>
          <cell r="BG793" t="str">
            <v/>
          </cell>
          <cell r="BH793" t="str">
            <v/>
          </cell>
          <cell r="BI793" t="str">
            <v/>
          </cell>
          <cell r="BJ793" t="str">
            <v/>
          </cell>
          <cell r="BK793" t="str">
            <v/>
          </cell>
          <cell r="BL793" t="str">
            <v/>
          </cell>
          <cell r="BM793" t="str">
            <v/>
          </cell>
          <cell r="BN793" t="str">
            <v/>
          </cell>
          <cell r="BO793" t="str">
            <v/>
          </cell>
          <cell r="BP793" t="str">
            <v/>
          </cell>
          <cell r="BQ793" t="str">
            <v/>
          </cell>
          <cell r="BR793" t="str">
            <v/>
          </cell>
          <cell r="BS793" t="str">
            <v/>
          </cell>
          <cell r="BT793" t="str">
            <v/>
          </cell>
          <cell r="BU793" t="str">
            <v/>
          </cell>
          <cell r="BV793" t="str">
            <v/>
          </cell>
          <cell r="BW793" t="str">
            <v/>
          </cell>
          <cell r="BX793" t="str">
            <v/>
          </cell>
        </row>
        <row r="794">
          <cell r="A794" t="str">
            <v>RI27PHP</v>
          </cell>
          <cell r="B794" t="str">
            <v>PHP 7</v>
          </cell>
          <cell r="C794" t="str">
            <v>Développez un site web dynamique et interactif (2e édition)</v>
          </cell>
          <cell r="D794" t="str">
            <v>Olivier HEURTEL</v>
          </cell>
          <cell r="E794" t="str">
            <v/>
          </cell>
          <cell r="F794" t="str">
            <v>HEURTEL, Olivier</v>
          </cell>
          <cell r="G794" t="str">
            <v/>
          </cell>
          <cell r="H794" t="str">
            <v/>
          </cell>
          <cell r="I794" t="str">
            <v/>
          </cell>
          <cell r="J794" t="str">
            <v/>
          </cell>
          <cell r="K794" t="str">
            <v>Edition du 1 September 2018</v>
          </cell>
          <cell r="L794" t="str">
            <v>651 pages</v>
          </cell>
          <cell r="M794" t="str">
            <v>Editions ENI</v>
          </cell>
          <cell r="N794" t="str">
            <v>fre</v>
          </cell>
          <cell r="O794" t="str">
            <v>fre</v>
          </cell>
          <cell r="P794" t="str">
            <v>fre</v>
          </cell>
          <cell r="Q794" t="str">
            <v>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v>
          </cell>
          <cell r="R794">
            <v>9782409015144</v>
          </cell>
          <cell r="S794" t="str">
            <v>Version Numérique</v>
          </cell>
          <cell r="T794">
            <v>9782409015113</v>
          </cell>
          <cell r="U794" t="str">
            <v>Version Imprimée</v>
          </cell>
          <cell r="V794" t="str">
            <v>St-Herblain</v>
          </cell>
          <cell r="W794" t="str">
            <v>Editions ENI</v>
          </cell>
          <cell r="X794">
            <v>2018</v>
          </cell>
          <cell r="Y794" t="str">
            <v>Bibliothèque Numérique ENI (Service en ligne)</v>
          </cell>
          <cell r="Z794" t="str">
            <v>RESSOURCES INFORMATIQUES</v>
          </cell>
          <cell r="AA794" t="str">
            <v>texte</v>
          </cell>
          <cell r="AB794" t="str">
            <v>txt</v>
          </cell>
          <cell r="AC794" t="str">
            <v>rdacontent/fre</v>
          </cell>
          <cell r="AD794" t="str">
            <v>informatique</v>
          </cell>
          <cell r="AE794" t="str">
            <v>c</v>
          </cell>
          <cell r="AF794" t="str">
            <v>rdamedia/fre</v>
          </cell>
          <cell r="AG794" t="str">
            <v>ressource en ligne</v>
          </cell>
          <cell r="AH794" t="str">
            <v>cr</v>
          </cell>
          <cell r="AI794" t="str">
            <v>rdacarrier/fre</v>
          </cell>
          <cell r="AJ794" t="str">
            <v>m\\\\\o\\d\\\\\\\\</v>
          </cell>
          <cell r="AK794" t="str">
            <v>cr\cn\\\\uuaua</v>
          </cell>
          <cell r="AL794" t="str">
            <v>Accès restreint aux membres</v>
          </cell>
          <cell r="AM794" t="str">
            <v>Source de la note de description : Version imprimée</v>
          </cell>
          <cell r="AN794" t="str">
            <v/>
          </cell>
          <cell r="AO794" t="str">
            <v>%SITE_CLIENT%/?library_guid=CBF9FD6B-59D7-43EE-83B4-D3A4B13D329D</v>
          </cell>
          <cell r="AP794" t="str">
            <v>Accès au travers du portail ENI</v>
          </cell>
          <cell r="AQ794" t="str">
            <v xml:space="preserve"> développement </v>
          </cell>
          <cell r="AR794" t="str">
            <v xml:space="preserve"> LNRI27PHP</v>
          </cell>
          <cell r="AS794" t="str">
            <v xml:space="preserve"> open source </v>
          </cell>
          <cell r="AT794" t="str">
            <v xml:space="preserve"> php 7.2 </v>
          </cell>
          <cell r="AU794" t="str">
            <v xml:space="preserve"> php 72 </v>
          </cell>
          <cell r="AV794" t="str">
            <v xml:space="preserve"> php7.2 </v>
          </cell>
          <cell r="AW794" t="str">
            <v xml:space="preserve"> web </v>
          </cell>
          <cell r="AX794" t="str">
            <v xml:space="preserve">livre php </v>
          </cell>
          <cell r="AY794" t="str">
            <v/>
          </cell>
          <cell r="AZ794" t="str">
            <v/>
          </cell>
          <cell r="BA794" t="str">
            <v/>
          </cell>
          <cell r="BB794" t="str">
            <v/>
          </cell>
          <cell r="BC794" t="str">
            <v/>
          </cell>
          <cell r="BD794" t="str">
            <v/>
          </cell>
          <cell r="BE794" t="str">
            <v/>
          </cell>
          <cell r="BF794" t="str">
            <v/>
          </cell>
          <cell r="BG794" t="str">
            <v/>
          </cell>
          <cell r="BH794" t="str">
            <v/>
          </cell>
          <cell r="BI794" t="str">
            <v/>
          </cell>
          <cell r="BJ794" t="str">
            <v/>
          </cell>
          <cell r="BK794" t="str">
            <v/>
          </cell>
          <cell r="BL794" t="str">
            <v/>
          </cell>
          <cell r="BM794" t="str">
            <v/>
          </cell>
          <cell r="BN794" t="str">
            <v/>
          </cell>
          <cell r="BO794" t="str">
            <v/>
          </cell>
          <cell r="BP794" t="str">
            <v/>
          </cell>
          <cell r="BQ794" t="str">
            <v/>
          </cell>
          <cell r="BR794" t="str">
            <v/>
          </cell>
          <cell r="BS794" t="str">
            <v/>
          </cell>
          <cell r="BT794" t="str">
            <v/>
          </cell>
          <cell r="BU794" t="str">
            <v/>
          </cell>
          <cell r="BV794" t="str">
            <v/>
          </cell>
          <cell r="BW794" t="str">
            <v/>
          </cell>
          <cell r="BX794" t="str">
            <v/>
          </cell>
        </row>
        <row r="795">
          <cell r="A795" t="str">
            <v>RI27WINDE</v>
          </cell>
          <cell r="B795" t="str">
            <v>Windows 7 et Office 2010</v>
          </cell>
          <cell r="C795" t="str">
            <v>Déploiement des postes de travail en entreprise [2ième édition]</v>
          </cell>
          <cell r="D795" t="str">
            <v>Olivier Bat,Guillaume DESFARGES,Freddy ELMALEH</v>
          </cell>
          <cell r="E795" t="str">
            <v/>
          </cell>
          <cell r="F795" t="str">
            <v>Bat, Olivier</v>
          </cell>
          <cell r="G795" t="str">
            <v>DESFARGES, Guillaume</v>
          </cell>
          <cell r="H795" t="str">
            <v>ELMALEH, Freddy</v>
          </cell>
          <cell r="I795" t="str">
            <v/>
          </cell>
          <cell r="J795" t="str">
            <v/>
          </cell>
          <cell r="K795" t="str">
            <v>Edition du 1 January 2012</v>
          </cell>
          <cell r="L795" t="str">
            <v>508 pages</v>
          </cell>
          <cell r="M795" t="str">
            <v>Editions ENI</v>
          </cell>
          <cell r="N795" t="str">
            <v>fre</v>
          </cell>
          <cell r="O795" t="str">
            <v>fre</v>
          </cell>
          <cell r="P795" t="str">
            <v>fre</v>
          </cell>
          <cell r="Q795" t="str">
            <v>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v>
          </cell>
          <cell r="R795">
            <v>9782746072305</v>
          </cell>
          <cell r="S795" t="str">
            <v>Version Numérique</v>
          </cell>
          <cell r="T795">
            <v>9782746070981</v>
          </cell>
          <cell r="U795" t="str">
            <v>Version Imprimée</v>
          </cell>
          <cell r="V795" t="str">
            <v>St-Herblain</v>
          </cell>
          <cell r="W795" t="str">
            <v>Editions ENI</v>
          </cell>
          <cell r="X795">
            <v>2012</v>
          </cell>
          <cell r="Y795" t="str">
            <v>Bibliothèque Numérique ENI (Service en ligne)</v>
          </cell>
          <cell r="Z795" t="str">
            <v>RESSOURCES INFORMATIQUES</v>
          </cell>
          <cell r="AA795" t="str">
            <v>texte</v>
          </cell>
          <cell r="AB795" t="str">
            <v>txt</v>
          </cell>
          <cell r="AC795" t="str">
            <v>rdacontent/fre</v>
          </cell>
          <cell r="AD795" t="str">
            <v>informatique</v>
          </cell>
          <cell r="AE795" t="str">
            <v>c</v>
          </cell>
          <cell r="AF795" t="str">
            <v>rdamedia/fre</v>
          </cell>
          <cell r="AG795" t="str">
            <v>ressource en ligne</v>
          </cell>
          <cell r="AH795" t="str">
            <v>cr</v>
          </cell>
          <cell r="AI795" t="str">
            <v>rdacarrier/fre</v>
          </cell>
          <cell r="AJ795" t="str">
            <v>m\\\\\o\\d\\\\\\\\</v>
          </cell>
          <cell r="AK795" t="str">
            <v>cr\cn\\\\uuaua</v>
          </cell>
          <cell r="AL795" t="str">
            <v>Accès restreint aux membres</v>
          </cell>
          <cell r="AM795" t="str">
            <v>Source de la note de description : Version imprimée</v>
          </cell>
          <cell r="AN795" t="str">
            <v/>
          </cell>
          <cell r="AO795" t="str">
            <v>%SITE_CLIENT%/?library_guid=541CACD1-86DD-4D74-BDD3-9C9C1EAD0F49</v>
          </cell>
          <cell r="AP795" t="str">
            <v>Accès au travers du portail ENI</v>
          </cell>
          <cell r="AQ795" t="str">
            <v xml:space="preserve"> LNRI27WINDE</v>
          </cell>
          <cell r="AR795" t="str">
            <v xml:space="preserve"> mdt </v>
          </cell>
          <cell r="AS795" t="str">
            <v xml:space="preserve"> microsoft </v>
          </cell>
          <cell r="AT795" t="str">
            <v xml:space="preserve"> office 2010 </v>
          </cell>
          <cell r="AU795" t="str">
            <v xml:space="preserve"> sccm </v>
          </cell>
          <cell r="AV795" t="str">
            <v xml:space="preserve"> wds </v>
          </cell>
          <cell r="AW795" t="str">
            <v xml:space="preserve"> wsus </v>
          </cell>
          <cell r="AX795" t="str">
            <v xml:space="preserve">seven </v>
          </cell>
          <cell r="AY795" t="str">
            <v/>
          </cell>
          <cell r="AZ795" t="str">
            <v/>
          </cell>
          <cell r="BA795" t="str">
            <v/>
          </cell>
          <cell r="BB795" t="str">
            <v/>
          </cell>
          <cell r="BC795" t="str">
            <v/>
          </cell>
          <cell r="BD795" t="str">
            <v/>
          </cell>
          <cell r="BE795" t="str">
            <v/>
          </cell>
          <cell r="BF795" t="str">
            <v/>
          </cell>
          <cell r="BG795" t="str">
            <v/>
          </cell>
          <cell r="BH795" t="str">
            <v/>
          </cell>
          <cell r="BI795" t="str">
            <v/>
          </cell>
          <cell r="BJ795" t="str">
            <v/>
          </cell>
          <cell r="BK795" t="str">
            <v/>
          </cell>
          <cell r="BL795" t="str">
            <v/>
          </cell>
          <cell r="BM795" t="str">
            <v/>
          </cell>
          <cell r="BN795" t="str">
            <v/>
          </cell>
          <cell r="BO795" t="str">
            <v/>
          </cell>
          <cell r="BP795" t="str">
            <v/>
          </cell>
          <cell r="BQ795" t="str">
            <v/>
          </cell>
          <cell r="BR795" t="str">
            <v/>
          </cell>
          <cell r="BS795" t="str">
            <v/>
          </cell>
          <cell r="BT795" t="str">
            <v/>
          </cell>
          <cell r="BU795" t="str">
            <v/>
          </cell>
          <cell r="BV795" t="str">
            <v/>
          </cell>
          <cell r="BW795" t="str">
            <v/>
          </cell>
          <cell r="BX795" t="str">
            <v/>
          </cell>
        </row>
        <row r="796">
          <cell r="A796" t="str">
            <v>RI2AJA</v>
          </cell>
          <cell r="B796" t="str">
            <v>AJAX - Développez pour le Web 2.0</v>
          </cell>
          <cell r="C796" t="str">
            <v>Entrez dans le code : JavaScript, XML, DOM, XMLHttpRequest2... (2ième édition)</v>
          </cell>
          <cell r="D796" t="str">
            <v>Luc VAN LANCKER</v>
          </cell>
          <cell r="E796" t="str">
            <v/>
          </cell>
          <cell r="F796" t="str">
            <v>VAN LANCKER, Luc</v>
          </cell>
          <cell r="G796" t="str">
            <v/>
          </cell>
          <cell r="H796" t="str">
            <v/>
          </cell>
          <cell r="I796" t="str">
            <v/>
          </cell>
          <cell r="J796" t="str">
            <v/>
          </cell>
          <cell r="K796" t="str">
            <v>Edition du 1 February 2015</v>
          </cell>
          <cell r="L796" t="str">
            <v>488 pages</v>
          </cell>
          <cell r="M796" t="str">
            <v>Editions ENI</v>
          </cell>
          <cell r="N796" t="str">
            <v>fre</v>
          </cell>
          <cell r="O796" t="str">
            <v>fre</v>
          </cell>
          <cell r="P796" t="str">
            <v>fre</v>
          </cell>
          <cell r="Q796" t="str">
            <v>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v>
          </cell>
          <cell r="R796">
            <v>9782746094659</v>
          </cell>
          <cell r="S796" t="str">
            <v>Version Numérique</v>
          </cell>
          <cell r="T796">
            <v>9782746092662</v>
          </cell>
          <cell r="U796" t="str">
            <v>Version Imprimée</v>
          </cell>
          <cell r="V796" t="str">
            <v>St-Herblain</v>
          </cell>
          <cell r="W796" t="str">
            <v>Editions ENI</v>
          </cell>
          <cell r="X796">
            <v>2015</v>
          </cell>
          <cell r="Y796" t="str">
            <v>Bibliothèque Numérique ENI (Service en ligne)</v>
          </cell>
          <cell r="Z796" t="str">
            <v>RESSOURCES INFORMATIQUES</v>
          </cell>
          <cell r="AA796" t="str">
            <v>texte</v>
          </cell>
          <cell r="AB796" t="str">
            <v>txt</v>
          </cell>
          <cell r="AC796" t="str">
            <v>rdacontent/fre</v>
          </cell>
          <cell r="AD796" t="str">
            <v>informatique</v>
          </cell>
          <cell r="AE796" t="str">
            <v>c</v>
          </cell>
          <cell r="AF796" t="str">
            <v>rdamedia/fre</v>
          </cell>
          <cell r="AG796" t="str">
            <v>ressource en ligne</v>
          </cell>
          <cell r="AH796" t="str">
            <v>cr</v>
          </cell>
          <cell r="AI796" t="str">
            <v>rdacarrier/fre</v>
          </cell>
          <cell r="AJ796" t="str">
            <v>m\\\\\o\\d\\\\\\\\</v>
          </cell>
          <cell r="AK796" t="str">
            <v>cr\cn\\\\uuaua</v>
          </cell>
          <cell r="AL796" t="str">
            <v>Accès restreint aux membres</v>
          </cell>
          <cell r="AM796" t="str">
            <v>Source de la note de description : Version imprimée</v>
          </cell>
          <cell r="AN796" t="str">
            <v/>
          </cell>
          <cell r="AO796" t="str">
            <v>%SITE_CLIENT%/?library_guid=D1BECD1D-E960-43F8-93FA-826C6F7BBE3D</v>
          </cell>
          <cell r="AP796" t="str">
            <v>Accès au travers du portail ENI</v>
          </cell>
          <cell r="AQ796" t="str">
            <v xml:space="preserve"> Asynchronous </v>
          </cell>
          <cell r="AR796" t="str">
            <v xml:space="preserve"> css </v>
          </cell>
          <cell r="AS796" t="str">
            <v xml:space="preserve"> DOM </v>
          </cell>
          <cell r="AT796" t="str">
            <v xml:space="preserve"> html </v>
          </cell>
          <cell r="AU796" t="str">
            <v xml:space="preserve"> html 5 </v>
          </cell>
          <cell r="AV796" t="str">
            <v xml:space="preserve"> html5 </v>
          </cell>
          <cell r="AW796" t="str">
            <v xml:space="preserve"> LNRI2AJA</v>
          </cell>
          <cell r="AX796" t="str">
            <v xml:space="preserve"> xhtml </v>
          </cell>
          <cell r="AY796" t="str">
            <v xml:space="preserve"> XML </v>
          </cell>
          <cell r="AZ796" t="str">
            <v xml:space="preserve"> XMLHttpRequest </v>
          </cell>
          <cell r="BA796" t="str">
            <v xml:space="preserve"> XSL </v>
          </cell>
          <cell r="BB796" t="str">
            <v xml:space="preserve">JavaScript </v>
          </cell>
          <cell r="BC796" t="str">
            <v/>
          </cell>
          <cell r="BD796" t="str">
            <v/>
          </cell>
          <cell r="BE796" t="str">
            <v/>
          </cell>
          <cell r="BF796" t="str">
            <v/>
          </cell>
          <cell r="BG796" t="str">
            <v/>
          </cell>
          <cell r="BH796" t="str">
            <v/>
          </cell>
          <cell r="BI796" t="str">
            <v/>
          </cell>
          <cell r="BJ796" t="str">
            <v/>
          </cell>
          <cell r="BK796" t="str">
            <v/>
          </cell>
          <cell r="BL796" t="str">
            <v/>
          </cell>
          <cell r="BM796" t="str">
            <v/>
          </cell>
          <cell r="BN796" t="str">
            <v/>
          </cell>
          <cell r="BO796" t="str">
            <v/>
          </cell>
          <cell r="BP796" t="str">
            <v/>
          </cell>
          <cell r="BQ796" t="str">
            <v/>
          </cell>
          <cell r="BR796" t="str">
            <v/>
          </cell>
          <cell r="BS796" t="str">
            <v/>
          </cell>
          <cell r="BT796" t="str">
            <v/>
          </cell>
          <cell r="BU796" t="str">
            <v/>
          </cell>
          <cell r="BV796" t="str">
            <v/>
          </cell>
          <cell r="BW796" t="str">
            <v/>
          </cell>
          <cell r="BX796" t="str">
            <v/>
          </cell>
        </row>
        <row r="797">
          <cell r="A797" t="str">
            <v>RI2ALF</v>
          </cell>
          <cell r="B797" t="str">
            <v>Alfresco</v>
          </cell>
          <cell r="C797" t="str">
            <v>Utiliser et administrer une solution de Gestion de Contenu d'Entreprise (2e édition)</v>
          </cell>
          <cell r="D797" t="str">
            <v>Jean-Paul DÈCLE</v>
          </cell>
          <cell r="E797" t="str">
            <v/>
          </cell>
          <cell r="F797" t="str">
            <v>DÈCLE, Jean-Paul</v>
          </cell>
          <cell r="G797" t="str">
            <v/>
          </cell>
          <cell r="H797" t="str">
            <v/>
          </cell>
          <cell r="I797" t="str">
            <v/>
          </cell>
          <cell r="J797" t="str">
            <v/>
          </cell>
          <cell r="K797" t="str">
            <v>Edition du 1 October 2018</v>
          </cell>
          <cell r="L797" t="str">
            <v>474 pages</v>
          </cell>
          <cell r="M797" t="str">
            <v>Editions ENI</v>
          </cell>
          <cell r="N797" t="str">
            <v>fre</v>
          </cell>
          <cell r="O797" t="str">
            <v>fre</v>
          </cell>
          <cell r="P797" t="str">
            <v>fre</v>
          </cell>
          <cell r="Q797" t="str">
            <v>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v>
          </cell>
          <cell r="R797">
            <v>9782409015793</v>
          </cell>
          <cell r="S797" t="str">
            <v>Version Numérique</v>
          </cell>
          <cell r="T797">
            <v>9782409015786</v>
          </cell>
          <cell r="U797" t="str">
            <v>Version Imprimée</v>
          </cell>
          <cell r="V797" t="str">
            <v>St-Herblain</v>
          </cell>
          <cell r="W797" t="str">
            <v>Editions ENI</v>
          </cell>
          <cell r="X797">
            <v>2018</v>
          </cell>
          <cell r="Y797" t="str">
            <v>Bibliothèque Numérique ENI (Service en ligne)</v>
          </cell>
          <cell r="Z797" t="str">
            <v>RESSOURCES INFORMATIQUES</v>
          </cell>
          <cell r="AA797" t="str">
            <v>texte</v>
          </cell>
          <cell r="AB797" t="str">
            <v>txt</v>
          </cell>
          <cell r="AC797" t="str">
            <v>rdacontent/fre</v>
          </cell>
          <cell r="AD797" t="str">
            <v>informatique</v>
          </cell>
          <cell r="AE797" t="str">
            <v>c</v>
          </cell>
          <cell r="AF797" t="str">
            <v>rdamedia/fre</v>
          </cell>
          <cell r="AG797" t="str">
            <v>ressource en ligne</v>
          </cell>
          <cell r="AH797" t="str">
            <v>cr</v>
          </cell>
          <cell r="AI797" t="str">
            <v>rdacarrier/fre</v>
          </cell>
          <cell r="AJ797" t="str">
            <v>m\\\\\o\\d\\\\\\\\</v>
          </cell>
          <cell r="AK797" t="str">
            <v>cr\cn\\\\uuaua</v>
          </cell>
          <cell r="AL797" t="str">
            <v>Accès restreint aux membres</v>
          </cell>
          <cell r="AM797" t="str">
            <v>Source de la note de description : Version imprimée</v>
          </cell>
          <cell r="AN797" t="str">
            <v/>
          </cell>
          <cell r="AO797" t="str">
            <v>%SITE_CLIENT%/?library_guid=34B059B1-96E9-40F3-9D52-E0D41134AD03</v>
          </cell>
          <cell r="AP797" t="str">
            <v>Accès au travers du portail ENI</v>
          </cell>
          <cell r="AQ797" t="str">
            <v xml:space="preserve"> livre GED </v>
          </cell>
          <cell r="AR797" t="str">
            <v xml:space="preserve"> LNRI2ALF</v>
          </cell>
          <cell r="AS797" t="str">
            <v xml:space="preserve"> open source </v>
          </cell>
          <cell r="AT797" t="str">
            <v xml:space="preserve"> travail collaboratif </v>
          </cell>
          <cell r="AU797" t="str">
            <v xml:space="preserve">livre alfresco </v>
          </cell>
          <cell r="AV797" t="str">
            <v/>
          </cell>
          <cell r="AW797" t="str">
            <v/>
          </cell>
          <cell r="AX797" t="str">
            <v/>
          </cell>
          <cell r="AY797" t="str">
            <v/>
          </cell>
          <cell r="AZ797" t="str">
            <v/>
          </cell>
          <cell r="BA797" t="str">
            <v/>
          </cell>
          <cell r="BB797" t="str">
            <v/>
          </cell>
          <cell r="BC797" t="str">
            <v/>
          </cell>
          <cell r="BD797" t="str">
            <v/>
          </cell>
          <cell r="BE797" t="str">
            <v/>
          </cell>
          <cell r="BF797" t="str">
            <v/>
          </cell>
          <cell r="BG797" t="str">
            <v/>
          </cell>
          <cell r="BH797" t="str">
            <v/>
          </cell>
          <cell r="BI797" t="str">
            <v/>
          </cell>
          <cell r="BJ797" t="str">
            <v/>
          </cell>
          <cell r="BK797" t="str">
            <v/>
          </cell>
          <cell r="BL797" t="str">
            <v/>
          </cell>
          <cell r="BM797" t="str">
            <v/>
          </cell>
          <cell r="BN797" t="str">
            <v/>
          </cell>
          <cell r="BO797" t="str">
            <v/>
          </cell>
          <cell r="BP797" t="str">
            <v/>
          </cell>
          <cell r="BQ797" t="str">
            <v/>
          </cell>
          <cell r="BR797" t="str">
            <v/>
          </cell>
          <cell r="BS797" t="str">
            <v/>
          </cell>
          <cell r="BT797" t="str">
            <v/>
          </cell>
          <cell r="BU797" t="str">
            <v/>
          </cell>
          <cell r="BV797" t="str">
            <v/>
          </cell>
          <cell r="BW797" t="str">
            <v/>
          </cell>
          <cell r="BX797" t="str">
            <v/>
          </cell>
        </row>
        <row r="798">
          <cell r="A798" t="str">
            <v>RI2CC</v>
          </cell>
          <cell r="B798" t="str">
            <v>Du C au C++</v>
          </cell>
          <cell r="C798" t="str">
            <v>De la programmation procédurale à l'objet (2ième édition)</v>
          </cell>
          <cell r="D798" t="str">
            <v>Frédéric DROUILLON</v>
          </cell>
          <cell r="E798" t="str">
            <v/>
          </cell>
          <cell r="F798" t="str">
            <v>DROUILLON, Frédéric</v>
          </cell>
          <cell r="G798" t="str">
            <v/>
          </cell>
          <cell r="H798" t="str">
            <v/>
          </cell>
          <cell r="I798" t="str">
            <v/>
          </cell>
          <cell r="J798" t="str">
            <v/>
          </cell>
          <cell r="K798" t="str">
            <v>Edition du 1 September 2014</v>
          </cell>
          <cell r="L798" t="str">
            <v>911 pages</v>
          </cell>
          <cell r="M798" t="str">
            <v>Editions ENI</v>
          </cell>
          <cell r="N798" t="str">
            <v>fre</v>
          </cell>
          <cell r="O798" t="str">
            <v>fre</v>
          </cell>
          <cell r="P798" t="str">
            <v>fre</v>
          </cell>
          <cell r="Q798" t="str">
            <v>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v>
          </cell>
          <cell r="R798">
            <v>9782746091962</v>
          </cell>
          <cell r="S798" t="str">
            <v>Version Numérique</v>
          </cell>
          <cell r="T798">
            <v>9782746090200</v>
          </cell>
          <cell r="U798" t="str">
            <v>Version Imprimée</v>
          </cell>
          <cell r="V798" t="str">
            <v>St-Herblain</v>
          </cell>
          <cell r="W798" t="str">
            <v>Editions ENI</v>
          </cell>
          <cell r="X798">
            <v>2014</v>
          </cell>
          <cell r="Y798" t="str">
            <v>Bibliothèque Numérique ENI (Service en ligne)</v>
          </cell>
          <cell r="Z798" t="str">
            <v>RESSOURCES INFORMATIQUES</v>
          </cell>
          <cell r="AA798" t="str">
            <v>texte</v>
          </cell>
          <cell r="AB798" t="str">
            <v>txt</v>
          </cell>
          <cell r="AC798" t="str">
            <v>rdacontent/fre</v>
          </cell>
          <cell r="AD798" t="str">
            <v>informatique</v>
          </cell>
          <cell r="AE798" t="str">
            <v>c</v>
          </cell>
          <cell r="AF798" t="str">
            <v>rdamedia/fre</v>
          </cell>
          <cell r="AG798" t="str">
            <v>ressource en ligne</v>
          </cell>
          <cell r="AH798" t="str">
            <v>cr</v>
          </cell>
          <cell r="AI798" t="str">
            <v>rdacarrier/fre</v>
          </cell>
          <cell r="AJ798" t="str">
            <v>m\\\\\o\\d\\\\\\\\</v>
          </cell>
          <cell r="AK798" t="str">
            <v>cr\cn\\\\uuaua</v>
          </cell>
          <cell r="AL798" t="str">
            <v>Accès restreint aux membres</v>
          </cell>
          <cell r="AM798" t="str">
            <v>Source de la note de description : Version imprimée</v>
          </cell>
          <cell r="AN798" t="str">
            <v/>
          </cell>
          <cell r="AO798" t="str">
            <v>%SITE_CLIENT%/?library_guid=966A33A3-2DE8-4E68-9E9E-F1217815D02D</v>
          </cell>
          <cell r="AP798" t="str">
            <v>Accès au travers du portail ENI</v>
          </cell>
          <cell r="AQ798" t="str">
            <v xml:space="preserve"> algorithme </v>
          </cell>
          <cell r="AR798" t="str">
            <v xml:space="preserve"> algorithmique </v>
          </cell>
          <cell r="AS798" t="str">
            <v xml:space="preserve"> langage objet </v>
          </cell>
          <cell r="AT798" t="str">
            <v xml:space="preserve"> LNRI2CC</v>
          </cell>
          <cell r="AU798" t="str">
            <v xml:space="preserve"> objet </v>
          </cell>
          <cell r="AV798" t="str">
            <v xml:space="preserve"> POO </v>
          </cell>
          <cell r="AW798" t="str">
            <v xml:space="preserve">langage </v>
          </cell>
          <cell r="AX798" t="str">
            <v/>
          </cell>
          <cell r="AY798" t="str">
            <v/>
          </cell>
          <cell r="AZ798" t="str">
            <v/>
          </cell>
          <cell r="BA798" t="str">
            <v/>
          </cell>
          <cell r="BB798" t="str">
            <v/>
          </cell>
          <cell r="BC798" t="str">
            <v/>
          </cell>
          <cell r="BD798" t="str">
            <v/>
          </cell>
          <cell r="BE798" t="str">
            <v/>
          </cell>
          <cell r="BF798" t="str">
            <v/>
          </cell>
          <cell r="BG798" t="str">
            <v/>
          </cell>
          <cell r="BH798" t="str">
            <v/>
          </cell>
          <cell r="BI798" t="str">
            <v/>
          </cell>
          <cell r="BJ798" t="str">
            <v/>
          </cell>
          <cell r="BK798" t="str">
            <v/>
          </cell>
          <cell r="BL798" t="str">
            <v/>
          </cell>
          <cell r="BM798" t="str">
            <v/>
          </cell>
          <cell r="BN798" t="str">
            <v/>
          </cell>
          <cell r="BO798" t="str">
            <v/>
          </cell>
          <cell r="BP798" t="str">
            <v/>
          </cell>
          <cell r="BQ798" t="str">
            <v/>
          </cell>
          <cell r="BR798" t="str">
            <v/>
          </cell>
          <cell r="BS798" t="str">
            <v/>
          </cell>
          <cell r="BT798" t="str">
            <v/>
          </cell>
          <cell r="BU798" t="str">
            <v/>
          </cell>
          <cell r="BV798" t="str">
            <v/>
          </cell>
          <cell r="BW798" t="str">
            <v/>
          </cell>
          <cell r="BX798" t="str">
            <v/>
          </cell>
        </row>
        <row r="799">
          <cell r="A799" t="str">
            <v>RI2LCPP</v>
          </cell>
          <cell r="B799" t="str">
            <v>Langage C++</v>
          </cell>
          <cell r="C799" t="str">
            <v>De l'héritage C au C++ moderne (avec programmes d'illustration) (2e édition)</v>
          </cell>
          <cell r="D799" t="str">
            <v>Frédéric DROUILLON</v>
          </cell>
          <cell r="E799" t="str">
            <v/>
          </cell>
          <cell r="F799" t="str">
            <v>DROUILLON, Frédéric</v>
          </cell>
          <cell r="G799" t="str">
            <v/>
          </cell>
          <cell r="H799" t="str">
            <v/>
          </cell>
          <cell r="I799" t="str">
            <v/>
          </cell>
          <cell r="J799" t="str">
            <v/>
          </cell>
          <cell r="K799" t="str">
            <v>Edition du 1 March 2023</v>
          </cell>
          <cell r="L799" t="str">
            <v>866 pages</v>
          </cell>
          <cell r="M799" t="str">
            <v>Editions ENI</v>
          </cell>
          <cell r="N799" t="str">
            <v>fre</v>
          </cell>
          <cell r="O799" t="str">
            <v>fre</v>
          </cell>
          <cell r="P799" t="str">
            <v>fre</v>
          </cell>
          <cell r="Q799" t="str">
            <v>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v>
          </cell>
          <cell r="R799">
            <v>9782409038945</v>
          </cell>
          <cell r="S799" t="str">
            <v>Version Numérique</v>
          </cell>
          <cell r="T799">
            <v>9782409038938</v>
          </cell>
          <cell r="U799" t="str">
            <v>Version Imprimée</v>
          </cell>
          <cell r="V799" t="str">
            <v>St-Herblain</v>
          </cell>
          <cell r="W799" t="str">
            <v>Editions ENI</v>
          </cell>
          <cell r="X799">
            <v>2023</v>
          </cell>
          <cell r="Y799" t="str">
            <v>Bibliothèque Numérique ENI (Service en ligne)</v>
          </cell>
          <cell r="Z799" t="str">
            <v>RESSOURCES INFORMATIQUES</v>
          </cell>
          <cell r="AA799" t="str">
            <v>texte</v>
          </cell>
          <cell r="AB799" t="str">
            <v>txt</v>
          </cell>
          <cell r="AC799" t="str">
            <v>rdacontent/fre</v>
          </cell>
          <cell r="AD799" t="str">
            <v>informatique</v>
          </cell>
          <cell r="AE799" t="str">
            <v>c</v>
          </cell>
          <cell r="AF799" t="str">
            <v>rdamedia/fre</v>
          </cell>
          <cell r="AG799" t="str">
            <v>ressource en ligne</v>
          </cell>
          <cell r="AH799" t="str">
            <v>cr</v>
          </cell>
          <cell r="AI799" t="str">
            <v>rdacarrier/fre</v>
          </cell>
          <cell r="AJ799" t="str">
            <v>m\\\\\o\\d\\\\\\\\</v>
          </cell>
          <cell r="AK799" t="str">
            <v>cr\cn\\\\uuaua</v>
          </cell>
          <cell r="AL799" t="str">
            <v>Accès restreint aux membres</v>
          </cell>
          <cell r="AM799" t="str">
            <v>Source de la note de description : Version imprimée</v>
          </cell>
          <cell r="AN799" t="str">
            <v/>
          </cell>
          <cell r="AO799" t="str">
            <v>%SITE_CLIENT%/?library_guid=64F5125F-892D-425D-AA9B-D7ACDA3AD4D4</v>
          </cell>
          <cell r="AP799" t="str">
            <v>Accès au travers du portail ENI</v>
          </cell>
          <cell r="AQ799" t="str">
            <v xml:space="preserve"> objet </v>
          </cell>
          <cell r="AR799" t="str">
            <v xml:space="preserve"> POO</v>
          </cell>
          <cell r="AS799" t="str">
            <v xml:space="preserve">langage </v>
          </cell>
          <cell r="AT799" t="str">
            <v/>
          </cell>
          <cell r="AU799" t="str">
            <v/>
          </cell>
          <cell r="AV799" t="str">
            <v/>
          </cell>
          <cell r="AW799" t="str">
            <v/>
          </cell>
          <cell r="AX799" t="str">
            <v/>
          </cell>
          <cell r="AY799" t="str">
            <v/>
          </cell>
          <cell r="AZ799" t="str">
            <v/>
          </cell>
          <cell r="BA799" t="str">
            <v/>
          </cell>
          <cell r="BB799" t="str">
            <v/>
          </cell>
          <cell r="BC799" t="str">
            <v/>
          </cell>
          <cell r="BD799" t="str">
            <v/>
          </cell>
          <cell r="BE799" t="str">
            <v/>
          </cell>
          <cell r="BF799" t="str">
            <v/>
          </cell>
          <cell r="BG799" t="str">
            <v/>
          </cell>
          <cell r="BH799" t="str">
            <v/>
          </cell>
          <cell r="BI799" t="str">
            <v/>
          </cell>
          <cell r="BJ799" t="str">
            <v/>
          </cell>
          <cell r="BK799" t="str">
            <v/>
          </cell>
          <cell r="BL799" t="str">
            <v/>
          </cell>
          <cell r="BM799" t="str">
            <v/>
          </cell>
          <cell r="BN799" t="str">
            <v/>
          </cell>
          <cell r="BO799" t="str">
            <v/>
          </cell>
          <cell r="BP799" t="str">
            <v/>
          </cell>
          <cell r="BQ799" t="str">
            <v/>
          </cell>
          <cell r="BR799" t="str">
            <v/>
          </cell>
          <cell r="BS799" t="str">
            <v/>
          </cell>
          <cell r="BT799" t="str">
            <v/>
          </cell>
          <cell r="BU799" t="str">
            <v/>
          </cell>
          <cell r="BV799" t="str">
            <v/>
          </cell>
          <cell r="BW799" t="str">
            <v/>
          </cell>
          <cell r="BX799" t="str">
            <v/>
          </cell>
        </row>
        <row r="800">
          <cell r="A800" t="str">
            <v>RI2PIRASP</v>
          </cell>
          <cell r="B800" t="str">
            <v>Raspberry Pi 2</v>
          </cell>
          <cell r="C800" t="str">
            <v>Exploitez tout le potentiel de votre nano-ordinateur (compatible Raspberry Pi 3)</v>
          </cell>
          <cell r="D800" t="str">
            <v>François MOCQ</v>
          </cell>
          <cell r="E800" t="str">
            <v/>
          </cell>
          <cell r="F800" t="str">
            <v>MOCQ, François</v>
          </cell>
          <cell r="G800" t="str">
            <v/>
          </cell>
          <cell r="H800" t="str">
            <v/>
          </cell>
          <cell r="I800" t="str">
            <v/>
          </cell>
          <cell r="J800" t="str">
            <v/>
          </cell>
          <cell r="K800" t="str">
            <v>Edition du 1 May 2015</v>
          </cell>
          <cell r="L800" t="str">
            <v>603 pages</v>
          </cell>
          <cell r="M800" t="str">
            <v>Editions ENI</v>
          </cell>
          <cell r="N800" t="str">
            <v>fre</v>
          </cell>
          <cell r="O800" t="str">
            <v>fre</v>
          </cell>
          <cell r="P800" t="str">
            <v>fre</v>
          </cell>
          <cell r="Q800" t="str">
            <v>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v>
          </cell>
          <cell r="R800">
            <v>9782746096387</v>
          </cell>
          <cell r="S800" t="str">
            <v>Version Numérique</v>
          </cell>
          <cell r="T800">
            <v>9782746095038</v>
          </cell>
          <cell r="U800" t="str">
            <v>Version Imprimée</v>
          </cell>
          <cell r="V800" t="str">
            <v>St-Herblain</v>
          </cell>
          <cell r="W800" t="str">
            <v>Editions ENI</v>
          </cell>
          <cell r="X800">
            <v>2015</v>
          </cell>
          <cell r="Y800" t="str">
            <v>Bibliothèque Numérique ENI (Service en ligne)</v>
          </cell>
          <cell r="Z800" t="str">
            <v>RESSOURCES INFORMATIQUES</v>
          </cell>
          <cell r="AA800" t="str">
            <v>texte</v>
          </cell>
          <cell r="AB800" t="str">
            <v>txt</v>
          </cell>
          <cell r="AC800" t="str">
            <v>rdacontent/fre</v>
          </cell>
          <cell r="AD800" t="str">
            <v>informatique</v>
          </cell>
          <cell r="AE800" t="str">
            <v>c</v>
          </cell>
          <cell r="AF800" t="str">
            <v>rdamedia/fre</v>
          </cell>
          <cell r="AG800" t="str">
            <v>ressource en ligne</v>
          </cell>
          <cell r="AH800" t="str">
            <v>cr</v>
          </cell>
          <cell r="AI800" t="str">
            <v>rdacarrier/fre</v>
          </cell>
          <cell r="AJ800" t="str">
            <v>m\\\\\o\\d\\\\\\\\</v>
          </cell>
          <cell r="AK800" t="str">
            <v>cr\cn\\\\uuaua</v>
          </cell>
          <cell r="AL800" t="str">
            <v>Accès restreint aux membres</v>
          </cell>
          <cell r="AM800" t="str">
            <v>Source de la note de description : Version imprimée</v>
          </cell>
          <cell r="AN800" t="str">
            <v/>
          </cell>
          <cell r="AO800" t="str">
            <v>%SITE_CLIENT%/?library_guid=BD26B32F-F818-425A-8170-FF13E77B6BF3</v>
          </cell>
          <cell r="AP800" t="str">
            <v>Accès au travers du portail ENI</v>
          </cell>
          <cell r="AQ800" t="str">
            <v xml:space="preserve"> arduino </v>
          </cell>
          <cell r="AR800" t="str">
            <v xml:space="preserve"> gpio </v>
          </cell>
          <cell r="AS800" t="str">
            <v xml:space="preserve"> lighttpd </v>
          </cell>
          <cell r="AT800" t="str">
            <v xml:space="preserve"> linux </v>
          </cell>
          <cell r="AU800" t="str">
            <v xml:space="preserve"> LNRI2PIRASP</v>
          </cell>
          <cell r="AV800" t="str">
            <v xml:space="preserve"> maker </v>
          </cell>
          <cell r="AW800" t="str">
            <v xml:space="preserve"> makers  </v>
          </cell>
          <cell r="AX800" t="str">
            <v xml:space="preserve"> noobs </v>
          </cell>
          <cell r="AY800" t="str">
            <v xml:space="preserve"> python </v>
          </cell>
          <cell r="AZ800" t="str">
            <v xml:space="preserve"> raspi </v>
          </cell>
          <cell r="BA800" t="str">
            <v xml:space="preserve"> raspian </v>
          </cell>
          <cell r="BB800" t="str">
            <v xml:space="preserve"> scratch </v>
          </cell>
          <cell r="BC800" t="str">
            <v xml:space="preserve"> vlc </v>
          </cell>
          <cell r="BD800" t="str">
            <v xml:space="preserve"> XBMC </v>
          </cell>
          <cell r="BE800" t="str">
            <v xml:space="preserve">raspberrypi </v>
          </cell>
          <cell r="BF800" t="str">
            <v/>
          </cell>
          <cell r="BG800" t="str">
            <v/>
          </cell>
          <cell r="BH800" t="str">
            <v/>
          </cell>
          <cell r="BI800" t="str">
            <v/>
          </cell>
          <cell r="BJ800" t="str">
            <v/>
          </cell>
          <cell r="BK800" t="str">
            <v/>
          </cell>
          <cell r="BL800" t="str">
            <v/>
          </cell>
          <cell r="BM800" t="str">
            <v/>
          </cell>
          <cell r="BN800" t="str">
            <v/>
          </cell>
          <cell r="BO800" t="str">
            <v/>
          </cell>
          <cell r="BP800" t="str">
            <v/>
          </cell>
          <cell r="BQ800" t="str">
            <v/>
          </cell>
          <cell r="BR800" t="str">
            <v/>
          </cell>
          <cell r="BS800" t="str">
            <v/>
          </cell>
          <cell r="BT800" t="str">
            <v/>
          </cell>
          <cell r="BU800" t="str">
            <v/>
          </cell>
          <cell r="BV800" t="str">
            <v/>
          </cell>
          <cell r="BW800" t="str">
            <v/>
          </cell>
          <cell r="BX800" t="str">
            <v/>
          </cell>
        </row>
        <row r="801">
          <cell r="A801" t="str">
            <v>RI2PROPC</v>
          </cell>
          <cell r="B801" t="str">
            <v>Langage C</v>
          </cell>
          <cell r="C801" t="str">
            <v>Maîtriser la programmation procédurale (avec exercices pratiques) (2e édition)</v>
          </cell>
          <cell r="D801" t="str">
            <v>Frédéric DROUILLON</v>
          </cell>
          <cell r="E801" t="str">
            <v/>
          </cell>
          <cell r="F801" t="str">
            <v>DROUILLON, Frédéric</v>
          </cell>
          <cell r="G801" t="str">
            <v/>
          </cell>
          <cell r="H801" t="str">
            <v/>
          </cell>
          <cell r="I801" t="str">
            <v/>
          </cell>
          <cell r="J801" t="str">
            <v/>
          </cell>
          <cell r="K801" t="str">
            <v>Edition du 1 July 2021</v>
          </cell>
          <cell r="L801" t="str">
            <v>900 pages</v>
          </cell>
          <cell r="M801" t="str">
            <v>Editions ENI</v>
          </cell>
          <cell r="N801" t="str">
            <v>fre</v>
          </cell>
          <cell r="O801" t="str">
            <v>fre</v>
          </cell>
          <cell r="P801" t="str">
            <v>fre</v>
          </cell>
          <cell r="Q801" t="str">
            <v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v>
          </cell>
          <cell r="R801">
            <v>9782409031021</v>
          </cell>
          <cell r="S801" t="str">
            <v>Version Numérique</v>
          </cell>
          <cell r="T801">
            <v>9782409031014</v>
          </cell>
          <cell r="U801" t="str">
            <v>Version Imprimée</v>
          </cell>
          <cell r="V801" t="str">
            <v>St-Herblain</v>
          </cell>
          <cell r="W801" t="str">
            <v>Editions ENI</v>
          </cell>
          <cell r="X801">
            <v>2021</v>
          </cell>
          <cell r="Y801" t="str">
            <v>Bibliothèque Numérique ENI (Service en ligne)</v>
          </cell>
          <cell r="Z801" t="str">
            <v>RESSOURCES INFORMATIQUES</v>
          </cell>
          <cell r="AA801" t="str">
            <v>texte</v>
          </cell>
          <cell r="AB801" t="str">
            <v>txt</v>
          </cell>
          <cell r="AC801" t="str">
            <v>rdacontent/fre</v>
          </cell>
          <cell r="AD801" t="str">
            <v>informatique</v>
          </cell>
          <cell r="AE801" t="str">
            <v>c</v>
          </cell>
          <cell r="AF801" t="str">
            <v>rdamedia/fre</v>
          </cell>
          <cell r="AG801" t="str">
            <v>ressource en ligne</v>
          </cell>
          <cell r="AH801" t="str">
            <v>cr</v>
          </cell>
          <cell r="AI801" t="str">
            <v>rdacarrier/fre</v>
          </cell>
          <cell r="AJ801" t="str">
            <v>m\\\\\o\\d\\\\\\\\</v>
          </cell>
          <cell r="AK801" t="str">
            <v>cr\cn\\\\uuaua</v>
          </cell>
          <cell r="AL801" t="str">
            <v>Accès restreint aux membres</v>
          </cell>
          <cell r="AM801" t="str">
            <v>Source de la note de description : Version imprimée</v>
          </cell>
          <cell r="AN801" t="str">
            <v/>
          </cell>
          <cell r="AO801" t="str">
            <v>%SITE_CLIENT%/?library_guid=EEAF8033-003D-4202-BCD6-03B4B03927DB</v>
          </cell>
          <cell r="AP801" t="str">
            <v>Accès au travers du portail ENI</v>
          </cell>
          <cell r="AQ801" t="str">
            <v xml:space="preserve"> algo </v>
          </cell>
          <cell r="AR801" t="str">
            <v xml:space="preserve"> algorithmique </v>
          </cell>
          <cell r="AS801" t="str">
            <v xml:space="preserve"> arbres binaires </v>
          </cell>
          <cell r="AT801" t="str">
            <v xml:space="preserve"> objet </v>
          </cell>
          <cell r="AU801" t="str">
            <v xml:space="preserve"> POO </v>
          </cell>
          <cell r="AV801" t="str">
            <v xml:space="preserve"> récursivité</v>
          </cell>
          <cell r="AW801" t="str">
            <v xml:space="preserve">langage C </v>
          </cell>
          <cell r="AX801" t="str">
            <v/>
          </cell>
          <cell r="AY801" t="str">
            <v/>
          </cell>
          <cell r="AZ801" t="str">
            <v/>
          </cell>
          <cell r="BA801" t="str">
            <v/>
          </cell>
          <cell r="BB801" t="str">
            <v/>
          </cell>
          <cell r="BC801" t="str">
            <v/>
          </cell>
          <cell r="BD801" t="str">
            <v/>
          </cell>
          <cell r="BE801" t="str">
            <v/>
          </cell>
          <cell r="BF801" t="str">
            <v/>
          </cell>
          <cell r="BG801" t="str">
            <v/>
          </cell>
          <cell r="BH801" t="str">
            <v/>
          </cell>
          <cell r="BI801" t="str">
            <v/>
          </cell>
          <cell r="BJ801" t="str">
            <v/>
          </cell>
          <cell r="BK801" t="str">
            <v/>
          </cell>
          <cell r="BL801" t="str">
            <v/>
          </cell>
          <cell r="BM801" t="str">
            <v/>
          </cell>
          <cell r="BN801" t="str">
            <v/>
          </cell>
          <cell r="BO801" t="str">
            <v/>
          </cell>
          <cell r="BP801" t="str">
            <v/>
          </cell>
          <cell r="BQ801" t="str">
            <v/>
          </cell>
          <cell r="BR801" t="str">
            <v/>
          </cell>
          <cell r="BS801" t="str">
            <v/>
          </cell>
          <cell r="BT801" t="str">
            <v/>
          </cell>
          <cell r="BU801" t="str">
            <v/>
          </cell>
          <cell r="BV801" t="str">
            <v/>
          </cell>
          <cell r="BW801" t="str">
            <v/>
          </cell>
          <cell r="BX801" t="str">
            <v/>
          </cell>
        </row>
        <row r="802">
          <cell r="A802" t="str">
            <v>RI2PYALG</v>
          </cell>
          <cell r="B802" t="str">
            <v>Algorithmique - Techniques fondamentales de programmation</v>
          </cell>
          <cell r="C802" t="str">
            <v>Exemples en Python (nombreux exercices corrigés) - BTS, DUT informatique (2e édition)</v>
          </cell>
          <cell r="D802" t="str">
            <v>Franck EBEL,Sébastien  ROHAUT</v>
          </cell>
          <cell r="E802" t="str">
            <v/>
          </cell>
          <cell r="F802" t="str">
            <v>EBEL, Franck</v>
          </cell>
          <cell r="G802" t="str">
            <v xml:space="preserve">ROHAUT, Sébastien </v>
          </cell>
          <cell r="H802" t="str">
            <v/>
          </cell>
          <cell r="I802" t="str">
            <v/>
          </cell>
          <cell r="J802" t="str">
            <v/>
          </cell>
          <cell r="K802" t="str">
            <v>Edition du 1 February 2018</v>
          </cell>
          <cell r="L802" t="str">
            <v>510 pages</v>
          </cell>
          <cell r="M802" t="str">
            <v>Editions ENI</v>
          </cell>
          <cell r="N802" t="str">
            <v>fre</v>
          </cell>
          <cell r="O802" t="str">
            <v>fre</v>
          </cell>
          <cell r="P802" t="str">
            <v>fre</v>
          </cell>
          <cell r="Q802" t="str">
            <v>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v>
          </cell>
          <cell r="R802">
            <v>9782409012600</v>
          </cell>
          <cell r="S802" t="str">
            <v>Version Numérique</v>
          </cell>
          <cell r="T802">
            <v>9782409012266</v>
          </cell>
          <cell r="U802" t="str">
            <v>Version Imprimée</v>
          </cell>
          <cell r="V802" t="str">
            <v>St-Herblain</v>
          </cell>
          <cell r="W802" t="str">
            <v>Editions ENI</v>
          </cell>
          <cell r="X802">
            <v>2018</v>
          </cell>
          <cell r="Y802" t="str">
            <v>Bibliothèque Numérique ENI (Service en ligne)</v>
          </cell>
          <cell r="Z802" t="str">
            <v>RESSOURCES INFORMATIQUES</v>
          </cell>
          <cell r="AA802" t="str">
            <v>texte</v>
          </cell>
          <cell r="AB802" t="str">
            <v>txt</v>
          </cell>
          <cell r="AC802" t="str">
            <v>rdacontent/fre</v>
          </cell>
          <cell r="AD802" t="str">
            <v>informatique</v>
          </cell>
          <cell r="AE802" t="str">
            <v>c</v>
          </cell>
          <cell r="AF802" t="str">
            <v>rdamedia/fre</v>
          </cell>
          <cell r="AG802" t="str">
            <v>ressource en ligne</v>
          </cell>
          <cell r="AH802" t="str">
            <v>cr</v>
          </cell>
          <cell r="AI802" t="str">
            <v>rdacarrier/fre</v>
          </cell>
          <cell r="AJ802" t="str">
            <v>m\\\\\o\\d\\\\\\\\</v>
          </cell>
          <cell r="AK802" t="str">
            <v>cr\cn\\\\uuaua</v>
          </cell>
          <cell r="AL802" t="str">
            <v>Accès restreint aux membres</v>
          </cell>
          <cell r="AM802" t="str">
            <v>Source de la note de description : Version imprimée</v>
          </cell>
          <cell r="AN802" t="str">
            <v/>
          </cell>
          <cell r="AO802" t="str">
            <v>%SITE_CLIENT%/?library_guid=5DEA0E24-C7EF-4739-A12E-E180194B1C39</v>
          </cell>
          <cell r="AP802" t="str">
            <v>Accès au travers du portail ENI</v>
          </cell>
          <cell r="AQ802" t="str">
            <v xml:space="preserve"> algo </v>
          </cell>
          <cell r="AR802" t="str">
            <v xml:space="preserve"> algorithmie </v>
          </cell>
          <cell r="AS802" t="str">
            <v xml:space="preserve"> BTS </v>
          </cell>
          <cell r="AT802" t="str">
            <v xml:space="preserve"> DUT </v>
          </cell>
          <cell r="AU802" t="str">
            <v xml:space="preserve"> LNRI2PYALG</v>
          </cell>
          <cell r="AV802" t="str">
            <v xml:space="preserve"> pseudo</v>
          </cell>
          <cell r="AW802" t="str">
            <v xml:space="preserve"> pseudo code </v>
          </cell>
          <cell r="AX802" t="str">
            <v xml:space="preserve"> pseudocoe </v>
          </cell>
          <cell r="AY802" t="str">
            <v xml:space="preserve">algorithme </v>
          </cell>
          <cell r="AZ802" t="str">
            <v xml:space="preserve">code </v>
          </cell>
          <cell r="BA802" t="str">
            <v/>
          </cell>
          <cell r="BB802" t="str">
            <v/>
          </cell>
          <cell r="BC802" t="str">
            <v/>
          </cell>
          <cell r="BD802" t="str">
            <v/>
          </cell>
          <cell r="BE802" t="str">
            <v/>
          </cell>
          <cell r="BF802" t="str">
            <v/>
          </cell>
          <cell r="BG802" t="str">
            <v/>
          </cell>
          <cell r="BH802" t="str">
            <v/>
          </cell>
          <cell r="BI802" t="str">
            <v/>
          </cell>
          <cell r="BJ802" t="str">
            <v/>
          </cell>
          <cell r="BK802" t="str">
            <v/>
          </cell>
          <cell r="BL802" t="str">
            <v/>
          </cell>
          <cell r="BM802" t="str">
            <v/>
          </cell>
          <cell r="BN802" t="str">
            <v/>
          </cell>
          <cell r="BO802" t="str">
            <v/>
          </cell>
          <cell r="BP802" t="str">
            <v/>
          </cell>
          <cell r="BQ802" t="str">
            <v/>
          </cell>
          <cell r="BR802" t="str">
            <v/>
          </cell>
          <cell r="BS802" t="str">
            <v/>
          </cell>
          <cell r="BT802" t="str">
            <v/>
          </cell>
          <cell r="BU802" t="str">
            <v/>
          </cell>
          <cell r="BV802" t="str">
            <v/>
          </cell>
          <cell r="BW802" t="str">
            <v/>
          </cell>
          <cell r="BX802" t="str">
            <v/>
          </cell>
        </row>
        <row r="803">
          <cell r="A803" t="str">
            <v>RI2PYAPOO</v>
          </cell>
          <cell r="B803" t="str">
            <v>Apprendre la Programmation Orientée Objet avec le langage Python</v>
          </cell>
          <cell r="C803" t="str">
            <v>(avec exercices pratiques et corrigés) (2e édition)</v>
          </cell>
          <cell r="D803" t="str">
            <v>Vincent BOUCHENY</v>
          </cell>
          <cell r="E803" t="str">
            <v/>
          </cell>
          <cell r="F803" t="str">
            <v>BOUCHENY, Vincent</v>
          </cell>
          <cell r="G803" t="str">
            <v/>
          </cell>
          <cell r="H803" t="str">
            <v/>
          </cell>
          <cell r="I803" t="str">
            <v/>
          </cell>
          <cell r="J803" t="str">
            <v/>
          </cell>
          <cell r="K803" t="str">
            <v>Edition du 1 September 2020</v>
          </cell>
          <cell r="L803" t="str">
            <v>282 pages</v>
          </cell>
          <cell r="M803" t="str">
            <v>Editions ENI</v>
          </cell>
          <cell r="N803" t="str">
            <v>fre</v>
          </cell>
          <cell r="O803" t="str">
            <v>fre</v>
          </cell>
          <cell r="P803" t="str">
            <v>fre</v>
          </cell>
          <cell r="Q803" t="str">
            <v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v>
          </cell>
          <cell r="R803">
            <v>9782409026546</v>
          </cell>
          <cell r="S803" t="str">
            <v>Version Numérique</v>
          </cell>
          <cell r="T803">
            <v>9782409026539</v>
          </cell>
          <cell r="U803" t="str">
            <v>Version Imprimée</v>
          </cell>
          <cell r="V803" t="str">
            <v>St-Herblain</v>
          </cell>
          <cell r="W803" t="str">
            <v>Editions ENI</v>
          </cell>
          <cell r="X803">
            <v>2020</v>
          </cell>
          <cell r="Y803" t="str">
            <v>Bibliothèque Numérique ENI (Service en ligne)</v>
          </cell>
          <cell r="Z803" t="str">
            <v>RESSOURCES INFORMATIQUES</v>
          </cell>
          <cell r="AA803" t="str">
            <v>texte</v>
          </cell>
          <cell r="AB803" t="str">
            <v>txt</v>
          </cell>
          <cell r="AC803" t="str">
            <v>rdacontent/fre</v>
          </cell>
          <cell r="AD803" t="str">
            <v>informatique</v>
          </cell>
          <cell r="AE803" t="str">
            <v>c</v>
          </cell>
          <cell r="AF803" t="str">
            <v>rdamedia/fre</v>
          </cell>
          <cell r="AG803" t="str">
            <v>ressource en ligne</v>
          </cell>
          <cell r="AH803" t="str">
            <v>cr</v>
          </cell>
          <cell r="AI803" t="str">
            <v>rdacarrier/fre</v>
          </cell>
          <cell r="AJ803" t="str">
            <v>m\\\\\o\\d\\\\\\\\</v>
          </cell>
          <cell r="AK803" t="str">
            <v>cr\cn\\\\uuaua</v>
          </cell>
          <cell r="AL803" t="str">
            <v>Accès restreint aux membres</v>
          </cell>
          <cell r="AM803" t="str">
            <v>Source de la note de description : Version imprimée</v>
          </cell>
          <cell r="AN803" t="str">
            <v/>
          </cell>
          <cell r="AO803" t="str">
            <v>%SITE_CLIENT%/?library_guid=362EDD46-1F1C-4762-BD77-8F46BC1BBFE0</v>
          </cell>
          <cell r="AP803" t="str">
            <v>Accès au travers du portail ENI</v>
          </cell>
          <cell r="AQ803" t="str">
            <v xml:space="preserve"> abstraction </v>
          </cell>
          <cell r="AR803" t="str">
            <v xml:space="preserve"> encapsulation </v>
          </cell>
          <cell r="AS803" t="str">
            <v xml:space="preserve"> héritage </v>
          </cell>
          <cell r="AT803" t="str">
            <v xml:space="preserve"> multithread </v>
          </cell>
          <cell r="AU803" t="str">
            <v xml:space="preserve"> polymorphisme </v>
          </cell>
          <cell r="AV803" t="str">
            <v xml:space="preserve"> uml
</v>
          </cell>
          <cell r="AW803" t="str">
            <v xml:space="preserve">livre poo </v>
          </cell>
          <cell r="AX803" t="str">
            <v/>
          </cell>
          <cell r="AY803" t="str">
            <v/>
          </cell>
          <cell r="AZ803" t="str">
            <v/>
          </cell>
          <cell r="BA803" t="str">
            <v/>
          </cell>
          <cell r="BB803" t="str">
            <v/>
          </cell>
          <cell r="BC803" t="str">
            <v/>
          </cell>
          <cell r="BD803" t="str">
            <v/>
          </cell>
          <cell r="BE803" t="str">
            <v/>
          </cell>
          <cell r="BF803" t="str">
            <v/>
          </cell>
          <cell r="BG803" t="str">
            <v/>
          </cell>
          <cell r="BH803" t="str">
            <v/>
          </cell>
          <cell r="BI803" t="str">
            <v/>
          </cell>
          <cell r="BJ803" t="str">
            <v/>
          </cell>
          <cell r="BK803" t="str">
            <v/>
          </cell>
          <cell r="BL803" t="str">
            <v/>
          </cell>
          <cell r="BM803" t="str">
            <v/>
          </cell>
          <cell r="BN803" t="str">
            <v/>
          </cell>
          <cell r="BO803" t="str">
            <v/>
          </cell>
          <cell r="BP803" t="str">
            <v/>
          </cell>
          <cell r="BQ803" t="str">
            <v/>
          </cell>
          <cell r="BR803" t="str">
            <v/>
          </cell>
          <cell r="BS803" t="str">
            <v/>
          </cell>
          <cell r="BT803" t="str">
            <v/>
          </cell>
          <cell r="BU803" t="str">
            <v/>
          </cell>
          <cell r="BV803" t="str">
            <v/>
          </cell>
          <cell r="BW803" t="str">
            <v/>
          </cell>
          <cell r="BX803" t="str">
            <v/>
          </cell>
        </row>
        <row r="804">
          <cell r="A804" t="str">
            <v>RI2PYT</v>
          </cell>
          <cell r="B804" t="str">
            <v>Python</v>
          </cell>
          <cell r="C804" t="str">
            <v>Les fondamentaux du langage [Nouvelle édition]</v>
          </cell>
          <cell r="D804" t="str">
            <v>Sébastien CHAZALLET</v>
          </cell>
          <cell r="E804" t="str">
            <v/>
          </cell>
          <cell r="F804" t="str">
            <v>CHAZALLET, Sébastien</v>
          </cell>
          <cell r="G804" t="str">
            <v/>
          </cell>
          <cell r="H804" t="str">
            <v/>
          </cell>
          <cell r="I804" t="str">
            <v/>
          </cell>
          <cell r="J804" t="str">
            <v/>
          </cell>
          <cell r="K804" t="str">
            <v>Edition du 1 February 2012</v>
          </cell>
          <cell r="L804" t="str">
            <v>864 pages</v>
          </cell>
          <cell r="M804" t="str">
            <v>Editions ENI</v>
          </cell>
          <cell r="N804" t="str">
            <v>fre</v>
          </cell>
          <cell r="O804" t="str">
            <v>fre</v>
          </cell>
          <cell r="P804" t="str">
            <v>fre</v>
          </cell>
          <cell r="Q804" t="str">
            <v>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v>
          </cell>
          <cell r="R804">
            <v>9782746072770</v>
          </cell>
          <cell r="S804" t="str">
            <v>Version Numérique</v>
          </cell>
          <cell r="T804">
            <v>9782746071711</v>
          </cell>
          <cell r="U804" t="str">
            <v>Version Imprimée</v>
          </cell>
          <cell r="V804" t="str">
            <v>St-Herblain</v>
          </cell>
          <cell r="W804" t="str">
            <v>Editions ENI</v>
          </cell>
          <cell r="X804">
            <v>2012</v>
          </cell>
          <cell r="Y804" t="str">
            <v>Bibliothèque Numérique ENI (Service en ligne)</v>
          </cell>
          <cell r="Z804" t="str">
            <v>RESSOURCES INFORMATIQUES</v>
          </cell>
          <cell r="AA804" t="str">
            <v>texte</v>
          </cell>
          <cell r="AB804" t="str">
            <v>txt</v>
          </cell>
          <cell r="AC804" t="str">
            <v>rdacontent/fre</v>
          </cell>
          <cell r="AD804" t="str">
            <v>informatique</v>
          </cell>
          <cell r="AE804" t="str">
            <v>c</v>
          </cell>
          <cell r="AF804" t="str">
            <v>rdamedia/fre</v>
          </cell>
          <cell r="AG804" t="str">
            <v>ressource en ligne</v>
          </cell>
          <cell r="AH804" t="str">
            <v>cr</v>
          </cell>
          <cell r="AI804" t="str">
            <v>rdacarrier/fre</v>
          </cell>
          <cell r="AJ804" t="str">
            <v>m\\\\\o\\d\\\\\\\\</v>
          </cell>
          <cell r="AK804" t="str">
            <v>cr\cn\\\\uuaua</v>
          </cell>
          <cell r="AL804" t="str">
            <v>Accès restreint aux membres</v>
          </cell>
          <cell r="AM804" t="str">
            <v>Source de la note de description : Version imprimée</v>
          </cell>
          <cell r="AN804" t="str">
            <v/>
          </cell>
          <cell r="AO804" t="str">
            <v>%SITE_CLIENT%/?library_guid=5953777D-2641-4BB2-A5E4-A77085DE8687</v>
          </cell>
          <cell r="AP804" t="str">
            <v>Accès au travers du portail ENI</v>
          </cell>
          <cell r="AQ804" t="str">
            <v xml:space="preserve"> LNRI2PYT</v>
          </cell>
          <cell r="AR804" t="str">
            <v xml:space="preserve"> pygame </v>
          </cell>
          <cell r="AS804" t="str">
            <v xml:space="preserve"> tkinter </v>
          </cell>
          <cell r="AT804" t="str">
            <v xml:space="preserve"> zope </v>
          </cell>
          <cell r="AU804" t="str">
            <v xml:space="preserve"> zope3 </v>
          </cell>
          <cell r="AV804" t="str">
            <v xml:space="preserve">algorithmique </v>
          </cell>
          <cell r="AW804" t="str">
            <v/>
          </cell>
          <cell r="AX804" t="str">
            <v/>
          </cell>
          <cell r="AY804" t="str">
            <v/>
          </cell>
          <cell r="AZ804" t="str">
            <v/>
          </cell>
          <cell r="BA804" t="str">
            <v/>
          </cell>
          <cell r="BB804" t="str">
            <v/>
          </cell>
          <cell r="BC804" t="str">
            <v/>
          </cell>
          <cell r="BD804" t="str">
            <v/>
          </cell>
          <cell r="BE804" t="str">
            <v/>
          </cell>
          <cell r="BF804" t="str">
            <v/>
          </cell>
          <cell r="BG804" t="str">
            <v/>
          </cell>
          <cell r="BH804" t="str">
            <v/>
          </cell>
          <cell r="BI804" t="str">
            <v/>
          </cell>
          <cell r="BJ804" t="str">
            <v/>
          </cell>
          <cell r="BK804" t="str">
            <v/>
          </cell>
          <cell r="BL804" t="str">
            <v/>
          </cell>
          <cell r="BM804" t="str">
            <v/>
          </cell>
          <cell r="BN804" t="str">
            <v/>
          </cell>
          <cell r="BO804" t="str">
            <v/>
          </cell>
          <cell r="BP804" t="str">
            <v/>
          </cell>
          <cell r="BQ804" t="str">
            <v/>
          </cell>
          <cell r="BR804" t="str">
            <v/>
          </cell>
          <cell r="BS804" t="str">
            <v/>
          </cell>
          <cell r="BT804" t="str">
            <v/>
          </cell>
          <cell r="BU804" t="str">
            <v/>
          </cell>
          <cell r="BV804" t="str">
            <v/>
          </cell>
          <cell r="BW804" t="str">
            <v/>
          </cell>
          <cell r="BX804" t="str">
            <v/>
          </cell>
        </row>
        <row r="805">
          <cell r="A805" t="str">
            <v>RI2PYTPR</v>
          </cell>
          <cell r="B805" t="str">
            <v>Python</v>
          </cell>
          <cell r="C805" t="str">
            <v>Apprenez à développer des projets ludiques (2e édition)</v>
          </cell>
          <cell r="D805" t="str">
            <v>Lilian BUZER</v>
          </cell>
          <cell r="E805" t="str">
            <v/>
          </cell>
          <cell r="F805" t="str">
            <v>BUZER, Lilian</v>
          </cell>
          <cell r="G805" t="str">
            <v/>
          </cell>
          <cell r="H805" t="str">
            <v/>
          </cell>
          <cell r="I805" t="str">
            <v/>
          </cell>
          <cell r="J805" t="str">
            <v/>
          </cell>
          <cell r="K805" t="str">
            <v>Edition du 1 October 2021</v>
          </cell>
          <cell r="L805" t="str">
            <v>723 pages</v>
          </cell>
          <cell r="M805" t="str">
            <v>Editions ENI</v>
          </cell>
          <cell r="N805" t="str">
            <v>fre</v>
          </cell>
          <cell r="O805" t="str">
            <v>fre</v>
          </cell>
          <cell r="P805" t="str">
            <v>fre</v>
          </cell>
          <cell r="Q805" t="str">
            <v>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v>
          </cell>
          <cell r="R805">
            <v>9782409032486</v>
          </cell>
          <cell r="S805" t="str">
            <v>Version Numérique</v>
          </cell>
          <cell r="T805">
            <v>9782409032479</v>
          </cell>
          <cell r="U805" t="str">
            <v>Version Imprimée</v>
          </cell>
          <cell r="V805" t="str">
            <v>St-Herblain</v>
          </cell>
          <cell r="W805" t="str">
            <v>Editions ENI</v>
          </cell>
          <cell r="X805">
            <v>2021</v>
          </cell>
          <cell r="Y805" t="str">
            <v>Bibliothèque Numérique ENI (Service en ligne)</v>
          </cell>
          <cell r="Z805" t="str">
            <v>RESSOURCES INFORMATIQUES</v>
          </cell>
          <cell r="AA805" t="str">
            <v>texte</v>
          </cell>
          <cell r="AB805" t="str">
            <v>txt</v>
          </cell>
          <cell r="AC805" t="str">
            <v>rdacontent/fre</v>
          </cell>
          <cell r="AD805" t="str">
            <v>informatique</v>
          </cell>
          <cell r="AE805" t="str">
            <v>c</v>
          </cell>
          <cell r="AF805" t="str">
            <v>rdamedia/fre</v>
          </cell>
          <cell r="AG805" t="str">
            <v>ressource en ligne</v>
          </cell>
          <cell r="AH805" t="str">
            <v>cr</v>
          </cell>
          <cell r="AI805" t="str">
            <v>rdacarrier/fre</v>
          </cell>
          <cell r="AJ805" t="str">
            <v>m\\\\\o\\d\\\\\\\\</v>
          </cell>
          <cell r="AK805" t="str">
            <v>cr\cn\\\\uuaua</v>
          </cell>
          <cell r="AL805" t="str">
            <v>Accès restreint aux membres</v>
          </cell>
          <cell r="AM805" t="str">
            <v>Source de la note de description : Version imprimée</v>
          </cell>
          <cell r="AN805" t="str">
            <v/>
          </cell>
          <cell r="AO805" t="str">
            <v>%SITE_CLIENT%/?library_guid=AE602CCD-CE90-4E63-A209-6CEFAC4459B2</v>
          </cell>
          <cell r="AP805" t="str">
            <v>Accès au travers du portail ENI</v>
          </cell>
          <cell r="AQ805" t="str">
            <v xml:space="preserve"> éducation nationale </v>
          </cell>
          <cell r="AR805" t="str">
            <v xml:space="preserve"> enseignant </v>
          </cell>
          <cell r="AS805" t="str">
            <v xml:space="preserve"> Informatique et Sciences du Numérique </v>
          </cell>
          <cell r="AT805" t="str">
            <v xml:space="preserve"> ISN </v>
          </cell>
          <cell r="AU805" t="str">
            <v xml:space="preserve"> lycée </v>
          </cell>
          <cell r="AV805" t="str">
            <v xml:space="preserve"> programmation</v>
          </cell>
          <cell r="AW805" t="str">
            <v xml:space="preserve"> Pygame </v>
          </cell>
          <cell r="AX805" t="str">
            <v xml:space="preserve">Python </v>
          </cell>
          <cell r="AY805" t="str">
            <v/>
          </cell>
          <cell r="AZ805" t="str">
            <v/>
          </cell>
          <cell r="BA805" t="str">
            <v/>
          </cell>
          <cell r="BB805" t="str">
            <v/>
          </cell>
          <cell r="BC805" t="str">
            <v/>
          </cell>
          <cell r="BD805" t="str">
            <v/>
          </cell>
          <cell r="BE805" t="str">
            <v/>
          </cell>
          <cell r="BF805" t="str">
            <v/>
          </cell>
          <cell r="BG805" t="str">
            <v/>
          </cell>
          <cell r="BH805" t="str">
            <v/>
          </cell>
          <cell r="BI805" t="str">
            <v/>
          </cell>
          <cell r="BJ805" t="str">
            <v/>
          </cell>
          <cell r="BK805" t="str">
            <v/>
          </cell>
          <cell r="BL805" t="str">
            <v/>
          </cell>
          <cell r="BM805" t="str">
            <v/>
          </cell>
          <cell r="BN805" t="str">
            <v/>
          </cell>
          <cell r="BO805" t="str">
            <v/>
          </cell>
          <cell r="BP805" t="str">
            <v/>
          </cell>
          <cell r="BQ805" t="str">
            <v/>
          </cell>
          <cell r="BR805" t="str">
            <v/>
          </cell>
          <cell r="BS805" t="str">
            <v/>
          </cell>
          <cell r="BT805" t="str">
            <v/>
          </cell>
          <cell r="BU805" t="str">
            <v/>
          </cell>
          <cell r="BV805" t="str">
            <v/>
          </cell>
          <cell r="BW805" t="str">
            <v/>
          </cell>
          <cell r="BX805" t="str">
            <v/>
          </cell>
        </row>
        <row r="806">
          <cell r="A806" t="str">
            <v>RI2SHAONL</v>
          </cell>
          <cell r="B806" t="str">
            <v>SharePoint Online</v>
          </cell>
          <cell r="C806" t="str">
            <v>Administration de la plateforme sur Microsoft 365 (2e édition)</v>
          </cell>
          <cell r="D806" t="str">
            <v>Patrick CARRAZ</v>
          </cell>
          <cell r="E806" t="str">
            <v/>
          </cell>
          <cell r="F806" t="str">
            <v>CARRAZ, Patrick</v>
          </cell>
          <cell r="G806" t="str">
            <v/>
          </cell>
          <cell r="H806" t="str">
            <v/>
          </cell>
          <cell r="I806" t="str">
            <v/>
          </cell>
          <cell r="J806" t="str">
            <v/>
          </cell>
          <cell r="K806" t="str">
            <v>Edition du 1 February 2023</v>
          </cell>
          <cell r="L806" t="str">
            <v>540 pages</v>
          </cell>
          <cell r="M806" t="str">
            <v>Editions ENI</v>
          </cell>
          <cell r="N806" t="str">
            <v>fre</v>
          </cell>
          <cell r="O806" t="str">
            <v>fre</v>
          </cell>
          <cell r="P806" t="str">
            <v>fre</v>
          </cell>
          <cell r="Q806" t="str">
            <v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v>
          </cell>
          <cell r="R806">
            <v>9782409038785</v>
          </cell>
          <cell r="S806" t="str">
            <v>Version Numérique</v>
          </cell>
          <cell r="T806">
            <v>9782409038778</v>
          </cell>
          <cell r="U806" t="str">
            <v>Version Imprimée</v>
          </cell>
          <cell r="V806" t="str">
            <v>St-Herblain</v>
          </cell>
          <cell r="W806" t="str">
            <v>Editions ENI</v>
          </cell>
          <cell r="X806">
            <v>2023</v>
          </cell>
          <cell r="Y806" t="str">
            <v>Bibliothèque Numérique ENI (Service en ligne)</v>
          </cell>
          <cell r="Z806" t="str">
            <v>RESSOURCES INFORMATIQUES</v>
          </cell>
          <cell r="AA806" t="str">
            <v>texte</v>
          </cell>
          <cell r="AB806" t="str">
            <v>txt</v>
          </cell>
          <cell r="AC806" t="str">
            <v>rdacontent/fre</v>
          </cell>
          <cell r="AD806" t="str">
            <v>informatique</v>
          </cell>
          <cell r="AE806" t="str">
            <v>c</v>
          </cell>
          <cell r="AF806" t="str">
            <v>rdamedia/fre</v>
          </cell>
          <cell r="AG806" t="str">
            <v>ressource en ligne</v>
          </cell>
          <cell r="AH806" t="str">
            <v>cr</v>
          </cell>
          <cell r="AI806" t="str">
            <v>rdacarrier/fre</v>
          </cell>
          <cell r="AJ806" t="str">
            <v>m\\\\\o\\d\\\\\\\\</v>
          </cell>
          <cell r="AK806" t="str">
            <v>cr\cn\\\\uuaua</v>
          </cell>
          <cell r="AL806" t="str">
            <v>Accès restreint aux membres</v>
          </cell>
          <cell r="AM806" t="str">
            <v>Source de la note de description : Version imprimée</v>
          </cell>
          <cell r="AN806" t="str">
            <v/>
          </cell>
          <cell r="AO806" t="str">
            <v>%SITE_CLIENT%/?library_guid=8A30E00D-6956-4C7D-B37B-ED1F65FCA64A</v>
          </cell>
          <cell r="AP806" t="str">
            <v>Accès au travers du portail ENI</v>
          </cell>
          <cell r="AQ806" t="str">
            <v xml:space="preserve"> bibliothèques </v>
          </cell>
          <cell r="AR806" t="str">
            <v xml:space="preserve"> collaboratif </v>
          </cell>
          <cell r="AS806" t="str">
            <v xml:space="preserve"> intranet </v>
          </cell>
          <cell r="AT806" t="str">
            <v xml:space="preserve"> Microsoft flow </v>
          </cell>
          <cell r="AU806" t="str">
            <v xml:space="preserve"> Office 365 </v>
          </cell>
          <cell r="AV806" t="str">
            <v xml:space="preserve"> Power BI </v>
          </cell>
          <cell r="AW806" t="str">
            <v xml:space="preserve"> Sharepoint </v>
          </cell>
          <cell r="AX806" t="str">
            <v xml:space="preserve"> SharePoint Server 2019</v>
          </cell>
          <cell r="AY806" t="str">
            <v xml:space="preserve"> site collaboratif </v>
          </cell>
          <cell r="AZ806" t="str">
            <v xml:space="preserve"> sites </v>
          </cell>
          <cell r="BA806" t="str">
            <v xml:space="preserve">SP </v>
          </cell>
          <cell r="BB806" t="str">
            <v/>
          </cell>
          <cell r="BC806" t="str">
            <v/>
          </cell>
          <cell r="BD806" t="str">
            <v/>
          </cell>
          <cell r="BE806" t="str">
            <v/>
          </cell>
          <cell r="BF806" t="str">
            <v/>
          </cell>
          <cell r="BG806" t="str">
            <v/>
          </cell>
          <cell r="BH806" t="str">
            <v/>
          </cell>
          <cell r="BI806" t="str">
            <v/>
          </cell>
          <cell r="BJ806" t="str">
            <v/>
          </cell>
          <cell r="BK806" t="str">
            <v/>
          </cell>
          <cell r="BL806" t="str">
            <v/>
          </cell>
          <cell r="BM806" t="str">
            <v/>
          </cell>
          <cell r="BN806" t="str">
            <v/>
          </cell>
          <cell r="BO806" t="str">
            <v/>
          </cell>
          <cell r="BP806" t="str">
            <v/>
          </cell>
          <cell r="BQ806" t="str">
            <v/>
          </cell>
          <cell r="BR806" t="str">
            <v/>
          </cell>
          <cell r="BS806" t="str">
            <v/>
          </cell>
          <cell r="BT806" t="str">
            <v/>
          </cell>
          <cell r="BU806" t="str">
            <v/>
          </cell>
          <cell r="BV806" t="str">
            <v/>
          </cell>
          <cell r="BW806" t="str">
            <v/>
          </cell>
          <cell r="BX806" t="str">
            <v/>
          </cell>
        </row>
        <row r="807">
          <cell r="A807" t="str">
            <v>RI2UNIA</v>
          </cell>
          <cell r="B807" t="str">
            <v>Unix</v>
          </cell>
          <cell r="C807" t="str">
            <v>Administration du système (AIX, HP-UX, Solaris, Linux)  (2ième édition)</v>
          </cell>
          <cell r="D807" t="str">
            <v>Luc DÉMARET</v>
          </cell>
          <cell r="E807" t="str">
            <v/>
          </cell>
          <cell r="F807" t="str">
            <v>DÉMARET, Luc</v>
          </cell>
          <cell r="G807" t="str">
            <v/>
          </cell>
          <cell r="H807" t="str">
            <v/>
          </cell>
          <cell r="I807" t="str">
            <v/>
          </cell>
          <cell r="J807" t="str">
            <v/>
          </cell>
          <cell r="K807" t="str">
            <v>Edition du 1 August 2012</v>
          </cell>
          <cell r="L807" t="str">
            <v>299 pages</v>
          </cell>
          <cell r="M807" t="str">
            <v>Editions ENI</v>
          </cell>
          <cell r="N807" t="str">
            <v>fre</v>
          </cell>
          <cell r="O807" t="str">
            <v>fre</v>
          </cell>
          <cell r="P807" t="str">
            <v>fre</v>
          </cell>
          <cell r="Q807" t="str">
            <v>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v>
          </cell>
          <cell r="R807">
            <v>9782746075290</v>
          </cell>
          <cell r="S807" t="str">
            <v>Version Numérique</v>
          </cell>
          <cell r="T807">
            <v>9782746075122</v>
          </cell>
          <cell r="U807" t="str">
            <v>Version Imprimée</v>
          </cell>
          <cell r="V807" t="str">
            <v>St-Herblain</v>
          </cell>
          <cell r="W807" t="str">
            <v>Editions ENI</v>
          </cell>
          <cell r="X807">
            <v>2012</v>
          </cell>
          <cell r="Y807" t="str">
            <v>Bibliothèque Numérique ENI (Service en ligne)</v>
          </cell>
          <cell r="Z807" t="str">
            <v>RESSOURCES INFORMATIQUES</v>
          </cell>
          <cell r="AA807" t="str">
            <v>texte</v>
          </cell>
          <cell r="AB807" t="str">
            <v>txt</v>
          </cell>
          <cell r="AC807" t="str">
            <v>rdacontent/fre</v>
          </cell>
          <cell r="AD807" t="str">
            <v>informatique</v>
          </cell>
          <cell r="AE807" t="str">
            <v>c</v>
          </cell>
          <cell r="AF807" t="str">
            <v>rdamedia/fre</v>
          </cell>
          <cell r="AG807" t="str">
            <v>ressource en ligne</v>
          </cell>
          <cell r="AH807" t="str">
            <v>cr</v>
          </cell>
          <cell r="AI807" t="str">
            <v>rdacarrier/fre</v>
          </cell>
          <cell r="AJ807" t="str">
            <v>m\\\\\o\\d\\\\\\\\</v>
          </cell>
          <cell r="AK807" t="str">
            <v>cr\cn\\\\uuaua</v>
          </cell>
          <cell r="AL807" t="str">
            <v>Accès restreint aux membres</v>
          </cell>
          <cell r="AM807" t="str">
            <v>Source de la note de description : Version imprimée</v>
          </cell>
          <cell r="AN807" t="str">
            <v/>
          </cell>
          <cell r="AO807" t="str">
            <v>%SITE_CLIENT%/?library_guid=4540F5B9-E700-421F-8066-0758F26BE6AB</v>
          </cell>
          <cell r="AP807" t="str">
            <v>Accès au travers du portail ENI</v>
          </cell>
          <cell r="AQ807" t="str">
            <v xml:space="preserve"> AIX </v>
          </cell>
          <cell r="AR807" t="str">
            <v xml:space="preserve"> bsd </v>
          </cell>
          <cell r="AS807" t="str">
            <v xml:space="preserve"> HP</v>
          </cell>
          <cell r="AT807" t="str">
            <v xml:space="preserve"> hpux </v>
          </cell>
          <cell r="AU807" t="str">
            <v xml:space="preserve"> LNRI2UNIA</v>
          </cell>
          <cell r="AV807" t="str">
            <v xml:space="preserve"> open source </v>
          </cell>
          <cell r="AW807" t="str">
            <v xml:space="preserve"> script </v>
          </cell>
          <cell r="AX807" t="str">
            <v xml:space="preserve"> shell </v>
          </cell>
          <cell r="AY807" t="str">
            <v xml:space="preserve"> Solaris </v>
          </cell>
          <cell r="AZ807" t="str">
            <v xml:space="preserve">système </v>
          </cell>
          <cell r="BA807" t="str">
            <v xml:space="preserve">UX </v>
          </cell>
          <cell r="BB807" t="str">
            <v/>
          </cell>
          <cell r="BC807" t="str">
            <v/>
          </cell>
          <cell r="BD807" t="str">
            <v/>
          </cell>
          <cell r="BE807" t="str">
            <v/>
          </cell>
          <cell r="BF807" t="str">
            <v/>
          </cell>
          <cell r="BG807" t="str">
            <v/>
          </cell>
          <cell r="BH807" t="str">
            <v/>
          </cell>
          <cell r="BI807" t="str">
            <v/>
          </cell>
          <cell r="BJ807" t="str">
            <v/>
          </cell>
          <cell r="BK807" t="str">
            <v/>
          </cell>
          <cell r="BL807" t="str">
            <v/>
          </cell>
          <cell r="BM807" t="str">
            <v/>
          </cell>
          <cell r="BN807" t="str">
            <v/>
          </cell>
          <cell r="BO807" t="str">
            <v/>
          </cell>
          <cell r="BP807" t="str">
            <v/>
          </cell>
          <cell r="BQ807" t="str">
            <v/>
          </cell>
          <cell r="BR807" t="str">
            <v/>
          </cell>
          <cell r="BS807" t="str">
            <v/>
          </cell>
          <cell r="BT807" t="str">
            <v/>
          </cell>
          <cell r="BU807" t="str">
            <v/>
          </cell>
          <cell r="BV807" t="str">
            <v/>
          </cell>
          <cell r="BW807" t="str">
            <v/>
          </cell>
          <cell r="BX807" t="str">
            <v/>
          </cell>
        </row>
        <row r="808">
          <cell r="A808" t="str">
            <v>RI2WIF</v>
          </cell>
          <cell r="B808" t="str">
            <v>Wi-Fi</v>
          </cell>
          <cell r="C808" t="str">
            <v>Réseaux sans fil 802.11 : Technologie - Déploiement - Sécurisation [2ième édition]</v>
          </cell>
          <cell r="D808" t="str">
            <v>Philippe Atelin</v>
          </cell>
          <cell r="E808" t="str">
            <v/>
          </cell>
          <cell r="F808" t="str">
            <v>Atelin, Philippe</v>
          </cell>
          <cell r="G808" t="str">
            <v/>
          </cell>
          <cell r="H808" t="str">
            <v/>
          </cell>
          <cell r="I808" t="str">
            <v/>
          </cell>
          <cell r="J808" t="str">
            <v/>
          </cell>
          <cell r="K808" t="str">
            <v>Edition du 1 August 2008</v>
          </cell>
          <cell r="L808" t="str">
            <v>406 pages</v>
          </cell>
          <cell r="M808" t="str">
            <v>Editions ENI</v>
          </cell>
          <cell r="N808" t="str">
            <v>fre</v>
          </cell>
          <cell r="O808" t="str">
            <v>fre</v>
          </cell>
          <cell r="P808" t="str">
            <v>fre</v>
          </cell>
          <cell r="Q808" t="str">
            <v>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v>
          </cell>
          <cell r="R808">
            <v>9782746044333</v>
          </cell>
          <cell r="S808" t="str">
            <v>Version Numérique</v>
          </cell>
          <cell r="T808">
            <v>9782746043039</v>
          </cell>
          <cell r="U808" t="str">
            <v>Version Imprimée</v>
          </cell>
          <cell r="V808" t="str">
            <v>St-Herblain</v>
          </cell>
          <cell r="W808" t="str">
            <v>Editions ENI</v>
          </cell>
          <cell r="X808">
            <v>2008</v>
          </cell>
          <cell r="Y808" t="str">
            <v>Bibliothèque Numérique ENI (Service en ligne)</v>
          </cell>
          <cell r="Z808" t="str">
            <v>RESSOURCES INFORMATIQUES</v>
          </cell>
          <cell r="AA808" t="str">
            <v>texte</v>
          </cell>
          <cell r="AB808" t="str">
            <v>txt</v>
          </cell>
          <cell r="AC808" t="str">
            <v>rdacontent/fre</v>
          </cell>
          <cell r="AD808" t="str">
            <v>informatique</v>
          </cell>
          <cell r="AE808" t="str">
            <v>c</v>
          </cell>
          <cell r="AF808" t="str">
            <v>rdamedia/fre</v>
          </cell>
          <cell r="AG808" t="str">
            <v>ressource en ligne</v>
          </cell>
          <cell r="AH808" t="str">
            <v>cr</v>
          </cell>
          <cell r="AI808" t="str">
            <v>rdacarrier/fre</v>
          </cell>
          <cell r="AJ808" t="str">
            <v>m\\\\\o\\d\\\\\\\\</v>
          </cell>
          <cell r="AK808" t="str">
            <v>cr\cn\\\\uuaua</v>
          </cell>
          <cell r="AL808" t="str">
            <v>Accès restreint aux membres</v>
          </cell>
          <cell r="AM808" t="str">
            <v>Source de la note de description : Version imprimée</v>
          </cell>
          <cell r="AN808" t="str">
            <v/>
          </cell>
          <cell r="AO808" t="str">
            <v>%SITE_CLIENT%/?library_guid=1130D846-2E32-49BB-B9E0-D53192D6CAB9</v>
          </cell>
          <cell r="AP808" t="str">
            <v>Accès au travers du portail ENI</v>
          </cell>
          <cell r="AQ808">
            <v>802</v>
          </cell>
          <cell r="AR808" t="str">
            <v xml:space="preserve"> 802.11 </v>
          </cell>
          <cell r="AS808" t="str">
            <v xml:space="preserve"> 802.11n </v>
          </cell>
          <cell r="AT808" t="str">
            <v xml:space="preserve"> 802.11n draft </v>
          </cell>
          <cell r="AU808" t="str">
            <v xml:space="preserve"> Bluetooth </v>
          </cell>
          <cell r="AV808" t="str">
            <v xml:space="preserve"> CPL </v>
          </cell>
          <cell r="AW808" t="str">
            <v xml:space="preserve"> deploiement </v>
          </cell>
          <cell r="AX808" t="str">
            <v xml:space="preserve"> e</v>
          </cell>
          <cell r="AY808" t="str">
            <v xml:space="preserve"> ebook </v>
          </cell>
          <cell r="AZ808" t="str">
            <v xml:space="preserve"> livre électronique </v>
          </cell>
          <cell r="BA808" t="str">
            <v xml:space="preserve"> livre numérique </v>
          </cell>
          <cell r="BB808" t="str">
            <v xml:space="preserve"> livre wi fi </v>
          </cell>
          <cell r="BC808" t="str">
            <v xml:space="preserve"> livre wifi </v>
          </cell>
          <cell r="BD808" t="str">
            <v xml:space="preserve"> livres électroniques </v>
          </cell>
          <cell r="BE808" t="str">
            <v xml:space="preserve"> livres numériques </v>
          </cell>
          <cell r="BF808" t="str">
            <v xml:space="preserve"> LNRI2WIF</v>
          </cell>
          <cell r="BG808" t="str">
            <v xml:space="preserve"> reseau </v>
          </cell>
          <cell r="BH808" t="str">
            <v xml:space="preserve"> réseau sans fil </v>
          </cell>
          <cell r="BI808" t="str">
            <v xml:space="preserve"> reseaux </v>
          </cell>
          <cell r="BJ808" t="str">
            <v xml:space="preserve"> WEP </v>
          </cell>
          <cell r="BK808" t="str">
            <v xml:space="preserve"> WiMax </v>
          </cell>
          <cell r="BL808" t="str">
            <v xml:space="preserve"> WPA </v>
          </cell>
          <cell r="BM808" t="str">
            <v xml:space="preserve">book </v>
          </cell>
          <cell r="BN808" t="str">
            <v xml:space="preserve">Fi </v>
          </cell>
          <cell r="BO808" t="str">
            <v>livre Wi</v>
          </cell>
          <cell r="BP808" t="str">
            <v/>
          </cell>
          <cell r="BQ808" t="str">
            <v/>
          </cell>
          <cell r="BR808" t="str">
            <v/>
          </cell>
          <cell r="BS808" t="str">
            <v/>
          </cell>
          <cell r="BT808" t="str">
            <v/>
          </cell>
          <cell r="BU808" t="str">
            <v/>
          </cell>
          <cell r="BV808" t="str">
            <v/>
          </cell>
          <cell r="BW808" t="str">
            <v/>
          </cell>
          <cell r="BX808" t="str">
            <v/>
          </cell>
        </row>
        <row r="809">
          <cell r="A809" t="str">
            <v>RI310WIN</v>
          </cell>
          <cell r="B809" t="str">
            <v>Windows 10</v>
          </cell>
          <cell r="C809" t="str">
            <v>Installation et configuration (3e édition)</v>
          </cell>
          <cell r="D809" t="str">
            <v>Philippe PAIOLA</v>
          </cell>
          <cell r="E809" t="str">
            <v/>
          </cell>
          <cell r="F809" t="str">
            <v>PAIOLA, Philippe</v>
          </cell>
          <cell r="G809" t="str">
            <v/>
          </cell>
          <cell r="H809" t="str">
            <v/>
          </cell>
          <cell r="I809" t="str">
            <v/>
          </cell>
          <cell r="J809" t="str">
            <v/>
          </cell>
          <cell r="K809" t="str">
            <v>Edition du 1 May 2019</v>
          </cell>
          <cell r="L809" t="str">
            <v>569 pages</v>
          </cell>
          <cell r="M809" t="str">
            <v>Editions ENI</v>
          </cell>
          <cell r="N809" t="str">
            <v>fre</v>
          </cell>
          <cell r="O809" t="str">
            <v>fre</v>
          </cell>
          <cell r="P809" t="str">
            <v>fre</v>
          </cell>
          <cell r="Q809" t="str">
            <v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v>
          </cell>
          <cell r="R809">
            <v>9782409019258</v>
          </cell>
          <cell r="S809" t="str">
            <v>Version Numérique</v>
          </cell>
          <cell r="T809">
            <v>9782409019241</v>
          </cell>
          <cell r="U809" t="str">
            <v>Version Imprimée</v>
          </cell>
          <cell r="V809" t="str">
            <v>St-Herblain</v>
          </cell>
          <cell r="W809" t="str">
            <v>Editions ENI</v>
          </cell>
          <cell r="X809">
            <v>2019</v>
          </cell>
          <cell r="Y809" t="str">
            <v>Bibliothèque Numérique ENI (Service en ligne)</v>
          </cell>
          <cell r="Z809" t="str">
            <v>RESSOURCES INFORMATIQUES</v>
          </cell>
          <cell r="AA809" t="str">
            <v>texte</v>
          </cell>
          <cell r="AB809" t="str">
            <v>txt</v>
          </cell>
          <cell r="AC809" t="str">
            <v>rdacontent/fre</v>
          </cell>
          <cell r="AD809" t="str">
            <v>informatique</v>
          </cell>
          <cell r="AE809" t="str">
            <v>c</v>
          </cell>
          <cell r="AF809" t="str">
            <v>rdamedia/fre</v>
          </cell>
          <cell r="AG809" t="str">
            <v>ressource en ligne</v>
          </cell>
          <cell r="AH809" t="str">
            <v>cr</v>
          </cell>
          <cell r="AI809" t="str">
            <v>rdacarrier/fre</v>
          </cell>
          <cell r="AJ809" t="str">
            <v>m\\\\\o\\d\\\\\\\\</v>
          </cell>
          <cell r="AK809" t="str">
            <v>cr\cn\\\\uuaua</v>
          </cell>
          <cell r="AL809" t="str">
            <v>Accès restreint aux membres</v>
          </cell>
          <cell r="AM809" t="str">
            <v>Source de la note de description : Version imprimée</v>
          </cell>
          <cell r="AN809" t="str">
            <v/>
          </cell>
          <cell r="AO809" t="str">
            <v>%SITE_CLIENT%/?library_guid=01CC7DB9-B4D6-4DE6-BF98-6BD8954198AB</v>
          </cell>
          <cell r="AP809" t="str">
            <v>Accès au travers du portail ENI</v>
          </cell>
          <cell r="AQ809" t="str">
            <v xml:space="preserve"> LNRI310WIN</v>
          </cell>
          <cell r="AR809" t="str">
            <v xml:space="preserve"> modern ui  </v>
          </cell>
          <cell r="AS809" t="str">
            <v xml:space="preserve"> OS </v>
          </cell>
          <cell r="AT809" t="str">
            <v xml:space="preserve"> poste client </v>
          </cell>
          <cell r="AU809" t="str">
            <v xml:space="preserve"> système </v>
          </cell>
          <cell r="AV809" t="str">
            <v xml:space="preserve">microsoft </v>
          </cell>
          <cell r="AW809" t="str">
            <v/>
          </cell>
          <cell r="AX809" t="str">
            <v/>
          </cell>
          <cell r="AY809" t="str">
            <v/>
          </cell>
          <cell r="AZ809" t="str">
            <v/>
          </cell>
          <cell r="BA809" t="str">
            <v/>
          </cell>
          <cell r="BB809" t="str">
            <v/>
          </cell>
          <cell r="BC809" t="str">
            <v/>
          </cell>
          <cell r="BD809" t="str">
            <v/>
          </cell>
          <cell r="BE809" t="str">
            <v/>
          </cell>
          <cell r="BF809" t="str">
            <v/>
          </cell>
          <cell r="BG809" t="str">
            <v/>
          </cell>
          <cell r="BH809" t="str">
            <v/>
          </cell>
          <cell r="BI809" t="str">
            <v/>
          </cell>
          <cell r="BJ809" t="str">
            <v/>
          </cell>
          <cell r="BK809" t="str">
            <v/>
          </cell>
          <cell r="BL809" t="str">
            <v/>
          </cell>
          <cell r="BM809" t="str">
            <v/>
          </cell>
          <cell r="BN809" t="str">
            <v/>
          </cell>
          <cell r="BO809" t="str">
            <v/>
          </cell>
          <cell r="BP809" t="str">
            <v/>
          </cell>
          <cell r="BQ809" t="str">
            <v/>
          </cell>
          <cell r="BR809" t="str">
            <v/>
          </cell>
          <cell r="BS809" t="str">
            <v/>
          </cell>
          <cell r="BT809" t="str">
            <v/>
          </cell>
          <cell r="BU809" t="str">
            <v/>
          </cell>
          <cell r="BV809" t="str">
            <v/>
          </cell>
          <cell r="BW809" t="str">
            <v/>
          </cell>
          <cell r="BX809" t="str">
            <v/>
          </cell>
        </row>
        <row r="810">
          <cell r="A810" t="str">
            <v>RI365DYN</v>
          </cell>
          <cell r="B810" t="str">
            <v>Dynamics 365</v>
          </cell>
          <cell r="C810" t="str">
            <v>Prise en main de la solution de gestion d'entreprise Business Central</v>
          </cell>
          <cell r="D810" t="str">
            <v>Jean-Philippe ANDRÉ</v>
          </cell>
          <cell r="E810" t="str">
            <v/>
          </cell>
          <cell r="F810" t="str">
            <v>ANDRÉ, Jean-Philippe</v>
          </cell>
          <cell r="G810" t="str">
            <v/>
          </cell>
          <cell r="H810" t="str">
            <v/>
          </cell>
          <cell r="I810" t="str">
            <v/>
          </cell>
          <cell r="J810" t="str">
            <v/>
          </cell>
          <cell r="K810" t="str">
            <v>Edition du 1 December 2020</v>
          </cell>
          <cell r="L810" t="str">
            <v>540 pages</v>
          </cell>
          <cell r="M810" t="str">
            <v>Editions ENI</v>
          </cell>
          <cell r="N810" t="str">
            <v>fre</v>
          </cell>
          <cell r="O810" t="str">
            <v>fre</v>
          </cell>
          <cell r="P810" t="str">
            <v>fre</v>
          </cell>
          <cell r="Q810" t="str">
            <v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v>
          </cell>
          <cell r="R810">
            <v>9782409028403</v>
          </cell>
          <cell r="S810" t="str">
            <v>Version Numérique</v>
          </cell>
          <cell r="T810">
            <v>9782409028397</v>
          </cell>
          <cell r="U810" t="str">
            <v>Version Imprimée</v>
          </cell>
          <cell r="V810" t="str">
            <v>St-Herblain</v>
          </cell>
          <cell r="W810" t="str">
            <v>Editions ENI</v>
          </cell>
          <cell r="X810">
            <v>2020</v>
          </cell>
          <cell r="Y810" t="str">
            <v>Bibliothèque Numérique ENI (Service en ligne)</v>
          </cell>
          <cell r="Z810" t="str">
            <v>RESSOURCES INFORMATIQUES</v>
          </cell>
          <cell r="AA810" t="str">
            <v>texte</v>
          </cell>
          <cell r="AB810" t="str">
            <v>txt</v>
          </cell>
          <cell r="AC810" t="str">
            <v>rdacontent/fre</v>
          </cell>
          <cell r="AD810" t="str">
            <v>informatique</v>
          </cell>
          <cell r="AE810" t="str">
            <v>c</v>
          </cell>
          <cell r="AF810" t="str">
            <v>rdamedia/fre</v>
          </cell>
          <cell r="AG810" t="str">
            <v>ressource en ligne</v>
          </cell>
          <cell r="AH810" t="str">
            <v>cr</v>
          </cell>
          <cell r="AI810" t="str">
            <v>rdacarrier/fre</v>
          </cell>
          <cell r="AJ810" t="str">
            <v>m\\\\\o\\d\\\\\\\\</v>
          </cell>
          <cell r="AK810" t="str">
            <v>cr\cn\\\\uuaua</v>
          </cell>
          <cell r="AL810" t="str">
            <v>Accès restreint aux membres</v>
          </cell>
          <cell r="AM810" t="str">
            <v>Source de la note de description : Version imprimée</v>
          </cell>
          <cell r="AN810" t="str">
            <v/>
          </cell>
          <cell r="AO810" t="str">
            <v>%SITE_CLIENT%/?library_guid=F791E62F-B444-4F14-A209-0CAE74B25BA9</v>
          </cell>
          <cell r="AP810" t="str">
            <v>Accès au travers du portail ENI</v>
          </cell>
          <cell r="AQ810" t="str">
            <v xml:space="preserve"> ERP </v>
          </cell>
          <cell r="AR810" t="str">
            <v xml:space="preserve"> langage AL</v>
          </cell>
          <cell r="AS810" t="str">
            <v xml:space="preserve">Dynamics 365 Business Central </v>
          </cell>
          <cell r="AT810" t="str">
            <v/>
          </cell>
          <cell r="AU810" t="str">
            <v/>
          </cell>
          <cell r="AV810" t="str">
            <v/>
          </cell>
          <cell r="AW810" t="str">
            <v/>
          </cell>
          <cell r="AX810" t="str">
            <v/>
          </cell>
          <cell r="AY810" t="str">
            <v/>
          </cell>
          <cell r="AZ810" t="str">
            <v/>
          </cell>
          <cell r="BA810" t="str">
            <v/>
          </cell>
          <cell r="BB810" t="str">
            <v/>
          </cell>
          <cell r="BC810" t="str">
            <v/>
          </cell>
          <cell r="BD810" t="str">
            <v/>
          </cell>
          <cell r="BE810" t="str">
            <v/>
          </cell>
          <cell r="BF810" t="str">
            <v/>
          </cell>
          <cell r="BG810" t="str">
            <v/>
          </cell>
          <cell r="BH810" t="str">
            <v/>
          </cell>
          <cell r="BI810" t="str">
            <v/>
          </cell>
          <cell r="BJ810" t="str">
            <v/>
          </cell>
          <cell r="BK810" t="str">
            <v/>
          </cell>
          <cell r="BL810" t="str">
            <v/>
          </cell>
          <cell r="BM810" t="str">
            <v/>
          </cell>
          <cell r="BN810" t="str">
            <v/>
          </cell>
          <cell r="BO810" t="str">
            <v/>
          </cell>
          <cell r="BP810" t="str">
            <v/>
          </cell>
          <cell r="BQ810" t="str">
            <v/>
          </cell>
          <cell r="BR810" t="str">
            <v/>
          </cell>
          <cell r="BS810" t="str">
            <v/>
          </cell>
          <cell r="BT810" t="str">
            <v/>
          </cell>
          <cell r="BU810" t="str">
            <v/>
          </cell>
          <cell r="BV810" t="str">
            <v/>
          </cell>
          <cell r="BW810" t="str">
            <v/>
          </cell>
          <cell r="BX810" t="str">
            <v/>
          </cell>
        </row>
        <row r="811">
          <cell r="A811" t="str">
            <v>RI37PH5MY</v>
          </cell>
          <cell r="B811" t="str">
            <v>PHP et MySQL</v>
          </cell>
          <cell r="C811" t="str">
            <v>Maîtrisez le développement d'un site Web dynamique et interactif (3e édition)</v>
          </cell>
          <cell r="D811" t="str">
            <v>Olivier HEURTEL</v>
          </cell>
          <cell r="E811" t="str">
            <v/>
          </cell>
          <cell r="F811" t="str">
            <v>HEURTEL, Olivier</v>
          </cell>
          <cell r="G811" t="str">
            <v/>
          </cell>
          <cell r="H811" t="str">
            <v/>
          </cell>
          <cell r="I811" t="str">
            <v/>
          </cell>
          <cell r="J811" t="str">
            <v/>
          </cell>
          <cell r="K811" t="str">
            <v>Edition du 1 August 2016</v>
          </cell>
          <cell r="L811" t="str">
            <v>739 pages</v>
          </cell>
          <cell r="M811" t="str">
            <v>Editions ENI</v>
          </cell>
          <cell r="N811" t="str">
            <v>fre</v>
          </cell>
          <cell r="O811" t="str">
            <v>fre</v>
          </cell>
          <cell r="P811" t="str">
            <v>fre</v>
          </cell>
          <cell r="Q811" t="str">
            <v>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v>
          </cell>
          <cell r="R811">
            <v>9782409003882</v>
          </cell>
          <cell r="S811" t="str">
            <v>Version Numérique</v>
          </cell>
          <cell r="T811">
            <v>9782409002557</v>
          </cell>
          <cell r="U811" t="str">
            <v>Version Imprimée</v>
          </cell>
          <cell r="V811" t="str">
            <v>St-Herblain</v>
          </cell>
          <cell r="W811" t="str">
            <v>Editions ENI</v>
          </cell>
          <cell r="X811">
            <v>2016</v>
          </cell>
          <cell r="Y811" t="str">
            <v>Bibliothèque Numérique ENI (Service en ligne)</v>
          </cell>
          <cell r="Z811" t="str">
            <v>RESSOURCES INFORMATIQUES</v>
          </cell>
          <cell r="AA811" t="str">
            <v>texte</v>
          </cell>
          <cell r="AB811" t="str">
            <v>txt</v>
          </cell>
          <cell r="AC811" t="str">
            <v>rdacontent/fre</v>
          </cell>
          <cell r="AD811" t="str">
            <v>informatique</v>
          </cell>
          <cell r="AE811" t="str">
            <v>c</v>
          </cell>
          <cell r="AF811" t="str">
            <v>rdamedia/fre</v>
          </cell>
          <cell r="AG811" t="str">
            <v>ressource en ligne</v>
          </cell>
          <cell r="AH811" t="str">
            <v>cr</v>
          </cell>
          <cell r="AI811" t="str">
            <v>rdacarrier/fre</v>
          </cell>
          <cell r="AJ811" t="str">
            <v>m\\\\\o\\d\\\\\\\\</v>
          </cell>
          <cell r="AK811" t="str">
            <v>cr\cn\\\\uuaua</v>
          </cell>
          <cell r="AL811" t="str">
            <v>Accès restreint aux membres</v>
          </cell>
          <cell r="AM811" t="str">
            <v>Source de la note de description : Version imprimée</v>
          </cell>
          <cell r="AN811" t="str">
            <v/>
          </cell>
          <cell r="AO811" t="str">
            <v>%SITE_CLIENT%/?library_guid=002EC63B-D9E7-4C46-AAA0-FB1404A8269C</v>
          </cell>
          <cell r="AP811" t="str">
            <v>Accès au travers du portail ENI</v>
          </cell>
          <cell r="AQ811" t="str">
            <v xml:space="preserve"> Base de données relationnelle </v>
          </cell>
          <cell r="AR811" t="str">
            <v xml:space="preserve"> développement </v>
          </cell>
          <cell r="AS811" t="str">
            <v xml:space="preserve"> langage </v>
          </cell>
          <cell r="AT811" t="str">
            <v xml:space="preserve"> langage PHP </v>
          </cell>
          <cell r="AU811" t="str">
            <v xml:space="preserve"> livre mysql </v>
          </cell>
          <cell r="AV811" t="str">
            <v xml:space="preserve"> LNRI37PH5MY</v>
          </cell>
          <cell r="AW811" t="str">
            <v xml:space="preserve"> pages dynamiques </v>
          </cell>
          <cell r="AX811" t="str">
            <v xml:space="preserve"> php </v>
          </cell>
          <cell r="AY811" t="str">
            <v xml:space="preserve"> PHP7 </v>
          </cell>
          <cell r="AZ811" t="str">
            <v xml:space="preserve"> SGBD </v>
          </cell>
          <cell r="BA811" t="str">
            <v xml:space="preserve"> SGBDR </v>
          </cell>
          <cell r="BB811" t="str">
            <v xml:space="preserve"> site interactif </v>
          </cell>
          <cell r="BC811" t="str">
            <v xml:space="preserve">livre php </v>
          </cell>
          <cell r="BD811" t="str">
            <v/>
          </cell>
          <cell r="BE811" t="str">
            <v/>
          </cell>
          <cell r="BF811" t="str">
            <v/>
          </cell>
          <cell r="BG811" t="str">
            <v/>
          </cell>
          <cell r="BH811" t="str">
            <v/>
          </cell>
          <cell r="BI811" t="str">
            <v/>
          </cell>
          <cell r="BJ811" t="str">
            <v/>
          </cell>
          <cell r="BK811" t="str">
            <v/>
          </cell>
          <cell r="BL811" t="str">
            <v/>
          </cell>
          <cell r="BM811" t="str">
            <v/>
          </cell>
          <cell r="BN811" t="str">
            <v/>
          </cell>
          <cell r="BO811" t="str">
            <v/>
          </cell>
          <cell r="BP811" t="str">
            <v/>
          </cell>
          <cell r="BQ811" t="str">
            <v/>
          </cell>
          <cell r="BR811" t="str">
            <v/>
          </cell>
          <cell r="BS811" t="str">
            <v/>
          </cell>
          <cell r="BT811" t="str">
            <v/>
          </cell>
          <cell r="BU811" t="str">
            <v/>
          </cell>
          <cell r="BV811" t="str">
            <v/>
          </cell>
          <cell r="BW811" t="str">
            <v/>
          </cell>
          <cell r="BX811" t="str">
            <v/>
          </cell>
        </row>
        <row r="812">
          <cell r="A812" t="str">
            <v>RI3BUNI</v>
          </cell>
          <cell r="B812" t="str">
            <v>Unix</v>
          </cell>
          <cell r="C812" t="str">
            <v>Les bases indispensables (avec exercices pratiques et corrigés) (3ième édition)</v>
          </cell>
          <cell r="D812" t="str">
            <v>Michel DUTREIX</v>
          </cell>
          <cell r="E812" t="str">
            <v/>
          </cell>
          <cell r="F812" t="str">
            <v>DUTREIX, Michel</v>
          </cell>
          <cell r="G812" t="str">
            <v/>
          </cell>
          <cell r="H812" t="str">
            <v/>
          </cell>
          <cell r="I812" t="str">
            <v/>
          </cell>
          <cell r="J812" t="str">
            <v/>
          </cell>
          <cell r="K812" t="str">
            <v>Edition du 1 January 2015</v>
          </cell>
          <cell r="L812" t="str">
            <v>428 pages</v>
          </cell>
          <cell r="M812" t="str">
            <v>Editions ENI</v>
          </cell>
          <cell r="N812" t="str">
            <v>fre</v>
          </cell>
          <cell r="O812" t="str">
            <v>fre</v>
          </cell>
          <cell r="P812" t="str">
            <v>fre</v>
          </cell>
          <cell r="Q812" t="str">
            <v>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v>
          </cell>
          <cell r="R812">
            <v>9782746094215</v>
          </cell>
          <cell r="S812" t="str">
            <v>Version Numérique</v>
          </cell>
          <cell r="T812">
            <v>9782746092686</v>
          </cell>
          <cell r="U812" t="str">
            <v>Version Imprimée</v>
          </cell>
          <cell r="V812" t="str">
            <v>St-Herblain</v>
          </cell>
          <cell r="W812" t="str">
            <v>Editions ENI</v>
          </cell>
          <cell r="X812">
            <v>2015</v>
          </cell>
          <cell r="Y812" t="str">
            <v>Bibliothèque Numérique ENI (Service en ligne)</v>
          </cell>
          <cell r="Z812" t="str">
            <v>RESSOURCES INFORMATIQUES</v>
          </cell>
          <cell r="AA812" t="str">
            <v>texte</v>
          </cell>
          <cell r="AB812" t="str">
            <v>txt</v>
          </cell>
          <cell r="AC812" t="str">
            <v>rdacontent/fre</v>
          </cell>
          <cell r="AD812" t="str">
            <v>informatique</v>
          </cell>
          <cell r="AE812" t="str">
            <v>c</v>
          </cell>
          <cell r="AF812" t="str">
            <v>rdamedia/fre</v>
          </cell>
          <cell r="AG812" t="str">
            <v>ressource en ligne</v>
          </cell>
          <cell r="AH812" t="str">
            <v>cr</v>
          </cell>
          <cell r="AI812" t="str">
            <v>rdacarrier/fre</v>
          </cell>
          <cell r="AJ812" t="str">
            <v>m\\\\\o\\d\\\\\\\\</v>
          </cell>
          <cell r="AK812" t="str">
            <v>cr\cn\\\\uuaua</v>
          </cell>
          <cell r="AL812" t="str">
            <v>Accès restreint aux membres</v>
          </cell>
          <cell r="AM812" t="str">
            <v>Source de la note de description : Version imprimée</v>
          </cell>
          <cell r="AN812" t="str">
            <v/>
          </cell>
          <cell r="AO812" t="str">
            <v>%SITE_CLIENT%/?library_guid=7B79BDB4-781C-405F-A7F2-B55E6B397DE2</v>
          </cell>
          <cell r="AP812" t="str">
            <v>Accès au travers du portail ENI</v>
          </cell>
          <cell r="AQ812" t="str">
            <v xml:space="preserve"> aix </v>
          </cell>
          <cell r="AR812" t="str">
            <v xml:space="preserve"> bsd
 </v>
          </cell>
          <cell r="AS812" t="str">
            <v xml:space="preserve"> hp</v>
          </cell>
          <cell r="AT812" t="str">
            <v xml:space="preserve"> linux </v>
          </cell>
          <cell r="AU812" t="str">
            <v xml:space="preserve"> livre linux  </v>
          </cell>
          <cell r="AV812" t="str">
            <v xml:space="preserve"> LNRI3BUNI</v>
          </cell>
          <cell r="AW812" t="str">
            <v xml:space="preserve"> perl </v>
          </cell>
          <cell r="AX812" t="str">
            <v xml:space="preserve"> serveur </v>
          </cell>
          <cell r="AY812" t="str">
            <v xml:space="preserve"> shell </v>
          </cell>
          <cell r="AZ812" t="str">
            <v xml:space="preserve"> solaris </v>
          </cell>
          <cell r="BA812" t="str">
            <v xml:space="preserve">livre unix </v>
          </cell>
          <cell r="BB812" t="str">
            <v xml:space="preserve">ux </v>
          </cell>
          <cell r="BC812" t="str">
            <v/>
          </cell>
          <cell r="BD812" t="str">
            <v/>
          </cell>
          <cell r="BE812" t="str">
            <v/>
          </cell>
          <cell r="BF812" t="str">
            <v/>
          </cell>
          <cell r="BG812" t="str">
            <v/>
          </cell>
          <cell r="BH812" t="str">
            <v/>
          </cell>
          <cell r="BI812" t="str">
            <v/>
          </cell>
          <cell r="BJ812" t="str">
            <v/>
          </cell>
          <cell r="BK812" t="str">
            <v/>
          </cell>
          <cell r="BL812" t="str">
            <v/>
          </cell>
          <cell r="BM812" t="str">
            <v/>
          </cell>
          <cell r="BN812" t="str">
            <v/>
          </cell>
          <cell r="BO812" t="str">
            <v/>
          </cell>
          <cell r="BP812" t="str">
            <v/>
          </cell>
          <cell r="BQ812" t="str">
            <v/>
          </cell>
          <cell r="BR812" t="str">
            <v/>
          </cell>
          <cell r="BS812" t="str">
            <v/>
          </cell>
          <cell r="BT812" t="str">
            <v/>
          </cell>
          <cell r="BU812" t="str">
            <v/>
          </cell>
          <cell r="BV812" t="str">
            <v/>
          </cell>
          <cell r="BW812" t="str">
            <v/>
          </cell>
          <cell r="BX812" t="str">
            <v/>
          </cell>
        </row>
        <row r="813">
          <cell r="A813" t="str">
            <v>RI3CAPOO</v>
          </cell>
          <cell r="B813" t="str">
            <v>Apprendre la Programmation Orientée Objet avec le langage C# (3e édition)</v>
          </cell>
          <cell r="C813" t="str">
            <v/>
          </cell>
          <cell r="D813" t="str">
            <v>Luc  GERVAIS</v>
          </cell>
          <cell r="E813" t="str">
            <v/>
          </cell>
          <cell r="F813" t="str">
            <v xml:space="preserve">GERVAIS, Luc </v>
          </cell>
          <cell r="G813" t="str">
            <v/>
          </cell>
          <cell r="H813" t="str">
            <v/>
          </cell>
          <cell r="I813" t="str">
            <v/>
          </cell>
          <cell r="J813" t="str">
            <v/>
          </cell>
          <cell r="K813" t="str">
            <v>Edition du 1 September 2019</v>
          </cell>
          <cell r="L813" t="str">
            <v>602 pages</v>
          </cell>
          <cell r="M813" t="str">
            <v>Editions ENI</v>
          </cell>
          <cell r="N813" t="str">
            <v>fre</v>
          </cell>
          <cell r="O813" t="str">
            <v>fre</v>
          </cell>
          <cell r="P813" t="str">
            <v>fre</v>
          </cell>
          <cell r="Q813" t="str">
            <v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v>
          </cell>
          <cell r="R813">
            <v>9782409020575</v>
          </cell>
          <cell r="S813" t="str">
            <v>Version Numérique</v>
          </cell>
          <cell r="T813">
            <v>9782409020568</v>
          </cell>
          <cell r="U813" t="str">
            <v>Version Imprimée</v>
          </cell>
          <cell r="V813" t="str">
            <v>St-Herblain</v>
          </cell>
          <cell r="W813" t="str">
            <v>Editions ENI</v>
          </cell>
          <cell r="X813">
            <v>2019</v>
          </cell>
          <cell r="Y813" t="str">
            <v>Bibliothèque Numérique ENI (Service en ligne)</v>
          </cell>
          <cell r="Z813" t="str">
            <v>RESSOURCES INFORMATIQUES</v>
          </cell>
          <cell r="AA813" t="str">
            <v>texte</v>
          </cell>
          <cell r="AB813" t="str">
            <v>txt</v>
          </cell>
          <cell r="AC813" t="str">
            <v>rdacontent/fre</v>
          </cell>
          <cell r="AD813" t="str">
            <v>informatique</v>
          </cell>
          <cell r="AE813" t="str">
            <v>c</v>
          </cell>
          <cell r="AF813" t="str">
            <v>rdamedia/fre</v>
          </cell>
          <cell r="AG813" t="str">
            <v>ressource en ligne</v>
          </cell>
          <cell r="AH813" t="str">
            <v>cr</v>
          </cell>
          <cell r="AI813" t="str">
            <v>rdacarrier/fre</v>
          </cell>
          <cell r="AJ813" t="str">
            <v>m\\\\\o\\d\\\\\\\\</v>
          </cell>
          <cell r="AK813" t="str">
            <v>cr\cn\\\\uuaua</v>
          </cell>
          <cell r="AL813" t="str">
            <v>Accès restreint aux membres</v>
          </cell>
          <cell r="AM813" t="str">
            <v>Source de la note de description : Version imprimée</v>
          </cell>
          <cell r="AN813" t="str">
            <v/>
          </cell>
          <cell r="AO813" t="str">
            <v>%SITE_CLIENT%/?library_guid=27F34D78-B324-41C4-9E7B-7FC9E007CE8C</v>
          </cell>
          <cell r="AP813" t="str">
            <v>Accès au travers du portail ENI</v>
          </cell>
          <cell r="AQ813" t="str">
            <v xml:space="preserve"> .net </v>
          </cell>
          <cell r="AR813" t="str">
            <v xml:space="preserve"> abstraction </v>
          </cell>
          <cell r="AS813" t="str">
            <v xml:space="preserve"> c # </v>
          </cell>
          <cell r="AT813" t="str">
            <v xml:space="preserve"> c sharp </v>
          </cell>
          <cell r="AU813" t="str">
            <v xml:space="preserve"> dot net </v>
          </cell>
          <cell r="AV813" t="str">
            <v xml:space="preserve"> encapsulation </v>
          </cell>
          <cell r="AW813" t="str">
            <v xml:space="preserve"> héritage </v>
          </cell>
          <cell r="AX813" t="str">
            <v xml:space="preserve"> LNRI3CAPOO</v>
          </cell>
          <cell r="AY813" t="str">
            <v xml:space="preserve"> multithread </v>
          </cell>
          <cell r="AZ813" t="str">
            <v xml:space="preserve"> net </v>
          </cell>
          <cell r="BA813" t="str">
            <v xml:space="preserve"> polymorphisme </v>
          </cell>
          <cell r="BB813" t="str">
            <v xml:space="preserve"> uml </v>
          </cell>
          <cell r="BC813" t="str">
            <v xml:space="preserve"> VS 2015 express </v>
          </cell>
          <cell r="BD813" t="str">
            <v xml:space="preserve"> Windows Forms </v>
          </cell>
          <cell r="BE813" t="str">
            <v xml:space="preserve">livre poo </v>
          </cell>
          <cell r="BF813" t="str">
            <v/>
          </cell>
          <cell r="BG813" t="str">
            <v/>
          </cell>
          <cell r="BH813" t="str">
            <v/>
          </cell>
          <cell r="BI813" t="str">
            <v/>
          </cell>
          <cell r="BJ813" t="str">
            <v/>
          </cell>
          <cell r="BK813" t="str">
            <v/>
          </cell>
          <cell r="BL813" t="str">
            <v/>
          </cell>
          <cell r="BM813" t="str">
            <v/>
          </cell>
          <cell r="BN813" t="str">
            <v/>
          </cell>
          <cell r="BO813" t="str">
            <v/>
          </cell>
          <cell r="BP813" t="str">
            <v/>
          </cell>
          <cell r="BQ813" t="str">
            <v/>
          </cell>
          <cell r="BR813" t="str">
            <v/>
          </cell>
          <cell r="BS813" t="str">
            <v/>
          </cell>
          <cell r="BT813" t="str">
            <v/>
          </cell>
          <cell r="BU813" t="str">
            <v/>
          </cell>
          <cell r="BV813" t="str">
            <v/>
          </cell>
          <cell r="BW813" t="str">
            <v/>
          </cell>
          <cell r="BX813" t="str">
            <v/>
          </cell>
        </row>
        <row r="814">
          <cell r="A814" t="str">
            <v>RI3CPP</v>
          </cell>
          <cell r="B814" t="str">
            <v>C++</v>
          </cell>
          <cell r="C814" t="str">
            <v>Des fondamentaux du langage aux applications (3e édition)</v>
          </cell>
          <cell r="D814" t="str">
            <v>Brice-Arnaud GUÉRIN</v>
          </cell>
          <cell r="E814" t="str">
            <v/>
          </cell>
          <cell r="F814" t="str">
            <v>GUÉRIN, Brice-Arnaud</v>
          </cell>
          <cell r="G814" t="str">
            <v/>
          </cell>
          <cell r="H814" t="str">
            <v/>
          </cell>
          <cell r="I814" t="str">
            <v/>
          </cell>
          <cell r="J814" t="str">
            <v/>
          </cell>
          <cell r="K814" t="str">
            <v>Edition du 1 May 2021</v>
          </cell>
          <cell r="L814" t="str">
            <v>480 pages</v>
          </cell>
          <cell r="M814" t="str">
            <v>Editions ENI</v>
          </cell>
          <cell r="N814" t="str">
            <v>fre</v>
          </cell>
          <cell r="O814" t="str">
            <v>fre</v>
          </cell>
          <cell r="P814" t="str">
            <v>fre</v>
          </cell>
          <cell r="Q814" t="str">
            <v>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v>
          </cell>
          <cell r="R814">
            <v>9782409030215</v>
          </cell>
          <cell r="S814" t="str">
            <v>Version Numérique</v>
          </cell>
          <cell r="T814">
            <v>9782409030208</v>
          </cell>
          <cell r="U814" t="str">
            <v>Version Imprimée</v>
          </cell>
          <cell r="V814" t="str">
            <v>St-Herblain</v>
          </cell>
          <cell r="W814" t="str">
            <v>Editions ENI</v>
          </cell>
          <cell r="X814">
            <v>2021</v>
          </cell>
          <cell r="Y814" t="str">
            <v>Bibliothèque Numérique ENI (Service en ligne)</v>
          </cell>
          <cell r="Z814" t="str">
            <v>RESSOURCES INFORMATIQUES</v>
          </cell>
          <cell r="AA814" t="str">
            <v>texte</v>
          </cell>
          <cell r="AB814" t="str">
            <v>txt</v>
          </cell>
          <cell r="AC814" t="str">
            <v>rdacontent/fre</v>
          </cell>
          <cell r="AD814" t="str">
            <v>informatique</v>
          </cell>
          <cell r="AE814" t="str">
            <v>c</v>
          </cell>
          <cell r="AF814" t="str">
            <v>rdamedia/fre</v>
          </cell>
          <cell r="AG814" t="str">
            <v>ressource en ligne</v>
          </cell>
          <cell r="AH814" t="str">
            <v>cr</v>
          </cell>
          <cell r="AI814" t="str">
            <v>rdacarrier/fre</v>
          </cell>
          <cell r="AJ814" t="str">
            <v>m\\\\\o\\d\\\\\\\\</v>
          </cell>
          <cell r="AK814" t="str">
            <v>cr\cn\\\\uuaua</v>
          </cell>
          <cell r="AL814" t="str">
            <v>Accès restreint aux membres</v>
          </cell>
          <cell r="AM814" t="str">
            <v>Source de la note de description : Version imprimée</v>
          </cell>
          <cell r="AN814" t="str">
            <v/>
          </cell>
          <cell r="AO814" t="str">
            <v>%SITE_CLIENT%/?library_guid=E96CCBE3-E8C3-4A7D-A28D-122A0781296D</v>
          </cell>
          <cell r="AP814" t="str">
            <v>Accès au travers du portail ENI</v>
          </cell>
          <cell r="AQ814" t="str">
            <v xml:space="preserve"> .NET </v>
          </cell>
          <cell r="AR814" t="str">
            <v xml:space="preserve"> .NET C++ CLI </v>
          </cell>
          <cell r="AS814" t="str">
            <v xml:space="preserve"> c </v>
          </cell>
          <cell r="AT814" t="str">
            <v xml:space="preserve"> c plus </v>
          </cell>
          <cell r="AU814" t="str">
            <v xml:space="preserve"> c+ </v>
          </cell>
          <cell r="AV814" t="str">
            <v xml:space="preserve"> CLI</v>
          </cell>
          <cell r="AW814" t="str">
            <v xml:space="preserve"> poo </v>
          </cell>
          <cell r="AX814" t="str">
            <v xml:space="preserve"> s.t.l. </v>
          </cell>
          <cell r="AY814" t="str">
            <v xml:space="preserve"> stl </v>
          </cell>
          <cell r="AZ814" t="str">
            <v xml:space="preserve">Lisp </v>
          </cell>
          <cell r="BA814" t="str">
            <v>tiny</v>
          </cell>
          <cell r="BB814" t="str">
            <v/>
          </cell>
          <cell r="BC814" t="str">
            <v/>
          </cell>
          <cell r="BD814" t="str">
            <v/>
          </cell>
          <cell r="BE814" t="str">
            <v/>
          </cell>
          <cell r="BF814" t="str">
            <v/>
          </cell>
          <cell r="BG814" t="str">
            <v/>
          </cell>
          <cell r="BH814" t="str">
            <v/>
          </cell>
          <cell r="BI814" t="str">
            <v/>
          </cell>
          <cell r="BJ814" t="str">
            <v/>
          </cell>
          <cell r="BK814" t="str">
            <v/>
          </cell>
          <cell r="BL814" t="str">
            <v/>
          </cell>
          <cell r="BM814" t="str">
            <v/>
          </cell>
          <cell r="BN814" t="str">
            <v/>
          </cell>
          <cell r="BO814" t="str">
            <v/>
          </cell>
          <cell r="BP814" t="str">
            <v/>
          </cell>
          <cell r="BQ814" t="str">
            <v/>
          </cell>
          <cell r="BR814" t="str">
            <v/>
          </cell>
          <cell r="BS814" t="str">
            <v/>
          </cell>
          <cell r="BT814" t="str">
            <v/>
          </cell>
          <cell r="BU814" t="str">
            <v/>
          </cell>
          <cell r="BV814" t="str">
            <v/>
          </cell>
          <cell r="BW814" t="str">
            <v/>
          </cell>
          <cell r="BX814" t="str">
            <v/>
          </cell>
        </row>
        <row r="815">
          <cell r="A815" t="str">
            <v>RI3CSS</v>
          </cell>
          <cell r="B815" t="str">
            <v>CSS3</v>
          </cell>
          <cell r="C815" t="str">
            <v>Adoptez les feuilles de style pour maîtriser les standards du web</v>
          </cell>
          <cell r="D815" t="str">
            <v>Christophe AUBRY</v>
          </cell>
          <cell r="E815" t="str">
            <v/>
          </cell>
          <cell r="F815" t="str">
            <v>AUBRY, Christophe</v>
          </cell>
          <cell r="G815" t="str">
            <v/>
          </cell>
          <cell r="H815" t="str">
            <v/>
          </cell>
          <cell r="I815" t="str">
            <v/>
          </cell>
          <cell r="J815" t="str">
            <v/>
          </cell>
          <cell r="K815" t="str">
            <v>Edition du 1 March 2015</v>
          </cell>
          <cell r="L815" t="str">
            <v>333 pages</v>
          </cell>
          <cell r="M815" t="str">
            <v>Editions ENI</v>
          </cell>
          <cell r="N815" t="str">
            <v>fre</v>
          </cell>
          <cell r="O815" t="str">
            <v>fre</v>
          </cell>
          <cell r="P815" t="str">
            <v>fre</v>
          </cell>
          <cell r="Q815" t="str">
            <v>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v>
          </cell>
          <cell r="R815">
            <v>9782746095410</v>
          </cell>
          <cell r="S815" t="str">
            <v>Version Numérique</v>
          </cell>
          <cell r="T815">
            <v>9782746093959</v>
          </cell>
          <cell r="U815" t="str">
            <v>Version Imprimée</v>
          </cell>
          <cell r="V815" t="str">
            <v>St-Herblain</v>
          </cell>
          <cell r="W815" t="str">
            <v>Editions ENI</v>
          </cell>
          <cell r="X815">
            <v>2015</v>
          </cell>
          <cell r="Y815" t="str">
            <v>Bibliothèque Numérique ENI (Service en ligne)</v>
          </cell>
          <cell r="Z815" t="str">
            <v>RESSOURCES INFORMATIQUES</v>
          </cell>
          <cell r="AA815" t="str">
            <v>texte</v>
          </cell>
          <cell r="AB815" t="str">
            <v>txt</v>
          </cell>
          <cell r="AC815" t="str">
            <v>rdacontent/fre</v>
          </cell>
          <cell r="AD815" t="str">
            <v>informatique</v>
          </cell>
          <cell r="AE815" t="str">
            <v>c</v>
          </cell>
          <cell r="AF815" t="str">
            <v>rdamedia/fre</v>
          </cell>
          <cell r="AG815" t="str">
            <v>ressource en ligne</v>
          </cell>
          <cell r="AH815" t="str">
            <v>cr</v>
          </cell>
          <cell r="AI815" t="str">
            <v>rdacarrier/fre</v>
          </cell>
          <cell r="AJ815" t="str">
            <v>m\\\\\o\\d\\\\\\\\</v>
          </cell>
          <cell r="AK815" t="str">
            <v>cr\cn\\\\uuaua</v>
          </cell>
          <cell r="AL815" t="str">
            <v>Accès restreint aux membres</v>
          </cell>
          <cell r="AM815" t="str">
            <v>Source de la note de description : Version imprimée</v>
          </cell>
          <cell r="AN815" t="str">
            <v/>
          </cell>
          <cell r="AO815" t="str">
            <v>%SITE_CLIENT%/?library_guid=8D2DB823-2AAD-41EF-9CC3-74B67208B014</v>
          </cell>
          <cell r="AP815" t="str">
            <v>Accès au travers du portail ENI</v>
          </cell>
          <cell r="AQ815" t="str">
            <v xml:space="preserve"> CSS 3 </v>
          </cell>
          <cell r="AR815" t="str">
            <v xml:space="preserve"> développement </v>
          </cell>
          <cell r="AS815" t="str">
            <v xml:space="preserve"> html </v>
          </cell>
          <cell r="AT815" t="str">
            <v xml:space="preserve"> html 5 </v>
          </cell>
          <cell r="AU815" t="str">
            <v xml:space="preserve"> HTML 5 </v>
          </cell>
          <cell r="AV815" t="str">
            <v xml:space="preserve"> html5 </v>
          </cell>
          <cell r="AW815" t="str">
            <v xml:space="preserve"> javascript </v>
          </cell>
          <cell r="AX815" t="str">
            <v xml:space="preserve"> LNRI3CSS</v>
          </cell>
          <cell r="AY815" t="str">
            <v xml:space="preserve">css 3 </v>
          </cell>
          <cell r="AZ815" t="str">
            <v/>
          </cell>
          <cell r="BA815" t="str">
            <v/>
          </cell>
          <cell r="BB815" t="str">
            <v/>
          </cell>
          <cell r="BC815" t="str">
            <v/>
          </cell>
          <cell r="BD815" t="str">
            <v/>
          </cell>
          <cell r="BE815" t="str">
            <v/>
          </cell>
          <cell r="BF815" t="str">
            <v/>
          </cell>
          <cell r="BG815" t="str">
            <v/>
          </cell>
          <cell r="BH815" t="str">
            <v/>
          </cell>
          <cell r="BI815" t="str">
            <v/>
          </cell>
          <cell r="BJ815" t="str">
            <v/>
          </cell>
          <cell r="BK815" t="str">
            <v/>
          </cell>
          <cell r="BL815" t="str">
            <v/>
          </cell>
          <cell r="BM815" t="str">
            <v/>
          </cell>
          <cell r="BN815" t="str">
            <v/>
          </cell>
          <cell r="BO815" t="str">
            <v/>
          </cell>
          <cell r="BP815" t="str">
            <v/>
          </cell>
          <cell r="BQ815" t="str">
            <v/>
          </cell>
          <cell r="BR815" t="str">
            <v/>
          </cell>
          <cell r="BS815" t="str">
            <v/>
          </cell>
          <cell r="BT815" t="str">
            <v/>
          </cell>
          <cell r="BU815" t="str">
            <v/>
          </cell>
          <cell r="BV815" t="str">
            <v/>
          </cell>
          <cell r="BW815" t="str">
            <v/>
          </cell>
          <cell r="BX815" t="str">
            <v/>
          </cell>
        </row>
        <row r="816">
          <cell r="A816" t="str">
            <v>RI3HTCSJA</v>
          </cell>
          <cell r="B816" t="str">
            <v>Apprenez les langages HTML5, CSS3 et JavaScript pour créer votre premier site web</v>
          </cell>
          <cell r="C816" t="str">
            <v>(3e édition)</v>
          </cell>
          <cell r="D816" t="str">
            <v>Denis Matarazzo</v>
          </cell>
          <cell r="E816" t="str">
            <v/>
          </cell>
          <cell r="F816" t="str">
            <v>Matarazzo, Denis</v>
          </cell>
          <cell r="G816" t="str">
            <v/>
          </cell>
          <cell r="H816" t="str">
            <v/>
          </cell>
          <cell r="I816" t="str">
            <v/>
          </cell>
          <cell r="J816" t="str">
            <v/>
          </cell>
          <cell r="K816" t="str">
            <v>Edition du 1 July 2022</v>
          </cell>
          <cell r="L816" t="str">
            <v>357 pages</v>
          </cell>
          <cell r="M816" t="str">
            <v>Editions ENI</v>
          </cell>
          <cell r="N816" t="str">
            <v>fre</v>
          </cell>
          <cell r="O816" t="str">
            <v>fre</v>
          </cell>
          <cell r="P816" t="str">
            <v>fre</v>
          </cell>
          <cell r="Q816" t="str">
            <v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v>
          </cell>
          <cell r="R816">
            <v>9782409036408</v>
          </cell>
          <cell r="S816" t="str">
            <v>Version Numérique</v>
          </cell>
          <cell r="T816">
            <v>9782409036392</v>
          </cell>
          <cell r="U816" t="str">
            <v>Version Imprimée</v>
          </cell>
          <cell r="V816" t="str">
            <v>St-Herblain</v>
          </cell>
          <cell r="W816" t="str">
            <v>Editions ENI</v>
          </cell>
          <cell r="X816">
            <v>2022</v>
          </cell>
          <cell r="Y816" t="str">
            <v>Bibliothèque Numérique ENI (Service en ligne)</v>
          </cell>
          <cell r="Z816" t="str">
            <v>RESSOURCES INFORMATIQUES</v>
          </cell>
          <cell r="AA816" t="str">
            <v>texte</v>
          </cell>
          <cell r="AB816" t="str">
            <v>txt</v>
          </cell>
          <cell r="AC816" t="str">
            <v>rdacontent/fre</v>
          </cell>
          <cell r="AD816" t="str">
            <v>informatique</v>
          </cell>
          <cell r="AE816" t="str">
            <v>c</v>
          </cell>
          <cell r="AF816" t="str">
            <v>rdamedia/fre</v>
          </cell>
          <cell r="AG816" t="str">
            <v>ressource en ligne</v>
          </cell>
          <cell r="AH816" t="str">
            <v>cr</v>
          </cell>
          <cell r="AI816" t="str">
            <v>rdacarrier/fre</v>
          </cell>
          <cell r="AJ816" t="str">
            <v>m\\\\\o\\d\\\\\\\\</v>
          </cell>
          <cell r="AK816" t="str">
            <v>cr\cn\\\\uuaua</v>
          </cell>
          <cell r="AL816" t="str">
            <v>Accès restreint aux membres</v>
          </cell>
          <cell r="AM816" t="str">
            <v>Source de la note de description : Version imprimée</v>
          </cell>
          <cell r="AN816" t="str">
            <v/>
          </cell>
          <cell r="AO816" t="str">
            <v>%SITE_CLIENT%/?library_guid=38708979-3350-46F9-8B39-B8DFE00D07A4</v>
          </cell>
          <cell r="AP816" t="str">
            <v>Accès au travers du portail ENI</v>
          </cell>
          <cell r="AQ816" t="str">
            <v xml:space="preserve"> css </v>
          </cell>
          <cell r="AR816" t="str">
            <v xml:space="preserve"> css 3 </v>
          </cell>
          <cell r="AS816" t="str">
            <v xml:space="preserve"> CSS 3</v>
          </cell>
          <cell r="AT816" t="str">
            <v xml:space="preserve"> développement </v>
          </cell>
          <cell r="AU816" t="str">
            <v xml:space="preserve"> html </v>
          </cell>
          <cell r="AV816" t="str">
            <v xml:space="preserve"> HTML 5 </v>
          </cell>
          <cell r="AW816" t="str">
            <v xml:space="preserve"> html 5 </v>
          </cell>
          <cell r="AX816" t="str">
            <v xml:space="preserve">web </v>
          </cell>
          <cell r="AY816" t="str">
            <v/>
          </cell>
          <cell r="AZ816" t="str">
            <v/>
          </cell>
          <cell r="BA816" t="str">
            <v/>
          </cell>
          <cell r="BB816" t="str">
            <v/>
          </cell>
          <cell r="BC816" t="str">
            <v/>
          </cell>
          <cell r="BD816" t="str">
            <v/>
          </cell>
          <cell r="BE816" t="str">
            <v/>
          </cell>
          <cell r="BF816" t="str">
            <v/>
          </cell>
          <cell r="BG816" t="str">
            <v/>
          </cell>
          <cell r="BH816" t="str">
            <v/>
          </cell>
          <cell r="BI816" t="str">
            <v/>
          </cell>
          <cell r="BJ816" t="str">
            <v/>
          </cell>
          <cell r="BK816" t="str">
            <v/>
          </cell>
          <cell r="BL816" t="str">
            <v/>
          </cell>
          <cell r="BM816" t="str">
            <v/>
          </cell>
          <cell r="BN816" t="str">
            <v/>
          </cell>
          <cell r="BO816" t="str">
            <v/>
          </cell>
          <cell r="BP816" t="str">
            <v/>
          </cell>
          <cell r="BQ816" t="str">
            <v/>
          </cell>
          <cell r="BR816" t="str">
            <v/>
          </cell>
          <cell r="BS816" t="str">
            <v/>
          </cell>
          <cell r="BT816" t="str">
            <v/>
          </cell>
          <cell r="BU816" t="str">
            <v/>
          </cell>
          <cell r="BV816" t="str">
            <v/>
          </cell>
          <cell r="BW816" t="str">
            <v/>
          </cell>
          <cell r="BX816" t="str">
            <v/>
          </cell>
        </row>
        <row r="817">
          <cell r="A817" t="str">
            <v>RI3JAPOO</v>
          </cell>
          <cell r="B817" t="str">
            <v>Apprendre la Programmation Orientée Objet avec le langage Java</v>
          </cell>
          <cell r="C817" t="str">
            <v>(avec exercices pratiques et corrigés) (3e édition)</v>
          </cell>
          <cell r="D817" t="str">
            <v>Luc  GERVAIS</v>
          </cell>
          <cell r="E817" t="str">
            <v/>
          </cell>
          <cell r="F817" t="str">
            <v xml:space="preserve">GERVAIS, Luc </v>
          </cell>
          <cell r="G817" t="str">
            <v/>
          </cell>
          <cell r="H817" t="str">
            <v/>
          </cell>
          <cell r="I817" t="str">
            <v/>
          </cell>
          <cell r="J817" t="str">
            <v/>
          </cell>
          <cell r="K817" t="str">
            <v>Edition du 1 August 2020</v>
          </cell>
          <cell r="L817" t="str">
            <v>426 pages</v>
          </cell>
          <cell r="M817" t="str">
            <v>Editions ENI</v>
          </cell>
          <cell r="N817" t="str">
            <v>fre</v>
          </cell>
          <cell r="O817" t="str">
            <v>fre</v>
          </cell>
          <cell r="P817" t="str">
            <v>fre</v>
          </cell>
          <cell r="Q817" t="str">
            <v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v>
          </cell>
          <cell r="R817">
            <v>9782409026317</v>
          </cell>
          <cell r="S817" t="str">
            <v>Version Numérique</v>
          </cell>
          <cell r="T817">
            <v>9782409026300</v>
          </cell>
          <cell r="U817" t="str">
            <v>Version Imprimée</v>
          </cell>
          <cell r="V817" t="str">
            <v>St-Herblain</v>
          </cell>
          <cell r="W817" t="str">
            <v>Editions ENI</v>
          </cell>
          <cell r="X817">
            <v>2020</v>
          </cell>
          <cell r="Y817" t="str">
            <v>Bibliothèque Numérique ENI (Service en ligne)</v>
          </cell>
          <cell r="Z817" t="str">
            <v>RESSOURCES INFORMATIQUES</v>
          </cell>
          <cell r="AA817" t="str">
            <v>texte</v>
          </cell>
          <cell r="AB817" t="str">
            <v>txt</v>
          </cell>
          <cell r="AC817" t="str">
            <v>rdacontent/fre</v>
          </cell>
          <cell r="AD817" t="str">
            <v>informatique</v>
          </cell>
          <cell r="AE817" t="str">
            <v>c</v>
          </cell>
          <cell r="AF817" t="str">
            <v>rdamedia/fre</v>
          </cell>
          <cell r="AG817" t="str">
            <v>ressource en ligne</v>
          </cell>
          <cell r="AH817" t="str">
            <v>cr</v>
          </cell>
          <cell r="AI817" t="str">
            <v>rdacarrier/fre</v>
          </cell>
          <cell r="AJ817" t="str">
            <v>m\\\\\o\\d\\\\\\\\</v>
          </cell>
          <cell r="AK817" t="str">
            <v>cr\cn\\\\uuaua</v>
          </cell>
          <cell r="AL817" t="str">
            <v>Accès restreint aux membres</v>
          </cell>
          <cell r="AM817" t="str">
            <v>Source de la note de description : Version imprimée</v>
          </cell>
          <cell r="AN817" t="str">
            <v/>
          </cell>
          <cell r="AO817" t="str">
            <v>%SITE_CLIENT%/?library_guid=04B53A0A-B600-41E0-B5C4-03EE63421BB3</v>
          </cell>
          <cell r="AP817" t="str">
            <v>Accès au travers du portail ENI</v>
          </cell>
          <cell r="AQ817" t="str">
            <v xml:space="preserve"> abstraction </v>
          </cell>
          <cell r="AR817" t="str">
            <v xml:space="preserve"> encapsulation </v>
          </cell>
          <cell r="AS817" t="str">
            <v xml:space="preserve"> héritage </v>
          </cell>
          <cell r="AT817" t="str">
            <v xml:space="preserve"> multithread </v>
          </cell>
          <cell r="AU817" t="str">
            <v xml:space="preserve"> netbeans</v>
          </cell>
          <cell r="AV817" t="str">
            <v xml:space="preserve"> polymorphisme </v>
          </cell>
          <cell r="AW817" t="str">
            <v xml:space="preserve"> uml </v>
          </cell>
          <cell r="AX817" t="str">
            <v xml:space="preserve"> Windows Forms </v>
          </cell>
          <cell r="AY817" t="str">
            <v xml:space="preserve">livre poo </v>
          </cell>
          <cell r="AZ817" t="str">
            <v/>
          </cell>
          <cell r="BA817" t="str">
            <v/>
          </cell>
          <cell r="BB817" t="str">
            <v/>
          </cell>
          <cell r="BC817" t="str">
            <v/>
          </cell>
          <cell r="BD817" t="str">
            <v/>
          </cell>
          <cell r="BE817" t="str">
            <v/>
          </cell>
          <cell r="BF817" t="str">
            <v/>
          </cell>
          <cell r="BG817" t="str">
            <v/>
          </cell>
          <cell r="BH817" t="str">
            <v/>
          </cell>
          <cell r="BI817" t="str">
            <v/>
          </cell>
          <cell r="BJ817" t="str">
            <v/>
          </cell>
          <cell r="BK817" t="str">
            <v/>
          </cell>
          <cell r="BL817" t="str">
            <v/>
          </cell>
          <cell r="BM817" t="str">
            <v/>
          </cell>
          <cell r="BN817" t="str">
            <v/>
          </cell>
          <cell r="BO817" t="str">
            <v/>
          </cell>
          <cell r="BP817" t="str">
            <v/>
          </cell>
          <cell r="BQ817" t="str">
            <v/>
          </cell>
          <cell r="BR817" t="str">
            <v/>
          </cell>
          <cell r="BS817" t="str">
            <v/>
          </cell>
          <cell r="BT817" t="str">
            <v/>
          </cell>
          <cell r="BU817" t="str">
            <v/>
          </cell>
          <cell r="BV817" t="str">
            <v/>
          </cell>
          <cell r="BW817" t="str">
            <v/>
          </cell>
          <cell r="BX817" t="str">
            <v/>
          </cell>
        </row>
        <row r="818">
          <cell r="A818" t="str">
            <v>RI3JASAP</v>
          </cell>
          <cell r="B818" t="str">
            <v>Apprendre à développer avec JavaScript (3e édition)</v>
          </cell>
          <cell r="C818" t="str">
            <v/>
          </cell>
          <cell r="D818" t="str">
            <v>Christian VIGOUROUX</v>
          </cell>
          <cell r="E818" t="str">
            <v/>
          </cell>
          <cell r="F818" t="str">
            <v>VIGOUROUX, Christian</v>
          </cell>
          <cell r="G818" t="str">
            <v/>
          </cell>
          <cell r="H818" t="str">
            <v/>
          </cell>
          <cell r="I818" t="str">
            <v/>
          </cell>
          <cell r="J818" t="str">
            <v/>
          </cell>
          <cell r="K818" t="str">
            <v>Edition du 1 December 2018</v>
          </cell>
          <cell r="L818" t="str">
            <v>821 pages</v>
          </cell>
          <cell r="M818" t="str">
            <v>Editions ENI</v>
          </cell>
          <cell r="N818" t="str">
            <v>fre</v>
          </cell>
          <cell r="O818" t="str">
            <v>fre</v>
          </cell>
          <cell r="P818" t="str">
            <v>fre</v>
          </cell>
          <cell r="Q818" t="str">
            <v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v>
          </cell>
          <cell r="R818">
            <v>9782409016615</v>
          </cell>
          <cell r="S818" t="str">
            <v>Version Numérique</v>
          </cell>
          <cell r="T818">
            <v>9782409016608</v>
          </cell>
          <cell r="U818" t="str">
            <v>Version Imprimée</v>
          </cell>
          <cell r="V818" t="str">
            <v>St-Herblain</v>
          </cell>
          <cell r="W818" t="str">
            <v>Editions ENI</v>
          </cell>
          <cell r="X818">
            <v>2018</v>
          </cell>
          <cell r="Y818" t="str">
            <v>Bibliothèque Numérique ENI (Service en ligne)</v>
          </cell>
          <cell r="Z818" t="str">
            <v>RESSOURCES INFORMATIQUES</v>
          </cell>
          <cell r="AA818" t="str">
            <v>texte</v>
          </cell>
          <cell r="AB818" t="str">
            <v>txt</v>
          </cell>
          <cell r="AC818" t="str">
            <v>rdacontent/fre</v>
          </cell>
          <cell r="AD818" t="str">
            <v>informatique</v>
          </cell>
          <cell r="AE818" t="str">
            <v>c</v>
          </cell>
          <cell r="AF818" t="str">
            <v>rdamedia/fre</v>
          </cell>
          <cell r="AG818" t="str">
            <v>ressource en ligne</v>
          </cell>
          <cell r="AH818" t="str">
            <v>cr</v>
          </cell>
          <cell r="AI818" t="str">
            <v>rdacarrier/fre</v>
          </cell>
          <cell r="AJ818" t="str">
            <v>m\\\\\o\\d\\\\\\\\</v>
          </cell>
          <cell r="AK818" t="str">
            <v>cr\cn\\\\uuaua</v>
          </cell>
          <cell r="AL818" t="str">
            <v>Accès restreint aux membres</v>
          </cell>
          <cell r="AM818" t="str">
            <v>Source de la note de description : Version imprimée</v>
          </cell>
          <cell r="AN818" t="str">
            <v/>
          </cell>
          <cell r="AO818" t="str">
            <v>%SITE_CLIENT%/?library_guid=4DC7F35B-0AFB-40EB-BCE8-5CD6DA0F913F</v>
          </cell>
          <cell r="AP818" t="str">
            <v>Accès au travers du portail ENI</v>
          </cell>
          <cell r="AQ818" t="str">
            <v xml:space="preserve"> ajax </v>
          </cell>
          <cell r="AR818" t="str">
            <v xml:space="preserve"> angularjs </v>
          </cell>
          <cell r="AS818" t="str">
            <v xml:space="preserve"> css </v>
          </cell>
          <cell r="AT818" t="str">
            <v xml:space="preserve"> ecmascript </v>
          </cell>
          <cell r="AU818" t="str">
            <v xml:space="preserve"> html </v>
          </cell>
          <cell r="AV818" t="str">
            <v xml:space="preserve"> java script </v>
          </cell>
          <cell r="AW818" t="str">
            <v xml:space="preserve"> jquery </v>
          </cell>
          <cell r="AX818" t="str">
            <v xml:space="preserve"> LNRI3JASAP</v>
          </cell>
          <cell r="AY818" t="str">
            <v xml:space="preserve"> mongo db </v>
          </cell>
          <cell r="AZ818" t="str">
            <v xml:space="preserve"> node.js </v>
          </cell>
          <cell r="BA818" t="str">
            <v xml:space="preserve"> php </v>
          </cell>
          <cell r="BB818" t="str">
            <v xml:space="preserve">développement </v>
          </cell>
          <cell r="BC818" t="str">
            <v/>
          </cell>
          <cell r="BD818" t="str">
            <v/>
          </cell>
          <cell r="BE818" t="str">
            <v/>
          </cell>
          <cell r="BF818" t="str">
            <v/>
          </cell>
          <cell r="BG818" t="str">
            <v/>
          </cell>
          <cell r="BH818" t="str">
            <v/>
          </cell>
          <cell r="BI818" t="str">
            <v/>
          </cell>
          <cell r="BJ818" t="str">
            <v/>
          </cell>
          <cell r="BK818" t="str">
            <v/>
          </cell>
          <cell r="BL818" t="str">
            <v/>
          </cell>
          <cell r="BM818" t="str">
            <v/>
          </cell>
          <cell r="BN818" t="str">
            <v/>
          </cell>
          <cell r="BO818" t="str">
            <v/>
          </cell>
          <cell r="BP818" t="str">
            <v/>
          </cell>
          <cell r="BQ818" t="str">
            <v/>
          </cell>
          <cell r="BR818" t="str">
            <v/>
          </cell>
          <cell r="BS818" t="str">
            <v/>
          </cell>
          <cell r="BT818" t="str">
            <v/>
          </cell>
          <cell r="BU818" t="str">
            <v/>
          </cell>
          <cell r="BV818" t="str">
            <v/>
          </cell>
          <cell r="BW818" t="str">
            <v/>
          </cell>
          <cell r="BX818" t="str">
            <v/>
          </cell>
        </row>
        <row r="819">
          <cell r="A819" t="str">
            <v>RI3PALG</v>
          </cell>
          <cell r="B819" t="str">
            <v>Algorithmique - Techniques fondamentales de programmation</v>
          </cell>
          <cell r="C819" t="str">
            <v>Exemples en PHP (nombreux exercices corrigés) - 3e édition (BTS, DUT Informatique)</v>
          </cell>
          <cell r="D819" t="str">
            <v>Olivier ROLLET</v>
          </cell>
          <cell r="E819" t="str">
            <v/>
          </cell>
          <cell r="F819" t="str">
            <v>ROLLET, Olivier</v>
          </cell>
          <cell r="G819" t="str">
            <v/>
          </cell>
          <cell r="H819" t="str">
            <v/>
          </cell>
          <cell r="I819" t="str">
            <v/>
          </cell>
          <cell r="J819" t="str">
            <v/>
          </cell>
          <cell r="K819" t="str">
            <v>Edition du 1 October 2020</v>
          </cell>
          <cell r="L819" t="str">
            <v>494 pages</v>
          </cell>
          <cell r="M819" t="str">
            <v>Editions ENI</v>
          </cell>
          <cell r="N819" t="str">
            <v>fre</v>
          </cell>
          <cell r="O819" t="str">
            <v>fre</v>
          </cell>
          <cell r="P819" t="str">
            <v>fre</v>
          </cell>
          <cell r="Q819" t="str">
            <v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v>
          </cell>
          <cell r="R819">
            <v>9782409027093</v>
          </cell>
          <cell r="S819" t="str">
            <v>Version Numérique</v>
          </cell>
          <cell r="T819">
            <v>9782409027086</v>
          </cell>
          <cell r="U819" t="str">
            <v>Version Imprimée</v>
          </cell>
          <cell r="V819" t="str">
            <v>St-Herblain</v>
          </cell>
          <cell r="W819" t="str">
            <v>Editions ENI</v>
          </cell>
          <cell r="X819">
            <v>2020</v>
          </cell>
          <cell r="Y819" t="str">
            <v>Bibliothèque Numérique ENI (Service en ligne)</v>
          </cell>
          <cell r="Z819" t="str">
            <v>RESSOURCES INFORMATIQUES</v>
          </cell>
          <cell r="AA819" t="str">
            <v>texte</v>
          </cell>
          <cell r="AB819" t="str">
            <v>txt</v>
          </cell>
          <cell r="AC819" t="str">
            <v>rdacontent/fre</v>
          </cell>
          <cell r="AD819" t="str">
            <v>informatique</v>
          </cell>
          <cell r="AE819" t="str">
            <v>c</v>
          </cell>
          <cell r="AF819" t="str">
            <v>rdamedia/fre</v>
          </cell>
          <cell r="AG819" t="str">
            <v>ressource en ligne</v>
          </cell>
          <cell r="AH819" t="str">
            <v>cr</v>
          </cell>
          <cell r="AI819" t="str">
            <v>rdacarrier/fre</v>
          </cell>
          <cell r="AJ819" t="str">
            <v>m\\\\\o\\d\\\\\\\\</v>
          </cell>
          <cell r="AK819" t="str">
            <v>cr\cn\\\\uuaua</v>
          </cell>
          <cell r="AL819" t="str">
            <v>Accès restreint aux membres</v>
          </cell>
          <cell r="AM819" t="str">
            <v>Source de la note de description : Version imprimée</v>
          </cell>
          <cell r="AN819" t="str">
            <v/>
          </cell>
          <cell r="AO819" t="str">
            <v>%SITE_CLIENT%/?library_guid=E5013E67-CBC9-4F1F-BC19-0D07412FB439</v>
          </cell>
          <cell r="AP819" t="str">
            <v>Accès au travers du portail ENI</v>
          </cell>
          <cell r="AQ819" t="str">
            <v xml:space="preserve"> algorithmie </v>
          </cell>
          <cell r="AR819" t="str">
            <v xml:space="preserve"> BTS </v>
          </cell>
          <cell r="AS819" t="str">
            <v xml:space="preserve"> DUT </v>
          </cell>
          <cell r="AT819" t="str">
            <v xml:space="preserve">algo </v>
          </cell>
          <cell r="AU819" t="str">
            <v/>
          </cell>
          <cell r="AV819" t="str">
            <v/>
          </cell>
          <cell r="AW819" t="str">
            <v/>
          </cell>
          <cell r="AX819" t="str">
            <v/>
          </cell>
          <cell r="AY819" t="str">
            <v/>
          </cell>
          <cell r="AZ819" t="str">
            <v/>
          </cell>
          <cell r="BA819" t="str">
            <v/>
          </cell>
          <cell r="BB819" t="str">
            <v/>
          </cell>
          <cell r="BC819" t="str">
            <v/>
          </cell>
          <cell r="BD819" t="str">
            <v/>
          </cell>
          <cell r="BE819" t="str">
            <v/>
          </cell>
          <cell r="BF819" t="str">
            <v/>
          </cell>
          <cell r="BG819" t="str">
            <v/>
          </cell>
          <cell r="BH819" t="str">
            <v/>
          </cell>
          <cell r="BI819" t="str">
            <v/>
          </cell>
          <cell r="BJ819" t="str">
            <v/>
          </cell>
          <cell r="BK819" t="str">
            <v/>
          </cell>
          <cell r="BL819" t="str">
            <v/>
          </cell>
          <cell r="BM819" t="str">
            <v/>
          </cell>
          <cell r="BN819" t="str">
            <v/>
          </cell>
          <cell r="BO819" t="str">
            <v/>
          </cell>
          <cell r="BP819" t="str">
            <v/>
          </cell>
          <cell r="BQ819" t="str">
            <v/>
          </cell>
          <cell r="BR819" t="str">
            <v/>
          </cell>
          <cell r="BS819" t="str">
            <v/>
          </cell>
          <cell r="BT819" t="str">
            <v/>
          </cell>
          <cell r="BU819" t="str">
            <v/>
          </cell>
          <cell r="BV819" t="str">
            <v/>
          </cell>
          <cell r="BW819" t="str">
            <v/>
          </cell>
          <cell r="BX819" t="str">
            <v/>
          </cell>
        </row>
        <row r="820">
          <cell r="A820" t="str">
            <v>RI3PRAXML</v>
          </cell>
          <cell r="B820" t="str">
            <v>XML par la pratique</v>
          </cell>
          <cell r="C820" t="str">
            <v>Bases indispensables, concepts et cas pratiques (3ième édition)</v>
          </cell>
          <cell r="D820" t="str">
            <v>Thierry BOULANGER</v>
          </cell>
          <cell r="E820" t="str">
            <v/>
          </cell>
          <cell r="F820" t="str">
            <v>BOULANGER, Thierry</v>
          </cell>
          <cell r="G820" t="str">
            <v/>
          </cell>
          <cell r="H820" t="str">
            <v/>
          </cell>
          <cell r="I820" t="str">
            <v/>
          </cell>
          <cell r="J820" t="str">
            <v/>
          </cell>
          <cell r="K820" t="str">
            <v>Edition du 1 April 2015</v>
          </cell>
          <cell r="L820" t="str">
            <v>378 pages</v>
          </cell>
          <cell r="M820" t="str">
            <v>Editions ENI</v>
          </cell>
          <cell r="N820" t="str">
            <v>fre</v>
          </cell>
          <cell r="O820" t="str">
            <v>fre</v>
          </cell>
          <cell r="P820" t="str">
            <v>fre</v>
          </cell>
          <cell r="Q820" t="str">
            <v>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v>
          </cell>
          <cell r="R820">
            <v>9782746095946</v>
          </cell>
          <cell r="S820" t="str">
            <v>Version Numérique</v>
          </cell>
          <cell r="T820">
            <v>9782746094468</v>
          </cell>
          <cell r="U820" t="str">
            <v>Version Imprimée</v>
          </cell>
          <cell r="V820" t="str">
            <v>St-Herblain</v>
          </cell>
          <cell r="W820" t="str">
            <v>Editions ENI</v>
          </cell>
          <cell r="X820">
            <v>2015</v>
          </cell>
          <cell r="Y820" t="str">
            <v>Bibliothèque Numérique ENI (Service en ligne)</v>
          </cell>
          <cell r="Z820" t="str">
            <v>RESSOURCES INFORMATIQUES</v>
          </cell>
          <cell r="AA820" t="str">
            <v>texte</v>
          </cell>
          <cell r="AB820" t="str">
            <v>txt</v>
          </cell>
          <cell r="AC820" t="str">
            <v>rdacontent/fre</v>
          </cell>
          <cell r="AD820" t="str">
            <v>informatique</v>
          </cell>
          <cell r="AE820" t="str">
            <v>c</v>
          </cell>
          <cell r="AF820" t="str">
            <v>rdamedia/fre</v>
          </cell>
          <cell r="AG820" t="str">
            <v>ressource en ligne</v>
          </cell>
          <cell r="AH820" t="str">
            <v>cr</v>
          </cell>
          <cell r="AI820" t="str">
            <v>rdacarrier/fre</v>
          </cell>
          <cell r="AJ820" t="str">
            <v>m\\\\\o\\d\\\\\\\\</v>
          </cell>
          <cell r="AK820" t="str">
            <v>cr\cn\\\\uuaua</v>
          </cell>
          <cell r="AL820" t="str">
            <v>Accès restreint aux membres</v>
          </cell>
          <cell r="AM820" t="str">
            <v>Source de la note de description : Version imprimée</v>
          </cell>
          <cell r="AN820" t="str">
            <v/>
          </cell>
          <cell r="AO820" t="str">
            <v>%SITE_CLIENT%/?library_guid=60582215-20EA-434A-A8BA-DE922128ED2E</v>
          </cell>
          <cell r="AP820" t="str">
            <v>Accès au travers du portail ENI</v>
          </cell>
          <cell r="AQ820" t="str">
            <v xml:space="preserve">  DTD </v>
          </cell>
          <cell r="AR820" t="str">
            <v xml:space="preserve"> développement </v>
          </cell>
          <cell r="AS820" t="str">
            <v xml:space="preserve"> exi </v>
          </cell>
          <cell r="AT820" t="str">
            <v xml:space="preserve"> jfxml </v>
          </cell>
          <cell r="AU820" t="str">
            <v xml:space="preserve"> LNRI3PRAXML</v>
          </cell>
          <cell r="AV820" t="str">
            <v xml:space="preserve"> relax ng </v>
          </cell>
          <cell r="AW820" t="str">
            <v xml:space="preserve"> relax ng </v>
          </cell>
          <cell r="AX820" t="str">
            <v xml:space="preserve"> RSS </v>
          </cell>
          <cell r="AY820" t="str">
            <v xml:space="preserve"> saml </v>
          </cell>
          <cell r="AZ820" t="str">
            <v xml:space="preserve"> schéma XML </v>
          </cell>
          <cell r="BA820" t="str">
            <v xml:space="preserve"> SMIL </v>
          </cell>
          <cell r="BB820" t="str">
            <v xml:space="preserve"> SOAP </v>
          </cell>
          <cell r="BC820" t="str">
            <v xml:space="preserve"> xaml </v>
          </cell>
          <cell r="BD820" t="str">
            <v xml:space="preserve"> XFORM </v>
          </cell>
          <cell r="BE820" t="str">
            <v xml:space="preserve"> XHTML </v>
          </cell>
          <cell r="BF820" t="str">
            <v xml:space="preserve"> Xlink </v>
          </cell>
          <cell r="BG820" t="str">
            <v xml:space="preserve"> Xpointer </v>
          </cell>
          <cell r="BH820" t="str">
            <v xml:space="preserve"> Xquery </v>
          </cell>
          <cell r="BI820" t="str">
            <v xml:space="preserve"> XSL</v>
          </cell>
          <cell r="BJ820" t="str">
            <v xml:space="preserve"> XSL </v>
          </cell>
          <cell r="BK820" t="str">
            <v xml:space="preserve"> XSLT </v>
          </cell>
          <cell r="BL820" t="str">
            <v xml:space="preserve">FO </v>
          </cell>
          <cell r="BM820" t="str">
            <v xml:space="preserve">livre XML </v>
          </cell>
          <cell r="BN820" t="str">
            <v/>
          </cell>
          <cell r="BO820" t="str">
            <v/>
          </cell>
          <cell r="BP820" t="str">
            <v/>
          </cell>
          <cell r="BQ820" t="str">
            <v/>
          </cell>
          <cell r="BR820" t="str">
            <v/>
          </cell>
          <cell r="BS820" t="str">
            <v/>
          </cell>
          <cell r="BT820" t="str">
            <v/>
          </cell>
          <cell r="BU820" t="str">
            <v/>
          </cell>
          <cell r="BV820" t="str">
            <v/>
          </cell>
          <cell r="BW820" t="str">
            <v/>
          </cell>
          <cell r="BX820" t="str">
            <v/>
          </cell>
        </row>
        <row r="821">
          <cell r="A821" t="str">
            <v>RI3WXIBUSO</v>
          </cell>
          <cell r="B821" t="str">
            <v>SAP BusinessObjects XI 3 Web Intelligence</v>
          </cell>
          <cell r="C821" t="str">
            <v/>
          </cell>
          <cell r="D821" t="str">
            <v>Thierry Petibon</v>
          </cell>
          <cell r="E821" t="str">
            <v/>
          </cell>
          <cell r="F821" t="str">
            <v>Petibon, Thierry</v>
          </cell>
          <cell r="G821" t="str">
            <v/>
          </cell>
          <cell r="H821" t="str">
            <v/>
          </cell>
          <cell r="I821" t="str">
            <v/>
          </cell>
          <cell r="J821" t="str">
            <v/>
          </cell>
          <cell r="K821" t="str">
            <v>Edition du 1 March 2010</v>
          </cell>
          <cell r="L821" t="str">
            <v>438 pages</v>
          </cell>
          <cell r="M821" t="str">
            <v>Editions ENI</v>
          </cell>
          <cell r="N821" t="str">
            <v>fre</v>
          </cell>
          <cell r="O821" t="str">
            <v>fre</v>
          </cell>
          <cell r="P821" t="str">
            <v>fre</v>
          </cell>
          <cell r="Q821" t="str">
            <v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v>
          </cell>
          <cell r="R821">
            <v>9782746054554</v>
          </cell>
          <cell r="S821" t="str">
            <v>Version Numérique</v>
          </cell>
          <cell r="T821">
            <v>9782746053809</v>
          </cell>
          <cell r="U821" t="str">
            <v>Version Imprimée</v>
          </cell>
          <cell r="V821" t="str">
            <v>St-Herblain</v>
          </cell>
          <cell r="W821" t="str">
            <v>Editions ENI</v>
          </cell>
          <cell r="X821">
            <v>2010</v>
          </cell>
          <cell r="Y821" t="str">
            <v>Bibliothèque Numérique ENI (Service en ligne)</v>
          </cell>
          <cell r="Z821" t="str">
            <v>RESSOURCES INFORMATIQUES</v>
          </cell>
          <cell r="AA821" t="str">
            <v>texte</v>
          </cell>
          <cell r="AB821" t="str">
            <v>txt</v>
          </cell>
          <cell r="AC821" t="str">
            <v>rdacontent/fre</v>
          </cell>
          <cell r="AD821" t="str">
            <v>informatique</v>
          </cell>
          <cell r="AE821" t="str">
            <v>c</v>
          </cell>
          <cell r="AF821" t="str">
            <v>rdamedia/fre</v>
          </cell>
          <cell r="AG821" t="str">
            <v>ressource en ligne</v>
          </cell>
          <cell r="AH821" t="str">
            <v>cr</v>
          </cell>
          <cell r="AI821" t="str">
            <v>rdacarrier/fre</v>
          </cell>
          <cell r="AJ821" t="str">
            <v>m\\\\\o\\d\\\\\\\\</v>
          </cell>
          <cell r="AK821" t="str">
            <v>cr\cn\\\\uuaua</v>
          </cell>
          <cell r="AL821" t="str">
            <v>Accès restreint aux membres</v>
          </cell>
          <cell r="AM821" t="str">
            <v>Source de la note de description : Version imprimée</v>
          </cell>
          <cell r="AN821" t="str">
            <v/>
          </cell>
          <cell r="AO821" t="str">
            <v>%SITE_CLIENT%/?library_guid=8CC63A7F-481F-4318-B181-A6445F033941</v>
          </cell>
          <cell r="AP821" t="str">
            <v>Accès au travers du portail ENI</v>
          </cell>
          <cell r="AQ821" t="str">
            <v xml:space="preserve"> bi </v>
          </cell>
          <cell r="AR821" t="str">
            <v xml:space="preserve"> bo </v>
          </cell>
          <cell r="AS821" t="str">
            <v xml:space="preserve"> livre BO </v>
          </cell>
          <cell r="AT821" t="str">
            <v xml:space="preserve"> livre business objects </v>
          </cell>
          <cell r="AU821" t="str">
            <v xml:space="preserve"> livre businessobjects </v>
          </cell>
          <cell r="AV821" t="str">
            <v xml:space="preserve"> LNRI3WXIBUSO</v>
          </cell>
          <cell r="AW821" t="str">
            <v xml:space="preserve"> webi </v>
          </cell>
          <cell r="AX821" t="str">
            <v xml:space="preserve">livre SAP </v>
          </cell>
          <cell r="AY821" t="str">
            <v/>
          </cell>
          <cell r="AZ821" t="str">
            <v/>
          </cell>
          <cell r="BA821" t="str">
            <v/>
          </cell>
          <cell r="BB821" t="str">
            <v/>
          </cell>
          <cell r="BC821" t="str">
            <v/>
          </cell>
          <cell r="BD821" t="str">
            <v/>
          </cell>
          <cell r="BE821" t="str">
            <v/>
          </cell>
          <cell r="BF821" t="str">
            <v/>
          </cell>
          <cell r="BG821" t="str">
            <v/>
          </cell>
          <cell r="BH821" t="str">
            <v/>
          </cell>
          <cell r="BI821" t="str">
            <v/>
          </cell>
          <cell r="BJ821" t="str">
            <v/>
          </cell>
          <cell r="BK821" t="str">
            <v/>
          </cell>
          <cell r="BL821" t="str">
            <v/>
          </cell>
          <cell r="BM821" t="str">
            <v/>
          </cell>
          <cell r="BN821" t="str">
            <v/>
          </cell>
          <cell r="BO821" t="str">
            <v/>
          </cell>
          <cell r="BP821" t="str">
            <v/>
          </cell>
          <cell r="BQ821" t="str">
            <v/>
          </cell>
          <cell r="BR821" t="str">
            <v/>
          </cell>
          <cell r="BS821" t="str">
            <v/>
          </cell>
          <cell r="BT821" t="str">
            <v/>
          </cell>
          <cell r="BU821" t="str">
            <v/>
          </cell>
          <cell r="BV821" t="str">
            <v/>
          </cell>
          <cell r="BW821" t="str">
            <v/>
          </cell>
          <cell r="BX821" t="str">
            <v/>
          </cell>
        </row>
        <row r="822">
          <cell r="A822" t="str">
            <v>RI3XIBUSO</v>
          </cell>
          <cell r="B822" t="str">
            <v>SAP BusinessObjects</v>
          </cell>
          <cell r="C822" t="str">
            <v>Desktop Intelligence (version XI 3)</v>
          </cell>
          <cell r="D822" t="str">
            <v>Thierry Petibon</v>
          </cell>
          <cell r="E822" t="str">
            <v/>
          </cell>
          <cell r="F822" t="str">
            <v>Petibon, Thierry</v>
          </cell>
          <cell r="G822" t="str">
            <v/>
          </cell>
          <cell r="H822" t="str">
            <v/>
          </cell>
          <cell r="I822" t="str">
            <v/>
          </cell>
          <cell r="J822" t="str">
            <v/>
          </cell>
          <cell r="K822" t="str">
            <v>Edition du 1 January 2011</v>
          </cell>
          <cell r="L822" t="str">
            <v>549 pages</v>
          </cell>
          <cell r="M822" t="str">
            <v>Editions ENI</v>
          </cell>
          <cell r="N822" t="str">
            <v>fre</v>
          </cell>
          <cell r="O822" t="str">
            <v>fre</v>
          </cell>
          <cell r="P822" t="str">
            <v>fre</v>
          </cell>
          <cell r="Q822" t="str">
            <v>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v>
          </cell>
          <cell r="R822">
            <v>9782746062177</v>
          </cell>
          <cell r="S822" t="str">
            <v>Version Numérique</v>
          </cell>
          <cell r="T822">
            <v>9782746060821</v>
          </cell>
          <cell r="U822" t="str">
            <v>Version Imprimée</v>
          </cell>
          <cell r="V822" t="str">
            <v>St-Herblain</v>
          </cell>
          <cell r="W822" t="str">
            <v>Editions ENI</v>
          </cell>
          <cell r="X822">
            <v>2011</v>
          </cell>
          <cell r="Y822" t="str">
            <v>Bibliothèque Numérique ENI (Service en ligne)</v>
          </cell>
          <cell r="Z822" t="str">
            <v>RESSOURCES INFORMATIQUES</v>
          </cell>
          <cell r="AA822" t="str">
            <v>texte</v>
          </cell>
          <cell r="AB822" t="str">
            <v>txt</v>
          </cell>
          <cell r="AC822" t="str">
            <v>rdacontent/fre</v>
          </cell>
          <cell r="AD822" t="str">
            <v>informatique</v>
          </cell>
          <cell r="AE822" t="str">
            <v>c</v>
          </cell>
          <cell r="AF822" t="str">
            <v>rdamedia/fre</v>
          </cell>
          <cell r="AG822" t="str">
            <v>ressource en ligne</v>
          </cell>
          <cell r="AH822" t="str">
            <v>cr</v>
          </cell>
          <cell r="AI822" t="str">
            <v>rdacarrier/fre</v>
          </cell>
          <cell r="AJ822" t="str">
            <v>m\\\\\o\\d\\\\\\\\</v>
          </cell>
          <cell r="AK822" t="str">
            <v>cr\cn\\\\uuaua</v>
          </cell>
          <cell r="AL822" t="str">
            <v>Accès restreint aux membres</v>
          </cell>
          <cell r="AM822" t="str">
            <v>Source de la note de description : Version imprimée</v>
          </cell>
          <cell r="AN822" t="str">
            <v/>
          </cell>
          <cell r="AO822" t="str">
            <v>%SITE_CLIENT%/?library_guid=E90F90CC-0649-478F-8C2D-E0375273FE50</v>
          </cell>
          <cell r="AP822" t="str">
            <v>Accès au travers du portail ENI</v>
          </cell>
          <cell r="AQ822" t="str">
            <v xml:space="preserve"> Business Intelligence </v>
          </cell>
          <cell r="AR822" t="str">
            <v xml:space="preserve"> business objects </v>
          </cell>
          <cell r="AS822" t="str">
            <v xml:space="preserve"> ETL </v>
          </cell>
          <cell r="AT822" t="str">
            <v xml:space="preserve"> livre BI </v>
          </cell>
          <cell r="AU822" t="str">
            <v xml:space="preserve"> livre Business Objects </v>
          </cell>
          <cell r="AV822" t="str">
            <v xml:space="preserve"> livre businessobjects </v>
          </cell>
          <cell r="AW822" t="str">
            <v xml:space="preserve"> livre SAP </v>
          </cell>
          <cell r="AX822" t="str">
            <v xml:space="preserve"> LNRI3XIBUSO</v>
          </cell>
          <cell r="AY822" t="str">
            <v xml:space="preserve"> requête </v>
          </cell>
          <cell r="AZ822" t="str">
            <v xml:space="preserve"> univers </v>
          </cell>
          <cell r="BA822" t="str">
            <v xml:space="preserve"> XI </v>
          </cell>
          <cell r="BB822" t="str">
            <v xml:space="preserve">livre BO </v>
          </cell>
          <cell r="BC822" t="str">
            <v/>
          </cell>
          <cell r="BD822" t="str">
            <v/>
          </cell>
          <cell r="BE822" t="str">
            <v/>
          </cell>
          <cell r="BF822" t="str">
            <v/>
          </cell>
          <cell r="BG822" t="str">
            <v/>
          </cell>
          <cell r="BH822" t="str">
            <v/>
          </cell>
          <cell r="BI822" t="str">
            <v/>
          </cell>
          <cell r="BJ822" t="str">
            <v/>
          </cell>
          <cell r="BK822" t="str">
            <v/>
          </cell>
          <cell r="BL822" t="str">
            <v/>
          </cell>
          <cell r="BM822" t="str">
            <v/>
          </cell>
          <cell r="BN822" t="str">
            <v/>
          </cell>
          <cell r="BO822" t="str">
            <v/>
          </cell>
          <cell r="BP822" t="str">
            <v/>
          </cell>
          <cell r="BQ822" t="str">
            <v/>
          </cell>
          <cell r="BR822" t="str">
            <v/>
          </cell>
          <cell r="BS822" t="str">
            <v/>
          </cell>
          <cell r="BT822" t="str">
            <v/>
          </cell>
          <cell r="BU822" t="str">
            <v/>
          </cell>
          <cell r="BV822" t="str">
            <v/>
          </cell>
          <cell r="BW822" t="str">
            <v/>
          </cell>
          <cell r="BX822" t="str">
            <v/>
          </cell>
        </row>
        <row r="823">
          <cell r="A823" t="str">
            <v>RI3ZPIRASP</v>
          </cell>
          <cell r="B823" t="str">
            <v>Raspberry Pi 3 ou Pi Zero</v>
          </cell>
          <cell r="C823" t="str">
            <v>Exploitez tout le potentiel de votre nano-ordinateur</v>
          </cell>
          <cell r="D823" t="str">
            <v>François MOCQ</v>
          </cell>
          <cell r="E823" t="str">
            <v/>
          </cell>
          <cell r="F823" t="str">
            <v>MOCQ, François</v>
          </cell>
          <cell r="G823" t="str">
            <v/>
          </cell>
          <cell r="H823" t="str">
            <v/>
          </cell>
          <cell r="I823" t="str">
            <v/>
          </cell>
          <cell r="J823" t="str">
            <v/>
          </cell>
          <cell r="K823" t="str">
            <v>Edition du 1 November 2016</v>
          </cell>
          <cell r="L823" t="str">
            <v>850 pages</v>
          </cell>
          <cell r="M823" t="str">
            <v>Editions ENI</v>
          </cell>
          <cell r="N823" t="str">
            <v>fre</v>
          </cell>
          <cell r="O823" t="str">
            <v>fre</v>
          </cell>
          <cell r="P823" t="str">
            <v>fre</v>
          </cell>
          <cell r="Q823" t="str">
            <v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v>
          </cell>
          <cell r="R823">
            <v>9782409005664</v>
          </cell>
          <cell r="S823" t="str">
            <v>Version Numérique</v>
          </cell>
          <cell r="T823">
            <v>9782409004377</v>
          </cell>
          <cell r="U823" t="str">
            <v>Version Imprimée</v>
          </cell>
          <cell r="V823" t="str">
            <v>St-Herblain</v>
          </cell>
          <cell r="W823" t="str">
            <v>Editions ENI</v>
          </cell>
          <cell r="X823">
            <v>2016</v>
          </cell>
          <cell r="Y823" t="str">
            <v>Bibliothèque Numérique ENI (Service en ligne)</v>
          </cell>
          <cell r="Z823" t="str">
            <v>RESSOURCES INFORMATIQUES</v>
          </cell>
          <cell r="AA823" t="str">
            <v>texte</v>
          </cell>
          <cell r="AB823" t="str">
            <v>txt</v>
          </cell>
          <cell r="AC823" t="str">
            <v>rdacontent/fre</v>
          </cell>
          <cell r="AD823" t="str">
            <v>informatique</v>
          </cell>
          <cell r="AE823" t="str">
            <v>c</v>
          </cell>
          <cell r="AF823" t="str">
            <v>rdamedia/fre</v>
          </cell>
          <cell r="AG823" t="str">
            <v>ressource en ligne</v>
          </cell>
          <cell r="AH823" t="str">
            <v>cr</v>
          </cell>
          <cell r="AI823" t="str">
            <v>rdacarrier/fre</v>
          </cell>
          <cell r="AJ823" t="str">
            <v>m\\\\\o\\d\\\\\\\\</v>
          </cell>
          <cell r="AK823" t="str">
            <v>cr\cn\\\\uuaua</v>
          </cell>
          <cell r="AL823" t="str">
            <v>Accès restreint aux membres</v>
          </cell>
          <cell r="AM823" t="str">
            <v>Source de la note de description : Version imprimée</v>
          </cell>
          <cell r="AN823" t="str">
            <v/>
          </cell>
          <cell r="AO823" t="str">
            <v>%SITE_CLIENT%/?library_guid=6DB55CB3-9F84-4CB2-BC29-A0AC5EDC07D2</v>
          </cell>
          <cell r="AP823" t="str">
            <v>Accès au travers du portail ENI</v>
          </cell>
          <cell r="AQ823" t="str">
            <v xml:space="preserve"> arduino </v>
          </cell>
          <cell r="AR823" t="str">
            <v xml:space="preserve"> gpio </v>
          </cell>
          <cell r="AS823" t="str">
            <v xml:space="preserve"> libre elec </v>
          </cell>
          <cell r="AT823" t="str">
            <v xml:space="preserve"> libreelec </v>
          </cell>
          <cell r="AU823" t="str">
            <v xml:space="preserve"> lighttpd </v>
          </cell>
          <cell r="AV823" t="str">
            <v xml:space="preserve"> linux </v>
          </cell>
          <cell r="AW823" t="str">
            <v xml:space="preserve"> LNRI3ZPIRASP</v>
          </cell>
          <cell r="AX823" t="str">
            <v xml:space="preserve"> noobs </v>
          </cell>
          <cell r="AY823" t="str">
            <v xml:space="preserve"> python </v>
          </cell>
          <cell r="AZ823" t="str">
            <v xml:space="preserve"> raspberry </v>
          </cell>
          <cell r="BA823" t="str">
            <v xml:space="preserve"> raspberry pi </v>
          </cell>
          <cell r="BB823" t="str">
            <v xml:space="preserve"> raspberry pi 3 </v>
          </cell>
          <cell r="BC823" t="str">
            <v xml:space="preserve"> Raspberry Pi Zero</v>
          </cell>
          <cell r="BD823" t="str">
            <v xml:space="preserve"> raspi </v>
          </cell>
          <cell r="BE823" t="str">
            <v xml:space="preserve"> raspian </v>
          </cell>
          <cell r="BF823" t="str">
            <v xml:space="preserve"> scratch </v>
          </cell>
          <cell r="BG823" t="str">
            <v xml:space="preserve"> vlc </v>
          </cell>
          <cell r="BH823" t="str">
            <v xml:space="preserve">raspberrypi </v>
          </cell>
          <cell r="BI823" t="str">
            <v/>
          </cell>
          <cell r="BJ823" t="str">
            <v/>
          </cell>
          <cell r="BK823" t="str">
            <v/>
          </cell>
          <cell r="BL823" t="str">
            <v/>
          </cell>
          <cell r="BM823" t="str">
            <v/>
          </cell>
          <cell r="BN823" t="str">
            <v/>
          </cell>
          <cell r="BO823" t="str">
            <v/>
          </cell>
          <cell r="BP823" t="str">
            <v/>
          </cell>
          <cell r="BQ823" t="str">
            <v/>
          </cell>
          <cell r="BR823" t="str">
            <v/>
          </cell>
          <cell r="BS823" t="str">
            <v/>
          </cell>
          <cell r="BT823" t="str">
            <v/>
          </cell>
          <cell r="BU823" t="str">
            <v/>
          </cell>
          <cell r="BV823" t="str">
            <v/>
          </cell>
          <cell r="BW823" t="str">
            <v/>
          </cell>
          <cell r="BX823" t="str">
            <v/>
          </cell>
        </row>
        <row r="824">
          <cell r="A824" t="str">
            <v>RI4.2WBUSO</v>
          </cell>
          <cell r="B824" t="str">
            <v>SAP BusinessObjects Web Intelligence (WebI) BI 4.2</v>
          </cell>
          <cell r="C824" t="str">
            <v/>
          </cell>
          <cell r="D824" t="str">
            <v>Alan BOUCARD,Yann GLINEUR,Thierry Petibon,Stéphane THIA SONG FAT</v>
          </cell>
          <cell r="E824" t="str">
            <v/>
          </cell>
          <cell r="F824" t="str">
            <v>BOUCARD, Alan</v>
          </cell>
          <cell r="G824" t="str">
            <v>GLINEUR, Yann</v>
          </cell>
          <cell r="H824" t="str">
            <v>Petibon, Thierry</v>
          </cell>
          <cell r="I824" t="str">
            <v>THIA SONG FAT, Stéphane</v>
          </cell>
          <cell r="J824" t="str">
            <v/>
          </cell>
          <cell r="K824" t="str">
            <v>Edition du 1 August 2017</v>
          </cell>
          <cell r="L824" t="str">
            <v>575 pages</v>
          </cell>
          <cell r="M824" t="str">
            <v>Editions ENI</v>
          </cell>
          <cell r="N824" t="str">
            <v>fre</v>
          </cell>
          <cell r="O824" t="str">
            <v>fre</v>
          </cell>
          <cell r="P824" t="str">
            <v>fre</v>
          </cell>
          <cell r="Q824" t="str">
            <v>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v>
          </cell>
          <cell r="R824">
            <v>9782409009945</v>
          </cell>
          <cell r="S824" t="str">
            <v>Version Numérique</v>
          </cell>
          <cell r="T824">
            <v>9782409008948</v>
          </cell>
          <cell r="U824" t="str">
            <v>Version Imprimée</v>
          </cell>
          <cell r="V824" t="str">
            <v>St-Herblain</v>
          </cell>
          <cell r="W824" t="str">
            <v>Editions ENI</v>
          </cell>
          <cell r="X824">
            <v>2017</v>
          </cell>
          <cell r="Y824" t="str">
            <v>Bibliothèque Numérique ENI (Service en ligne)</v>
          </cell>
          <cell r="Z824" t="str">
            <v>RESSOURCES INFORMATIQUES</v>
          </cell>
          <cell r="AA824" t="str">
            <v>texte</v>
          </cell>
          <cell r="AB824" t="str">
            <v>txt</v>
          </cell>
          <cell r="AC824" t="str">
            <v>rdacontent/fre</v>
          </cell>
          <cell r="AD824" t="str">
            <v>informatique</v>
          </cell>
          <cell r="AE824" t="str">
            <v>c</v>
          </cell>
          <cell r="AF824" t="str">
            <v>rdamedia/fre</v>
          </cell>
          <cell r="AG824" t="str">
            <v>ressource en ligne</v>
          </cell>
          <cell r="AH824" t="str">
            <v>cr</v>
          </cell>
          <cell r="AI824" t="str">
            <v>rdacarrier/fre</v>
          </cell>
          <cell r="AJ824" t="str">
            <v>m\\\\\o\\d\\\\\\\\</v>
          </cell>
          <cell r="AK824" t="str">
            <v>cr\cn\\\\uuaua</v>
          </cell>
          <cell r="AL824" t="str">
            <v>Accès restreint aux membres</v>
          </cell>
          <cell r="AM824" t="str">
            <v>Source de la note de description : Version imprimée</v>
          </cell>
          <cell r="AN824" t="str">
            <v/>
          </cell>
          <cell r="AO824" t="str">
            <v>%SITE_CLIENT%/?library_guid=E2F3C21F-EED3-42F0-BA3E-D7A9282785A8</v>
          </cell>
          <cell r="AP824" t="str">
            <v>Accès au travers du portail ENI</v>
          </cell>
          <cell r="AQ824" t="str">
            <v xml:space="preserve"> bi 4 </v>
          </cell>
          <cell r="AR824" t="str">
            <v xml:space="preserve"> bi 4.2 </v>
          </cell>
          <cell r="AS824" t="str">
            <v xml:space="preserve"> bi4 </v>
          </cell>
          <cell r="AT824" t="str">
            <v xml:space="preserve"> bi4.2 </v>
          </cell>
          <cell r="AU824" t="str">
            <v xml:space="preserve"> LNRI4.2WBUSO</v>
          </cell>
          <cell r="AV824" t="str">
            <v xml:space="preserve"> SAP BI 4 Webi </v>
          </cell>
          <cell r="AW824" t="str">
            <v xml:space="preserve"> SAP BI 4.2 Webi </v>
          </cell>
          <cell r="AX824" t="str">
            <v xml:space="preserve">webi </v>
          </cell>
          <cell r="AY824" t="str">
            <v/>
          </cell>
          <cell r="AZ824" t="str">
            <v/>
          </cell>
          <cell r="BA824" t="str">
            <v/>
          </cell>
          <cell r="BB824" t="str">
            <v/>
          </cell>
          <cell r="BC824" t="str">
            <v/>
          </cell>
          <cell r="BD824" t="str">
            <v/>
          </cell>
          <cell r="BE824" t="str">
            <v/>
          </cell>
          <cell r="BF824" t="str">
            <v/>
          </cell>
          <cell r="BG824" t="str">
            <v/>
          </cell>
          <cell r="BH824" t="str">
            <v/>
          </cell>
          <cell r="BI824" t="str">
            <v/>
          </cell>
          <cell r="BJ824" t="str">
            <v/>
          </cell>
          <cell r="BK824" t="str">
            <v/>
          </cell>
          <cell r="BL824" t="str">
            <v/>
          </cell>
          <cell r="BM824" t="str">
            <v/>
          </cell>
          <cell r="BN824" t="str">
            <v/>
          </cell>
          <cell r="BO824" t="str">
            <v/>
          </cell>
          <cell r="BP824" t="str">
            <v/>
          </cell>
          <cell r="BQ824" t="str">
            <v/>
          </cell>
          <cell r="BR824" t="str">
            <v/>
          </cell>
          <cell r="BS824" t="str">
            <v/>
          </cell>
          <cell r="BT824" t="str">
            <v/>
          </cell>
          <cell r="BU824" t="str">
            <v/>
          </cell>
          <cell r="BV824" t="str">
            <v/>
          </cell>
          <cell r="BW824" t="str">
            <v/>
          </cell>
          <cell r="BX824" t="str">
            <v/>
          </cell>
        </row>
        <row r="825">
          <cell r="A825" t="str">
            <v>RI4.3WBUSO</v>
          </cell>
          <cell r="B825" t="str">
            <v>SAP BusinessObjects Web Intelligence (WebI) BI 4.3</v>
          </cell>
          <cell r="C825" t="str">
            <v/>
          </cell>
          <cell r="D825" t="str">
            <v>Alan BOUCARD,Yann GLINEUR,Thierry Petibon</v>
          </cell>
          <cell r="E825" t="str">
            <v/>
          </cell>
          <cell r="F825" t="str">
            <v>BOUCARD, Alan</v>
          </cell>
          <cell r="G825" t="str">
            <v>GLINEUR, Yann</v>
          </cell>
          <cell r="H825" t="str">
            <v>Petibon, Thierry</v>
          </cell>
          <cell r="I825" t="str">
            <v/>
          </cell>
          <cell r="J825" t="str">
            <v/>
          </cell>
          <cell r="K825" t="str">
            <v>Edition du 1 January 2021</v>
          </cell>
          <cell r="L825" t="str">
            <v>606 pages</v>
          </cell>
          <cell r="M825" t="str">
            <v>Editions ENI</v>
          </cell>
          <cell r="N825" t="str">
            <v>fre</v>
          </cell>
          <cell r="O825" t="str">
            <v>fre</v>
          </cell>
          <cell r="P825" t="str">
            <v>fre</v>
          </cell>
          <cell r="Q825" t="str">
            <v>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v>
          </cell>
          <cell r="R825">
            <v>9782409028670</v>
          </cell>
          <cell r="S825" t="str">
            <v>Version Numérique</v>
          </cell>
          <cell r="T825">
            <v>9782409028663</v>
          </cell>
          <cell r="U825" t="str">
            <v>Version Imprimée</v>
          </cell>
          <cell r="V825" t="str">
            <v>St-Herblain</v>
          </cell>
          <cell r="W825" t="str">
            <v>Editions ENI</v>
          </cell>
          <cell r="X825">
            <v>2021</v>
          </cell>
          <cell r="Y825" t="str">
            <v>Bibliothèque Numérique ENI (Service en ligne)</v>
          </cell>
          <cell r="Z825" t="str">
            <v>RESSOURCES INFORMATIQUES</v>
          </cell>
          <cell r="AA825" t="str">
            <v>texte</v>
          </cell>
          <cell r="AB825" t="str">
            <v>txt</v>
          </cell>
          <cell r="AC825" t="str">
            <v>rdacontent/fre</v>
          </cell>
          <cell r="AD825" t="str">
            <v>informatique</v>
          </cell>
          <cell r="AE825" t="str">
            <v>c</v>
          </cell>
          <cell r="AF825" t="str">
            <v>rdamedia/fre</v>
          </cell>
          <cell r="AG825" t="str">
            <v>ressource en ligne</v>
          </cell>
          <cell r="AH825" t="str">
            <v>cr</v>
          </cell>
          <cell r="AI825" t="str">
            <v>rdacarrier/fre</v>
          </cell>
          <cell r="AJ825" t="str">
            <v>m\\\\\o\\d\\\\\\\\</v>
          </cell>
          <cell r="AK825" t="str">
            <v>cr\cn\\\\uuaua</v>
          </cell>
          <cell r="AL825" t="str">
            <v>Accès restreint aux membres</v>
          </cell>
          <cell r="AM825" t="str">
            <v>Source de la note de description : Version imprimée</v>
          </cell>
          <cell r="AN825" t="str">
            <v/>
          </cell>
          <cell r="AO825" t="str">
            <v>%SITE_CLIENT%/?library_guid=9E559F51-A96B-4757-97C7-5F8461BA79D7</v>
          </cell>
          <cell r="AP825" t="str">
            <v>Accès au travers du portail ENI</v>
          </cell>
          <cell r="AQ825" t="str">
            <v xml:space="preserve"> bi 4 </v>
          </cell>
          <cell r="AR825" t="str">
            <v xml:space="preserve"> bi 4.2 </v>
          </cell>
          <cell r="AS825" t="str">
            <v xml:space="preserve"> bi4 </v>
          </cell>
          <cell r="AT825" t="str">
            <v xml:space="preserve"> bi4.2</v>
          </cell>
          <cell r="AU825" t="str">
            <v xml:space="preserve"> SAP BI 4 Webi </v>
          </cell>
          <cell r="AV825" t="str">
            <v xml:space="preserve"> SAP BI 4.2 Webi </v>
          </cell>
          <cell r="AW825" t="str">
            <v xml:space="preserve">webi </v>
          </cell>
          <cell r="AX825" t="str">
            <v/>
          </cell>
          <cell r="AY825" t="str">
            <v/>
          </cell>
          <cell r="AZ825" t="str">
            <v/>
          </cell>
          <cell r="BA825" t="str">
            <v/>
          </cell>
          <cell r="BB825" t="str">
            <v/>
          </cell>
          <cell r="BC825" t="str">
            <v/>
          </cell>
          <cell r="BD825" t="str">
            <v/>
          </cell>
          <cell r="BE825" t="str">
            <v/>
          </cell>
          <cell r="BF825" t="str">
            <v/>
          </cell>
          <cell r="BG825" t="str">
            <v/>
          </cell>
          <cell r="BH825" t="str">
            <v/>
          </cell>
          <cell r="BI825" t="str">
            <v/>
          </cell>
          <cell r="BJ825" t="str">
            <v/>
          </cell>
          <cell r="BK825" t="str">
            <v/>
          </cell>
          <cell r="BL825" t="str">
            <v/>
          </cell>
          <cell r="BM825" t="str">
            <v/>
          </cell>
          <cell r="BN825" t="str">
            <v/>
          </cell>
          <cell r="BO825" t="str">
            <v/>
          </cell>
          <cell r="BP825" t="str">
            <v/>
          </cell>
          <cell r="BQ825" t="str">
            <v/>
          </cell>
          <cell r="BR825" t="str">
            <v/>
          </cell>
          <cell r="BS825" t="str">
            <v/>
          </cell>
          <cell r="BT825" t="str">
            <v/>
          </cell>
          <cell r="BU825" t="str">
            <v/>
          </cell>
          <cell r="BV825" t="str">
            <v/>
          </cell>
          <cell r="BW825" t="str">
            <v/>
          </cell>
          <cell r="BX825" t="str">
            <v/>
          </cell>
        </row>
        <row r="826">
          <cell r="A826" t="str">
            <v>RI43HTM</v>
          </cell>
          <cell r="B826" t="str">
            <v>HTML 4</v>
          </cell>
          <cell r="C826" t="str">
            <v>Maîtrisez le code source (3ème édition)</v>
          </cell>
          <cell r="D826" t="str">
            <v>Luc VAN LANCKER</v>
          </cell>
          <cell r="E826" t="str">
            <v/>
          </cell>
          <cell r="F826" t="str">
            <v>VAN LANCKER, Luc</v>
          </cell>
          <cell r="G826" t="str">
            <v/>
          </cell>
          <cell r="H826" t="str">
            <v/>
          </cell>
          <cell r="I826" t="str">
            <v/>
          </cell>
          <cell r="J826" t="str">
            <v/>
          </cell>
          <cell r="K826" t="str">
            <v>Edition du 1 October 2008</v>
          </cell>
          <cell r="L826" t="str">
            <v>434 pages</v>
          </cell>
          <cell r="M826" t="str">
            <v>Editions ENI</v>
          </cell>
          <cell r="N826" t="str">
            <v>fre</v>
          </cell>
          <cell r="O826" t="str">
            <v>fre</v>
          </cell>
          <cell r="P826" t="str">
            <v>fre</v>
          </cell>
          <cell r="Q826" t="str">
            <v>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v>
          </cell>
          <cell r="R826">
            <v>9782746046689</v>
          </cell>
          <cell r="S826" t="str">
            <v>Version Numérique</v>
          </cell>
          <cell r="T826">
            <v>9782746043862</v>
          </cell>
          <cell r="U826" t="str">
            <v>Version Imprimée</v>
          </cell>
          <cell r="V826" t="str">
            <v>St-Herblain</v>
          </cell>
          <cell r="W826" t="str">
            <v>Editions ENI</v>
          </cell>
          <cell r="X826">
            <v>2008</v>
          </cell>
          <cell r="Y826" t="str">
            <v>Bibliothèque Numérique ENI (Service en ligne)</v>
          </cell>
          <cell r="Z826" t="str">
            <v>RESSOURCES INFORMATIQUES</v>
          </cell>
          <cell r="AA826" t="str">
            <v>texte</v>
          </cell>
          <cell r="AB826" t="str">
            <v>txt</v>
          </cell>
          <cell r="AC826" t="str">
            <v>rdacontent/fre</v>
          </cell>
          <cell r="AD826" t="str">
            <v>informatique</v>
          </cell>
          <cell r="AE826" t="str">
            <v>c</v>
          </cell>
          <cell r="AF826" t="str">
            <v>rdamedia/fre</v>
          </cell>
          <cell r="AG826" t="str">
            <v>ressource en ligne</v>
          </cell>
          <cell r="AH826" t="str">
            <v>cr</v>
          </cell>
          <cell r="AI826" t="str">
            <v>rdacarrier/fre</v>
          </cell>
          <cell r="AJ826" t="str">
            <v>m\\\\\o\\d\\\\\\\\</v>
          </cell>
          <cell r="AK826" t="str">
            <v>cr\cn\\\\uuaua</v>
          </cell>
          <cell r="AL826" t="str">
            <v>Accès restreint aux membres</v>
          </cell>
          <cell r="AM826" t="str">
            <v>Source de la note de description : Version imprimée</v>
          </cell>
          <cell r="AN826" t="str">
            <v/>
          </cell>
          <cell r="AO826" t="str">
            <v>%SITE_CLIENT%/?library_guid=900F308D-E550-4EAF-ACF0-4874EEF79F5B</v>
          </cell>
          <cell r="AP826" t="str">
            <v>Accès au travers du portail ENI</v>
          </cell>
          <cell r="AQ826" t="str">
            <v xml:space="preserve"> attribut </v>
          </cell>
          <cell r="AR826" t="str">
            <v xml:space="preserve"> balise </v>
          </cell>
          <cell r="AS826" t="str">
            <v xml:space="preserve"> CSS </v>
          </cell>
          <cell r="AT826" t="str">
            <v xml:space="preserve"> DHTML </v>
          </cell>
          <cell r="AU826" t="str">
            <v xml:space="preserve"> HTML4 </v>
          </cell>
          <cell r="AV826" t="str">
            <v xml:space="preserve"> LNRI43HTM</v>
          </cell>
          <cell r="AW826" t="str">
            <v xml:space="preserve"> web </v>
          </cell>
          <cell r="AX826" t="str">
            <v xml:space="preserve"> XHTML </v>
          </cell>
          <cell r="AY826" t="str">
            <v xml:space="preserve">livre html </v>
          </cell>
          <cell r="AZ826" t="str">
            <v/>
          </cell>
          <cell r="BA826" t="str">
            <v/>
          </cell>
          <cell r="BB826" t="str">
            <v/>
          </cell>
          <cell r="BC826" t="str">
            <v/>
          </cell>
          <cell r="BD826" t="str">
            <v/>
          </cell>
          <cell r="BE826" t="str">
            <v/>
          </cell>
          <cell r="BF826" t="str">
            <v/>
          </cell>
          <cell r="BG826" t="str">
            <v/>
          </cell>
          <cell r="BH826" t="str">
            <v/>
          </cell>
          <cell r="BI826" t="str">
            <v/>
          </cell>
          <cell r="BJ826" t="str">
            <v/>
          </cell>
          <cell r="BK826" t="str">
            <v/>
          </cell>
          <cell r="BL826" t="str">
            <v/>
          </cell>
          <cell r="BM826" t="str">
            <v/>
          </cell>
          <cell r="BN826" t="str">
            <v/>
          </cell>
          <cell r="BO826" t="str">
            <v/>
          </cell>
          <cell r="BP826" t="str">
            <v/>
          </cell>
          <cell r="BQ826" t="str">
            <v/>
          </cell>
          <cell r="BR826" t="str">
            <v/>
          </cell>
          <cell r="BS826" t="str">
            <v/>
          </cell>
          <cell r="BT826" t="str">
            <v/>
          </cell>
          <cell r="BU826" t="str">
            <v/>
          </cell>
          <cell r="BV826" t="str">
            <v/>
          </cell>
          <cell r="BW826" t="str">
            <v/>
          </cell>
          <cell r="BX826" t="str">
            <v/>
          </cell>
        </row>
        <row r="827">
          <cell r="A827" t="str">
            <v>RI47PH8MY</v>
          </cell>
          <cell r="B827" t="str">
            <v>PHP et MySQL</v>
          </cell>
          <cell r="C827" t="str">
            <v>Maîtrisez le développement d'un site web dynamique et interactif (4e édition)</v>
          </cell>
          <cell r="D827" t="str">
            <v>Olivier HEURTEL</v>
          </cell>
          <cell r="E827" t="str">
            <v/>
          </cell>
          <cell r="F827" t="str">
            <v>HEURTEL, Olivier</v>
          </cell>
          <cell r="G827" t="str">
            <v/>
          </cell>
          <cell r="H827" t="str">
            <v/>
          </cell>
          <cell r="I827" t="str">
            <v/>
          </cell>
          <cell r="J827" t="str">
            <v/>
          </cell>
          <cell r="K827" t="str">
            <v>Edition du 1 November 2019</v>
          </cell>
          <cell r="L827" t="str">
            <v>794 pages</v>
          </cell>
          <cell r="M827" t="str">
            <v>Editions ENI</v>
          </cell>
          <cell r="N827" t="str">
            <v>fre</v>
          </cell>
          <cell r="O827" t="str">
            <v>fre</v>
          </cell>
          <cell r="P827" t="str">
            <v>fre</v>
          </cell>
          <cell r="Q827" t="str">
            <v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v>
          </cell>
          <cell r="R827">
            <v>9782409021367</v>
          </cell>
          <cell r="S827" t="str">
            <v>Version Numérique</v>
          </cell>
          <cell r="T827">
            <v>9782409021350</v>
          </cell>
          <cell r="U827" t="str">
            <v>Version Imprimée</v>
          </cell>
          <cell r="V827" t="str">
            <v>St-Herblain</v>
          </cell>
          <cell r="W827" t="str">
            <v>Editions ENI</v>
          </cell>
          <cell r="X827">
            <v>2019</v>
          </cell>
          <cell r="Y827" t="str">
            <v>Bibliothèque Numérique ENI (Service en ligne)</v>
          </cell>
          <cell r="Z827" t="str">
            <v>RESSOURCES INFORMATIQUES</v>
          </cell>
          <cell r="AA827" t="str">
            <v>texte</v>
          </cell>
          <cell r="AB827" t="str">
            <v>txt</v>
          </cell>
          <cell r="AC827" t="str">
            <v>rdacontent/fre</v>
          </cell>
          <cell r="AD827" t="str">
            <v>informatique</v>
          </cell>
          <cell r="AE827" t="str">
            <v>c</v>
          </cell>
          <cell r="AF827" t="str">
            <v>rdamedia/fre</v>
          </cell>
          <cell r="AG827" t="str">
            <v>ressource en ligne</v>
          </cell>
          <cell r="AH827" t="str">
            <v>cr</v>
          </cell>
          <cell r="AI827" t="str">
            <v>rdacarrier/fre</v>
          </cell>
          <cell r="AJ827" t="str">
            <v>m\\\\\o\\d\\\\\\\\</v>
          </cell>
          <cell r="AK827" t="str">
            <v>cr\cn\\\\uuaua</v>
          </cell>
          <cell r="AL827" t="str">
            <v>Accès restreint aux membres</v>
          </cell>
          <cell r="AM827" t="str">
            <v>Source de la note de description : Version imprimée</v>
          </cell>
          <cell r="AN827" t="str">
            <v/>
          </cell>
          <cell r="AO827" t="str">
            <v>%SITE_CLIENT%/?library_guid=62380703-CAC5-4269-8FDD-1395B4669133</v>
          </cell>
          <cell r="AP827" t="str">
            <v>Accès au travers du portail ENI</v>
          </cell>
          <cell r="AQ827" t="str">
            <v xml:space="preserve"> Base de données relationnelle </v>
          </cell>
          <cell r="AR827" t="str">
            <v xml:space="preserve"> développement </v>
          </cell>
          <cell r="AS827" t="str">
            <v xml:space="preserve"> langage </v>
          </cell>
          <cell r="AT827" t="str">
            <v xml:space="preserve"> livre mysql </v>
          </cell>
          <cell r="AU827" t="str">
            <v xml:space="preserve"> LNRI47PH8MY</v>
          </cell>
          <cell r="AV827" t="str">
            <v xml:space="preserve"> pages dynamiques </v>
          </cell>
          <cell r="AW827" t="str">
            <v xml:space="preserve"> SGBD </v>
          </cell>
          <cell r="AX827" t="str">
            <v xml:space="preserve"> SGBDR </v>
          </cell>
          <cell r="AY827" t="str">
            <v xml:space="preserve"> site interactif </v>
          </cell>
          <cell r="AZ827" t="str">
            <v xml:space="preserve">livre php </v>
          </cell>
          <cell r="BA827" t="str">
            <v/>
          </cell>
          <cell r="BB827" t="str">
            <v/>
          </cell>
          <cell r="BC827" t="str">
            <v/>
          </cell>
          <cell r="BD827" t="str">
            <v/>
          </cell>
          <cell r="BE827" t="str">
            <v/>
          </cell>
          <cell r="BF827" t="str">
            <v/>
          </cell>
          <cell r="BG827" t="str">
            <v/>
          </cell>
          <cell r="BH827" t="str">
            <v/>
          </cell>
          <cell r="BI827" t="str">
            <v/>
          </cell>
          <cell r="BJ827" t="str">
            <v/>
          </cell>
          <cell r="BK827" t="str">
            <v/>
          </cell>
          <cell r="BL827" t="str">
            <v/>
          </cell>
          <cell r="BM827" t="str">
            <v/>
          </cell>
          <cell r="BN827" t="str">
            <v/>
          </cell>
          <cell r="BO827" t="str">
            <v/>
          </cell>
          <cell r="BP827" t="str">
            <v/>
          </cell>
          <cell r="BQ827" t="str">
            <v/>
          </cell>
          <cell r="BR827" t="str">
            <v/>
          </cell>
          <cell r="BS827" t="str">
            <v/>
          </cell>
          <cell r="BT827" t="str">
            <v/>
          </cell>
          <cell r="BU827" t="str">
            <v/>
          </cell>
          <cell r="BV827" t="str">
            <v/>
          </cell>
          <cell r="BW827" t="str">
            <v/>
          </cell>
          <cell r="BX827" t="str">
            <v/>
          </cell>
        </row>
        <row r="828">
          <cell r="A828" t="str">
            <v>RI4AND</v>
          </cell>
          <cell r="B828" t="str">
            <v>Android 4</v>
          </cell>
          <cell r="C828" t="str">
            <v>Les fondamentaux du développement d'applications Java</v>
          </cell>
          <cell r="D828" t="str">
            <v>Nazim BENBOURAHLA</v>
          </cell>
          <cell r="E828" t="str">
            <v/>
          </cell>
          <cell r="F828" t="str">
            <v>BENBOURAHLA, Nazim</v>
          </cell>
          <cell r="G828" t="str">
            <v/>
          </cell>
          <cell r="H828" t="str">
            <v/>
          </cell>
          <cell r="I828" t="str">
            <v/>
          </cell>
          <cell r="J828" t="str">
            <v/>
          </cell>
          <cell r="K828" t="str">
            <v>Edition du 1 September 2012</v>
          </cell>
          <cell r="L828" t="str">
            <v>395 pages</v>
          </cell>
          <cell r="M828" t="str">
            <v>Editions ENI</v>
          </cell>
          <cell r="N828" t="str">
            <v>fre</v>
          </cell>
          <cell r="O828" t="str">
            <v>fre</v>
          </cell>
          <cell r="P828" t="str">
            <v>fre</v>
          </cell>
          <cell r="Q828" t="str">
            <v>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v>
          </cell>
          <cell r="R828">
            <v>9782746075917</v>
          </cell>
          <cell r="S828" t="str">
            <v>Version Numérique</v>
          </cell>
          <cell r="T828">
            <v>9782746075603</v>
          </cell>
          <cell r="U828" t="str">
            <v>Version Imprimée</v>
          </cell>
          <cell r="V828" t="str">
            <v>St-Herblain</v>
          </cell>
          <cell r="W828" t="str">
            <v>Editions ENI</v>
          </cell>
          <cell r="X828">
            <v>2012</v>
          </cell>
          <cell r="Y828" t="str">
            <v>Bibliothèque Numérique ENI (Service en ligne)</v>
          </cell>
          <cell r="Z828" t="str">
            <v>RESSOURCES INFORMATIQUES</v>
          </cell>
          <cell r="AA828" t="str">
            <v>texte</v>
          </cell>
          <cell r="AB828" t="str">
            <v>txt</v>
          </cell>
          <cell r="AC828" t="str">
            <v>rdacontent/fre</v>
          </cell>
          <cell r="AD828" t="str">
            <v>informatique</v>
          </cell>
          <cell r="AE828" t="str">
            <v>c</v>
          </cell>
          <cell r="AF828" t="str">
            <v>rdamedia/fre</v>
          </cell>
          <cell r="AG828" t="str">
            <v>ressource en ligne</v>
          </cell>
          <cell r="AH828" t="str">
            <v>cr</v>
          </cell>
          <cell r="AI828" t="str">
            <v>rdacarrier/fre</v>
          </cell>
          <cell r="AJ828" t="str">
            <v>m\\\\\o\\d\\\\\\\\</v>
          </cell>
          <cell r="AK828" t="str">
            <v>cr\cn\\\\uuaua</v>
          </cell>
          <cell r="AL828" t="str">
            <v>Accès restreint aux membres</v>
          </cell>
          <cell r="AM828" t="str">
            <v>Source de la note de description : Version imprimée</v>
          </cell>
          <cell r="AN828" t="str">
            <v/>
          </cell>
          <cell r="AO828" t="str">
            <v>%SITE_CLIENT%/?library_guid=31BBF3B6-3547-4D0B-9F1A-75776666B89C</v>
          </cell>
          <cell r="AP828" t="str">
            <v>Accès au travers du portail ENI</v>
          </cell>
          <cell r="AQ828" t="str">
            <v xml:space="preserve"> appli </v>
          </cell>
          <cell r="AR828" t="str">
            <v xml:space="preserve"> applications </v>
          </cell>
          <cell r="AS828" t="str">
            <v xml:space="preserve"> jee </v>
          </cell>
          <cell r="AT828" t="str">
            <v xml:space="preserve"> jse </v>
          </cell>
          <cell r="AU828" t="str">
            <v xml:space="preserve"> LNRI4AND</v>
          </cell>
          <cell r="AV828" t="str">
            <v xml:space="preserve"> smartphone </v>
          </cell>
          <cell r="AW828" t="str">
            <v xml:space="preserve"> tablette </v>
          </cell>
          <cell r="AX828" t="str">
            <v xml:space="preserve">androïd </v>
          </cell>
          <cell r="AY828" t="str">
            <v/>
          </cell>
          <cell r="AZ828" t="str">
            <v/>
          </cell>
          <cell r="BA828" t="str">
            <v/>
          </cell>
          <cell r="BB828" t="str">
            <v/>
          </cell>
          <cell r="BC828" t="str">
            <v/>
          </cell>
          <cell r="BD828" t="str">
            <v/>
          </cell>
          <cell r="BE828" t="str">
            <v/>
          </cell>
          <cell r="BF828" t="str">
            <v/>
          </cell>
          <cell r="BG828" t="str">
            <v/>
          </cell>
          <cell r="BH828" t="str">
            <v/>
          </cell>
          <cell r="BI828" t="str">
            <v/>
          </cell>
          <cell r="BJ828" t="str">
            <v/>
          </cell>
          <cell r="BK828" t="str">
            <v/>
          </cell>
          <cell r="BL828" t="str">
            <v/>
          </cell>
          <cell r="BM828" t="str">
            <v/>
          </cell>
          <cell r="BN828" t="str">
            <v/>
          </cell>
          <cell r="BO828" t="str">
            <v/>
          </cell>
          <cell r="BP828" t="str">
            <v/>
          </cell>
          <cell r="BQ828" t="str">
            <v/>
          </cell>
          <cell r="BR828" t="str">
            <v/>
          </cell>
          <cell r="BS828" t="str">
            <v/>
          </cell>
          <cell r="BT828" t="str">
            <v/>
          </cell>
          <cell r="BU828" t="str">
            <v/>
          </cell>
          <cell r="BV828" t="str">
            <v/>
          </cell>
          <cell r="BW828" t="str">
            <v/>
          </cell>
          <cell r="BX828" t="str">
            <v/>
          </cell>
        </row>
        <row r="829">
          <cell r="A829" t="str">
            <v>RI4CAPOO</v>
          </cell>
          <cell r="B829" t="str">
            <v>Apprendre la Programmation Orientée Objet avec le langage C#</v>
          </cell>
          <cell r="C829" t="str">
            <v>(avec exercices pratiques et corrigés) (4e édition)</v>
          </cell>
          <cell r="D829" t="str">
            <v>Luc  GERVAIS</v>
          </cell>
          <cell r="E829" t="str">
            <v/>
          </cell>
          <cell r="F829" t="str">
            <v xml:space="preserve">GERVAIS, Luc </v>
          </cell>
          <cell r="G829" t="str">
            <v/>
          </cell>
          <cell r="H829" t="str">
            <v/>
          </cell>
          <cell r="I829" t="str">
            <v/>
          </cell>
          <cell r="J829" t="str">
            <v/>
          </cell>
          <cell r="K829" t="str">
            <v>Edition du 1 August 2022</v>
          </cell>
          <cell r="L829" t="str">
            <v>692 pages</v>
          </cell>
          <cell r="M829" t="str">
            <v>Editions ENI</v>
          </cell>
          <cell r="N829" t="str">
            <v>fre</v>
          </cell>
          <cell r="O829" t="str">
            <v>fre</v>
          </cell>
          <cell r="P829" t="str">
            <v>fre</v>
          </cell>
          <cell r="Q829" t="str">
            <v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v>
          </cell>
          <cell r="R829">
            <v>9782409036583</v>
          </cell>
          <cell r="S829" t="str">
            <v>Version Numérique</v>
          </cell>
          <cell r="T829">
            <v>9782409036576</v>
          </cell>
          <cell r="U829" t="str">
            <v>Version Imprimée</v>
          </cell>
          <cell r="V829" t="str">
            <v>St-Herblain</v>
          </cell>
          <cell r="W829" t="str">
            <v>Editions ENI</v>
          </cell>
          <cell r="X829">
            <v>2022</v>
          </cell>
          <cell r="Y829" t="str">
            <v>Bibliothèque Numérique ENI (Service en ligne)</v>
          </cell>
          <cell r="Z829" t="str">
            <v>RESSOURCES INFORMATIQUES</v>
          </cell>
          <cell r="AA829" t="str">
            <v>texte</v>
          </cell>
          <cell r="AB829" t="str">
            <v>txt</v>
          </cell>
          <cell r="AC829" t="str">
            <v>rdacontent/fre</v>
          </cell>
          <cell r="AD829" t="str">
            <v>informatique</v>
          </cell>
          <cell r="AE829" t="str">
            <v>c</v>
          </cell>
          <cell r="AF829" t="str">
            <v>rdamedia/fre</v>
          </cell>
          <cell r="AG829" t="str">
            <v>ressource en ligne</v>
          </cell>
          <cell r="AH829" t="str">
            <v>cr</v>
          </cell>
          <cell r="AI829" t="str">
            <v>rdacarrier/fre</v>
          </cell>
          <cell r="AJ829" t="str">
            <v>m\\\\\o\\d\\\\\\\\</v>
          </cell>
          <cell r="AK829" t="str">
            <v>cr\cn\\\\uuaua</v>
          </cell>
          <cell r="AL829" t="str">
            <v>Accès restreint aux membres</v>
          </cell>
          <cell r="AM829" t="str">
            <v>Source de la note de description : Version imprimée</v>
          </cell>
          <cell r="AN829" t="str">
            <v/>
          </cell>
          <cell r="AO829" t="str">
            <v>%SITE_CLIENT%/?library_guid=43D0C670-B2B6-4D90-94B6-39FFCC3CF560</v>
          </cell>
          <cell r="AP829" t="str">
            <v>Accès au travers du portail ENI</v>
          </cell>
          <cell r="AQ829" t="str">
            <v xml:space="preserve"> .net </v>
          </cell>
          <cell r="AR829" t="str">
            <v xml:space="preserve"> abstraction </v>
          </cell>
          <cell r="AS829" t="str">
            <v xml:space="preserve"> c # </v>
          </cell>
          <cell r="AT829" t="str">
            <v xml:space="preserve"> dot net </v>
          </cell>
          <cell r="AU829" t="str">
            <v xml:space="preserve"> encapsulation </v>
          </cell>
          <cell r="AV829" t="str">
            <v xml:space="preserve"> héritage </v>
          </cell>
          <cell r="AW829" t="str">
            <v xml:space="preserve"> multithread </v>
          </cell>
          <cell r="AX829" t="str">
            <v xml:space="preserve"> net</v>
          </cell>
          <cell r="AY829" t="str">
            <v xml:space="preserve"> polymorphisme </v>
          </cell>
          <cell r="AZ829" t="str">
            <v xml:space="preserve"> uml </v>
          </cell>
          <cell r="BA829" t="str">
            <v xml:space="preserve"> VS 2015 express </v>
          </cell>
          <cell r="BB829" t="str">
            <v xml:space="preserve"> Windows Forms </v>
          </cell>
          <cell r="BC829" t="str">
            <v xml:space="preserve">c sharp </v>
          </cell>
          <cell r="BD829" t="str">
            <v/>
          </cell>
          <cell r="BE829" t="str">
            <v/>
          </cell>
          <cell r="BF829" t="str">
            <v/>
          </cell>
          <cell r="BG829" t="str">
            <v/>
          </cell>
          <cell r="BH829" t="str">
            <v/>
          </cell>
          <cell r="BI829" t="str">
            <v/>
          </cell>
          <cell r="BJ829" t="str">
            <v/>
          </cell>
          <cell r="BK829" t="str">
            <v/>
          </cell>
          <cell r="BL829" t="str">
            <v/>
          </cell>
          <cell r="BM829" t="str">
            <v/>
          </cell>
          <cell r="BN829" t="str">
            <v/>
          </cell>
          <cell r="BO829" t="str">
            <v/>
          </cell>
          <cell r="BP829" t="str">
            <v/>
          </cell>
          <cell r="BQ829" t="str">
            <v/>
          </cell>
          <cell r="BR829" t="str">
            <v/>
          </cell>
          <cell r="BS829" t="str">
            <v/>
          </cell>
          <cell r="BT829" t="str">
            <v/>
          </cell>
          <cell r="BU829" t="str">
            <v/>
          </cell>
          <cell r="BV829" t="str">
            <v/>
          </cell>
          <cell r="BW829" t="str">
            <v/>
          </cell>
          <cell r="BX829" t="str">
            <v/>
          </cell>
        </row>
        <row r="830">
          <cell r="A830" t="str">
            <v>RI4CIRES</v>
          </cell>
          <cell r="B830" t="str">
            <v>Les réseaux avec Cisco</v>
          </cell>
          <cell r="C830" t="str">
            <v>Connaissances approfondies sur les réseaux (4e édition)</v>
          </cell>
          <cell r="D830" t="str">
            <v xml:space="preserve">Laurent  SCHALKWIJK </v>
          </cell>
          <cell r="E830" t="str">
            <v/>
          </cell>
          <cell r="F830" t="str">
            <v xml:space="preserve">SCHALKWIJK , Laurent </v>
          </cell>
          <cell r="G830" t="str">
            <v/>
          </cell>
          <cell r="H830" t="str">
            <v/>
          </cell>
          <cell r="I830" t="str">
            <v/>
          </cell>
          <cell r="J830" t="str">
            <v/>
          </cell>
          <cell r="K830" t="str">
            <v>Edition du 1 September 2020</v>
          </cell>
          <cell r="L830" t="str">
            <v>542 pages</v>
          </cell>
          <cell r="M830" t="str">
            <v>Editions ENI</v>
          </cell>
          <cell r="N830" t="str">
            <v>fre</v>
          </cell>
          <cell r="O830" t="str">
            <v>fre</v>
          </cell>
          <cell r="P830" t="str">
            <v>fre</v>
          </cell>
          <cell r="Q830" t="str">
            <v>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v>
          </cell>
          <cell r="R830">
            <v>9782409026706</v>
          </cell>
          <cell r="S830" t="str">
            <v>Version Numérique</v>
          </cell>
          <cell r="T830">
            <v>9782409026690</v>
          </cell>
          <cell r="U830" t="str">
            <v>Version Imprimée</v>
          </cell>
          <cell r="V830" t="str">
            <v>St-Herblain</v>
          </cell>
          <cell r="W830" t="str">
            <v>Editions ENI</v>
          </cell>
          <cell r="X830">
            <v>2020</v>
          </cell>
          <cell r="Y830" t="str">
            <v>Bibliothèque Numérique ENI (Service en ligne)</v>
          </cell>
          <cell r="Z830" t="str">
            <v>RESSOURCES INFORMATIQUES</v>
          </cell>
          <cell r="AA830" t="str">
            <v>texte</v>
          </cell>
          <cell r="AB830" t="str">
            <v>txt</v>
          </cell>
          <cell r="AC830" t="str">
            <v>rdacontent/fre</v>
          </cell>
          <cell r="AD830" t="str">
            <v>informatique</v>
          </cell>
          <cell r="AE830" t="str">
            <v>c</v>
          </cell>
          <cell r="AF830" t="str">
            <v>rdamedia/fre</v>
          </cell>
          <cell r="AG830" t="str">
            <v>ressource en ligne</v>
          </cell>
          <cell r="AH830" t="str">
            <v>cr</v>
          </cell>
          <cell r="AI830" t="str">
            <v>rdacarrier/fre</v>
          </cell>
          <cell r="AJ830" t="str">
            <v>m\\\\\o\\d\\\\\\\\</v>
          </cell>
          <cell r="AK830" t="str">
            <v>cr\cn\\\\uuaua</v>
          </cell>
          <cell r="AL830" t="str">
            <v>Accès restreint aux membres</v>
          </cell>
          <cell r="AM830" t="str">
            <v>Source de la note de description : Version imprimée</v>
          </cell>
          <cell r="AN830" t="str">
            <v/>
          </cell>
          <cell r="AO830" t="str">
            <v>%SITE_CLIENT%/?library_guid=70452BAC-103B-4A47-B837-B446354BD5CB</v>
          </cell>
          <cell r="AP830" t="str">
            <v>Accès au travers du portail ENI</v>
          </cell>
          <cell r="AQ830" t="str">
            <v xml:space="preserve"> ccent </v>
          </cell>
          <cell r="AR830" t="str">
            <v xml:space="preserve"> DNS </v>
          </cell>
          <cell r="AS830" t="str">
            <v xml:space="preserve"> Ethernet </v>
          </cell>
          <cell r="AT830" t="str">
            <v xml:space="preserve"> http </v>
          </cell>
          <cell r="AU830" t="str">
            <v xml:space="preserve"> ICND1 </v>
          </cell>
          <cell r="AV830" t="str">
            <v xml:space="preserve"> ICND2 </v>
          </cell>
          <cell r="AW830" t="str">
            <v xml:space="preserve"> ipv6 </v>
          </cell>
          <cell r="AX830" t="str">
            <v xml:space="preserve"> IPv6 </v>
          </cell>
          <cell r="AY830" t="str">
            <v xml:space="preserve"> livre ccna </v>
          </cell>
          <cell r="AZ830" t="str">
            <v xml:space="preserve"> osi </v>
          </cell>
          <cell r="BA830" t="str">
            <v xml:space="preserve"> Packet Tracer</v>
          </cell>
          <cell r="BB830" t="str">
            <v xml:space="preserve"> POP </v>
          </cell>
          <cell r="BC830" t="str">
            <v xml:space="preserve"> réseaux </v>
          </cell>
          <cell r="BD830" t="str">
            <v xml:space="preserve"> SMTP </v>
          </cell>
          <cell r="BE830" t="str">
            <v xml:space="preserve"> TCP </v>
          </cell>
          <cell r="BF830" t="str">
            <v xml:space="preserve"> Telnet </v>
          </cell>
          <cell r="BG830" t="str">
            <v xml:space="preserve"> UDP </v>
          </cell>
          <cell r="BH830" t="str">
            <v xml:space="preserve">livre cisco </v>
          </cell>
          <cell r="BI830" t="str">
            <v/>
          </cell>
          <cell r="BJ830" t="str">
            <v/>
          </cell>
          <cell r="BK830" t="str">
            <v/>
          </cell>
          <cell r="BL830" t="str">
            <v/>
          </cell>
          <cell r="BM830" t="str">
            <v/>
          </cell>
          <cell r="BN830" t="str">
            <v/>
          </cell>
          <cell r="BO830" t="str">
            <v/>
          </cell>
          <cell r="BP830" t="str">
            <v/>
          </cell>
          <cell r="BQ830" t="str">
            <v/>
          </cell>
          <cell r="BR830" t="str">
            <v/>
          </cell>
          <cell r="BS830" t="str">
            <v/>
          </cell>
          <cell r="BT830" t="str">
            <v/>
          </cell>
          <cell r="BU830" t="str">
            <v/>
          </cell>
          <cell r="BV830" t="str">
            <v/>
          </cell>
          <cell r="BW830" t="str">
            <v/>
          </cell>
          <cell r="BX830" t="str">
            <v/>
          </cell>
        </row>
        <row r="831">
          <cell r="A831" t="str">
            <v>RI4GLPI</v>
          </cell>
          <cell r="B831" t="str">
            <v>GLPI (Gestion Libre de Parc Informatique)</v>
          </cell>
          <cell r="C831" t="str">
            <v>Installation et configuration d'une solution de gestion de parc et de helpdesk (4e édition)</v>
          </cell>
          <cell r="D831" t="str">
            <v>Marc PICQUENOT</v>
          </cell>
          <cell r="E831" t="str">
            <v/>
          </cell>
          <cell r="F831" t="str">
            <v>PICQUENOT, Marc</v>
          </cell>
          <cell r="G831" t="str">
            <v/>
          </cell>
          <cell r="H831" t="str">
            <v/>
          </cell>
          <cell r="I831" t="str">
            <v/>
          </cell>
          <cell r="J831" t="str">
            <v/>
          </cell>
          <cell r="K831" t="str">
            <v>Edition du 1 November 2022</v>
          </cell>
          <cell r="L831" t="str">
            <v>451 pages</v>
          </cell>
          <cell r="M831" t="str">
            <v>Editions ENI</v>
          </cell>
          <cell r="N831" t="str">
            <v>fre</v>
          </cell>
          <cell r="O831" t="str">
            <v>fre</v>
          </cell>
          <cell r="P831" t="str">
            <v>fre</v>
          </cell>
          <cell r="Q831" t="str">
            <v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v>
          </cell>
          <cell r="R831">
            <v>9782409037696</v>
          </cell>
          <cell r="S831" t="str">
            <v>Version Numérique</v>
          </cell>
          <cell r="T831">
            <v>9782409037689</v>
          </cell>
          <cell r="U831" t="str">
            <v>Version Imprimée</v>
          </cell>
          <cell r="V831" t="str">
            <v>St-Herblain</v>
          </cell>
          <cell r="W831" t="str">
            <v>Editions ENI</v>
          </cell>
          <cell r="X831">
            <v>2022</v>
          </cell>
          <cell r="Y831" t="str">
            <v>Bibliothèque Numérique ENI (Service en ligne)</v>
          </cell>
          <cell r="Z831" t="str">
            <v>RESSOURCES INFORMATIQUES</v>
          </cell>
          <cell r="AA831" t="str">
            <v>texte</v>
          </cell>
          <cell r="AB831" t="str">
            <v>txt</v>
          </cell>
          <cell r="AC831" t="str">
            <v>rdacontent/fre</v>
          </cell>
          <cell r="AD831" t="str">
            <v>informatique</v>
          </cell>
          <cell r="AE831" t="str">
            <v>c</v>
          </cell>
          <cell r="AF831" t="str">
            <v>rdamedia/fre</v>
          </cell>
          <cell r="AG831" t="str">
            <v>ressource en ligne</v>
          </cell>
          <cell r="AH831" t="str">
            <v>cr</v>
          </cell>
          <cell r="AI831" t="str">
            <v>rdacarrier/fre</v>
          </cell>
          <cell r="AJ831" t="str">
            <v>m\\\\\o\\d\\\\\\\\</v>
          </cell>
          <cell r="AK831" t="str">
            <v>cr\cn\\\\uuaua</v>
          </cell>
          <cell r="AL831" t="str">
            <v>Accès restreint aux membres</v>
          </cell>
          <cell r="AM831" t="str">
            <v>Source de la note de description : Version imprimée</v>
          </cell>
          <cell r="AN831" t="str">
            <v/>
          </cell>
          <cell r="AO831" t="str">
            <v>%SITE_CLIENT%/?library_guid=15713B4D-735F-4E9C-9574-8D9D43C55D03</v>
          </cell>
          <cell r="AP831" t="str">
            <v>Accès au travers du portail ENI</v>
          </cell>
          <cell r="AQ831" t="str">
            <v xml:space="preserve"> fusioninventory</v>
          </cell>
          <cell r="AR831" t="str">
            <v xml:space="preserve"> glpi 9 </v>
          </cell>
          <cell r="AS831" t="str">
            <v xml:space="preserve"> itil </v>
          </cell>
          <cell r="AT831" t="str">
            <v xml:space="preserve"> nagios </v>
          </cell>
          <cell r="AU831" t="str">
            <v xml:space="preserve"> parc </v>
          </cell>
          <cell r="AV831" t="str">
            <v xml:space="preserve">assistance </v>
          </cell>
          <cell r="AW831" t="str">
            <v/>
          </cell>
          <cell r="AX831" t="str">
            <v/>
          </cell>
          <cell r="AY831" t="str">
            <v/>
          </cell>
          <cell r="AZ831" t="str">
            <v/>
          </cell>
          <cell r="BA831" t="str">
            <v/>
          </cell>
          <cell r="BB831" t="str">
            <v/>
          </cell>
          <cell r="BC831" t="str">
            <v/>
          </cell>
          <cell r="BD831" t="str">
            <v/>
          </cell>
          <cell r="BE831" t="str">
            <v/>
          </cell>
          <cell r="BF831" t="str">
            <v/>
          </cell>
          <cell r="BG831" t="str">
            <v/>
          </cell>
          <cell r="BH831" t="str">
            <v/>
          </cell>
          <cell r="BI831" t="str">
            <v/>
          </cell>
          <cell r="BJ831" t="str">
            <v/>
          </cell>
          <cell r="BK831" t="str">
            <v/>
          </cell>
          <cell r="BL831" t="str">
            <v/>
          </cell>
          <cell r="BM831" t="str">
            <v/>
          </cell>
          <cell r="BN831" t="str">
            <v/>
          </cell>
          <cell r="BO831" t="str">
            <v/>
          </cell>
          <cell r="BP831" t="str">
            <v/>
          </cell>
          <cell r="BQ831" t="str">
            <v/>
          </cell>
          <cell r="BR831" t="str">
            <v/>
          </cell>
          <cell r="BS831" t="str">
            <v/>
          </cell>
          <cell r="BT831" t="str">
            <v/>
          </cell>
          <cell r="BU831" t="str">
            <v/>
          </cell>
          <cell r="BV831" t="str">
            <v/>
          </cell>
          <cell r="BW831" t="str">
            <v/>
          </cell>
          <cell r="BX831" t="str">
            <v/>
          </cell>
        </row>
        <row r="832">
          <cell r="A832" t="str">
            <v>RI4JASAP</v>
          </cell>
          <cell r="B832" t="str">
            <v>Apprendre à développer avec JavaScript</v>
          </cell>
          <cell r="C832" t="str">
            <v>Des bases à l'utilisation de frameworks (4e édition)</v>
          </cell>
          <cell r="D832" t="str">
            <v>Christian VIGOUROUX</v>
          </cell>
          <cell r="E832" t="str">
            <v/>
          </cell>
          <cell r="F832" t="str">
            <v>VIGOUROUX, Christian</v>
          </cell>
          <cell r="G832" t="str">
            <v/>
          </cell>
          <cell r="H832" t="str">
            <v/>
          </cell>
          <cell r="I832" t="str">
            <v/>
          </cell>
          <cell r="J832" t="str">
            <v/>
          </cell>
          <cell r="K832" t="str">
            <v>Edition du 1 November 2021</v>
          </cell>
          <cell r="L832" t="str">
            <v>766 pages</v>
          </cell>
          <cell r="M832" t="str">
            <v>Editions ENI</v>
          </cell>
          <cell r="N832" t="str">
            <v>fre</v>
          </cell>
          <cell r="O832" t="str">
            <v>fre</v>
          </cell>
          <cell r="P832" t="str">
            <v>fre</v>
          </cell>
          <cell r="Q832" t="str">
            <v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v>
          </cell>
          <cell r="R832">
            <v>9782409032844</v>
          </cell>
          <cell r="S832" t="str">
            <v>Version Numérique</v>
          </cell>
          <cell r="T832">
            <v>9782409032837</v>
          </cell>
          <cell r="U832" t="str">
            <v>Version Imprimée</v>
          </cell>
          <cell r="V832" t="str">
            <v>St-Herblain</v>
          </cell>
          <cell r="W832" t="str">
            <v>Editions ENI</v>
          </cell>
          <cell r="X832">
            <v>2021</v>
          </cell>
          <cell r="Y832" t="str">
            <v>Bibliothèque Numérique ENI (Service en ligne)</v>
          </cell>
          <cell r="Z832" t="str">
            <v>RESSOURCES INFORMATIQUES</v>
          </cell>
          <cell r="AA832" t="str">
            <v>texte</v>
          </cell>
          <cell r="AB832" t="str">
            <v>txt</v>
          </cell>
          <cell r="AC832" t="str">
            <v>rdacontent/fre</v>
          </cell>
          <cell r="AD832" t="str">
            <v>informatique</v>
          </cell>
          <cell r="AE832" t="str">
            <v>c</v>
          </cell>
          <cell r="AF832" t="str">
            <v>rdamedia/fre</v>
          </cell>
          <cell r="AG832" t="str">
            <v>ressource en ligne</v>
          </cell>
          <cell r="AH832" t="str">
            <v>cr</v>
          </cell>
          <cell r="AI832" t="str">
            <v>rdacarrier/fre</v>
          </cell>
          <cell r="AJ832" t="str">
            <v>m\\\\\o\\d\\\\\\\\</v>
          </cell>
          <cell r="AK832" t="str">
            <v>cr\cn\\\\uuaua</v>
          </cell>
          <cell r="AL832" t="str">
            <v>Accès restreint aux membres</v>
          </cell>
          <cell r="AM832" t="str">
            <v>Source de la note de description : Version imprimée</v>
          </cell>
          <cell r="AN832" t="str">
            <v/>
          </cell>
          <cell r="AO832" t="str">
            <v>%SITE_CLIENT%/?library_guid=AB58615E-B6EA-4657-BB5D-19C7AD9C4997</v>
          </cell>
          <cell r="AP832" t="str">
            <v>Accès au travers du portail ENI</v>
          </cell>
          <cell r="AQ832" t="str">
            <v xml:space="preserve"> ajax </v>
          </cell>
          <cell r="AR832" t="str">
            <v xml:space="preserve"> angularjs </v>
          </cell>
          <cell r="AS832" t="str">
            <v xml:space="preserve"> css </v>
          </cell>
          <cell r="AT832" t="str">
            <v xml:space="preserve"> ecmascript </v>
          </cell>
          <cell r="AU832" t="str">
            <v xml:space="preserve"> html </v>
          </cell>
          <cell r="AV832" t="str">
            <v xml:space="preserve"> java script </v>
          </cell>
          <cell r="AW832" t="str">
            <v xml:space="preserve"> jquery </v>
          </cell>
          <cell r="AX832" t="str">
            <v xml:space="preserve"> mongo db </v>
          </cell>
          <cell r="AY832" t="str">
            <v xml:space="preserve"> node.js </v>
          </cell>
          <cell r="AZ832" t="str">
            <v xml:space="preserve"> php </v>
          </cell>
          <cell r="BA832" t="str">
            <v xml:space="preserve"> React</v>
          </cell>
          <cell r="BB832" t="str">
            <v xml:space="preserve"> svelte </v>
          </cell>
          <cell r="BC832" t="str">
            <v xml:space="preserve">développement </v>
          </cell>
          <cell r="BD832" t="str">
            <v/>
          </cell>
          <cell r="BE832" t="str">
            <v/>
          </cell>
          <cell r="BF832" t="str">
            <v/>
          </cell>
          <cell r="BG832" t="str">
            <v/>
          </cell>
          <cell r="BH832" t="str">
            <v/>
          </cell>
          <cell r="BI832" t="str">
            <v/>
          </cell>
          <cell r="BJ832" t="str">
            <v/>
          </cell>
          <cell r="BK832" t="str">
            <v/>
          </cell>
          <cell r="BL832" t="str">
            <v/>
          </cell>
          <cell r="BM832" t="str">
            <v/>
          </cell>
          <cell r="BN832" t="str">
            <v/>
          </cell>
          <cell r="BO832" t="str">
            <v/>
          </cell>
          <cell r="BP832" t="str">
            <v/>
          </cell>
          <cell r="BQ832" t="str">
            <v/>
          </cell>
          <cell r="BR832" t="str">
            <v/>
          </cell>
          <cell r="BS832" t="str">
            <v/>
          </cell>
          <cell r="BT832" t="str">
            <v/>
          </cell>
          <cell r="BU832" t="str">
            <v/>
          </cell>
          <cell r="BV832" t="str">
            <v/>
          </cell>
          <cell r="BW832" t="str">
            <v/>
          </cell>
          <cell r="BX832" t="str">
            <v/>
          </cell>
        </row>
        <row r="833">
          <cell r="A833" t="str">
            <v>RI4MER</v>
          </cell>
          <cell r="B833" t="str">
            <v>Merise - Guide pratique (3e édition)</v>
          </cell>
          <cell r="C833" t="str">
            <v>(modélisation des données et des traitements, manipulations avec le langage SQL,...)</v>
          </cell>
          <cell r="D833" t="str">
            <v>,Jean-Luc Baptiste</v>
          </cell>
          <cell r="E833" t="str">
            <v/>
          </cell>
          <cell r="F833" t="str">
            <v/>
          </cell>
          <cell r="G833" t="str">
            <v>Baptiste, Jean-Luc</v>
          </cell>
          <cell r="H833" t="str">
            <v/>
          </cell>
          <cell r="I833" t="str">
            <v/>
          </cell>
          <cell r="J833" t="str">
            <v/>
          </cell>
          <cell r="K833" t="str">
            <v>Edition du 1 September 2018</v>
          </cell>
          <cell r="L833" t="str">
            <v>332 pages</v>
          </cell>
          <cell r="M833" t="str">
            <v>Editions ENI</v>
          </cell>
          <cell r="N833" t="str">
            <v>fre</v>
          </cell>
          <cell r="O833" t="str">
            <v>fre</v>
          </cell>
          <cell r="P833" t="str">
            <v>fre</v>
          </cell>
          <cell r="Q833" t="str">
            <v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v>
          </cell>
          <cell r="R833">
            <v>9782409015366</v>
          </cell>
          <cell r="S833" t="str">
            <v>Version Numérique</v>
          </cell>
          <cell r="T833">
            <v>9782409015342</v>
          </cell>
          <cell r="U833" t="str">
            <v>Version Imprimée</v>
          </cell>
          <cell r="V833" t="str">
            <v>St-Herblain</v>
          </cell>
          <cell r="W833" t="str">
            <v>Editions ENI</v>
          </cell>
          <cell r="X833">
            <v>2018</v>
          </cell>
          <cell r="Y833" t="str">
            <v>Bibliothèque Numérique ENI (Service en ligne)</v>
          </cell>
          <cell r="Z833" t="str">
            <v>RESSOURCES INFORMATIQUES</v>
          </cell>
          <cell r="AA833" t="str">
            <v>texte</v>
          </cell>
          <cell r="AB833" t="str">
            <v>txt</v>
          </cell>
          <cell r="AC833" t="str">
            <v>rdacontent/fre</v>
          </cell>
          <cell r="AD833" t="str">
            <v>informatique</v>
          </cell>
          <cell r="AE833" t="str">
            <v>c</v>
          </cell>
          <cell r="AF833" t="str">
            <v>rdamedia/fre</v>
          </cell>
          <cell r="AG833" t="str">
            <v>ressource en ligne</v>
          </cell>
          <cell r="AH833" t="str">
            <v>cr</v>
          </cell>
          <cell r="AI833" t="str">
            <v>rdacarrier/fre</v>
          </cell>
          <cell r="AJ833" t="str">
            <v>m\\\\\o\\d\\\\\\\\</v>
          </cell>
          <cell r="AK833" t="str">
            <v>cr\cn\\\\uuaua</v>
          </cell>
          <cell r="AL833" t="str">
            <v>Accès restreint aux membres</v>
          </cell>
          <cell r="AM833" t="str">
            <v>Source de la note de description : Version imprimée</v>
          </cell>
          <cell r="AN833" t="str">
            <v/>
          </cell>
          <cell r="AO833" t="str">
            <v>%SITE_CLIENT%/?library_guid=19593B83-67A1-44A1-ABF6-75ACF32A10FF</v>
          </cell>
          <cell r="AP833" t="str">
            <v>Accès au travers du portail ENI</v>
          </cell>
          <cell r="AQ833" t="str">
            <v xml:space="preserve"> LNRI4MER</v>
          </cell>
          <cell r="AR833" t="str">
            <v xml:space="preserve"> MCD </v>
          </cell>
          <cell r="AS833" t="str">
            <v xml:space="preserve"> MCT </v>
          </cell>
          <cell r="AT833" t="str">
            <v xml:space="preserve"> Méthode </v>
          </cell>
          <cell r="AU833" t="str">
            <v xml:space="preserve"> MOT </v>
          </cell>
          <cell r="AV833" t="str">
            <v xml:space="preserve"> MPD </v>
          </cell>
          <cell r="AW833" t="str">
            <v xml:space="preserve"> SQL </v>
          </cell>
          <cell r="AX833" t="str">
            <v xml:space="preserve"> UML</v>
          </cell>
          <cell r="AY833" t="str">
            <v xml:space="preserve"> Windev Mobile </v>
          </cell>
          <cell r="AZ833" t="str">
            <v xml:space="preserve">livre merise </v>
          </cell>
          <cell r="BA833" t="str">
            <v xml:space="preserve">Merise </v>
          </cell>
          <cell r="BB833" t="str">
            <v/>
          </cell>
          <cell r="BC833" t="str">
            <v/>
          </cell>
          <cell r="BD833" t="str">
            <v/>
          </cell>
          <cell r="BE833" t="str">
            <v/>
          </cell>
          <cell r="BF833" t="str">
            <v/>
          </cell>
          <cell r="BG833" t="str">
            <v/>
          </cell>
          <cell r="BH833" t="str">
            <v/>
          </cell>
          <cell r="BI833" t="str">
            <v/>
          </cell>
          <cell r="BJ833" t="str">
            <v/>
          </cell>
          <cell r="BK833" t="str">
            <v/>
          </cell>
          <cell r="BL833" t="str">
            <v/>
          </cell>
          <cell r="BM833" t="str">
            <v/>
          </cell>
          <cell r="BN833" t="str">
            <v/>
          </cell>
          <cell r="BO833" t="str">
            <v/>
          </cell>
          <cell r="BP833" t="str">
            <v/>
          </cell>
          <cell r="BQ833" t="str">
            <v/>
          </cell>
          <cell r="BR833" t="str">
            <v/>
          </cell>
          <cell r="BS833" t="str">
            <v/>
          </cell>
          <cell r="BT833" t="str">
            <v/>
          </cell>
          <cell r="BU833" t="str">
            <v/>
          </cell>
          <cell r="BV833" t="str">
            <v/>
          </cell>
          <cell r="BW833" t="str">
            <v/>
          </cell>
          <cell r="BX833" t="str">
            <v/>
          </cell>
        </row>
        <row r="834">
          <cell r="A834" t="str">
            <v>RI4PHMY</v>
          </cell>
          <cell r="B834" t="str">
            <v>Apprendre à développer un site web avec PHP et MySQL</v>
          </cell>
          <cell r="C834" t="str">
            <v>Exercices pratiques et corrigés (4e édition)</v>
          </cell>
          <cell r="D834" t="str">
            <v>Olivier ROLLET</v>
          </cell>
          <cell r="E834" t="str">
            <v/>
          </cell>
          <cell r="F834" t="str">
            <v>ROLLET, Olivier</v>
          </cell>
          <cell r="G834" t="str">
            <v/>
          </cell>
          <cell r="H834" t="str">
            <v/>
          </cell>
          <cell r="I834" t="str">
            <v/>
          </cell>
          <cell r="J834" t="str">
            <v/>
          </cell>
          <cell r="K834" t="str">
            <v>Edition du 1 August 2018</v>
          </cell>
          <cell r="L834" t="str">
            <v>592 pages</v>
          </cell>
          <cell r="M834" t="str">
            <v>Editions ENI</v>
          </cell>
          <cell r="N834" t="str">
            <v>fre</v>
          </cell>
          <cell r="O834" t="str">
            <v>fre</v>
          </cell>
          <cell r="P834" t="str">
            <v>fre</v>
          </cell>
          <cell r="Q834" t="str">
            <v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v>
          </cell>
          <cell r="R834">
            <v>9782409014710</v>
          </cell>
          <cell r="S834" t="str">
            <v>Version Numérique</v>
          </cell>
          <cell r="T834">
            <v>9782409014697</v>
          </cell>
          <cell r="U834" t="str">
            <v>Version Imprimée</v>
          </cell>
          <cell r="V834" t="str">
            <v>St-Herblain</v>
          </cell>
          <cell r="W834" t="str">
            <v>Editions ENI</v>
          </cell>
          <cell r="X834">
            <v>2018</v>
          </cell>
          <cell r="Y834" t="str">
            <v>Bibliothèque Numérique ENI (Service en ligne)</v>
          </cell>
          <cell r="Z834" t="str">
            <v>RESSOURCES INFORMATIQUES</v>
          </cell>
          <cell r="AA834" t="str">
            <v>texte</v>
          </cell>
          <cell r="AB834" t="str">
            <v>txt</v>
          </cell>
          <cell r="AC834" t="str">
            <v>rdacontent/fre</v>
          </cell>
          <cell r="AD834" t="str">
            <v>informatique</v>
          </cell>
          <cell r="AE834" t="str">
            <v>c</v>
          </cell>
          <cell r="AF834" t="str">
            <v>rdamedia/fre</v>
          </cell>
          <cell r="AG834" t="str">
            <v>ressource en ligne</v>
          </cell>
          <cell r="AH834" t="str">
            <v>cr</v>
          </cell>
          <cell r="AI834" t="str">
            <v>rdacarrier/fre</v>
          </cell>
          <cell r="AJ834" t="str">
            <v>m\\\\\o\\d\\\\\\\\</v>
          </cell>
          <cell r="AK834" t="str">
            <v>cr\cn\\\\uuaua</v>
          </cell>
          <cell r="AL834" t="str">
            <v>Accès restreint aux membres</v>
          </cell>
          <cell r="AM834" t="str">
            <v>Source de la note de description : Version imprimée</v>
          </cell>
          <cell r="AN834" t="str">
            <v/>
          </cell>
          <cell r="AO834" t="str">
            <v>%SITE_CLIENT%/?library_guid=AC10D410-C44D-4301-B6B1-0F1903173D7C</v>
          </cell>
          <cell r="AP834" t="str">
            <v>Accès au travers du portail ENI</v>
          </cell>
          <cell r="AQ834" t="str">
            <v xml:space="preserve"> développement </v>
          </cell>
          <cell r="AR834" t="str">
            <v xml:space="preserve"> LNRI4PHMY</v>
          </cell>
          <cell r="AS834" t="str">
            <v xml:space="preserve"> pdo </v>
          </cell>
          <cell r="AT834" t="str">
            <v xml:space="preserve"> PhpMyAdmin </v>
          </cell>
          <cell r="AU834" t="str">
            <v xml:space="preserve"> poo </v>
          </cell>
          <cell r="AV834" t="str">
            <v xml:space="preserve"> site web </v>
          </cell>
          <cell r="AW834" t="str">
            <v xml:space="preserve"> sql </v>
          </cell>
          <cell r="AX834" t="str">
            <v xml:space="preserve"> Wamp </v>
          </cell>
          <cell r="AY834" t="str">
            <v xml:space="preserve"> Wamp </v>
          </cell>
          <cell r="AZ834" t="str">
            <v xml:space="preserve">dev </v>
          </cell>
          <cell r="BA834" t="str">
            <v/>
          </cell>
          <cell r="BB834" t="str">
            <v/>
          </cell>
          <cell r="BC834" t="str">
            <v/>
          </cell>
          <cell r="BD834" t="str">
            <v/>
          </cell>
          <cell r="BE834" t="str">
            <v/>
          </cell>
          <cell r="BF834" t="str">
            <v/>
          </cell>
          <cell r="BG834" t="str">
            <v/>
          </cell>
          <cell r="BH834" t="str">
            <v/>
          </cell>
          <cell r="BI834" t="str">
            <v/>
          </cell>
          <cell r="BJ834" t="str">
            <v/>
          </cell>
          <cell r="BK834" t="str">
            <v/>
          </cell>
          <cell r="BL834" t="str">
            <v/>
          </cell>
          <cell r="BM834" t="str">
            <v/>
          </cell>
          <cell r="BN834" t="str">
            <v/>
          </cell>
          <cell r="BO834" t="str">
            <v/>
          </cell>
          <cell r="BP834" t="str">
            <v/>
          </cell>
          <cell r="BQ834" t="str">
            <v/>
          </cell>
          <cell r="BR834" t="str">
            <v/>
          </cell>
          <cell r="BS834" t="str">
            <v/>
          </cell>
          <cell r="BT834" t="str">
            <v/>
          </cell>
          <cell r="BU834" t="str">
            <v/>
          </cell>
          <cell r="BV834" t="str">
            <v/>
          </cell>
          <cell r="BW834" t="str">
            <v/>
          </cell>
          <cell r="BX834" t="str">
            <v/>
          </cell>
        </row>
        <row r="835">
          <cell r="A835" t="str">
            <v>RI4RED</v>
          </cell>
          <cell r="B835" t="str">
            <v>Red Hat Enterprise Linux - CentOS</v>
          </cell>
          <cell r="C835" t="str">
            <v>Mise en production et administration de serveurs (4e édition)</v>
          </cell>
          <cell r="D835" t="str">
            <v>,Thibault BARTOLONE</v>
          </cell>
          <cell r="E835" t="str">
            <v/>
          </cell>
          <cell r="F835" t="str">
            <v/>
          </cell>
          <cell r="G835" t="str">
            <v>BARTOLONE, Thibault</v>
          </cell>
          <cell r="H835" t="str">
            <v/>
          </cell>
          <cell r="I835" t="str">
            <v/>
          </cell>
          <cell r="J835" t="str">
            <v/>
          </cell>
          <cell r="K835" t="str">
            <v>Edition du 1 December 2022</v>
          </cell>
          <cell r="L835" t="str">
            <v>919 pages</v>
          </cell>
          <cell r="M835" t="str">
            <v>Editions ENI</v>
          </cell>
          <cell r="N835" t="str">
            <v>fre</v>
          </cell>
          <cell r="O835" t="str">
            <v>fre</v>
          </cell>
          <cell r="P835" t="str">
            <v>fre</v>
          </cell>
          <cell r="Q835" t="str">
            <v>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v>
          </cell>
          <cell r="R835">
            <v>9782409037733</v>
          </cell>
          <cell r="S835" t="str">
            <v>Version Numérique</v>
          </cell>
          <cell r="T835">
            <v>9782409037726</v>
          </cell>
          <cell r="U835" t="str">
            <v>Version Imprimée</v>
          </cell>
          <cell r="V835" t="str">
            <v>St-Herblain</v>
          </cell>
          <cell r="W835" t="str">
            <v>Editions ENI</v>
          </cell>
          <cell r="X835">
            <v>2022</v>
          </cell>
          <cell r="Y835" t="str">
            <v>Bibliothèque Numérique ENI (Service en ligne)</v>
          </cell>
          <cell r="Z835" t="str">
            <v>RESSOURCES INFORMATIQUES</v>
          </cell>
          <cell r="AA835" t="str">
            <v>texte</v>
          </cell>
          <cell r="AB835" t="str">
            <v>txt</v>
          </cell>
          <cell r="AC835" t="str">
            <v>rdacontent/fre</v>
          </cell>
          <cell r="AD835" t="str">
            <v>informatique</v>
          </cell>
          <cell r="AE835" t="str">
            <v>c</v>
          </cell>
          <cell r="AF835" t="str">
            <v>rdamedia/fre</v>
          </cell>
          <cell r="AG835" t="str">
            <v>ressource en ligne</v>
          </cell>
          <cell r="AH835" t="str">
            <v>cr</v>
          </cell>
          <cell r="AI835" t="str">
            <v>rdacarrier/fre</v>
          </cell>
          <cell r="AJ835" t="str">
            <v>m\\\\\o\\d\\\\\\\\</v>
          </cell>
          <cell r="AK835" t="str">
            <v>cr\cn\\\\uuaua</v>
          </cell>
          <cell r="AL835" t="str">
            <v>Accès restreint aux membres</v>
          </cell>
          <cell r="AM835" t="str">
            <v>Source de la note de description : Version imprimée</v>
          </cell>
          <cell r="AN835" t="str">
            <v/>
          </cell>
          <cell r="AO835" t="str">
            <v>%SITE_CLIENT%/?library_guid=5CE8C220-DC0C-4EC4-B3C4-2D4CFA88469B</v>
          </cell>
          <cell r="AP835" t="str">
            <v>Accès au travers du portail ENI</v>
          </cell>
          <cell r="AQ835" t="str">
            <v xml:space="preserve"> Bash </v>
          </cell>
          <cell r="AR835" t="str">
            <v xml:space="preserve"> Bash </v>
          </cell>
          <cell r="AS835" t="str">
            <v xml:space="preserve"> DHCP </v>
          </cell>
          <cell r="AT835" t="str">
            <v xml:space="preserve"> DHCP </v>
          </cell>
          <cell r="AU835" t="str">
            <v xml:space="preserve"> DNS </v>
          </cell>
          <cell r="AV835" t="str">
            <v xml:space="preserve"> DNS </v>
          </cell>
          <cell r="AW835" t="str">
            <v xml:space="preserve"> Docker </v>
          </cell>
          <cell r="AX835" t="str">
            <v xml:space="preserve"> firewalld </v>
          </cell>
          <cell r="AY835" t="str">
            <v xml:space="preserve"> FTP </v>
          </cell>
          <cell r="AZ835" t="str">
            <v xml:space="preserve"> FTP </v>
          </cell>
          <cell r="BA835" t="str">
            <v xml:space="preserve"> http </v>
          </cell>
          <cell r="BB835" t="str">
            <v xml:space="preserve"> http </v>
          </cell>
          <cell r="BC835" t="str">
            <v xml:space="preserve"> Interface Bonding </v>
          </cell>
          <cell r="BD835" t="str">
            <v xml:space="preserve"> Interface Bonding </v>
          </cell>
          <cell r="BE835" t="str">
            <v xml:space="preserve"> journald </v>
          </cell>
          <cell r="BF835" t="str">
            <v xml:space="preserve"> KVM</v>
          </cell>
          <cell r="BG835" t="str">
            <v xml:space="preserve"> LVM </v>
          </cell>
          <cell r="BH835" t="str">
            <v xml:space="preserve"> LVM </v>
          </cell>
          <cell r="BI835" t="str">
            <v xml:space="preserve"> Network Manager </v>
          </cell>
          <cell r="BJ835" t="str">
            <v xml:space="preserve"> open source </v>
          </cell>
          <cell r="BK835" t="str">
            <v xml:space="preserve"> open source </v>
          </cell>
          <cell r="BL835" t="str">
            <v xml:space="preserve"> Pare</v>
          </cell>
          <cell r="BM835" t="str">
            <v xml:space="preserve"> Pare</v>
          </cell>
          <cell r="BN835" t="str">
            <v xml:space="preserve"> pare feu </v>
          </cell>
          <cell r="BO835" t="str">
            <v xml:space="preserve"> pare feu </v>
          </cell>
          <cell r="BP835" t="str">
            <v xml:space="preserve"> RAID </v>
          </cell>
          <cell r="BQ835" t="str">
            <v xml:space="preserve"> RAID </v>
          </cell>
          <cell r="BR835" t="str">
            <v xml:space="preserve"> redhat </v>
          </cell>
          <cell r="BS835" t="str">
            <v xml:space="preserve"> script </v>
          </cell>
          <cell r="BT835" t="str">
            <v xml:space="preserve"> script </v>
          </cell>
          <cell r="BU835" t="str">
            <v xml:space="preserve"> SSH </v>
          </cell>
          <cell r="BV835" t="str">
            <v xml:space="preserve"> SSH </v>
          </cell>
          <cell r="BW835" t="str">
            <v xml:space="preserve"> systemd </v>
          </cell>
          <cell r="BX835" t="str">
            <v xml:space="preserve"> VLAN </v>
          </cell>
        </row>
        <row r="836">
          <cell r="A836" t="str">
            <v>RI4SQL</v>
          </cell>
          <cell r="B836" t="str">
            <v>SQL</v>
          </cell>
          <cell r="C836" t="str">
            <v>Les fondamentaux du langage (avec exercices et corrigés) - (4e édition)</v>
          </cell>
          <cell r="D836" t="str">
            <v>Anne-Christine BISSON</v>
          </cell>
          <cell r="E836" t="str">
            <v/>
          </cell>
          <cell r="F836" t="str">
            <v>BISSON, Anne-Christine</v>
          </cell>
          <cell r="G836" t="str">
            <v/>
          </cell>
          <cell r="H836" t="str">
            <v/>
          </cell>
          <cell r="I836" t="str">
            <v/>
          </cell>
          <cell r="J836" t="str">
            <v/>
          </cell>
          <cell r="K836" t="str">
            <v>Edition du 1 September 2020</v>
          </cell>
          <cell r="L836" t="str">
            <v>412 pages</v>
          </cell>
          <cell r="M836" t="str">
            <v>Editions ENI</v>
          </cell>
          <cell r="N836" t="str">
            <v>fre</v>
          </cell>
          <cell r="O836" t="str">
            <v>fre</v>
          </cell>
          <cell r="P836" t="str">
            <v>fre</v>
          </cell>
          <cell r="Q836" t="str">
            <v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v>
          </cell>
          <cell r="R836">
            <v>9782409026560</v>
          </cell>
          <cell r="S836" t="str">
            <v>Version Numérique</v>
          </cell>
          <cell r="T836">
            <v>9782409026553</v>
          </cell>
          <cell r="U836" t="str">
            <v>Version Imprimée</v>
          </cell>
          <cell r="V836" t="str">
            <v>St-Herblain</v>
          </cell>
          <cell r="W836" t="str">
            <v>Editions ENI</v>
          </cell>
          <cell r="X836">
            <v>2020</v>
          </cell>
          <cell r="Y836" t="str">
            <v>Bibliothèque Numérique ENI (Service en ligne)</v>
          </cell>
          <cell r="Z836" t="str">
            <v>RESSOURCES INFORMATIQUES</v>
          </cell>
          <cell r="AA836" t="str">
            <v>texte</v>
          </cell>
          <cell r="AB836" t="str">
            <v>txt</v>
          </cell>
          <cell r="AC836" t="str">
            <v>rdacontent/fre</v>
          </cell>
          <cell r="AD836" t="str">
            <v>informatique</v>
          </cell>
          <cell r="AE836" t="str">
            <v>c</v>
          </cell>
          <cell r="AF836" t="str">
            <v>rdamedia/fre</v>
          </cell>
          <cell r="AG836" t="str">
            <v>ressource en ligne</v>
          </cell>
          <cell r="AH836" t="str">
            <v>cr</v>
          </cell>
          <cell r="AI836" t="str">
            <v>rdacarrier/fre</v>
          </cell>
          <cell r="AJ836" t="str">
            <v>m\\\\\o\\d\\\\\\\\</v>
          </cell>
          <cell r="AK836" t="str">
            <v>cr\cn\\\\uuaua</v>
          </cell>
          <cell r="AL836" t="str">
            <v>Accès restreint aux membres</v>
          </cell>
          <cell r="AM836" t="str">
            <v>Source de la note de description : Version imprimée</v>
          </cell>
          <cell r="AN836" t="str">
            <v/>
          </cell>
          <cell r="AO836" t="str">
            <v>%SITE_CLIENT%/?library_guid=27D91CCA-234E-4543-8549-4FBEEA15FA79</v>
          </cell>
          <cell r="AP836" t="str">
            <v>Accès au travers du portail ENI</v>
          </cell>
          <cell r="AQ836" t="str">
            <v xml:space="preserve"> bdd </v>
          </cell>
          <cell r="AR836" t="str">
            <v xml:space="preserve"> declencheur</v>
          </cell>
          <cell r="AS836" t="str">
            <v xml:space="preserve"> déclencheur </v>
          </cell>
          <cell r="AT836" t="str">
            <v xml:space="preserve"> fenetrage </v>
          </cell>
          <cell r="AU836" t="str">
            <v xml:space="preserve"> fenêtrage </v>
          </cell>
          <cell r="AV836" t="str">
            <v xml:space="preserve"> merise </v>
          </cell>
          <cell r="AW836" t="str">
            <v xml:space="preserve"> pl/sql </v>
          </cell>
          <cell r="AX836" t="str">
            <v xml:space="preserve"> sgbdr </v>
          </cell>
          <cell r="AY836" t="str">
            <v xml:space="preserve"> transact sql </v>
          </cell>
          <cell r="AZ836" t="str">
            <v xml:space="preserve"> trigger </v>
          </cell>
          <cell r="BA836" t="str">
            <v xml:space="preserve">sgbd </v>
          </cell>
          <cell r="BB836" t="str">
            <v/>
          </cell>
          <cell r="BC836" t="str">
            <v/>
          </cell>
          <cell r="BD836" t="str">
            <v/>
          </cell>
          <cell r="BE836" t="str">
            <v/>
          </cell>
          <cell r="BF836" t="str">
            <v/>
          </cell>
          <cell r="BG836" t="str">
            <v/>
          </cell>
          <cell r="BH836" t="str">
            <v/>
          </cell>
          <cell r="BI836" t="str">
            <v/>
          </cell>
          <cell r="BJ836" t="str">
            <v/>
          </cell>
          <cell r="BK836" t="str">
            <v/>
          </cell>
          <cell r="BL836" t="str">
            <v/>
          </cell>
          <cell r="BM836" t="str">
            <v/>
          </cell>
          <cell r="BN836" t="str">
            <v/>
          </cell>
          <cell r="BO836" t="str">
            <v/>
          </cell>
          <cell r="BP836" t="str">
            <v/>
          </cell>
          <cell r="BQ836" t="str">
            <v/>
          </cell>
          <cell r="BR836" t="str">
            <v/>
          </cell>
          <cell r="BS836" t="str">
            <v/>
          </cell>
          <cell r="BT836" t="str">
            <v/>
          </cell>
          <cell r="BU836" t="str">
            <v/>
          </cell>
          <cell r="BV836" t="str">
            <v/>
          </cell>
          <cell r="BW836" t="str">
            <v/>
          </cell>
          <cell r="BX836" t="str">
            <v/>
          </cell>
        </row>
        <row r="837">
          <cell r="A837" t="str">
            <v>RI4WBUSO</v>
          </cell>
          <cell r="B837" t="str">
            <v>SAP BusinessObjects Web Intelligence (WebI) BI 4</v>
          </cell>
          <cell r="C837" t="str">
            <v/>
          </cell>
          <cell r="D837" t="str">
            <v>Alan BOUCARD,Yann GLINEUR,Thierry Petibon,Stéphane THIA SONG FAT</v>
          </cell>
          <cell r="E837" t="str">
            <v/>
          </cell>
          <cell r="F837" t="str">
            <v>BOUCARD, Alan</v>
          </cell>
          <cell r="G837" t="str">
            <v>GLINEUR, Yann</v>
          </cell>
          <cell r="H837" t="str">
            <v>Petibon, Thierry</v>
          </cell>
          <cell r="I837" t="str">
            <v>THIA SONG FAT, Stéphane</v>
          </cell>
          <cell r="J837" t="str">
            <v/>
          </cell>
          <cell r="K837" t="str">
            <v>Edition du 1 January 2013</v>
          </cell>
          <cell r="L837" t="str">
            <v>563 pages</v>
          </cell>
          <cell r="M837" t="str">
            <v>Editions ENI</v>
          </cell>
          <cell r="N837" t="str">
            <v>fre</v>
          </cell>
          <cell r="O837" t="str">
            <v>fre</v>
          </cell>
          <cell r="P837" t="str">
            <v>fre</v>
          </cell>
          <cell r="Q837" t="str">
            <v>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v>
          </cell>
          <cell r="R837">
            <v>9782746078888</v>
          </cell>
          <cell r="S837" t="str">
            <v>Version Numérique</v>
          </cell>
          <cell r="T837">
            <v>9782746078390</v>
          </cell>
          <cell r="U837" t="str">
            <v>Version Imprimée</v>
          </cell>
          <cell r="V837" t="str">
            <v>St-Herblain</v>
          </cell>
          <cell r="W837" t="str">
            <v>Editions ENI</v>
          </cell>
          <cell r="X837">
            <v>2013</v>
          </cell>
          <cell r="Y837" t="str">
            <v>Bibliothèque Numérique ENI (Service en ligne)</v>
          </cell>
          <cell r="Z837" t="str">
            <v>RESSOURCES INFORMATIQUES</v>
          </cell>
          <cell r="AA837" t="str">
            <v>texte</v>
          </cell>
          <cell r="AB837" t="str">
            <v>txt</v>
          </cell>
          <cell r="AC837" t="str">
            <v>rdacontent/fre</v>
          </cell>
          <cell r="AD837" t="str">
            <v>informatique</v>
          </cell>
          <cell r="AE837" t="str">
            <v>c</v>
          </cell>
          <cell r="AF837" t="str">
            <v>rdamedia/fre</v>
          </cell>
          <cell r="AG837" t="str">
            <v>ressource en ligne</v>
          </cell>
          <cell r="AH837" t="str">
            <v>cr</v>
          </cell>
          <cell r="AI837" t="str">
            <v>rdacarrier/fre</v>
          </cell>
          <cell r="AJ837" t="str">
            <v>m\\\\\o\\d\\\\\\\\</v>
          </cell>
          <cell r="AK837" t="str">
            <v>cr\cn\\\\uuaua</v>
          </cell>
          <cell r="AL837" t="str">
            <v>Accès restreint aux membres</v>
          </cell>
          <cell r="AM837" t="str">
            <v>Source de la note de description : Version imprimée</v>
          </cell>
          <cell r="AN837" t="str">
            <v/>
          </cell>
          <cell r="AO837" t="str">
            <v>%SITE_CLIENT%/?library_guid=3FE162FC-0758-418D-A3CB-909CD2C3F1DB</v>
          </cell>
          <cell r="AP837" t="str">
            <v>Accès au travers du portail ENI</v>
          </cell>
          <cell r="AQ837" t="str">
            <v xml:space="preserve"> bi 4 </v>
          </cell>
          <cell r="AR837" t="str">
            <v xml:space="preserve"> bi4 </v>
          </cell>
          <cell r="AS837" t="str">
            <v xml:space="preserve"> bo </v>
          </cell>
          <cell r="AT837" t="str">
            <v xml:space="preserve"> BUSINESS OBJECTS  </v>
          </cell>
          <cell r="AU837" t="str">
            <v xml:space="preserve"> LNRI4WBUSO</v>
          </cell>
          <cell r="AV837" t="str">
            <v xml:space="preserve"> SAP BI 4 Webi </v>
          </cell>
          <cell r="AW837" t="str">
            <v xml:space="preserve">webi </v>
          </cell>
          <cell r="AX837" t="str">
            <v/>
          </cell>
          <cell r="AY837" t="str">
            <v/>
          </cell>
          <cell r="AZ837" t="str">
            <v/>
          </cell>
          <cell r="BA837" t="str">
            <v/>
          </cell>
          <cell r="BB837" t="str">
            <v/>
          </cell>
          <cell r="BC837" t="str">
            <v/>
          </cell>
          <cell r="BD837" t="str">
            <v/>
          </cell>
          <cell r="BE837" t="str">
            <v/>
          </cell>
          <cell r="BF837" t="str">
            <v/>
          </cell>
          <cell r="BG837" t="str">
            <v/>
          </cell>
          <cell r="BH837" t="str">
            <v/>
          </cell>
          <cell r="BI837" t="str">
            <v/>
          </cell>
          <cell r="BJ837" t="str">
            <v/>
          </cell>
          <cell r="BK837" t="str">
            <v/>
          </cell>
          <cell r="BL837" t="str">
            <v/>
          </cell>
          <cell r="BM837" t="str">
            <v/>
          </cell>
          <cell r="BN837" t="str">
            <v/>
          </cell>
          <cell r="BO837" t="str">
            <v/>
          </cell>
          <cell r="BP837" t="str">
            <v/>
          </cell>
          <cell r="BQ837" t="str">
            <v/>
          </cell>
          <cell r="BR837" t="str">
            <v/>
          </cell>
          <cell r="BS837" t="str">
            <v/>
          </cell>
          <cell r="BT837" t="str">
            <v/>
          </cell>
          <cell r="BU837" t="str">
            <v/>
          </cell>
          <cell r="BV837" t="str">
            <v/>
          </cell>
          <cell r="BW837" t="str">
            <v/>
          </cell>
          <cell r="BX837" t="str">
            <v/>
          </cell>
        </row>
        <row r="838">
          <cell r="A838" t="str">
            <v>RI5.2PHP</v>
          </cell>
          <cell r="B838" t="str">
            <v>PHP 5.2</v>
          </cell>
          <cell r="C838" t="str">
            <v>Développer un site Web dynamique et interactif</v>
          </cell>
          <cell r="D838" t="str">
            <v>Olivier HEURTEL</v>
          </cell>
          <cell r="E838" t="str">
            <v/>
          </cell>
          <cell r="F838" t="str">
            <v>HEURTEL, Olivier</v>
          </cell>
          <cell r="G838" t="str">
            <v/>
          </cell>
          <cell r="H838" t="str">
            <v/>
          </cell>
          <cell r="I838" t="str">
            <v/>
          </cell>
          <cell r="J838" t="str">
            <v/>
          </cell>
          <cell r="K838" t="str">
            <v>Edition du 1 November 2007</v>
          </cell>
          <cell r="L838" t="str">
            <v>518 pages</v>
          </cell>
          <cell r="M838" t="str">
            <v>Editions ENI</v>
          </cell>
          <cell r="N838" t="str">
            <v>fre</v>
          </cell>
          <cell r="O838" t="str">
            <v>fre</v>
          </cell>
          <cell r="P838" t="str">
            <v>fre</v>
          </cell>
          <cell r="Q838" t="str">
            <v>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v>
          </cell>
          <cell r="R838">
            <v>9782746044197</v>
          </cell>
          <cell r="S838" t="str">
            <v>Version Numérique</v>
          </cell>
          <cell r="T838">
            <v>9782746039926</v>
          </cell>
          <cell r="U838" t="str">
            <v>Version Imprimée</v>
          </cell>
          <cell r="V838" t="str">
            <v>St-Herblain</v>
          </cell>
          <cell r="W838" t="str">
            <v>Editions ENI</v>
          </cell>
          <cell r="X838">
            <v>2007</v>
          </cell>
          <cell r="Y838" t="str">
            <v>Bibliothèque Numérique ENI (Service en ligne)</v>
          </cell>
          <cell r="Z838" t="str">
            <v>RESSOURCES INFORMATIQUES</v>
          </cell>
          <cell r="AA838" t="str">
            <v>texte</v>
          </cell>
          <cell r="AB838" t="str">
            <v>txt</v>
          </cell>
          <cell r="AC838" t="str">
            <v>rdacontent/fre</v>
          </cell>
          <cell r="AD838" t="str">
            <v>informatique</v>
          </cell>
          <cell r="AE838" t="str">
            <v>c</v>
          </cell>
          <cell r="AF838" t="str">
            <v>rdamedia/fre</v>
          </cell>
          <cell r="AG838" t="str">
            <v>ressource en ligne</v>
          </cell>
          <cell r="AH838" t="str">
            <v>cr</v>
          </cell>
          <cell r="AI838" t="str">
            <v>rdacarrier/fre</v>
          </cell>
          <cell r="AJ838" t="str">
            <v>m\\\\\o\\d\\\\\\\\</v>
          </cell>
          <cell r="AK838" t="str">
            <v>cr\cn\\\\uuaua</v>
          </cell>
          <cell r="AL838" t="str">
            <v>Accès restreint aux membres</v>
          </cell>
          <cell r="AM838" t="str">
            <v>Source de la note de description : Version imprimée</v>
          </cell>
          <cell r="AN838" t="str">
            <v/>
          </cell>
          <cell r="AO838" t="str">
            <v>%SITE_CLIENT%/?library_guid=3DA8E77C-1A51-4042-8DC4-17635C75C9D6</v>
          </cell>
          <cell r="AP838" t="str">
            <v>Accès au travers du portail ENI</v>
          </cell>
          <cell r="AQ838" t="str">
            <v xml:space="preserve"> développement web </v>
          </cell>
          <cell r="AR838" t="str">
            <v xml:space="preserve"> e</v>
          </cell>
          <cell r="AS838" t="str">
            <v xml:space="preserve"> ebook </v>
          </cell>
          <cell r="AT838" t="str">
            <v xml:space="preserve"> livre électronique </v>
          </cell>
          <cell r="AU838" t="str">
            <v xml:space="preserve"> livre numérique </v>
          </cell>
          <cell r="AV838" t="str">
            <v xml:space="preserve"> livres électroniques </v>
          </cell>
          <cell r="AW838" t="str">
            <v xml:space="preserve"> livres numériques </v>
          </cell>
          <cell r="AX838" t="str">
            <v xml:space="preserve"> LNRI5.2PHP</v>
          </cell>
          <cell r="AY838" t="str">
            <v xml:space="preserve"> php5 </v>
          </cell>
          <cell r="AZ838" t="str">
            <v xml:space="preserve"> site web </v>
          </cell>
          <cell r="BA838" t="str">
            <v xml:space="preserve">book </v>
          </cell>
          <cell r="BB838" t="str">
            <v xml:space="preserve">Langage </v>
          </cell>
          <cell r="BC838" t="str">
            <v/>
          </cell>
          <cell r="BD838" t="str">
            <v/>
          </cell>
          <cell r="BE838" t="str">
            <v/>
          </cell>
          <cell r="BF838" t="str">
            <v/>
          </cell>
          <cell r="BG838" t="str">
            <v/>
          </cell>
          <cell r="BH838" t="str">
            <v/>
          </cell>
          <cell r="BI838" t="str">
            <v/>
          </cell>
          <cell r="BJ838" t="str">
            <v/>
          </cell>
          <cell r="BK838" t="str">
            <v/>
          </cell>
          <cell r="BL838" t="str">
            <v/>
          </cell>
          <cell r="BM838" t="str">
            <v/>
          </cell>
          <cell r="BN838" t="str">
            <v/>
          </cell>
          <cell r="BO838" t="str">
            <v/>
          </cell>
          <cell r="BP838" t="str">
            <v/>
          </cell>
          <cell r="BQ838" t="str">
            <v/>
          </cell>
          <cell r="BR838" t="str">
            <v/>
          </cell>
          <cell r="BS838" t="str">
            <v/>
          </cell>
          <cell r="BT838" t="str">
            <v/>
          </cell>
          <cell r="BU838" t="str">
            <v/>
          </cell>
          <cell r="BV838" t="str">
            <v/>
          </cell>
          <cell r="BW838" t="str">
            <v/>
          </cell>
          <cell r="BX838" t="str">
            <v/>
          </cell>
        </row>
        <row r="839">
          <cell r="A839" t="str">
            <v>RI5.3PHP</v>
          </cell>
          <cell r="B839" t="str">
            <v>PHP 5.3</v>
          </cell>
          <cell r="C839" t="str">
            <v>Développez un site web dynamique et interactif</v>
          </cell>
          <cell r="D839" t="str">
            <v>Olivier HEURTEL</v>
          </cell>
          <cell r="E839" t="str">
            <v/>
          </cell>
          <cell r="F839" t="str">
            <v>HEURTEL, Olivier</v>
          </cell>
          <cell r="G839" t="str">
            <v/>
          </cell>
          <cell r="H839" t="str">
            <v/>
          </cell>
          <cell r="I839" t="str">
            <v/>
          </cell>
          <cell r="J839" t="str">
            <v/>
          </cell>
          <cell r="K839" t="str">
            <v>Edition du 1 April 2010</v>
          </cell>
          <cell r="L839" t="str">
            <v>495 pages</v>
          </cell>
          <cell r="M839" t="str">
            <v>Editions ENI</v>
          </cell>
          <cell r="N839" t="str">
            <v>fre</v>
          </cell>
          <cell r="O839" t="str">
            <v>fre</v>
          </cell>
          <cell r="P839" t="str">
            <v>fre</v>
          </cell>
          <cell r="Q839" t="str">
            <v>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v>
          </cell>
          <cell r="R839">
            <v>9782746054899</v>
          </cell>
          <cell r="S839" t="str">
            <v>Version Numérique</v>
          </cell>
          <cell r="T839">
            <v>9782746054103</v>
          </cell>
          <cell r="U839" t="str">
            <v>Version Imprimée</v>
          </cell>
          <cell r="V839" t="str">
            <v>St-Herblain</v>
          </cell>
          <cell r="W839" t="str">
            <v>Editions ENI</v>
          </cell>
          <cell r="X839">
            <v>2010</v>
          </cell>
          <cell r="Y839" t="str">
            <v>Bibliothèque Numérique ENI (Service en ligne)</v>
          </cell>
          <cell r="Z839" t="str">
            <v>RESSOURCES INFORMATIQUES</v>
          </cell>
          <cell r="AA839" t="str">
            <v>texte</v>
          </cell>
          <cell r="AB839" t="str">
            <v>txt</v>
          </cell>
          <cell r="AC839" t="str">
            <v>rdacontent/fre</v>
          </cell>
          <cell r="AD839" t="str">
            <v>informatique</v>
          </cell>
          <cell r="AE839" t="str">
            <v>c</v>
          </cell>
          <cell r="AF839" t="str">
            <v>rdamedia/fre</v>
          </cell>
          <cell r="AG839" t="str">
            <v>ressource en ligne</v>
          </cell>
          <cell r="AH839" t="str">
            <v>cr</v>
          </cell>
          <cell r="AI839" t="str">
            <v>rdacarrier/fre</v>
          </cell>
          <cell r="AJ839" t="str">
            <v>m\\\\\o\\d\\\\\\\\</v>
          </cell>
          <cell r="AK839" t="str">
            <v>cr\cn\\\\uuaua</v>
          </cell>
          <cell r="AL839" t="str">
            <v>Accès restreint aux membres</v>
          </cell>
          <cell r="AM839" t="str">
            <v>Source de la note de description : Version imprimée</v>
          </cell>
          <cell r="AN839" t="str">
            <v/>
          </cell>
          <cell r="AO839" t="str">
            <v>%SITE_CLIENT%/?library_guid=DA37CECC-0DF2-4908-A948-2981C0F561D0</v>
          </cell>
          <cell r="AP839" t="str">
            <v>Accès au travers du portail ENI</v>
          </cell>
          <cell r="AQ839" t="str">
            <v xml:space="preserve"> développement </v>
          </cell>
          <cell r="AR839" t="str">
            <v xml:space="preserve"> LNRI5.3PHP</v>
          </cell>
          <cell r="AS839" t="str">
            <v xml:space="preserve"> open source </v>
          </cell>
          <cell r="AT839" t="str">
            <v xml:space="preserve"> php5 </v>
          </cell>
          <cell r="AU839" t="str">
            <v xml:space="preserve"> web </v>
          </cell>
          <cell r="AV839" t="str">
            <v xml:space="preserve">livre php </v>
          </cell>
          <cell r="AW839" t="str">
            <v/>
          </cell>
          <cell r="AX839" t="str">
            <v/>
          </cell>
          <cell r="AY839" t="str">
            <v/>
          </cell>
          <cell r="AZ839" t="str">
            <v/>
          </cell>
          <cell r="BA839" t="str">
            <v/>
          </cell>
          <cell r="BB839" t="str">
            <v/>
          </cell>
          <cell r="BC839" t="str">
            <v/>
          </cell>
          <cell r="BD839" t="str">
            <v/>
          </cell>
          <cell r="BE839" t="str">
            <v/>
          </cell>
          <cell r="BF839" t="str">
            <v/>
          </cell>
          <cell r="BG839" t="str">
            <v/>
          </cell>
          <cell r="BH839" t="str">
            <v/>
          </cell>
          <cell r="BI839" t="str">
            <v/>
          </cell>
          <cell r="BJ839" t="str">
            <v/>
          </cell>
          <cell r="BK839" t="str">
            <v/>
          </cell>
          <cell r="BL839" t="str">
            <v/>
          </cell>
          <cell r="BM839" t="str">
            <v/>
          </cell>
          <cell r="BN839" t="str">
            <v/>
          </cell>
          <cell r="BO839" t="str">
            <v/>
          </cell>
          <cell r="BP839" t="str">
            <v/>
          </cell>
          <cell r="BQ839" t="str">
            <v/>
          </cell>
          <cell r="BR839" t="str">
            <v/>
          </cell>
          <cell r="BS839" t="str">
            <v/>
          </cell>
          <cell r="BT839" t="str">
            <v/>
          </cell>
          <cell r="BU839" t="str">
            <v/>
          </cell>
          <cell r="BV839" t="str">
            <v/>
          </cell>
          <cell r="BW839" t="str">
            <v/>
          </cell>
          <cell r="BX839" t="str">
            <v/>
          </cell>
        </row>
        <row r="840">
          <cell r="A840" t="str">
            <v>RI5.4PHP</v>
          </cell>
          <cell r="B840" t="str">
            <v>PHP 5.4</v>
          </cell>
          <cell r="C840" t="str">
            <v>Développez un site web dynamique et interactif</v>
          </cell>
          <cell r="D840" t="str">
            <v>Olivier HEURTEL</v>
          </cell>
          <cell r="E840" t="str">
            <v/>
          </cell>
          <cell r="F840" t="str">
            <v>HEURTEL, Olivier</v>
          </cell>
          <cell r="G840" t="str">
            <v/>
          </cell>
          <cell r="H840" t="str">
            <v/>
          </cell>
          <cell r="I840" t="str">
            <v/>
          </cell>
          <cell r="J840" t="str">
            <v/>
          </cell>
          <cell r="K840" t="str">
            <v>Edition du 1 April 2012</v>
          </cell>
          <cell r="L840" t="str">
            <v>554 pages</v>
          </cell>
          <cell r="M840" t="str">
            <v>Editions ENI</v>
          </cell>
          <cell r="N840" t="str">
            <v>fre</v>
          </cell>
          <cell r="O840" t="str">
            <v>fre</v>
          </cell>
          <cell r="P840" t="str">
            <v>fre</v>
          </cell>
          <cell r="Q840" t="str">
            <v>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v>
          </cell>
          <cell r="R840">
            <v>9782746073739</v>
          </cell>
          <cell r="S840" t="str">
            <v>Version Numérique</v>
          </cell>
          <cell r="T840">
            <v>9782746073043</v>
          </cell>
          <cell r="U840" t="str">
            <v>Version Imprimée</v>
          </cell>
          <cell r="V840" t="str">
            <v>St-Herblain</v>
          </cell>
          <cell r="W840" t="str">
            <v>Editions ENI</v>
          </cell>
          <cell r="X840">
            <v>2012</v>
          </cell>
          <cell r="Y840" t="str">
            <v>Bibliothèque Numérique ENI (Service en ligne)</v>
          </cell>
          <cell r="Z840" t="str">
            <v>RESSOURCES INFORMATIQUES</v>
          </cell>
          <cell r="AA840" t="str">
            <v>texte</v>
          </cell>
          <cell r="AB840" t="str">
            <v>txt</v>
          </cell>
          <cell r="AC840" t="str">
            <v>rdacontent/fre</v>
          </cell>
          <cell r="AD840" t="str">
            <v>informatique</v>
          </cell>
          <cell r="AE840" t="str">
            <v>c</v>
          </cell>
          <cell r="AF840" t="str">
            <v>rdamedia/fre</v>
          </cell>
          <cell r="AG840" t="str">
            <v>ressource en ligne</v>
          </cell>
          <cell r="AH840" t="str">
            <v>cr</v>
          </cell>
          <cell r="AI840" t="str">
            <v>rdacarrier/fre</v>
          </cell>
          <cell r="AJ840" t="str">
            <v>m\\\\\o\\d\\\\\\\\</v>
          </cell>
          <cell r="AK840" t="str">
            <v>cr\cn\\\\uuaua</v>
          </cell>
          <cell r="AL840" t="str">
            <v>Accès restreint aux membres</v>
          </cell>
          <cell r="AM840" t="str">
            <v>Source de la note de description : Version imprimée</v>
          </cell>
          <cell r="AN840" t="str">
            <v/>
          </cell>
          <cell r="AO840" t="str">
            <v>%SITE_CLIENT%/?library_guid=463018AB-5C48-448F-BF11-08F6B4A1DEFA</v>
          </cell>
          <cell r="AP840" t="str">
            <v>Accès au travers du portail ENI</v>
          </cell>
          <cell r="AQ840" t="str">
            <v xml:space="preserve"> développement </v>
          </cell>
          <cell r="AR840" t="str">
            <v xml:space="preserve"> LNRI5.4PHP</v>
          </cell>
          <cell r="AS840" t="str">
            <v xml:space="preserve"> open source </v>
          </cell>
          <cell r="AT840" t="str">
            <v xml:space="preserve"> php5  </v>
          </cell>
          <cell r="AU840" t="str">
            <v xml:space="preserve"> web </v>
          </cell>
          <cell r="AV840" t="str">
            <v xml:space="preserve">livre php </v>
          </cell>
          <cell r="AW840" t="str">
            <v/>
          </cell>
          <cell r="AX840" t="str">
            <v/>
          </cell>
          <cell r="AY840" t="str">
            <v/>
          </cell>
          <cell r="AZ840" t="str">
            <v/>
          </cell>
          <cell r="BA840" t="str">
            <v/>
          </cell>
          <cell r="BB840" t="str">
            <v/>
          </cell>
          <cell r="BC840" t="str">
            <v/>
          </cell>
          <cell r="BD840" t="str">
            <v/>
          </cell>
          <cell r="BE840" t="str">
            <v/>
          </cell>
          <cell r="BF840" t="str">
            <v/>
          </cell>
          <cell r="BG840" t="str">
            <v/>
          </cell>
          <cell r="BH840" t="str">
            <v/>
          </cell>
          <cell r="BI840" t="str">
            <v/>
          </cell>
          <cell r="BJ840" t="str">
            <v/>
          </cell>
          <cell r="BK840" t="str">
            <v/>
          </cell>
          <cell r="BL840" t="str">
            <v/>
          </cell>
          <cell r="BM840" t="str">
            <v/>
          </cell>
          <cell r="BN840" t="str">
            <v/>
          </cell>
          <cell r="BO840" t="str">
            <v/>
          </cell>
          <cell r="BP840" t="str">
            <v/>
          </cell>
          <cell r="BQ840" t="str">
            <v/>
          </cell>
          <cell r="BR840" t="str">
            <v/>
          </cell>
          <cell r="BS840" t="str">
            <v/>
          </cell>
          <cell r="BT840" t="str">
            <v/>
          </cell>
          <cell r="BU840" t="str">
            <v/>
          </cell>
          <cell r="BV840" t="str">
            <v/>
          </cell>
          <cell r="BW840" t="str">
            <v/>
          </cell>
          <cell r="BX840" t="str">
            <v/>
          </cell>
        </row>
        <row r="841">
          <cell r="A841" t="str">
            <v>RI5.5PHP</v>
          </cell>
          <cell r="B841" t="str">
            <v>PHP 5.5</v>
          </cell>
          <cell r="C841" t="str">
            <v>Développez un site web dynamique et interactif</v>
          </cell>
          <cell r="D841" t="str">
            <v>Olivier HEURTEL</v>
          </cell>
          <cell r="E841" t="str">
            <v/>
          </cell>
          <cell r="F841" t="str">
            <v>HEURTEL, Olivier</v>
          </cell>
          <cell r="G841" t="str">
            <v/>
          </cell>
          <cell r="H841" t="str">
            <v/>
          </cell>
          <cell r="I841" t="str">
            <v/>
          </cell>
          <cell r="J841" t="str">
            <v/>
          </cell>
          <cell r="K841" t="str">
            <v>Edition du 1 October 2013</v>
          </cell>
          <cell r="L841" t="str">
            <v>560 pages</v>
          </cell>
          <cell r="M841" t="str">
            <v>Editions ENI</v>
          </cell>
          <cell r="N841" t="str">
            <v>fre</v>
          </cell>
          <cell r="O841" t="str">
            <v>fre</v>
          </cell>
          <cell r="P841" t="str">
            <v>fre</v>
          </cell>
          <cell r="Q841" t="str">
            <v>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v>
          </cell>
          <cell r="R841">
            <v>9782746085015</v>
          </cell>
          <cell r="S841" t="str">
            <v>Version Numérique</v>
          </cell>
          <cell r="T841">
            <v>9782746083714</v>
          </cell>
          <cell r="U841" t="str">
            <v>Version Imprimée</v>
          </cell>
          <cell r="V841" t="str">
            <v>St-Herblain</v>
          </cell>
          <cell r="W841" t="str">
            <v>Editions ENI</v>
          </cell>
          <cell r="X841">
            <v>2013</v>
          </cell>
          <cell r="Y841" t="str">
            <v>Bibliothèque Numérique ENI (Service en ligne)</v>
          </cell>
          <cell r="Z841" t="str">
            <v>RESSOURCES INFORMATIQUES</v>
          </cell>
          <cell r="AA841" t="str">
            <v>texte</v>
          </cell>
          <cell r="AB841" t="str">
            <v>txt</v>
          </cell>
          <cell r="AC841" t="str">
            <v>rdacontent/fre</v>
          </cell>
          <cell r="AD841" t="str">
            <v>informatique</v>
          </cell>
          <cell r="AE841" t="str">
            <v>c</v>
          </cell>
          <cell r="AF841" t="str">
            <v>rdamedia/fre</v>
          </cell>
          <cell r="AG841" t="str">
            <v>ressource en ligne</v>
          </cell>
          <cell r="AH841" t="str">
            <v>cr</v>
          </cell>
          <cell r="AI841" t="str">
            <v>rdacarrier/fre</v>
          </cell>
          <cell r="AJ841" t="str">
            <v>m\\\\\o\\d\\\\\\\\</v>
          </cell>
          <cell r="AK841" t="str">
            <v>cr\cn\\\\uuaua</v>
          </cell>
          <cell r="AL841" t="str">
            <v>Accès restreint aux membres</v>
          </cell>
          <cell r="AM841" t="str">
            <v>Source de la note de description : Version imprimée</v>
          </cell>
          <cell r="AN841" t="str">
            <v/>
          </cell>
          <cell r="AO841" t="str">
            <v>%SITE_CLIENT%/?library_guid=2CB6F08A-ABBF-493A-A7BE-3558B5612DAF</v>
          </cell>
          <cell r="AP841" t="str">
            <v>Accès au travers du portail ENI</v>
          </cell>
          <cell r="AQ841" t="str">
            <v xml:space="preserve"> développement </v>
          </cell>
          <cell r="AR841" t="str">
            <v xml:space="preserve"> LNRI5.5PHP</v>
          </cell>
          <cell r="AS841" t="str">
            <v xml:space="preserve"> open source </v>
          </cell>
          <cell r="AT841" t="str">
            <v xml:space="preserve"> web </v>
          </cell>
          <cell r="AU841" t="str">
            <v xml:space="preserve">livre php </v>
          </cell>
          <cell r="AV841" t="str">
            <v/>
          </cell>
          <cell r="AW841" t="str">
            <v/>
          </cell>
          <cell r="AX841" t="str">
            <v/>
          </cell>
          <cell r="AY841" t="str">
            <v/>
          </cell>
          <cell r="AZ841" t="str">
            <v/>
          </cell>
          <cell r="BA841" t="str">
            <v/>
          </cell>
          <cell r="BB841" t="str">
            <v/>
          </cell>
          <cell r="BC841" t="str">
            <v/>
          </cell>
          <cell r="BD841" t="str">
            <v/>
          </cell>
          <cell r="BE841" t="str">
            <v/>
          </cell>
          <cell r="BF841" t="str">
            <v/>
          </cell>
          <cell r="BG841" t="str">
            <v/>
          </cell>
          <cell r="BH841" t="str">
            <v/>
          </cell>
          <cell r="BI841" t="str">
            <v/>
          </cell>
          <cell r="BJ841" t="str">
            <v/>
          </cell>
          <cell r="BK841" t="str">
            <v/>
          </cell>
          <cell r="BL841" t="str">
            <v/>
          </cell>
          <cell r="BM841" t="str">
            <v/>
          </cell>
          <cell r="BN841" t="str">
            <v/>
          </cell>
          <cell r="BO841" t="str">
            <v/>
          </cell>
          <cell r="BP841" t="str">
            <v/>
          </cell>
          <cell r="BQ841" t="str">
            <v/>
          </cell>
          <cell r="BR841" t="str">
            <v/>
          </cell>
          <cell r="BS841" t="str">
            <v/>
          </cell>
          <cell r="BT841" t="str">
            <v/>
          </cell>
          <cell r="BU841" t="str">
            <v/>
          </cell>
          <cell r="BV841" t="str">
            <v/>
          </cell>
          <cell r="BW841" t="str">
            <v/>
          </cell>
          <cell r="BX841" t="str">
            <v/>
          </cell>
        </row>
        <row r="842">
          <cell r="A842" t="str">
            <v>RI5.6PHP</v>
          </cell>
          <cell r="B842" t="str">
            <v>PHP 5.6</v>
          </cell>
          <cell r="C842" t="str">
            <v>Développez un site web dynamique et interactif</v>
          </cell>
          <cell r="D842" t="str">
            <v>Olivier HEURTEL</v>
          </cell>
          <cell r="E842" t="str">
            <v/>
          </cell>
          <cell r="F842" t="str">
            <v>HEURTEL, Olivier</v>
          </cell>
          <cell r="G842" t="str">
            <v/>
          </cell>
          <cell r="H842" t="str">
            <v/>
          </cell>
          <cell r="I842" t="str">
            <v/>
          </cell>
          <cell r="J842" t="str">
            <v/>
          </cell>
          <cell r="K842" t="str">
            <v>Edition du 1 February 2015</v>
          </cell>
          <cell r="L842" t="str">
            <v>566 pages</v>
          </cell>
          <cell r="M842" t="str">
            <v>Editions ENI</v>
          </cell>
          <cell r="N842" t="str">
            <v>fre</v>
          </cell>
          <cell r="O842" t="str">
            <v>fre</v>
          </cell>
          <cell r="P842" t="str">
            <v>fre</v>
          </cell>
          <cell r="Q842" t="str">
            <v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v>
          </cell>
          <cell r="R842">
            <v>9782746094666</v>
          </cell>
          <cell r="S842" t="str">
            <v>Version Numérique</v>
          </cell>
          <cell r="T842">
            <v>9782746093379</v>
          </cell>
          <cell r="U842" t="str">
            <v>Version Imprimée</v>
          </cell>
          <cell r="V842" t="str">
            <v>St-Herblain</v>
          </cell>
          <cell r="W842" t="str">
            <v>Editions ENI</v>
          </cell>
          <cell r="X842">
            <v>2015</v>
          </cell>
          <cell r="Y842" t="str">
            <v>Bibliothèque Numérique ENI (Service en ligne)</v>
          </cell>
          <cell r="Z842" t="str">
            <v>RESSOURCES INFORMATIQUES</v>
          </cell>
          <cell r="AA842" t="str">
            <v>texte</v>
          </cell>
          <cell r="AB842" t="str">
            <v>txt</v>
          </cell>
          <cell r="AC842" t="str">
            <v>rdacontent/fre</v>
          </cell>
          <cell r="AD842" t="str">
            <v>informatique</v>
          </cell>
          <cell r="AE842" t="str">
            <v>c</v>
          </cell>
          <cell r="AF842" t="str">
            <v>rdamedia/fre</v>
          </cell>
          <cell r="AG842" t="str">
            <v>ressource en ligne</v>
          </cell>
          <cell r="AH842" t="str">
            <v>cr</v>
          </cell>
          <cell r="AI842" t="str">
            <v>rdacarrier/fre</v>
          </cell>
          <cell r="AJ842" t="str">
            <v>m\\\\\o\\d\\\\\\\\</v>
          </cell>
          <cell r="AK842" t="str">
            <v>cr\cn\\\\uuaua</v>
          </cell>
          <cell r="AL842" t="str">
            <v>Accès restreint aux membres</v>
          </cell>
          <cell r="AM842" t="str">
            <v>Source de la note de description : Version imprimée</v>
          </cell>
          <cell r="AN842" t="str">
            <v/>
          </cell>
          <cell r="AO842" t="str">
            <v>%SITE_CLIENT%/?library_guid=18B760C8-A96C-4F47-AA67-2806743C808B</v>
          </cell>
          <cell r="AP842" t="str">
            <v>Accès au travers du portail ENI</v>
          </cell>
          <cell r="AQ842" t="str">
            <v xml:space="preserve"> développement </v>
          </cell>
          <cell r="AR842" t="str">
            <v xml:space="preserve"> LNRI5.6PHP</v>
          </cell>
          <cell r="AS842" t="str">
            <v xml:space="preserve"> open source </v>
          </cell>
          <cell r="AT842" t="str">
            <v xml:space="preserve"> web </v>
          </cell>
          <cell r="AU842" t="str">
            <v xml:space="preserve">livre php </v>
          </cell>
          <cell r="AV842" t="str">
            <v/>
          </cell>
          <cell r="AW842" t="str">
            <v/>
          </cell>
          <cell r="AX842" t="str">
            <v/>
          </cell>
          <cell r="AY842" t="str">
            <v/>
          </cell>
          <cell r="AZ842" t="str">
            <v/>
          </cell>
          <cell r="BA842" t="str">
            <v/>
          </cell>
          <cell r="BB842" t="str">
            <v/>
          </cell>
          <cell r="BC842" t="str">
            <v/>
          </cell>
          <cell r="BD842" t="str">
            <v/>
          </cell>
          <cell r="BE842" t="str">
            <v/>
          </cell>
          <cell r="BF842" t="str">
            <v/>
          </cell>
          <cell r="BG842" t="str">
            <v/>
          </cell>
          <cell r="BH842" t="str">
            <v/>
          </cell>
          <cell r="BI842" t="str">
            <v/>
          </cell>
          <cell r="BJ842" t="str">
            <v/>
          </cell>
          <cell r="BK842" t="str">
            <v/>
          </cell>
          <cell r="BL842" t="str">
            <v/>
          </cell>
          <cell r="BM842" t="str">
            <v/>
          </cell>
          <cell r="BN842" t="str">
            <v/>
          </cell>
          <cell r="BO842" t="str">
            <v/>
          </cell>
          <cell r="BP842" t="str">
            <v/>
          </cell>
          <cell r="BQ842" t="str">
            <v/>
          </cell>
          <cell r="BR842" t="str">
            <v/>
          </cell>
          <cell r="BS842" t="str">
            <v/>
          </cell>
          <cell r="BT842" t="str">
            <v/>
          </cell>
          <cell r="BU842" t="str">
            <v/>
          </cell>
          <cell r="BV842" t="str">
            <v/>
          </cell>
          <cell r="BW842" t="str">
            <v/>
          </cell>
          <cell r="BX842" t="str">
            <v/>
          </cell>
        </row>
        <row r="843">
          <cell r="A843" t="str">
            <v>RI52.5UML</v>
          </cell>
          <cell r="B843" t="str">
            <v>UML 2.5</v>
          </cell>
          <cell r="C843" t="str">
            <v>Initiation, exemples et exercices corrigés (5e édition)</v>
          </cell>
          <cell r="D843" t="str">
            <v>Laurent DEBRAUWER,Fien VAN DER HEYDE</v>
          </cell>
          <cell r="E843" t="str">
            <v/>
          </cell>
          <cell r="F843" t="str">
            <v>DEBRAUWER, Laurent</v>
          </cell>
          <cell r="G843" t="str">
            <v>VAN DER HEYDE, Fien</v>
          </cell>
          <cell r="H843" t="str">
            <v/>
          </cell>
          <cell r="I843" t="str">
            <v/>
          </cell>
          <cell r="J843" t="str">
            <v/>
          </cell>
          <cell r="K843" t="str">
            <v>Edition du 1 March 2020</v>
          </cell>
          <cell r="L843" t="str">
            <v>341 pages</v>
          </cell>
          <cell r="M843" t="str">
            <v>Editions ENI</v>
          </cell>
          <cell r="N843" t="str">
            <v>fre</v>
          </cell>
          <cell r="O843" t="str">
            <v>fre</v>
          </cell>
          <cell r="P843" t="str">
            <v>fre</v>
          </cell>
          <cell r="Q843" t="str">
            <v>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v>
          </cell>
          <cell r="R843">
            <v>9782409024092</v>
          </cell>
          <cell r="S843" t="str">
            <v>Version Numérique</v>
          </cell>
          <cell r="T843">
            <v>9782409024085</v>
          </cell>
          <cell r="U843" t="str">
            <v>Version Imprimée</v>
          </cell>
          <cell r="V843" t="str">
            <v>St-Herblain</v>
          </cell>
          <cell r="W843" t="str">
            <v>Editions ENI</v>
          </cell>
          <cell r="X843">
            <v>2020</v>
          </cell>
          <cell r="Y843" t="str">
            <v>Bibliothèque Numérique ENI (Service en ligne)</v>
          </cell>
          <cell r="Z843" t="str">
            <v>RESSOURCES INFORMATIQUES</v>
          </cell>
          <cell r="AA843" t="str">
            <v>texte</v>
          </cell>
          <cell r="AB843" t="str">
            <v>txt</v>
          </cell>
          <cell r="AC843" t="str">
            <v>rdacontent/fre</v>
          </cell>
          <cell r="AD843" t="str">
            <v>informatique</v>
          </cell>
          <cell r="AE843" t="str">
            <v>c</v>
          </cell>
          <cell r="AF843" t="str">
            <v>rdamedia/fre</v>
          </cell>
          <cell r="AG843" t="str">
            <v>ressource en ligne</v>
          </cell>
          <cell r="AH843" t="str">
            <v>cr</v>
          </cell>
          <cell r="AI843" t="str">
            <v>rdacarrier/fre</v>
          </cell>
          <cell r="AJ843" t="str">
            <v>m\\\\\o\\d\\\\\\\\</v>
          </cell>
          <cell r="AK843" t="str">
            <v>cr\cn\\\\uuaua</v>
          </cell>
          <cell r="AL843" t="str">
            <v>Accès restreint aux membres</v>
          </cell>
          <cell r="AM843" t="str">
            <v>Source de la note de description : Version imprimée</v>
          </cell>
          <cell r="AN843" t="str">
            <v/>
          </cell>
          <cell r="AO843" t="str">
            <v>%SITE_CLIENT%/?library_guid=5C07E2BB-891C-463F-A2A6-C13AB6FF9314</v>
          </cell>
          <cell r="AP843" t="str">
            <v>Accès au travers du portail ENI</v>
          </cell>
          <cell r="AQ843" t="str">
            <v xml:space="preserve"> diagrammes </v>
          </cell>
          <cell r="AR843" t="str">
            <v xml:space="preserve"> LNRI52.5UML</v>
          </cell>
          <cell r="AS843" t="str">
            <v xml:space="preserve"> modelisation </v>
          </cell>
          <cell r="AT843" t="str">
            <v xml:space="preserve"> modélisation </v>
          </cell>
          <cell r="AU843" t="str">
            <v xml:space="preserve"> uml 2 </v>
          </cell>
          <cell r="AV843" t="str">
            <v xml:space="preserve"> uml 2.4 </v>
          </cell>
          <cell r="AW843" t="str">
            <v xml:space="preserve"> UML2 </v>
          </cell>
          <cell r="AX843" t="str">
            <v xml:space="preserve">livre UML </v>
          </cell>
          <cell r="AY843" t="str">
            <v/>
          </cell>
          <cell r="AZ843" t="str">
            <v/>
          </cell>
          <cell r="BA843" t="str">
            <v/>
          </cell>
          <cell r="BB843" t="str">
            <v/>
          </cell>
          <cell r="BC843" t="str">
            <v/>
          </cell>
          <cell r="BD843" t="str">
            <v/>
          </cell>
          <cell r="BE843" t="str">
            <v/>
          </cell>
          <cell r="BF843" t="str">
            <v/>
          </cell>
          <cell r="BG843" t="str">
            <v/>
          </cell>
          <cell r="BH843" t="str">
            <v/>
          </cell>
          <cell r="BI843" t="str">
            <v/>
          </cell>
          <cell r="BJ843" t="str">
            <v/>
          </cell>
          <cell r="BK843" t="str">
            <v/>
          </cell>
          <cell r="BL843" t="str">
            <v/>
          </cell>
          <cell r="BM843" t="str">
            <v/>
          </cell>
          <cell r="BN843" t="str">
            <v/>
          </cell>
          <cell r="BO843" t="str">
            <v/>
          </cell>
          <cell r="BP843" t="str">
            <v/>
          </cell>
          <cell r="BQ843" t="str">
            <v/>
          </cell>
          <cell r="BR843" t="str">
            <v/>
          </cell>
          <cell r="BS843" t="str">
            <v/>
          </cell>
          <cell r="BT843" t="str">
            <v/>
          </cell>
          <cell r="BU843" t="str">
            <v/>
          </cell>
          <cell r="BV843" t="str">
            <v/>
          </cell>
          <cell r="BW843" t="str">
            <v/>
          </cell>
          <cell r="BX843" t="str">
            <v/>
          </cell>
        </row>
        <row r="844">
          <cell r="A844" t="str">
            <v>RI56MYSA</v>
          </cell>
          <cell r="B844" t="str">
            <v>MySQL 5.6</v>
          </cell>
          <cell r="C844" t="str">
            <v>Administration et optimisation</v>
          </cell>
          <cell r="D844" t="str">
            <v>Stéphane COMBAUDON,Olivier DASINI</v>
          </cell>
          <cell r="E844" t="str">
            <v/>
          </cell>
          <cell r="F844" t="str">
            <v>COMBAUDON, Stéphane</v>
          </cell>
          <cell r="G844" t="str">
            <v>DASINI, Olivier</v>
          </cell>
          <cell r="H844" t="str">
            <v/>
          </cell>
          <cell r="I844" t="str">
            <v/>
          </cell>
          <cell r="J844" t="str">
            <v/>
          </cell>
          <cell r="K844" t="str">
            <v>Edition du 1 February 2013</v>
          </cell>
          <cell r="L844" t="str">
            <v>514 pages</v>
          </cell>
          <cell r="M844" t="str">
            <v>Editions ENI</v>
          </cell>
          <cell r="N844" t="str">
            <v>fre</v>
          </cell>
          <cell r="O844" t="str">
            <v>fre</v>
          </cell>
          <cell r="P844" t="str">
            <v>fre</v>
          </cell>
          <cell r="Q844" t="str">
            <v>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v>
          </cell>
          <cell r="R844">
            <v>9782746079533</v>
          </cell>
          <cell r="S844" t="str">
            <v>Version Numérique</v>
          </cell>
          <cell r="T844">
            <v>9782746078642</v>
          </cell>
          <cell r="U844" t="str">
            <v>Version Imprimée</v>
          </cell>
          <cell r="V844" t="str">
            <v>St-Herblain</v>
          </cell>
          <cell r="W844" t="str">
            <v>Editions ENI</v>
          </cell>
          <cell r="X844">
            <v>2013</v>
          </cell>
          <cell r="Y844" t="str">
            <v>Bibliothèque Numérique ENI (Service en ligne)</v>
          </cell>
          <cell r="Z844" t="str">
            <v>RESSOURCES INFORMATIQUES</v>
          </cell>
          <cell r="AA844" t="str">
            <v>texte</v>
          </cell>
          <cell r="AB844" t="str">
            <v>txt</v>
          </cell>
          <cell r="AC844" t="str">
            <v>rdacontent/fre</v>
          </cell>
          <cell r="AD844" t="str">
            <v>informatique</v>
          </cell>
          <cell r="AE844" t="str">
            <v>c</v>
          </cell>
          <cell r="AF844" t="str">
            <v>rdamedia/fre</v>
          </cell>
          <cell r="AG844" t="str">
            <v>ressource en ligne</v>
          </cell>
          <cell r="AH844" t="str">
            <v>cr</v>
          </cell>
          <cell r="AI844" t="str">
            <v>rdacarrier/fre</v>
          </cell>
          <cell r="AJ844" t="str">
            <v>m\\\\\o\\d\\\\\\\\</v>
          </cell>
          <cell r="AK844" t="str">
            <v>cr\cn\\\\uuaua</v>
          </cell>
          <cell r="AL844" t="str">
            <v>Accès restreint aux membres</v>
          </cell>
          <cell r="AM844" t="str">
            <v>Source de la note de description : Version imprimée</v>
          </cell>
          <cell r="AN844" t="str">
            <v/>
          </cell>
          <cell r="AO844" t="str">
            <v>%SITE_CLIENT%/?library_guid=E242759A-6B92-4FD3-ADA7-759CD9AA74D3</v>
          </cell>
          <cell r="AP844" t="str">
            <v>Accès au travers du portail ENI</v>
          </cell>
          <cell r="AQ844" t="str">
            <v xml:space="preserve"> LNRI56MYSA</v>
          </cell>
          <cell r="AR844" t="str">
            <v xml:space="preserve"> mariadb </v>
          </cell>
          <cell r="AS844" t="str">
            <v xml:space="preserve"> Open source </v>
          </cell>
          <cell r="AT844" t="str">
            <v xml:space="preserve"> sgbd </v>
          </cell>
          <cell r="AU844" t="str">
            <v xml:space="preserve"> sgbdr </v>
          </cell>
          <cell r="AV844" t="str">
            <v xml:space="preserve">livre mysql </v>
          </cell>
          <cell r="AW844" t="str">
            <v/>
          </cell>
          <cell r="AX844" t="str">
            <v/>
          </cell>
          <cell r="AY844" t="str">
            <v/>
          </cell>
          <cell r="AZ844" t="str">
            <v/>
          </cell>
          <cell r="BA844" t="str">
            <v/>
          </cell>
          <cell r="BB844" t="str">
            <v/>
          </cell>
          <cell r="BC844" t="str">
            <v/>
          </cell>
          <cell r="BD844" t="str">
            <v/>
          </cell>
          <cell r="BE844" t="str">
            <v/>
          </cell>
          <cell r="BF844" t="str">
            <v/>
          </cell>
          <cell r="BG844" t="str">
            <v/>
          </cell>
          <cell r="BH844" t="str">
            <v/>
          </cell>
          <cell r="BI844" t="str">
            <v/>
          </cell>
          <cell r="BJ844" t="str">
            <v/>
          </cell>
          <cell r="BK844" t="str">
            <v/>
          </cell>
          <cell r="BL844" t="str">
            <v/>
          </cell>
          <cell r="BM844" t="str">
            <v/>
          </cell>
          <cell r="BN844" t="str">
            <v/>
          </cell>
          <cell r="BO844" t="str">
            <v/>
          </cell>
          <cell r="BP844" t="str">
            <v/>
          </cell>
          <cell r="BQ844" t="str">
            <v/>
          </cell>
          <cell r="BR844" t="str">
            <v/>
          </cell>
          <cell r="BS844" t="str">
            <v/>
          </cell>
          <cell r="BT844" t="str">
            <v/>
          </cell>
          <cell r="BU844" t="str">
            <v/>
          </cell>
          <cell r="BV844" t="str">
            <v/>
          </cell>
          <cell r="BW844" t="str">
            <v/>
          </cell>
          <cell r="BX844" t="str">
            <v/>
          </cell>
        </row>
        <row r="845">
          <cell r="A845" t="str">
            <v>RI57MYSA</v>
          </cell>
          <cell r="B845" t="str">
            <v>MySQL 5.7</v>
          </cell>
          <cell r="C845" t="str">
            <v>Administration et optimisation</v>
          </cell>
          <cell r="D845" t="str">
            <v>Stéphane COMBAUDON</v>
          </cell>
          <cell r="E845" t="str">
            <v/>
          </cell>
          <cell r="F845" t="str">
            <v>COMBAUDON, Stéphane</v>
          </cell>
          <cell r="G845" t="str">
            <v/>
          </cell>
          <cell r="H845" t="str">
            <v/>
          </cell>
          <cell r="I845" t="str">
            <v/>
          </cell>
          <cell r="J845" t="str">
            <v/>
          </cell>
          <cell r="K845" t="str">
            <v>Edition du 1 October 2016</v>
          </cell>
          <cell r="L845" t="str">
            <v>503 pages</v>
          </cell>
          <cell r="M845" t="str">
            <v>Editions ENI</v>
          </cell>
          <cell r="N845" t="str">
            <v>fre</v>
          </cell>
          <cell r="O845" t="str">
            <v>fre</v>
          </cell>
          <cell r="P845" t="str">
            <v>fre</v>
          </cell>
          <cell r="Q845" t="str">
            <v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v>
          </cell>
          <cell r="R845">
            <v>9782409005244</v>
          </cell>
          <cell r="S845" t="str">
            <v>Version Numérique</v>
          </cell>
          <cell r="T845">
            <v>9782409003752</v>
          </cell>
          <cell r="U845" t="str">
            <v>Version Imprimée</v>
          </cell>
          <cell r="V845" t="str">
            <v>St-Herblain</v>
          </cell>
          <cell r="W845" t="str">
            <v>Editions ENI</v>
          </cell>
          <cell r="X845">
            <v>2016</v>
          </cell>
          <cell r="Y845" t="str">
            <v>Bibliothèque Numérique ENI (Service en ligne)</v>
          </cell>
          <cell r="Z845" t="str">
            <v>RESSOURCES INFORMATIQUES</v>
          </cell>
          <cell r="AA845" t="str">
            <v>texte</v>
          </cell>
          <cell r="AB845" t="str">
            <v>txt</v>
          </cell>
          <cell r="AC845" t="str">
            <v>rdacontent/fre</v>
          </cell>
          <cell r="AD845" t="str">
            <v>informatique</v>
          </cell>
          <cell r="AE845" t="str">
            <v>c</v>
          </cell>
          <cell r="AF845" t="str">
            <v>rdamedia/fre</v>
          </cell>
          <cell r="AG845" t="str">
            <v>ressource en ligne</v>
          </cell>
          <cell r="AH845" t="str">
            <v>cr</v>
          </cell>
          <cell r="AI845" t="str">
            <v>rdacarrier/fre</v>
          </cell>
          <cell r="AJ845" t="str">
            <v>m\\\\\o\\d\\\\\\\\</v>
          </cell>
          <cell r="AK845" t="str">
            <v>cr\cn\\\\uuaua</v>
          </cell>
          <cell r="AL845" t="str">
            <v>Accès restreint aux membres</v>
          </cell>
          <cell r="AM845" t="str">
            <v>Source de la note de description : Version imprimée</v>
          </cell>
          <cell r="AN845" t="str">
            <v/>
          </cell>
          <cell r="AO845" t="str">
            <v>%SITE_CLIENT%/?library_guid=834F66C5-5078-46CC-ACC8-C0B8FB75FEDD</v>
          </cell>
          <cell r="AP845" t="str">
            <v>Accès au travers du portail ENI</v>
          </cell>
          <cell r="AQ845" t="str">
            <v xml:space="preserve"> base de données </v>
          </cell>
          <cell r="AR845" t="str">
            <v xml:space="preserve"> LNRI57MYSA</v>
          </cell>
          <cell r="AS845" t="str">
            <v xml:space="preserve"> Open source </v>
          </cell>
          <cell r="AT845" t="str">
            <v xml:space="preserve"> requête </v>
          </cell>
          <cell r="AU845" t="str">
            <v xml:space="preserve"> server </v>
          </cell>
          <cell r="AV845" t="str">
            <v xml:space="preserve"> serveur </v>
          </cell>
          <cell r="AW845" t="str">
            <v xml:space="preserve"> sgbd </v>
          </cell>
          <cell r="AX845" t="str">
            <v xml:space="preserve"> sgbdr </v>
          </cell>
          <cell r="AY845" t="str">
            <v xml:space="preserve">livre mysql </v>
          </cell>
          <cell r="AZ845" t="str">
            <v/>
          </cell>
          <cell r="BA845" t="str">
            <v/>
          </cell>
          <cell r="BB845" t="str">
            <v/>
          </cell>
          <cell r="BC845" t="str">
            <v/>
          </cell>
          <cell r="BD845" t="str">
            <v/>
          </cell>
          <cell r="BE845" t="str">
            <v/>
          </cell>
          <cell r="BF845" t="str">
            <v/>
          </cell>
          <cell r="BG845" t="str">
            <v/>
          </cell>
          <cell r="BH845" t="str">
            <v/>
          </cell>
          <cell r="BI845" t="str">
            <v/>
          </cell>
          <cell r="BJ845" t="str">
            <v/>
          </cell>
          <cell r="BK845" t="str">
            <v/>
          </cell>
          <cell r="BL845" t="str">
            <v/>
          </cell>
          <cell r="BM845" t="str">
            <v/>
          </cell>
          <cell r="BN845" t="str">
            <v/>
          </cell>
          <cell r="BO845" t="str">
            <v/>
          </cell>
          <cell r="BP845" t="str">
            <v/>
          </cell>
          <cell r="BQ845" t="str">
            <v/>
          </cell>
          <cell r="BR845" t="str">
            <v/>
          </cell>
          <cell r="BS845" t="str">
            <v/>
          </cell>
          <cell r="BT845" t="str">
            <v/>
          </cell>
          <cell r="BU845" t="str">
            <v/>
          </cell>
          <cell r="BV845" t="str">
            <v/>
          </cell>
          <cell r="BW845" t="str">
            <v/>
          </cell>
          <cell r="BX845" t="str">
            <v/>
          </cell>
        </row>
        <row r="846">
          <cell r="A846" t="str">
            <v>RI58PH8MY</v>
          </cell>
          <cell r="B846" t="str">
            <v>PHP et MySQL</v>
          </cell>
          <cell r="C846" t="str">
            <v>Maîtrisez le développement d'un site web dynamique et interactif (5e édition)</v>
          </cell>
          <cell r="D846" t="str">
            <v>Olivier HEURTEL</v>
          </cell>
          <cell r="E846" t="str">
            <v/>
          </cell>
          <cell r="F846" t="str">
            <v>HEURTEL, Olivier</v>
          </cell>
          <cell r="G846" t="str">
            <v/>
          </cell>
          <cell r="H846" t="str">
            <v/>
          </cell>
          <cell r="I846" t="str">
            <v/>
          </cell>
          <cell r="J846" t="str">
            <v/>
          </cell>
          <cell r="K846" t="str">
            <v>Edition du 1 August 2022</v>
          </cell>
          <cell r="L846" t="str">
            <v>843 pages</v>
          </cell>
          <cell r="M846" t="str">
            <v>Editions ENI</v>
          </cell>
          <cell r="N846" t="str">
            <v>fre</v>
          </cell>
          <cell r="O846" t="str">
            <v>fre</v>
          </cell>
          <cell r="P846" t="str">
            <v>fre</v>
          </cell>
          <cell r="Q846" t="str">
            <v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v>
          </cell>
          <cell r="R846">
            <v>9782409036620</v>
          </cell>
          <cell r="S846" t="str">
            <v>Version Numérique</v>
          </cell>
          <cell r="T846">
            <v>9782409036613</v>
          </cell>
          <cell r="U846" t="str">
            <v>Version Imprimée</v>
          </cell>
          <cell r="V846" t="str">
            <v>St-Herblain</v>
          </cell>
          <cell r="W846" t="str">
            <v>Editions ENI</v>
          </cell>
          <cell r="X846">
            <v>2022</v>
          </cell>
          <cell r="Y846" t="str">
            <v>Bibliothèque Numérique ENI (Service en ligne)</v>
          </cell>
          <cell r="Z846" t="str">
            <v>RESSOURCES INFORMATIQUES</v>
          </cell>
          <cell r="AA846" t="str">
            <v>texte</v>
          </cell>
          <cell r="AB846" t="str">
            <v>txt</v>
          </cell>
          <cell r="AC846" t="str">
            <v>rdacontent/fre</v>
          </cell>
          <cell r="AD846" t="str">
            <v>informatique</v>
          </cell>
          <cell r="AE846" t="str">
            <v>c</v>
          </cell>
          <cell r="AF846" t="str">
            <v>rdamedia/fre</v>
          </cell>
          <cell r="AG846" t="str">
            <v>ressource en ligne</v>
          </cell>
          <cell r="AH846" t="str">
            <v>cr</v>
          </cell>
          <cell r="AI846" t="str">
            <v>rdacarrier/fre</v>
          </cell>
          <cell r="AJ846" t="str">
            <v>m\\\\\o\\d\\\\\\\\</v>
          </cell>
          <cell r="AK846" t="str">
            <v>cr\cn\\\\uuaua</v>
          </cell>
          <cell r="AL846" t="str">
            <v>Accès restreint aux membres</v>
          </cell>
          <cell r="AM846" t="str">
            <v>Source de la note de description : Version imprimée</v>
          </cell>
          <cell r="AN846" t="str">
            <v/>
          </cell>
          <cell r="AO846" t="str">
            <v>%SITE_CLIENT%/?library_guid=3AFA1FED-B050-4E40-AD57-19D8647C2123</v>
          </cell>
          <cell r="AP846" t="str">
            <v>Accès au travers du portail ENI</v>
          </cell>
          <cell r="AQ846" t="str">
            <v xml:space="preserve"> Base de données relationnelle </v>
          </cell>
          <cell r="AR846" t="str">
            <v xml:space="preserve"> développement </v>
          </cell>
          <cell r="AS846" t="str">
            <v xml:space="preserve"> pages dynamiques</v>
          </cell>
          <cell r="AT846" t="str">
            <v xml:space="preserve"> SGBD </v>
          </cell>
          <cell r="AU846" t="str">
            <v xml:space="preserve"> SGBDR </v>
          </cell>
          <cell r="AV846" t="str">
            <v xml:space="preserve"> site interactif </v>
          </cell>
          <cell r="AW846" t="str">
            <v xml:space="preserve">langage </v>
          </cell>
          <cell r="AX846" t="str">
            <v/>
          </cell>
          <cell r="AY846" t="str">
            <v/>
          </cell>
          <cell r="AZ846" t="str">
            <v/>
          </cell>
          <cell r="BA846" t="str">
            <v/>
          </cell>
          <cell r="BB846" t="str">
            <v/>
          </cell>
          <cell r="BC846" t="str">
            <v/>
          </cell>
          <cell r="BD846" t="str">
            <v/>
          </cell>
          <cell r="BE846" t="str">
            <v/>
          </cell>
          <cell r="BF846" t="str">
            <v/>
          </cell>
          <cell r="BG846" t="str">
            <v/>
          </cell>
          <cell r="BH846" t="str">
            <v/>
          </cell>
          <cell r="BI846" t="str">
            <v/>
          </cell>
          <cell r="BJ846" t="str">
            <v/>
          </cell>
          <cell r="BK846" t="str">
            <v/>
          </cell>
          <cell r="BL846" t="str">
            <v/>
          </cell>
          <cell r="BM846" t="str">
            <v/>
          </cell>
          <cell r="BN846" t="str">
            <v/>
          </cell>
          <cell r="BO846" t="str">
            <v/>
          </cell>
          <cell r="BP846" t="str">
            <v/>
          </cell>
          <cell r="BQ846" t="str">
            <v/>
          </cell>
          <cell r="BR846" t="str">
            <v/>
          </cell>
          <cell r="BS846" t="str">
            <v/>
          </cell>
          <cell r="BT846" t="str">
            <v/>
          </cell>
          <cell r="BU846" t="str">
            <v/>
          </cell>
          <cell r="BV846" t="str">
            <v/>
          </cell>
          <cell r="BW846" t="str">
            <v/>
          </cell>
          <cell r="BX846" t="str">
            <v/>
          </cell>
        </row>
        <row r="847">
          <cell r="A847" t="str">
            <v>RI5AND</v>
          </cell>
          <cell r="B847" t="str">
            <v>Android 5</v>
          </cell>
          <cell r="C847" t="str">
            <v>Les fondamentaux du développement d'applications Java</v>
          </cell>
          <cell r="D847" t="str">
            <v>Nazim BENBOURAHLA</v>
          </cell>
          <cell r="E847" t="str">
            <v/>
          </cell>
          <cell r="F847" t="str">
            <v>BENBOURAHLA, Nazim</v>
          </cell>
          <cell r="G847" t="str">
            <v/>
          </cell>
          <cell r="H847" t="str">
            <v/>
          </cell>
          <cell r="I847" t="str">
            <v/>
          </cell>
          <cell r="J847" t="str">
            <v/>
          </cell>
          <cell r="K847" t="str">
            <v>Edition du 1 April 2015</v>
          </cell>
          <cell r="L847" t="str">
            <v>412 pages</v>
          </cell>
          <cell r="M847" t="str">
            <v>Editions ENI</v>
          </cell>
          <cell r="N847" t="str">
            <v>fre</v>
          </cell>
          <cell r="O847" t="str">
            <v>fre</v>
          </cell>
          <cell r="P847" t="str">
            <v>fre</v>
          </cell>
          <cell r="Q847" t="str">
            <v>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v>
          </cell>
          <cell r="R847">
            <v>9782746095922</v>
          </cell>
          <cell r="S847" t="str">
            <v>Version Numérique</v>
          </cell>
          <cell r="T847">
            <v>9782746094444</v>
          </cell>
          <cell r="U847" t="str">
            <v>Version Imprimée</v>
          </cell>
          <cell r="V847" t="str">
            <v>St-Herblain</v>
          </cell>
          <cell r="W847" t="str">
            <v>Editions ENI</v>
          </cell>
          <cell r="X847">
            <v>2015</v>
          </cell>
          <cell r="Y847" t="str">
            <v>Bibliothèque Numérique ENI (Service en ligne)</v>
          </cell>
          <cell r="Z847" t="str">
            <v>RESSOURCES INFORMATIQUES</v>
          </cell>
          <cell r="AA847" t="str">
            <v>texte</v>
          </cell>
          <cell r="AB847" t="str">
            <v>txt</v>
          </cell>
          <cell r="AC847" t="str">
            <v>rdacontent/fre</v>
          </cell>
          <cell r="AD847" t="str">
            <v>informatique</v>
          </cell>
          <cell r="AE847" t="str">
            <v>c</v>
          </cell>
          <cell r="AF847" t="str">
            <v>rdamedia/fre</v>
          </cell>
          <cell r="AG847" t="str">
            <v>ressource en ligne</v>
          </cell>
          <cell r="AH847" t="str">
            <v>cr</v>
          </cell>
          <cell r="AI847" t="str">
            <v>rdacarrier/fre</v>
          </cell>
          <cell r="AJ847" t="str">
            <v>m\\\\\o\\d\\\\\\\\</v>
          </cell>
          <cell r="AK847" t="str">
            <v>cr\cn\\\\uuaua</v>
          </cell>
          <cell r="AL847" t="str">
            <v>Accès restreint aux membres</v>
          </cell>
          <cell r="AM847" t="str">
            <v>Source de la note de description : Version imprimée</v>
          </cell>
          <cell r="AN847" t="str">
            <v/>
          </cell>
          <cell r="AO847" t="str">
            <v>%SITE_CLIENT%/?library_guid=4FEEB446-DAC9-4377-BC2D-F784D1C78E55</v>
          </cell>
          <cell r="AP847" t="str">
            <v>Accès au travers du portail ENI</v>
          </cell>
          <cell r="AQ847" t="str">
            <v xml:space="preserve"> androïd </v>
          </cell>
          <cell r="AR847" t="str">
            <v xml:space="preserve"> appli </v>
          </cell>
          <cell r="AS847" t="str">
            <v xml:space="preserve"> applications </v>
          </cell>
          <cell r="AT847" t="str">
            <v xml:space="preserve"> jee </v>
          </cell>
          <cell r="AU847" t="str">
            <v xml:space="preserve"> jse </v>
          </cell>
          <cell r="AV847" t="str">
            <v xml:space="preserve"> LNRI5AND</v>
          </cell>
          <cell r="AW847" t="str">
            <v xml:space="preserve"> lollipop </v>
          </cell>
          <cell r="AX847" t="str">
            <v xml:space="preserve"> sdk android </v>
          </cell>
          <cell r="AY847" t="str">
            <v xml:space="preserve"> smartphone </v>
          </cell>
          <cell r="AZ847" t="str">
            <v xml:space="preserve"> tablette </v>
          </cell>
          <cell r="BA847" t="str">
            <v xml:space="preserve">livre android </v>
          </cell>
          <cell r="BB847" t="str">
            <v/>
          </cell>
          <cell r="BC847" t="str">
            <v/>
          </cell>
          <cell r="BD847" t="str">
            <v/>
          </cell>
          <cell r="BE847" t="str">
            <v/>
          </cell>
          <cell r="BF847" t="str">
            <v/>
          </cell>
          <cell r="BG847" t="str">
            <v/>
          </cell>
          <cell r="BH847" t="str">
            <v/>
          </cell>
          <cell r="BI847" t="str">
            <v/>
          </cell>
          <cell r="BJ847" t="str">
            <v/>
          </cell>
          <cell r="BK847" t="str">
            <v/>
          </cell>
          <cell r="BL847" t="str">
            <v/>
          </cell>
          <cell r="BM847" t="str">
            <v/>
          </cell>
          <cell r="BN847" t="str">
            <v/>
          </cell>
          <cell r="BO847" t="str">
            <v/>
          </cell>
          <cell r="BP847" t="str">
            <v/>
          </cell>
          <cell r="BQ847" t="str">
            <v/>
          </cell>
          <cell r="BR847" t="str">
            <v/>
          </cell>
          <cell r="BS847" t="str">
            <v/>
          </cell>
          <cell r="BT847" t="str">
            <v/>
          </cell>
          <cell r="BU847" t="str">
            <v/>
          </cell>
          <cell r="BV847" t="str">
            <v/>
          </cell>
          <cell r="BW847" t="str">
            <v/>
          </cell>
          <cell r="BX847" t="str">
            <v/>
          </cell>
        </row>
        <row r="848">
          <cell r="A848" t="str">
            <v>RI5MYSA</v>
          </cell>
          <cell r="B848" t="str">
            <v>MySQL 5</v>
          </cell>
          <cell r="C848" t="str">
            <v>Administration et optimisation</v>
          </cell>
          <cell r="D848" t="str">
            <v>Stéphane COMBAUDON,Olivier DASINI,Cyril SCETBON</v>
          </cell>
          <cell r="E848" t="str">
            <v/>
          </cell>
          <cell r="F848" t="str">
            <v>COMBAUDON, Stéphane</v>
          </cell>
          <cell r="G848" t="str">
            <v>DASINI, Olivier</v>
          </cell>
          <cell r="H848" t="str">
            <v>SCETBON, Cyril</v>
          </cell>
          <cell r="I848" t="str">
            <v/>
          </cell>
          <cell r="J848" t="str">
            <v/>
          </cell>
          <cell r="K848" t="str">
            <v>Edition du 1 June 2010</v>
          </cell>
          <cell r="L848" t="str">
            <v>506 pages</v>
          </cell>
          <cell r="M848" t="str">
            <v>Editions ENI</v>
          </cell>
          <cell r="N848" t="str">
            <v>fre</v>
          </cell>
          <cell r="O848" t="str">
            <v>fre</v>
          </cell>
          <cell r="P848" t="str">
            <v>fre</v>
          </cell>
          <cell r="Q848" t="str">
            <v>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v>
          </cell>
          <cell r="R848">
            <v>9782746056091</v>
          </cell>
          <cell r="S848" t="str">
            <v>Version Numérique</v>
          </cell>
          <cell r="T848">
            <v>9782746055162</v>
          </cell>
          <cell r="U848" t="str">
            <v>Version Imprimée</v>
          </cell>
          <cell r="V848" t="str">
            <v>St-Herblain</v>
          </cell>
          <cell r="W848" t="str">
            <v>Editions ENI</v>
          </cell>
          <cell r="X848">
            <v>2010</v>
          </cell>
          <cell r="Y848" t="str">
            <v>Bibliothèque Numérique ENI (Service en ligne)</v>
          </cell>
          <cell r="Z848" t="str">
            <v>RESSOURCES INFORMATIQUES</v>
          </cell>
          <cell r="AA848" t="str">
            <v>texte</v>
          </cell>
          <cell r="AB848" t="str">
            <v>txt</v>
          </cell>
          <cell r="AC848" t="str">
            <v>rdacontent/fre</v>
          </cell>
          <cell r="AD848" t="str">
            <v>informatique</v>
          </cell>
          <cell r="AE848" t="str">
            <v>c</v>
          </cell>
          <cell r="AF848" t="str">
            <v>rdamedia/fre</v>
          </cell>
          <cell r="AG848" t="str">
            <v>ressource en ligne</v>
          </cell>
          <cell r="AH848" t="str">
            <v>cr</v>
          </cell>
          <cell r="AI848" t="str">
            <v>rdacarrier/fre</v>
          </cell>
          <cell r="AJ848" t="str">
            <v>m\\\\\o\\d\\\\\\\\</v>
          </cell>
          <cell r="AK848" t="str">
            <v>cr\cn\\\\uuaua</v>
          </cell>
          <cell r="AL848" t="str">
            <v>Accès restreint aux membres</v>
          </cell>
          <cell r="AM848" t="str">
            <v>Source de la note de description : Version imprimée</v>
          </cell>
          <cell r="AN848" t="str">
            <v/>
          </cell>
          <cell r="AO848" t="str">
            <v>%SITE_CLIENT%/?library_guid=7C97815C-8748-4716-9535-7E2C0BA4D9FE</v>
          </cell>
          <cell r="AP848" t="str">
            <v>Accès au travers du portail ENI</v>
          </cell>
          <cell r="AQ848" t="str">
            <v xml:space="preserve"> livre sgbd </v>
          </cell>
          <cell r="AR848" t="str">
            <v xml:space="preserve"> LNRI5MYSA</v>
          </cell>
          <cell r="AS848" t="str">
            <v xml:space="preserve"> mariadb </v>
          </cell>
          <cell r="AT848" t="str">
            <v xml:space="preserve"> Open source </v>
          </cell>
          <cell r="AU848" t="str">
            <v xml:space="preserve">livre mysql </v>
          </cell>
          <cell r="AV848" t="str">
            <v/>
          </cell>
          <cell r="AW848" t="str">
            <v/>
          </cell>
          <cell r="AX848" t="str">
            <v/>
          </cell>
          <cell r="AY848" t="str">
            <v/>
          </cell>
          <cell r="AZ848" t="str">
            <v/>
          </cell>
          <cell r="BA848" t="str">
            <v/>
          </cell>
          <cell r="BB848" t="str">
            <v/>
          </cell>
          <cell r="BC848" t="str">
            <v/>
          </cell>
          <cell r="BD848" t="str">
            <v/>
          </cell>
          <cell r="BE848" t="str">
            <v/>
          </cell>
          <cell r="BF848" t="str">
            <v/>
          </cell>
          <cell r="BG848" t="str">
            <v/>
          </cell>
          <cell r="BH848" t="str">
            <v/>
          </cell>
          <cell r="BI848" t="str">
            <v/>
          </cell>
          <cell r="BJ848" t="str">
            <v/>
          </cell>
          <cell r="BK848" t="str">
            <v/>
          </cell>
          <cell r="BL848" t="str">
            <v/>
          </cell>
          <cell r="BM848" t="str">
            <v/>
          </cell>
          <cell r="BN848" t="str">
            <v/>
          </cell>
          <cell r="BO848" t="str">
            <v/>
          </cell>
          <cell r="BP848" t="str">
            <v/>
          </cell>
          <cell r="BQ848" t="str">
            <v/>
          </cell>
          <cell r="BR848" t="str">
            <v/>
          </cell>
          <cell r="BS848" t="str">
            <v/>
          </cell>
          <cell r="BT848" t="str">
            <v/>
          </cell>
          <cell r="BU848" t="str">
            <v/>
          </cell>
          <cell r="BV848" t="str">
            <v/>
          </cell>
          <cell r="BW848" t="str">
            <v/>
          </cell>
          <cell r="BX848" t="str">
            <v/>
          </cell>
        </row>
        <row r="849">
          <cell r="A849" t="str">
            <v>RI6.5BUSOD</v>
          </cell>
          <cell r="B849" t="str">
            <v>BusinessObjects Designer versions 6.5 et XI</v>
          </cell>
          <cell r="C849" t="str">
            <v/>
          </cell>
          <cell r="D849" t="str">
            <v>Thierry Petibon</v>
          </cell>
          <cell r="E849" t="str">
            <v/>
          </cell>
          <cell r="F849" t="str">
            <v>Petibon, Thierry</v>
          </cell>
          <cell r="G849" t="str">
            <v/>
          </cell>
          <cell r="H849" t="str">
            <v/>
          </cell>
          <cell r="I849" t="str">
            <v/>
          </cell>
          <cell r="J849" t="str">
            <v/>
          </cell>
          <cell r="K849" t="str">
            <v>Edition du 6 June 2005</v>
          </cell>
          <cell r="L849" t="str">
            <v>394 pages</v>
          </cell>
          <cell r="M849" t="str">
            <v>Editions ENI</v>
          </cell>
          <cell r="N849" t="str">
            <v>fre</v>
          </cell>
          <cell r="O849" t="str">
            <v>fre</v>
          </cell>
          <cell r="P849" t="str">
            <v>fre</v>
          </cell>
          <cell r="Q849" t="str">
            <v>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v>
          </cell>
          <cell r="R849">
            <v>9782746044043</v>
          </cell>
          <cell r="S849" t="str">
            <v>Version Numérique</v>
          </cell>
          <cell r="T849">
            <v>9782746028647</v>
          </cell>
          <cell r="U849" t="str">
            <v>Version Imprimée</v>
          </cell>
          <cell r="V849" t="str">
            <v>St-Herblain</v>
          </cell>
          <cell r="W849" t="str">
            <v>Editions ENI</v>
          </cell>
          <cell r="X849">
            <v>2005</v>
          </cell>
          <cell r="Y849" t="str">
            <v>Bibliothèque Numérique ENI (Service en ligne)</v>
          </cell>
          <cell r="Z849" t="str">
            <v>RESSOURCES INFORMATIQUES</v>
          </cell>
          <cell r="AA849" t="str">
            <v>texte</v>
          </cell>
          <cell r="AB849" t="str">
            <v>txt</v>
          </cell>
          <cell r="AC849" t="str">
            <v>rdacontent/fre</v>
          </cell>
          <cell r="AD849" t="str">
            <v>informatique</v>
          </cell>
          <cell r="AE849" t="str">
            <v>c</v>
          </cell>
          <cell r="AF849" t="str">
            <v>rdamedia/fre</v>
          </cell>
          <cell r="AG849" t="str">
            <v>ressource en ligne</v>
          </cell>
          <cell r="AH849" t="str">
            <v>cr</v>
          </cell>
          <cell r="AI849" t="str">
            <v>rdacarrier/fre</v>
          </cell>
          <cell r="AJ849" t="str">
            <v>m\\\\\o\\d\\\\\\\\</v>
          </cell>
          <cell r="AK849" t="str">
            <v>cr\cn\\\\uuaua</v>
          </cell>
          <cell r="AL849" t="str">
            <v>Accès restreint aux membres</v>
          </cell>
          <cell r="AM849" t="str">
            <v>Source de la note de description : Version imprimée</v>
          </cell>
          <cell r="AN849" t="str">
            <v/>
          </cell>
          <cell r="AO849" t="str">
            <v>%SITE_CLIENT%/?library_guid=866C2D98-0172-4295-875F-2BD9AFFF7C17</v>
          </cell>
          <cell r="AP849" t="str">
            <v>Accès au travers du portail ENI</v>
          </cell>
          <cell r="AQ849">
            <v>2746028646</v>
          </cell>
          <cell r="AR849" t="str">
            <v xml:space="preserve"> bo </v>
          </cell>
          <cell r="AS849" t="str">
            <v xml:space="preserve"> Business Objects 6,5 </v>
          </cell>
          <cell r="AT849" t="str">
            <v xml:space="preserve"> Business Objects 6.5 </v>
          </cell>
          <cell r="AU849" t="str">
            <v xml:space="preserve"> businessobjects6,5 </v>
          </cell>
          <cell r="AV849" t="str">
            <v xml:space="preserve"> businessobjects6.5 </v>
          </cell>
          <cell r="AW849" t="str">
            <v xml:space="preserve"> e</v>
          </cell>
          <cell r="AX849" t="str">
            <v xml:space="preserve"> ebook </v>
          </cell>
          <cell r="AY849" t="str">
            <v xml:space="preserve"> ETL  </v>
          </cell>
          <cell r="AZ849" t="str">
            <v xml:space="preserve"> livre électronique </v>
          </cell>
          <cell r="BA849" t="str">
            <v xml:space="preserve"> livre numérique </v>
          </cell>
          <cell r="BB849" t="str">
            <v xml:space="preserve"> livres électroniques </v>
          </cell>
          <cell r="BC849" t="str">
            <v xml:space="preserve"> livres numériques </v>
          </cell>
          <cell r="BD849" t="str">
            <v xml:space="preserve"> LNRI6.5BUSOD</v>
          </cell>
          <cell r="BE849" t="str">
            <v xml:space="preserve"> Reporting </v>
          </cell>
          <cell r="BF849" t="str">
            <v xml:space="preserve"> univers </v>
          </cell>
          <cell r="BG849" t="str">
            <v xml:space="preserve"> XI </v>
          </cell>
          <cell r="BH849" t="str">
            <v xml:space="preserve">book </v>
          </cell>
          <cell r="BI849" t="str">
            <v xml:space="preserve">Business Intelligence </v>
          </cell>
          <cell r="BJ849" t="str">
            <v/>
          </cell>
          <cell r="BK849" t="str">
            <v/>
          </cell>
          <cell r="BL849" t="str">
            <v/>
          </cell>
          <cell r="BM849" t="str">
            <v/>
          </cell>
          <cell r="BN849" t="str">
            <v/>
          </cell>
          <cell r="BO849" t="str">
            <v/>
          </cell>
          <cell r="BP849" t="str">
            <v/>
          </cell>
          <cell r="BQ849" t="str">
            <v/>
          </cell>
          <cell r="BR849" t="str">
            <v/>
          </cell>
          <cell r="BS849" t="str">
            <v/>
          </cell>
          <cell r="BT849" t="str">
            <v/>
          </cell>
          <cell r="BU849" t="str">
            <v/>
          </cell>
          <cell r="BV849" t="str">
            <v/>
          </cell>
          <cell r="BW849" t="str">
            <v/>
          </cell>
          <cell r="BX849" t="str">
            <v/>
          </cell>
        </row>
        <row r="850">
          <cell r="A850" t="str">
            <v>RI62LINA</v>
          </cell>
          <cell r="B850" t="str">
            <v>LINUX</v>
          </cell>
          <cell r="C850" t="str">
            <v>Maîtrisez l'administration du système (6e édition)</v>
          </cell>
          <cell r="D850" t="str">
            <v>Sébastien  ROHAUT</v>
          </cell>
          <cell r="E850" t="str">
            <v/>
          </cell>
          <cell r="F850" t="str">
            <v xml:space="preserve">ROHAUT, Sébastien </v>
          </cell>
          <cell r="G850" t="str">
            <v/>
          </cell>
          <cell r="H850" t="str">
            <v/>
          </cell>
          <cell r="I850" t="str">
            <v/>
          </cell>
          <cell r="J850" t="str">
            <v/>
          </cell>
          <cell r="K850" t="str">
            <v>Edition du 1 June 2020</v>
          </cell>
          <cell r="L850" t="str">
            <v>826 pages</v>
          </cell>
          <cell r="M850" t="str">
            <v>Editions ENI</v>
          </cell>
          <cell r="N850" t="str">
            <v>fre</v>
          </cell>
          <cell r="O850" t="str">
            <v>fre</v>
          </cell>
          <cell r="P850" t="str">
            <v>fre</v>
          </cell>
          <cell r="Q850" t="str">
            <v>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v>
          </cell>
          <cell r="R850">
            <v>9782409025723</v>
          </cell>
          <cell r="S850" t="str">
            <v>Version Numérique</v>
          </cell>
          <cell r="T850">
            <v>9782409025716</v>
          </cell>
          <cell r="U850" t="str">
            <v>Version Imprimée</v>
          </cell>
          <cell r="V850" t="str">
            <v>St-Herblain</v>
          </cell>
          <cell r="W850" t="str">
            <v>Editions ENI</v>
          </cell>
          <cell r="X850">
            <v>2020</v>
          </cell>
          <cell r="Y850" t="str">
            <v>Bibliothèque Numérique ENI (Service en ligne)</v>
          </cell>
          <cell r="Z850" t="str">
            <v>RESSOURCES INFORMATIQUES</v>
          </cell>
          <cell r="AA850" t="str">
            <v>texte</v>
          </cell>
          <cell r="AB850" t="str">
            <v>txt</v>
          </cell>
          <cell r="AC850" t="str">
            <v>rdacontent/fre</v>
          </cell>
          <cell r="AD850" t="str">
            <v>informatique</v>
          </cell>
          <cell r="AE850" t="str">
            <v>c</v>
          </cell>
          <cell r="AF850" t="str">
            <v>rdamedia/fre</v>
          </cell>
          <cell r="AG850" t="str">
            <v>ressource en ligne</v>
          </cell>
          <cell r="AH850" t="str">
            <v>cr</v>
          </cell>
          <cell r="AI850" t="str">
            <v>rdacarrier/fre</v>
          </cell>
          <cell r="AJ850" t="str">
            <v>m\\\\\o\\d\\\\\\\\</v>
          </cell>
          <cell r="AK850" t="str">
            <v>cr\cn\\\\uuaua</v>
          </cell>
          <cell r="AL850" t="str">
            <v>Accès restreint aux membres</v>
          </cell>
          <cell r="AM850" t="str">
            <v>Source de la note de description : Version imprimée</v>
          </cell>
          <cell r="AN850" t="str">
            <v/>
          </cell>
          <cell r="AO850" t="str">
            <v>%SITE_CLIENT%/?library_guid=17B9FC71-0F2D-4F40-B9BC-CD91399D7D1A</v>
          </cell>
          <cell r="AP850" t="str">
            <v>Accès au travers du portail ENI</v>
          </cell>
          <cell r="AQ850" t="str">
            <v xml:space="preserve"> APT </v>
          </cell>
          <cell r="AR850" t="str">
            <v xml:space="preserve"> firewalld </v>
          </cell>
          <cell r="AS850" t="str">
            <v xml:space="preserve"> gnu </v>
          </cell>
          <cell r="AT850" t="str">
            <v xml:space="preserve"> lvm </v>
          </cell>
          <cell r="AU850" t="str">
            <v xml:space="preserve"> noyau </v>
          </cell>
          <cell r="AV850" t="str">
            <v xml:space="preserve"> raid </v>
          </cell>
          <cell r="AW850" t="str">
            <v xml:space="preserve"> RPM </v>
          </cell>
          <cell r="AX850" t="str">
            <v xml:space="preserve"> script </v>
          </cell>
          <cell r="AY850" t="str">
            <v xml:space="preserve"> shell </v>
          </cell>
          <cell r="AZ850" t="str">
            <v xml:space="preserve"> systemd </v>
          </cell>
          <cell r="BA850" t="str">
            <v xml:space="preserve"> x11 </v>
          </cell>
          <cell r="BB850" t="str">
            <v xml:space="preserve"> xfs </v>
          </cell>
          <cell r="BC850" t="str">
            <v xml:space="preserve">GNU/linux </v>
          </cell>
          <cell r="BD850" t="str">
            <v/>
          </cell>
          <cell r="BE850" t="str">
            <v/>
          </cell>
          <cell r="BF850" t="str">
            <v/>
          </cell>
          <cell r="BG850" t="str">
            <v/>
          </cell>
          <cell r="BH850" t="str">
            <v/>
          </cell>
          <cell r="BI850" t="str">
            <v/>
          </cell>
          <cell r="BJ850" t="str">
            <v/>
          </cell>
          <cell r="BK850" t="str">
            <v/>
          </cell>
          <cell r="BL850" t="str">
            <v/>
          </cell>
          <cell r="BM850" t="str">
            <v/>
          </cell>
          <cell r="BN850" t="str">
            <v/>
          </cell>
          <cell r="BO850" t="str">
            <v/>
          </cell>
          <cell r="BP850" t="str">
            <v/>
          </cell>
          <cell r="BQ850" t="str">
            <v/>
          </cell>
          <cell r="BR850" t="str">
            <v/>
          </cell>
          <cell r="BS850" t="str">
            <v/>
          </cell>
          <cell r="BT850" t="str">
            <v/>
          </cell>
          <cell r="BU850" t="str">
            <v/>
          </cell>
          <cell r="BV850" t="str">
            <v/>
          </cell>
          <cell r="BW850" t="str">
            <v/>
          </cell>
          <cell r="BX850" t="str">
            <v/>
          </cell>
        </row>
        <row r="851">
          <cell r="A851" t="str">
            <v>RI6IIS</v>
          </cell>
          <cell r="B851" t="str">
            <v>IIS 6 - Internet Information Services - version 6</v>
          </cell>
          <cell r="C851" t="str">
            <v/>
          </cell>
          <cell r="D851" t="str">
            <v>Johnny Brochard</v>
          </cell>
          <cell r="E851" t="str">
            <v/>
          </cell>
          <cell r="F851" t="str">
            <v>Brochard, Johnny</v>
          </cell>
          <cell r="G851" t="str">
            <v/>
          </cell>
          <cell r="H851" t="str">
            <v/>
          </cell>
          <cell r="I851" t="str">
            <v/>
          </cell>
          <cell r="J851" t="str">
            <v/>
          </cell>
          <cell r="K851" t="str">
            <v>Edition du 1 November 2005</v>
          </cell>
          <cell r="L851" t="str">
            <v>429 pages</v>
          </cell>
          <cell r="M851" t="str">
            <v>Editions ENI</v>
          </cell>
          <cell r="N851" t="str">
            <v>fre</v>
          </cell>
          <cell r="O851" t="str">
            <v>fre</v>
          </cell>
          <cell r="P851" t="str">
            <v>fre</v>
          </cell>
          <cell r="Q851" t="str">
            <v>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v>
          </cell>
          <cell r="R851">
            <v>9782746044111</v>
          </cell>
          <cell r="S851" t="str">
            <v>Version Numérique</v>
          </cell>
          <cell r="T851">
            <v>9782746029903</v>
          </cell>
          <cell r="U851" t="str">
            <v>Version Imprimée</v>
          </cell>
          <cell r="V851" t="str">
            <v>St-Herblain</v>
          </cell>
          <cell r="W851" t="str">
            <v>Editions ENI</v>
          </cell>
          <cell r="X851">
            <v>2005</v>
          </cell>
          <cell r="Y851" t="str">
            <v>Bibliothèque Numérique ENI (Service en ligne)</v>
          </cell>
          <cell r="Z851" t="str">
            <v>RESSOURCES INFORMATIQUES</v>
          </cell>
          <cell r="AA851" t="str">
            <v>texte</v>
          </cell>
          <cell r="AB851" t="str">
            <v>txt</v>
          </cell>
          <cell r="AC851" t="str">
            <v>rdacontent/fre</v>
          </cell>
          <cell r="AD851" t="str">
            <v>informatique</v>
          </cell>
          <cell r="AE851" t="str">
            <v>c</v>
          </cell>
          <cell r="AF851" t="str">
            <v>rdamedia/fre</v>
          </cell>
          <cell r="AG851" t="str">
            <v>ressource en ligne</v>
          </cell>
          <cell r="AH851" t="str">
            <v>cr</v>
          </cell>
          <cell r="AI851" t="str">
            <v>rdacarrier/fre</v>
          </cell>
          <cell r="AJ851" t="str">
            <v>m\\\\\o\\d\\\\\\\\</v>
          </cell>
          <cell r="AK851" t="str">
            <v>cr\cn\\\\uuaua</v>
          </cell>
          <cell r="AL851" t="str">
            <v>Accès restreint aux membres</v>
          </cell>
          <cell r="AM851" t="str">
            <v>Source de la note de description : Version imprimée</v>
          </cell>
          <cell r="AN851" t="str">
            <v/>
          </cell>
          <cell r="AO851" t="str">
            <v>%SITE_CLIENT%/?library_guid=FEFE83FB-195E-4A1D-AC07-698AA62EFE53</v>
          </cell>
          <cell r="AP851" t="str">
            <v>Accès au travers du portail ENI</v>
          </cell>
          <cell r="AQ851">
            <v>2746029901</v>
          </cell>
          <cell r="AR851" t="str">
            <v xml:space="preserve"> e</v>
          </cell>
          <cell r="AS851" t="str">
            <v xml:space="preserve"> ebook </v>
          </cell>
          <cell r="AT851" t="str">
            <v xml:space="preserve"> filtres ISAPI </v>
          </cell>
          <cell r="AU851" t="str">
            <v xml:space="preserve"> ftp </v>
          </cell>
          <cell r="AV851" t="str">
            <v xml:space="preserve"> http </v>
          </cell>
          <cell r="AW851" t="str">
            <v xml:space="preserve"> iis6 </v>
          </cell>
          <cell r="AX851" t="str">
            <v xml:space="preserve"> internet </v>
          </cell>
          <cell r="AY851" t="str">
            <v xml:space="preserve"> livre électronique </v>
          </cell>
          <cell r="AZ851" t="str">
            <v xml:space="preserve"> livre numérique </v>
          </cell>
          <cell r="BA851" t="str">
            <v xml:space="preserve"> livres électroniques </v>
          </cell>
          <cell r="BB851" t="str">
            <v xml:space="preserve"> livres numériques </v>
          </cell>
          <cell r="BC851" t="str">
            <v xml:space="preserve"> LNRI6IIS</v>
          </cell>
          <cell r="BD851" t="str">
            <v xml:space="preserve"> metabase </v>
          </cell>
          <cell r="BE851" t="str">
            <v xml:space="preserve"> nntp </v>
          </cell>
          <cell r="BF851" t="str">
            <v xml:space="preserve"> Securite </v>
          </cell>
          <cell r="BG851" t="str">
            <v xml:space="preserve"> securite </v>
          </cell>
          <cell r="BH851" t="str">
            <v xml:space="preserve"> securité </v>
          </cell>
          <cell r="BI851" t="str">
            <v xml:space="preserve"> sécurité </v>
          </cell>
          <cell r="BJ851" t="str">
            <v xml:space="preserve"> Sécurité </v>
          </cell>
          <cell r="BK851" t="str">
            <v xml:space="preserve"> sécurité </v>
          </cell>
          <cell r="BL851" t="str">
            <v xml:space="preserve"> serveur </v>
          </cell>
          <cell r="BM851" t="str">
            <v xml:space="preserve"> smtp </v>
          </cell>
          <cell r="BN851" t="str">
            <v xml:space="preserve"> web </v>
          </cell>
          <cell r="BO851" t="str">
            <v xml:space="preserve">book </v>
          </cell>
          <cell r="BP851" t="str">
            <v xml:space="preserve">IIS </v>
          </cell>
          <cell r="BQ851" t="str">
            <v/>
          </cell>
          <cell r="BR851" t="str">
            <v/>
          </cell>
          <cell r="BS851" t="str">
            <v/>
          </cell>
          <cell r="BT851" t="str">
            <v/>
          </cell>
          <cell r="BU851" t="str">
            <v/>
          </cell>
          <cell r="BV851" t="str">
            <v/>
          </cell>
          <cell r="BW851" t="str">
            <v/>
          </cell>
          <cell r="BX851" t="str">
            <v/>
          </cell>
        </row>
        <row r="852">
          <cell r="A852" t="str">
            <v>RI6JAV</v>
          </cell>
          <cell r="B852" t="str">
            <v>JAVA 6</v>
          </cell>
          <cell r="C852" t="str">
            <v>Les fondamentaux du langage Java</v>
          </cell>
          <cell r="D852" t="str">
            <v>Thierry Groussard</v>
          </cell>
          <cell r="E852" t="str">
            <v/>
          </cell>
          <cell r="F852" t="str">
            <v>Groussard, Thierry</v>
          </cell>
          <cell r="G852" t="str">
            <v/>
          </cell>
          <cell r="H852" t="str">
            <v/>
          </cell>
          <cell r="I852" t="str">
            <v/>
          </cell>
          <cell r="J852" t="str">
            <v/>
          </cell>
          <cell r="K852" t="str">
            <v>Edition du 1 March 2009</v>
          </cell>
          <cell r="L852" t="str">
            <v>390 pages</v>
          </cell>
          <cell r="M852" t="str">
            <v>Editions ENI</v>
          </cell>
          <cell r="N852" t="str">
            <v>fre</v>
          </cell>
          <cell r="O852" t="str">
            <v>fre</v>
          </cell>
          <cell r="P852" t="str">
            <v>fre</v>
          </cell>
          <cell r="Q852" t="str">
            <v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v>
          </cell>
          <cell r="R852">
            <v>9782746048577</v>
          </cell>
          <cell r="S852" t="str">
            <v>Version Numérique</v>
          </cell>
          <cell r="T852">
            <v>9782746047617</v>
          </cell>
          <cell r="U852" t="str">
            <v>Version Imprimée</v>
          </cell>
          <cell r="V852" t="str">
            <v>St-Herblain</v>
          </cell>
          <cell r="W852" t="str">
            <v>Editions ENI</v>
          </cell>
          <cell r="X852">
            <v>2009</v>
          </cell>
          <cell r="Y852" t="str">
            <v>Bibliothèque Numérique ENI (Service en ligne)</v>
          </cell>
          <cell r="Z852" t="str">
            <v>RESSOURCES INFORMATIQUES</v>
          </cell>
          <cell r="AA852" t="str">
            <v>texte</v>
          </cell>
          <cell r="AB852" t="str">
            <v>txt</v>
          </cell>
          <cell r="AC852" t="str">
            <v>rdacontent/fre</v>
          </cell>
          <cell r="AD852" t="str">
            <v>informatique</v>
          </cell>
          <cell r="AE852" t="str">
            <v>c</v>
          </cell>
          <cell r="AF852" t="str">
            <v>rdamedia/fre</v>
          </cell>
          <cell r="AG852" t="str">
            <v>ressource en ligne</v>
          </cell>
          <cell r="AH852" t="str">
            <v>cr</v>
          </cell>
          <cell r="AI852" t="str">
            <v>rdacarrier/fre</v>
          </cell>
          <cell r="AJ852" t="str">
            <v>m\\\\\o\\d\\\\\\\\</v>
          </cell>
          <cell r="AK852" t="str">
            <v>cr\cn\\\\uuaua</v>
          </cell>
          <cell r="AL852" t="str">
            <v>Accès restreint aux membres</v>
          </cell>
          <cell r="AM852" t="str">
            <v>Source de la note de description : Version imprimée</v>
          </cell>
          <cell r="AN852" t="str">
            <v/>
          </cell>
          <cell r="AO852" t="str">
            <v>%SITE_CLIENT%/?library_guid=E4E79641-9172-49BA-A045-54C643F3D32B</v>
          </cell>
          <cell r="AP852" t="str">
            <v>Accès au travers du portail ENI</v>
          </cell>
          <cell r="AQ852" t="str">
            <v xml:space="preserve"> applet </v>
          </cell>
          <cell r="AR852" t="str">
            <v xml:space="preserve"> J2SE </v>
          </cell>
          <cell r="AS852" t="str">
            <v xml:space="preserve"> java web start </v>
          </cell>
          <cell r="AT852" t="str">
            <v xml:space="preserve"> jdbc </v>
          </cell>
          <cell r="AU852" t="str">
            <v xml:space="preserve"> jws </v>
          </cell>
          <cell r="AV852" t="str">
            <v xml:space="preserve"> livre JSE </v>
          </cell>
          <cell r="AW852" t="str">
            <v xml:space="preserve"> livre sun </v>
          </cell>
          <cell r="AX852" t="str">
            <v xml:space="preserve"> LNRI6JAV</v>
          </cell>
          <cell r="AY852" t="str">
            <v xml:space="preserve"> swing </v>
          </cell>
          <cell r="AZ852" t="str">
            <v xml:space="preserve">livre java </v>
          </cell>
          <cell r="BA852" t="str">
            <v/>
          </cell>
          <cell r="BB852" t="str">
            <v/>
          </cell>
          <cell r="BC852" t="str">
            <v/>
          </cell>
          <cell r="BD852" t="str">
            <v/>
          </cell>
          <cell r="BE852" t="str">
            <v/>
          </cell>
          <cell r="BF852" t="str">
            <v/>
          </cell>
          <cell r="BG852" t="str">
            <v/>
          </cell>
          <cell r="BH852" t="str">
            <v/>
          </cell>
          <cell r="BI852" t="str">
            <v/>
          </cell>
          <cell r="BJ852" t="str">
            <v/>
          </cell>
          <cell r="BK852" t="str">
            <v/>
          </cell>
          <cell r="BL852" t="str">
            <v/>
          </cell>
          <cell r="BM852" t="str">
            <v/>
          </cell>
          <cell r="BN852" t="str">
            <v/>
          </cell>
          <cell r="BO852" t="str">
            <v/>
          </cell>
          <cell r="BP852" t="str">
            <v/>
          </cell>
          <cell r="BQ852" t="str">
            <v/>
          </cell>
          <cell r="BR852" t="str">
            <v/>
          </cell>
          <cell r="BS852" t="str">
            <v/>
          </cell>
          <cell r="BT852" t="str">
            <v/>
          </cell>
          <cell r="BU852" t="str">
            <v/>
          </cell>
          <cell r="BV852" t="str">
            <v/>
          </cell>
          <cell r="BW852" t="str">
            <v/>
          </cell>
          <cell r="BX852" t="str">
            <v/>
          </cell>
        </row>
        <row r="853">
          <cell r="A853" t="str">
            <v>RI6RES</v>
          </cell>
          <cell r="B853" t="str">
            <v>Réseaux informatiques - Notions fondamentales (6ième édition)</v>
          </cell>
          <cell r="C853" t="str">
            <v>(Protocoles, Architectures, Réseaux sans fil, Virtualisation, Sécurité, IP v6...)</v>
          </cell>
          <cell r="D853" t="str">
            <v>José DORDOIGNE</v>
          </cell>
          <cell r="E853" t="str">
            <v/>
          </cell>
          <cell r="F853" t="str">
            <v>DORDOIGNE, José</v>
          </cell>
          <cell r="G853" t="str">
            <v/>
          </cell>
          <cell r="H853" t="str">
            <v/>
          </cell>
          <cell r="I853" t="str">
            <v/>
          </cell>
          <cell r="J853" t="str">
            <v/>
          </cell>
          <cell r="K853" t="str">
            <v>Edition du 1 March 2015</v>
          </cell>
          <cell r="L853" t="str">
            <v>603 pages</v>
          </cell>
          <cell r="M853" t="str">
            <v>Editions ENI</v>
          </cell>
          <cell r="N853" t="str">
            <v>fre</v>
          </cell>
          <cell r="O853" t="str">
            <v>fre</v>
          </cell>
          <cell r="P853" t="str">
            <v>fre</v>
          </cell>
          <cell r="Q853" t="str">
            <v>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v>
          </cell>
          <cell r="R853">
            <v>9782746095427</v>
          </cell>
          <cell r="S853" t="str">
            <v>Version Numérique</v>
          </cell>
          <cell r="T853">
            <v>9782746093928</v>
          </cell>
          <cell r="U853" t="str">
            <v>Version Imprimée</v>
          </cell>
          <cell r="V853" t="str">
            <v>St-Herblain</v>
          </cell>
          <cell r="W853" t="str">
            <v>Editions ENI</v>
          </cell>
          <cell r="X853">
            <v>2015</v>
          </cell>
          <cell r="Y853" t="str">
            <v>Bibliothèque Numérique ENI (Service en ligne)</v>
          </cell>
          <cell r="Z853" t="str">
            <v>RESSOURCES INFORMATIQUES</v>
          </cell>
          <cell r="AA853" t="str">
            <v>texte</v>
          </cell>
          <cell r="AB853" t="str">
            <v>txt</v>
          </cell>
          <cell r="AC853" t="str">
            <v>rdacontent/fre</v>
          </cell>
          <cell r="AD853" t="str">
            <v>informatique</v>
          </cell>
          <cell r="AE853" t="str">
            <v>c</v>
          </cell>
          <cell r="AF853" t="str">
            <v>rdamedia/fre</v>
          </cell>
          <cell r="AG853" t="str">
            <v>ressource en ligne</v>
          </cell>
          <cell r="AH853" t="str">
            <v>cr</v>
          </cell>
          <cell r="AI853" t="str">
            <v>rdacarrier/fre</v>
          </cell>
          <cell r="AJ853" t="str">
            <v>m\\\\\o\\d\\\\\\\\</v>
          </cell>
          <cell r="AK853" t="str">
            <v>cr\cn\\\\uuaua</v>
          </cell>
          <cell r="AL853" t="str">
            <v>Accès restreint aux membres</v>
          </cell>
          <cell r="AM853" t="str">
            <v>Source de la note de description : Version imprimée</v>
          </cell>
          <cell r="AN853" t="str">
            <v/>
          </cell>
          <cell r="AO853" t="str">
            <v>%SITE_CLIENT%/?library_guid=93A592C4-3F80-4920-B708-85A039B05684</v>
          </cell>
          <cell r="AP853" t="str">
            <v>Accès au travers du portail ENI</v>
          </cell>
          <cell r="AQ853" t="str">
            <v xml:space="preserve"> atm </v>
          </cell>
          <cell r="AR853" t="str">
            <v xml:space="preserve"> bgp </v>
          </cell>
          <cell r="AS853" t="str">
            <v xml:space="preserve"> dhcp </v>
          </cell>
          <cell r="AT853" t="str">
            <v xml:space="preserve"> dns </v>
          </cell>
          <cell r="AU853" t="str">
            <v xml:space="preserve"> fcoe </v>
          </cell>
          <cell r="AV853" t="str">
            <v xml:space="preserve"> fiber channel </v>
          </cell>
          <cell r="AW853" t="str">
            <v xml:space="preserve"> hsrp </v>
          </cell>
          <cell r="AX853" t="str">
            <v xml:space="preserve"> ip </v>
          </cell>
          <cell r="AY853" t="str">
            <v xml:space="preserve"> ip v 6 </v>
          </cell>
          <cell r="AZ853" t="str">
            <v xml:space="preserve"> iscsi </v>
          </cell>
          <cell r="BA853" t="str">
            <v xml:space="preserve"> livre réseaux </v>
          </cell>
          <cell r="BB853" t="str">
            <v xml:space="preserve"> LNRI6RES</v>
          </cell>
          <cell r="BC853" t="str">
            <v xml:space="preserve"> NAS </v>
          </cell>
          <cell r="BD853" t="str">
            <v xml:space="preserve"> ntp </v>
          </cell>
          <cell r="BE853" t="str">
            <v xml:space="preserve"> ospf </v>
          </cell>
          <cell r="BF853" t="str">
            <v xml:space="preserve"> rip </v>
          </cell>
          <cell r="BG853" t="str">
            <v xml:space="preserve"> SAN </v>
          </cell>
          <cell r="BH853" t="str">
            <v xml:space="preserve"> snmp </v>
          </cell>
          <cell r="BI853" t="str">
            <v xml:space="preserve"> spanning tree </v>
          </cell>
          <cell r="BJ853" t="str">
            <v xml:space="preserve"> TCP/IP </v>
          </cell>
          <cell r="BK853" t="str">
            <v xml:space="preserve"> virtualisation </v>
          </cell>
          <cell r="BL853" t="str">
            <v xml:space="preserve"> vss </v>
          </cell>
          <cell r="BM853" t="str">
            <v xml:space="preserve"> wafs </v>
          </cell>
          <cell r="BN853" t="str">
            <v xml:space="preserve"> zoning </v>
          </cell>
          <cell r="BO853" t="str">
            <v xml:space="preserve">livre réseau </v>
          </cell>
          <cell r="BP853" t="str">
            <v/>
          </cell>
          <cell r="BQ853" t="str">
            <v/>
          </cell>
          <cell r="BR853" t="str">
            <v/>
          </cell>
          <cell r="BS853" t="str">
            <v/>
          </cell>
          <cell r="BT853" t="str">
            <v/>
          </cell>
          <cell r="BU853" t="str">
            <v/>
          </cell>
          <cell r="BV853" t="str">
            <v/>
          </cell>
          <cell r="BW853" t="str">
            <v/>
          </cell>
          <cell r="BX853" t="str">
            <v/>
          </cell>
        </row>
        <row r="854">
          <cell r="A854" t="str">
            <v>RI6TOM</v>
          </cell>
          <cell r="B854" t="str">
            <v>Apache Tomcat 6</v>
          </cell>
          <cell r="C854" t="str">
            <v>Guide d'administration du serveur Java EE sous Windows et Linux</v>
          </cell>
          <cell r="D854" t="str">
            <v>Etienne Langlet</v>
          </cell>
          <cell r="E854" t="str">
            <v/>
          </cell>
          <cell r="F854" t="str">
            <v>Langlet, Etienne</v>
          </cell>
          <cell r="G854" t="str">
            <v/>
          </cell>
          <cell r="H854" t="str">
            <v/>
          </cell>
          <cell r="I854" t="str">
            <v/>
          </cell>
          <cell r="J854" t="str">
            <v/>
          </cell>
          <cell r="K854" t="str">
            <v>Edition du 1 March 2008</v>
          </cell>
          <cell r="L854" t="str">
            <v>422 pages</v>
          </cell>
          <cell r="M854" t="str">
            <v>Editions ENI</v>
          </cell>
          <cell r="N854" t="str">
            <v>fre</v>
          </cell>
          <cell r="O854" t="str">
            <v>fre</v>
          </cell>
          <cell r="P854" t="str">
            <v>fre</v>
          </cell>
          <cell r="Q854" t="str">
            <v>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v>
          </cell>
          <cell r="R854">
            <v>9782746043992</v>
          </cell>
          <cell r="S854" t="str">
            <v>Version Numérique</v>
          </cell>
          <cell r="T854">
            <v>9782746041622</v>
          </cell>
          <cell r="U854" t="str">
            <v>Version Imprimée</v>
          </cell>
          <cell r="V854" t="str">
            <v>St-Herblain</v>
          </cell>
          <cell r="W854" t="str">
            <v>Editions ENI</v>
          </cell>
          <cell r="X854">
            <v>2008</v>
          </cell>
          <cell r="Y854" t="str">
            <v>Bibliothèque Numérique ENI (Service en ligne)</v>
          </cell>
          <cell r="Z854" t="str">
            <v>RESSOURCES INFORMATIQUES</v>
          </cell>
          <cell r="AA854" t="str">
            <v>texte</v>
          </cell>
          <cell r="AB854" t="str">
            <v>txt</v>
          </cell>
          <cell r="AC854" t="str">
            <v>rdacontent/fre</v>
          </cell>
          <cell r="AD854" t="str">
            <v>informatique</v>
          </cell>
          <cell r="AE854" t="str">
            <v>c</v>
          </cell>
          <cell r="AF854" t="str">
            <v>rdamedia/fre</v>
          </cell>
          <cell r="AG854" t="str">
            <v>ressource en ligne</v>
          </cell>
          <cell r="AH854" t="str">
            <v>cr</v>
          </cell>
          <cell r="AI854" t="str">
            <v>rdacarrier/fre</v>
          </cell>
          <cell r="AJ854" t="str">
            <v>m\\\\\o\\d\\\\\\\\</v>
          </cell>
          <cell r="AK854" t="str">
            <v>cr\cn\\\\uuaua</v>
          </cell>
          <cell r="AL854" t="str">
            <v>Accès restreint aux membres</v>
          </cell>
          <cell r="AM854" t="str">
            <v>Source de la note de description : Version imprimée</v>
          </cell>
          <cell r="AN854" t="str">
            <v/>
          </cell>
          <cell r="AO854" t="str">
            <v>%SITE_CLIENT%/?library_guid=1EA7D3BA-E272-40CD-9F9A-49D8BD47920D</v>
          </cell>
          <cell r="AP854" t="str">
            <v>Accès au travers du portail ENI</v>
          </cell>
          <cell r="AQ854" t="str">
            <v xml:space="preserve"> e</v>
          </cell>
          <cell r="AR854" t="str">
            <v xml:space="preserve"> ebook </v>
          </cell>
          <cell r="AS854" t="str">
            <v xml:space="preserve"> J2EE </v>
          </cell>
          <cell r="AT854" t="str">
            <v xml:space="preserve"> Java </v>
          </cell>
          <cell r="AU854" t="str">
            <v xml:space="preserve"> JSP </v>
          </cell>
          <cell r="AV854" t="str">
            <v xml:space="preserve"> livre électronique </v>
          </cell>
          <cell r="AW854" t="str">
            <v xml:space="preserve"> livre Java </v>
          </cell>
          <cell r="AX854" t="str">
            <v xml:space="preserve"> livre numérique </v>
          </cell>
          <cell r="AY854" t="str">
            <v xml:space="preserve"> livres électroniques </v>
          </cell>
          <cell r="AZ854" t="str">
            <v xml:space="preserve"> livres numériques </v>
          </cell>
          <cell r="BA854" t="str">
            <v xml:space="preserve"> LNRI6TOM</v>
          </cell>
          <cell r="BB854" t="str">
            <v xml:space="preserve"> servlets </v>
          </cell>
          <cell r="BC854" t="str">
            <v xml:space="preserve">book </v>
          </cell>
          <cell r="BD854" t="str">
            <v xml:space="preserve">livre Tomcat </v>
          </cell>
          <cell r="BE854" t="str">
            <v/>
          </cell>
          <cell r="BF854" t="str">
            <v/>
          </cell>
          <cell r="BG854" t="str">
            <v/>
          </cell>
          <cell r="BH854" t="str">
            <v/>
          </cell>
          <cell r="BI854" t="str">
            <v/>
          </cell>
          <cell r="BJ854" t="str">
            <v/>
          </cell>
          <cell r="BK854" t="str">
            <v/>
          </cell>
          <cell r="BL854" t="str">
            <v/>
          </cell>
          <cell r="BM854" t="str">
            <v/>
          </cell>
          <cell r="BN854" t="str">
            <v/>
          </cell>
          <cell r="BO854" t="str">
            <v/>
          </cell>
          <cell r="BP854" t="str">
            <v/>
          </cell>
          <cell r="BQ854" t="str">
            <v/>
          </cell>
          <cell r="BR854" t="str">
            <v/>
          </cell>
          <cell r="BS854" t="str">
            <v/>
          </cell>
          <cell r="BT854" t="str">
            <v/>
          </cell>
          <cell r="BU854" t="str">
            <v/>
          </cell>
          <cell r="BV854" t="str">
            <v/>
          </cell>
          <cell r="BW854" t="str">
            <v/>
          </cell>
          <cell r="BX854" t="str">
            <v/>
          </cell>
        </row>
        <row r="855">
          <cell r="A855" t="str">
            <v>RI7.5IIS</v>
          </cell>
          <cell r="B855" t="str">
            <v>Internet Information Services (versions 7 et 7.5)</v>
          </cell>
          <cell r="C855" t="str">
            <v>Installation, configuration et maintenance du serveur Web de Microsoft</v>
          </cell>
          <cell r="D855" t="str">
            <v>Loïc THOBOIS</v>
          </cell>
          <cell r="E855" t="str">
            <v/>
          </cell>
          <cell r="F855" t="str">
            <v>THOBOIS, Loïc</v>
          </cell>
          <cell r="G855" t="str">
            <v/>
          </cell>
          <cell r="H855" t="str">
            <v/>
          </cell>
          <cell r="I855" t="str">
            <v/>
          </cell>
          <cell r="J855" t="str">
            <v/>
          </cell>
          <cell r="K855" t="str">
            <v>Edition du 1 July 2012</v>
          </cell>
          <cell r="L855" t="str">
            <v>494 pages</v>
          </cell>
          <cell r="M855" t="str">
            <v>Editions ENI</v>
          </cell>
          <cell r="N855" t="str">
            <v>fre</v>
          </cell>
          <cell r="O855" t="str">
            <v>fre</v>
          </cell>
          <cell r="P855" t="str">
            <v>fre</v>
          </cell>
          <cell r="Q855" t="str">
            <v>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v>
          </cell>
          <cell r="R855">
            <v>9782746074873</v>
          </cell>
          <cell r="S855" t="str">
            <v>Version Numérique</v>
          </cell>
          <cell r="T855">
            <v>9782746074545</v>
          </cell>
          <cell r="U855" t="str">
            <v>Version Imprimée</v>
          </cell>
          <cell r="V855" t="str">
            <v>St-Herblain</v>
          </cell>
          <cell r="W855" t="str">
            <v>Editions ENI</v>
          </cell>
          <cell r="X855">
            <v>2012</v>
          </cell>
          <cell r="Y855" t="str">
            <v>Bibliothèque Numérique ENI (Service en ligne)</v>
          </cell>
          <cell r="Z855" t="str">
            <v>RESSOURCES INFORMATIQUES</v>
          </cell>
          <cell r="AA855" t="str">
            <v>texte</v>
          </cell>
          <cell r="AB855" t="str">
            <v>txt</v>
          </cell>
          <cell r="AC855" t="str">
            <v>rdacontent/fre</v>
          </cell>
          <cell r="AD855" t="str">
            <v>informatique</v>
          </cell>
          <cell r="AE855" t="str">
            <v>c</v>
          </cell>
          <cell r="AF855" t="str">
            <v>rdamedia/fre</v>
          </cell>
          <cell r="AG855" t="str">
            <v>ressource en ligne</v>
          </cell>
          <cell r="AH855" t="str">
            <v>cr</v>
          </cell>
          <cell r="AI855" t="str">
            <v>rdacarrier/fre</v>
          </cell>
          <cell r="AJ855" t="str">
            <v>m\\\\\o\\d\\\\\\\\</v>
          </cell>
          <cell r="AK855" t="str">
            <v>cr\cn\\\\uuaua</v>
          </cell>
          <cell r="AL855" t="str">
            <v>Accès restreint aux membres</v>
          </cell>
          <cell r="AM855" t="str">
            <v>Source de la note de description : Version imprimée</v>
          </cell>
          <cell r="AN855" t="str">
            <v/>
          </cell>
          <cell r="AO855" t="str">
            <v>%SITE_CLIENT%/?library_guid=C9FBA1D1-961B-46D0-97F1-2A6A7A6251FD</v>
          </cell>
          <cell r="AP855" t="str">
            <v>Accès au travers du portail ENI</v>
          </cell>
          <cell r="AQ855" t="str">
            <v xml:space="preserve"> iis </v>
          </cell>
          <cell r="AR855" t="str">
            <v xml:space="preserve"> LNRI7.5IIS</v>
          </cell>
          <cell r="AS855" t="str">
            <v xml:space="preserve"> microsoft </v>
          </cell>
          <cell r="AT855" t="str">
            <v xml:space="preserve"> serveur web </v>
          </cell>
          <cell r="AU855" t="str">
            <v xml:space="preserve"> smtp, ftp </v>
          </cell>
          <cell r="AV855" t="str">
            <v xml:space="preserve">internet </v>
          </cell>
          <cell r="AW855" t="str">
            <v/>
          </cell>
          <cell r="AX855" t="str">
            <v/>
          </cell>
          <cell r="AY855" t="str">
            <v/>
          </cell>
          <cell r="AZ855" t="str">
            <v/>
          </cell>
          <cell r="BA855" t="str">
            <v/>
          </cell>
          <cell r="BB855" t="str">
            <v/>
          </cell>
          <cell r="BC855" t="str">
            <v/>
          </cell>
          <cell r="BD855" t="str">
            <v/>
          </cell>
          <cell r="BE855" t="str">
            <v/>
          </cell>
          <cell r="BF855" t="str">
            <v/>
          </cell>
          <cell r="BG855" t="str">
            <v/>
          </cell>
          <cell r="BH855" t="str">
            <v/>
          </cell>
          <cell r="BI855" t="str">
            <v/>
          </cell>
          <cell r="BJ855" t="str">
            <v/>
          </cell>
          <cell r="BK855" t="str">
            <v/>
          </cell>
          <cell r="BL855" t="str">
            <v/>
          </cell>
          <cell r="BM855" t="str">
            <v/>
          </cell>
          <cell r="BN855" t="str">
            <v/>
          </cell>
          <cell r="BO855" t="str">
            <v/>
          </cell>
          <cell r="BP855" t="str">
            <v/>
          </cell>
          <cell r="BQ855" t="str">
            <v/>
          </cell>
          <cell r="BR855" t="str">
            <v/>
          </cell>
          <cell r="BS855" t="str">
            <v/>
          </cell>
          <cell r="BT855" t="str">
            <v/>
          </cell>
          <cell r="BU855" t="str">
            <v/>
          </cell>
          <cell r="BV855" t="str">
            <v/>
          </cell>
          <cell r="BW855" t="str">
            <v/>
          </cell>
          <cell r="BX855" t="str">
            <v/>
          </cell>
        </row>
        <row r="856">
          <cell r="A856" t="str">
            <v>RI7AND</v>
          </cell>
          <cell r="B856" t="str">
            <v>Android 7</v>
          </cell>
          <cell r="C856" t="str">
            <v>Les fondamentaux du développement d'applications Java</v>
          </cell>
          <cell r="D856" t="str">
            <v>Nazim BENBOURAHLA</v>
          </cell>
          <cell r="E856" t="str">
            <v/>
          </cell>
          <cell r="F856" t="str">
            <v>BENBOURAHLA, Nazim</v>
          </cell>
          <cell r="G856" t="str">
            <v/>
          </cell>
          <cell r="H856" t="str">
            <v/>
          </cell>
          <cell r="I856" t="str">
            <v/>
          </cell>
          <cell r="J856" t="str">
            <v/>
          </cell>
          <cell r="K856" t="str">
            <v>Edition du 1 February 2017</v>
          </cell>
          <cell r="L856" t="str">
            <v>430 pages</v>
          </cell>
          <cell r="M856" t="str">
            <v>Editions ENI</v>
          </cell>
          <cell r="N856" t="str">
            <v>fre</v>
          </cell>
          <cell r="O856" t="str">
            <v>fre</v>
          </cell>
          <cell r="P856" t="str">
            <v>fre</v>
          </cell>
          <cell r="Q856" t="str">
            <v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v>
          </cell>
          <cell r="R856">
            <v>9782409007316</v>
          </cell>
          <cell r="S856" t="str">
            <v>Version Numérique</v>
          </cell>
          <cell r="T856">
            <v>9782409005947</v>
          </cell>
          <cell r="U856" t="str">
            <v>Version Imprimée</v>
          </cell>
          <cell r="V856" t="str">
            <v>St-Herblain</v>
          </cell>
          <cell r="W856" t="str">
            <v>Editions ENI</v>
          </cell>
          <cell r="X856">
            <v>2017</v>
          </cell>
          <cell r="Y856" t="str">
            <v>Bibliothèque Numérique ENI (Service en ligne)</v>
          </cell>
          <cell r="Z856" t="str">
            <v>RESSOURCES INFORMATIQUES</v>
          </cell>
          <cell r="AA856" t="str">
            <v>texte</v>
          </cell>
          <cell r="AB856" t="str">
            <v>txt</v>
          </cell>
          <cell r="AC856" t="str">
            <v>rdacontent/fre</v>
          </cell>
          <cell r="AD856" t="str">
            <v>informatique</v>
          </cell>
          <cell r="AE856" t="str">
            <v>c</v>
          </cell>
          <cell r="AF856" t="str">
            <v>rdamedia/fre</v>
          </cell>
          <cell r="AG856" t="str">
            <v>ressource en ligne</v>
          </cell>
          <cell r="AH856" t="str">
            <v>cr</v>
          </cell>
          <cell r="AI856" t="str">
            <v>rdacarrier/fre</v>
          </cell>
          <cell r="AJ856" t="str">
            <v>m\\\\\o\\d\\\\\\\\</v>
          </cell>
          <cell r="AK856" t="str">
            <v>cr\cn\\\\uuaua</v>
          </cell>
          <cell r="AL856" t="str">
            <v>Accès restreint aux membres</v>
          </cell>
          <cell r="AM856" t="str">
            <v>Source de la note de description : Version imprimée</v>
          </cell>
          <cell r="AN856" t="str">
            <v/>
          </cell>
          <cell r="AO856" t="str">
            <v>%SITE_CLIENT%/?library_guid=6520F822-80F0-40E4-8ACC-6E697DDA66FD</v>
          </cell>
          <cell r="AP856" t="str">
            <v>Accès au travers du portail ENI</v>
          </cell>
          <cell r="AQ856" t="str">
            <v xml:space="preserve"> androïd </v>
          </cell>
          <cell r="AR856" t="str">
            <v xml:space="preserve"> appli </v>
          </cell>
          <cell r="AS856" t="str">
            <v xml:space="preserve"> applications </v>
          </cell>
          <cell r="AT856" t="str">
            <v xml:space="preserve"> jee </v>
          </cell>
          <cell r="AU856" t="str">
            <v xml:space="preserve"> jse </v>
          </cell>
          <cell r="AV856" t="str">
            <v xml:space="preserve"> LNRI7AND</v>
          </cell>
          <cell r="AW856" t="str">
            <v xml:space="preserve"> nougat </v>
          </cell>
          <cell r="AX856" t="str">
            <v xml:space="preserve"> sdk android </v>
          </cell>
          <cell r="AY856" t="str">
            <v xml:space="preserve"> smartphone </v>
          </cell>
          <cell r="AZ856" t="str">
            <v xml:space="preserve"> tablette </v>
          </cell>
          <cell r="BA856" t="str">
            <v xml:space="preserve">livre android </v>
          </cell>
          <cell r="BB856" t="str">
            <v/>
          </cell>
          <cell r="BC856" t="str">
            <v/>
          </cell>
          <cell r="BD856" t="str">
            <v/>
          </cell>
          <cell r="BE856" t="str">
            <v/>
          </cell>
          <cell r="BF856" t="str">
            <v/>
          </cell>
          <cell r="BG856" t="str">
            <v/>
          </cell>
          <cell r="BH856" t="str">
            <v/>
          </cell>
          <cell r="BI856" t="str">
            <v/>
          </cell>
          <cell r="BJ856" t="str">
            <v/>
          </cell>
          <cell r="BK856" t="str">
            <v/>
          </cell>
          <cell r="BL856" t="str">
            <v/>
          </cell>
          <cell r="BM856" t="str">
            <v/>
          </cell>
          <cell r="BN856" t="str">
            <v/>
          </cell>
          <cell r="BO856" t="str">
            <v/>
          </cell>
          <cell r="BP856" t="str">
            <v/>
          </cell>
          <cell r="BQ856" t="str">
            <v/>
          </cell>
          <cell r="BR856" t="str">
            <v/>
          </cell>
          <cell r="BS856" t="str">
            <v/>
          </cell>
          <cell r="BT856" t="str">
            <v/>
          </cell>
          <cell r="BU856" t="str">
            <v/>
          </cell>
          <cell r="BV856" t="str">
            <v/>
          </cell>
          <cell r="BW856" t="str">
            <v/>
          </cell>
          <cell r="BX856" t="str">
            <v/>
          </cell>
        </row>
        <row r="857">
          <cell r="A857" t="str">
            <v>RI7JAV</v>
          </cell>
          <cell r="B857" t="str">
            <v>JAVA 7</v>
          </cell>
          <cell r="C857" t="str">
            <v>Les fondamentaux du langage Java</v>
          </cell>
          <cell r="D857" t="str">
            <v>Thierry Groussard</v>
          </cell>
          <cell r="E857" t="str">
            <v/>
          </cell>
          <cell r="F857" t="str">
            <v>Groussard, Thierry</v>
          </cell>
          <cell r="G857" t="str">
            <v/>
          </cell>
          <cell r="H857" t="str">
            <v/>
          </cell>
          <cell r="I857" t="str">
            <v/>
          </cell>
          <cell r="J857" t="str">
            <v/>
          </cell>
          <cell r="K857" t="str">
            <v>Edition du 1 December 2011</v>
          </cell>
          <cell r="L857" t="str">
            <v>416 pages</v>
          </cell>
          <cell r="M857" t="str">
            <v>Editions ENI</v>
          </cell>
          <cell r="N857" t="str">
            <v>fre</v>
          </cell>
          <cell r="O857" t="str">
            <v>fre</v>
          </cell>
          <cell r="P857" t="str">
            <v>fre</v>
          </cell>
          <cell r="Q857" t="str">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v>
          </cell>
          <cell r="R857">
            <v>9782746071537</v>
          </cell>
          <cell r="S857" t="str">
            <v>Version Numérique</v>
          </cell>
          <cell r="T857">
            <v>9782746070554</v>
          </cell>
          <cell r="U857" t="str">
            <v>Version Imprimée</v>
          </cell>
          <cell r="V857" t="str">
            <v>St-Herblain</v>
          </cell>
          <cell r="W857" t="str">
            <v>Editions ENI</v>
          </cell>
          <cell r="X857">
            <v>2011</v>
          </cell>
          <cell r="Y857" t="str">
            <v>Bibliothèque Numérique ENI (Service en ligne)</v>
          </cell>
          <cell r="Z857" t="str">
            <v>RESSOURCES INFORMATIQUES</v>
          </cell>
          <cell r="AA857" t="str">
            <v>texte</v>
          </cell>
          <cell r="AB857" t="str">
            <v>txt</v>
          </cell>
          <cell r="AC857" t="str">
            <v>rdacontent/fre</v>
          </cell>
          <cell r="AD857" t="str">
            <v>informatique</v>
          </cell>
          <cell r="AE857" t="str">
            <v>c</v>
          </cell>
          <cell r="AF857" t="str">
            <v>rdamedia/fre</v>
          </cell>
          <cell r="AG857" t="str">
            <v>ressource en ligne</v>
          </cell>
          <cell r="AH857" t="str">
            <v>cr</v>
          </cell>
          <cell r="AI857" t="str">
            <v>rdacarrier/fre</v>
          </cell>
          <cell r="AJ857" t="str">
            <v>m\\\\\o\\d\\\\\\\\</v>
          </cell>
          <cell r="AK857" t="str">
            <v>cr\cn\\\\uuaua</v>
          </cell>
          <cell r="AL857" t="str">
            <v>Accès restreint aux membres</v>
          </cell>
          <cell r="AM857" t="str">
            <v>Source de la note de description : Version imprimée</v>
          </cell>
          <cell r="AN857" t="str">
            <v/>
          </cell>
          <cell r="AO857" t="str">
            <v>%SITE_CLIENT%/?library_guid=3A8CB568-FD90-40EC-AD98-7A159852707A</v>
          </cell>
          <cell r="AP857" t="str">
            <v>Accès au travers du portail ENI</v>
          </cell>
          <cell r="AQ857" t="str">
            <v xml:space="preserve"> applet </v>
          </cell>
          <cell r="AR857" t="str">
            <v xml:space="preserve"> java web start </v>
          </cell>
          <cell r="AS857" t="str">
            <v xml:space="preserve"> jdbc </v>
          </cell>
          <cell r="AT857" t="str">
            <v xml:space="preserve"> jws </v>
          </cell>
          <cell r="AU857" t="str">
            <v xml:space="preserve"> LNRI7JAV</v>
          </cell>
          <cell r="AV857" t="str">
            <v xml:space="preserve"> sun </v>
          </cell>
          <cell r="AW857" t="str">
            <v xml:space="preserve"> swing </v>
          </cell>
          <cell r="AX857" t="str">
            <v xml:space="preserve">JSE </v>
          </cell>
          <cell r="AY857" t="str">
            <v/>
          </cell>
          <cell r="AZ857" t="str">
            <v/>
          </cell>
          <cell r="BA857" t="str">
            <v/>
          </cell>
          <cell r="BB857" t="str">
            <v/>
          </cell>
          <cell r="BC857" t="str">
            <v/>
          </cell>
          <cell r="BD857" t="str">
            <v/>
          </cell>
          <cell r="BE857" t="str">
            <v/>
          </cell>
          <cell r="BF857" t="str">
            <v/>
          </cell>
          <cell r="BG857" t="str">
            <v/>
          </cell>
          <cell r="BH857" t="str">
            <v/>
          </cell>
          <cell r="BI857" t="str">
            <v/>
          </cell>
          <cell r="BJ857" t="str">
            <v/>
          </cell>
          <cell r="BK857" t="str">
            <v/>
          </cell>
          <cell r="BL857" t="str">
            <v/>
          </cell>
          <cell r="BM857" t="str">
            <v/>
          </cell>
          <cell r="BN857" t="str">
            <v/>
          </cell>
          <cell r="BO857" t="str">
            <v/>
          </cell>
          <cell r="BP857" t="str">
            <v/>
          </cell>
          <cell r="BQ857" t="str">
            <v/>
          </cell>
          <cell r="BR857" t="str">
            <v/>
          </cell>
          <cell r="BS857" t="str">
            <v/>
          </cell>
          <cell r="BT857" t="str">
            <v/>
          </cell>
          <cell r="BU857" t="str">
            <v/>
          </cell>
          <cell r="BV857" t="str">
            <v/>
          </cell>
          <cell r="BW857" t="str">
            <v/>
          </cell>
          <cell r="BX857" t="str">
            <v/>
          </cell>
        </row>
        <row r="858">
          <cell r="A858" t="str">
            <v>RI7MADPC</v>
          </cell>
          <cell r="B858" t="str">
            <v>Maintenance et dépannage d'un PC en réseau (7e édition)</v>
          </cell>
          <cell r="C858" t="str">
            <v/>
          </cell>
          <cell r="D858" t="str">
            <v>Yann  BARDOT</v>
          </cell>
          <cell r="E858" t="str">
            <v/>
          </cell>
          <cell r="F858" t="str">
            <v xml:space="preserve">BARDOT, Yann </v>
          </cell>
          <cell r="G858" t="str">
            <v/>
          </cell>
          <cell r="H858" t="str">
            <v/>
          </cell>
          <cell r="I858" t="str">
            <v/>
          </cell>
          <cell r="J858" t="str">
            <v/>
          </cell>
          <cell r="K858" t="str">
            <v>Edition du 1 February 2020</v>
          </cell>
          <cell r="L858" t="str">
            <v>564 pages</v>
          </cell>
          <cell r="M858" t="str">
            <v>Editions ENI</v>
          </cell>
          <cell r="N858" t="str">
            <v>fre</v>
          </cell>
          <cell r="O858" t="str">
            <v>fre</v>
          </cell>
          <cell r="P858" t="str">
            <v>fre</v>
          </cell>
          <cell r="Q858" t="str">
            <v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v>
          </cell>
          <cell r="R858">
            <v>9782409023347</v>
          </cell>
          <cell r="S858" t="str">
            <v>Version Numérique</v>
          </cell>
          <cell r="T858">
            <v>9782409023330</v>
          </cell>
          <cell r="U858" t="str">
            <v>Version Imprimée</v>
          </cell>
          <cell r="V858" t="str">
            <v>St-Herblain</v>
          </cell>
          <cell r="W858" t="str">
            <v>Editions ENI</v>
          </cell>
          <cell r="X858">
            <v>2020</v>
          </cell>
          <cell r="Y858" t="str">
            <v>Bibliothèque Numérique ENI (Service en ligne)</v>
          </cell>
          <cell r="Z858" t="str">
            <v>RESSOURCES INFORMATIQUES</v>
          </cell>
          <cell r="AA858" t="str">
            <v>texte</v>
          </cell>
          <cell r="AB858" t="str">
            <v>txt</v>
          </cell>
          <cell r="AC858" t="str">
            <v>rdacontent/fre</v>
          </cell>
          <cell r="AD858" t="str">
            <v>informatique</v>
          </cell>
          <cell r="AE858" t="str">
            <v>c</v>
          </cell>
          <cell r="AF858" t="str">
            <v>rdamedia/fre</v>
          </cell>
          <cell r="AG858" t="str">
            <v>ressource en ligne</v>
          </cell>
          <cell r="AH858" t="str">
            <v>cr</v>
          </cell>
          <cell r="AI858" t="str">
            <v>rdacarrier/fre</v>
          </cell>
          <cell r="AJ858" t="str">
            <v>m\\\\\o\\d\\\\\\\\</v>
          </cell>
          <cell r="AK858" t="str">
            <v>cr\cn\\\\uuaua</v>
          </cell>
          <cell r="AL858" t="str">
            <v>Accès restreint aux membres</v>
          </cell>
          <cell r="AM858" t="str">
            <v>Source de la note de description : Version imprimée</v>
          </cell>
          <cell r="AN858" t="str">
            <v/>
          </cell>
          <cell r="AO858" t="str">
            <v>%SITE_CLIENT%/?library_guid=3826DA94-55D9-4C17-84C3-220756726855</v>
          </cell>
          <cell r="AP858" t="str">
            <v>Accès au travers du portail ENI</v>
          </cell>
          <cell r="AQ858" t="str">
            <v xml:space="preserve"> bluetooth </v>
          </cell>
          <cell r="AR858" t="str">
            <v xml:space="preserve"> livre dépannage </v>
          </cell>
          <cell r="AS858" t="str">
            <v xml:space="preserve"> livre réseau </v>
          </cell>
          <cell r="AT858" t="str">
            <v xml:space="preserve"> LNRI7MADPC</v>
          </cell>
          <cell r="AU858" t="str">
            <v xml:space="preserve"> ntfs </v>
          </cell>
          <cell r="AV858" t="str">
            <v xml:space="preserve"> reseau </v>
          </cell>
          <cell r="AW858" t="str">
            <v xml:space="preserve"> uefi </v>
          </cell>
          <cell r="AX858" t="str">
            <v xml:space="preserve"> USB </v>
          </cell>
          <cell r="AY858" t="str">
            <v xml:space="preserve"> WinRE </v>
          </cell>
          <cell r="AZ858" t="str">
            <v xml:space="preserve">livre maintenance </v>
          </cell>
          <cell r="BA858" t="str">
            <v/>
          </cell>
          <cell r="BB858" t="str">
            <v/>
          </cell>
          <cell r="BC858" t="str">
            <v/>
          </cell>
          <cell r="BD858" t="str">
            <v/>
          </cell>
          <cell r="BE858" t="str">
            <v/>
          </cell>
          <cell r="BF858" t="str">
            <v/>
          </cell>
          <cell r="BG858" t="str">
            <v/>
          </cell>
          <cell r="BH858" t="str">
            <v/>
          </cell>
          <cell r="BI858" t="str">
            <v/>
          </cell>
          <cell r="BJ858" t="str">
            <v/>
          </cell>
          <cell r="BK858" t="str">
            <v/>
          </cell>
          <cell r="BL858" t="str">
            <v/>
          </cell>
          <cell r="BM858" t="str">
            <v/>
          </cell>
          <cell r="BN858" t="str">
            <v/>
          </cell>
          <cell r="BO858" t="str">
            <v/>
          </cell>
          <cell r="BP858" t="str">
            <v/>
          </cell>
          <cell r="BQ858" t="str">
            <v/>
          </cell>
          <cell r="BR858" t="str">
            <v/>
          </cell>
          <cell r="BS858" t="str">
            <v/>
          </cell>
          <cell r="BT858" t="str">
            <v/>
          </cell>
          <cell r="BU858" t="str">
            <v/>
          </cell>
          <cell r="BV858" t="str">
            <v/>
          </cell>
          <cell r="BW858" t="str">
            <v/>
          </cell>
          <cell r="BX858" t="str">
            <v/>
          </cell>
        </row>
        <row r="859">
          <cell r="A859" t="str">
            <v>RI7TOM</v>
          </cell>
          <cell r="B859" t="str">
            <v>Apache Tomcat 7</v>
          </cell>
          <cell r="C859" t="str">
            <v>Guide d'administration du serveur Java EE 6 sous Windows et Linux</v>
          </cell>
          <cell r="D859" t="str">
            <v>Etienne Langlet</v>
          </cell>
          <cell r="E859" t="str">
            <v/>
          </cell>
          <cell r="F859" t="str">
            <v>Langlet, Etienne</v>
          </cell>
          <cell r="G859" t="str">
            <v/>
          </cell>
          <cell r="H859" t="str">
            <v/>
          </cell>
          <cell r="I859" t="str">
            <v/>
          </cell>
          <cell r="J859" t="str">
            <v/>
          </cell>
          <cell r="K859" t="str">
            <v>Edition du 1 March 2011</v>
          </cell>
          <cell r="L859" t="str">
            <v>370 pages</v>
          </cell>
          <cell r="M859" t="str">
            <v>Editions ENI</v>
          </cell>
          <cell r="N859" t="str">
            <v>fre</v>
          </cell>
          <cell r="O859" t="str">
            <v>fre</v>
          </cell>
          <cell r="P859" t="str">
            <v>fre</v>
          </cell>
          <cell r="Q859" t="str">
            <v>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v>
          </cell>
          <cell r="R859">
            <v>9782746063839</v>
          </cell>
          <cell r="S859" t="str">
            <v>Version Numérique</v>
          </cell>
          <cell r="T859">
            <v>9782746062399</v>
          </cell>
          <cell r="U859" t="str">
            <v>Version Imprimée</v>
          </cell>
          <cell r="V859" t="str">
            <v>St-Herblain</v>
          </cell>
          <cell r="W859" t="str">
            <v>Editions ENI</v>
          </cell>
          <cell r="X859">
            <v>2011</v>
          </cell>
          <cell r="Y859" t="str">
            <v>Bibliothèque Numérique ENI (Service en ligne)</v>
          </cell>
          <cell r="Z859" t="str">
            <v>RESSOURCES INFORMATIQUES</v>
          </cell>
          <cell r="AA859" t="str">
            <v>texte</v>
          </cell>
          <cell r="AB859" t="str">
            <v>txt</v>
          </cell>
          <cell r="AC859" t="str">
            <v>rdacontent/fre</v>
          </cell>
          <cell r="AD859" t="str">
            <v>informatique</v>
          </cell>
          <cell r="AE859" t="str">
            <v>c</v>
          </cell>
          <cell r="AF859" t="str">
            <v>rdamedia/fre</v>
          </cell>
          <cell r="AG859" t="str">
            <v>ressource en ligne</v>
          </cell>
          <cell r="AH859" t="str">
            <v>cr</v>
          </cell>
          <cell r="AI859" t="str">
            <v>rdacarrier/fre</v>
          </cell>
          <cell r="AJ859" t="str">
            <v>m\\\\\o\\d\\\\\\\\</v>
          </cell>
          <cell r="AK859" t="str">
            <v>cr\cn\\\\uuaua</v>
          </cell>
          <cell r="AL859" t="str">
            <v>Accès restreint aux membres</v>
          </cell>
          <cell r="AM859" t="str">
            <v>Source de la note de description : Version imprimée</v>
          </cell>
          <cell r="AN859" t="str">
            <v/>
          </cell>
          <cell r="AO859" t="str">
            <v>%SITE_CLIENT%/?library_guid=165F5875-27F0-4229-AED3-0C79BFCBABD2</v>
          </cell>
          <cell r="AP859" t="str">
            <v>Accès au travers du portail ENI</v>
          </cell>
          <cell r="AQ859" t="str">
            <v xml:space="preserve"> jee6 </v>
          </cell>
          <cell r="AR859" t="str">
            <v xml:space="preserve"> JSP </v>
          </cell>
          <cell r="AS859" t="str">
            <v xml:space="preserve"> LNRI7TOM</v>
          </cell>
          <cell r="AT859" t="str">
            <v xml:space="preserve"> servlets </v>
          </cell>
          <cell r="AU859" t="str">
            <v xml:space="preserve">jee </v>
          </cell>
          <cell r="AV859" t="str">
            <v/>
          </cell>
          <cell r="AW859" t="str">
            <v/>
          </cell>
          <cell r="AX859" t="str">
            <v/>
          </cell>
          <cell r="AY859" t="str">
            <v/>
          </cell>
          <cell r="AZ859" t="str">
            <v/>
          </cell>
          <cell r="BA859" t="str">
            <v/>
          </cell>
          <cell r="BB859" t="str">
            <v/>
          </cell>
          <cell r="BC859" t="str">
            <v/>
          </cell>
          <cell r="BD859" t="str">
            <v/>
          </cell>
          <cell r="BE859" t="str">
            <v/>
          </cell>
          <cell r="BF859" t="str">
            <v/>
          </cell>
          <cell r="BG859" t="str">
            <v/>
          </cell>
          <cell r="BH859" t="str">
            <v/>
          </cell>
          <cell r="BI859" t="str">
            <v/>
          </cell>
          <cell r="BJ859" t="str">
            <v/>
          </cell>
          <cell r="BK859" t="str">
            <v/>
          </cell>
          <cell r="BL859" t="str">
            <v/>
          </cell>
          <cell r="BM859" t="str">
            <v/>
          </cell>
          <cell r="BN859" t="str">
            <v/>
          </cell>
          <cell r="BO859" t="str">
            <v/>
          </cell>
          <cell r="BP859" t="str">
            <v/>
          </cell>
          <cell r="BQ859" t="str">
            <v/>
          </cell>
          <cell r="BR859" t="str">
            <v/>
          </cell>
          <cell r="BS859" t="str">
            <v/>
          </cell>
          <cell r="BT859" t="str">
            <v/>
          </cell>
          <cell r="BU859" t="str">
            <v/>
          </cell>
          <cell r="BV859" t="str">
            <v/>
          </cell>
          <cell r="BW859" t="str">
            <v/>
          </cell>
          <cell r="BX859" t="str">
            <v/>
          </cell>
        </row>
        <row r="860">
          <cell r="A860" t="str">
            <v>RI7UBU</v>
          </cell>
          <cell r="B860" t="str">
            <v>Ubuntu</v>
          </cell>
          <cell r="C860" t="str">
            <v>Administration d'un système Linux (7e édition)</v>
          </cell>
          <cell r="D860" t="str">
            <v>Yann  BARDOT</v>
          </cell>
          <cell r="E860" t="str">
            <v/>
          </cell>
          <cell r="F860" t="str">
            <v xml:space="preserve">BARDOT, Yann </v>
          </cell>
          <cell r="G860" t="str">
            <v/>
          </cell>
          <cell r="H860" t="str">
            <v/>
          </cell>
          <cell r="I860" t="str">
            <v/>
          </cell>
          <cell r="J860" t="str">
            <v/>
          </cell>
          <cell r="K860" t="str">
            <v>Edition du 1 March 2023</v>
          </cell>
          <cell r="L860" t="str">
            <v>523 pages</v>
          </cell>
          <cell r="M860" t="str">
            <v>Editions ENI</v>
          </cell>
          <cell r="N860" t="str">
            <v>fre</v>
          </cell>
          <cell r="O860" t="str">
            <v>fre</v>
          </cell>
          <cell r="P860" t="str">
            <v>fre</v>
          </cell>
          <cell r="Q860" t="str">
            <v>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v>
          </cell>
          <cell r="R860">
            <v>9782409039102</v>
          </cell>
          <cell r="S860" t="str">
            <v>Version Numérique</v>
          </cell>
          <cell r="T860">
            <v>9782409039096</v>
          </cell>
          <cell r="U860" t="str">
            <v>Version Imprimée</v>
          </cell>
          <cell r="V860" t="str">
            <v>St-Herblain</v>
          </cell>
          <cell r="W860" t="str">
            <v>Editions ENI</v>
          </cell>
          <cell r="X860">
            <v>2023</v>
          </cell>
          <cell r="Y860" t="str">
            <v>Bibliothèque Numérique ENI (Service en ligne)</v>
          </cell>
          <cell r="Z860" t="str">
            <v>RESSOURCES INFORMATIQUES</v>
          </cell>
          <cell r="AA860" t="str">
            <v>texte</v>
          </cell>
          <cell r="AB860" t="str">
            <v>txt</v>
          </cell>
          <cell r="AC860" t="str">
            <v>rdacontent/fre</v>
          </cell>
          <cell r="AD860" t="str">
            <v>informatique</v>
          </cell>
          <cell r="AE860" t="str">
            <v>c</v>
          </cell>
          <cell r="AF860" t="str">
            <v>rdamedia/fre</v>
          </cell>
          <cell r="AG860" t="str">
            <v>ressource en ligne</v>
          </cell>
          <cell r="AH860" t="str">
            <v>cr</v>
          </cell>
          <cell r="AI860" t="str">
            <v>rdacarrier/fre</v>
          </cell>
          <cell r="AJ860" t="str">
            <v>m\\\\\o\\d\\\\\\\\</v>
          </cell>
          <cell r="AK860" t="str">
            <v>cr\cn\\\\uuaua</v>
          </cell>
          <cell r="AL860" t="str">
            <v>Accès restreint aux membres</v>
          </cell>
          <cell r="AM860" t="str">
            <v>Source de la note de description : Version imprimée</v>
          </cell>
          <cell r="AN860" t="str">
            <v/>
          </cell>
          <cell r="AO860" t="str">
            <v>%SITE_CLIENT%/?library_guid=154189AA-5685-4C43-8E83-267A1861C90F</v>
          </cell>
          <cell r="AP860" t="str">
            <v>Accès au travers du portail ENI</v>
          </cell>
          <cell r="AQ860" t="str">
            <v xml:space="preserve"> gnu/linux </v>
          </cell>
          <cell r="AR860" t="str">
            <v xml:space="preserve"> open source </v>
          </cell>
          <cell r="AS860" t="str">
            <v xml:space="preserve"> Trusty Tahr</v>
          </cell>
          <cell r="AT860" t="str">
            <v xml:space="preserve">ltv </v>
          </cell>
          <cell r="AU860" t="str">
            <v/>
          </cell>
          <cell r="AV860" t="str">
            <v/>
          </cell>
          <cell r="AW860" t="str">
            <v/>
          </cell>
          <cell r="AX860" t="str">
            <v/>
          </cell>
          <cell r="AY860" t="str">
            <v/>
          </cell>
          <cell r="AZ860" t="str">
            <v/>
          </cell>
          <cell r="BA860" t="str">
            <v/>
          </cell>
          <cell r="BB860" t="str">
            <v/>
          </cell>
          <cell r="BC860" t="str">
            <v/>
          </cell>
          <cell r="BD860" t="str">
            <v/>
          </cell>
          <cell r="BE860" t="str">
            <v/>
          </cell>
          <cell r="BF860" t="str">
            <v/>
          </cell>
          <cell r="BG860" t="str">
            <v/>
          </cell>
          <cell r="BH860" t="str">
            <v/>
          </cell>
          <cell r="BI860" t="str">
            <v/>
          </cell>
          <cell r="BJ860" t="str">
            <v/>
          </cell>
          <cell r="BK860" t="str">
            <v/>
          </cell>
          <cell r="BL860" t="str">
            <v/>
          </cell>
          <cell r="BM860" t="str">
            <v/>
          </cell>
          <cell r="BN860" t="str">
            <v/>
          </cell>
          <cell r="BO860" t="str">
            <v/>
          </cell>
          <cell r="BP860" t="str">
            <v/>
          </cell>
          <cell r="BQ860" t="str">
            <v/>
          </cell>
          <cell r="BR860" t="str">
            <v/>
          </cell>
          <cell r="BS860" t="str">
            <v/>
          </cell>
          <cell r="BT860" t="str">
            <v/>
          </cell>
          <cell r="BU860" t="str">
            <v/>
          </cell>
          <cell r="BV860" t="str">
            <v/>
          </cell>
          <cell r="BW860" t="str">
            <v/>
          </cell>
          <cell r="BX860" t="str">
            <v/>
          </cell>
        </row>
        <row r="861">
          <cell r="A861" t="str">
            <v>RI7WINA</v>
          </cell>
          <cell r="B861" t="str">
            <v>Windows 7</v>
          </cell>
          <cell r="C861" t="str">
            <v>Administration de postes de travail dans un domaine Active Directory</v>
          </cell>
          <cell r="D861" t="str">
            <v>Philippe PAIOLA</v>
          </cell>
          <cell r="E861" t="str">
            <v/>
          </cell>
          <cell r="F861" t="str">
            <v>PAIOLA, Philippe</v>
          </cell>
          <cell r="G861" t="str">
            <v/>
          </cell>
          <cell r="H861" t="str">
            <v/>
          </cell>
          <cell r="I861" t="str">
            <v/>
          </cell>
          <cell r="J861" t="str">
            <v/>
          </cell>
          <cell r="K861" t="str">
            <v>Edition du 1 March 2012</v>
          </cell>
          <cell r="L861" t="str">
            <v>367 pages</v>
          </cell>
          <cell r="M861" t="str">
            <v>Editions ENI</v>
          </cell>
          <cell r="N861" t="str">
            <v>fre</v>
          </cell>
          <cell r="O861" t="str">
            <v>fre</v>
          </cell>
          <cell r="P861" t="str">
            <v>fre</v>
          </cell>
          <cell r="Q861" t="str">
            <v>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v>
          </cell>
          <cell r="R861">
            <v>9782746073340</v>
          </cell>
          <cell r="S861" t="str">
            <v>Version Numérique</v>
          </cell>
          <cell r="T861">
            <v>9782746072329</v>
          </cell>
          <cell r="U861" t="str">
            <v>Version Imprimée</v>
          </cell>
          <cell r="V861" t="str">
            <v>St-Herblain</v>
          </cell>
          <cell r="W861" t="str">
            <v>Editions ENI</v>
          </cell>
          <cell r="X861">
            <v>2012</v>
          </cell>
          <cell r="Y861" t="str">
            <v>Bibliothèque Numérique ENI (Service en ligne)</v>
          </cell>
          <cell r="Z861" t="str">
            <v>RESSOURCES INFORMATIQUES</v>
          </cell>
          <cell r="AA861" t="str">
            <v>texte</v>
          </cell>
          <cell r="AB861" t="str">
            <v>txt</v>
          </cell>
          <cell r="AC861" t="str">
            <v>rdacontent/fre</v>
          </cell>
          <cell r="AD861" t="str">
            <v>informatique</v>
          </cell>
          <cell r="AE861" t="str">
            <v>c</v>
          </cell>
          <cell r="AF861" t="str">
            <v>rdamedia/fre</v>
          </cell>
          <cell r="AG861" t="str">
            <v>ressource en ligne</v>
          </cell>
          <cell r="AH861" t="str">
            <v>cr</v>
          </cell>
          <cell r="AI861" t="str">
            <v>rdacarrier/fre</v>
          </cell>
          <cell r="AJ861" t="str">
            <v>m\\\\\o\\d\\\\\\\\</v>
          </cell>
          <cell r="AK861" t="str">
            <v>cr\cn\\\\uuaua</v>
          </cell>
          <cell r="AL861" t="str">
            <v>Accès restreint aux membres</v>
          </cell>
          <cell r="AM861" t="str">
            <v>Source de la note de description : Version imprimée</v>
          </cell>
          <cell r="AN861" t="str">
            <v/>
          </cell>
          <cell r="AO861" t="str">
            <v>%SITE_CLIENT%/?library_guid=E3F52368-F2C5-4425-A4B8-814D2AD966B9</v>
          </cell>
          <cell r="AP861" t="str">
            <v>Accès au travers du portail ENI</v>
          </cell>
          <cell r="AQ861" t="str">
            <v xml:space="preserve"> ad </v>
          </cell>
          <cell r="AR861" t="str">
            <v xml:space="preserve"> gpo </v>
          </cell>
          <cell r="AS861" t="str">
            <v xml:space="preserve"> Ipv4 </v>
          </cell>
          <cell r="AT861" t="str">
            <v xml:space="preserve"> Ipv6  </v>
          </cell>
          <cell r="AU861" t="str">
            <v xml:space="preserve"> LNRI7WINA</v>
          </cell>
          <cell r="AV861" t="str">
            <v xml:space="preserve"> MBSA </v>
          </cell>
          <cell r="AW861" t="str">
            <v xml:space="preserve"> SCCM </v>
          </cell>
          <cell r="AX861" t="str">
            <v xml:space="preserve"> wim </v>
          </cell>
          <cell r="AY861" t="str">
            <v xml:space="preserve"> wsus </v>
          </cell>
          <cell r="AZ861" t="str">
            <v xml:space="preserve">microsoft </v>
          </cell>
          <cell r="BA861" t="str">
            <v/>
          </cell>
          <cell r="BB861" t="str">
            <v/>
          </cell>
          <cell r="BC861" t="str">
            <v/>
          </cell>
          <cell r="BD861" t="str">
            <v/>
          </cell>
          <cell r="BE861" t="str">
            <v/>
          </cell>
          <cell r="BF861" t="str">
            <v/>
          </cell>
          <cell r="BG861" t="str">
            <v/>
          </cell>
          <cell r="BH861" t="str">
            <v/>
          </cell>
          <cell r="BI861" t="str">
            <v/>
          </cell>
          <cell r="BJ861" t="str">
            <v/>
          </cell>
          <cell r="BK861" t="str">
            <v/>
          </cell>
          <cell r="BL861" t="str">
            <v/>
          </cell>
          <cell r="BM861" t="str">
            <v/>
          </cell>
          <cell r="BN861" t="str">
            <v/>
          </cell>
          <cell r="BO861" t="str">
            <v/>
          </cell>
          <cell r="BP861" t="str">
            <v/>
          </cell>
          <cell r="BQ861" t="str">
            <v/>
          </cell>
          <cell r="BR861" t="str">
            <v/>
          </cell>
          <cell r="BS861" t="str">
            <v/>
          </cell>
          <cell r="BT861" t="str">
            <v/>
          </cell>
          <cell r="BU861" t="str">
            <v/>
          </cell>
          <cell r="BV861" t="str">
            <v/>
          </cell>
          <cell r="BW861" t="str">
            <v/>
          </cell>
          <cell r="BX861" t="str">
            <v/>
          </cell>
        </row>
        <row r="862">
          <cell r="A862" t="str">
            <v>RI8.1WIN</v>
          </cell>
          <cell r="B862" t="str">
            <v>Windows 8.1</v>
          </cell>
          <cell r="C862" t="str">
            <v>Installation et configuration</v>
          </cell>
          <cell r="D862" t="str">
            <v>Philippe PAIOLA</v>
          </cell>
          <cell r="E862" t="str">
            <v/>
          </cell>
          <cell r="F862" t="str">
            <v>PAIOLA, Philippe</v>
          </cell>
          <cell r="G862" t="str">
            <v/>
          </cell>
          <cell r="H862" t="str">
            <v/>
          </cell>
          <cell r="I862" t="str">
            <v/>
          </cell>
          <cell r="J862" t="str">
            <v/>
          </cell>
          <cell r="K862" t="str">
            <v>Edition du 1 February 2014</v>
          </cell>
          <cell r="L862" t="str">
            <v>574 pages</v>
          </cell>
          <cell r="M862" t="str">
            <v>Editions ENI</v>
          </cell>
          <cell r="N862" t="str">
            <v>fre</v>
          </cell>
          <cell r="O862" t="str">
            <v>fre</v>
          </cell>
          <cell r="P862" t="str">
            <v>fre</v>
          </cell>
          <cell r="Q862" t="str">
            <v>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v>
          </cell>
          <cell r="R862">
            <v>9782746088320</v>
          </cell>
          <cell r="S862" t="str">
            <v>Version Numérique</v>
          </cell>
          <cell r="T862">
            <v>9782746086920</v>
          </cell>
          <cell r="U862" t="str">
            <v>Version Imprimée</v>
          </cell>
          <cell r="V862" t="str">
            <v>St-Herblain</v>
          </cell>
          <cell r="W862" t="str">
            <v>Editions ENI</v>
          </cell>
          <cell r="X862">
            <v>2014</v>
          </cell>
          <cell r="Y862" t="str">
            <v>Bibliothèque Numérique ENI (Service en ligne)</v>
          </cell>
          <cell r="Z862" t="str">
            <v>RESSOURCES INFORMATIQUES</v>
          </cell>
          <cell r="AA862" t="str">
            <v>texte</v>
          </cell>
          <cell r="AB862" t="str">
            <v>txt</v>
          </cell>
          <cell r="AC862" t="str">
            <v>rdacontent/fre</v>
          </cell>
          <cell r="AD862" t="str">
            <v>informatique</v>
          </cell>
          <cell r="AE862" t="str">
            <v>c</v>
          </cell>
          <cell r="AF862" t="str">
            <v>rdamedia/fre</v>
          </cell>
          <cell r="AG862" t="str">
            <v>ressource en ligne</v>
          </cell>
          <cell r="AH862" t="str">
            <v>cr</v>
          </cell>
          <cell r="AI862" t="str">
            <v>rdacarrier/fre</v>
          </cell>
          <cell r="AJ862" t="str">
            <v>m\\\\\o\\d\\\\\\\\</v>
          </cell>
          <cell r="AK862" t="str">
            <v>cr\cn\\\\uuaua</v>
          </cell>
          <cell r="AL862" t="str">
            <v>Accès restreint aux membres</v>
          </cell>
          <cell r="AM862" t="str">
            <v>Source de la note de description : Version imprimée</v>
          </cell>
          <cell r="AN862" t="str">
            <v/>
          </cell>
          <cell r="AO862" t="str">
            <v>%SITE_CLIENT%/?library_guid=40DCE46A-ACF9-4940-8745-E1397D042385</v>
          </cell>
          <cell r="AP862" t="str">
            <v>Accès au travers du portail ENI</v>
          </cell>
          <cell r="AQ862" t="str">
            <v xml:space="preserve"> LNRI8.1WIN</v>
          </cell>
          <cell r="AR862" t="str">
            <v xml:space="preserve"> métro </v>
          </cell>
          <cell r="AS862" t="str">
            <v xml:space="preserve"> microsoft </v>
          </cell>
          <cell r="AT862" t="str">
            <v xml:space="preserve"> modern ui </v>
          </cell>
          <cell r="AU862" t="str">
            <v xml:space="preserve"> OS </v>
          </cell>
          <cell r="AV862" t="str">
            <v xml:space="preserve"> poste client </v>
          </cell>
          <cell r="AW862" t="str">
            <v xml:space="preserve"> système </v>
          </cell>
          <cell r="AX862" t="str">
            <v xml:space="preserve"> windows 8  </v>
          </cell>
          <cell r="AY862" t="str">
            <v xml:space="preserve">metro </v>
          </cell>
          <cell r="AZ862" t="str">
            <v/>
          </cell>
          <cell r="BA862" t="str">
            <v/>
          </cell>
          <cell r="BB862" t="str">
            <v/>
          </cell>
          <cell r="BC862" t="str">
            <v/>
          </cell>
          <cell r="BD862" t="str">
            <v/>
          </cell>
          <cell r="BE862" t="str">
            <v/>
          </cell>
          <cell r="BF862" t="str">
            <v/>
          </cell>
          <cell r="BG862" t="str">
            <v/>
          </cell>
          <cell r="BH862" t="str">
            <v/>
          </cell>
          <cell r="BI862" t="str">
            <v/>
          </cell>
          <cell r="BJ862" t="str">
            <v/>
          </cell>
          <cell r="BK862" t="str">
            <v/>
          </cell>
          <cell r="BL862" t="str">
            <v/>
          </cell>
          <cell r="BM862" t="str">
            <v/>
          </cell>
          <cell r="BN862" t="str">
            <v/>
          </cell>
          <cell r="BO862" t="str">
            <v/>
          </cell>
          <cell r="BP862" t="str">
            <v/>
          </cell>
          <cell r="BQ862" t="str">
            <v/>
          </cell>
          <cell r="BR862" t="str">
            <v/>
          </cell>
          <cell r="BS862" t="str">
            <v/>
          </cell>
          <cell r="BT862" t="str">
            <v/>
          </cell>
          <cell r="BU862" t="str">
            <v/>
          </cell>
          <cell r="BV862" t="str">
            <v/>
          </cell>
          <cell r="BW862" t="str">
            <v/>
          </cell>
          <cell r="BX862" t="str">
            <v/>
          </cell>
        </row>
        <row r="863">
          <cell r="A863" t="str">
            <v>RI8.1WINDE</v>
          </cell>
          <cell r="B863" t="str">
            <v>Windows 8.1 et Office 2013</v>
          </cell>
          <cell r="C863" t="str">
            <v>Déploiement des postes de travail en entreprise</v>
          </cell>
          <cell r="D863" t="str">
            <v>Olivier Bat,Guillaume DESFARGES,Freddy ELMALEH</v>
          </cell>
          <cell r="E863" t="str">
            <v/>
          </cell>
          <cell r="F863" t="str">
            <v>Bat, Olivier</v>
          </cell>
          <cell r="G863" t="str">
            <v>DESFARGES, Guillaume</v>
          </cell>
          <cell r="H863" t="str">
            <v>ELMALEH, Freddy</v>
          </cell>
          <cell r="I863" t="str">
            <v/>
          </cell>
          <cell r="J863" t="str">
            <v/>
          </cell>
          <cell r="K863" t="str">
            <v>Edition du 1 September 2014</v>
          </cell>
          <cell r="L863" t="str">
            <v>501 pages</v>
          </cell>
          <cell r="M863" t="str">
            <v>Editions ENI</v>
          </cell>
          <cell r="N863" t="str">
            <v>fre</v>
          </cell>
          <cell r="O863" t="str">
            <v>fre</v>
          </cell>
          <cell r="P863" t="str">
            <v>fre</v>
          </cell>
          <cell r="Q863" t="str">
            <v>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v>
          </cell>
          <cell r="R863">
            <v>9782746091986</v>
          </cell>
          <cell r="S863" t="str">
            <v>Version Numérique</v>
          </cell>
          <cell r="T863">
            <v>9782746090743</v>
          </cell>
          <cell r="U863" t="str">
            <v>Version Imprimée</v>
          </cell>
          <cell r="V863" t="str">
            <v>St-Herblain</v>
          </cell>
          <cell r="W863" t="str">
            <v>Editions ENI</v>
          </cell>
          <cell r="X863">
            <v>2014</v>
          </cell>
          <cell r="Y863" t="str">
            <v>Bibliothèque Numérique ENI (Service en ligne)</v>
          </cell>
          <cell r="Z863" t="str">
            <v>RESSOURCES INFORMATIQUES</v>
          </cell>
          <cell r="AA863" t="str">
            <v>texte</v>
          </cell>
          <cell r="AB863" t="str">
            <v>txt</v>
          </cell>
          <cell r="AC863" t="str">
            <v>rdacontent/fre</v>
          </cell>
          <cell r="AD863" t="str">
            <v>informatique</v>
          </cell>
          <cell r="AE863" t="str">
            <v>c</v>
          </cell>
          <cell r="AF863" t="str">
            <v>rdamedia/fre</v>
          </cell>
          <cell r="AG863" t="str">
            <v>ressource en ligne</v>
          </cell>
          <cell r="AH863" t="str">
            <v>cr</v>
          </cell>
          <cell r="AI863" t="str">
            <v>rdacarrier/fre</v>
          </cell>
          <cell r="AJ863" t="str">
            <v>m\\\\\o\\d\\\\\\\\</v>
          </cell>
          <cell r="AK863" t="str">
            <v>cr\cn\\\\uuaua</v>
          </cell>
          <cell r="AL863" t="str">
            <v>Accès restreint aux membres</v>
          </cell>
          <cell r="AM863" t="str">
            <v>Source de la note de description : Version imprimée</v>
          </cell>
          <cell r="AN863" t="str">
            <v/>
          </cell>
          <cell r="AO863" t="str">
            <v>%SITE_CLIENT%/?library_guid=4DE2B813-9567-4CD1-84BD-8C0C411120AB</v>
          </cell>
          <cell r="AP863" t="str">
            <v>Accès au travers du portail ENI</v>
          </cell>
          <cell r="AQ863" t="str">
            <v xml:space="preserve"> deployment  </v>
          </cell>
          <cell r="AR863" t="str">
            <v xml:space="preserve"> LNRI8.1WINDE</v>
          </cell>
          <cell r="AS863" t="str">
            <v xml:space="preserve"> mdt </v>
          </cell>
          <cell r="AT863" t="str">
            <v xml:space="preserve"> oct </v>
          </cell>
          <cell r="AU863" t="str">
            <v xml:space="preserve"> office 2013 </v>
          </cell>
          <cell r="AV863" t="str">
            <v xml:space="preserve"> sccm </v>
          </cell>
          <cell r="AW863" t="str">
            <v xml:space="preserve"> wadk </v>
          </cell>
          <cell r="AX863" t="str">
            <v xml:space="preserve"> wds </v>
          </cell>
          <cell r="AY863" t="str">
            <v xml:space="preserve"> wsus </v>
          </cell>
          <cell r="AZ863" t="str">
            <v xml:space="preserve">microsoft </v>
          </cell>
          <cell r="BA863" t="str">
            <v/>
          </cell>
          <cell r="BB863" t="str">
            <v/>
          </cell>
          <cell r="BC863" t="str">
            <v/>
          </cell>
          <cell r="BD863" t="str">
            <v/>
          </cell>
          <cell r="BE863" t="str">
            <v/>
          </cell>
          <cell r="BF863" t="str">
            <v/>
          </cell>
          <cell r="BG863" t="str">
            <v/>
          </cell>
          <cell r="BH863" t="str">
            <v/>
          </cell>
          <cell r="BI863" t="str">
            <v/>
          </cell>
          <cell r="BJ863" t="str">
            <v/>
          </cell>
          <cell r="BK863" t="str">
            <v/>
          </cell>
          <cell r="BL863" t="str">
            <v/>
          </cell>
          <cell r="BM863" t="str">
            <v/>
          </cell>
          <cell r="BN863" t="str">
            <v/>
          </cell>
          <cell r="BO863" t="str">
            <v/>
          </cell>
          <cell r="BP863" t="str">
            <v/>
          </cell>
          <cell r="BQ863" t="str">
            <v/>
          </cell>
          <cell r="BR863" t="str">
            <v/>
          </cell>
          <cell r="BS863" t="str">
            <v/>
          </cell>
          <cell r="BT863" t="str">
            <v/>
          </cell>
          <cell r="BU863" t="str">
            <v/>
          </cell>
          <cell r="BV863" t="str">
            <v/>
          </cell>
          <cell r="BW863" t="str">
            <v/>
          </cell>
          <cell r="BX863" t="str">
            <v/>
          </cell>
        </row>
        <row r="864">
          <cell r="A864" t="str">
            <v>RI85LOTNA</v>
          </cell>
          <cell r="B864" t="str">
            <v>Lotus Notes et Domino 8.5</v>
          </cell>
          <cell r="C864" t="str">
            <v>Administration de serveurs Domino</v>
          </cell>
          <cell r="D864" t="str">
            <v>Patrick Antouly</v>
          </cell>
          <cell r="E864" t="str">
            <v/>
          </cell>
          <cell r="F864" t="str">
            <v>Antouly, Patrick</v>
          </cell>
          <cell r="G864" t="str">
            <v/>
          </cell>
          <cell r="H864" t="str">
            <v/>
          </cell>
          <cell r="I864" t="str">
            <v/>
          </cell>
          <cell r="J864" t="str">
            <v/>
          </cell>
          <cell r="K864" t="str">
            <v>Edition du 1 April 2012</v>
          </cell>
          <cell r="L864" t="str">
            <v>469 pages</v>
          </cell>
          <cell r="M864" t="str">
            <v>Editions ENI</v>
          </cell>
          <cell r="N864" t="str">
            <v>fre</v>
          </cell>
          <cell r="O864" t="str">
            <v>fre</v>
          </cell>
          <cell r="P864" t="str">
            <v>fre</v>
          </cell>
          <cell r="Q864" t="str">
            <v>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v>
          </cell>
          <cell r="R864">
            <v>9782746073692</v>
          </cell>
          <cell r="S864" t="str">
            <v>Version Numérique</v>
          </cell>
          <cell r="T864">
            <v>9782746072992</v>
          </cell>
          <cell r="U864" t="str">
            <v>Version Imprimée</v>
          </cell>
          <cell r="V864" t="str">
            <v>St-Herblain</v>
          </cell>
          <cell r="W864" t="str">
            <v>Editions ENI</v>
          </cell>
          <cell r="X864">
            <v>2012</v>
          </cell>
          <cell r="Y864" t="str">
            <v>Bibliothèque Numérique ENI (Service en ligne)</v>
          </cell>
          <cell r="Z864" t="str">
            <v>RESSOURCES INFORMATIQUES</v>
          </cell>
          <cell r="AA864" t="str">
            <v>texte</v>
          </cell>
          <cell r="AB864" t="str">
            <v>txt</v>
          </cell>
          <cell r="AC864" t="str">
            <v>rdacontent/fre</v>
          </cell>
          <cell r="AD864" t="str">
            <v>informatique</v>
          </cell>
          <cell r="AE864" t="str">
            <v>c</v>
          </cell>
          <cell r="AF864" t="str">
            <v>rdamedia/fre</v>
          </cell>
          <cell r="AG864" t="str">
            <v>ressource en ligne</v>
          </cell>
          <cell r="AH864" t="str">
            <v>cr</v>
          </cell>
          <cell r="AI864" t="str">
            <v>rdacarrier/fre</v>
          </cell>
          <cell r="AJ864" t="str">
            <v>m\\\\\o\\d\\\\\\\\</v>
          </cell>
          <cell r="AK864" t="str">
            <v>cr\cn\\\\uuaua</v>
          </cell>
          <cell r="AL864" t="str">
            <v>Accès restreint aux membres</v>
          </cell>
          <cell r="AM864" t="str">
            <v>Source de la note de description : Version imprimée</v>
          </cell>
          <cell r="AN864" t="str">
            <v/>
          </cell>
          <cell r="AO864" t="str">
            <v>%SITE_CLIENT%/?library_guid=10020A1F-78F0-4466-8571-55A016625323</v>
          </cell>
          <cell r="AP864" t="str">
            <v>Accès au travers du portail ENI</v>
          </cell>
          <cell r="AQ864" t="str">
            <v xml:space="preserve"> bases de documents </v>
          </cell>
          <cell r="AR864" t="str">
            <v xml:space="preserve"> Groupware </v>
          </cell>
          <cell r="AS864" t="str">
            <v xml:space="preserve"> IBM </v>
          </cell>
          <cell r="AT864" t="str">
            <v xml:space="preserve"> livre domino </v>
          </cell>
          <cell r="AU864" t="str">
            <v xml:space="preserve"> LNRI85LOTNA</v>
          </cell>
          <cell r="AV864" t="str">
            <v xml:space="preserve"> réplication </v>
          </cell>
          <cell r="AW864" t="str">
            <v xml:space="preserve"> travail collaboratif  </v>
          </cell>
          <cell r="AX864" t="str">
            <v xml:space="preserve">livre Lotus </v>
          </cell>
          <cell r="AY864" t="str">
            <v/>
          </cell>
          <cell r="AZ864" t="str">
            <v/>
          </cell>
          <cell r="BA864" t="str">
            <v/>
          </cell>
          <cell r="BB864" t="str">
            <v/>
          </cell>
          <cell r="BC864" t="str">
            <v/>
          </cell>
          <cell r="BD864" t="str">
            <v/>
          </cell>
          <cell r="BE864" t="str">
            <v/>
          </cell>
          <cell r="BF864" t="str">
            <v/>
          </cell>
          <cell r="BG864" t="str">
            <v/>
          </cell>
          <cell r="BH864" t="str">
            <v/>
          </cell>
          <cell r="BI864" t="str">
            <v/>
          </cell>
          <cell r="BJ864" t="str">
            <v/>
          </cell>
          <cell r="BK864" t="str">
            <v/>
          </cell>
          <cell r="BL864" t="str">
            <v/>
          </cell>
          <cell r="BM864" t="str">
            <v/>
          </cell>
          <cell r="BN864" t="str">
            <v/>
          </cell>
          <cell r="BO864" t="str">
            <v/>
          </cell>
          <cell r="BP864" t="str">
            <v/>
          </cell>
          <cell r="BQ864" t="str">
            <v/>
          </cell>
          <cell r="BR864" t="str">
            <v/>
          </cell>
          <cell r="BS864" t="str">
            <v/>
          </cell>
          <cell r="BT864" t="str">
            <v/>
          </cell>
          <cell r="BU864" t="str">
            <v/>
          </cell>
          <cell r="BV864" t="str">
            <v/>
          </cell>
          <cell r="BW864" t="str">
            <v/>
          </cell>
          <cell r="BX864" t="str">
            <v/>
          </cell>
        </row>
        <row r="865">
          <cell r="A865" t="str">
            <v>RI8BLIN</v>
          </cell>
          <cell r="B865" t="str">
            <v>Linux</v>
          </cell>
          <cell r="C865" t="str">
            <v>Principes de base de l'utilisation du système (8e édition)</v>
          </cell>
          <cell r="D865" t="str">
            <v>Nicolas PONS</v>
          </cell>
          <cell r="E865" t="str">
            <v/>
          </cell>
          <cell r="F865" t="str">
            <v>PONS, Nicolas</v>
          </cell>
          <cell r="G865" t="str">
            <v/>
          </cell>
          <cell r="H865" t="str">
            <v/>
          </cell>
          <cell r="I865" t="str">
            <v/>
          </cell>
          <cell r="J865" t="str">
            <v/>
          </cell>
          <cell r="K865" t="str">
            <v>Edition du 1 November 2022</v>
          </cell>
          <cell r="L865" t="str">
            <v>344 pages</v>
          </cell>
          <cell r="M865" t="str">
            <v>Editions ENI</v>
          </cell>
          <cell r="N865" t="str">
            <v>fre</v>
          </cell>
          <cell r="O865" t="str">
            <v>fre</v>
          </cell>
          <cell r="P865" t="str">
            <v>fre</v>
          </cell>
          <cell r="Q865" t="str">
            <v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v>
          </cell>
          <cell r="R865">
            <v>9782409037771</v>
          </cell>
          <cell r="S865" t="str">
            <v>Version Numérique</v>
          </cell>
          <cell r="T865">
            <v>9782409037764</v>
          </cell>
          <cell r="U865" t="str">
            <v>Version Imprimée</v>
          </cell>
          <cell r="V865" t="str">
            <v>St-Herblain</v>
          </cell>
          <cell r="W865" t="str">
            <v>Editions ENI</v>
          </cell>
          <cell r="X865">
            <v>2022</v>
          </cell>
          <cell r="Y865" t="str">
            <v>Bibliothèque Numérique ENI (Service en ligne)</v>
          </cell>
          <cell r="Z865" t="str">
            <v>RESSOURCES INFORMATIQUES</v>
          </cell>
          <cell r="AA865" t="str">
            <v>texte</v>
          </cell>
          <cell r="AB865" t="str">
            <v>txt</v>
          </cell>
          <cell r="AC865" t="str">
            <v>rdacontent/fre</v>
          </cell>
          <cell r="AD865" t="str">
            <v>informatique</v>
          </cell>
          <cell r="AE865" t="str">
            <v>c</v>
          </cell>
          <cell r="AF865" t="str">
            <v>rdamedia/fre</v>
          </cell>
          <cell r="AG865" t="str">
            <v>ressource en ligne</v>
          </cell>
          <cell r="AH865" t="str">
            <v>cr</v>
          </cell>
          <cell r="AI865" t="str">
            <v>rdacarrier/fre</v>
          </cell>
          <cell r="AJ865" t="str">
            <v>m\\\\\o\\d\\\\\\\\</v>
          </cell>
          <cell r="AK865" t="str">
            <v>cr\cn\\\\uuaua</v>
          </cell>
          <cell r="AL865" t="str">
            <v>Accès restreint aux membres</v>
          </cell>
          <cell r="AM865" t="str">
            <v>Source de la note de description : Version imprimée</v>
          </cell>
          <cell r="AN865" t="str">
            <v/>
          </cell>
          <cell r="AO865" t="str">
            <v>%SITE_CLIENT%/?library_guid=67A46CE6-CB19-40CC-8160-6756B1598F29</v>
          </cell>
          <cell r="AP865" t="str">
            <v>Accès au travers du portail ENI</v>
          </cell>
          <cell r="AQ865" t="str">
            <v xml:space="preserve"> bash </v>
          </cell>
          <cell r="AR865" t="str">
            <v xml:space="preserve"> gnu</v>
          </cell>
          <cell r="AS865" t="str">
            <v xml:space="preserve"> Open source </v>
          </cell>
          <cell r="AT865" t="str">
            <v xml:space="preserve"> OS </v>
          </cell>
          <cell r="AU865" t="str">
            <v xml:space="preserve"> processus </v>
          </cell>
          <cell r="AV865" t="str">
            <v xml:space="preserve">GNU/Linux </v>
          </cell>
          <cell r="AW865" t="str">
            <v/>
          </cell>
          <cell r="AX865" t="str">
            <v/>
          </cell>
          <cell r="AY865" t="str">
            <v/>
          </cell>
          <cell r="AZ865" t="str">
            <v/>
          </cell>
          <cell r="BA865" t="str">
            <v/>
          </cell>
          <cell r="BB865" t="str">
            <v/>
          </cell>
          <cell r="BC865" t="str">
            <v/>
          </cell>
          <cell r="BD865" t="str">
            <v/>
          </cell>
          <cell r="BE865" t="str">
            <v/>
          </cell>
          <cell r="BF865" t="str">
            <v/>
          </cell>
          <cell r="BG865" t="str">
            <v/>
          </cell>
          <cell r="BH865" t="str">
            <v/>
          </cell>
          <cell r="BI865" t="str">
            <v/>
          </cell>
          <cell r="BJ865" t="str">
            <v/>
          </cell>
          <cell r="BK865" t="str">
            <v/>
          </cell>
          <cell r="BL865" t="str">
            <v/>
          </cell>
          <cell r="BM865" t="str">
            <v/>
          </cell>
          <cell r="BN865" t="str">
            <v/>
          </cell>
          <cell r="BO865" t="str">
            <v/>
          </cell>
          <cell r="BP865" t="str">
            <v/>
          </cell>
          <cell r="BQ865" t="str">
            <v/>
          </cell>
          <cell r="BR865" t="str">
            <v/>
          </cell>
          <cell r="BS865" t="str">
            <v/>
          </cell>
          <cell r="BT865" t="str">
            <v/>
          </cell>
          <cell r="BU865" t="str">
            <v/>
          </cell>
          <cell r="BV865" t="str">
            <v/>
          </cell>
          <cell r="BW865" t="str">
            <v/>
          </cell>
          <cell r="BX865" t="str">
            <v/>
          </cell>
        </row>
        <row r="866">
          <cell r="A866" t="str">
            <v>RI8IIS</v>
          </cell>
          <cell r="B866" t="str">
            <v>Internet Information Services 8 (IIS 8)</v>
          </cell>
          <cell r="C866" t="str">
            <v>Installation, configuration et maintenance du serveur Web IIS 8 sous Windows Server 2012</v>
          </cell>
          <cell r="D866" t="str">
            <v>Loïc THOBOIS</v>
          </cell>
          <cell r="E866" t="str">
            <v/>
          </cell>
          <cell r="F866" t="str">
            <v>THOBOIS, Loïc</v>
          </cell>
          <cell r="G866" t="str">
            <v/>
          </cell>
          <cell r="H866" t="str">
            <v/>
          </cell>
          <cell r="I866" t="str">
            <v/>
          </cell>
          <cell r="J866" t="str">
            <v/>
          </cell>
          <cell r="K866" t="str">
            <v>Edition du 1 June 2013</v>
          </cell>
          <cell r="L866" t="str">
            <v>501 pages</v>
          </cell>
          <cell r="M866" t="str">
            <v>Editions ENI</v>
          </cell>
          <cell r="N866" t="str">
            <v>fre</v>
          </cell>
          <cell r="O866" t="str">
            <v>fre</v>
          </cell>
          <cell r="P866" t="str">
            <v>fre</v>
          </cell>
          <cell r="Q866" t="str">
            <v>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v>
          </cell>
          <cell r="R866">
            <v>9782746082397</v>
          </cell>
          <cell r="S866" t="str">
            <v>Version Numérique</v>
          </cell>
          <cell r="T866">
            <v>9782746081147</v>
          </cell>
          <cell r="U866" t="str">
            <v>Version Imprimée</v>
          </cell>
          <cell r="V866" t="str">
            <v>St-Herblain</v>
          </cell>
          <cell r="W866" t="str">
            <v>Editions ENI</v>
          </cell>
          <cell r="X866">
            <v>2013</v>
          </cell>
          <cell r="Y866" t="str">
            <v>Bibliothèque Numérique ENI (Service en ligne)</v>
          </cell>
          <cell r="Z866" t="str">
            <v>RESSOURCES INFORMATIQUES</v>
          </cell>
          <cell r="AA866" t="str">
            <v>texte</v>
          </cell>
          <cell r="AB866" t="str">
            <v>txt</v>
          </cell>
          <cell r="AC866" t="str">
            <v>rdacontent/fre</v>
          </cell>
          <cell r="AD866" t="str">
            <v>informatique</v>
          </cell>
          <cell r="AE866" t="str">
            <v>c</v>
          </cell>
          <cell r="AF866" t="str">
            <v>rdamedia/fre</v>
          </cell>
          <cell r="AG866" t="str">
            <v>ressource en ligne</v>
          </cell>
          <cell r="AH866" t="str">
            <v>cr</v>
          </cell>
          <cell r="AI866" t="str">
            <v>rdacarrier/fre</v>
          </cell>
          <cell r="AJ866" t="str">
            <v>m\\\\\o\\d\\\\\\\\</v>
          </cell>
          <cell r="AK866" t="str">
            <v>cr\cn\\\\uuaua</v>
          </cell>
          <cell r="AL866" t="str">
            <v>Accès restreint aux membres</v>
          </cell>
          <cell r="AM866" t="str">
            <v>Source de la note de description : Version imprimée</v>
          </cell>
          <cell r="AN866" t="str">
            <v/>
          </cell>
          <cell r="AO866" t="str">
            <v>%SITE_CLIENT%/?library_guid=0EB4B0AE-50AE-4BE3-8A2F-1188D2A06C1F</v>
          </cell>
          <cell r="AP866" t="str">
            <v>Accès au travers du portail ENI</v>
          </cell>
          <cell r="AQ866" t="str">
            <v xml:space="preserve"> ftp </v>
          </cell>
          <cell r="AR866" t="str">
            <v xml:space="preserve"> iis </v>
          </cell>
          <cell r="AS866" t="str">
            <v xml:space="preserve"> LNRI8IIS</v>
          </cell>
          <cell r="AT866" t="str">
            <v xml:space="preserve"> serveur web </v>
          </cell>
          <cell r="AU866" t="str">
            <v xml:space="preserve"> smtp </v>
          </cell>
          <cell r="AV866" t="str">
            <v xml:space="preserve">microsoft </v>
          </cell>
          <cell r="AW866" t="str">
            <v/>
          </cell>
          <cell r="AX866" t="str">
            <v/>
          </cell>
          <cell r="AY866" t="str">
            <v/>
          </cell>
          <cell r="AZ866" t="str">
            <v/>
          </cell>
          <cell r="BA866" t="str">
            <v/>
          </cell>
          <cell r="BB866" t="str">
            <v/>
          </cell>
          <cell r="BC866" t="str">
            <v/>
          </cell>
          <cell r="BD866" t="str">
            <v/>
          </cell>
          <cell r="BE866" t="str">
            <v/>
          </cell>
          <cell r="BF866" t="str">
            <v/>
          </cell>
          <cell r="BG866" t="str">
            <v/>
          </cell>
          <cell r="BH866" t="str">
            <v/>
          </cell>
          <cell r="BI866" t="str">
            <v/>
          </cell>
          <cell r="BJ866" t="str">
            <v/>
          </cell>
          <cell r="BK866" t="str">
            <v/>
          </cell>
          <cell r="BL866" t="str">
            <v/>
          </cell>
          <cell r="BM866" t="str">
            <v/>
          </cell>
          <cell r="BN866" t="str">
            <v/>
          </cell>
          <cell r="BO866" t="str">
            <v/>
          </cell>
          <cell r="BP866" t="str">
            <v/>
          </cell>
          <cell r="BQ866" t="str">
            <v/>
          </cell>
          <cell r="BR866" t="str">
            <v/>
          </cell>
          <cell r="BS866" t="str">
            <v/>
          </cell>
          <cell r="BT866" t="str">
            <v/>
          </cell>
          <cell r="BU866" t="str">
            <v/>
          </cell>
          <cell r="BV866" t="str">
            <v/>
          </cell>
          <cell r="BW866" t="str">
            <v/>
          </cell>
          <cell r="BX866" t="str">
            <v/>
          </cell>
        </row>
        <row r="867">
          <cell r="A867" t="str">
            <v>RI8JAV</v>
          </cell>
          <cell r="B867" t="str">
            <v>JAVA 8</v>
          </cell>
          <cell r="C867" t="str">
            <v>Les fondamentaux du langage Java (avec exercices pratiques et corrigés)</v>
          </cell>
          <cell r="D867" t="str">
            <v>Thierry Groussard</v>
          </cell>
          <cell r="E867" t="str">
            <v/>
          </cell>
          <cell r="F867" t="str">
            <v>Groussard, Thierry</v>
          </cell>
          <cell r="G867" t="str">
            <v/>
          </cell>
          <cell r="H867" t="str">
            <v/>
          </cell>
          <cell r="I867" t="str">
            <v/>
          </cell>
          <cell r="J867" t="str">
            <v/>
          </cell>
          <cell r="K867" t="str">
            <v>Edition du 1 July 2014</v>
          </cell>
          <cell r="L867" t="str">
            <v>501 pages</v>
          </cell>
          <cell r="M867" t="str">
            <v>Editions ENI</v>
          </cell>
          <cell r="N867" t="str">
            <v>fre</v>
          </cell>
          <cell r="O867" t="str">
            <v>fre</v>
          </cell>
          <cell r="P867" t="str">
            <v>fre</v>
          </cell>
          <cell r="Q867" t="str">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v>
          </cell>
          <cell r="R867">
            <v>9782746090910</v>
          </cell>
          <cell r="S867" t="str">
            <v>Version Numérique</v>
          </cell>
          <cell r="T867">
            <v>9782746089761</v>
          </cell>
          <cell r="U867" t="str">
            <v>Version Imprimée</v>
          </cell>
          <cell r="V867" t="str">
            <v>St-Herblain</v>
          </cell>
          <cell r="W867" t="str">
            <v>Editions ENI</v>
          </cell>
          <cell r="X867">
            <v>2014</v>
          </cell>
          <cell r="Y867" t="str">
            <v>Bibliothèque Numérique ENI (Service en ligne)</v>
          </cell>
          <cell r="Z867" t="str">
            <v>RESSOURCES INFORMATIQUES</v>
          </cell>
          <cell r="AA867" t="str">
            <v>texte</v>
          </cell>
          <cell r="AB867" t="str">
            <v>txt</v>
          </cell>
          <cell r="AC867" t="str">
            <v>rdacontent/fre</v>
          </cell>
          <cell r="AD867" t="str">
            <v>informatique</v>
          </cell>
          <cell r="AE867" t="str">
            <v>c</v>
          </cell>
          <cell r="AF867" t="str">
            <v>rdamedia/fre</v>
          </cell>
          <cell r="AG867" t="str">
            <v>ressource en ligne</v>
          </cell>
          <cell r="AH867" t="str">
            <v>cr</v>
          </cell>
          <cell r="AI867" t="str">
            <v>rdacarrier/fre</v>
          </cell>
          <cell r="AJ867" t="str">
            <v>m\\\\\o\\d\\\\\\\\</v>
          </cell>
          <cell r="AK867" t="str">
            <v>cr\cn\\\\uuaua</v>
          </cell>
          <cell r="AL867" t="str">
            <v>Accès restreint aux membres</v>
          </cell>
          <cell r="AM867" t="str">
            <v>Source de la note de description : Version imprimée</v>
          </cell>
          <cell r="AN867" t="str">
            <v/>
          </cell>
          <cell r="AO867" t="str">
            <v>%SITE_CLIENT%/?library_guid=76EFDF63-2673-49F7-B051-D061A390B1CE</v>
          </cell>
          <cell r="AP867" t="str">
            <v>Accès au travers du portail ENI</v>
          </cell>
          <cell r="AQ867" t="str">
            <v xml:space="preserve"> applet </v>
          </cell>
          <cell r="AR867" t="str">
            <v xml:space="preserve"> java web start </v>
          </cell>
          <cell r="AS867" t="str">
            <v xml:space="preserve"> java8 </v>
          </cell>
          <cell r="AT867" t="str">
            <v xml:space="preserve"> jdbc </v>
          </cell>
          <cell r="AU867" t="str">
            <v xml:space="preserve"> jws </v>
          </cell>
          <cell r="AV867" t="str">
            <v xml:space="preserve"> livre java </v>
          </cell>
          <cell r="AW867" t="str">
            <v xml:space="preserve"> LNRI8JAV</v>
          </cell>
          <cell r="AX867" t="str">
            <v xml:space="preserve"> sun </v>
          </cell>
          <cell r="AY867" t="str">
            <v xml:space="preserve"> swing </v>
          </cell>
          <cell r="AZ867" t="str">
            <v xml:space="preserve">JSE </v>
          </cell>
          <cell r="BA867" t="str">
            <v/>
          </cell>
          <cell r="BB867" t="str">
            <v/>
          </cell>
          <cell r="BC867" t="str">
            <v/>
          </cell>
          <cell r="BD867" t="str">
            <v/>
          </cell>
          <cell r="BE867" t="str">
            <v/>
          </cell>
          <cell r="BF867" t="str">
            <v/>
          </cell>
          <cell r="BG867" t="str">
            <v/>
          </cell>
          <cell r="BH867" t="str">
            <v/>
          </cell>
          <cell r="BI867" t="str">
            <v/>
          </cell>
          <cell r="BJ867" t="str">
            <v/>
          </cell>
          <cell r="BK867" t="str">
            <v/>
          </cell>
          <cell r="BL867" t="str">
            <v/>
          </cell>
          <cell r="BM867" t="str">
            <v/>
          </cell>
          <cell r="BN867" t="str">
            <v/>
          </cell>
          <cell r="BO867" t="str">
            <v/>
          </cell>
          <cell r="BP867" t="str">
            <v/>
          </cell>
          <cell r="BQ867" t="str">
            <v/>
          </cell>
          <cell r="BR867" t="str">
            <v/>
          </cell>
          <cell r="BS867" t="str">
            <v/>
          </cell>
          <cell r="BT867" t="str">
            <v/>
          </cell>
          <cell r="BU867" t="str">
            <v/>
          </cell>
          <cell r="BV867" t="str">
            <v/>
          </cell>
          <cell r="BW867" t="str">
            <v/>
          </cell>
          <cell r="BX867" t="str">
            <v/>
          </cell>
        </row>
        <row r="868">
          <cell r="A868" t="str">
            <v>RI8MYSA</v>
          </cell>
          <cell r="B868" t="str">
            <v>MySQL 8</v>
          </cell>
          <cell r="C868" t="str">
            <v>Administration et optimisation</v>
          </cell>
          <cell r="D868" t="str">
            <v>Stéphane COMBAUDON</v>
          </cell>
          <cell r="E868" t="str">
            <v/>
          </cell>
          <cell r="F868" t="str">
            <v>COMBAUDON, Stéphane</v>
          </cell>
          <cell r="G868" t="str">
            <v/>
          </cell>
          <cell r="H868" t="str">
            <v/>
          </cell>
          <cell r="I868" t="str">
            <v/>
          </cell>
          <cell r="J868" t="str">
            <v/>
          </cell>
          <cell r="K868" t="str">
            <v>Edition du 1 January 2019</v>
          </cell>
          <cell r="L868" t="str">
            <v>515 pages</v>
          </cell>
          <cell r="M868" t="str">
            <v>Editions ENI</v>
          </cell>
          <cell r="N868" t="str">
            <v>fre</v>
          </cell>
          <cell r="O868" t="str">
            <v>fre</v>
          </cell>
          <cell r="P868" t="str">
            <v>fre</v>
          </cell>
          <cell r="Q868" t="str">
            <v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v>
          </cell>
          <cell r="R868">
            <v>9782409017131</v>
          </cell>
          <cell r="S868" t="str">
            <v>Version Numérique</v>
          </cell>
          <cell r="T868">
            <v>9782409017117</v>
          </cell>
          <cell r="U868" t="str">
            <v>Version Imprimée</v>
          </cell>
          <cell r="V868" t="str">
            <v>St-Herblain</v>
          </cell>
          <cell r="W868" t="str">
            <v>Editions ENI</v>
          </cell>
          <cell r="X868">
            <v>2019</v>
          </cell>
          <cell r="Y868" t="str">
            <v>Bibliothèque Numérique ENI (Service en ligne)</v>
          </cell>
          <cell r="Z868" t="str">
            <v>RESSOURCES INFORMATIQUES</v>
          </cell>
          <cell r="AA868" t="str">
            <v>texte</v>
          </cell>
          <cell r="AB868" t="str">
            <v>txt</v>
          </cell>
          <cell r="AC868" t="str">
            <v>rdacontent/fre</v>
          </cell>
          <cell r="AD868" t="str">
            <v>informatique</v>
          </cell>
          <cell r="AE868" t="str">
            <v>c</v>
          </cell>
          <cell r="AF868" t="str">
            <v>rdamedia/fre</v>
          </cell>
          <cell r="AG868" t="str">
            <v>ressource en ligne</v>
          </cell>
          <cell r="AH868" t="str">
            <v>cr</v>
          </cell>
          <cell r="AI868" t="str">
            <v>rdacarrier/fre</v>
          </cell>
          <cell r="AJ868" t="str">
            <v>m\\\\\o\\d\\\\\\\\</v>
          </cell>
          <cell r="AK868" t="str">
            <v>cr\cn\\\\uuaua</v>
          </cell>
          <cell r="AL868" t="str">
            <v>Accès restreint aux membres</v>
          </cell>
          <cell r="AM868" t="str">
            <v>Source de la note de description : Version imprimée</v>
          </cell>
          <cell r="AN868" t="str">
            <v/>
          </cell>
          <cell r="AO868" t="str">
            <v>%SITE_CLIENT%/?library_guid=B91F2127-876E-43FA-84EC-F0FEFC455D42</v>
          </cell>
          <cell r="AP868" t="str">
            <v>Accès au travers du portail ENI</v>
          </cell>
          <cell r="AQ868" t="str">
            <v xml:space="preserve"> base de données </v>
          </cell>
          <cell r="AR868" t="str">
            <v xml:space="preserve"> LNRI8MYSA</v>
          </cell>
          <cell r="AS868" t="str">
            <v xml:space="preserve"> Open source </v>
          </cell>
          <cell r="AT868" t="str">
            <v xml:space="preserve"> requête </v>
          </cell>
          <cell r="AU868" t="str">
            <v xml:space="preserve"> server </v>
          </cell>
          <cell r="AV868" t="str">
            <v xml:space="preserve"> serveur </v>
          </cell>
          <cell r="AW868" t="str">
            <v xml:space="preserve"> sgbd </v>
          </cell>
          <cell r="AX868" t="str">
            <v xml:space="preserve"> sgbdr </v>
          </cell>
          <cell r="AY868" t="str">
            <v xml:space="preserve">livre mysql </v>
          </cell>
          <cell r="AZ868" t="str">
            <v/>
          </cell>
          <cell r="BA868" t="str">
            <v/>
          </cell>
          <cell r="BB868" t="str">
            <v/>
          </cell>
          <cell r="BC868" t="str">
            <v/>
          </cell>
          <cell r="BD868" t="str">
            <v/>
          </cell>
          <cell r="BE868" t="str">
            <v/>
          </cell>
          <cell r="BF868" t="str">
            <v/>
          </cell>
          <cell r="BG868" t="str">
            <v/>
          </cell>
          <cell r="BH868" t="str">
            <v/>
          </cell>
          <cell r="BI868" t="str">
            <v/>
          </cell>
          <cell r="BJ868" t="str">
            <v/>
          </cell>
          <cell r="BK868" t="str">
            <v/>
          </cell>
          <cell r="BL868" t="str">
            <v/>
          </cell>
          <cell r="BM868" t="str">
            <v/>
          </cell>
          <cell r="BN868" t="str">
            <v/>
          </cell>
          <cell r="BO868" t="str">
            <v/>
          </cell>
          <cell r="BP868" t="str">
            <v/>
          </cell>
          <cell r="BQ868" t="str">
            <v/>
          </cell>
          <cell r="BR868" t="str">
            <v/>
          </cell>
          <cell r="BS868" t="str">
            <v/>
          </cell>
          <cell r="BT868" t="str">
            <v/>
          </cell>
          <cell r="BU868" t="str">
            <v/>
          </cell>
          <cell r="BV868" t="str">
            <v/>
          </cell>
          <cell r="BW868" t="str">
            <v/>
          </cell>
          <cell r="BX868" t="str">
            <v/>
          </cell>
        </row>
        <row r="869">
          <cell r="A869" t="str">
            <v>RI8PHP</v>
          </cell>
          <cell r="B869" t="str">
            <v>PHP 8</v>
          </cell>
          <cell r="C869" t="str">
            <v>Développez un site web dynamique et interactif</v>
          </cell>
          <cell r="D869" t="str">
            <v>Olivier HEURTEL</v>
          </cell>
          <cell r="E869" t="str">
            <v/>
          </cell>
          <cell r="F869" t="str">
            <v>HEURTEL, Olivier</v>
          </cell>
          <cell r="G869" t="str">
            <v/>
          </cell>
          <cell r="H869" t="str">
            <v/>
          </cell>
          <cell r="I869" t="str">
            <v/>
          </cell>
          <cell r="J869" t="str">
            <v/>
          </cell>
          <cell r="K869" t="str">
            <v>Edition du 1 June 2021</v>
          </cell>
          <cell r="L869" t="str">
            <v>660 pages</v>
          </cell>
          <cell r="M869" t="str">
            <v>Editions ENI</v>
          </cell>
          <cell r="N869" t="str">
            <v>fre</v>
          </cell>
          <cell r="O869" t="str">
            <v>fre</v>
          </cell>
          <cell r="P869" t="str">
            <v>fre</v>
          </cell>
          <cell r="Q869" t="str">
            <v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v>
          </cell>
          <cell r="R869">
            <v>9782409030642</v>
          </cell>
          <cell r="S869" t="str">
            <v>Version Numérique</v>
          </cell>
          <cell r="T869">
            <v>9782409030635</v>
          </cell>
          <cell r="U869" t="str">
            <v>Version Imprimée</v>
          </cell>
          <cell r="V869" t="str">
            <v>St-Herblain</v>
          </cell>
          <cell r="W869" t="str">
            <v>Editions ENI</v>
          </cell>
          <cell r="X869">
            <v>2021</v>
          </cell>
          <cell r="Y869" t="str">
            <v>Bibliothèque Numérique ENI (Service en ligne)</v>
          </cell>
          <cell r="Z869" t="str">
            <v>RESSOURCES INFORMATIQUES</v>
          </cell>
          <cell r="AA869" t="str">
            <v>texte</v>
          </cell>
          <cell r="AB869" t="str">
            <v>txt</v>
          </cell>
          <cell r="AC869" t="str">
            <v>rdacontent/fre</v>
          </cell>
          <cell r="AD869" t="str">
            <v>informatique</v>
          </cell>
          <cell r="AE869" t="str">
            <v>c</v>
          </cell>
          <cell r="AF869" t="str">
            <v>rdamedia/fre</v>
          </cell>
          <cell r="AG869" t="str">
            <v>ressource en ligne</v>
          </cell>
          <cell r="AH869" t="str">
            <v>cr</v>
          </cell>
          <cell r="AI869" t="str">
            <v>rdacarrier/fre</v>
          </cell>
          <cell r="AJ869" t="str">
            <v>m\\\\\o\\d\\\\\\\\</v>
          </cell>
          <cell r="AK869" t="str">
            <v>cr\cn\\\\uuaua</v>
          </cell>
          <cell r="AL869" t="str">
            <v>Accès restreint aux membres</v>
          </cell>
          <cell r="AM869" t="str">
            <v>Source de la note de description : Version imprimée</v>
          </cell>
          <cell r="AN869" t="str">
            <v/>
          </cell>
          <cell r="AO869" t="str">
            <v>%SITE_CLIENT%/?library_guid=CB019BE6-F62D-477A-9DA5-FD46ADD461D0</v>
          </cell>
          <cell r="AP869" t="str">
            <v>Accès au travers du portail ENI</v>
          </cell>
          <cell r="AQ869" t="str">
            <v xml:space="preserve"> développement </v>
          </cell>
          <cell r="AR869" t="str">
            <v xml:space="preserve"> livre php </v>
          </cell>
          <cell r="AS869" t="str">
            <v xml:space="preserve"> open source </v>
          </cell>
          <cell r="AT869" t="str">
            <v xml:space="preserve"> web</v>
          </cell>
          <cell r="AU869" t="str">
            <v xml:space="preserve">php </v>
          </cell>
          <cell r="AV869" t="str">
            <v/>
          </cell>
          <cell r="AW869" t="str">
            <v/>
          </cell>
          <cell r="AX869" t="str">
            <v/>
          </cell>
          <cell r="AY869" t="str">
            <v/>
          </cell>
          <cell r="AZ869" t="str">
            <v/>
          </cell>
          <cell r="BA869" t="str">
            <v/>
          </cell>
          <cell r="BB869" t="str">
            <v/>
          </cell>
          <cell r="BC869" t="str">
            <v/>
          </cell>
          <cell r="BD869" t="str">
            <v/>
          </cell>
          <cell r="BE869" t="str">
            <v/>
          </cell>
          <cell r="BF869" t="str">
            <v/>
          </cell>
          <cell r="BG869" t="str">
            <v/>
          </cell>
          <cell r="BH869" t="str">
            <v/>
          </cell>
          <cell r="BI869" t="str">
            <v/>
          </cell>
          <cell r="BJ869" t="str">
            <v/>
          </cell>
          <cell r="BK869" t="str">
            <v/>
          </cell>
          <cell r="BL869" t="str">
            <v/>
          </cell>
          <cell r="BM869" t="str">
            <v/>
          </cell>
          <cell r="BN869" t="str">
            <v/>
          </cell>
          <cell r="BO869" t="str">
            <v/>
          </cell>
          <cell r="BP869" t="str">
            <v/>
          </cell>
          <cell r="BQ869" t="str">
            <v/>
          </cell>
          <cell r="BR869" t="str">
            <v/>
          </cell>
          <cell r="BS869" t="str">
            <v/>
          </cell>
          <cell r="BT869" t="str">
            <v/>
          </cell>
          <cell r="BU869" t="str">
            <v/>
          </cell>
          <cell r="BV869" t="str">
            <v/>
          </cell>
          <cell r="BW869" t="str">
            <v/>
          </cell>
          <cell r="BX869" t="str">
            <v/>
          </cell>
        </row>
        <row r="870">
          <cell r="A870" t="str">
            <v>RI8WINDE</v>
          </cell>
          <cell r="B870" t="str">
            <v>Windows 8 et Office 2013</v>
          </cell>
          <cell r="C870" t="str">
            <v>Déploiement des postes de travail en entreprise</v>
          </cell>
          <cell r="D870" t="str">
            <v>Olivier Bat,Guillaume DESFARGES,Freddy ELMALEH</v>
          </cell>
          <cell r="E870" t="str">
            <v/>
          </cell>
          <cell r="F870" t="str">
            <v>Bat, Olivier</v>
          </cell>
          <cell r="G870" t="str">
            <v>DESFARGES, Guillaume</v>
          </cell>
          <cell r="H870" t="str">
            <v>ELMALEH, Freddy</v>
          </cell>
          <cell r="I870" t="str">
            <v/>
          </cell>
          <cell r="J870" t="str">
            <v/>
          </cell>
          <cell r="K870" t="str">
            <v>Edition du 1 May 2013</v>
          </cell>
          <cell r="L870" t="str">
            <v>504 pages</v>
          </cell>
          <cell r="M870" t="str">
            <v>Editions ENI</v>
          </cell>
          <cell r="N870" t="str">
            <v>fre</v>
          </cell>
          <cell r="O870" t="str">
            <v>fre</v>
          </cell>
          <cell r="P870" t="str">
            <v>fre</v>
          </cell>
          <cell r="Q870" t="str">
            <v>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v>
          </cell>
          <cell r="R870">
            <v>9782746081628</v>
          </cell>
          <cell r="S870" t="str">
            <v>Version Numérique</v>
          </cell>
          <cell r="T870">
            <v>9782746080416</v>
          </cell>
          <cell r="U870" t="str">
            <v>Version Imprimée</v>
          </cell>
          <cell r="V870" t="str">
            <v>St-Herblain</v>
          </cell>
          <cell r="W870" t="str">
            <v>Editions ENI</v>
          </cell>
          <cell r="X870">
            <v>2013</v>
          </cell>
          <cell r="Y870" t="str">
            <v>Bibliothèque Numérique ENI (Service en ligne)</v>
          </cell>
          <cell r="Z870" t="str">
            <v>RESSOURCES INFORMATIQUES</v>
          </cell>
          <cell r="AA870" t="str">
            <v>texte</v>
          </cell>
          <cell r="AB870" t="str">
            <v>txt</v>
          </cell>
          <cell r="AC870" t="str">
            <v>rdacontent/fre</v>
          </cell>
          <cell r="AD870" t="str">
            <v>informatique</v>
          </cell>
          <cell r="AE870" t="str">
            <v>c</v>
          </cell>
          <cell r="AF870" t="str">
            <v>rdamedia/fre</v>
          </cell>
          <cell r="AG870" t="str">
            <v>ressource en ligne</v>
          </cell>
          <cell r="AH870" t="str">
            <v>cr</v>
          </cell>
          <cell r="AI870" t="str">
            <v>rdacarrier/fre</v>
          </cell>
          <cell r="AJ870" t="str">
            <v>m\\\\\o\\d\\\\\\\\</v>
          </cell>
          <cell r="AK870" t="str">
            <v>cr\cn\\\\uuaua</v>
          </cell>
          <cell r="AL870" t="str">
            <v>Accès restreint aux membres</v>
          </cell>
          <cell r="AM870" t="str">
            <v>Source de la note de description : Version imprimée</v>
          </cell>
          <cell r="AN870" t="str">
            <v/>
          </cell>
          <cell r="AO870" t="str">
            <v>%SITE_CLIENT%/?library_guid=0EE3D902-3C40-44B0-9993-1C8706F43666</v>
          </cell>
          <cell r="AP870" t="str">
            <v>Accès au travers du portail ENI</v>
          </cell>
          <cell r="AQ870" t="str">
            <v xml:space="preserve"> deployment  </v>
          </cell>
          <cell r="AR870" t="str">
            <v xml:space="preserve"> LNRI8WINDE</v>
          </cell>
          <cell r="AS870" t="str">
            <v xml:space="preserve"> mdt </v>
          </cell>
          <cell r="AT870" t="str">
            <v xml:space="preserve"> oct </v>
          </cell>
          <cell r="AU870" t="str">
            <v xml:space="preserve"> office 2013 </v>
          </cell>
          <cell r="AV870" t="str">
            <v xml:space="preserve"> sccm </v>
          </cell>
          <cell r="AW870" t="str">
            <v xml:space="preserve"> wadk </v>
          </cell>
          <cell r="AX870" t="str">
            <v xml:space="preserve"> wds </v>
          </cell>
          <cell r="AY870" t="str">
            <v xml:space="preserve"> wsus </v>
          </cell>
          <cell r="AZ870" t="str">
            <v xml:space="preserve">microsoft </v>
          </cell>
          <cell r="BA870" t="str">
            <v/>
          </cell>
          <cell r="BB870" t="str">
            <v/>
          </cell>
          <cell r="BC870" t="str">
            <v/>
          </cell>
          <cell r="BD870" t="str">
            <v/>
          </cell>
          <cell r="BE870" t="str">
            <v/>
          </cell>
          <cell r="BF870" t="str">
            <v/>
          </cell>
          <cell r="BG870" t="str">
            <v/>
          </cell>
          <cell r="BH870" t="str">
            <v/>
          </cell>
          <cell r="BI870" t="str">
            <v/>
          </cell>
          <cell r="BJ870" t="str">
            <v/>
          </cell>
          <cell r="BK870" t="str">
            <v/>
          </cell>
          <cell r="BL870" t="str">
            <v/>
          </cell>
          <cell r="BM870" t="str">
            <v/>
          </cell>
          <cell r="BN870" t="str">
            <v/>
          </cell>
          <cell r="BO870" t="str">
            <v/>
          </cell>
          <cell r="BP870" t="str">
            <v/>
          </cell>
          <cell r="BQ870" t="str">
            <v/>
          </cell>
          <cell r="BR870" t="str">
            <v/>
          </cell>
          <cell r="BS870" t="str">
            <v/>
          </cell>
          <cell r="BT870" t="str">
            <v/>
          </cell>
          <cell r="BU870" t="str">
            <v/>
          </cell>
          <cell r="BV870" t="str">
            <v/>
          </cell>
          <cell r="BW870" t="str">
            <v/>
          </cell>
          <cell r="BX870" t="str">
            <v/>
          </cell>
        </row>
        <row r="871">
          <cell r="A871" t="str">
            <v>RI9DLIN</v>
          </cell>
          <cell r="B871" t="str">
            <v>Debian GNU/Linux</v>
          </cell>
          <cell r="C871" t="str">
            <v>Administration du système (Nouvelle édition)</v>
          </cell>
          <cell r="D871" t="str">
            <v>Gilles CHAMILLARD</v>
          </cell>
          <cell r="E871" t="str">
            <v/>
          </cell>
          <cell r="F871" t="str">
            <v>CHAMILLARD, Gilles</v>
          </cell>
          <cell r="G871" t="str">
            <v/>
          </cell>
          <cell r="H871" t="str">
            <v/>
          </cell>
          <cell r="I871" t="str">
            <v/>
          </cell>
          <cell r="J871" t="str">
            <v/>
          </cell>
          <cell r="K871" t="str">
            <v>Edition du 1 July 2017</v>
          </cell>
          <cell r="L871" t="str">
            <v>354 pages</v>
          </cell>
          <cell r="M871" t="str">
            <v>Editions ENI</v>
          </cell>
          <cell r="N871" t="str">
            <v>fre</v>
          </cell>
          <cell r="O871" t="str">
            <v>fre</v>
          </cell>
          <cell r="P871" t="str">
            <v>fre</v>
          </cell>
          <cell r="Q871" t="str">
            <v>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v>
          </cell>
          <cell r="R871">
            <v>9782409009600</v>
          </cell>
          <cell r="S871" t="str">
            <v>Version Numérique</v>
          </cell>
          <cell r="T871">
            <v>9782409008566</v>
          </cell>
          <cell r="U871" t="str">
            <v>Version Imprimée</v>
          </cell>
          <cell r="V871" t="str">
            <v>St-Herblain</v>
          </cell>
          <cell r="W871" t="str">
            <v>Editions ENI</v>
          </cell>
          <cell r="X871">
            <v>2017</v>
          </cell>
          <cell r="Y871" t="str">
            <v>Bibliothèque Numérique ENI (Service en ligne)</v>
          </cell>
          <cell r="Z871" t="str">
            <v>RESSOURCES INFORMATIQUES</v>
          </cell>
          <cell r="AA871" t="str">
            <v>texte</v>
          </cell>
          <cell r="AB871" t="str">
            <v>txt</v>
          </cell>
          <cell r="AC871" t="str">
            <v>rdacontent/fre</v>
          </cell>
          <cell r="AD871" t="str">
            <v>informatique</v>
          </cell>
          <cell r="AE871" t="str">
            <v>c</v>
          </cell>
          <cell r="AF871" t="str">
            <v>rdamedia/fre</v>
          </cell>
          <cell r="AG871" t="str">
            <v>ressource en ligne</v>
          </cell>
          <cell r="AH871" t="str">
            <v>cr</v>
          </cell>
          <cell r="AI871" t="str">
            <v>rdacarrier/fre</v>
          </cell>
          <cell r="AJ871" t="str">
            <v>m\\\\\o\\d\\\\\\\\</v>
          </cell>
          <cell r="AK871" t="str">
            <v>cr\cn\\\\uuaua</v>
          </cell>
          <cell r="AL871" t="str">
            <v>Accès restreint aux membres</v>
          </cell>
          <cell r="AM871" t="str">
            <v>Source de la note de description : Version imprimée</v>
          </cell>
          <cell r="AN871" t="str">
            <v/>
          </cell>
          <cell r="AO871" t="str">
            <v>%SITE_CLIENT%/?library_guid=5925A8CA-FF98-4645-BDB2-5B5C28E4EF26</v>
          </cell>
          <cell r="AP871" t="str">
            <v>Accès au travers du portail ENI</v>
          </cell>
          <cell r="AQ871" t="str">
            <v xml:space="preserve"> debian </v>
          </cell>
          <cell r="AR871" t="str">
            <v xml:space="preserve"> GNU </v>
          </cell>
          <cell r="AS871" t="str">
            <v xml:space="preserve"> GPL</v>
          </cell>
          <cell r="AT871" t="str">
            <v xml:space="preserve"> linux </v>
          </cell>
          <cell r="AU871" t="str">
            <v xml:space="preserve"> LNRI9DLIN</v>
          </cell>
          <cell r="AV871" t="str">
            <v xml:space="preserve"> noyau </v>
          </cell>
          <cell r="AW871" t="str">
            <v xml:space="preserve"> Open source </v>
          </cell>
          <cell r="AX871" t="str">
            <v xml:space="preserve">système d'exploitation </v>
          </cell>
          <cell r="AY871" t="str">
            <v/>
          </cell>
          <cell r="AZ871" t="str">
            <v/>
          </cell>
          <cell r="BA871" t="str">
            <v/>
          </cell>
          <cell r="BB871" t="str">
            <v/>
          </cell>
          <cell r="BC871" t="str">
            <v/>
          </cell>
          <cell r="BD871" t="str">
            <v/>
          </cell>
          <cell r="BE871" t="str">
            <v/>
          </cell>
          <cell r="BF871" t="str">
            <v/>
          </cell>
          <cell r="BG871" t="str">
            <v/>
          </cell>
          <cell r="BH871" t="str">
            <v/>
          </cell>
          <cell r="BI871" t="str">
            <v/>
          </cell>
          <cell r="BJ871" t="str">
            <v/>
          </cell>
          <cell r="BK871" t="str">
            <v/>
          </cell>
          <cell r="BL871" t="str">
            <v/>
          </cell>
          <cell r="BM871" t="str">
            <v/>
          </cell>
          <cell r="BN871" t="str">
            <v/>
          </cell>
          <cell r="BO871" t="str">
            <v/>
          </cell>
          <cell r="BP871" t="str">
            <v/>
          </cell>
          <cell r="BQ871" t="str">
            <v/>
          </cell>
          <cell r="BR871" t="str">
            <v/>
          </cell>
          <cell r="BS871" t="str">
            <v/>
          </cell>
          <cell r="BT871" t="str">
            <v/>
          </cell>
          <cell r="BU871" t="str">
            <v/>
          </cell>
          <cell r="BV871" t="str">
            <v/>
          </cell>
          <cell r="BW871" t="str">
            <v/>
          </cell>
          <cell r="BX871" t="str">
            <v/>
          </cell>
        </row>
        <row r="872">
          <cell r="A872" t="str">
            <v>RI9RES</v>
          </cell>
          <cell r="B872" t="str">
            <v>Réseaux informatiques</v>
          </cell>
          <cell r="C872" t="str">
            <v>Notions fondamentales (9e édition) - (Protocoles, Architectures, Réseaux sans fil...)</v>
          </cell>
          <cell r="D872" t="str">
            <v>José DORDOIGNE</v>
          </cell>
          <cell r="E872" t="str">
            <v/>
          </cell>
          <cell r="F872" t="str">
            <v>DORDOIGNE, José</v>
          </cell>
          <cell r="G872" t="str">
            <v/>
          </cell>
          <cell r="H872" t="str">
            <v/>
          </cell>
          <cell r="I872" t="str">
            <v/>
          </cell>
          <cell r="J872" t="str">
            <v/>
          </cell>
          <cell r="K872" t="str">
            <v>Edition du 1 April 2022</v>
          </cell>
          <cell r="L872" t="str">
            <v>804 pages</v>
          </cell>
          <cell r="M872" t="str">
            <v>Editions ENI</v>
          </cell>
          <cell r="N872" t="str">
            <v>fre</v>
          </cell>
          <cell r="O872" t="str">
            <v>fre</v>
          </cell>
          <cell r="P872" t="str">
            <v>fre</v>
          </cell>
          <cell r="Q872" t="str">
            <v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v>
          </cell>
          <cell r="R872">
            <v>9782409035180</v>
          </cell>
          <cell r="S872" t="str">
            <v>Version Numérique</v>
          </cell>
          <cell r="T872">
            <v>9782409035173</v>
          </cell>
          <cell r="U872" t="str">
            <v>Version Imprimée</v>
          </cell>
          <cell r="V872" t="str">
            <v>St-Herblain</v>
          </cell>
          <cell r="W872" t="str">
            <v>Editions ENI</v>
          </cell>
          <cell r="X872">
            <v>2022</v>
          </cell>
          <cell r="Y872" t="str">
            <v>Bibliothèque Numérique ENI (Service en ligne)</v>
          </cell>
          <cell r="Z872" t="str">
            <v>RESSOURCES INFORMATIQUES</v>
          </cell>
          <cell r="AA872" t="str">
            <v>texte</v>
          </cell>
          <cell r="AB872" t="str">
            <v>txt</v>
          </cell>
          <cell r="AC872" t="str">
            <v>rdacontent/fre</v>
          </cell>
          <cell r="AD872" t="str">
            <v>informatique</v>
          </cell>
          <cell r="AE872" t="str">
            <v>c</v>
          </cell>
          <cell r="AF872" t="str">
            <v>rdamedia/fre</v>
          </cell>
          <cell r="AG872" t="str">
            <v>ressource en ligne</v>
          </cell>
          <cell r="AH872" t="str">
            <v>cr</v>
          </cell>
          <cell r="AI872" t="str">
            <v>rdacarrier/fre</v>
          </cell>
          <cell r="AJ872" t="str">
            <v>m\\\\\o\\d\\\\\\\\</v>
          </cell>
          <cell r="AK872" t="str">
            <v>cr\cn\\\\uuaua</v>
          </cell>
          <cell r="AL872" t="str">
            <v>Accès restreint aux membres</v>
          </cell>
          <cell r="AM872" t="str">
            <v>Source de la note de description : Version imprimée</v>
          </cell>
          <cell r="AN872" t="str">
            <v/>
          </cell>
          <cell r="AO872" t="str">
            <v>%SITE_CLIENT%/?library_guid=6D7336FD-A36A-4918-9C13-B7C818278355</v>
          </cell>
          <cell r="AP872" t="str">
            <v>Accès au travers du portail ENI</v>
          </cell>
          <cell r="AQ872" t="str">
            <v xml:space="preserve"> 5G</v>
          </cell>
          <cell r="AR872" t="str">
            <v xml:space="preserve"> atm </v>
          </cell>
          <cell r="AS872" t="str">
            <v xml:space="preserve"> bgp </v>
          </cell>
          <cell r="AT872" t="str">
            <v xml:space="preserve"> dhcp </v>
          </cell>
          <cell r="AU872" t="str">
            <v xml:space="preserve"> dns </v>
          </cell>
          <cell r="AV872" t="str">
            <v xml:space="preserve"> fcoe </v>
          </cell>
          <cell r="AW872" t="str">
            <v xml:space="preserve"> fiber channel </v>
          </cell>
          <cell r="AX872" t="str">
            <v xml:space="preserve"> hsrp </v>
          </cell>
          <cell r="AY872" t="str">
            <v xml:space="preserve"> ip </v>
          </cell>
          <cell r="AZ872" t="str">
            <v xml:space="preserve"> ip v 6 </v>
          </cell>
          <cell r="BA872" t="str">
            <v xml:space="preserve"> iscsi </v>
          </cell>
          <cell r="BB872" t="str">
            <v xml:space="preserve"> NAS </v>
          </cell>
          <cell r="BC872" t="str">
            <v xml:space="preserve"> ntp </v>
          </cell>
          <cell r="BD872" t="str">
            <v xml:space="preserve"> ospf </v>
          </cell>
          <cell r="BE872" t="str">
            <v xml:space="preserve"> rip </v>
          </cell>
          <cell r="BF872" t="str">
            <v xml:space="preserve"> SAN </v>
          </cell>
          <cell r="BG872" t="str">
            <v xml:space="preserve"> snmp </v>
          </cell>
          <cell r="BH872" t="str">
            <v xml:space="preserve"> spanning tree </v>
          </cell>
          <cell r="BI872" t="str">
            <v xml:space="preserve"> virtualisation </v>
          </cell>
          <cell r="BJ872" t="str">
            <v xml:space="preserve"> vss </v>
          </cell>
          <cell r="BK872" t="str">
            <v xml:space="preserve"> wafs </v>
          </cell>
          <cell r="BL872" t="str">
            <v xml:space="preserve"> zoning </v>
          </cell>
          <cell r="BM872" t="str">
            <v xml:space="preserve">TCP/IP </v>
          </cell>
          <cell r="BN872" t="str">
            <v/>
          </cell>
          <cell r="BO872" t="str">
            <v/>
          </cell>
          <cell r="BP872" t="str">
            <v/>
          </cell>
          <cell r="BQ872" t="str">
            <v/>
          </cell>
          <cell r="BR872" t="str">
            <v/>
          </cell>
          <cell r="BS872" t="str">
            <v/>
          </cell>
          <cell r="BT872" t="str">
            <v/>
          </cell>
          <cell r="BU872" t="str">
            <v/>
          </cell>
          <cell r="BV872" t="str">
            <v/>
          </cell>
          <cell r="BW872" t="str">
            <v/>
          </cell>
          <cell r="BX872" t="str">
            <v/>
          </cell>
        </row>
        <row r="873">
          <cell r="A873" t="str">
            <v>RIABAP</v>
          </cell>
          <cell r="B873" t="str">
            <v>Apprendre à programmer avec ABAP</v>
          </cell>
          <cell r="C873" t="str">
            <v>Les fondamentaux du développement sur SAP (avec exercices et corrigés)</v>
          </cell>
          <cell r="D873" t="str">
            <v>Nicolas PONTIER</v>
          </cell>
          <cell r="E873" t="str">
            <v/>
          </cell>
          <cell r="F873" t="str">
            <v>PONTIER, Nicolas</v>
          </cell>
          <cell r="G873" t="str">
            <v/>
          </cell>
          <cell r="H873" t="str">
            <v/>
          </cell>
          <cell r="I873" t="str">
            <v/>
          </cell>
          <cell r="J873" t="str">
            <v/>
          </cell>
          <cell r="K873" t="str">
            <v>Edition du 1 March 2018</v>
          </cell>
          <cell r="L873" t="str">
            <v>518 pages</v>
          </cell>
          <cell r="M873" t="str">
            <v>Editions ENI</v>
          </cell>
          <cell r="N873" t="str">
            <v>fre</v>
          </cell>
          <cell r="O873" t="str">
            <v>fre</v>
          </cell>
          <cell r="P873" t="str">
            <v>fre</v>
          </cell>
          <cell r="Q873" t="str">
            <v>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v>
          </cell>
          <cell r="R873">
            <v>9782409013157</v>
          </cell>
          <cell r="S873" t="str">
            <v>Version Numérique</v>
          </cell>
          <cell r="T873">
            <v>9782409012761</v>
          </cell>
          <cell r="U873" t="str">
            <v>Version Imprimée</v>
          </cell>
          <cell r="V873" t="str">
            <v>St-Herblain</v>
          </cell>
          <cell r="W873" t="str">
            <v>Editions ENI</v>
          </cell>
          <cell r="X873">
            <v>2018</v>
          </cell>
          <cell r="Y873" t="str">
            <v>Bibliothèque Numérique ENI (Service en ligne)</v>
          </cell>
          <cell r="Z873" t="str">
            <v>RESSOURCES INFORMATIQUES</v>
          </cell>
          <cell r="AA873" t="str">
            <v>texte</v>
          </cell>
          <cell r="AB873" t="str">
            <v>txt</v>
          </cell>
          <cell r="AC873" t="str">
            <v>rdacontent/fre</v>
          </cell>
          <cell r="AD873" t="str">
            <v>informatique</v>
          </cell>
          <cell r="AE873" t="str">
            <v>c</v>
          </cell>
          <cell r="AF873" t="str">
            <v>rdamedia/fre</v>
          </cell>
          <cell r="AG873" t="str">
            <v>ressource en ligne</v>
          </cell>
          <cell r="AH873" t="str">
            <v>cr</v>
          </cell>
          <cell r="AI873" t="str">
            <v>rdacarrier/fre</v>
          </cell>
          <cell r="AJ873" t="str">
            <v>m\\\\\o\\d\\\\\\\\</v>
          </cell>
          <cell r="AK873" t="str">
            <v>cr\cn\\\\uuaua</v>
          </cell>
          <cell r="AL873" t="str">
            <v>Accès restreint aux membres</v>
          </cell>
          <cell r="AM873" t="str">
            <v>Source de la note de description : Version imprimée</v>
          </cell>
          <cell r="AN873" t="str">
            <v/>
          </cell>
          <cell r="AO873" t="str">
            <v>%SITE_CLIENT%/?library_guid=076FAEC9-CEFE-4601-A257-CDA0AD09F180</v>
          </cell>
          <cell r="AP873" t="str">
            <v>Accès au travers du portail ENI</v>
          </cell>
          <cell r="AQ873" t="str">
            <v xml:space="preserve">  HANA </v>
          </cell>
          <cell r="AR873" t="str">
            <v xml:space="preserve"> ABAP </v>
          </cell>
          <cell r="AS873" t="str">
            <v xml:space="preserve"> DDIC </v>
          </cell>
          <cell r="AT873" t="str">
            <v xml:space="preserve"> LNRIABAP</v>
          </cell>
          <cell r="AU873" t="str">
            <v xml:space="preserve"> SAP </v>
          </cell>
          <cell r="AV873" t="str">
            <v xml:space="preserve"> SAP ECC </v>
          </cell>
          <cell r="AW873" t="str">
            <v xml:space="preserve"> SAP S/4HANA </v>
          </cell>
          <cell r="AX873" t="str">
            <v xml:space="preserve"> SQL </v>
          </cell>
          <cell r="AY873" t="str">
            <v xml:space="preserve">livre développement </v>
          </cell>
          <cell r="AZ873" t="str">
            <v/>
          </cell>
          <cell r="BA873" t="str">
            <v/>
          </cell>
          <cell r="BB873" t="str">
            <v/>
          </cell>
          <cell r="BC873" t="str">
            <v/>
          </cell>
          <cell r="BD873" t="str">
            <v/>
          </cell>
          <cell r="BE873" t="str">
            <v/>
          </cell>
          <cell r="BF873" t="str">
            <v/>
          </cell>
          <cell r="BG873" t="str">
            <v/>
          </cell>
          <cell r="BH873" t="str">
            <v/>
          </cell>
          <cell r="BI873" t="str">
            <v/>
          </cell>
          <cell r="BJ873" t="str">
            <v/>
          </cell>
          <cell r="BK873" t="str">
            <v/>
          </cell>
          <cell r="BL873" t="str">
            <v/>
          </cell>
          <cell r="BM873" t="str">
            <v/>
          </cell>
          <cell r="BN873" t="str">
            <v/>
          </cell>
          <cell r="BO873" t="str">
            <v/>
          </cell>
          <cell r="BP873" t="str">
            <v/>
          </cell>
          <cell r="BQ873" t="str">
            <v/>
          </cell>
          <cell r="BR873" t="str">
            <v/>
          </cell>
          <cell r="BS873" t="str">
            <v/>
          </cell>
          <cell r="BT873" t="str">
            <v/>
          </cell>
          <cell r="BU873" t="str">
            <v/>
          </cell>
          <cell r="BV873" t="str">
            <v/>
          </cell>
          <cell r="BW873" t="str">
            <v/>
          </cell>
          <cell r="BX873" t="str">
            <v/>
          </cell>
        </row>
        <row r="874">
          <cell r="A874" t="str">
            <v>RIARD</v>
          </cell>
          <cell r="B874" t="str">
            <v>Arduino</v>
          </cell>
          <cell r="C874" t="str">
            <v>Apprendre à développer pour créer des objets intelligents</v>
          </cell>
          <cell r="D874" t="str">
            <v>Nicolas GOILAV,Geoffrey LOI</v>
          </cell>
          <cell r="E874" t="str">
            <v/>
          </cell>
          <cell r="F874" t="str">
            <v>GOILAV, Nicolas</v>
          </cell>
          <cell r="G874" t="str">
            <v>LOI, Geoffrey</v>
          </cell>
          <cell r="H874" t="str">
            <v/>
          </cell>
          <cell r="I874" t="str">
            <v/>
          </cell>
          <cell r="J874" t="str">
            <v/>
          </cell>
          <cell r="K874" t="str">
            <v>Edition du 1 June 2015</v>
          </cell>
          <cell r="L874" t="str">
            <v>330 pages</v>
          </cell>
          <cell r="M874" t="str">
            <v>Editions ENI</v>
          </cell>
          <cell r="N874" t="str">
            <v>fre</v>
          </cell>
          <cell r="O874" t="str">
            <v>fre</v>
          </cell>
          <cell r="P874" t="str">
            <v>fre</v>
          </cell>
          <cell r="Q874" t="str">
            <v>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v>
          </cell>
          <cell r="R874">
            <v>9782746096929</v>
          </cell>
          <cell r="S874" t="str">
            <v>Version Numérique</v>
          </cell>
          <cell r="T874">
            <v>9782746096028</v>
          </cell>
          <cell r="U874" t="str">
            <v>Version Imprimée</v>
          </cell>
          <cell r="V874" t="str">
            <v>St-Herblain</v>
          </cell>
          <cell r="W874" t="str">
            <v>Editions ENI</v>
          </cell>
          <cell r="X874">
            <v>2015</v>
          </cell>
          <cell r="Y874" t="str">
            <v>Bibliothèque Numérique ENI (Service en ligne)</v>
          </cell>
          <cell r="Z874" t="str">
            <v>RESSOURCES INFORMATIQUES</v>
          </cell>
          <cell r="AA874" t="str">
            <v>texte</v>
          </cell>
          <cell r="AB874" t="str">
            <v>txt</v>
          </cell>
          <cell r="AC874" t="str">
            <v>rdacontent/fre</v>
          </cell>
          <cell r="AD874" t="str">
            <v>informatique</v>
          </cell>
          <cell r="AE874" t="str">
            <v>c</v>
          </cell>
          <cell r="AF874" t="str">
            <v>rdamedia/fre</v>
          </cell>
          <cell r="AG874" t="str">
            <v>ressource en ligne</v>
          </cell>
          <cell r="AH874" t="str">
            <v>cr</v>
          </cell>
          <cell r="AI874" t="str">
            <v>rdacarrier/fre</v>
          </cell>
          <cell r="AJ874" t="str">
            <v>m\\\\\o\\d\\\\\\\\</v>
          </cell>
          <cell r="AK874" t="str">
            <v>cr\cn\\\\uuaua</v>
          </cell>
          <cell r="AL874" t="str">
            <v>Accès restreint aux membres</v>
          </cell>
          <cell r="AM874" t="str">
            <v>Source de la note de description : Version imprimée</v>
          </cell>
          <cell r="AN874" t="str">
            <v/>
          </cell>
          <cell r="AO874" t="str">
            <v>%SITE_CLIENT%/?library_guid=C5C96936-E51F-42B6-B490-1EA441D1A8AC</v>
          </cell>
          <cell r="AP874" t="str">
            <v>Accès au travers du portail ENI</v>
          </cell>
          <cell r="AQ874" t="str">
            <v xml:space="preserve"> Arduino mega </v>
          </cell>
          <cell r="AR874" t="str">
            <v xml:space="preserve"> Arduino mini </v>
          </cell>
          <cell r="AS874" t="str">
            <v xml:space="preserve"> Arduino uno </v>
          </cell>
          <cell r="AT874" t="str">
            <v xml:space="preserve"> lilypad </v>
          </cell>
          <cell r="AU874" t="str">
            <v xml:space="preserve"> LNRIARD</v>
          </cell>
          <cell r="AV874" t="str">
            <v xml:space="preserve"> maker </v>
          </cell>
          <cell r="AW874" t="str">
            <v xml:space="preserve"> makers  </v>
          </cell>
          <cell r="AX874" t="str">
            <v xml:space="preserve"> protoshield </v>
          </cell>
          <cell r="AY874" t="str">
            <v xml:space="preserve"> shield </v>
          </cell>
          <cell r="AZ874" t="str">
            <v xml:space="preserve"> xbee </v>
          </cell>
          <cell r="BA874" t="str">
            <v xml:space="preserve">carte Arduino </v>
          </cell>
          <cell r="BB874" t="str">
            <v/>
          </cell>
          <cell r="BC874" t="str">
            <v/>
          </cell>
          <cell r="BD874" t="str">
            <v/>
          </cell>
          <cell r="BE874" t="str">
            <v/>
          </cell>
          <cell r="BF874" t="str">
            <v/>
          </cell>
          <cell r="BG874" t="str">
            <v/>
          </cell>
          <cell r="BH874" t="str">
            <v/>
          </cell>
          <cell r="BI874" t="str">
            <v/>
          </cell>
          <cell r="BJ874" t="str">
            <v/>
          </cell>
          <cell r="BK874" t="str">
            <v/>
          </cell>
          <cell r="BL874" t="str">
            <v/>
          </cell>
          <cell r="BM874" t="str">
            <v/>
          </cell>
          <cell r="BN874" t="str">
            <v/>
          </cell>
          <cell r="BO874" t="str">
            <v/>
          </cell>
          <cell r="BP874" t="str">
            <v/>
          </cell>
          <cell r="BQ874" t="str">
            <v/>
          </cell>
          <cell r="BR874" t="str">
            <v/>
          </cell>
          <cell r="BS874" t="str">
            <v/>
          </cell>
          <cell r="BT874" t="str">
            <v/>
          </cell>
          <cell r="BU874" t="str">
            <v/>
          </cell>
          <cell r="BV874" t="str">
            <v/>
          </cell>
          <cell r="BW874" t="str">
            <v/>
          </cell>
          <cell r="BX874" t="str">
            <v/>
          </cell>
        </row>
        <row r="875">
          <cell r="A875" t="str">
            <v>RIAZU</v>
          </cell>
          <cell r="B875" t="str">
            <v>Débuter avec Azure</v>
          </cell>
          <cell r="C875" t="str">
            <v>Concepts fondamentaux et mise en oeuvre</v>
          </cell>
          <cell r="D875" t="str">
            <v>Thierry BOLLET</v>
          </cell>
          <cell r="E875" t="str">
            <v/>
          </cell>
          <cell r="F875" t="str">
            <v>BOLLET, Thierry</v>
          </cell>
          <cell r="G875" t="str">
            <v/>
          </cell>
          <cell r="H875" t="str">
            <v/>
          </cell>
          <cell r="I875" t="str">
            <v/>
          </cell>
          <cell r="J875" t="str">
            <v/>
          </cell>
          <cell r="K875" t="str">
            <v>Edition du 1 December 2021</v>
          </cell>
          <cell r="L875" t="str">
            <v>352 pages</v>
          </cell>
          <cell r="M875" t="str">
            <v>Editions ENI</v>
          </cell>
          <cell r="N875" t="str">
            <v>fre</v>
          </cell>
          <cell r="O875" t="str">
            <v>fre</v>
          </cell>
          <cell r="P875" t="str">
            <v>fre</v>
          </cell>
          <cell r="Q875" t="str">
            <v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v>
          </cell>
          <cell r="R875">
            <v>9782409033247</v>
          </cell>
          <cell r="S875" t="str">
            <v>Version Numérique</v>
          </cell>
          <cell r="T875">
            <v>9782409033230</v>
          </cell>
          <cell r="U875" t="str">
            <v>Version Imprimée</v>
          </cell>
          <cell r="V875" t="str">
            <v>St-Herblain</v>
          </cell>
          <cell r="W875" t="str">
            <v>Editions ENI</v>
          </cell>
          <cell r="X875">
            <v>2021</v>
          </cell>
          <cell r="Y875" t="str">
            <v>Bibliothèque Numérique ENI (Service en ligne)</v>
          </cell>
          <cell r="Z875" t="str">
            <v>RESSOURCES INFORMATIQUES</v>
          </cell>
          <cell r="AA875" t="str">
            <v>texte</v>
          </cell>
          <cell r="AB875" t="str">
            <v>txt</v>
          </cell>
          <cell r="AC875" t="str">
            <v>rdacontent/fre</v>
          </cell>
          <cell r="AD875" t="str">
            <v>informatique</v>
          </cell>
          <cell r="AE875" t="str">
            <v>c</v>
          </cell>
          <cell r="AF875" t="str">
            <v>rdamedia/fre</v>
          </cell>
          <cell r="AG875" t="str">
            <v>ressource en ligne</v>
          </cell>
          <cell r="AH875" t="str">
            <v>cr</v>
          </cell>
          <cell r="AI875" t="str">
            <v>rdacarrier/fre</v>
          </cell>
          <cell r="AJ875" t="str">
            <v>m\\\\\o\\d\\\\\\\\</v>
          </cell>
          <cell r="AK875" t="str">
            <v>cr\cn\\\\uuaua</v>
          </cell>
          <cell r="AL875" t="str">
            <v>Accès restreint aux membres</v>
          </cell>
          <cell r="AM875" t="str">
            <v>Source de la note de description : Version imprimée</v>
          </cell>
          <cell r="AN875" t="str">
            <v/>
          </cell>
          <cell r="AO875" t="str">
            <v>%SITE_CLIENT%/?library_guid=DDAC95DB-0BEC-4D87-99D8-B1B3297D906E</v>
          </cell>
          <cell r="AP875" t="str">
            <v>Accès au travers du portail ENI</v>
          </cell>
          <cell r="AQ875" t="str">
            <v xml:space="preserve"> cloud </v>
          </cell>
          <cell r="AR875" t="str">
            <v xml:space="preserve"> Microsoft</v>
          </cell>
          <cell r="AS875" t="str">
            <v xml:space="preserve">Azure </v>
          </cell>
          <cell r="AT875" t="str">
            <v/>
          </cell>
          <cell r="AU875" t="str">
            <v/>
          </cell>
          <cell r="AV875" t="str">
            <v/>
          </cell>
          <cell r="AW875" t="str">
            <v/>
          </cell>
          <cell r="AX875" t="str">
            <v/>
          </cell>
          <cell r="AY875" t="str">
            <v/>
          </cell>
          <cell r="AZ875" t="str">
            <v/>
          </cell>
          <cell r="BA875" t="str">
            <v/>
          </cell>
          <cell r="BB875" t="str">
            <v/>
          </cell>
          <cell r="BC875" t="str">
            <v/>
          </cell>
          <cell r="BD875" t="str">
            <v/>
          </cell>
          <cell r="BE875" t="str">
            <v/>
          </cell>
          <cell r="BF875" t="str">
            <v/>
          </cell>
          <cell r="BG875" t="str">
            <v/>
          </cell>
          <cell r="BH875" t="str">
            <v/>
          </cell>
          <cell r="BI875" t="str">
            <v/>
          </cell>
          <cell r="BJ875" t="str">
            <v/>
          </cell>
          <cell r="BK875" t="str">
            <v/>
          </cell>
          <cell r="BL875" t="str">
            <v/>
          </cell>
          <cell r="BM875" t="str">
            <v/>
          </cell>
          <cell r="BN875" t="str">
            <v/>
          </cell>
          <cell r="BO875" t="str">
            <v/>
          </cell>
          <cell r="BP875" t="str">
            <v/>
          </cell>
          <cell r="BQ875" t="str">
            <v/>
          </cell>
          <cell r="BR875" t="str">
            <v/>
          </cell>
          <cell r="BS875" t="str">
            <v/>
          </cell>
          <cell r="BT875" t="str">
            <v/>
          </cell>
          <cell r="BU875" t="str">
            <v/>
          </cell>
          <cell r="BV875" t="str">
            <v/>
          </cell>
          <cell r="BW875" t="str">
            <v/>
          </cell>
          <cell r="BX875" t="str">
            <v/>
          </cell>
        </row>
        <row r="876">
          <cell r="A876" t="str">
            <v>RICSHALG</v>
          </cell>
          <cell r="B876" t="str">
            <v>Algorithmique - Techniques fondamentales de programmation</v>
          </cell>
          <cell r="C876" t="str">
            <v>exemples en C# - (nombreux exercices corrigés) [BTS - DUT informatique]</v>
          </cell>
          <cell r="D876" t="str">
            <v>Sébastien PUTIER,Sébastien  ROHAUT</v>
          </cell>
          <cell r="E876" t="str">
            <v/>
          </cell>
          <cell r="F876" t="str">
            <v>PUTIER, Sébastien</v>
          </cell>
          <cell r="G876" t="str">
            <v xml:space="preserve">ROHAUT, Sébastien </v>
          </cell>
          <cell r="H876" t="str">
            <v/>
          </cell>
          <cell r="I876" t="str">
            <v/>
          </cell>
          <cell r="J876" t="str">
            <v/>
          </cell>
          <cell r="K876" t="str">
            <v>Edition du 1 February 2016</v>
          </cell>
          <cell r="L876" t="str">
            <v>505 pages</v>
          </cell>
          <cell r="M876" t="str">
            <v>Editions ENI</v>
          </cell>
          <cell r="N876" t="str">
            <v>fre</v>
          </cell>
          <cell r="O876" t="str">
            <v>fre</v>
          </cell>
          <cell r="P876" t="str">
            <v>fre</v>
          </cell>
          <cell r="Q876" t="str">
            <v>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v>
          </cell>
          <cell r="R876">
            <v>9782409000850</v>
          </cell>
          <cell r="S876" t="str">
            <v>Version Numérique</v>
          </cell>
          <cell r="T876">
            <v>9782746099234</v>
          </cell>
          <cell r="U876" t="str">
            <v>Version Imprimée</v>
          </cell>
          <cell r="V876" t="str">
            <v>St-Herblain</v>
          </cell>
          <cell r="W876" t="str">
            <v>Editions ENI</v>
          </cell>
          <cell r="X876">
            <v>2016</v>
          </cell>
          <cell r="Y876" t="str">
            <v>Bibliothèque Numérique ENI (Service en ligne)</v>
          </cell>
          <cell r="Z876" t="str">
            <v>RESSOURCES INFORMATIQUES</v>
          </cell>
          <cell r="AA876" t="str">
            <v>texte</v>
          </cell>
          <cell r="AB876" t="str">
            <v>txt</v>
          </cell>
          <cell r="AC876" t="str">
            <v>rdacontent/fre</v>
          </cell>
          <cell r="AD876" t="str">
            <v>informatique</v>
          </cell>
          <cell r="AE876" t="str">
            <v>c</v>
          </cell>
          <cell r="AF876" t="str">
            <v>rdamedia/fre</v>
          </cell>
          <cell r="AG876" t="str">
            <v>ressource en ligne</v>
          </cell>
          <cell r="AH876" t="str">
            <v>cr</v>
          </cell>
          <cell r="AI876" t="str">
            <v>rdacarrier/fre</v>
          </cell>
          <cell r="AJ876" t="str">
            <v>m\\\\\o\\d\\\\\\\\</v>
          </cell>
          <cell r="AK876" t="str">
            <v>cr\cn\\\\uuaua</v>
          </cell>
          <cell r="AL876" t="str">
            <v>Accès restreint aux membres</v>
          </cell>
          <cell r="AM876" t="str">
            <v>Source de la note de description : Version imprimée</v>
          </cell>
          <cell r="AN876" t="str">
            <v/>
          </cell>
          <cell r="AO876" t="str">
            <v>%SITE_CLIENT%/?library_guid=3D31808A-00D3-4B96-B8DA-1AAC52E6F190</v>
          </cell>
          <cell r="AP876" t="str">
            <v>Accès au travers du portail ENI</v>
          </cell>
          <cell r="AQ876" t="str">
            <v xml:space="preserve"> algorithmie </v>
          </cell>
          <cell r="AR876" t="str">
            <v xml:space="preserve"> C sharp </v>
          </cell>
          <cell r="AS876" t="str">
            <v xml:space="preserve"> développement </v>
          </cell>
          <cell r="AT876" t="str">
            <v xml:space="preserve"> LNRICSHALG</v>
          </cell>
          <cell r="AU876" t="str">
            <v xml:space="preserve"> méthode </v>
          </cell>
          <cell r="AV876" t="str">
            <v xml:space="preserve">algo </v>
          </cell>
          <cell r="AW876" t="str">
            <v/>
          </cell>
          <cell r="AX876" t="str">
            <v/>
          </cell>
          <cell r="AY876" t="str">
            <v/>
          </cell>
          <cell r="AZ876" t="str">
            <v/>
          </cell>
          <cell r="BA876" t="str">
            <v/>
          </cell>
          <cell r="BB876" t="str">
            <v/>
          </cell>
          <cell r="BC876" t="str">
            <v/>
          </cell>
          <cell r="BD876" t="str">
            <v/>
          </cell>
          <cell r="BE876" t="str">
            <v/>
          </cell>
          <cell r="BF876" t="str">
            <v/>
          </cell>
          <cell r="BG876" t="str">
            <v/>
          </cell>
          <cell r="BH876" t="str">
            <v/>
          </cell>
          <cell r="BI876" t="str">
            <v/>
          </cell>
          <cell r="BJ876" t="str">
            <v/>
          </cell>
          <cell r="BK876" t="str">
            <v/>
          </cell>
          <cell r="BL876" t="str">
            <v/>
          </cell>
          <cell r="BM876" t="str">
            <v/>
          </cell>
          <cell r="BN876" t="str">
            <v/>
          </cell>
          <cell r="BO876" t="str">
            <v/>
          </cell>
          <cell r="BP876" t="str">
            <v/>
          </cell>
          <cell r="BQ876" t="str">
            <v/>
          </cell>
          <cell r="BR876" t="str">
            <v/>
          </cell>
          <cell r="BS876" t="str">
            <v/>
          </cell>
          <cell r="BT876" t="str">
            <v/>
          </cell>
          <cell r="BU876" t="str">
            <v/>
          </cell>
          <cell r="BV876" t="str">
            <v/>
          </cell>
          <cell r="BW876" t="str">
            <v/>
          </cell>
          <cell r="BX876" t="str">
            <v/>
          </cell>
        </row>
        <row r="877">
          <cell r="A877" t="str">
            <v>RIDELPH</v>
          </cell>
          <cell r="B877" t="str">
            <v>Delphi 10.3</v>
          </cell>
          <cell r="C877" t="str">
            <v>Programmation orientée objet en environnement Windows</v>
          </cell>
          <cell r="D877" t="str">
            <v xml:space="preserve">Thierry GRASSIA </v>
          </cell>
          <cell r="E877" t="str">
            <v/>
          </cell>
          <cell r="F877" t="str">
            <v>GRASSIA , Thierry</v>
          </cell>
          <cell r="G877" t="str">
            <v/>
          </cell>
          <cell r="H877" t="str">
            <v/>
          </cell>
          <cell r="I877" t="str">
            <v/>
          </cell>
          <cell r="J877" t="str">
            <v/>
          </cell>
          <cell r="K877" t="str">
            <v>Edition du 1 January 2021</v>
          </cell>
          <cell r="L877" t="str">
            <v>910 pages</v>
          </cell>
          <cell r="M877" t="str">
            <v>Editions ENI</v>
          </cell>
          <cell r="N877" t="str">
            <v>fre</v>
          </cell>
          <cell r="O877" t="str">
            <v>fre</v>
          </cell>
          <cell r="P877" t="str">
            <v>fre</v>
          </cell>
          <cell r="Q877" t="str">
            <v>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v>
          </cell>
          <cell r="R877">
            <v>9782409024672</v>
          </cell>
          <cell r="S877" t="str">
            <v>Version Numérique</v>
          </cell>
          <cell r="T877">
            <v>9782409024665</v>
          </cell>
          <cell r="U877" t="str">
            <v>Version Imprimée</v>
          </cell>
          <cell r="V877" t="str">
            <v>St-Herblain</v>
          </cell>
          <cell r="W877" t="str">
            <v>Editions ENI</v>
          </cell>
          <cell r="X877">
            <v>2021</v>
          </cell>
          <cell r="Y877" t="str">
            <v>Bibliothèque Numérique ENI (Service en ligne)</v>
          </cell>
          <cell r="Z877" t="str">
            <v>RESSOURCES INFORMATIQUES</v>
          </cell>
          <cell r="AA877" t="str">
            <v>texte</v>
          </cell>
          <cell r="AB877" t="str">
            <v>txt</v>
          </cell>
          <cell r="AC877" t="str">
            <v>rdacontent/fre</v>
          </cell>
          <cell r="AD877" t="str">
            <v>informatique</v>
          </cell>
          <cell r="AE877" t="str">
            <v>c</v>
          </cell>
          <cell r="AF877" t="str">
            <v>rdamedia/fre</v>
          </cell>
          <cell r="AG877" t="str">
            <v>ressource en ligne</v>
          </cell>
          <cell r="AH877" t="str">
            <v>cr</v>
          </cell>
          <cell r="AI877" t="str">
            <v>rdacarrier/fre</v>
          </cell>
          <cell r="AJ877" t="str">
            <v>m\\\\\o\\d\\\\\\\\</v>
          </cell>
          <cell r="AK877" t="str">
            <v>cr\cn\\\\uuaua</v>
          </cell>
          <cell r="AL877" t="str">
            <v>Accès restreint aux membres</v>
          </cell>
          <cell r="AM877" t="str">
            <v>Source de la note de description : Version imprimée</v>
          </cell>
          <cell r="AN877" t="str">
            <v/>
          </cell>
          <cell r="AO877" t="str">
            <v>%SITE_CLIENT%/?library_guid=4D314E80-729D-4D6B-8327-2A9E606FE97C</v>
          </cell>
          <cell r="AP877" t="str">
            <v>Accès au travers du portail ENI</v>
          </cell>
          <cell r="AQ877" t="str">
            <v xml:space="preserve"> delphi XE 10 </v>
          </cell>
          <cell r="AR877" t="str">
            <v xml:space="preserve"> delphi xe10 </v>
          </cell>
          <cell r="AS877" t="str">
            <v xml:space="preserve"> FireDAC </v>
          </cell>
          <cell r="AT877" t="str">
            <v xml:space="preserve"> FireMonkey </v>
          </cell>
          <cell r="AU877" t="str">
            <v xml:space="preserve"> langage Pascal </v>
          </cell>
          <cell r="AV877" t="str">
            <v xml:space="preserve"> LNRIDELPH</v>
          </cell>
          <cell r="AW877" t="str">
            <v xml:space="preserve"> programmation </v>
          </cell>
          <cell r="AX877" t="str">
            <v xml:space="preserve">langage </v>
          </cell>
          <cell r="AY877" t="str">
            <v/>
          </cell>
          <cell r="AZ877" t="str">
            <v/>
          </cell>
          <cell r="BA877" t="str">
            <v/>
          </cell>
          <cell r="BB877" t="str">
            <v/>
          </cell>
          <cell r="BC877" t="str">
            <v/>
          </cell>
          <cell r="BD877" t="str">
            <v/>
          </cell>
          <cell r="BE877" t="str">
            <v/>
          </cell>
          <cell r="BF877" t="str">
            <v/>
          </cell>
          <cell r="BG877" t="str">
            <v/>
          </cell>
          <cell r="BH877" t="str">
            <v/>
          </cell>
          <cell r="BI877" t="str">
            <v/>
          </cell>
          <cell r="BJ877" t="str">
            <v/>
          </cell>
          <cell r="BK877" t="str">
            <v/>
          </cell>
          <cell r="BL877" t="str">
            <v/>
          </cell>
          <cell r="BM877" t="str">
            <v/>
          </cell>
          <cell r="BN877" t="str">
            <v/>
          </cell>
          <cell r="BO877" t="str">
            <v/>
          </cell>
          <cell r="BP877" t="str">
            <v/>
          </cell>
          <cell r="BQ877" t="str">
            <v/>
          </cell>
          <cell r="BR877" t="str">
            <v/>
          </cell>
          <cell r="BS877" t="str">
            <v/>
          </cell>
          <cell r="BT877" t="str">
            <v/>
          </cell>
          <cell r="BU877" t="str">
            <v/>
          </cell>
          <cell r="BV877" t="str">
            <v/>
          </cell>
          <cell r="BW877" t="str">
            <v/>
          </cell>
          <cell r="BX877" t="str">
            <v/>
          </cell>
        </row>
        <row r="878">
          <cell r="A878" t="str">
            <v>RIDESJV</v>
          </cell>
          <cell r="B878" t="str">
            <v>Design Patterns</v>
          </cell>
          <cell r="C878" t="str">
            <v>Apprendre la conception de logiciels en réalisant un jeu vidéo (avec exercices et corrigés)</v>
          </cell>
          <cell r="D878" t="str">
            <v>Philippe GOSSELIN</v>
          </cell>
          <cell r="E878" t="str">
            <v/>
          </cell>
          <cell r="F878" t="str">
            <v>GOSSELIN, Philippe</v>
          </cell>
          <cell r="G878" t="str">
            <v/>
          </cell>
          <cell r="H878" t="str">
            <v/>
          </cell>
          <cell r="I878" t="str">
            <v/>
          </cell>
          <cell r="J878" t="str">
            <v/>
          </cell>
          <cell r="K878" t="str">
            <v>Edition du 1 October 2018</v>
          </cell>
          <cell r="L878" t="str">
            <v>614 pages</v>
          </cell>
          <cell r="M878" t="str">
            <v>Editions ENI</v>
          </cell>
          <cell r="N878" t="str">
            <v>fre</v>
          </cell>
          <cell r="O878" t="str">
            <v>fre</v>
          </cell>
          <cell r="P878" t="str">
            <v>fre</v>
          </cell>
          <cell r="Q878" t="str">
            <v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v>
          </cell>
          <cell r="R878">
            <v>9782409015830</v>
          </cell>
          <cell r="S878" t="str">
            <v>Version Numérique</v>
          </cell>
          <cell r="T878">
            <v>9782409015823</v>
          </cell>
          <cell r="U878" t="str">
            <v>Version Imprimée</v>
          </cell>
          <cell r="V878" t="str">
            <v>St-Herblain</v>
          </cell>
          <cell r="W878" t="str">
            <v>Editions ENI</v>
          </cell>
          <cell r="X878">
            <v>2018</v>
          </cell>
          <cell r="Y878" t="str">
            <v>Bibliothèque Numérique ENI (Service en ligne)</v>
          </cell>
          <cell r="Z878" t="str">
            <v>RESSOURCES INFORMATIQUES</v>
          </cell>
          <cell r="AA878" t="str">
            <v>texte</v>
          </cell>
          <cell r="AB878" t="str">
            <v>txt</v>
          </cell>
          <cell r="AC878" t="str">
            <v>rdacontent/fre</v>
          </cell>
          <cell r="AD878" t="str">
            <v>informatique</v>
          </cell>
          <cell r="AE878" t="str">
            <v>c</v>
          </cell>
          <cell r="AF878" t="str">
            <v>rdamedia/fre</v>
          </cell>
          <cell r="AG878" t="str">
            <v>ressource en ligne</v>
          </cell>
          <cell r="AH878" t="str">
            <v>cr</v>
          </cell>
          <cell r="AI878" t="str">
            <v>rdacarrier/fre</v>
          </cell>
          <cell r="AJ878" t="str">
            <v>m\\\\\o\\d\\\\\\\\</v>
          </cell>
          <cell r="AK878" t="str">
            <v>cr\cn\\\\uuaua</v>
          </cell>
          <cell r="AL878" t="str">
            <v>Accès restreint aux membres</v>
          </cell>
          <cell r="AM878" t="str">
            <v>Source de la note de description : Version imprimée</v>
          </cell>
          <cell r="AN878" t="str">
            <v/>
          </cell>
          <cell r="AO878" t="str">
            <v>%SITE_CLIENT%/?library_guid=B43F61D7-A1D5-4FAF-8E00-A9AB831CD3E7</v>
          </cell>
          <cell r="AP878" t="str">
            <v>Accès au travers du portail ENI</v>
          </cell>
          <cell r="AQ878" t="str">
            <v xml:space="preserve"> IA </v>
          </cell>
          <cell r="AR878" t="str">
            <v xml:space="preserve"> intelligence artificielle </v>
          </cell>
          <cell r="AS878" t="str">
            <v xml:space="preserve"> jeu video </v>
          </cell>
          <cell r="AT878" t="str">
            <v xml:space="preserve"> jeu vidéo </v>
          </cell>
          <cell r="AU878" t="str">
            <v xml:space="preserve"> LNRIDESJV</v>
          </cell>
          <cell r="AV878" t="str">
            <v xml:space="preserve"> patron de conception </v>
          </cell>
          <cell r="AW878" t="str">
            <v xml:space="preserve"> UML </v>
          </cell>
          <cell r="AX878" t="str">
            <v xml:space="preserve">livre design pattern </v>
          </cell>
          <cell r="AY878" t="str">
            <v/>
          </cell>
          <cell r="AZ878" t="str">
            <v/>
          </cell>
          <cell r="BA878" t="str">
            <v/>
          </cell>
          <cell r="BB878" t="str">
            <v/>
          </cell>
          <cell r="BC878" t="str">
            <v/>
          </cell>
          <cell r="BD878" t="str">
            <v/>
          </cell>
          <cell r="BE878" t="str">
            <v/>
          </cell>
          <cell r="BF878" t="str">
            <v/>
          </cell>
          <cell r="BG878" t="str">
            <v/>
          </cell>
          <cell r="BH878" t="str">
            <v/>
          </cell>
          <cell r="BI878" t="str">
            <v/>
          </cell>
          <cell r="BJ878" t="str">
            <v/>
          </cell>
          <cell r="BK878" t="str">
            <v/>
          </cell>
          <cell r="BL878" t="str">
            <v/>
          </cell>
          <cell r="BM878" t="str">
            <v/>
          </cell>
          <cell r="BN878" t="str">
            <v/>
          </cell>
          <cell r="BO878" t="str">
            <v/>
          </cell>
          <cell r="BP878" t="str">
            <v/>
          </cell>
          <cell r="BQ878" t="str">
            <v/>
          </cell>
          <cell r="BR878" t="str">
            <v/>
          </cell>
          <cell r="BS878" t="str">
            <v/>
          </cell>
          <cell r="BT878" t="str">
            <v/>
          </cell>
          <cell r="BU878" t="str">
            <v/>
          </cell>
          <cell r="BV878" t="str">
            <v/>
          </cell>
          <cell r="BW878" t="str">
            <v/>
          </cell>
          <cell r="BX878" t="str">
            <v/>
          </cell>
        </row>
        <row r="879">
          <cell r="A879" t="str">
            <v>RIDEVINF</v>
          </cell>
          <cell r="B879" t="str">
            <v>Développement informatique</v>
          </cell>
          <cell r="C879" t="str">
            <v>Apprenez à concevoir avant de programmer</v>
          </cell>
          <cell r="D879" t="str">
            <v>Michel GINESTE</v>
          </cell>
          <cell r="E879" t="str">
            <v/>
          </cell>
          <cell r="F879" t="str">
            <v>GINESTE, Michel</v>
          </cell>
          <cell r="G879" t="str">
            <v/>
          </cell>
          <cell r="H879" t="str">
            <v/>
          </cell>
          <cell r="I879" t="str">
            <v/>
          </cell>
          <cell r="J879" t="str">
            <v/>
          </cell>
          <cell r="K879" t="str">
            <v>Edition du 1 February 2018</v>
          </cell>
          <cell r="L879" t="str">
            <v>904 pages</v>
          </cell>
          <cell r="M879" t="str">
            <v>Editions ENI</v>
          </cell>
          <cell r="N879" t="str">
            <v>fre</v>
          </cell>
          <cell r="O879" t="str">
            <v>fre</v>
          </cell>
          <cell r="P879" t="str">
            <v>fre</v>
          </cell>
          <cell r="Q879" t="str">
            <v>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v>
          </cell>
          <cell r="R879">
            <v>9782409012587</v>
          </cell>
          <cell r="S879" t="str">
            <v>Version Numérique</v>
          </cell>
          <cell r="T879">
            <v>9782409012396</v>
          </cell>
          <cell r="U879" t="str">
            <v>Version Imprimée</v>
          </cell>
          <cell r="V879" t="str">
            <v>St-Herblain</v>
          </cell>
          <cell r="W879" t="str">
            <v>Editions ENI</v>
          </cell>
          <cell r="X879">
            <v>2018</v>
          </cell>
          <cell r="Y879" t="str">
            <v>Bibliothèque Numérique ENI (Service en ligne)</v>
          </cell>
          <cell r="Z879" t="str">
            <v>RESSOURCES INFORMATIQUES</v>
          </cell>
          <cell r="AA879" t="str">
            <v>texte</v>
          </cell>
          <cell r="AB879" t="str">
            <v>txt</v>
          </cell>
          <cell r="AC879" t="str">
            <v>rdacontent/fre</v>
          </cell>
          <cell r="AD879" t="str">
            <v>informatique</v>
          </cell>
          <cell r="AE879" t="str">
            <v>c</v>
          </cell>
          <cell r="AF879" t="str">
            <v>rdamedia/fre</v>
          </cell>
          <cell r="AG879" t="str">
            <v>ressource en ligne</v>
          </cell>
          <cell r="AH879" t="str">
            <v>cr</v>
          </cell>
          <cell r="AI879" t="str">
            <v>rdacarrier/fre</v>
          </cell>
          <cell r="AJ879" t="str">
            <v>m\\\\\o\\d\\\\\\\\</v>
          </cell>
          <cell r="AK879" t="str">
            <v>cr\cn\\\\uuaua</v>
          </cell>
          <cell r="AL879" t="str">
            <v>Accès restreint aux membres</v>
          </cell>
          <cell r="AM879" t="str">
            <v>Source de la note de description : Version imprimée</v>
          </cell>
          <cell r="AN879" t="str">
            <v/>
          </cell>
          <cell r="AO879" t="str">
            <v>%SITE_CLIENT%/?library_guid=184B817E-CF83-4B4B-9C11-D8151CFAB397</v>
          </cell>
          <cell r="AP879" t="str">
            <v>Accès au travers du portail ENI</v>
          </cell>
          <cell r="AQ879" t="str">
            <v xml:space="preserve"> Algo </v>
          </cell>
          <cell r="AR879" t="str">
            <v xml:space="preserve"> Algorithmique </v>
          </cell>
          <cell r="AS879" t="str">
            <v xml:space="preserve"> C </v>
          </cell>
          <cell r="AT879" t="str">
            <v xml:space="preserve"> C </v>
          </cell>
          <cell r="AU879" t="str">
            <v xml:space="preserve"> design pattern </v>
          </cell>
          <cell r="AV879" t="str">
            <v xml:space="preserve"> EJB </v>
          </cell>
          <cell r="AW879" t="str">
            <v xml:space="preserve"> Java </v>
          </cell>
          <cell r="AX879" t="str">
            <v xml:space="preserve"> Java </v>
          </cell>
          <cell r="AY879" t="str">
            <v xml:space="preserve"> Java EE </v>
          </cell>
          <cell r="AZ879" t="str">
            <v xml:space="preserve"> Java EE </v>
          </cell>
          <cell r="BA879" t="str">
            <v xml:space="preserve"> JDBC </v>
          </cell>
          <cell r="BB879" t="str">
            <v xml:space="preserve"> JEE </v>
          </cell>
          <cell r="BC879" t="str">
            <v xml:space="preserve"> JSP </v>
          </cell>
          <cell r="BD879" t="str">
            <v xml:space="preserve"> LNRIDEVINF</v>
          </cell>
          <cell r="BE879" t="str">
            <v xml:space="preserve"> Merise </v>
          </cell>
          <cell r="BF879" t="str">
            <v xml:space="preserve"> multithread </v>
          </cell>
          <cell r="BG879" t="str">
            <v xml:space="preserve"> mvc </v>
          </cell>
          <cell r="BH879" t="str">
            <v xml:space="preserve"> programmation objet </v>
          </cell>
          <cell r="BI879" t="str">
            <v xml:space="preserve"> RMI </v>
          </cell>
          <cell r="BJ879" t="str">
            <v xml:space="preserve"> servlet </v>
          </cell>
          <cell r="BK879" t="str">
            <v xml:space="preserve"> Swing </v>
          </cell>
          <cell r="BL879" t="str">
            <v xml:space="preserve"> thread </v>
          </cell>
          <cell r="BM879" t="str">
            <v xml:space="preserve"> UML </v>
          </cell>
          <cell r="BN879" t="str">
            <v xml:space="preserve"> UML </v>
          </cell>
          <cell r="BO879" t="str">
            <v xml:space="preserve"> xml </v>
          </cell>
          <cell r="BP879" t="str">
            <v xml:space="preserve">livre développement </v>
          </cell>
          <cell r="BQ879" t="str">
            <v/>
          </cell>
          <cell r="BR879" t="str">
            <v/>
          </cell>
          <cell r="BS879" t="str">
            <v/>
          </cell>
          <cell r="BT879" t="str">
            <v/>
          </cell>
          <cell r="BU879" t="str">
            <v/>
          </cell>
          <cell r="BV879" t="str">
            <v/>
          </cell>
          <cell r="BW879" t="str">
            <v/>
          </cell>
          <cell r="BX879" t="str">
            <v/>
          </cell>
        </row>
        <row r="880">
          <cell r="A880" t="str">
            <v>RIDIAL</v>
          </cell>
          <cell r="B880" t="str">
            <v>DialogFlow</v>
          </cell>
          <cell r="C880" t="str">
            <v>Programmez votre Chatbot avec Google</v>
          </cell>
          <cell r="D880" t="str">
            <v>Thierry BOULANGER</v>
          </cell>
          <cell r="E880" t="str">
            <v/>
          </cell>
          <cell r="F880" t="str">
            <v>BOULANGER, Thierry</v>
          </cell>
          <cell r="G880" t="str">
            <v/>
          </cell>
          <cell r="H880" t="str">
            <v/>
          </cell>
          <cell r="I880" t="str">
            <v/>
          </cell>
          <cell r="J880" t="str">
            <v/>
          </cell>
          <cell r="K880" t="str">
            <v>Edition du 1 April 2020</v>
          </cell>
          <cell r="L880" t="str">
            <v>372 pages</v>
          </cell>
          <cell r="M880" t="str">
            <v>Editions ENI</v>
          </cell>
          <cell r="N880" t="str">
            <v>fre</v>
          </cell>
          <cell r="O880" t="str">
            <v>fre</v>
          </cell>
          <cell r="P880" t="str">
            <v>fre</v>
          </cell>
          <cell r="Q880" t="str">
            <v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v>
          </cell>
          <cell r="R880">
            <v>9782409024450</v>
          </cell>
          <cell r="S880" t="str">
            <v>Version Numérique</v>
          </cell>
          <cell r="T880">
            <v>9782409024443</v>
          </cell>
          <cell r="U880" t="str">
            <v>Version Imprimée</v>
          </cell>
          <cell r="V880" t="str">
            <v>St-Herblain</v>
          </cell>
          <cell r="W880" t="str">
            <v>Editions ENI</v>
          </cell>
          <cell r="X880">
            <v>2020</v>
          </cell>
          <cell r="Y880" t="str">
            <v>Bibliothèque Numérique ENI (Service en ligne)</v>
          </cell>
          <cell r="Z880" t="str">
            <v>RESSOURCES INFORMATIQUES</v>
          </cell>
          <cell r="AA880" t="str">
            <v>texte</v>
          </cell>
          <cell r="AB880" t="str">
            <v>txt</v>
          </cell>
          <cell r="AC880" t="str">
            <v>rdacontent/fre</v>
          </cell>
          <cell r="AD880" t="str">
            <v>informatique</v>
          </cell>
          <cell r="AE880" t="str">
            <v>c</v>
          </cell>
          <cell r="AF880" t="str">
            <v>rdamedia/fre</v>
          </cell>
          <cell r="AG880" t="str">
            <v>ressource en ligne</v>
          </cell>
          <cell r="AH880" t="str">
            <v>cr</v>
          </cell>
          <cell r="AI880" t="str">
            <v>rdacarrier/fre</v>
          </cell>
          <cell r="AJ880" t="str">
            <v>m\\\\\o\\d\\\\\\\\</v>
          </cell>
          <cell r="AK880" t="str">
            <v>cr\cn\\\\uuaua</v>
          </cell>
          <cell r="AL880" t="str">
            <v>Accès restreint aux membres</v>
          </cell>
          <cell r="AM880" t="str">
            <v>Source de la note de description : Version imprimée</v>
          </cell>
          <cell r="AN880" t="str">
            <v/>
          </cell>
          <cell r="AO880" t="str">
            <v>%SITE_CLIENT%/?library_guid=75657002-8ED9-4A48-BAEE-E15F8EF01747</v>
          </cell>
          <cell r="AP880" t="str">
            <v>Accès au travers du portail ENI</v>
          </cell>
          <cell r="AQ880" t="str">
            <v xml:space="preserve"> bot </v>
          </cell>
          <cell r="AR880" t="str">
            <v xml:space="preserve"> Firebase </v>
          </cell>
          <cell r="AS880" t="str">
            <v xml:space="preserve"> google </v>
          </cell>
          <cell r="AT880" t="str">
            <v xml:space="preserve"> IA </v>
          </cell>
          <cell r="AU880" t="str">
            <v xml:space="preserve"> Intelligence artificielle </v>
          </cell>
          <cell r="AV880" t="str">
            <v xml:space="preserve"> Interactive Canvas </v>
          </cell>
          <cell r="AW880" t="str">
            <v xml:space="preserve"> LNRIDIAL</v>
          </cell>
          <cell r="AX880" t="str">
            <v xml:space="preserve"> robot </v>
          </cell>
          <cell r="AY880" t="str">
            <v xml:space="preserve">Node.js </v>
          </cell>
          <cell r="AZ880" t="str">
            <v/>
          </cell>
          <cell r="BA880" t="str">
            <v/>
          </cell>
          <cell r="BB880" t="str">
            <v/>
          </cell>
          <cell r="BC880" t="str">
            <v/>
          </cell>
          <cell r="BD880" t="str">
            <v/>
          </cell>
          <cell r="BE880" t="str">
            <v/>
          </cell>
          <cell r="BF880" t="str">
            <v/>
          </cell>
          <cell r="BG880" t="str">
            <v/>
          </cell>
          <cell r="BH880" t="str">
            <v/>
          </cell>
          <cell r="BI880" t="str">
            <v/>
          </cell>
          <cell r="BJ880" t="str">
            <v/>
          </cell>
          <cell r="BK880" t="str">
            <v/>
          </cell>
          <cell r="BL880" t="str">
            <v/>
          </cell>
          <cell r="BM880" t="str">
            <v/>
          </cell>
          <cell r="BN880" t="str">
            <v/>
          </cell>
          <cell r="BO880" t="str">
            <v/>
          </cell>
          <cell r="BP880" t="str">
            <v/>
          </cell>
          <cell r="BQ880" t="str">
            <v/>
          </cell>
          <cell r="BR880" t="str">
            <v/>
          </cell>
          <cell r="BS880" t="str">
            <v/>
          </cell>
          <cell r="BT880" t="str">
            <v/>
          </cell>
          <cell r="BU880" t="str">
            <v/>
          </cell>
          <cell r="BV880" t="str">
            <v/>
          </cell>
          <cell r="BW880" t="str">
            <v/>
          </cell>
          <cell r="BX880" t="str">
            <v/>
          </cell>
        </row>
        <row r="881">
          <cell r="A881" t="str">
            <v>RIDRU</v>
          </cell>
          <cell r="B881" t="str">
            <v>DRUPAL</v>
          </cell>
          <cell r="C881" t="str">
            <v>Maîtrisez votre architecture Web</v>
          </cell>
          <cell r="D881" t="str">
            <v>David OLMETA</v>
          </cell>
          <cell r="E881" t="str">
            <v/>
          </cell>
          <cell r="F881" t="str">
            <v>OLMETA, David</v>
          </cell>
          <cell r="G881" t="str">
            <v/>
          </cell>
          <cell r="H881" t="str">
            <v/>
          </cell>
          <cell r="I881" t="str">
            <v/>
          </cell>
          <cell r="J881" t="str">
            <v/>
          </cell>
          <cell r="K881" t="str">
            <v>Edition du 1 August 2011</v>
          </cell>
          <cell r="L881" t="str">
            <v>489 pages</v>
          </cell>
          <cell r="M881" t="str">
            <v>Editions ENI</v>
          </cell>
          <cell r="N881" t="str">
            <v>fre</v>
          </cell>
          <cell r="O881" t="str">
            <v>fre</v>
          </cell>
          <cell r="P881" t="str">
            <v>fre</v>
          </cell>
          <cell r="Q881" t="str">
            <v>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v>
          </cell>
          <cell r="R881">
            <v>9782746068049</v>
          </cell>
          <cell r="S881" t="str">
            <v>Version Numérique</v>
          </cell>
          <cell r="T881">
            <v>9782746067172</v>
          </cell>
          <cell r="U881" t="str">
            <v>Version Imprimée</v>
          </cell>
          <cell r="V881" t="str">
            <v>St-Herblain</v>
          </cell>
          <cell r="W881" t="str">
            <v>Editions ENI</v>
          </cell>
          <cell r="X881">
            <v>2011</v>
          </cell>
          <cell r="Y881" t="str">
            <v>Bibliothèque Numérique ENI (Service en ligne)</v>
          </cell>
          <cell r="Z881" t="str">
            <v>RESSOURCES INFORMATIQUES</v>
          </cell>
          <cell r="AA881" t="str">
            <v>texte</v>
          </cell>
          <cell r="AB881" t="str">
            <v>txt</v>
          </cell>
          <cell r="AC881" t="str">
            <v>rdacontent/fre</v>
          </cell>
          <cell r="AD881" t="str">
            <v>informatique</v>
          </cell>
          <cell r="AE881" t="str">
            <v>c</v>
          </cell>
          <cell r="AF881" t="str">
            <v>rdamedia/fre</v>
          </cell>
          <cell r="AG881" t="str">
            <v>ressource en ligne</v>
          </cell>
          <cell r="AH881" t="str">
            <v>cr</v>
          </cell>
          <cell r="AI881" t="str">
            <v>rdacarrier/fre</v>
          </cell>
          <cell r="AJ881" t="str">
            <v>m\\\\\o\\d\\\\\\\\</v>
          </cell>
          <cell r="AK881" t="str">
            <v>cr\cn\\\\uuaua</v>
          </cell>
          <cell r="AL881" t="str">
            <v>Accès restreint aux membres</v>
          </cell>
          <cell r="AM881" t="str">
            <v>Source de la note de description : Version imprimée</v>
          </cell>
          <cell r="AN881" t="str">
            <v/>
          </cell>
          <cell r="AO881" t="str">
            <v>%SITE_CLIENT%/?library_guid=97853021-0279-49D0-9413-ABD3DCC762BB</v>
          </cell>
          <cell r="AP881" t="str">
            <v>Accès au travers du portail ENI</v>
          </cell>
          <cell r="AQ881" t="str">
            <v xml:space="preserve"> aegir </v>
          </cell>
          <cell r="AR881" t="str">
            <v xml:space="preserve"> cron </v>
          </cell>
          <cell r="AS881" t="str">
            <v xml:space="preserve"> Elysia </v>
          </cell>
          <cell r="AT881" t="str">
            <v xml:space="preserve"> LNRIDRU</v>
          </cell>
          <cell r="AU881" t="str">
            <v xml:space="preserve"> Poormanscron </v>
          </cell>
          <cell r="AV881" t="str">
            <v xml:space="preserve">Drush </v>
          </cell>
          <cell r="AW881" t="str">
            <v/>
          </cell>
          <cell r="AX881" t="str">
            <v/>
          </cell>
          <cell r="AY881" t="str">
            <v/>
          </cell>
          <cell r="AZ881" t="str">
            <v/>
          </cell>
          <cell r="BA881" t="str">
            <v/>
          </cell>
          <cell r="BB881" t="str">
            <v/>
          </cell>
          <cell r="BC881" t="str">
            <v/>
          </cell>
          <cell r="BD881" t="str">
            <v/>
          </cell>
          <cell r="BE881" t="str">
            <v/>
          </cell>
          <cell r="BF881" t="str">
            <v/>
          </cell>
          <cell r="BG881" t="str">
            <v/>
          </cell>
          <cell r="BH881" t="str">
            <v/>
          </cell>
          <cell r="BI881" t="str">
            <v/>
          </cell>
          <cell r="BJ881" t="str">
            <v/>
          </cell>
          <cell r="BK881" t="str">
            <v/>
          </cell>
          <cell r="BL881" t="str">
            <v/>
          </cell>
          <cell r="BM881" t="str">
            <v/>
          </cell>
          <cell r="BN881" t="str">
            <v/>
          </cell>
          <cell r="BO881" t="str">
            <v/>
          </cell>
          <cell r="BP881" t="str">
            <v/>
          </cell>
          <cell r="BQ881" t="str">
            <v/>
          </cell>
          <cell r="BR881" t="str">
            <v/>
          </cell>
          <cell r="BS881" t="str">
            <v/>
          </cell>
          <cell r="BT881" t="str">
            <v/>
          </cell>
          <cell r="BU881" t="str">
            <v/>
          </cell>
          <cell r="BV881" t="str">
            <v/>
          </cell>
          <cell r="BW881" t="str">
            <v/>
          </cell>
          <cell r="BX881" t="str">
            <v/>
          </cell>
        </row>
        <row r="882">
          <cell r="A882" t="str">
            <v>RIEXRE</v>
          </cell>
          <cell r="B882" t="str">
            <v>Expressions régulières</v>
          </cell>
          <cell r="C882" t="str">
            <v>Syntaxe et mise en oeuvre (avec exercices et corrigés)</v>
          </cell>
          <cell r="D882" t="str">
            <v>Martial BORNET</v>
          </cell>
          <cell r="E882" t="str">
            <v/>
          </cell>
          <cell r="F882" t="str">
            <v>BORNET, Martial</v>
          </cell>
          <cell r="G882" t="str">
            <v/>
          </cell>
          <cell r="H882" t="str">
            <v/>
          </cell>
          <cell r="I882" t="str">
            <v/>
          </cell>
          <cell r="J882" t="str">
            <v/>
          </cell>
          <cell r="K882" t="str">
            <v>Edition du 1 September 2015</v>
          </cell>
          <cell r="L882" t="str">
            <v>465 pages</v>
          </cell>
          <cell r="M882" t="str">
            <v>Editions ENI</v>
          </cell>
          <cell r="N882" t="str">
            <v>fre</v>
          </cell>
          <cell r="O882" t="str">
            <v>fre</v>
          </cell>
          <cell r="P882" t="str">
            <v>fre</v>
          </cell>
          <cell r="Q882" t="str">
            <v>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v>
          </cell>
          <cell r="R882">
            <v>9782746098060</v>
          </cell>
          <cell r="S882" t="str">
            <v>Version Numérique</v>
          </cell>
          <cell r="T882">
            <v>9782746097124</v>
          </cell>
          <cell r="U882" t="str">
            <v>Version Imprimée</v>
          </cell>
          <cell r="V882" t="str">
            <v>St-Herblain</v>
          </cell>
          <cell r="W882" t="str">
            <v>Editions ENI</v>
          </cell>
          <cell r="X882">
            <v>2015</v>
          </cell>
          <cell r="Y882" t="str">
            <v>Bibliothèque Numérique ENI (Service en ligne)</v>
          </cell>
          <cell r="Z882" t="str">
            <v>RESSOURCES INFORMATIQUES</v>
          </cell>
          <cell r="AA882" t="str">
            <v>texte</v>
          </cell>
          <cell r="AB882" t="str">
            <v>txt</v>
          </cell>
          <cell r="AC882" t="str">
            <v>rdacontent/fre</v>
          </cell>
          <cell r="AD882" t="str">
            <v>informatique</v>
          </cell>
          <cell r="AE882" t="str">
            <v>c</v>
          </cell>
          <cell r="AF882" t="str">
            <v>rdamedia/fre</v>
          </cell>
          <cell r="AG882" t="str">
            <v>ressource en ligne</v>
          </cell>
          <cell r="AH882" t="str">
            <v>cr</v>
          </cell>
          <cell r="AI882" t="str">
            <v>rdacarrier/fre</v>
          </cell>
          <cell r="AJ882" t="str">
            <v>m\\\\\o\\d\\\\\\\\</v>
          </cell>
          <cell r="AK882" t="str">
            <v>cr\cn\\\\uuaua</v>
          </cell>
          <cell r="AL882" t="str">
            <v>Accès restreint aux membres</v>
          </cell>
          <cell r="AM882" t="str">
            <v>Source de la note de description : Version imprimée</v>
          </cell>
          <cell r="AN882" t="str">
            <v/>
          </cell>
          <cell r="AO882" t="str">
            <v>%SITE_CLIENT%/?library_guid=09276EE1-C47D-4E10-8939-5BCB0DC34CB8</v>
          </cell>
          <cell r="AP882" t="str">
            <v>Accès au travers du portail ENI</v>
          </cell>
          <cell r="AQ882" t="str">
            <v xml:space="preserve"> awk </v>
          </cell>
          <cell r="AR882" t="str">
            <v xml:space="preserve"> bvi </v>
          </cell>
          <cell r="AS882" t="str">
            <v xml:space="preserve"> ed </v>
          </cell>
          <cell r="AT882" t="str">
            <v xml:space="preserve"> egrep </v>
          </cell>
          <cell r="AU882" t="str">
            <v xml:space="preserve"> ex </v>
          </cell>
          <cell r="AV882" t="str">
            <v xml:space="preserve"> expr </v>
          </cell>
          <cell r="AW882" t="str">
            <v xml:space="preserve"> find </v>
          </cell>
          <cell r="AX882" t="str">
            <v xml:space="preserve"> glob </v>
          </cell>
          <cell r="AY882" t="str">
            <v xml:space="preserve"> grep </v>
          </cell>
          <cell r="AZ882" t="str">
            <v xml:space="preserve"> javascript </v>
          </cell>
          <cell r="BA882" t="str">
            <v xml:space="preserve"> lex </v>
          </cell>
          <cell r="BB882" t="str">
            <v xml:space="preserve"> LNRIEXRE</v>
          </cell>
          <cell r="BC882" t="str">
            <v xml:space="preserve"> perl </v>
          </cell>
          <cell r="BD882" t="str">
            <v xml:space="preserve"> python </v>
          </cell>
          <cell r="BE882" t="str">
            <v xml:space="preserve"> regcomp </v>
          </cell>
          <cell r="BF882" t="str">
            <v xml:space="preserve"> regexec </v>
          </cell>
          <cell r="BG882" t="str">
            <v xml:space="preserve"> sed </v>
          </cell>
          <cell r="BH882" t="str">
            <v xml:space="preserve"> shell </v>
          </cell>
          <cell r="BI882" t="str">
            <v xml:space="preserve"> vi </v>
          </cell>
          <cell r="BJ882" t="str">
            <v xml:space="preserve"> vim </v>
          </cell>
          <cell r="BK882" t="str">
            <v xml:space="preserve">développement </v>
          </cell>
          <cell r="BL882" t="str">
            <v/>
          </cell>
          <cell r="BM882" t="str">
            <v/>
          </cell>
          <cell r="BN882" t="str">
            <v/>
          </cell>
          <cell r="BO882" t="str">
            <v/>
          </cell>
          <cell r="BP882" t="str">
            <v/>
          </cell>
          <cell r="BQ882" t="str">
            <v/>
          </cell>
          <cell r="BR882" t="str">
            <v/>
          </cell>
          <cell r="BS882" t="str">
            <v/>
          </cell>
          <cell r="BT882" t="str">
            <v/>
          </cell>
          <cell r="BU882" t="str">
            <v/>
          </cell>
          <cell r="BV882" t="str">
            <v/>
          </cell>
          <cell r="BW882" t="str">
            <v/>
          </cell>
          <cell r="BX882" t="str">
            <v/>
          </cell>
        </row>
        <row r="883">
          <cell r="A883" t="str">
            <v>RIEXTDRU</v>
          </cell>
          <cell r="B883" t="str">
            <v>DRUPAL</v>
          </cell>
          <cell r="C883" t="str">
            <v>Guide de référence des meilleures extensions</v>
          </cell>
          <cell r="D883" t="str">
            <v>Alexandre ISRAËL</v>
          </cell>
          <cell r="E883" t="str">
            <v/>
          </cell>
          <cell r="F883" t="str">
            <v>ISRAËL, Alexandre</v>
          </cell>
          <cell r="G883" t="str">
            <v/>
          </cell>
          <cell r="H883" t="str">
            <v/>
          </cell>
          <cell r="I883" t="str">
            <v/>
          </cell>
          <cell r="J883" t="str">
            <v/>
          </cell>
          <cell r="K883" t="str">
            <v>Edition du 1 April 2014</v>
          </cell>
          <cell r="L883" t="str">
            <v>555 pages</v>
          </cell>
          <cell r="M883" t="str">
            <v>Editions ENI</v>
          </cell>
          <cell r="N883" t="str">
            <v>fre</v>
          </cell>
          <cell r="O883" t="str">
            <v>fre</v>
          </cell>
          <cell r="P883" t="str">
            <v>fre</v>
          </cell>
          <cell r="Q883" t="str">
            <v>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v>
          </cell>
          <cell r="R883">
            <v>9782746089587</v>
          </cell>
          <cell r="S883" t="str">
            <v>Version Numérique</v>
          </cell>
          <cell r="T883">
            <v>9782746088450</v>
          </cell>
          <cell r="U883" t="str">
            <v>Version Imprimée</v>
          </cell>
          <cell r="V883" t="str">
            <v>St-Herblain</v>
          </cell>
          <cell r="W883" t="str">
            <v>Editions ENI</v>
          </cell>
          <cell r="X883">
            <v>2014</v>
          </cell>
          <cell r="Y883" t="str">
            <v>Bibliothèque Numérique ENI (Service en ligne)</v>
          </cell>
          <cell r="Z883" t="str">
            <v>RESSOURCES INFORMATIQUES</v>
          </cell>
          <cell r="AA883" t="str">
            <v>texte</v>
          </cell>
          <cell r="AB883" t="str">
            <v>txt</v>
          </cell>
          <cell r="AC883" t="str">
            <v>rdacontent/fre</v>
          </cell>
          <cell r="AD883" t="str">
            <v>informatique</v>
          </cell>
          <cell r="AE883" t="str">
            <v>c</v>
          </cell>
          <cell r="AF883" t="str">
            <v>rdamedia/fre</v>
          </cell>
          <cell r="AG883" t="str">
            <v>ressource en ligne</v>
          </cell>
          <cell r="AH883" t="str">
            <v>cr</v>
          </cell>
          <cell r="AI883" t="str">
            <v>rdacarrier/fre</v>
          </cell>
          <cell r="AJ883" t="str">
            <v>m\\\\\o\\d\\\\\\\\</v>
          </cell>
          <cell r="AK883" t="str">
            <v>cr\cn\\\\uuaua</v>
          </cell>
          <cell r="AL883" t="str">
            <v>Accès restreint aux membres</v>
          </cell>
          <cell r="AM883" t="str">
            <v>Source de la note de description : Version imprimée</v>
          </cell>
          <cell r="AN883" t="str">
            <v/>
          </cell>
          <cell r="AO883" t="str">
            <v>%SITE_CLIENT%/?library_guid=54A5492E-0B90-4D5D-9B8C-5C65A32AF6AA</v>
          </cell>
          <cell r="AP883" t="str">
            <v>Accès au travers du portail ENI</v>
          </cell>
          <cell r="AQ883" t="str">
            <v xml:space="preserve"> apps </v>
          </cell>
          <cell r="AR883" t="str">
            <v xml:space="preserve"> cms </v>
          </cell>
          <cell r="AS883" t="str">
            <v xml:space="preserve"> Display Suite </v>
          </cell>
          <cell r="AT883" t="str">
            <v xml:space="preserve"> distribution </v>
          </cell>
          <cell r="AU883" t="str">
            <v xml:space="preserve"> features </v>
          </cell>
          <cell r="AV883" t="str">
            <v xml:space="preserve"> LNRIEXTDRU</v>
          </cell>
          <cell r="AW883" t="str">
            <v xml:space="preserve"> panels </v>
          </cell>
          <cell r="AX883" t="str">
            <v xml:space="preserve"> plug</v>
          </cell>
          <cell r="AY883" t="str">
            <v xml:space="preserve"> plugin </v>
          </cell>
          <cell r="AZ883" t="str">
            <v xml:space="preserve"> theme </v>
          </cell>
          <cell r="BA883" t="str">
            <v xml:space="preserve"> thème </v>
          </cell>
          <cell r="BB883" t="str">
            <v xml:space="preserve"> Views </v>
          </cell>
          <cell r="BC883" t="str">
            <v xml:space="preserve">in </v>
          </cell>
          <cell r="BD883" t="str">
            <v xml:space="preserve">Module </v>
          </cell>
          <cell r="BE883" t="str">
            <v/>
          </cell>
          <cell r="BF883" t="str">
            <v/>
          </cell>
          <cell r="BG883" t="str">
            <v/>
          </cell>
          <cell r="BH883" t="str">
            <v/>
          </cell>
          <cell r="BI883" t="str">
            <v/>
          </cell>
          <cell r="BJ883" t="str">
            <v/>
          </cell>
          <cell r="BK883" t="str">
            <v/>
          </cell>
          <cell r="BL883" t="str">
            <v/>
          </cell>
          <cell r="BM883" t="str">
            <v/>
          </cell>
          <cell r="BN883" t="str">
            <v/>
          </cell>
          <cell r="BO883" t="str">
            <v/>
          </cell>
          <cell r="BP883" t="str">
            <v/>
          </cell>
          <cell r="BQ883" t="str">
            <v/>
          </cell>
          <cell r="BR883" t="str">
            <v/>
          </cell>
          <cell r="BS883" t="str">
            <v/>
          </cell>
          <cell r="BT883" t="str">
            <v/>
          </cell>
          <cell r="BU883" t="str">
            <v/>
          </cell>
          <cell r="BV883" t="str">
            <v/>
          </cell>
          <cell r="BW883" t="str">
            <v/>
          </cell>
          <cell r="BX883" t="str">
            <v/>
          </cell>
        </row>
        <row r="884">
          <cell r="A884" t="str">
            <v>RIFIOS</v>
          </cell>
          <cell r="B884" t="str">
            <v>Les fondamentaux de la programmation iOS</v>
          </cell>
          <cell r="C884" t="str">
            <v>Développez vos applications iPhone et iPad avec Objective-C</v>
          </cell>
          <cell r="D884" t="str">
            <v>Lemine BEYROUK</v>
          </cell>
          <cell r="E884" t="str">
            <v/>
          </cell>
          <cell r="F884" t="str">
            <v>BEYROUK, Lemine</v>
          </cell>
          <cell r="G884" t="str">
            <v/>
          </cell>
          <cell r="H884" t="str">
            <v/>
          </cell>
          <cell r="I884" t="str">
            <v/>
          </cell>
          <cell r="J884" t="str">
            <v/>
          </cell>
          <cell r="K884" t="str">
            <v>Edition du 1 February 2014</v>
          </cell>
          <cell r="L884" t="str">
            <v>286 pages</v>
          </cell>
          <cell r="M884" t="str">
            <v>Editions ENI</v>
          </cell>
          <cell r="N884" t="str">
            <v>fre</v>
          </cell>
          <cell r="O884" t="str">
            <v>fre</v>
          </cell>
          <cell r="P884" t="str">
            <v>fre</v>
          </cell>
          <cell r="Q884" t="str">
            <v>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v>
          </cell>
          <cell r="R884">
            <v>9782746088344</v>
          </cell>
          <cell r="S884" t="str">
            <v>Version Numérique</v>
          </cell>
          <cell r="T884">
            <v>9782746086982</v>
          </cell>
          <cell r="U884" t="str">
            <v>Version Imprimée</v>
          </cell>
          <cell r="V884" t="str">
            <v>St-Herblain</v>
          </cell>
          <cell r="W884" t="str">
            <v>Editions ENI</v>
          </cell>
          <cell r="X884">
            <v>2014</v>
          </cell>
          <cell r="Y884" t="str">
            <v>Bibliothèque Numérique ENI (Service en ligne)</v>
          </cell>
          <cell r="Z884" t="str">
            <v>RESSOURCES INFORMATIQUES</v>
          </cell>
          <cell r="AA884" t="str">
            <v>texte</v>
          </cell>
          <cell r="AB884" t="str">
            <v>txt</v>
          </cell>
          <cell r="AC884" t="str">
            <v>rdacontent/fre</v>
          </cell>
          <cell r="AD884" t="str">
            <v>informatique</v>
          </cell>
          <cell r="AE884" t="str">
            <v>c</v>
          </cell>
          <cell r="AF884" t="str">
            <v>rdamedia/fre</v>
          </cell>
          <cell r="AG884" t="str">
            <v>ressource en ligne</v>
          </cell>
          <cell r="AH884" t="str">
            <v>cr</v>
          </cell>
          <cell r="AI884" t="str">
            <v>rdacarrier/fre</v>
          </cell>
          <cell r="AJ884" t="str">
            <v>m\\\\\o\\d\\\\\\\\</v>
          </cell>
          <cell r="AK884" t="str">
            <v>cr\cn\\\\uuaua</v>
          </cell>
          <cell r="AL884" t="str">
            <v>Accès restreint aux membres</v>
          </cell>
          <cell r="AM884" t="str">
            <v>Source de la note de description : Version imprimée</v>
          </cell>
          <cell r="AN884" t="str">
            <v/>
          </cell>
          <cell r="AO884" t="str">
            <v>%SITE_CLIENT%/?library_guid=04EEC4E9-3599-4D3C-983B-21ED0F444AD0</v>
          </cell>
          <cell r="AP884" t="str">
            <v>Accès au travers du portail ENI</v>
          </cell>
          <cell r="AQ884" t="str">
            <v xml:space="preserve"> Cocoa </v>
          </cell>
          <cell r="AR884" t="str">
            <v xml:space="preserve"> core date </v>
          </cell>
          <cell r="AS884" t="str">
            <v xml:space="preserve"> EventKit </v>
          </cell>
          <cell r="AT884" t="str">
            <v xml:space="preserve"> GameKit </v>
          </cell>
          <cell r="AU884" t="str">
            <v xml:space="preserve"> icloud  </v>
          </cell>
          <cell r="AV884" t="str">
            <v xml:space="preserve"> Instruments </v>
          </cell>
          <cell r="AW884" t="str">
            <v xml:space="preserve"> Interface Builder </v>
          </cell>
          <cell r="AX884" t="str">
            <v xml:space="preserve"> LNRIFIOS</v>
          </cell>
          <cell r="AY884" t="str">
            <v xml:space="preserve"> MapKit </v>
          </cell>
          <cell r="AZ884" t="str">
            <v xml:space="preserve"> Objective C </v>
          </cell>
          <cell r="BA884" t="str">
            <v xml:space="preserve"> ObjectiveC </v>
          </cell>
          <cell r="BB884" t="str">
            <v xml:space="preserve"> Organizer </v>
          </cell>
          <cell r="BC884" t="str">
            <v xml:space="preserve"> UIKit </v>
          </cell>
          <cell r="BD884" t="str">
            <v xml:space="preserve"> UIViewController </v>
          </cell>
          <cell r="BE884" t="str">
            <v xml:space="preserve"> Xcode </v>
          </cell>
          <cell r="BF884" t="str">
            <v xml:space="preserve">application </v>
          </cell>
          <cell r="BG884" t="str">
            <v/>
          </cell>
          <cell r="BH884" t="str">
            <v/>
          </cell>
          <cell r="BI884" t="str">
            <v/>
          </cell>
          <cell r="BJ884" t="str">
            <v/>
          </cell>
          <cell r="BK884" t="str">
            <v/>
          </cell>
          <cell r="BL884" t="str">
            <v/>
          </cell>
          <cell r="BM884" t="str">
            <v/>
          </cell>
          <cell r="BN884" t="str">
            <v/>
          </cell>
          <cell r="BO884" t="str">
            <v/>
          </cell>
          <cell r="BP884" t="str">
            <v/>
          </cell>
          <cell r="BQ884" t="str">
            <v/>
          </cell>
          <cell r="BR884" t="str">
            <v/>
          </cell>
          <cell r="BS884" t="str">
            <v/>
          </cell>
          <cell r="BT884" t="str">
            <v/>
          </cell>
          <cell r="BU884" t="str">
            <v/>
          </cell>
          <cell r="BV884" t="str">
            <v/>
          </cell>
          <cell r="BW884" t="str">
            <v/>
          </cell>
          <cell r="BX884" t="str">
            <v/>
          </cell>
        </row>
        <row r="885">
          <cell r="A885" t="str">
            <v>RIGHO</v>
          </cell>
          <cell r="B885" t="str">
            <v>Symantec Ghost</v>
          </cell>
          <cell r="C885" t="str">
            <v>Guide pratique du clonage d'ordinateurs</v>
          </cell>
          <cell r="D885" t="str">
            <v>Thierry CHASSAIN</v>
          </cell>
          <cell r="E885" t="str">
            <v/>
          </cell>
          <cell r="F885" t="str">
            <v>CHASSAIN, Thierry</v>
          </cell>
          <cell r="G885" t="str">
            <v/>
          </cell>
          <cell r="H885" t="str">
            <v/>
          </cell>
          <cell r="I885" t="str">
            <v/>
          </cell>
          <cell r="J885" t="str">
            <v/>
          </cell>
          <cell r="K885" t="str">
            <v>Edition du 1 January 2008</v>
          </cell>
          <cell r="L885" t="str">
            <v>251 pages</v>
          </cell>
          <cell r="M885" t="str">
            <v>Editions ENI</v>
          </cell>
          <cell r="N885" t="str">
            <v>fre</v>
          </cell>
          <cell r="O885" t="str">
            <v>fre</v>
          </cell>
          <cell r="P885" t="str">
            <v>fre</v>
          </cell>
          <cell r="Q885" t="str">
            <v>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v>
          </cell>
          <cell r="R885">
            <v>9782746044258</v>
          </cell>
          <cell r="S885" t="str">
            <v>Version Numérique</v>
          </cell>
          <cell r="T885">
            <v>9782746040793</v>
          </cell>
          <cell r="U885" t="str">
            <v>Version Imprimée</v>
          </cell>
          <cell r="V885" t="str">
            <v>St-Herblain</v>
          </cell>
          <cell r="W885" t="str">
            <v>Editions ENI</v>
          </cell>
          <cell r="X885">
            <v>2008</v>
          </cell>
          <cell r="Y885" t="str">
            <v>Bibliothèque Numérique ENI (Service en ligne)</v>
          </cell>
          <cell r="Z885" t="str">
            <v>RESSOURCES INFORMATIQUES</v>
          </cell>
          <cell r="AA885" t="str">
            <v>texte</v>
          </cell>
          <cell r="AB885" t="str">
            <v>txt</v>
          </cell>
          <cell r="AC885" t="str">
            <v>rdacontent/fre</v>
          </cell>
          <cell r="AD885" t="str">
            <v>informatique</v>
          </cell>
          <cell r="AE885" t="str">
            <v>c</v>
          </cell>
          <cell r="AF885" t="str">
            <v>rdamedia/fre</v>
          </cell>
          <cell r="AG885" t="str">
            <v>ressource en ligne</v>
          </cell>
          <cell r="AH885" t="str">
            <v>cr</v>
          </cell>
          <cell r="AI885" t="str">
            <v>rdacarrier/fre</v>
          </cell>
          <cell r="AJ885" t="str">
            <v>m\\\\\o\\d\\\\\\\\</v>
          </cell>
          <cell r="AK885" t="str">
            <v>cr\cn\\\\uuaua</v>
          </cell>
          <cell r="AL885" t="str">
            <v>Accès restreint aux membres</v>
          </cell>
          <cell r="AM885" t="str">
            <v>Source de la note de description : Version imprimée</v>
          </cell>
          <cell r="AN885" t="str">
            <v/>
          </cell>
          <cell r="AO885" t="str">
            <v>%SITE_CLIENT%/?library_guid=EE7C8772-67C7-4C06-B620-62C0EA7C3047</v>
          </cell>
          <cell r="AP885" t="str">
            <v>Accès au travers du portail ENI</v>
          </cell>
          <cell r="AQ885" t="str">
            <v xml:space="preserve"> clonage </v>
          </cell>
          <cell r="AR885" t="str">
            <v xml:space="preserve"> console ghost </v>
          </cell>
          <cell r="AS885" t="str">
            <v xml:space="preserve"> e</v>
          </cell>
          <cell r="AT885" t="str">
            <v xml:space="preserve"> ebook </v>
          </cell>
          <cell r="AU885" t="str">
            <v xml:space="preserve"> Ghost corporate </v>
          </cell>
          <cell r="AV885" t="str">
            <v xml:space="preserve"> Ghost Solution Suite </v>
          </cell>
          <cell r="AW885" t="str">
            <v xml:space="preserve"> ghostcast </v>
          </cell>
          <cell r="AX885" t="str">
            <v xml:space="preserve"> livre électronique </v>
          </cell>
          <cell r="AY885" t="str">
            <v xml:space="preserve"> livre numérique </v>
          </cell>
          <cell r="AZ885" t="str">
            <v xml:space="preserve"> livre symantec </v>
          </cell>
          <cell r="BA885" t="str">
            <v xml:space="preserve"> livres électroniques </v>
          </cell>
          <cell r="BB885" t="str">
            <v xml:space="preserve"> livres numériques </v>
          </cell>
          <cell r="BC885" t="str">
            <v xml:space="preserve"> LNRIGHO</v>
          </cell>
          <cell r="BD885" t="str">
            <v xml:space="preserve"> symantec </v>
          </cell>
          <cell r="BE885" t="str">
            <v xml:space="preserve">book </v>
          </cell>
          <cell r="BF885" t="str">
            <v xml:space="preserve">livre ghost </v>
          </cell>
          <cell r="BG885" t="str">
            <v/>
          </cell>
          <cell r="BH885" t="str">
            <v/>
          </cell>
          <cell r="BI885" t="str">
            <v/>
          </cell>
          <cell r="BJ885" t="str">
            <v/>
          </cell>
          <cell r="BK885" t="str">
            <v/>
          </cell>
          <cell r="BL885" t="str">
            <v/>
          </cell>
          <cell r="BM885" t="str">
            <v/>
          </cell>
          <cell r="BN885" t="str">
            <v/>
          </cell>
          <cell r="BO885" t="str">
            <v/>
          </cell>
          <cell r="BP885" t="str">
            <v/>
          </cell>
          <cell r="BQ885" t="str">
            <v/>
          </cell>
          <cell r="BR885" t="str">
            <v/>
          </cell>
          <cell r="BS885" t="str">
            <v/>
          </cell>
          <cell r="BT885" t="str">
            <v/>
          </cell>
          <cell r="BU885" t="str">
            <v/>
          </cell>
          <cell r="BV885" t="str">
            <v/>
          </cell>
          <cell r="BW885" t="str">
            <v/>
          </cell>
          <cell r="BX885" t="str">
            <v/>
          </cell>
        </row>
        <row r="886">
          <cell r="A886" t="str">
            <v>RIGOO</v>
          </cell>
          <cell r="B886" t="str">
            <v>Google Apps</v>
          </cell>
          <cell r="C886" t="str">
            <v>Déployer, administrer et utiliser la plateforme collaborative Google Apps for Business</v>
          </cell>
          <cell r="D886" t="str">
            <v>Christian  POMPIER</v>
          </cell>
          <cell r="E886" t="str">
            <v/>
          </cell>
          <cell r="F886" t="str">
            <v xml:space="preserve">POMPIER, Christian </v>
          </cell>
          <cell r="G886" t="str">
            <v/>
          </cell>
          <cell r="H886" t="str">
            <v/>
          </cell>
          <cell r="I886" t="str">
            <v/>
          </cell>
          <cell r="J886" t="str">
            <v/>
          </cell>
          <cell r="K886" t="str">
            <v>Edition du 1 November 2011</v>
          </cell>
          <cell r="L886" t="str">
            <v>435 pages</v>
          </cell>
          <cell r="M886" t="str">
            <v>Editions ENI</v>
          </cell>
          <cell r="N886" t="str">
            <v>fre</v>
          </cell>
          <cell r="O886" t="str">
            <v>fre</v>
          </cell>
          <cell r="P886" t="str">
            <v>fre</v>
          </cell>
          <cell r="Q886" t="str">
            <v>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v>
          </cell>
          <cell r="R886">
            <v>9782746071247</v>
          </cell>
          <cell r="S886" t="str">
            <v>Version Numérique</v>
          </cell>
          <cell r="T886">
            <v>9782746070127</v>
          </cell>
          <cell r="U886" t="str">
            <v>Version Imprimée</v>
          </cell>
          <cell r="V886" t="str">
            <v>St-Herblain</v>
          </cell>
          <cell r="W886" t="str">
            <v>Editions ENI</v>
          </cell>
          <cell r="X886">
            <v>2011</v>
          </cell>
          <cell r="Y886" t="str">
            <v>Bibliothèque Numérique ENI (Service en ligne)</v>
          </cell>
          <cell r="Z886" t="str">
            <v>RESSOURCES INFORMATIQUES</v>
          </cell>
          <cell r="AA886" t="str">
            <v>texte</v>
          </cell>
          <cell r="AB886" t="str">
            <v>txt</v>
          </cell>
          <cell r="AC886" t="str">
            <v>rdacontent/fre</v>
          </cell>
          <cell r="AD886" t="str">
            <v>informatique</v>
          </cell>
          <cell r="AE886" t="str">
            <v>c</v>
          </cell>
          <cell r="AF886" t="str">
            <v>rdamedia/fre</v>
          </cell>
          <cell r="AG886" t="str">
            <v>ressource en ligne</v>
          </cell>
          <cell r="AH886" t="str">
            <v>cr</v>
          </cell>
          <cell r="AI886" t="str">
            <v>rdacarrier/fre</v>
          </cell>
          <cell r="AJ886" t="str">
            <v>m\\\\\o\\d\\\\\\\\</v>
          </cell>
          <cell r="AK886" t="str">
            <v>cr\cn\\\\uuaua</v>
          </cell>
          <cell r="AL886" t="str">
            <v>Accès restreint aux membres</v>
          </cell>
          <cell r="AM886" t="str">
            <v>Source de la note de description : Version imprimée</v>
          </cell>
          <cell r="AN886" t="str">
            <v/>
          </cell>
          <cell r="AO886" t="str">
            <v>%SITE_CLIENT%/?library_guid=76E9E0D5-A7AF-404E-BD2B-F9F6AE691C07</v>
          </cell>
          <cell r="AP886" t="str">
            <v>Accès au travers du portail ENI</v>
          </cell>
          <cell r="AQ886">
            <v>365</v>
          </cell>
          <cell r="AR886" t="str">
            <v xml:space="preserve"> cloud computing </v>
          </cell>
          <cell r="AS886" t="str">
            <v xml:space="preserve"> LNRIGOO</v>
          </cell>
          <cell r="AT886" t="str">
            <v xml:space="preserve"> office 365 </v>
          </cell>
          <cell r="AU886" t="str">
            <v xml:space="preserve"> office365 </v>
          </cell>
          <cell r="AV886" t="str">
            <v xml:space="preserve"> saas </v>
          </cell>
          <cell r="AW886" t="str">
            <v xml:space="preserve">cloud </v>
          </cell>
          <cell r="AX886" t="str">
            <v/>
          </cell>
          <cell r="AY886" t="str">
            <v/>
          </cell>
          <cell r="AZ886" t="str">
            <v/>
          </cell>
          <cell r="BA886" t="str">
            <v/>
          </cell>
          <cell r="BB886" t="str">
            <v/>
          </cell>
          <cell r="BC886" t="str">
            <v/>
          </cell>
          <cell r="BD886" t="str">
            <v/>
          </cell>
          <cell r="BE886" t="str">
            <v/>
          </cell>
          <cell r="BF886" t="str">
            <v/>
          </cell>
          <cell r="BG886" t="str">
            <v/>
          </cell>
          <cell r="BH886" t="str">
            <v/>
          </cell>
          <cell r="BI886" t="str">
            <v/>
          </cell>
          <cell r="BJ886" t="str">
            <v/>
          </cell>
          <cell r="BK886" t="str">
            <v/>
          </cell>
          <cell r="BL886" t="str">
            <v/>
          </cell>
          <cell r="BM886" t="str">
            <v/>
          </cell>
          <cell r="BN886" t="str">
            <v/>
          </cell>
          <cell r="BO886" t="str">
            <v/>
          </cell>
          <cell r="BP886" t="str">
            <v/>
          </cell>
          <cell r="BQ886" t="str">
            <v/>
          </cell>
          <cell r="BR886" t="str">
            <v/>
          </cell>
          <cell r="BS886" t="str">
            <v/>
          </cell>
          <cell r="BT886" t="str">
            <v/>
          </cell>
          <cell r="BU886" t="str">
            <v/>
          </cell>
          <cell r="BV886" t="str">
            <v/>
          </cell>
          <cell r="BW886" t="str">
            <v/>
          </cell>
          <cell r="BX886" t="str">
            <v/>
          </cell>
        </row>
        <row r="887">
          <cell r="A887" t="str">
            <v>RIGPRINF</v>
          </cell>
          <cell r="B887" t="str">
            <v>S'initier à la gestion de projets informatiques</v>
          </cell>
          <cell r="C887" t="str">
            <v/>
          </cell>
          <cell r="D887" t="str">
            <v>Salmane OUASSINI</v>
          </cell>
          <cell r="E887" t="str">
            <v/>
          </cell>
          <cell r="F887" t="str">
            <v>OUASSINI, Salmane</v>
          </cell>
          <cell r="G887" t="str">
            <v/>
          </cell>
          <cell r="H887" t="str">
            <v/>
          </cell>
          <cell r="I887" t="str">
            <v/>
          </cell>
          <cell r="J887" t="str">
            <v/>
          </cell>
          <cell r="K887" t="str">
            <v>Edition du 1 April 2022</v>
          </cell>
          <cell r="L887" t="str">
            <v>227 pages</v>
          </cell>
          <cell r="M887" t="str">
            <v>Editions ENI</v>
          </cell>
          <cell r="N887" t="str">
            <v>fre</v>
          </cell>
          <cell r="O887" t="str">
            <v>fre</v>
          </cell>
          <cell r="P887" t="str">
            <v>fre</v>
          </cell>
          <cell r="Q887" t="str">
            <v>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v>
          </cell>
          <cell r="R887">
            <v>9782409025075</v>
          </cell>
          <cell r="S887" t="str">
            <v>Version Numérique</v>
          </cell>
          <cell r="T887">
            <v>9782409025068</v>
          </cell>
          <cell r="U887" t="str">
            <v>Version Imprimée</v>
          </cell>
          <cell r="V887" t="str">
            <v>St-Herblain</v>
          </cell>
          <cell r="W887" t="str">
            <v>Editions ENI</v>
          </cell>
          <cell r="X887">
            <v>2022</v>
          </cell>
          <cell r="Y887" t="str">
            <v>Bibliothèque Numérique ENI (Service en ligne)</v>
          </cell>
          <cell r="Z887" t="str">
            <v>RESSOURCES INFORMATIQUES</v>
          </cell>
          <cell r="AA887" t="str">
            <v>texte</v>
          </cell>
          <cell r="AB887" t="str">
            <v>txt</v>
          </cell>
          <cell r="AC887" t="str">
            <v>rdacontent/fre</v>
          </cell>
          <cell r="AD887" t="str">
            <v>informatique</v>
          </cell>
          <cell r="AE887" t="str">
            <v>c</v>
          </cell>
          <cell r="AF887" t="str">
            <v>rdamedia/fre</v>
          </cell>
          <cell r="AG887" t="str">
            <v>ressource en ligne</v>
          </cell>
          <cell r="AH887" t="str">
            <v>cr</v>
          </cell>
          <cell r="AI887" t="str">
            <v>rdacarrier/fre</v>
          </cell>
          <cell r="AJ887" t="str">
            <v>m\\\\\o\\d\\\\\\\\</v>
          </cell>
          <cell r="AK887" t="str">
            <v>cr\cn\\\\uuaua</v>
          </cell>
          <cell r="AL887" t="str">
            <v>Accès restreint aux membres</v>
          </cell>
          <cell r="AM887" t="str">
            <v>Source de la note de description : Version imprimée</v>
          </cell>
          <cell r="AN887" t="str">
            <v/>
          </cell>
          <cell r="AO887" t="str">
            <v>%SITE_CLIENT%/?library_guid=7752D588-E61A-4219-9AEE-0AE74A068B28</v>
          </cell>
          <cell r="AP887" t="str">
            <v>Accès au travers du portail ENI</v>
          </cell>
          <cell r="AQ887" t="str">
            <v xml:space="preserve"> chef de projet </v>
          </cell>
          <cell r="AR887" t="str">
            <v xml:space="preserve"> équipe projet </v>
          </cell>
          <cell r="AS887" t="str">
            <v xml:space="preserve"> projets informatiques</v>
          </cell>
          <cell r="AT887" t="str">
            <v xml:space="preserve">gestion de projets </v>
          </cell>
          <cell r="AU887" t="str">
            <v/>
          </cell>
          <cell r="AV887" t="str">
            <v/>
          </cell>
          <cell r="AW887" t="str">
            <v/>
          </cell>
          <cell r="AX887" t="str">
            <v/>
          </cell>
          <cell r="AY887" t="str">
            <v/>
          </cell>
          <cell r="AZ887" t="str">
            <v/>
          </cell>
          <cell r="BA887" t="str">
            <v/>
          </cell>
          <cell r="BB887" t="str">
            <v/>
          </cell>
          <cell r="BC887" t="str">
            <v/>
          </cell>
          <cell r="BD887" t="str">
            <v/>
          </cell>
          <cell r="BE887" t="str">
            <v/>
          </cell>
          <cell r="BF887" t="str">
            <v/>
          </cell>
          <cell r="BG887" t="str">
            <v/>
          </cell>
          <cell r="BH887" t="str">
            <v/>
          </cell>
          <cell r="BI887" t="str">
            <v/>
          </cell>
          <cell r="BJ887" t="str">
            <v/>
          </cell>
          <cell r="BK887" t="str">
            <v/>
          </cell>
          <cell r="BL887" t="str">
            <v/>
          </cell>
          <cell r="BM887" t="str">
            <v/>
          </cell>
          <cell r="BN887" t="str">
            <v/>
          </cell>
          <cell r="BO887" t="str">
            <v/>
          </cell>
          <cell r="BP887" t="str">
            <v/>
          </cell>
          <cell r="BQ887" t="str">
            <v/>
          </cell>
          <cell r="BR887" t="str">
            <v/>
          </cell>
          <cell r="BS887" t="str">
            <v/>
          </cell>
          <cell r="BT887" t="str">
            <v/>
          </cell>
          <cell r="BU887" t="str">
            <v/>
          </cell>
          <cell r="BV887" t="str">
            <v/>
          </cell>
          <cell r="BW887" t="str">
            <v/>
          </cell>
          <cell r="BX887" t="str">
            <v/>
          </cell>
        </row>
        <row r="888">
          <cell r="A888" t="str">
            <v>RIGREEN</v>
          </cell>
          <cell r="B888" t="str">
            <v>Green IT et accessibilité</v>
          </cell>
          <cell r="C888" t="str">
            <v>Développez votre site web Numérique Responsable</v>
          </cell>
          <cell r="D888" t="str">
            <v>Hervé BOISGONTIER</v>
          </cell>
          <cell r="E888" t="str">
            <v/>
          </cell>
          <cell r="F888" t="str">
            <v>BOISGONTIER, Hervé</v>
          </cell>
          <cell r="G888" t="str">
            <v/>
          </cell>
          <cell r="H888" t="str">
            <v/>
          </cell>
          <cell r="I888" t="str">
            <v/>
          </cell>
          <cell r="J888" t="str">
            <v/>
          </cell>
          <cell r="K888" t="str">
            <v>Edition du 1 October 2021</v>
          </cell>
          <cell r="L888" t="str">
            <v>323 pages</v>
          </cell>
          <cell r="M888" t="str">
            <v>Editions ENI</v>
          </cell>
          <cell r="N888" t="str">
            <v>fre</v>
          </cell>
          <cell r="O888" t="str">
            <v>fre</v>
          </cell>
          <cell r="P888" t="str">
            <v>fre</v>
          </cell>
          <cell r="Q888" t="str">
            <v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v>
          </cell>
          <cell r="R888">
            <v>9782409033049</v>
          </cell>
          <cell r="S888" t="str">
            <v>Version Numérique</v>
          </cell>
          <cell r="T888">
            <v>9782409033032</v>
          </cell>
          <cell r="U888" t="str">
            <v>Version Imprimée</v>
          </cell>
          <cell r="V888" t="str">
            <v>St-Herblain</v>
          </cell>
          <cell r="W888" t="str">
            <v>Editions ENI</v>
          </cell>
          <cell r="X888">
            <v>2021</v>
          </cell>
          <cell r="Y888" t="str">
            <v>Bibliothèque Numérique ENI (Service en ligne)</v>
          </cell>
          <cell r="Z888" t="str">
            <v>RESSOURCES INFORMATIQUES</v>
          </cell>
          <cell r="AA888" t="str">
            <v>texte</v>
          </cell>
          <cell r="AB888" t="str">
            <v>txt</v>
          </cell>
          <cell r="AC888" t="str">
            <v>rdacontent/fre</v>
          </cell>
          <cell r="AD888" t="str">
            <v>informatique</v>
          </cell>
          <cell r="AE888" t="str">
            <v>c</v>
          </cell>
          <cell r="AF888" t="str">
            <v>rdamedia/fre</v>
          </cell>
          <cell r="AG888" t="str">
            <v>ressource en ligne</v>
          </cell>
          <cell r="AH888" t="str">
            <v>cr</v>
          </cell>
          <cell r="AI888" t="str">
            <v>rdacarrier/fre</v>
          </cell>
          <cell r="AJ888" t="str">
            <v>m\\\\\o\\d\\\\\\\\</v>
          </cell>
          <cell r="AK888" t="str">
            <v>cr\cn\\\\uuaua</v>
          </cell>
          <cell r="AL888" t="str">
            <v>Accès restreint aux membres</v>
          </cell>
          <cell r="AM888" t="str">
            <v>Source de la note de description : Version imprimée</v>
          </cell>
          <cell r="AN888" t="str">
            <v/>
          </cell>
          <cell r="AO888" t="str">
            <v>%SITE_CLIENT%/?library_guid=76397BA9-4A42-4EE2-A7AF-238FC0C271C3</v>
          </cell>
          <cell r="AP888" t="str">
            <v>Accès au travers du portail ENI</v>
          </cell>
          <cell r="AQ888" t="str">
            <v xml:space="preserve"> accessible </v>
          </cell>
          <cell r="AR888" t="str">
            <v xml:space="preserve"> ecoconception </v>
          </cell>
          <cell r="AS888" t="str">
            <v xml:space="preserve"> ecologie </v>
          </cell>
          <cell r="AT888" t="str">
            <v xml:space="preserve"> ecologique </v>
          </cell>
          <cell r="AU888" t="str">
            <v xml:space="preserve"> Green IT</v>
          </cell>
          <cell r="AV888" t="str">
            <v xml:space="preserve"> Numérique responsable </v>
          </cell>
          <cell r="AW888" t="str">
            <v xml:space="preserve"> RGAA </v>
          </cell>
          <cell r="AX888" t="str">
            <v xml:space="preserve"> WCAG </v>
          </cell>
          <cell r="AY888" t="str">
            <v xml:space="preserve">Accessibilité </v>
          </cell>
          <cell r="AZ888" t="str">
            <v/>
          </cell>
          <cell r="BA888" t="str">
            <v/>
          </cell>
          <cell r="BB888" t="str">
            <v/>
          </cell>
          <cell r="BC888" t="str">
            <v/>
          </cell>
          <cell r="BD888" t="str">
            <v/>
          </cell>
          <cell r="BE888" t="str">
            <v/>
          </cell>
          <cell r="BF888" t="str">
            <v/>
          </cell>
          <cell r="BG888" t="str">
            <v/>
          </cell>
          <cell r="BH888" t="str">
            <v/>
          </cell>
          <cell r="BI888" t="str">
            <v/>
          </cell>
          <cell r="BJ888" t="str">
            <v/>
          </cell>
          <cell r="BK888" t="str">
            <v/>
          </cell>
          <cell r="BL888" t="str">
            <v/>
          </cell>
          <cell r="BM888" t="str">
            <v/>
          </cell>
          <cell r="BN888" t="str">
            <v/>
          </cell>
          <cell r="BO888" t="str">
            <v/>
          </cell>
          <cell r="BP888" t="str">
            <v/>
          </cell>
          <cell r="BQ888" t="str">
            <v/>
          </cell>
          <cell r="BR888" t="str">
            <v/>
          </cell>
          <cell r="BS888" t="str">
            <v/>
          </cell>
          <cell r="BT888" t="str">
            <v/>
          </cell>
          <cell r="BU888" t="str">
            <v/>
          </cell>
          <cell r="BV888" t="str">
            <v/>
          </cell>
          <cell r="BW888" t="str">
            <v/>
          </cell>
          <cell r="BX888" t="str">
            <v/>
          </cell>
        </row>
        <row r="889">
          <cell r="A889" t="str">
            <v>RIIAVUL</v>
          </cell>
          <cell r="B889" t="str">
            <v>Intelligence artificielle vulgarisée</v>
          </cell>
          <cell r="C889" t="str">
            <v>Le Machine Learning et le Deep Learning par la pratique</v>
          </cell>
          <cell r="D889" t="str">
            <v>Aurélien VANNIEUWENHUYZE</v>
          </cell>
          <cell r="E889" t="str">
            <v/>
          </cell>
          <cell r="F889" t="str">
            <v>VANNIEUWENHUYZE, Aurélien</v>
          </cell>
          <cell r="G889" t="str">
            <v/>
          </cell>
          <cell r="H889" t="str">
            <v/>
          </cell>
          <cell r="I889" t="str">
            <v/>
          </cell>
          <cell r="J889" t="str">
            <v/>
          </cell>
          <cell r="K889" t="str">
            <v>Edition du 1 September 2019</v>
          </cell>
          <cell r="L889" t="str">
            <v>434 pages</v>
          </cell>
          <cell r="M889" t="str">
            <v>Editions ENI</v>
          </cell>
          <cell r="N889" t="str">
            <v>fre</v>
          </cell>
          <cell r="O889" t="str">
            <v>fre</v>
          </cell>
          <cell r="P889" t="str">
            <v>fre</v>
          </cell>
          <cell r="Q889" t="str">
            <v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v>
          </cell>
          <cell r="R889">
            <v>9782409020780</v>
          </cell>
          <cell r="S889" t="str">
            <v>Version Numérique</v>
          </cell>
          <cell r="T889">
            <v>9782409020735</v>
          </cell>
          <cell r="U889" t="str">
            <v>Version Imprimée</v>
          </cell>
          <cell r="V889" t="str">
            <v>St-Herblain</v>
          </cell>
          <cell r="W889" t="str">
            <v>Editions ENI</v>
          </cell>
          <cell r="X889">
            <v>2019</v>
          </cell>
          <cell r="Y889" t="str">
            <v>Bibliothèque Numérique ENI (Service en ligne)</v>
          </cell>
          <cell r="Z889" t="str">
            <v>RESSOURCES INFORMATIQUES</v>
          </cell>
          <cell r="AA889" t="str">
            <v>texte</v>
          </cell>
          <cell r="AB889" t="str">
            <v>txt</v>
          </cell>
          <cell r="AC889" t="str">
            <v>rdacontent/fre</v>
          </cell>
          <cell r="AD889" t="str">
            <v>informatique</v>
          </cell>
          <cell r="AE889" t="str">
            <v>c</v>
          </cell>
          <cell r="AF889" t="str">
            <v>rdamedia/fre</v>
          </cell>
          <cell r="AG889" t="str">
            <v>ressource en ligne</v>
          </cell>
          <cell r="AH889" t="str">
            <v>cr</v>
          </cell>
          <cell r="AI889" t="str">
            <v>rdacarrier/fre</v>
          </cell>
          <cell r="AJ889" t="str">
            <v>m\\\\\o\\d\\\\\\\\</v>
          </cell>
          <cell r="AK889" t="str">
            <v>cr\cn\\\\uuaua</v>
          </cell>
          <cell r="AL889" t="str">
            <v>Accès restreint aux membres</v>
          </cell>
          <cell r="AM889" t="str">
            <v>Source de la note de description : Version imprimée</v>
          </cell>
          <cell r="AN889" t="str">
            <v/>
          </cell>
          <cell r="AO889" t="str">
            <v>%SITE_CLIENT%/?library_guid=F20A9917-AA30-44C9-827C-F31C8C034518</v>
          </cell>
          <cell r="AP889" t="str">
            <v>Accès au travers du portail ENI</v>
          </cell>
          <cell r="AQ889" t="str">
            <v xml:space="preserve"> AI </v>
          </cell>
          <cell r="AR889" t="str">
            <v xml:space="preserve"> chatbot </v>
          </cell>
          <cell r="AS889" t="str">
            <v xml:space="preserve"> deep learning </v>
          </cell>
          <cell r="AT889" t="str">
            <v xml:space="preserve"> IA </v>
          </cell>
          <cell r="AU889" t="str">
            <v xml:space="preserve"> LNRIIAVUL</v>
          </cell>
          <cell r="AV889" t="str">
            <v xml:space="preserve"> machine learning </v>
          </cell>
          <cell r="AW889" t="str">
            <v xml:space="preserve"> ml </v>
          </cell>
          <cell r="AX889" t="str">
            <v xml:space="preserve"> Python </v>
          </cell>
          <cell r="AY889" t="str">
            <v xml:space="preserve"> réseau de neurones </v>
          </cell>
          <cell r="AZ889" t="str">
            <v xml:space="preserve"> statistiques </v>
          </cell>
          <cell r="BA889" t="str">
            <v xml:space="preserve">vulgarisation </v>
          </cell>
          <cell r="BB889" t="str">
            <v/>
          </cell>
          <cell r="BC889" t="str">
            <v/>
          </cell>
          <cell r="BD889" t="str">
            <v/>
          </cell>
          <cell r="BE889" t="str">
            <v/>
          </cell>
          <cell r="BF889" t="str">
            <v/>
          </cell>
          <cell r="BG889" t="str">
            <v/>
          </cell>
          <cell r="BH889" t="str">
            <v/>
          </cell>
          <cell r="BI889" t="str">
            <v/>
          </cell>
          <cell r="BJ889" t="str">
            <v/>
          </cell>
          <cell r="BK889" t="str">
            <v/>
          </cell>
          <cell r="BL889" t="str">
            <v/>
          </cell>
          <cell r="BM889" t="str">
            <v/>
          </cell>
          <cell r="BN889" t="str">
            <v/>
          </cell>
          <cell r="BO889" t="str">
            <v/>
          </cell>
          <cell r="BP889" t="str">
            <v/>
          </cell>
          <cell r="BQ889" t="str">
            <v/>
          </cell>
          <cell r="BR889" t="str">
            <v/>
          </cell>
          <cell r="BS889" t="str">
            <v/>
          </cell>
          <cell r="BT889" t="str">
            <v/>
          </cell>
          <cell r="BU889" t="str">
            <v/>
          </cell>
          <cell r="BV889" t="str">
            <v/>
          </cell>
          <cell r="BW889" t="str">
            <v/>
          </cell>
          <cell r="BX889" t="str">
            <v/>
          </cell>
        </row>
        <row r="890">
          <cell r="A890" t="str">
            <v>RIJALG</v>
          </cell>
          <cell r="B890" t="str">
            <v>Algorithmique</v>
          </cell>
          <cell r="C890" t="str">
            <v>Des bases à la programmation orientée objet en Java (avec exercices et corrigés) (Nouvelle édition)</v>
          </cell>
          <cell r="D890" t="str">
            <v>Hervé BOISGONTIER</v>
          </cell>
          <cell r="E890" t="str">
            <v/>
          </cell>
          <cell r="F890" t="str">
            <v>BOISGONTIER, Hervé</v>
          </cell>
          <cell r="G890" t="str">
            <v/>
          </cell>
          <cell r="H890" t="str">
            <v/>
          </cell>
          <cell r="I890" t="str">
            <v/>
          </cell>
          <cell r="J890" t="str">
            <v/>
          </cell>
          <cell r="K890" t="str">
            <v>Edition du 1 June 2019</v>
          </cell>
          <cell r="L890" t="str">
            <v>400 pages</v>
          </cell>
          <cell r="M890" t="str">
            <v>Editions ENI</v>
          </cell>
          <cell r="N890" t="str">
            <v>fre</v>
          </cell>
          <cell r="O890" t="str">
            <v>fre</v>
          </cell>
          <cell r="P890" t="str">
            <v>fre</v>
          </cell>
          <cell r="Q890" t="str">
            <v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v>
          </cell>
          <cell r="R890">
            <v>9782409019500</v>
          </cell>
          <cell r="S890" t="str">
            <v>Version Numérique</v>
          </cell>
          <cell r="T890">
            <v>9782409019494</v>
          </cell>
          <cell r="U890" t="str">
            <v>Version Imprimée</v>
          </cell>
          <cell r="V890" t="str">
            <v>St-Herblain</v>
          </cell>
          <cell r="W890" t="str">
            <v>Editions ENI</v>
          </cell>
          <cell r="X890">
            <v>2019</v>
          </cell>
          <cell r="Y890" t="str">
            <v>Bibliothèque Numérique ENI (Service en ligne)</v>
          </cell>
          <cell r="Z890" t="str">
            <v>RESSOURCES INFORMATIQUES</v>
          </cell>
          <cell r="AA890" t="str">
            <v>texte</v>
          </cell>
          <cell r="AB890" t="str">
            <v>txt</v>
          </cell>
          <cell r="AC890" t="str">
            <v>rdacontent/fre</v>
          </cell>
          <cell r="AD890" t="str">
            <v>informatique</v>
          </cell>
          <cell r="AE890" t="str">
            <v>c</v>
          </cell>
          <cell r="AF890" t="str">
            <v>rdamedia/fre</v>
          </cell>
          <cell r="AG890" t="str">
            <v>ressource en ligne</v>
          </cell>
          <cell r="AH890" t="str">
            <v>cr</v>
          </cell>
          <cell r="AI890" t="str">
            <v>rdacarrier/fre</v>
          </cell>
          <cell r="AJ890" t="str">
            <v>m\\\\\o\\d\\\\\\\\</v>
          </cell>
          <cell r="AK890" t="str">
            <v>cr\cn\\\\uuaua</v>
          </cell>
          <cell r="AL890" t="str">
            <v>Accès restreint aux membres</v>
          </cell>
          <cell r="AM890" t="str">
            <v>Source de la note de description : Version imprimée</v>
          </cell>
          <cell r="AN890" t="str">
            <v/>
          </cell>
          <cell r="AO890" t="str">
            <v>%SITE_CLIENT%/?library_guid=7DDA6431-FD2A-4C15-9BFC-F14E21814456</v>
          </cell>
          <cell r="AP890" t="str">
            <v>Accès au travers du portail ENI</v>
          </cell>
          <cell r="AQ890" t="str">
            <v xml:space="preserve"> algo </v>
          </cell>
          <cell r="AR890" t="str">
            <v xml:space="preserve"> algorithmie </v>
          </cell>
          <cell r="AS890" t="str">
            <v xml:space="preserve"> BTS </v>
          </cell>
          <cell r="AT890" t="str">
            <v xml:space="preserve"> DUT </v>
          </cell>
          <cell r="AU890" t="str">
            <v xml:space="preserve"> Java </v>
          </cell>
          <cell r="AV890" t="str">
            <v xml:space="preserve"> LNRIJALG</v>
          </cell>
          <cell r="AW890" t="str">
            <v xml:space="preserve"> poo </v>
          </cell>
          <cell r="AX890" t="str">
            <v xml:space="preserve"> pseudo code  </v>
          </cell>
          <cell r="AY890" t="str">
            <v xml:space="preserve">algorithme </v>
          </cell>
          <cell r="AZ890" t="str">
            <v/>
          </cell>
          <cell r="BA890" t="str">
            <v/>
          </cell>
          <cell r="BB890" t="str">
            <v/>
          </cell>
          <cell r="BC890" t="str">
            <v/>
          </cell>
          <cell r="BD890" t="str">
            <v/>
          </cell>
          <cell r="BE890" t="str">
            <v/>
          </cell>
          <cell r="BF890" t="str">
            <v/>
          </cell>
          <cell r="BG890" t="str">
            <v/>
          </cell>
          <cell r="BH890" t="str">
            <v/>
          </cell>
          <cell r="BI890" t="str">
            <v/>
          </cell>
          <cell r="BJ890" t="str">
            <v/>
          </cell>
          <cell r="BK890" t="str">
            <v/>
          </cell>
          <cell r="BL890" t="str">
            <v/>
          </cell>
          <cell r="BM890" t="str">
            <v/>
          </cell>
          <cell r="BN890" t="str">
            <v/>
          </cell>
          <cell r="BO890" t="str">
            <v/>
          </cell>
          <cell r="BP890" t="str">
            <v/>
          </cell>
          <cell r="BQ890" t="str">
            <v/>
          </cell>
          <cell r="BR890" t="str">
            <v/>
          </cell>
          <cell r="BS890" t="str">
            <v/>
          </cell>
          <cell r="BT890" t="str">
            <v/>
          </cell>
          <cell r="BU890" t="str">
            <v/>
          </cell>
          <cell r="BV890" t="str">
            <v/>
          </cell>
          <cell r="BW890" t="str">
            <v/>
          </cell>
          <cell r="BX890" t="str">
            <v/>
          </cell>
        </row>
        <row r="891">
          <cell r="A891" t="str">
            <v>RIJARCW</v>
          </cell>
          <cell r="B891" t="str">
            <v>Jeux d'arcade pour le Web</v>
          </cell>
          <cell r="C891" t="str">
            <v>De la conception à la réalisation avec JavaScript</v>
          </cell>
          <cell r="D891" t="str">
            <v>Frédéric DELOBEL</v>
          </cell>
          <cell r="E891" t="str">
            <v/>
          </cell>
          <cell r="F891" t="str">
            <v>DELOBEL, Frédéric</v>
          </cell>
          <cell r="G891" t="str">
            <v/>
          </cell>
          <cell r="H891" t="str">
            <v/>
          </cell>
          <cell r="I891" t="str">
            <v/>
          </cell>
          <cell r="J891" t="str">
            <v/>
          </cell>
          <cell r="K891" t="str">
            <v>Edition du 1 December 2020</v>
          </cell>
          <cell r="L891" t="str">
            <v>580 pages</v>
          </cell>
          <cell r="M891" t="str">
            <v>Editions ENI</v>
          </cell>
          <cell r="N891" t="str">
            <v>fre</v>
          </cell>
          <cell r="O891" t="str">
            <v>fre</v>
          </cell>
          <cell r="P891" t="str">
            <v>fre</v>
          </cell>
          <cell r="Q891" t="str">
            <v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v>
          </cell>
          <cell r="R891">
            <v>9782409028090</v>
          </cell>
          <cell r="S891" t="str">
            <v>Version Numérique</v>
          </cell>
          <cell r="T891">
            <v>9782409028083</v>
          </cell>
          <cell r="U891" t="str">
            <v>Version Imprimée</v>
          </cell>
          <cell r="V891" t="str">
            <v>St-Herblain</v>
          </cell>
          <cell r="W891" t="str">
            <v>Editions ENI</v>
          </cell>
          <cell r="X891">
            <v>2020</v>
          </cell>
          <cell r="Y891" t="str">
            <v>Bibliothèque Numérique ENI (Service en ligne)</v>
          </cell>
          <cell r="Z891" t="str">
            <v>RESSOURCES INFORMATIQUES</v>
          </cell>
          <cell r="AA891" t="str">
            <v>texte</v>
          </cell>
          <cell r="AB891" t="str">
            <v>txt</v>
          </cell>
          <cell r="AC891" t="str">
            <v>rdacontent/fre</v>
          </cell>
          <cell r="AD891" t="str">
            <v>informatique</v>
          </cell>
          <cell r="AE891" t="str">
            <v>c</v>
          </cell>
          <cell r="AF891" t="str">
            <v>rdamedia/fre</v>
          </cell>
          <cell r="AG891" t="str">
            <v>ressource en ligne</v>
          </cell>
          <cell r="AH891" t="str">
            <v>cr</v>
          </cell>
          <cell r="AI891" t="str">
            <v>rdacarrier/fre</v>
          </cell>
          <cell r="AJ891" t="str">
            <v>m\\\\\o\\d\\\\\\\\</v>
          </cell>
          <cell r="AK891" t="str">
            <v>cr\cn\\\\uuaua</v>
          </cell>
          <cell r="AL891" t="str">
            <v>Accès restreint aux membres</v>
          </cell>
          <cell r="AM891" t="str">
            <v>Source de la note de description : Version imprimée</v>
          </cell>
          <cell r="AN891" t="str">
            <v/>
          </cell>
          <cell r="AO891" t="str">
            <v>%SITE_CLIENT%/?library_guid=D31A5A5C-1CA0-4B62-B1C7-9C2C3D62CC3C</v>
          </cell>
          <cell r="AP891" t="str">
            <v>Accès au travers du portail ENI</v>
          </cell>
          <cell r="AQ891" t="str">
            <v xml:space="preserve"> arcade </v>
          </cell>
          <cell r="AR891" t="str">
            <v xml:space="preserve"> JavaScript </v>
          </cell>
          <cell r="AS891" t="str">
            <v xml:space="preserve"> JS</v>
          </cell>
          <cell r="AT891" t="str">
            <v xml:space="preserve">jeux </v>
          </cell>
          <cell r="AU891" t="str">
            <v/>
          </cell>
          <cell r="AV891" t="str">
            <v/>
          </cell>
          <cell r="AW891" t="str">
            <v/>
          </cell>
          <cell r="AX891" t="str">
            <v/>
          </cell>
          <cell r="AY891" t="str">
            <v/>
          </cell>
          <cell r="AZ891" t="str">
            <v/>
          </cell>
          <cell r="BA891" t="str">
            <v/>
          </cell>
          <cell r="BB891" t="str">
            <v/>
          </cell>
          <cell r="BC891" t="str">
            <v/>
          </cell>
          <cell r="BD891" t="str">
            <v/>
          </cell>
          <cell r="BE891" t="str">
            <v/>
          </cell>
          <cell r="BF891" t="str">
            <v/>
          </cell>
          <cell r="BG891" t="str">
            <v/>
          </cell>
          <cell r="BH891" t="str">
            <v/>
          </cell>
          <cell r="BI891" t="str">
            <v/>
          </cell>
          <cell r="BJ891" t="str">
            <v/>
          </cell>
          <cell r="BK891" t="str">
            <v/>
          </cell>
          <cell r="BL891" t="str">
            <v/>
          </cell>
          <cell r="BM891" t="str">
            <v/>
          </cell>
          <cell r="BN891" t="str">
            <v/>
          </cell>
          <cell r="BO891" t="str">
            <v/>
          </cell>
          <cell r="BP891" t="str">
            <v/>
          </cell>
          <cell r="BQ891" t="str">
            <v/>
          </cell>
          <cell r="BR891" t="str">
            <v/>
          </cell>
          <cell r="BS891" t="str">
            <v/>
          </cell>
          <cell r="BT891" t="str">
            <v/>
          </cell>
          <cell r="BU891" t="str">
            <v/>
          </cell>
          <cell r="BV891" t="str">
            <v/>
          </cell>
          <cell r="BW891" t="str">
            <v/>
          </cell>
          <cell r="BX891" t="str">
            <v/>
          </cell>
        </row>
        <row r="892">
          <cell r="A892" t="str">
            <v>RIJAV</v>
          </cell>
          <cell r="B892" t="str">
            <v>JavaScript</v>
          </cell>
          <cell r="C892" t="str">
            <v>Des fondamentaux aux concepts avancés (bibliothèques Prototype et Script.aculo.us)</v>
          </cell>
          <cell r="D892" t="str">
            <v>Emmanuel Gutierrez</v>
          </cell>
          <cell r="E892" t="str">
            <v/>
          </cell>
          <cell r="F892" t="str">
            <v>Gutierrez, Emmanuel</v>
          </cell>
          <cell r="G892" t="str">
            <v/>
          </cell>
          <cell r="H892" t="str">
            <v/>
          </cell>
          <cell r="I892" t="str">
            <v/>
          </cell>
          <cell r="J892" t="str">
            <v/>
          </cell>
          <cell r="K892" t="str">
            <v>Edition du 1 September 2008</v>
          </cell>
          <cell r="L892" t="str">
            <v>301 pages</v>
          </cell>
          <cell r="M892" t="str">
            <v>Editions ENI</v>
          </cell>
          <cell r="N892" t="str">
            <v>fre</v>
          </cell>
          <cell r="O892" t="str">
            <v>fre</v>
          </cell>
          <cell r="P892" t="str">
            <v>fre</v>
          </cell>
          <cell r="Q892" t="str">
            <v>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v>
          </cell>
          <cell r="R892">
            <v>9782746046016</v>
          </cell>
          <cell r="S892" t="str">
            <v>Version Numérique</v>
          </cell>
          <cell r="T892">
            <v>9782746043411</v>
          </cell>
          <cell r="U892" t="str">
            <v>Version Imprimée</v>
          </cell>
          <cell r="V892" t="str">
            <v>St-Herblain</v>
          </cell>
          <cell r="W892" t="str">
            <v>Editions ENI</v>
          </cell>
          <cell r="X892">
            <v>2008</v>
          </cell>
          <cell r="Y892" t="str">
            <v>Bibliothèque Numérique ENI (Service en ligne)</v>
          </cell>
          <cell r="Z892" t="str">
            <v>RESSOURCES INFORMATIQUES</v>
          </cell>
          <cell r="AA892" t="str">
            <v>texte</v>
          </cell>
          <cell r="AB892" t="str">
            <v>txt</v>
          </cell>
          <cell r="AC892" t="str">
            <v>rdacontent/fre</v>
          </cell>
          <cell r="AD892" t="str">
            <v>informatique</v>
          </cell>
          <cell r="AE892" t="str">
            <v>c</v>
          </cell>
          <cell r="AF892" t="str">
            <v>rdamedia/fre</v>
          </cell>
          <cell r="AG892" t="str">
            <v>ressource en ligne</v>
          </cell>
          <cell r="AH892" t="str">
            <v>cr</v>
          </cell>
          <cell r="AI892" t="str">
            <v>rdacarrier/fre</v>
          </cell>
          <cell r="AJ892" t="str">
            <v>m\\\\\o\\d\\\\\\\\</v>
          </cell>
          <cell r="AK892" t="str">
            <v>cr\cn\\\\uuaua</v>
          </cell>
          <cell r="AL892" t="str">
            <v>Accès restreint aux membres</v>
          </cell>
          <cell r="AM892" t="str">
            <v>Source de la note de description : Version imprimée</v>
          </cell>
          <cell r="AN892" t="str">
            <v/>
          </cell>
          <cell r="AO892" t="str">
            <v>%SITE_CLIENT%/?library_guid=86627982-1F90-4B01-9BAF-CA3A172342C3</v>
          </cell>
          <cell r="AP892" t="str">
            <v>Accès au travers du portail ENI</v>
          </cell>
          <cell r="AQ892" t="str">
            <v xml:space="preserve"> AJAX </v>
          </cell>
          <cell r="AR892" t="str">
            <v xml:space="preserve"> CSS </v>
          </cell>
          <cell r="AS892" t="str">
            <v xml:space="preserve"> DHTML </v>
          </cell>
          <cell r="AT892" t="str">
            <v xml:space="preserve"> LNRIJAV</v>
          </cell>
          <cell r="AU892" t="str">
            <v xml:space="preserve"> web 2.0 </v>
          </cell>
          <cell r="AV892" t="str">
            <v xml:space="preserve">web 2 </v>
          </cell>
          <cell r="AW892" t="str">
            <v/>
          </cell>
          <cell r="AX892" t="str">
            <v/>
          </cell>
          <cell r="AY892" t="str">
            <v/>
          </cell>
          <cell r="AZ892" t="str">
            <v/>
          </cell>
          <cell r="BA892" t="str">
            <v/>
          </cell>
          <cell r="BB892" t="str">
            <v/>
          </cell>
          <cell r="BC892" t="str">
            <v/>
          </cell>
          <cell r="BD892" t="str">
            <v/>
          </cell>
          <cell r="BE892" t="str">
            <v/>
          </cell>
          <cell r="BF892" t="str">
            <v/>
          </cell>
          <cell r="BG892" t="str">
            <v/>
          </cell>
          <cell r="BH892" t="str">
            <v/>
          </cell>
          <cell r="BI892" t="str">
            <v/>
          </cell>
          <cell r="BJ892" t="str">
            <v/>
          </cell>
          <cell r="BK892" t="str">
            <v/>
          </cell>
          <cell r="BL892" t="str">
            <v/>
          </cell>
          <cell r="BM892" t="str">
            <v/>
          </cell>
          <cell r="BN892" t="str">
            <v/>
          </cell>
          <cell r="BO892" t="str">
            <v/>
          </cell>
          <cell r="BP892" t="str">
            <v/>
          </cell>
          <cell r="BQ892" t="str">
            <v/>
          </cell>
          <cell r="BR892" t="str">
            <v/>
          </cell>
          <cell r="BS892" t="str">
            <v/>
          </cell>
          <cell r="BT892" t="str">
            <v/>
          </cell>
          <cell r="BU892" t="str">
            <v/>
          </cell>
          <cell r="BV892" t="str">
            <v/>
          </cell>
          <cell r="BW892" t="str">
            <v/>
          </cell>
          <cell r="BX892" t="str">
            <v/>
          </cell>
        </row>
        <row r="893">
          <cell r="A893" t="str">
            <v>RIJAVION</v>
          </cell>
          <cell r="B893" t="str">
            <v>Java et Ionic</v>
          </cell>
          <cell r="C893" t="str">
            <v>Développement mobile pour Android : natif vs hybride</v>
          </cell>
          <cell r="D893" t="str">
            <v>Christian VIGOUROUX</v>
          </cell>
          <cell r="E893" t="str">
            <v/>
          </cell>
          <cell r="F893" t="str">
            <v>VIGOUROUX, Christian</v>
          </cell>
          <cell r="G893" t="str">
            <v/>
          </cell>
          <cell r="H893" t="str">
            <v/>
          </cell>
          <cell r="I893" t="str">
            <v/>
          </cell>
          <cell r="J893" t="str">
            <v/>
          </cell>
          <cell r="K893" t="str">
            <v>Edition du 1 May 2020</v>
          </cell>
          <cell r="L893" t="str">
            <v>594 pages</v>
          </cell>
          <cell r="M893" t="str">
            <v>Editions ENI</v>
          </cell>
          <cell r="N893" t="str">
            <v>fre</v>
          </cell>
          <cell r="O893" t="str">
            <v>fre</v>
          </cell>
          <cell r="P893" t="str">
            <v>fre</v>
          </cell>
          <cell r="Q893" t="str">
            <v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v>
          </cell>
          <cell r="R893">
            <v>9782409025112</v>
          </cell>
          <cell r="S893" t="str">
            <v>Version Numérique</v>
          </cell>
          <cell r="T893">
            <v>9782409025105</v>
          </cell>
          <cell r="U893" t="str">
            <v>Version Imprimée</v>
          </cell>
          <cell r="V893" t="str">
            <v>St-Herblain</v>
          </cell>
          <cell r="W893" t="str">
            <v>Editions ENI</v>
          </cell>
          <cell r="X893">
            <v>2020</v>
          </cell>
          <cell r="Y893" t="str">
            <v>Bibliothèque Numérique ENI (Service en ligne)</v>
          </cell>
          <cell r="Z893" t="str">
            <v>RESSOURCES INFORMATIQUES</v>
          </cell>
          <cell r="AA893" t="str">
            <v>texte</v>
          </cell>
          <cell r="AB893" t="str">
            <v>txt</v>
          </cell>
          <cell r="AC893" t="str">
            <v>rdacontent/fre</v>
          </cell>
          <cell r="AD893" t="str">
            <v>informatique</v>
          </cell>
          <cell r="AE893" t="str">
            <v>c</v>
          </cell>
          <cell r="AF893" t="str">
            <v>rdamedia/fre</v>
          </cell>
          <cell r="AG893" t="str">
            <v>ressource en ligne</v>
          </cell>
          <cell r="AH893" t="str">
            <v>cr</v>
          </cell>
          <cell r="AI893" t="str">
            <v>rdacarrier/fre</v>
          </cell>
          <cell r="AJ893" t="str">
            <v>m\\\\\o\\d\\\\\\\\</v>
          </cell>
          <cell r="AK893" t="str">
            <v>cr\cn\\\\uuaua</v>
          </cell>
          <cell r="AL893" t="str">
            <v>Accès restreint aux membres</v>
          </cell>
          <cell r="AM893" t="str">
            <v>Source de la note de description : Version imprimée</v>
          </cell>
          <cell r="AN893" t="str">
            <v/>
          </cell>
          <cell r="AO893" t="str">
            <v>%SITE_CLIENT%/?library_guid=5BDE0D0E-FC01-4F6A-9194-82299D8D20EA</v>
          </cell>
          <cell r="AP893" t="str">
            <v>Accès au travers du portail ENI</v>
          </cell>
          <cell r="AQ893" t="str">
            <v xml:space="preserve"> Android </v>
          </cell>
          <cell r="AR893" t="str">
            <v xml:space="preserve"> cross platform </v>
          </cell>
          <cell r="AS893" t="str">
            <v xml:space="preserve"> crossplatform </v>
          </cell>
          <cell r="AT893" t="str">
            <v xml:space="preserve"> développement multiplatforme </v>
          </cell>
          <cell r="AU893" t="str">
            <v xml:space="preserve"> développement natif </v>
          </cell>
          <cell r="AV893" t="str">
            <v xml:space="preserve"> Java </v>
          </cell>
          <cell r="AW893" t="str">
            <v xml:space="preserve"> JavaScript </v>
          </cell>
          <cell r="AX893" t="str">
            <v xml:space="preserve"> LNRIJAVION</v>
          </cell>
          <cell r="AY893" t="str">
            <v xml:space="preserve"> mobile </v>
          </cell>
          <cell r="AZ893" t="str">
            <v xml:space="preserve">Ionic </v>
          </cell>
          <cell r="BA893" t="str">
            <v/>
          </cell>
          <cell r="BB893" t="str">
            <v/>
          </cell>
          <cell r="BC893" t="str">
            <v/>
          </cell>
          <cell r="BD893" t="str">
            <v/>
          </cell>
          <cell r="BE893" t="str">
            <v/>
          </cell>
          <cell r="BF893" t="str">
            <v/>
          </cell>
          <cell r="BG893" t="str">
            <v/>
          </cell>
          <cell r="BH893" t="str">
            <v/>
          </cell>
          <cell r="BI893" t="str">
            <v/>
          </cell>
          <cell r="BJ893" t="str">
            <v/>
          </cell>
          <cell r="BK893" t="str">
            <v/>
          </cell>
          <cell r="BL893" t="str">
            <v/>
          </cell>
          <cell r="BM893" t="str">
            <v/>
          </cell>
          <cell r="BN893" t="str">
            <v/>
          </cell>
          <cell r="BO893" t="str">
            <v/>
          </cell>
          <cell r="BP893" t="str">
            <v/>
          </cell>
          <cell r="BQ893" t="str">
            <v/>
          </cell>
          <cell r="BR893" t="str">
            <v/>
          </cell>
          <cell r="BS893" t="str">
            <v/>
          </cell>
          <cell r="BT893" t="str">
            <v/>
          </cell>
          <cell r="BU893" t="str">
            <v/>
          </cell>
          <cell r="BV893" t="str">
            <v/>
          </cell>
          <cell r="BW893" t="str">
            <v/>
          </cell>
          <cell r="BX893" t="str">
            <v/>
          </cell>
        </row>
        <row r="894">
          <cell r="A894" t="str">
            <v>RIJSANG</v>
          </cell>
          <cell r="B894" t="str">
            <v>JavaScript et Angular</v>
          </cell>
          <cell r="C894" t="str">
            <v>Des bases du langage au développement d'une application web</v>
          </cell>
          <cell r="D894" t="str">
            <v>Julien CALIENDO</v>
          </cell>
          <cell r="E894" t="str">
            <v/>
          </cell>
          <cell r="F894" t="str">
            <v>CALIENDO, Julien</v>
          </cell>
          <cell r="G894" t="str">
            <v/>
          </cell>
          <cell r="H894" t="str">
            <v/>
          </cell>
          <cell r="I894" t="str">
            <v/>
          </cell>
          <cell r="J894" t="str">
            <v/>
          </cell>
          <cell r="K894" t="str">
            <v>Edition du 1 April 2020</v>
          </cell>
          <cell r="L894" t="str">
            <v>413 pages</v>
          </cell>
          <cell r="M894" t="str">
            <v>Editions ENI</v>
          </cell>
          <cell r="N894" t="str">
            <v>fre</v>
          </cell>
          <cell r="O894" t="str">
            <v>fre</v>
          </cell>
          <cell r="P894" t="str">
            <v>fre</v>
          </cell>
          <cell r="Q894" t="str">
            <v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v>
          </cell>
          <cell r="R894">
            <v>9782409024719</v>
          </cell>
          <cell r="S894" t="str">
            <v>Version Numérique</v>
          </cell>
          <cell r="T894">
            <v>9782409024702</v>
          </cell>
          <cell r="U894" t="str">
            <v>Version Imprimée</v>
          </cell>
          <cell r="V894" t="str">
            <v>St-Herblain</v>
          </cell>
          <cell r="W894" t="str">
            <v>Editions ENI</v>
          </cell>
          <cell r="X894">
            <v>2020</v>
          </cell>
          <cell r="Y894" t="str">
            <v>Bibliothèque Numérique ENI (Service en ligne)</v>
          </cell>
          <cell r="Z894" t="str">
            <v>RESSOURCES INFORMATIQUES</v>
          </cell>
          <cell r="AA894" t="str">
            <v>texte</v>
          </cell>
          <cell r="AB894" t="str">
            <v>txt</v>
          </cell>
          <cell r="AC894" t="str">
            <v>rdacontent/fre</v>
          </cell>
          <cell r="AD894" t="str">
            <v>informatique</v>
          </cell>
          <cell r="AE894" t="str">
            <v>c</v>
          </cell>
          <cell r="AF894" t="str">
            <v>rdamedia/fre</v>
          </cell>
          <cell r="AG894" t="str">
            <v>ressource en ligne</v>
          </cell>
          <cell r="AH894" t="str">
            <v>cr</v>
          </cell>
          <cell r="AI894" t="str">
            <v>rdacarrier/fre</v>
          </cell>
          <cell r="AJ894" t="str">
            <v>m\\\\\o\\d\\\\\\\\</v>
          </cell>
          <cell r="AK894" t="str">
            <v>cr\cn\\\\uuaua</v>
          </cell>
          <cell r="AL894" t="str">
            <v>Accès restreint aux membres</v>
          </cell>
          <cell r="AM894" t="str">
            <v>Source de la note de description : Version imprimée</v>
          </cell>
          <cell r="AN894" t="str">
            <v/>
          </cell>
          <cell r="AO894" t="str">
            <v>%SITE_CLIENT%/?library_guid=BF8ECF2D-E7F8-4417-AF0C-33810851CC58</v>
          </cell>
          <cell r="AP894" t="str">
            <v>Accès au travers du portail ENI</v>
          </cell>
          <cell r="AQ894" t="str">
            <v xml:space="preserve"> Angular </v>
          </cell>
          <cell r="AR894" t="str">
            <v xml:space="preserve"> Angular.js </v>
          </cell>
          <cell r="AS894" t="str">
            <v xml:space="preserve"> Angularjs </v>
          </cell>
          <cell r="AT894" t="str">
            <v xml:space="preserve"> Firebase </v>
          </cell>
          <cell r="AU894" t="str">
            <v xml:space="preserve"> JS </v>
          </cell>
          <cell r="AV894" t="str">
            <v xml:space="preserve"> LNRIJSANG</v>
          </cell>
          <cell r="AW894" t="str">
            <v xml:space="preserve"> TypeScript </v>
          </cell>
          <cell r="AX894" t="str">
            <v xml:space="preserve">JavaScript </v>
          </cell>
          <cell r="AY894" t="str">
            <v/>
          </cell>
          <cell r="AZ894" t="str">
            <v/>
          </cell>
          <cell r="BA894" t="str">
            <v/>
          </cell>
          <cell r="BB894" t="str">
            <v/>
          </cell>
          <cell r="BC894" t="str">
            <v/>
          </cell>
          <cell r="BD894" t="str">
            <v/>
          </cell>
          <cell r="BE894" t="str">
            <v/>
          </cell>
          <cell r="BF894" t="str">
            <v/>
          </cell>
          <cell r="BG894" t="str">
            <v/>
          </cell>
          <cell r="BH894" t="str">
            <v/>
          </cell>
          <cell r="BI894" t="str">
            <v/>
          </cell>
          <cell r="BJ894" t="str">
            <v/>
          </cell>
          <cell r="BK894" t="str">
            <v/>
          </cell>
          <cell r="BL894" t="str">
            <v/>
          </cell>
          <cell r="BM894" t="str">
            <v/>
          </cell>
          <cell r="BN894" t="str">
            <v/>
          </cell>
          <cell r="BO894" t="str">
            <v/>
          </cell>
          <cell r="BP894" t="str">
            <v/>
          </cell>
          <cell r="BQ894" t="str">
            <v/>
          </cell>
          <cell r="BR894" t="str">
            <v/>
          </cell>
          <cell r="BS894" t="str">
            <v/>
          </cell>
          <cell r="BT894" t="str">
            <v/>
          </cell>
          <cell r="BU894" t="str">
            <v/>
          </cell>
          <cell r="BV894" t="str">
            <v/>
          </cell>
          <cell r="BW894" t="str">
            <v/>
          </cell>
          <cell r="BX894" t="str">
            <v/>
          </cell>
        </row>
        <row r="895">
          <cell r="A895" t="str">
            <v>RIJSJQU</v>
          </cell>
          <cell r="B895" t="str">
            <v>JavaScript et jQuery</v>
          </cell>
          <cell r="C895" t="str">
            <v>La programmation web par la pratique</v>
          </cell>
          <cell r="D895" t="str">
            <v>Frédéric DELOBEL</v>
          </cell>
          <cell r="E895" t="str">
            <v/>
          </cell>
          <cell r="F895" t="str">
            <v>DELOBEL, Frédéric</v>
          </cell>
          <cell r="G895" t="str">
            <v/>
          </cell>
          <cell r="H895" t="str">
            <v/>
          </cell>
          <cell r="I895" t="str">
            <v/>
          </cell>
          <cell r="J895" t="str">
            <v/>
          </cell>
          <cell r="K895" t="str">
            <v>Edition du 1 November 2018</v>
          </cell>
          <cell r="L895" t="str">
            <v>619 pages</v>
          </cell>
          <cell r="M895" t="str">
            <v>Editions ENI</v>
          </cell>
          <cell r="N895" t="str">
            <v>fre</v>
          </cell>
          <cell r="O895" t="str">
            <v>fre</v>
          </cell>
          <cell r="P895" t="str">
            <v>fre</v>
          </cell>
          <cell r="Q895" t="str">
            <v>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v>
          </cell>
          <cell r="R895">
            <v>9782409016271</v>
          </cell>
          <cell r="S895" t="str">
            <v>Version Numérique</v>
          </cell>
          <cell r="T895">
            <v>9782409016219</v>
          </cell>
          <cell r="U895" t="str">
            <v>Version Imprimée</v>
          </cell>
          <cell r="V895" t="str">
            <v>St-Herblain</v>
          </cell>
          <cell r="W895" t="str">
            <v>Editions ENI</v>
          </cell>
          <cell r="X895">
            <v>2018</v>
          </cell>
          <cell r="Y895" t="str">
            <v>Bibliothèque Numérique ENI (Service en ligne)</v>
          </cell>
          <cell r="Z895" t="str">
            <v>RESSOURCES INFORMATIQUES</v>
          </cell>
          <cell r="AA895" t="str">
            <v>texte</v>
          </cell>
          <cell r="AB895" t="str">
            <v>txt</v>
          </cell>
          <cell r="AC895" t="str">
            <v>rdacontent/fre</v>
          </cell>
          <cell r="AD895" t="str">
            <v>informatique</v>
          </cell>
          <cell r="AE895" t="str">
            <v>c</v>
          </cell>
          <cell r="AF895" t="str">
            <v>rdamedia/fre</v>
          </cell>
          <cell r="AG895" t="str">
            <v>ressource en ligne</v>
          </cell>
          <cell r="AH895" t="str">
            <v>cr</v>
          </cell>
          <cell r="AI895" t="str">
            <v>rdacarrier/fre</v>
          </cell>
          <cell r="AJ895" t="str">
            <v>m\\\\\o\\d\\\\\\\\</v>
          </cell>
          <cell r="AK895" t="str">
            <v>cr\cn\\\\uuaua</v>
          </cell>
          <cell r="AL895" t="str">
            <v>Accès restreint aux membres</v>
          </cell>
          <cell r="AM895" t="str">
            <v>Source de la note de description : Version imprimée</v>
          </cell>
          <cell r="AN895" t="str">
            <v/>
          </cell>
          <cell r="AO895" t="str">
            <v>%SITE_CLIENT%/?library_guid=82E2A3E0-87BB-46E4-AEB1-72BE4C872456</v>
          </cell>
          <cell r="AP895" t="str">
            <v>Accès au travers du portail ENI</v>
          </cell>
          <cell r="AQ895" t="str">
            <v xml:space="preserve"> AJAX </v>
          </cell>
          <cell r="AR895" t="str">
            <v xml:space="preserve"> développement </v>
          </cell>
          <cell r="AS895" t="str">
            <v xml:space="preserve"> développement web </v>
          </cell>
          <cell r="AT895" t="str">
            <v xml:space="preserve"> jQuery </v>
          </cell>
          <cell r="AU895" t="str">
            <v xml:space="preserve"> JSON </v>
          </cell>
          <cell r="AV895" t="str">
            <v xml:space="preserve"> LNRIJSJQU</v>
          </cell>
          <cell r="AW895" t="str">
            <v xml:space="preserve">JavaScript </v>
          </cell>
          <cell r="AX895" t="str">
            <v/>
          </cell>
          <cell r="AY895" t="str">
            <v/>
          </cell>
          <cell r="AZ895" t="str">
            <v/>
          </cell>
          <cell r="BA895" t="str">
            <v/>
          </cell>
          <cell r="BB895" t="str">
            <v/>
          </cell>
          <cell r="BC895" t="str">
            <v/>
          </cell>
          <cell r="BD895" t="str">
            <v/>
          </cell>
          <cell r="BE895" t="str">
            <v/>
          </cell>
          <cell r="BF895" t="str">
            <v/>
          </cell>
          <cell r="BG895" t="str">
            <v/>
          </cell>
          <cell r="BH895" t="str">
            <v/>
          </cell>
          <cell r="BI895" t="str">
            <v/>
          </cell>
          <cell r="BJ895" t="str">
            <v/>
          </cell>
          <cell r="BK895" t="str">
            <v/>
          </cell>
          <cell r="BL895" t="str">
            <v/>
          </cell>
          <cell r="BM895" t="str">
            <v/>
          </cell>
          <cell r="BN895" t="str">
            <v/>
          </cell>
          <cell r="BO895" t="str">
            <v/>
          </cell>
          <cell r="BP895" t="str">
            <v/>
          </cell>
          <cell r="BQ895" t="str">
            <v/>
          </cell>
          <cell r="BR895" t="str">
            <v/>
          </cell>
          <cell r="BS895" t="str">
            <v/>
          </cell>
          <cell r="BT895" t="str">
            <v/>
          </cell>
          <cell r="BU895" t="str">
            <v/>
          </cell>
          <cell r="BV895" t="str">
            <v/>
          </cell>
          <cell r="BW895" t="str">
            <v/>
          </cell>
          <cell r="BX895" t="str">
            <v/>
          </cell>
        </row>
        <row r="896">
          <cell r="A896" t="str">
            <v>RIKOT</v>
          </cell>
          <cell r="B896" t="str">
            <v>Kotlin</v>
          </cell>
          <cell r="C896" t="str">
            <v>Les fondamentaux du langage</v>
          </cell>
          <cell r="D896" t="str">
            <v>Ludovic ROLAND</v>
          </cell>
          <cell r="E896" t="str">
            <v/>
          </cell>
          <cell r="F896" t="str">
            <v>ROLAND, Ludovic</v>
          </cell>
          <cell r="G896" t="str">
            <v/>
          </cell>
          <cell r="H896" t="str">
            <v/>
          </cell>
          <cell r="I896" t="str">
            <v/>
          </cell>
          <cell r="J896" t="str">
            <v/>
          </cell>
          <cell r="K896" t="str">
            <v>Edition du 1 February 2021</v>
          </cell>
          <cell r="L896" t="str">
            <v>550 pages</v>
          </cell>
          <cell r="M896" t="str">
            <v>Editions ENI</v>
          </cell>
          <cell r="N896" t="str">
            <v>fre</v>
          </cell>
          <cell r="O896" t="str">
            <v>fre</v>
          </cell>
          <cell r="P896" t="str">
            <v>fre</v>
          </cell>
          <cell r="Q896" t="str">
            <v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v>
          </cell>
          <cell r="R896">
            <v>9782409029165</v>
          </cell>
          <cell r="S896" t="str">
            <v>Version Numérique</v>
          </cell>
          <cell r="T896">
            <v>9782409029158</v>
          </cell>
          <cell r="U896" t="str">
            <v>Version Imprimée</v>
          </cell>
          <cell r="V896" t="str">
            <v>St-Herblain</v>
          </cell>
          <cell r="W896" t="str">
            <v>Editions ENI</v>
          </cell>
          <cell r="X896">
            <v>2021</v>
          </cell>
          <cell r="Y896" t="str">
            <v>Bibliothèque Numérique ENI (Service en ligne)</v>
          </cell>
          <cell r="Z896" t="str">
            <v>RESSOURCES INFORMATIQUES</v>
          </cell>
          <cell r="AA896" t="str">
            <v>texte</v>
          </cell>
          <cell r="AB896" t="str">
            <v>txt</v>
          </cell>
          <cell r="AC896" t="str">
            <v>rdacontent/fre</v>
          </cell>
          <cell r="AD896" t="str">
            <v>informatique</v>
          </cell>
          <cell r="AE896" t="str">
            <v>c</v>
          </cell>
          <cell r="AF896" t="str">
            <v>rdamedia/fre</v>
          </cell>
          <cell r="AG896" t="str">
            <v>ressource en ligne</v>
          </cell>
          <cell r="AH896" t="str">
            <v>cr</v>
          </cell>
          <cell r="AI896" t="str">
            <v>rdacarrier/fre</v>
          </cell>
          <cell r="AJ896" t="str">
            <v>m\\\\\o\\d\\\\\\\\</v>
          </cell>
          <cell r="AK896" t="str">
            <v>cr\cn\\\\uuaua</v>
          </cell>
          <cell r="AL896" t="str">
            <v>Accès restreint aux membres</v>
          </cell>
          <cell r="AM896" t="str">
            <v>Source de la note de description : Version imprimée</v>
          </cell>
          <cell r="AN896" t="str">
            <v/>
          </cell>
          <cell r="AO896" t="str">
            <v>%SITE_CLIENT%/?library_guid=B293C723-D651-4AA3-B822-609F10482336</v>
          </cell>
          <cell r="AP896" t="str">
            <v>Accès au travers du portail ENI</v>
          </cell>
          <cell r="AQ896" t="str">
            <v xml:space="preserve"> Android </v>
          </cell>
          <cell r="AR896" t="str">
            <v xml:space="preserve"> Java Virtual Machine</v>
          </cell>
          <cell r="AS896" t="str">
            <v xml:space="preserve"> JVM </v>
          </cell>
          <cell r="AT896" t="str">
            <v xml:space="preserve">Kotlin </v>
          </cell>
          <cell r="AU896" t="str">
            <v/>
          </cell>
          <cell r="AV896" t="str">
            <v/>
          </cell>
          <cell r="AW896" t="str">
            <v/>
          </cell>
          <cell r="AX896" t="str">
            <v/>
          </cell>
          <cell r="AY896" t="str">
            <v/>
          </cell>
          <cell r="AZ896" t="str">
            <v/>
          </cell>
          <cell r="BA896" t="str">
            <v/>
          </cell>
          <cell r="BB896" t="str">
            <v/>
          </cell>
          <cell r="BC896" t="str">
            <v/>
          </cell>
          <cell r="BD896" t="str">
            <v/>
          </cell>
          <cell r="BE896" t="str">
            <v/>
          </cell>
          <cell r="BF896" t="str">
            <v/>
          </cell>
          <cell r="BG896" t="str">
            <v/>
          </cell>
          <cell r="BH896" t="str">
            <v/>
          </cell>
          <cell r="BI896" t="str">
            <v/>
          </cell>
          <cell r="BJ896" t="str">
            <v/>
          </cell>
          <cell r="BK896" t="str">
            <v/>
          </cell>
          <cell r="BL896" t="str">
            <v/>
          </cell>
          <cell r="BM896" t="str">
            <v/>
          </cell>
          <cell r="BN896" t="str">
            <v/>
          </cell>
          <cell r="BO896" t="str">
            <v/>
          </cell>
          <cell r="BP896" t="str">
            <v/>
          </cell>
          <cell r="BQ896" t="str">
            <v/>
          </cell>
          <cell r="BR896" t="str">
            <v/>
          </cell>
          <cell r="BS896" t="str">
            <v/>
          </cell>
          <cell r="BT896" t="str">
            <v/>
          </cell>
          <cell r="BU896" t="str">
            <v/>
          </cell>
          <cell r="BV896" t="str">
            <v/>
          </cell>
          <cell r="BW896" t="str">
            <v/>
          </cell>
          <cell r="BX896" t="str">
            <v/>
          </cell>
        </row>
        <row r="897">
          <cell r="A897" t="str">
            <v>RILATEX</v>
          </cell>
          <cell r="B897" t="str">
            <v>LaTeX</v>
          </cell>
          <cell r="C897" t="str">
            <v>Concevez des documents élaborés et structurés</v>
          </cell>
          <cell r="D897" t="str">
            <v>Christophe AUBRY</v>
          </cell>
          <cell r="E897" t="str">
            <v/>
          </cell>
          <cell r="F897" t="str">
            <v>AUBRY, Christophe</v>
          </cell>
          <cell r="G897" t="str">
            <v/>
          </cell>
          <cell r="H897" t="str">
            <v/>
          </cell>
          <cell r="I897" t="str">
            <v/>
          </cell>
          <cell r="J897" t="str">
            <v/>
          </cell>
          <cell r="K897" t="str">
            <v>Edition du 1 April 2021</v>
          </cell>
          <cell r="L897" t="str">
            <v>596 pages</v>
          </cell>
          <cell r="M897" t="str">
            <v>Editions ENI</v>
          </cell>
          <cell r="N897" t="str">
            <v>fre</v>
          </cell>
          <cell r="O897" t="str">
            <v>fre</v>
          </cell>
          <cell r="P897" t="str">
            <v>fre</v>
          </cell>
          <cell r="Q897" t="str">
            <v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v>
          </cell>
          <cell r="R897">
            <v>9782409029851</v>
          </cell>
          <cell r="S897" t="str">
            <v>Version Numérique</v>
          </cell>
          <cell r="T897">
            <v>9782409029844</v>
          </cell>
          <cell r="U897" t="str">
            <v>Version Imprimée</v>
          </cell>
          <cell r="V897" t="str">
            <v>St-Herblain</v>
          </cell>
          <cell r="W897" t="str">
            <v>Editions ENI</v>
          </cell>
          <cell r="X897">
            <v>2021</v>
          </cell>
          <cell r="Y897" t="str">
            <v>Bibliothèque Numérique ENI (Service en ligne)</v>
          </cell>
          <cell r="Z897" t="str">
            <v>RESSOURCES INFORMATIQUES</v>
          </cell>
          <cell r="AA897" t="str">
            <v>texte</v>
          </cell>
          <cell r="AB897" t="str">
            <v>txt</v>
          </cell>
          <cell r="AC897" t="str">
            <v>rdacontent/fre</v>
          </cell>
          <cell r="AD897" t="str">
            <v>informatique</v>
          </cell>
          <cell r="AE897" t="str">
            <v>c</v>
          </cell>
          <cell r="AF897" t="str">
            <v>rdamedia/fre</v>
          </cell>
          <cell r="AG897" t="str">
            <v>ressource en ligne</v>
          </cell>
          <cell r="AH897" t="str">
            <v>cr</v>
          </cell>
          <cell r="AI897" t="str">
            <v>rdacarrier/fre</v>
          </cell>
          <cell r="AJ897" t="str">
            <v>m\\\\\o\\d\\\\\\\\</v>
          </cell>
          <cell r="AK897" t="str">
            <v>cr\cn\\\\uuaua</v>
          </cell>
          <cell r="AL897" t="str">
            <v>Accès restreint aux membres</v>
          </cell>
          <cell r="AM897" t="str">
            <v>Source de la note de description : Version imprimée</v>
          </cell>
          <cell r="AN897" t="str">
            <v/>
          </cell>
          <cell r="AO897" t="str">
            <v>%SITE_CLIENT%/?library_guid=6500AA0D-AA07-4312-8BE6-0872C5C833C0</v>
          </cell>
          <cell r="AP897" t="str">
            <v>Accès au travers du portail ENI</v>
          </cell>
          <cell r="AQ897" t="str">
            <v xml:space="preserve"> documents</v>
          </cell>
          <cell r="AR897" t="str">
            <v xml:space="preserve"> langage Tex </v>
          </cell>
          <cell r="AS897" t="str">
            <v xml:space="preserve"> traitement de texte </v>
          </cell>
          <cell r="AT897" t="str">
            <v xml:space="preserve">LaTex </v>
          </cell>
          <cell r="AU897" t="str">
            <v/>
          </cell>
          <cell r="AV897" t="str">
            <v/>
          </cell>
          <cell r="AW897" t="str">
            <v/>
          </cell>
          <cell r="AX897" t="str">
            <v/>
          </cell>
          <cell r="AY897" t="str">
            <v/>
          </cell>
          <cell r="AZ897" t="str">
            <v/>
          </cell>
          <cell r="BA897" t="str">
            <v/>
          </cell>
          <cell r="BB897" t="str">
            <v/>
          </cell>
          <cell r="BC897" t="str">
            <v/>
          </cell>
          <cell r="BD897" t="str">
            <v/>
          </cell>
          <cell r="BE897" t="str">
            <v/>
          </cell>
          <cell r="BF897" t="str">
            <v/>
          </cell>
          <cell r="BG897" t="str">
            <v/>
          </cell>
          <cell r="BH897" t="str">
            <v/>
          </cell>
          <cell r="BI897" t="str">
            <v/>
          </cell>
          <cell r="BJ897" t="str">
            <v/>
          </cell>
          <cell r="BK897" t="str">
            <v/>
          </cell>
          <cell r="BL897" t="str">
            <v/>
          </cell>
          <cell r="BM897" t="str">
            <v/>
          </cell>
          <cell r="BN897" t="str">
            <v/>
          </cell>
          <cell r="BO897" t="str">
            <v/>
          </cell>
          <cell r="BP897" t="str">
            <v/>
          </cell>
          <cell r="BQ897" t="str">
            <v/>
          </cell>
          <cell r="BR897" t="str">
            <v/>
          </cell>
          <cell r="BS897" t="str">
            <v/>
          </cell>
          <cell r="BT897" t="str">
            <v/>
          </cell>
          <cell r="BU897" t="str">
            <v/>
          </cell>
          <cell r="BV897" t="str">
            <v/>
          </cell>
          <cell r="BW897" t="str">
            <v/>
          </cell>
          <cell r="BX897" t="str">
            <v/>
          </cell>
        </row>
        <row r="898">
          <cell r="A898" t="str">
            <v>RILDAP</v>
          </cell>
          <cell r="B898" t="str">
            <v>LDAP</v>
          </cell>
          <cell r="C898" t="str">
            <v>Maîtrise du protocole - Exploitation d'un service d'annuaire (OpenLDAP, Active Directory)</v>
          </cell>
          <cell r="D898" t="str">
            <v xml:space="preserve">Dominique COLOMBANI </v>
          </cell>
          <cell r="E898" t="str">
            <v/>
          </cell>
          <cell r="F898" t="str">
            <v>COLOMBANI , Dominique</v>
          </cell>
          <cell r="G898" t="str">
            <v/>
          </cell>
          <cell r="H898" t="str">
            <v/>
          </cell>
          <cell r="I898" t="str">
            <v/>
          </cell>
          <cell r="J898" t="str">
            <v/>
          </cell>
          <cell r="K898" t="str">
            <v>Edition du 1 December 2006</v>
          </cell>
          <cell r="L898" t="str">
            <v>396 pages</v>
          </cell>
          <cell r="M898" t="str">
            <v>Editions ENI</v>
          </cell>
          <cell r="N898" t="str">
            <v>fre</v>
          </cell>
          <cell r="O898" t="str">
            <v>fre</v>
          </cell>
          <cell r="P898" t="str">
            <v>fre</v>
          </cell>
          <cell r="Q898" t="str">
            <v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v>
          </cell>
          <cell r="R898">
            <v>9782746044135</v>
          </cell>
          <cell r="S898" t="str">
            <v>Version Numérique</v>
          </cell>
          <cell r="T898">
            <v>9782746034235</v>
          </cell>
          <cell r="U898" t="str">
            <v>Version Imprimée</v>
          </cell>
          <cell r="V898" t="str">
            <v>St-Herblain</v>
          </cell>
          <cell r="W898" t="str">
            <v>Editions ENI</v>
          </cell>
          <cell r="X898">
            <v>2006</v>
          </cell>
          <cell r="Y898" t="str">
            <v>Bibliothèque Numérique ENI (Service en ligne)</v>
          </cell>
          <cell r="Z898" t="str">
            <v>RESSOURCES INFORMATIQUES</v>
          </cell>
          <cell r="AA898" t="str">
            <v>texte</v>
          </cell>
          <cell r="AB898" t="str">
            <v>txt</v>
          </cell>
          <cell r="AC898" t="str">
            <v>rdacontent/fre</v>
          </cell>
          <cell r="AD898" t="str">
            <v>informatique</v>
          </cell>
          <cell r="AE898" t="str">
            <v>c</v>
          </cell>
          <cell r="AF898" t="str">
            <v>rdamedia/fre</v>
          </cell>
          <cell r="AG898" t="str">
            <v>ressource en ligne</v>
          </cell>
          <cell r="AH898" t="str">
            <v>cr</v>
          </cell>
          <cell r="AI898" t="str">
            <v>rdacarrier/fre</v>
          </cell>
          <cell r="AJ898" t="str">
            <v>m\\\\\o\\d\\\\\\\\</v>
          </cell>
          <cell r="AK898" t="str">
            <v>cr\cn\\\\uuaua</v>
          </cell>
          <cell r="AL898" t="str">
            <v>Accès restreint aux membres</v>
          </cell>
          <cell r="AM898" t="str">
            <v>Source de la note de description : Version imprimée</v>
          </cell>
          <cell r="AN898" t="str">
            <v/>
          </cell>
          <cell r="AO898" t="str">
            <v>%SITE_CLIENT%/?library_guid=0B4E1737-D7F6-46F5-9332-81CA26FDE915</v>
          </cell>
          <cell r="AP898" t="str">
            <v>Accès au travers du portail ENI</v>
          </cell>
          <cell r="AQ898">
            <v>2746034239</v>
          </cell>
          <cell r="AR898" t="str">
            <v xml:space="preserve"> active directory </v>
          </cell>
          <cell r="AS898" t="str">
            <v xml:space="preserve"> annuaire </v>
          </cell>
          <cell r="AT898" t="str">
            <v xml:space="preserve"> e</v>
          </cell>
          <cell r="AU898" t="str">
            <v xml:space="preserve"> ebook </v>
          </cell>
          <cell r="AV898" t="str">
            <v xml:space="preserve"> livre électronique </v>
          </cell>
          <cell r="AW898" t="str">
            <v xml:space="preserve"> livre numérique </v>
          </cell>
          <cell r="AX898" t="str">
            <v xml:space="preserve"> livres électroniques </v>
          </cell>
          <cell r="AY898" t="str">
            <v xml:space="preserve"> livres numériques </v>
          </cell>
          <cell r="AZ898" t="str">
            <v xml:space="preserve"> LNRILDAP</v>
          </cell>
          <cell r="BA898" t="str">
            <v xml:space="preserve"> OpenLDAP </v>
          </cell>
          <cell r="BB898" t="str">
            <v xml:space="preserve"> service d'annuaire </v>
          </cell>
          <cell r="BC898" t="str">
            <v xml:space="preserve">book </v>
          </cell>
          <cell r="BD898" t="str">
            <v xml:space="preserve">LDAP </v>
          </cell>
          <cell r="BE898" t="str">
            <v/>
          </cell>
          <cell r="BF898" t="str">
            <v/>
          </cell>
          <cell r="BG898" t="str">
            <v/>
          </cell>
          <cell r="BH898" t="str">
            <v/>
          </cell>
          <cell r="BI898" t="str">
            <v/>
          </cell>
          <cell r="BJ898" t="str">
            <v/>
          </cell>
          <cell r="BK898" t="str">
            <v/>
          </cell>
          <cell r="BL898" t="str">
            <v/>
          </cell>
          <cell r="BM898" t="str">
            <v/>
          </cell>
          <cell r="BN898" t="str">
            <v/>
          </cell>
          <cell r="BO898" t="str">
            <v/>
          </cell>
          <cell r="BP898" t="str">
            <v/>
          </cell>
          <cell r="BQ898" t="str">
            <v/>
          </cell>
          <cell r="BR898" t="str">
            <v/>
          </cell>
          <cell r="BS898" t="str">
            <v/>
          </cell>
          <cell r="BT898" t="str">
            <v/>
          </cell>
          <cell r="BU898" t="str">
            <v/>
          </cell>
          <cell r="BV898" t="str">
            <v/>
          </cell>
          <cell r="BW898" t="str">
            <v/>
          </cell>
          <cell r="BX898" t="str">
            <v/>
          </cell>
        </row>
        <row r="899">
          <cell r="A899" t="str">
            <v>RILTXML</v>
          </cell>
          <cell r="B899" t="str">
            <v>Technologies XML</v>
          </cell>
          <cell r="C899" t="str">
            <v>Aspects techniques et approches métier</v>
          </cell>
          <cell r="D899" t="str">
            <v>Olivier GULTZGOFF,Joëlle VITTONE</v>
          </cell>
          <cell r="E899" t="str">
            <v/>
          </cell>
          <cell r="F899" t="str">
            <v>GULTZGOFF, Olivier</v>
          </cell>
          <cell r="G899" t="str">
            <v>VITTONE, Joëlle</v>
          </cell>
          <cell r="H899" t="str">
            <v/>
          </cell>
          <cell r="I899" t="str">
            <v/>
          </cell>
          <cell r="J899" t="str">
            <v/>
          </cell>
          <cell r="K899" t="str">
            <v>Edition du 1 June 2010</v>
          </cell>
          <cell r="L899" t="str">
            <v>308 pages</v>
          </cell>
          <cell r="M899" t="str">
            <v>Editions ENI</v>
          </cell>
          <cell r="N899" t="str">
            <v>fre</v>
          </cell>
          <cell r="O899" t="str">
            <v>fre</v>
          </cell>
          <cell r="P899" t="str">
            <v>fre</v>
          </cell>
          <cell r="Q899" t="str">
            <v>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v>
          </cell>
          <cell r="R899">
            <v>9782746056084</v>
          </cell>
          <cell r="S899" t="str">
            <v>Version Numérique</v>
          </cell>
          <cell r="T899">
            <v>9782746055155</v>
          </cell>
          <cell r="U899" t="str">
            <v>Version Imprimée</v>
          </cell>
          <cell r="V899" t="str">
            <v>St-Herblain</v>
          </cell>
          <cell r="W899" t="str">
            <v>Editions ENI</v>
          </cell>
          <cell r="X899">
            <v>2010</v>
          </cell>
          <cell r="Y899" t="str">
            <v>Bibliothèque Numérique ENI (Service en ligne)</v>
          </cell>
          <cell r="Z899" t="str">
            <v>RESSOURCES INFORMATIQUES</v>
          </cell>
          <cell r="AA899" t="str">
            <v>texte</v>
          </cell>
          <cell r="AB899" t="str">
            <v>txt</v>
          </cell>
          <cell r="AC899" t="str">
            <v>rdacontent/fre</v>
          </cell>
          <cell r="AD899" t="str">
            <v>informatique</v>
          </cell>
          <cell r="AE899" t="str">
            <v>c</v>
          </cell>
          <cell r="AF899" t="str">
            <v>rdamedia/fre</v>
          </cell>
          <cell r="AG899" t="str">
            <v>ressource en ligne</v>
          </cell>
          <cell r="AH899" t="str">
            <v>cr</v>
          </cell>
          <cell r="AI899" t="str">
            <v>rdacarrier/fre</v>
          </cell>
          <cell r="AJ899" t="str">
            <v>m\\\\\o\\d\\\\\\\\</v>
          </cell>
          <cell r="AK899" t="str">
            <v>cr\cn\\\\uuaua</v>
          </cell>
          <cell r="AL899" t="str">
            <v>Accès restreint aux membres</v>
          </cell>
          <cell r="AM899" t="str">
            <v>Source de la note de description : Version imprimée</v>
          </cell>
          <cell r="AN899" t="str">
            <v/>
          </cell>
          <cell r="AO899" t="str">
            <v>%SITE_CLIENT%/?library_guid=845879E1-0E2F-4889-9648-DF061D01A96F</v>
          </cell>
          <cell r="AP899" t="str">
            <v>Accès au travers du portail ENI</v>
          </cell>
          <cell r="AQ899" t="str">
            <v xml:space="preserve"> CSS </v>
          </cell>
          <cell r="AR899" t="str">
            <v xml:space="preserve"> LNRILTXML</v>
          </cell>
          <cell r="AS899" t="str">
            <v xml:space="preserve"> Xpath </v>
          </cell>
          <cell r="AT899" t="str">
            <v xml:space="preserve"> XQuery </v>
          </cell>
          <cell r="AU899" t="str">
            <v xml:space="preserve"> XSL</v>
          </cell>
          <cell r="AV899" t="str">
            <v xml:space="preserve"> XSLT </v>
          </cell>
          <cell r="AW899" t="str">
            <v xml:space="preserve">FO </v>
          </cell>
          <cell r="AX899" t="str">
            <v xml:space="preserve">livre XML </v>
          </cell>
          <cell r="AY899" t="str">
            <v/>
          </cell>
          <cell r="AZ899" t="str">
            <v/>
          </cell>
          <cell r="BA899" t="str">
            <v/>
          </cell>
          <cell r="BB899" t="str">
            <v/>
          </cell>
          <cell r="BC899" t="str">
            <v/>
          </cell>
          <cell r="BD899" t="str">
            <v/>
          </cell>
          <cell r="BE899" t="str">
            <v/>
          </cell>
          <cell r="BF899" t="str">
            <v/>
          </cell>
          <cell r="BG899" t="str">
            <v/>
          </cell>
          <cell r="BH899" t="str">
            <v/>
          </cell>
          <cell r="BI899" t="str">
            <v/>
          </cell>
          <cell r="BJ899" t="str">
            <v/>
          </cell>
          <cell r="BK899" t="str">
            <v/>
          </cell>
          <cell r="BL899" t="str">
            <v/>
          </cell>
          <cell r="BM899" t="str">
            <v/>
          </cell>
          <cell r="BN899" t="str">
            <v/>
          </cell>
          <cell r="BO899" t="str">
            <v/>
          </cell>
          <cell r="BP899" t="str">
            <v/>
          </cell>
          <cell r="BQ899" t="str">
            <v/>
          </cell>
          <cell r="BR899" t="str">
            <v/>
          </cell>
          <cell r="BS899" t="str">
            <v/>
          </cell>
          <cell r="BT899" t="str">
            <v/>
          </cell>
          <cell r="BU899" t="str">
            <v/>
          </cell>
          <cell r="BV899" t="str">
            <v/>
          </cell>
          <cell r="BW899" t="str">
            <v/>
          </cell>
          <cell r="BX899" t="str">
            <v/>
          </cell>
        </row>
        <row r="900">
          <cell r="A900" t="str">
            <v>RIMADB</v>
          </cell>
          <cell r="B900" t="str">
            <v>MariaDB</v>
          </cell>
          <cell r="C900" t="str">
            <v>Administration et optimisation</v>
          </cell>
          <cell r="D900" t="str">
            <v>Stéphane COMBAUDON</v>
          </cell>
          <cell r="E900" t="str">
            <v/>
          </cell>
          <cell r="F900" t="str">
            <v>COMBAUDON, Stéphane</v>
          </cell>
          <cell r="G900" t="str">
            <v/>
          </cell>
          <cell r="H900" t="str">
            <v/>
          </cell>
          <cell r="I900" t="str">
            <v/>
          </cell>
          <cell r="J900" t="str">
            <v/>
          </cell>
          <cell r="K900" t="str">
            <v>Edition du 1 July 2017</v>
          </cell>
          <cell r="L900" t="str">
            <v>518 pages</v>
          </cell>
          <cell r="M900" t="str">
            <v>Editions ENI</v>
          </cell>
          <cell r="N900" t="str">
            <v>fre</v>
          </cell>
          <cell r="O900" t="str">
            <v>fre</v>
          </cell>
          <cell r="P900" t="str">
            <v>fre</v>
          </cell>
          <cell r="Q900" t="str">
            <v>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v>
          </cell>
          <cell r="R900">
            <v>9782409009624</v>
          </cell>
          <cell r="S900" t="str">
            <v>Version Numérique</v>
          </cell>
          <cell r="T900">
            <v>9782409008559</v>
          </cell>
          <cell r="U900" t="str">
            <v>Version Imprimée</v>
          </cell>
          <cell r="V900" t="str">
            <v>St-Herblain</v>
          </cell>
          <cell r="W900" t="str">
            <v>Editions ENI</v>
          </cell>
          <cell r="X900">
            <v>2017</v>
          </cell>
          <cell r="Y900" t="str">
            <v>Bibliothèque Numérique ENI (Service en ligne)</v>
          </cell>
          <cell r="Z900" t="str">
            <v>RESSOURCES INFORMATIQUES</v>
          </cell>
          <cell r="AA900" t="str">
            <v>texte</v>
          </cell>
          <cell r="AB900" t="str">
            <v>txt</v>
          </cell>
          <cell r="AC900" t="str">
            <v>rdacontent/fre</v>
          </cell>
          <cell r="AD900" t="str">
            <v>informatique</v>
          </cell>
          <cell r="AE900" t="str">
            <v>c</v>
          </cell>
          <cell r="AF900" t="str">
            <v>rdamedia/fre</v>
          </cell>
          <cell r="AG900" t="str">
            <v>ressource en ligne</v>
          </cell>
          <cell r="AH900" t="str">
            <v>cr</v>
          </cell>
          <cell r="AI900" t="str">
            <v>rdacarrier/fre</v>
          </cell>
          <cell r="AJ900" t="str">
            <v>m\\\\\o\\d\\\\\\\\</v>
          </cell>
          <cell r="AK900" t="str">
            <v>cr\cn\\\\uuaua</v>
          </cell>
          <cell r="AL900" t="str">
            <v>Accès restreint aux membres</v>
          </cell>
          <cell r="AM900" t="str">
            <v>Source de la note de description : Version imprimée</v>
          </cell>
          <cell r="AN900" t="str">
            <v/>
          </cell>
          <cell r="AO900" t="str">
            <v>%SITE_CLIENT%/?library_guid=B2FFF4FB-9D0B-473E-A74A-38CD0DCFF967</v>
          </cell>
          <cell r="AP900" t="str">
            <v>Accès au travers du portail ENI</v>
          </cell>
          <cell r="AQ900" t="str">
            <v xml:space="preserve"> LNRIMADB</v>
          </cell>
          <cell r="AR900" t="str">
            <v xml:space="preserve"> mariadb </v>
          </cell>
          <cell r="AS900" t="str">
            <v xml:space="preserve"> MySQL </v>
          </cell>
          <cell r="AT900" t="str">
            <v xml:space="preserve"> mysql </v>
          </cell>
          <cell r="AU900" t="str">
            <v xml:space="preserve"> SGBD </v>
          </cell>
          <cell r="AV900" t="str">
            <v xml:space="preserve"> sgbd </v>
          </cell>
          <cell r="AW900" t="str">
            <v xml:space="preserve"> sgbdr </v>
          </cell>
          <cell r="AX900" t="str">
            <v xml:space="preserve">livre MariaDB </v>
          </cell>
          <cell r="AY900" t="str">
            <v/>
          </cell>
          <cell r="AZ900" t="str">
            <v/>
          </cell>
          <cell r="BA900" t="str">
            <v/>
          </cell>
          <cell r="BB900" t="str">
            <v/>
          </cell>
          <cell r="BC900" t="str">
            <v/>
          </cell>
          <cell r="BD900" t="str">
            <v/>
          </cell>
          <cell r="BE900" t="str">
            <v/>
          </cell>
          <cell r="BF900" t="str">
            <v/>
          </cell>
          <cell r="BG900" t="str">
            <v/>
          </cell>
          <cell r="BH900" t="str">
            <v/>
          </cell>
          <cell r="BI900" t="str">
            <v/>
          </cell>
          <cell r="BJ900" t="str">
            <v/>
          </cell>
          <cell r="BK900" t="str">
            <v/>
          </cell>
          <cell r="BL900" t="str">
            <v/>
          </cell>
          <cell r="BM900" t="str">
            <v/>
          </cell>
          <cell r="BN900" t="str">
            <v/>
          </cell>
          <cell r="BO900" t="str">
            <v/>
          </cell>
          <cell r="BP900" t="str">
            <v/>
          </cell>
          <cell r="BQ900" t="str">
            <v/>
          </cell>
          <cell r="BR900" t="str">
            <v/>
          </cell>
          <cell r="BS900" t="str">
            <v/>
          </cell>
          <cell r="BT900" t="str">
            <v/>
          </cell>
          <cell r="BU900" t="str">
            <v/>
          </cell>
          <cell r="BV900" t="str">
            <v/>
          </cell>
          <cell r="BW900" t="str">
            <v/>
          </cell>
          <cell r="BX900" t="str">
            <v/>
          </cell>
        </row>
        <row r="901">
          <cell r="A901" t="str">
            <v>RIMATLAB</v>
          </cell>
          <cell r="B901" t="str">
            <v>Programmer en MATLAB</v>
          </cell>
          <cell r="C901" t="str">
            <v/>
          </cell>
          <cell r="D901" t="str">
            <v>Mohamed Fadhel SAAD</v>
          </cell>
          <cell r="E901" t="str">
            <v/>
          </cell>
          <cell r="F901" t="str">
            <v>SAAD, Mohamed Fadhel</v>
          </cell>
          <cell r="G901" t="str">
            <v/>
          </cell>
          <cell r="H901" t="str">
            <v/>
          </cell>
          <cell r="I901" t="str">
            <v/>
          </cell>
          <cell r="J901" t="str">
            <v/>
          </cell>
          <cell r="K901" t="str">
            <v>Edition du 1 December 2020</v>
          </cell>
          <cell r="L901" t="str">
            <v>407 pages</v>
          </cell>
          <cell r="M901" t="str">
            <v>Editions ENI</v>
          </cell>
          <cell r="N901" t="str">
            <v>fre</v>
          </cell>
          <cell r="O901" t="str">
            <v>fre</v>
          </cell>
          <cell r="P901" t="str">
            <v>fre</v>
          </cell>
          <cell r="Q901" t="str">
            <v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v>
          </cell>
          <cell r="R901">
            <v>9782409028137</v>
          </cell>
          <cell r="S901" t="str">
            <v>Version Numérique</v>
          </cell>
          <cell r="T901">
            <v>9782409028120</v>
          </cell>
          <cell r="U901" t="str">
            <v>Version Imprimée</v>
          </cell>
          <cell r="V901" t="str">
            <v>St-Herblain</v>
          </cell>
          <cell r="W901" t="str">
            <v>Editions ENI</v>
          </cell>
          <cell r="X901">
            <v>2020</v>
          </cell>
          <cell r="Y901" t="str">
            <v>Bibliothèque Numérique ENI (Service en ligne)</v>
          </cell>
          <cell r="Z901" t="str">
            <v>RESSOURCES INFORMATIQUES</v>
          </cell>
          <cell r="AA901" t="str">
            <v>texte</v>
          </cell>
          <cell r="AB901" t="str">
            <v>txt</v>
          </cell>
          <cell r="AC901" t="str">
            <v>rdacontent/fre</v>
          </cell>
          <cell r="AD901" t="str">
            <v>informatique</v>
          </cell>
          <cell r="AE901" t="str">
            <v>c</v>
          </cell>
          <cell r="AF901" t="str">
            <v>rdamedia/fre</v>
          </cell>
          <cell r="AG901" t="str">
            <v>ressource en ligne</v>
          </cell>
          <cell r="AH901" t="str">
            <v>cr</v>
          </cell>
          <cell r="AI901" t="str">
            <v>rdacarrier/fre</v>
          </cell>
          <cell r="AJ901" t="str">
            <v>m\\\\\o\\d\\\\\\\\</v>
          </cell>
          <cell r="AK901" t="str">
            <v>cr\cn\\\\uuaua</v>
          </cell>
          <cell r="AL901" t="str">
            <v>Accès restreint aux membres</v>
          </cell>
          <cell r="AM901" t="str">
            <v>Source de la note de description : Version imprimée</v>
          </cell>
          <cell r="AN901" t="str">
            <v/>
          </cell>
          <cell r="AO901" t="str">
            <v>%SITE_CLIENT%/?library_guid=FC227155-4BF5-41F2-AFB4-AFEF0828964D</v>
          </cell>
          <cell r="AP901" t="str">
            <v>Accès au travers du portail ENI</v>
          </cell>
          <cell r="AQ901" t="str">
            <v xml:space="preserve"> calcul numérique </v>
          </cell>
          <cell r="AR901" t="str">
            <v xml:space="preserve"> mathématiques </v>
          </cell>
          <cell r="AS901" t="str">
            <v xml:space="preserve"> programmation scientifique </v>
          </cell>
          <cell r="AT901" t="str">
            <v xml:space="preserve"> programmation technique </v>
          </cell>
          <cell r="AU901" t="str">
            <v xml:space="preserve"> Sciences</v>
          </cell>
          <cell r="AV901" t="str">
            <v xml:space="preserve">matlab </v>
          </cell>
          <cell r="AW901" t="str">
            <v/>
          </cell>
          <cell r="AX901" t="str">
            <v/>
          </cell>
          <cell r="AY901" t="str">
            <v/>
          </cell>
          <cell r="AZ901" t="str">
            <v/>
          </cell>
          <cell r="BA901" t="str">
            <v/>
          </cell>
          <cell r="BB901" t="str">
            <v/>
          </cell>
          <cell r="BC901" t="str">
            <v/>
          </cell>
          <cell r="BD901" t="str">
            <v/>
          </cell>
          <cell r="BE901" t="str">
            <v/>
          </cell>
          <cell r="BF901" t="str">
            <v/>
          </cell>
          <cell r="BG901" t="str">
            <v/>
          </cell>
          <cell r="BH901" t="str">
            <v/>
          </cell>
          <cell r="BI901" t="str">
            <v/>
          </cell>
          <cell r="BJ901" t="str">
            <v/>
          </cell>
          <cell r="BK901" t="str">
            <v/>
          </cell>
          <cell r="BL901" t="str">
            <v/>
          </cell>
          <cell r="BM901" t="str">
            <v/>
          </cell>
          <cell r="BN901" t="str">
            <v/>
          </cell>
          <cell r="BO901" t="str">
            <v/>
          </cell>
          <cell r="BP901" t="str">
            <v/>
          </cell>
          <cell r="BQ901" t="str">
            <v/>
          </cell>
          <cell r="BR901" t="str">
            <v/>
          </cell>
          <cell r="BS901" t="str">
            <v/>
          </cell>
          <cell r="BT901" t="str">
            <v/>
          </cell>
          <cell r="BU901" t="str">
            <v/>
          </cell>
          <cell r="BV901" t="str">
            <v/>
          </cell>
          <cell r="BW901" t="str">
            <v/>
          </cell>
          <cell r="BX901" t="str">
            <v/>
          </cell>
        </row>
        <row r="902">
          <cell r="A902" t="str">
            <v>RIMLDLALG</v>
          </cell>
          <cell r="B902" t="str">
            <v>Machine Learning et Deep Learning</v>
          </cell>
          <cell r="C902" t="str">
            <v>Des bases à la conception avancée d'algorithmes (exemples en Python et en JavaScript)</v>
          </cell>
          <cell r="D902" t="str">
            <v>Patrick WAMPÉ</v>
          </cell>
          <cell r="E902" t="str">
            <v/>
          </cell>
          <cell r="F902" t="str">
            <v>WAMPÉ, Patrick</v>
          </cell>
          <cell r="G902" t="str">
            <v/>
          </cell>
          <cell r="H902" t="str">
            <v/>
          </cell>
          <cell r="I902" t="str">
            <v/>
          </cell>
          <cell r="J902" t="str">
            <v/>
          </cell>
          <cell r="K902" t="str">
            <v>Edition du 1 July 2021</v>
          </cell>
          <cell r="L902" t="str">
            <v>283 pages</v>
          </cell>
          <cell r="M902" t="str">
            <v>Editions ENI</v>
          </cell>
          <cell r="N902" t="str">
            <v>fre</v>
          </cell>
          <cell r="O902" t="str">
            <v>fre</v>
          </cell>
          <cell r="P902" t="str">
            <v>fre</v>
          </cell>
          <cell r="Q902" t="str">
            <v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v>
          </cell>
          <cell r="R902">
            <v>9782409027611</v>
          </cell>
          <cell r="S902" t="str">
            <v>Version Numérique</v>
          </cell>
          <cell r="T902">
            <v>9782409027604</v>
          </cell>
          <cell r="U902" t="str">
            <v>Version Imprimée</v>
          </cell>
          <cell r="V902" t="str">
            <v>St-Herblain</v>
          </cell>
          <cell r="W902" t="str">
            <v>Editions ENI</v>
          </cell>
          <cell r="X902">
            <v>2021</v>
          </cell>
          <cell r="Y902" t="str">
            <v>Bibliothèque Numérique ENI (Service en ligne)</v>
          </cell>
          <cell r="Z902" t="str">
            <v>RESSOURCES INFORMATIQUES</v>
          </cell>
          <cell r="AA902" t="str">
            <v>texte</v>
          </cell>
          <cell r="AB902" t="str">
            <v>txt</v>
          </cell>
          <cell r="AC902" t="str">
            <v>rdacontent/fre</v>
          </cell>
          <cell r="AD902" t="str">
            <v>informatique</v>
          </cell>
          <cell r="AE902" t="str">
            <v>c</v>
          </cell>
          <cell r="AF902" t="str">
            <v>rdamedia/fre</v>
          </cell>
          <cell r="AG902" t="str">
            <v>ressource en ligne</v>
          </cell>
          <cell r="AH902" t="str">
            <v>cr</v>
          </cell>
          <cell r="AI902" t="str">
            <v>rdacarrier/fre</v>
          </cell>
          <cell r="AJ902" t="str">
            <v>m\\\\\o\\d\\\\\\\\</v>
          </cell>
          <cell r="AK902" t="str">
            <v>cr\cn\\\\uuaua</v>
          </cell>
          <cell r="AL902" t="str">
            <v>Accès restreint aux membres</v>
          </cell>
          <cell r="AM902" t="str">
            <v>Source de la note de description : Version imprimée</v>
          </cell>
          <cell r="AN902" t="str">
            <v/>
          </cell>
          <cell r="AO902" t="str">
            <v>%SITE_CLIENT%/?library_guid=4B7BC87B-7C6B-4A20-A648-D2AC72CA37AB</v>
          </cell>
          <cell r="AP902" t="str">
            <v>Accès au travers du portail ENI</v>
          </cell>
          <cell r="AQ902" t="str">
            <v xml:space="preserve"> algo </v>
          </cell>
          <cell r="AR902" t="str">
            <v xml:space="preserve"> algorithme </v>
          </cell>
          <cell r="AS902" t="str">
            <v xml:space="preserve"> algorithmie </v>
          </cell>
          <cell r="AT902" t="str">
            <v xml:space="preserve"> IA</v>
          </cell>
          <cell r="AU902" t="str">
            <v xml:space="preserve"> intelligence artificielle </v>
          </cell>
          <cell r="AV902" t="str">
            <v xml:space="preserve">algorithmique </v>
          </cell>
          <cell r="AW902" t="str">
            <v/>
          </cell>
          <cell r="AX902" t="str">
            <v/>
          </cell>
          <cell r="AY902" t="str">
            <v/>
          </cell>
          <cell r="AZ902" t="str">
            <v/>
          </cell>
          <cell r="BA902" t="str">
            <v/>
          </cell>
          <cell r="BB902" t="str">
            <v/>
          </cell>
          <cell r="BC902" t="str">
            <v/>
          </cell>
          <cell r="BD902" t="str">
            <v/>
          </cell>
          <cell r="BE902" t="str">
            <v/>
          </cell>
          <cell r="BF902" t="str">
            <v/>
          </cell>
          <cell r="BG902" t="str">
            <v/>
          </cell>
          <cell r="BH902" t="str">
            <v/>
          </cell>
          <cell r="BI902" t="str">
            <v/>
          </cell>
          <cell r="BJ902" t="str">
            <v/>
          </cell>
          <cell r="BK902" t="str">
            <v/>
          </cell>
          <cell r="BL902" t="str">
            <v/>
          </cell>
          <cell r="BM902" t="str">
            <v/>
          </cell>
          <cell r="BN902" t="str">
            <v/>
          </cell>
          <cell r="BO902" t="str">
            <v/>
          </cell>
          <cell r="BP902" t="str">
            <v/>
          </cell>
          <cell r="BQ902" t="str">
            <v/>
          </cell>
          <cell r="BR902" t="str">
            <v/>
          </cell>
          <cell r="BS902" t="str">
            <v/>
          </cell>
          <cell r="BT902" t="str">
            <v/>
          </cell>
          <cell r="BU902" t="str">
            <v/>
          </cell>
          <cell r="BV902" t="str">
            <v/>
          </cell>
          <cell r="BW902" t="str">
            <v/>
          </cell>
          <cell r="BX902" t="str">
            <v/>
          </cell>
        </row>
        <row r="903">
          <cell r="A903" t="str">
            <v>RIPHPJAV</v>
          </cell>
          <cell r="B903" t="str">
            <v>PHP et JavaScript</v>
          </cell>
          <cell r="C903" t="str">
            <v>Dynamisez vos sites et applications web (avec exercices et corrigés)</v>
          </cell>
          <cell r="D903" t="str">
            <v>Mickaël  ROULEAU</v>
          </cell>
          <cell r="E903" t="str">
            <v/>
          </cell>
          <cell r="F903" t="str">
            <v xml:space="preserve">ROULEAU, Mickaël </v>
          </cell>
          <cell r="G903" t="str">
            <v/>
          </cell>
          <cell r="H903" t="str">
            <v/>
          </cell>
          <cell r="I903" t="str">
            <v/>
          </cell>
          <cell r="J903" t="str">
            <v/>
          </cell>
          <cell r="K903" t="str">
            <v>Edition du 1 August 2018</v>
          </cell>
          <cell r="L903" t="str">
            <v>456 pages</v>
          </cell>
          <cell r="M903" t="str">
            <v>Editions ENI</v>
          </cell>
          <cell r="N903" t="str">
            <v>fre</v>
          </cell>
          <cell r="O903" t="str">
            <v>fre</v>
          </cell>
          <cell r="P903" t="str">
            <v>fre</v>
          </cell>
          <cell r="Q903" t="str">
            <v>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v>
          </cell>
          <cell r="R903">
            <v>9782409014741</v>
          </cell>
          <cell r="S903" t="str">
            <v>Version Numérique</v>
          </cell>
          <cell r="T903">
            <v>9782409014734</v>
          </cell>
          <cell r="U903" t="str">
            <v>Version Imprimée</v>
          </cell>
          <cell r="V903" t="str">
            <v>St-Herblain</v>
          </cell>
          <cell r="W903" t="str">
            <v>Editions ENI</v>
          </cell>
          <cell r="X903">
            <v>2018</v>
          </cell>
          <cell r="Y903" t="str">
            <v>Bibliothèque Numérique ENI (Service en ligne)</v>
          </cell>
          <cell r="Z903" t="str">
            <v>RESSOURCES INFORMATIQUES</v>
          </cell>
          <cell r="AA903" t="str">
            <v>texte</v>
          </cell>
          <cell r="AB903" t="str">
            <v>txt</v>
          </cell>
          <cell r="AC903" t="str">
            <v>rdacontent/fre</v>
          </cell>
          <cell r="AD903" t="str">
            <v>informatique</v>
          </cell>
          <cell r="AE903" t="str">
            <v>c</v>
          </cell>
          <cell r="AF903" t="str">
            <v>rdamedia/fre</v>
          </cell>
          <cell r="AG903" t="str">
            <v>ressource en ligne</v>
          </cell>
          <cell r="AH903" t="str">
            <v>cr</v>
          </cell>
          <cell r="AI903" t="str">
            <v>rdacarrier/fre</v>
          </cell>
          <cell r="AJ903" t="str">
            <v>m\\\\\o\\d\\\\\\\\</v>
          </cell>
          <cell r="AK903" t="str">
            <v>cr\cn\\\\uuaua</v>
          </cell>
          <cell r="AL903" t="str">
            <v>Accès restreint aux membres</v>
          </cell>
          <cell r="AM903" t="str">
            <v>Source de la note de description : Version imprimée</v>
          </cell>
          <cell r="AN903" t="str">
            <v/>
          </cell>
          <cell r="AO903" t="str">
            <v>%SITE_CLIENT%/?library_guid=F186E000-BF98-486B-A726-69D9E95B5AF8</v>
          </cell>
          <cell r="AP903" t="str">
            <v>Accès au travers du portail ENI</v>
          </cell>
          <cell r="AQ903" t="str">
            <v xml:space="preserve"> applications web  </v>
          </cell>
          <cell r="AR903" t="str">
            <v xml:space="preserve"> CSS </v>
          </cell>
          <cell r="AS903" t="str">
            <v xml:space="preserve"> HTML </v>
          </cell>
          <cell r="AT903" t="str">
            <v xml:space="preserve"> JavaScript </v>
          </cell>
          <cell r="AU903" t="str">
            <v xml:space="preserve"> LNRIPHPJAV</v>
          </cell>
          <cell r="AV903" t="str">
            <v xml:space="preserve"> site web </v>
          </cell>
          <cell r="AW903" t="str">
            <v xml:space="preserve">PHP </v>
          </cell>
          <cell r="AX903" t="str">
            <v/>
          </cell>
          <cell r="AY903" t="str">
            <v/>
          </cell>
          <cell r="AZ903" t="str">
            <v/>
          </cell>
          <cell r="BA903" t="str">
            <v/>
          </cell>
          <cell r="BB903" t="str">
            <v/>
          </cell>
          <cell r="BC903" t="str">
            <v/>
          </cell>
          <cell r="BD903" t="str">
            <v/>
          </cell>
          <cell r="BE903" t="str">
            <v/>
          </cell>
          <cell r="BF903" t="str">
            <v/>
          </cell>
          <cell r="BG903" t="str">
            <v/>
          </cell>
          <cell r="BH903" t="str">
            <v/>
          </cell>
          <cell r="BI903" t="str">
            <v/>
          </cell>
          <cell r="BJ903" t="str">
            <v/>
          </cell>
          <cell r="BK903" t="str">
            <v/>
          </cell>
          <cell r="BL903" t="str">
            <v/>
          </cell>
          <cell r="BM903" t="str">
            <v/>
          </cell>
          <cell r="BN903" t="str">
            <v/>
          </cell>
          <cell r="BO903" t="str">
            <v/>
          </cell>
          <cell r="BP903" t="str">
            <v/>
          </cell>
          <cell r="BQ903" t="str">
            <v/>
          </cell>
          <cell r="BR903" t="str">
            <v/>
          </cell>
          <cell r="BS903" t="str">
            <v/>
          </cell>
          <cell r="BT903" t="str">
            <v/>
          </cell>
          <cell r="BU903" t="str">
            <v/>
          </cell>
          <cell r="BV903" t="str">
            <v/>
          </cell>
          <cell r="BW903" t="str">
            <v/>
          </cell>
          <cell r="BX903" t="str">
            <v/>
          </cell>
        </row>
        <row r="904">
          <cell r="A904" t="str">
            <v>RIPHPRES</v>
          </cell>
          <cell r="B904" t="str">
            <v>Apprendre à développer un site web responsive et dynamique avec PHP</v>
          </cell>
          <cell r="C904" t="str">
            <v/>
          </cell>
          <cell r="D904" t="str">
            <v>Julien  GAMBELLI</v>
          </cell>
          <cell r="E904" t="str">
            <v/>
          </cell>
          <cell r="F904" t="str">
            <v xml:space="preserve">GAMBELLI, Julien </v>
          </cell>
          <cell r="G904" t="str">
            <v/>
          </cell>
          <cell r="H904" t="str">
            <v/>
          </cell>
          <cell r="I904" t="str">
            <v/>
          </cell>
          <cell r="J904" t="str">
            <v/>
          </cell>
          <cell r="K904" t="str">
            <v>Edition du 1 November 2016</v>
          </cell>
          <cell r="L904" t="str">
            <v>421 pages</v>
          </cell>
          <cell r="M904" t="str">
            <v>Editions ENI</v>
          </cell>
          <cell r="N904" t="str">
            <v>fre</v>
          </cell>
          <cell r="O904" t="str">
            <v>fre</v>
          </cell>
          <cell r="P904" t="str">
            <v>fre</v>
          </cell>
          <cell r="Q904" t="str">
            <v>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v>
          </cell>
          <cell r="R904">
            <v>9782409005602</v>
          </cell>
          <cell r="S904" t="str">
            <v>Version Numérique</v>
          </cell>
          <cell r="T904">
            <v>9782409004360</v>
          </cell>
          <cell r="U904" t="str">
            <v>Version Imprimée</v>
          </cell>
          <cell r="V904" t="str">
            <v>St-Herblain</v>
          </cell>
          <cell r="W904" t="str">
            <v>Editions ENI</v>
          </cell>
          <cell r="X904">
            <v>2016</v>
          </cell>
          <cell r="Y904" t="str">
            <v>Bibliothèque Numérique ENI (Service en ligne)</v>
          </cell>
          <cell r="Z904" t="str">
            <v>RESSOURCES INFORMATIQUES</v>
          </cell>
          <cell r="AA904" t="str">
            <v>texte</v>
          </cell>
          <cell r="AB904" t="str">
            <v>txt</v>
          </cell>
          <cell r="AC904" t="str">
            <v>rdacontent/fre</v>
          </cell>
          <cell r="AD904" t="str">
            <v>informatique</v>
          </cell>
          <cell r="AE904" t="str">
            <v>c</v>
          </cell>
          <cell r="AF904" t="str">
            <v>rdamedia/fre</v>
          </cell>
          <cell r="AG904" t="str">
            <v>ressource en ligne</v>
          </cell>
          <cell r="AH904" t="str">
            <v>cr</v>
          </cell>
          <cell r="AI904" t="str">
            <v>rdacarrier/fre</v>
          </cell>
          <cell r="AJ904" t="str">
            <v>m\\\\\o\\d\\\\\\\\</v>
          </cell>
          <cell r="AK904" t="str">
            <v>cr\cn\\\\uuaua</v>
          </cell>
          <cell r="AL904" t="str">
            <v>Accès restreint aux membres</v>
          </cell>
          <cell r="AM904" t="str">
            <v>Source de la note de description : Version imprimée</v>
          </cell>
          <cell r="AN904" t="str">
            <v/>
          </cell>
          <cell r="AO904" t="str">
            <v>%SITE_CLIENT%/?library_guid=CC866ADF-834B-4FB6-9A26-AFF27DD84CDC</v>
          </cell>
          <cell r="AP904" t="str">
            <v>Accès au travers du portail ENI</v>
          </cell>
          <cell r="AQ904" t="str">
            <v xml:space="preserve"> CSS3 </v>
          </cell>
          <cell r="AR904" t="str">
            <v xml:space="preserve"> Javascript </v>
          </cell>
          <cell r="AS904" t="str">
            <v xml:space="preserve"> jquery </v>
          </cell>
          <cell r="AT904" t="str">
            <v xml:space="preserve"> LESS </v>
          </cell>
          <cell r="AU904" t="str">
            <v xml:space="preserve"> LNRIPHPRES</v>
          </cell>
          <cell r="AV904" t="str">
            <v xml:space="preserve"> SASS </v>
          </cell>
          <cell r="AW904" t="str">
            <v xml:space="preserve"> wamp  </v>
          </cell>
          <cell r="AX904" t="str">
            <v xml:space="preserve">HTML5 </v>
          </cell>
          <cell r="AY904" t="str">
            <v/>
          </cell>
          <cell r="AZ904" t="str">
            <v/>
          </cell>
          <cell r="BA904" t="str">
            <v/>
          </cell>
          <cell r="BB904" t="str">
            <v/>
          </cell>
          <cell r="BC904" t="str">
            <v/>
          </cell>
          <cell r="BD904" t="str">
            <v/>
          </cell>
          <cell r="BE904" t="str">
            <v/>
          </cell>
          <cell r="BF904" t="str">
            <v/>
          </cell>
          <cell r="BG904" t="str">
            <v/>
          </cell>
          <cell r="BH904" t="str">
            <v/>
          </cell>
          <cell r="BI904" t="str">
            <v/>
          </cell>
          <cell r="BJ904" t="str">
            <v/>
          </cell>
          <cell r="BK904" t="str">
            <v/>
          </cell>
          <cell r="BL904" t="str">
            <v/>
          </cell>
          <cell r="BM904" t="str">
            <v/>
          </cell>
          <cell r="BN904" t="str">
            <v/>
          </cell>
          <cell r="BO904" t="str">
            <v/>
          </cell>
          <cell r="BP904" t="str">
            <v/>
          </cell>
          <cell r="BQ904" t="str">
            <v/>
          </cell>
          <cell r="BR904" t="str">
            <v/>
          </cell>
          <cell r="BS904" t="str">
            <v/>
          </cell>
          <cell r="BT904" t="str">
            <v/>
          </cell>
          <cell r="BU904" t="str">
            <v/>
          </cell>
          <cell r="BV904" t="str">
            <v/>
          </cell>
          <cell r="BW904" t="str">
            <v/>
          </cell>
          <cell r="BX904" t="str">
            <v/>
          </cell>
        </row>
        <row r="905">
          <cell r="A905" t="str">
            <v>RIPHSYM</v>
          </cell>
          <cell r="B905" t="str">
            <v>Apprendre à développer des applications web avec PHP et Symfony</v>
          </cell>
          <cell r="C905" t="str">
            <v/>
          </cell>
          <cell r="D905" t="str">
            <v>Yves ROCAMORA</v>
          </cell>
          <cell r="E905" t="str">
            <v/>
          </cell>
          <cell r="F905" t="str">
            <v>ROCAMORA, Yves</v>
          </cell>
          <cell r="G905" t="str">
            <v/>
          </cell>
          <cell r="H905" t="str">
            <v/>
          </cell>
          <cell r="I905" t="str">
            <v/>
          </cell>
          <cell r="J905" t="str">
            <v/>
          </cell>
          <cell r="K905" t="str">
            <v>Edition du 1 November 2020</v>
          </cell>
          <cell r="L905" t="str">
            <v>480 pages</v>
          </cell>
          <cell r="M905" t="str">
            <v>Editions ENI</v>
          </cell>
          <cell r="N905" t="str">
            <v>fre</v>
          </cell>
          <cell r="O905" t="str">
            <v>fre</v>
          </cell>
          <cell r="P905" t="str">
            <v>fre</v>
          </cell>
          <cell r="Q905" t="str">
            <v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v>
          </cell>
          <cell r="R905">
            <v>9782409027819</v>
          </cell>
          <cell r="S905" t="str">
            <v>Version Numérique</v>
          </cell>
          <cell r="T905">
            <v>9782409027802</v>
          </cell>
          <cell r="U905" t="str">
            <v>Version Imprimée</v>
          </cell>
          <cell r="V905" t="str">
            <v>St-Herblain</v>
          </cell>
          <cell r="W905" t="str">
            <v>Editions ENI</v>
          </cell>
          <cell r="X905">
            <v>2020</v>
          </cell>
          <cell r="Y905" t="str">
            <v>Bibliothèque Numérique ENI (Service en ligne)</v>
          </cell>
          <cell r="Z905" t="str">
            <v>RESSOURCES INFORMATIQUES</v>
          </cell>
          <cell r="AA905" t="str">
            <v>texte</v>
          </cell>
          <cell r="AB905" t="str">
            <v>txt</v>
          </cell>
          <cell r="AC905" t="str">
            <v>rdacontent/fre</v>
          </cell>
          <cell r="AD905" t="str">
            <v>informatique</v>
          </cell>
          <cell r="AE905" t="str">
            <v>c</v>
          </cell>
          <cell r="AF905" t="str">
            <v>rdamedia/fre</v>
          </cell>
          <cell r="AG905" t="str">
            <v>ressource en ligne</v>
          </cell>
          <cell r="AH905" t="str">
            <v>cr</v>
          </cell>
          <cell r="AI905" t="str">
            <v>rdacarrier/fre</v>
          </cell>
          <cell r="AJ905" t="str">
            <v>m\\\\\o\\d\\\\\\\\</v>
          </cell>
          <cell r="AK905" t="str">
            <v>cr\cn\\\\uuaua</v>
          </cell>
          <cell r="AL905" t="str">
            <v>Accès restreint aux membres</v>
          </cell>
          <cell r="AM905" t="str">
            <v>Source de la note de description : Version imprimée</v>
          </cell>
          <cell r="AN905" t="str">
            <v/>
          </cell>
          <cell r="AO905" t="str">
            <v>%SITE_CLIENT%/?library_guid=6A86036C-98C4-4AD1-9F7A-367AC142E797</v>
          </cell>
          <cell r="AP905" t="str">
            <v>Accès au travers du portail ENI</v>
          </cell>
          <cell r="AQ905" t="str">
            <v xml:space="preserve"> Composer </v>
          </cell>
          <cell r="AR905" t="str">
            <v xml:space="preserve"> Doctrine</v>
          </cell>
          <cell r="AS905" t="str">
            <v xml:space="preserve"> framework </v>
          </cell>
          <cell r="AT905" t="str">
            <v xml:space="preserve"> Symfony </v>
          </cell>
          <cell r="AU905" t="str">
            <v xml:space="preserve"> Symfony Flex </v>
          </cell>
          <cell r="AV905" t="str">
            <v xml:space="preserve"> Twig </v>
          </cell>
          <cell r="AW905" t="str">
            <v xml:space="preserve"> Webpack Encore </v>
          </cell>
          <cell r="AX905" t="str">
            <v xml:space="preserve">PHP </v>
          </cell>
          <cell r="AY905" t="str">
            <v/>
          </cell>
          <cell r="AZ905" t="str">
            <v/>
          </cell>
          <cell r="BA905" t="str">
            <v/>
          </cell>
          <cell r="BB905" t="str">
            <v/>
          </cell>
          <cell r="BC905" t="str">
            <v/>
          </cell>
          <cell r="BD905" t="str">
            <v/>
          </cell>
          <cell r="BE905" t="str">
            <v/>
          </cell>
          <cell r="BF905" t="str">
            <v/>
          </cell>
          <cell r="BG905" t="str">
            <v/>
          </cell>
          <cell r="BH905" t="str">
            <v/>
          </cell>
          <cell r="BI905" t="str">
            <v/>
          </cell>
          <cell r="BJ905" t="str">
            <v/>
          </cell>
          <cell r="BK905" t="str">
            <v/>
          </cell>
          <cell r="BL905" t="str">
            <v/>
          </cell>
          <cell r="BM905" t="str">
            <v/>
          </cell>
          <cell r="BN905" t="str">
            <v/>
          </cell>
          <cell r="BO905" t="str">
            <v/>
          </cell>
          <cell r="BP905" t="str">
            <v/>
          </cell>
          <cell r="BQ905" t="str">
            <v/>
          </cell>
          <cell r="BR905" t="str">
            <v/>
          </cell>
          <cell r="BS905" t="str">
            <v/>
          </cell>
          <cell r="BT905" t="str">
            <v/>
          </cell>
          <cell r="BU905" t="str">
            <v/>
          </cell>
          <cell r="BV905" t="str">
            <v/>
          </cell>
          <cell r="BW905" t="str">
            <v/>
          </cell>
          <cell r="BX905" t="str">
            <v/>
          </cell>
        </row>
        <row r="906">
          <cell r="A906" t="str">
            <v>RIPLSQL</v>
          </cell>
          <cell r="B906" t="str">
            <v>PL/SQL sous Oracle 12c</v>
          </cell>
          <cell r="C906" t="str">
            <v>Guide du développeur</v>
          </cell>
          <cell r="D906" t="str">
            <v>Mohamed Fadhel SAAD</v>
          </cell>
          <cell r="E906" t="str">
            <v/>
          </cell>
          <cell r="F906" t="str">
            <v>SAAD, Mohamed Fadhel</v>
          </cell>
          <cell r="G906" t="str">
            <v/>
          </cell>
          <cell r="H906" t="str">
            <v/>
          </cell>
          <cell r="I906" t="str">
            <v/>
          </cell>
          <cell r="J906" t="str">
            <v/>
          </cell>
          <cell r="K906" t="str">
            <v>Edition du 1 October 2016</v>
          </cell>
          <cell r="L906" t="str">
            <v>298 pages</v>
          </cell>
          <cell r="M906" t="str">
            <v>Editions ENI</v>
          </cell>
          <cell r="N906" t="str">
            <v>fre</v>
          </cell>
          <cell r="O906" t="str">
            <v>fre</v>
          </cell>
          <cell r="P906" t="str">
            <v>fre</v>
          </cell>
          <cell r="Q906" t="str">
            <v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v>
          </cell>
          <cell r="R906">
            <v>9782409005268</v>
          </cell>
          <cell r="S906" t="str">
            <v>Version Numérique</v>
          </cell>
          <cell r="T906">
            <v>9782409003769</v>
          </cell>
          <cell r="U906" t="str">
            <v>Version Imprimée</v>
          </cell>
          <cell r="V906" t="str">
            <v>St-Herblain</v>
          </cell>
          <cell r="W906" t="str">
            <v>Editions ENI</v>
          </cell>
          <cell r="X906">
            <v>2016</v>
          </cell>
          <cell r="Y906" t="str">
            <v>Bibliothèque Numérique ENI (Service en ligne)</v>
          </cell>
          <cell r="Z906" t="str">
            <v>RESSOURCES INFORMATIQUES</v>
          </cell>
          <cell r="AA906" t="str">
            <v>texte</v>
          </cell>
          <cell r="AB906" t="str">
            <v>txt</v>
          </cell>
          <cell r="AC906" t="str">
            <v>rdacontent/fre</v>
          </cell>
          <cell r="AD906" t="str">
            <v>informatique</v>
          </cell>
          <cell r="AE906" t="str">
            <v>c</v>
          </cell>
          <cell r="AF906" t="str">
            <v>rdamedia/fre</v>
          </cell>
          <cell r="AG906" t="str">
            <v>ressource en ligne</v>
          </cell>
          <cell r="AH906" t="str">
            <v>cr</v>
          </cell>
          <cell r="AI906" t="str">
            <v>rdacarrier/fre</v>
          </cell>
          <cell r="AJ906" t="str">
            <v>m\\\\\o\\d\\\\\\\\</v>
          </cell>
          <cell r="AK906" t="str">
            <v>cr\cn\\\\uuaua</v>
          </cell>
          <cell r="AL906" t="str">
            <v>Accès restreint aux membres</v>
          </cell>
          <cell r="AM906" t="str">
            <v>Source de la note de description : Version imprimée</v>
          </cell>
          <cell r="AN906" t="str">
            <v/>
          </cell>
          <cell r="AO906" t="str">
            <v>%SITE_CLIENT%/?library_guid=94835808-EA73-4797-842E-DF80333A5E72</v>
          </cell>
          <cell r="AP906" t="str">
            <v>Accès au travers du portail ENI</v>
          </cell>
          <cell r="AQ906" t="str">
            <v xml:space="preserve"> base de données </v>
          </cell>
          <cell r="AR906" t="str">
            <v xml:space="preserve"> BDD </v>
          </cell>
          <cell r="AS906" t="str">
            <v xml:space="preserve"> langage </v>
          </cell>
          <cell r="AT906" t="str">
            <v xml:space="preserve"> langage procédural </v>
          </cell>
          <cell r="AU906" t="str">
            <v xml:space="preserve"> LNRIPLSQL</v>
          </cell>
          <cell r="AV906" t="str">
            <v xml:space="preserve"> SGBDD </v>
          </cell>
          <cell r="AW906" t="str">
            <v xml:space="preserve">oracle </v>
          </cell>
          <cell r="AX906" t="str">
            <v/>
          </cell>
          <cell r="AY906" t="str">
            <v/>
          </cell>
          <cell r="AZ906" t="str">
            <v/>
          </cell>
          <cell r="BA906" t="str">
            <v/>
          </cell>
          <cell r="BB906" t="str">
            <v/>
          </cell>
          <cell r="BC906" t="str">
            <v/>
          </cell>
          <cell r="BD906" t="str">
            <v/>
          </cell>
          <cell r="BE906" t="str">
            <v/>
          </cell>
          <cell r="BF906" t="str">
            <v/>
          </cell>
          <cell r="BG906" t="str">
            <v/>
          </cell>
          <cell r="BH906" t="str">
            <v/>
          </cell>
          <cell r="BI906" t="str">
            <v/>
          </cell>
          <cell r="BJ906" t="str">
            <v/>
          </cell>
          <cell r="BK906" t="str">
            <v/>
          </cell>
          <cell r="BL906" t="str">
            <v/>
          </cell>
          <cell r="BM906" t="str">
            <v/>
          </cell>
          <cell r="BN906" t="str">
            <v/>
          </cell>
          <cell r="BO906" t="str">
            <v/>
          </cell>
          <cell r="BP906" t="str">
            <v/>
          </cell>
          <cell r="BQ906" t="str">
            <v/>
          </cell>
          <cell r="BR906" t="str">
            <v/>
          </cell>
          <cell r="BS906" t="str">
            <v/>
          </cell>
          <cell r="BT906" t="str">
            <v/>
          </cell>
          <cell r="BU906" t="str">
            <v/>
          </cell>
          <cell r="BV906" t="str">
            <v/>
          </cell>
          <cell r="BW906" t="str">
            <v/>
          </cell>
          <cell r="BX906" t="str">
            <v/>
          </cell>
        </row>
        <row r="907">
          <cell r="A907" t="str">
            <v>RIPOST</v>
          </cell>
          <cell r="B907" t="str">
            <v>PostgreSQL</v>
          </cell>
          <cell r="C907" t="str">
            <v>Principes de base de l'utilisation de la base de données</v>
          </cell>
          <cell r="D907" t="str">
            <v>Sébastien LARDIÈRE</v>
          </cell>
          <cell r="E907" t="str">
            <v/>
          </cell>
          <cell r="F907" t="str">
            <v>LARDIÈRE, Sébastien</v>
          </cell>
          <cell r="G907" t="str">
            <v/>
          </cell>
          <cell r="H907" t="str">
            <v/>
          </cell>
          <cell r="I907" t="str">
            <v/>
          </cell>
          <cell r="J907" t="str">
            <v/>
          </cell>
          <cell r="K907" t="str">
            <v>Edition du 1 April 2020</v>
          </cell>
          <cell r="L907" t="str">
            <v>254 pages</v>
          </cell>
          <cell r="M907" t="str">
            <v>Editions ENI</v>
          </cell>
          <cell r="N907" t="str">
            <v>fre</v>
          </cell>
          <cell r="O907" t="str">
            <v>fre</v>
          </cell>
          <cell r="P907" t="str">
            <v>fre</v>
          </cell>
          <cell r="Q907" t="str">
            <v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v>
          </cell>
          <cell r="R907">
            <v>9782409024511</v>
          </cell>
          <cell r="S907" t="str">
            <v>Version Numérique</v>
          </cell>
          <cell r="T907">
            <v>9782409024504</v>
          </cell>
          <cell r="U907" t="str">
            <v>Version Imprimée</v>
          </cell>
          <cell r="V907" t="str">
            <v>St-Herblain</v>
          </cell>
          <cell r="W907" t="str">
            <v>Editions ENI</v>
          </cell>
          <cell r="X907">
            <v>2020</v>
          </cell>
          <cell r="Y907" t="str">
            <v>Bibliothèque Numérique ENI (Service en ligne)</v>
          </cell>
          <cell r="Z907" t="str">
            <v>RESSOURCES INFORMATIQUES</v>
          </cell>
          <cell r="AA907" t="str">
            <v>texte</v>
          </cell>
          <cell r="AB907" t="str">
            <v>txt</v>
          </cell>
          <cell r="AC907" t="str">
            <v>rdacontent/fre</v>
          </cell>
          <cell r="AD907" t="str">
            <v>informatique</v>
          </cell>
          <cell r="AE907" t="str">
            <v>c</v>
          </cell>
          <cell r="AF907" t="str">
            <v>rdamedia/fre</v>
          </cell>
          <cell r="AG907" t="str">
            <v>ressource en ligne</v>
          </cell>
          <cell r="AH907" t="str">
            <v>cr</v>
          </cell>
          <cell r="AI907" t="str">
            <v>rdacarrier/fre</v>
          </cell>
          <cell r="AJ907" t="str">
            <v>m\\\\\o\\d\\\\\\\\</v>
          </cell>
          <cell r="AK907" t="str">
            <v>cr\cn\\\\uuaua</v>
          </cell>
          <cell r="AL907" t="str">
            <v>Accès restreint aux membres</v>
          </cell>
          <cell r="AM907" t="str">
            <v>Source de la note de description : Version imprimée</v>
          </cell>
          <cell r="AN907" t="str">
            <v/>
          </cell>
          <cell r="AO907" t="str">
            <v>%SITE_CLIENT%/?library_guid=DC0399C0-8CCD-44AF-A006-B94712A3EB60</v>
          </cell>
          <cell r="AP907" t="str">
            <v>Accès au travers du portail ENI</v>
          </cell>
          <cell r="AQ907" t="str">
            <v xml:space="preserve"> bdd </v>
          </cell>
          <cell r="AR907" t="str">
            <v xml:space="preserve"> LNRIPOST</v>
          </cell>
          <cell r="AS907" t="str">
            <v xml:space="preserve"> open source </v>
          </cell>
          <cell r="AT907" t="str">
            <v xml:space="preserve"> sql </v>
          </cell>
          <cell r="AU907" t="str">
            <v xml:space="preserve">base de données </v>
          </cell>
          <cell r="AV907" t="str">
            <v/>
          </cell>
          <cell r="AW907" t="str">
            <v/>
          </cell>
          <cell r="AX907" t="str">
            <v/>
          </cell>
          <cell r="AY907" t="str">
            <v/>
          </cell>
          <cell r="AZ907" t="str">
            <v/>
          </cell>
          <cell r="BA907" t="str">
            <v/>
          </cell>
          <cell r="BB907" t="str">
            <v/>
          </cell>
          <cell r="BC907" t="str">
            <v/>
          </cell>
          <cell r="BD907" t="str">
            <v/>
          </cell>
          <cell r="BE907" t="str">
            <v/>
          </cell>
          <cell r="BF907" t="str">
            <v/>
          </cell>
          <cell r="BG907" t="str">
            <v/>
          </cell>
          <cell r="BH907" t="str">
            <v/>
          </cell>
          <cell r="BI907" t="str">
            <v/>
          </cell>
          <cell r="BJ907" t="str">
            <v/>
          </cell>
          <cell r="BK907" t="str">
            <v/>
          </cell>
          <cell r="BL907" t="str">
            <v/>
          </cell>
          <cell r="BM907" t="str">
            <v/>
          </cell>
          <cell r="BN907" t="str">
            <v/>
          </cell>
          <cell r="BO907" t="str">
            <v/>
          </cell>
          <cell r="BP907" t="str">
            <v/>
          </cell>
          <cell r="BQ907" t="str">
            <v/>
          </cell>
          <cell r="BR907" t="str">
            <v/>
          </cell>
          <cell r="BS907" t="str">
            <v/>
          </cell>
          <cell r="BT907" t="str">
            <v/>
          </cell>
          <cell r="BU907" t="str">
            <v/>
          </cell>
          <cell r="BV907" t="str">
            <v/>
          </cell>
          <cell r="BW907" t="str">
            <v/>
          </cell>
          <cell r="BX907" t="str">
            <v/>
          </cell>
        </row>
        <row r="908">
          <cell r="A908" t="str">
            <v>RIPOW</v>
          </cell>
          <cell r="B908" t="str">
            <v>Débuter avec PowerShell</v>
          </cell>
          <cell r="C908" t="str">
            <v/>
          </cell>
          <cell r="D908" t="str">
            <v>Jérôme BEZET-TORRES,Damien VAN ROBAEYS</v>
          </cell>
          <cell r="E908" t="str">
            <v/>
          </cell>
          <cell r="F908" t="str">
            <v>BEZET-TORRES, Jérôme</v>
          </cell>
          <cell r="G908" t="str">
            <v>VAN ROBAEYS, Damien</v>
          </cell>
          <cell r="H908" t="str">
            <v/>
          </cell>
          <cell r="I908" t="str">
            <v/>
          </cell>
          <cell r="J908" t="str">
            <v/>
          </cell>
          <cell r="K908" t="str">
            <v>Edition du 1 April 2023</v>
          </cell>
          <cell r="L908" t="str">
            <v>744 pages</v>
          </cell>
          <cell r="M908" t="str">
            <v>Editions ENI</v>
          </cell>
          <cell r="N908" t="str">
            <v>fre</v>
          </cell>
          <cell r="O908" t="str">
            <v>fre</v>
          </cell>
          <cell r="P908" t="str">
            <v>fre</v>
          </cell>
          <cell r="Q908" t="str">
            <v>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v>
          </cell>
          <cell r="R908">
            <v>9782409039652</v>
          </cell>
          <cell r="S908" t="str">
            <v>Version Numérique</v>
          </cell>
          <cell r="T908">
            <v>9782409039645</v>
          </cell>
          <cell r="U908" t="str">
            <v>Version Imprimée</v>
          </cell>
          <cell r="V908" t="str">
            <v>St-Herblain</v>
          </cell>
          <cell r="W908" t="str">
            <v>Editions ENI</v>
          </cell>
          <cell r="X908">
            <v>2023</v>
          </cell>
          <cell r="Y908" t="str">
            <v>Bibliothèque Numérique ENI (Service en ligne)</v>
          </cell>
          <cell r="Z908" t="str">
            <v>RESSOURCES INFORMATIQUES</v>
          </cell>
          <cell r="AA908" t="str">
            <v>texte</v>
          </cell>
          <cell r="AB908" t="str">
            <v>txt</v>
          </cell>
          <cell r="AC908" t="str">
            <v>rdacontent/fre</v>
          </cell>
          <cell r="AD908" t="str">
            <v>informatique</v>
          </cell>
          <cell r="AE908" t="str">
            <v>c</v>
          </cell>
          <cell r="AF908" t="str">
            <v>rdamedia/fre</v>
          </cell>
          <cell r="AG908" t="str">
            <v>ressource en ligne</v>
          </cell>
          <cell r="AH908" t="str">
            <v>cr</v>
          </cell>
          <cell r="AI908" t="str">
            <v>rdacarrier/fre</v>
          </cell>
          <cell r="AJ908" t="str">
            <v>m\\\\\o\\d\\\\\\\\</v>
          </cell>
          <cell r="AK908" t="str">
            <v>cr\cn\\\\uuaua</v>
          </cell>
          <cell r="AL908" t="str">
            <v>Accès restreint aux membres</v>
          </cell>
          <cell r="AM908" t="str">
            <v>Source de la note de description : Version imprimée</v>
          </cell>
          <cell r="AN908" t="str">
            <v/>
          </cell>
          <cell r="AO908" t="str">
            <v>%SITE_CLIENT%/?library_guid=E8B3E1DB-2619-4981-A75C-54A0B452D86C</v>
          </cell>
          <cell r="AP908" t="str">
            <v>Accès au travers du portail ENI</v>
          </cell>
          <cell r="AQ908" t="str">
            <v xml:space="preserve"> batch </v>
          </cell>
          <cell r="AR908" t="str">
            <v xml:space="preserve"> Microsoft </v>
          </cell>
          <cell r="AS908" t="str">
            <v xml:space="preserve"> monad </v>
          </cell>
          <cell r="AT908" t="str">
            <v xml:space="preserve"> powershel </v>
          </cell>
          <cell r="AU908" t="str">
            <v xml:space="preserve"> powershell Core</v>
          </cell>
          <cell r="AV908" t="str">
            <v xml:space="preserve"> remoting </v>
          </cell>
          <cell r="AW908" t="str">
            <v xml:space="preserve"> scripting </v>
          </cell>
          <cell r="AX908" t="str">
            <v xml:space="preserve">script </v>
          </cell>
          <cell r="AY908" t="str">
            <v/>
          </cell>
          <cell r="AZ908" t="str">
            <v/>
          </cell>
          <cell r="BA908" t="str">
            <v/>
          </cell>
          <cell r="BB908" t="str">
            <v/>
          </cell>
          <cell r="BC908" t="str">
            <v/>
          </cell>
          <cell r="BD908" t="str">
            <v/>
          </cell>
          <cell r="BE908" t="str">
            <v/>
          </cell>
          <cell r="BF908" t="str">
            <v/>
          </cell>
          <cell r="BG908" t="str">
            <v/>
          </cell>
          <cell r="BH908" t="str">
            <v/>
          </cell>
          <cell r="BI908" t="str">
            <v/>
          </cell>
          <cell r="BJ908" t="str">
            <v/>
          </cell>
          <cell r="BK908" t="str">
            <v/>
          </cell>
          <cell r="BL908" t="str">
            <v/>
          </cell>
          <cell r="BM908" t="str">
            <v/>
          </cell>
          <cell r="BN908" t="str">
            <v/>
          </cell>
          <cell r="BO908" t="str">
            <v/>
          </cell>
          <cell r="BP908" t="str">
            <v/>
          </cell>
          <cell r="BQ908" t="str">
            <v/>
          </cell>
          <cell r="BR908" t="str">
            <v/>
          </cell>
          <cell r="BS908" t="str">
            <v/>
          </cell>
          <cell r="BT908" t="str">
            <v/>
          </cell>
          <cell r="BU908" t="str">
            <v/>
          </cell>
          <cell r="BV908" t="str">
            <v/>
          </cell>
          <cell r="BW908" t="str">
            <v/>
          </cell>
          <cell r="BX908" t="str">
            <v/>
          </cell>
        </row>
        <row r="909">
          <cell r="A909" t="str">
            <v>RIPOWAPP</v>
          </cell>
          <cell r="B909" t="str">
            <v>Power Apps</v>
          </cell>
          <cell r="C909" t="str">
            <v>Débutez la création d'applications métier Canevas en Low Code</v>
          </cell>
          <cell r="D909" t="str">
            <v>Pascal CASTI</v>
          </cell>
          <cell r="E909" t="str">
            <v/>
          </cell>
          <cell r="F909" t="str">
            <v>CASTI, Pascal</v>
          </cell>
          <cell r="G909" t="str">
            <v/>
          </cell>
          <cell r="H909" t="str">
            <v/>
          </cell>
          <cell r="I909" t="str">
            <v/>
          </cell>
          <cell r="J909" t="str">
            <v/>
          </cell>
          <cell r="K909" t="str">
            <v>Edition du 1 August 2022</v>
          </cell>
          <cell r="L909" t="str">
            <v>505 pages</v>
          </cell>
          <cell r="M909" t="str">
            <v>Editions ENI</v>
          </cell>
          <cell r="N909" t="str">
            <v>fre</v>
          </cell>
          <cell r="O909" t="str">
            <v>fre</v>
          </cell>
          <cell r="P909" t="str">
            <v>fre</v>
          </cell>
          <cell r="Q909" t="str">
            <v>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v>
          </cell>
          <cell r="R909">
            <v>9782409035333</v>
          </cell>
          <cell r="S909" t="str">
            <v>Version Numérique</v>
          </cell>
          <cell r="T909">
            <v>9782409035326</v>
          </cell>
          <cell r="U909" t="str">
            <v>Version Imprimée</v>
          </cell>
          <cell r="V909" t="str">
            <v>St-Herblain</v>
          </cell>
          <cell r="W909" t="str">
            <v>Editions ENI</v>
          </cell>
          <cell r="X909">
            <v>2022</v>
          </cell>
          <cell r="Y909" t="str">
            <v>Bibliothèque Numérique ENI (Service en ligne)</v>
          </cell>
          <cell r="Z909" t="str">
            <v>RESSOURCES INFORMATIQUES</v>
          </cell>
          <cell r="AA909" t="str">
            <v>texte</v>
          </cell>
          <cell r="AB909" t="str">
            <v>txt</v>
          </cell>
          <cell r="AC909" t="str">
            <v>rdacontent/fre</v>
          </cell>
          <cell r="AD909" t="str">
            <v>informatique</v>
          </cell>
          <cell r="AE909" t="str">
            <v>c</v>
          </cell>
          <cell r="AF909" t="str">
            <v>rdamedia/fre</v>
          </cell>
          <cell r="AG909" t="str">
            <v>ressource en ligne</v>
          </cell>
          <cell r="AH909" t="str">
            <v>cr</v>
          </cell>
          <cell r="AI909" t="str">
            <v>rdacarrier/fre</v>
          </cell>
          <cell r="AJ909" t="str">
            <v>m\\\\\o\\d\\\\\\\\</v>
          </cell>
          <cell r="AK909" t="str">
            <v>cr\cn\\\\uuaua</v>
          </cell>
          <cell r="AL909" t="str">
            <v>Accès restreint aux membres</v>
          </cell>
          <cell r="AM909" t="str">
            <v>Source de la note de description : Version imprimée</v>
          </cell>
          <cell r="AN909" t="str">
            <v/>
          </cell>
          <cell r="AO909" t="str">
            <v>%SITE_CLIENT%/?library_guid=A151A64F-AF32-462B-981B-132F27170F58</v>
          </cell>
          <cell r="AP909" t="str">
            <v>Accès au travers du portail ENI</v>
          </cell>
          <cell r="AQ909" t="str">
            <v xml:space="preserve"> App </v>
          </cell>
          <cell r="AR909" t="str">
            <v xml:space="preserve"> Apps</v>
          </cell>
          <cell r="AS909" t="str">
            <v xml:space="preserve"> Canevas </v>
          </cell>
          <cell r="AT909" t="str">
            <v xml:space="preserve"> Low code </v>
          </cell>
          <cell r="AU909" t="str">
            <v xml:space="preserve"> Power Fx </v>
          </cell>
          <cell r="AV909" t="str">
            <v xml:space="preserve">Microsoft Power Apps </v>
          </cell>
          <cell r="AW909" t="str">
            <v/>
          </cell>
          <cell r="AX909" t="str">
            <v/>
          </cell>
          <cell r="AY909" t="str">
            <v/>
          </cell>
          <cell r="AZ909" t="str">
            <v/>
          </cell>
          <cell r="BA909" t="str">
            <v/>
          </cell>
          <cell r="BB909" t="str">
            <v/>
          </cell>
          <cell r="BC909" t="str">
            <v/>
          </cell>
          <cell r="BD909" t="str">
            <v/>
          </cell>
          <cell r="BE909" t="str">
            <v/>
          </cell>
          <cell r="BF909" t="str">
            <v/>
          </cell>
          <cell r="BG909" t="str">
            <v/>
          </cell>
          <cell r="BH909" t="str">
            <v/>
          </cell>
          <cell r="BI909" t="str">
            <v/>
          </cell>
          <cell r="BJ909" t="str">
            <v/>
          </cell>
          <cell r="BK909" t="str">
            <v/>
          </cell>
          <cell r="BL909" t="str">
            <v/>
          </cell>
          <cell r="BM909" t="str">
            <v/>
          </cell>
          <cell r="BN909" t="str">
            <v/>
          </cell>
          <cell r="BO909" t="str">
            <v/>
          </cell>
          <cell r="BP909" t="str">
            <v/>
          </cell>
          <cell r="BQ909" t="str">
            <v/>
          </cell>
          <cell r="BR909" t="str">
            <v/>
          </cell>
          <cell r="BS909" t="str">
            <v/>
          </cell>
          <cell r="BT909" t="str">
            <v/>
          </cell>
          <cell r="BU909" t="str">
            <v/>
          </cell>
          <cell r="BV909" t="str">
            <v/>
          </cell>
          <cell r="BW909" t="str">
            <v/>
          </cell>
          <cell r="BX909" t="str">
            <v/>
          </cell>
        </row>
        <row r="910">
          <cell r="A910" t="str">
            <v>RIPYTCN</v>
          </cell>
          <cell r="B910" t="str">
            <v>Python</v>
          </cell>
          <cell r="C910" t="str">
            <v>Introduction au calcul numérique</v>
          </cell>
          <cell r="D910" t="str">
            <v>Michel ROUSSELET</v>
          </cell>
          <cell r="E910" t="str">
            <v/>
          </cell>
          <cell r="F910" t="str">
            <v>ROUSSELET, Michel</v>
          </cell>
          <cell r="G910" t="str">
            <v/>
          </cell>
          <cell r="H910" t="str">
            <v/>
          </cell>
          <cell r="I910" t="str">
            <v/>
          </cell>
          <cell r="J910" t="str">
            <v/>
          </cell>
          <cell r="K910" t="str">
            <v>Edition du 1 March 2020</v>
          </cell>
          <cell r="L910" t="str">
            <v>448 pages</v>
          </cell>
          <cell r="M910" t="str">
            <v>Editions ENI</v>
          </cell>
          <cell r="N910" t="str">
            <v>fre</v>
          </cell>
          <cell r="O910" t="str">
            <v>fre</v>
          </cell>
          <cell r="P910" t="str">
            <v>fre</v>
          </cell>
          <cell r="Q910" t="str">
            <v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v>
          </cell>
          <cell r="R910">
            <v>9782409024146</v>
          </cell>
          <cell r="S910" t="str">
            <v>Version Numérique</v>
          </cell>
          <cell r="T910">
            <v>9782409024139</v>
          </cell>
          <cell r="U910" t="str">
            <v>Version Imprimée</v>
          </cell>
          <cell r="V910" t="str">
            <v>St-Herblain</v>
          </cell>
          <cell r="W910" t="str">
            <v>Editions ENI</v>
          </cell>
          <cell r="X910">
            <v>2020</v>
          </cell>
          <cell r="Y910" t="str">
            <v>Bibliothèque Numérique ENI (Service en ligne)</v>
          </cell>
          <cell r="Z910" t="str">
            <v>RESSOURCES INFORMATIQUES</v>
          </cell>
          <cell r="AA910" t="str">
            <v>texte</v>
          </cell>
          <cell r="AB910" t="str">
            <v>txt</v>
          </cell>
          <cell r="AC910" t="str">
            <v>rdacontent/fre</v>
          </cell>
          <cell r="AD910" t="str">
            <v>informatique</v>
          </cell>
          <cell r="AE910" t="str">
            <v>c</v>
          </cell>
          <cell r="AF910" t="str">
            <v>rdamedia/fre</v>
          </cell>
          <cell r="AG910" t="str">
            <v>ressource en ligne</v>
          </cell>
          <cell r="AH910" t="str">
            <v>cr</v>
          </cell>
          <cell r="AI910" t="str">
            <v>rdacarrier/fre</v>
          </cell>
          <cell r="AJ910" t="str">
            <v>m\\\\\o\\d\\\\\\\\</v>
          </cell>
          <cell r="AK910" t="str">
            <v>cr\cn\\\\uuaua</v>
          </cell>
          <cell r="AL910" t="str">
            <v>Accès restreint aux membres</v>
          </cell>
          <cell r="AM910" t="str">
            <v>Source de la note de description : Version imprimée</v>
          </cell>
          <cell r="AN910" t="str">
            <v/>
          </cell>
          <cell r="AO910" t="str">
            <v>%SITE_CLIENT%/?library_guid=0F10A481-24DE-446C-AF55-87FBC0E4E8E3</v>
          </cell>
          <cell r="AP910" t="str">
            <v>Accès au travers du portail ENI</v>
          </cell>
          <cell r="AQ910" t="str">
            <v xml:space="preserve"> BTS </v>
          </cell>
          <cell r="AR910" t="str">
            <v xml:space="preserve"> calcul numérique </v>
          </cell>
          <cell r="AS910" t="str">
            <v xml:space="preserve"> DUT </v>
          </cell>
          <cell r="AT910" t="str">
            <v xml:space="preserve"> équations </v>
          </cell>
          <cell r="AU910" t="str">
            <v xml:space="preserve"> ISN </v>
          </cell>
          <cell r="AV910" t="str">
            <v xml:space="preserve"> IUT </v>
          </cell>
          <cell r="AW910" t="str">
            <v xml:space="preserve"> LNRIPYTCN</v>
          </cell>
          <cell r="AX910" t="str">
            <v xml:space="preserve"> lycée </v>
          </cell>
          <cell r="AY910" t="str">
            <v xml:space="preserve"> mathématiques </v>
          </cell>
          <cell r="AZ910" t="str">
            <v xml:space="preserve"> maths </v>
          </cell>
          <cell r="BA910" t="str">
            <v xml:space="preserve"> matriciel </v>
          </cell>
          <cell r="BB910" t="str">
            <v xml:space="preserve"> NSI </v>
          </cell>
          <cell r="BC910" t="str">
            <v xml:space="preserve"> probabilités </v>
          </cell>
          <cell r="BD910" t="str">
            <v xml:space="preserve"> statistiques </v>
          </cell>
          <cell r="BE910" t="str">
            <v xml:space="preserve">différentiel </v>
          </cell>
          <cell r="BF910" t="str">
            <v xml:space="preserve">intégral </v>
          </cell>
          <cell r="BG910" t="str">
            <v xml:space="preserve">Python </v>
          </cell>
          <cell r="BH910" t="str">
            <v/>
          </cell>
          <cell r="BI910" t="str">
            <v/>
          </cell>
          <cell r="BJ910" t="str">
            <v/>
          </cell>
          <cell r="BK910" t="str">
            <v/>
          </cell>
          <cell r="BL910" t="str">
            <v/>
          </cell>
          <cell r="BM910" t="str">
            <v/>
          </cell>
          <cell r="BN910" t="str">
            <v/>
          </cell>
          <cell r="BO910" t="str">
            <v/>
          </cell>
          <cell r="BP910" t="str">
            <v/>
          </cell>
          <cell r="BQ910" t="str">
            <v/>
          </cell>
          <cell r="BR910" t="str">
            <v/>
          </cell>
          <cell r="BS910" t="str">
            <v/>
          </cell>
          <cell r="BT910" t="str">
            <v/>
          </cell>
          <cell r="BU910" t="str">
            <v/>
          </cell>
          <cell r="BV910" t="str">
            <v/>
          </cell>
          <cell r="BW910" t="str">
            <v/>
          </cell>
          <cell r="BX910" t="str">
            <v/>
          </cell>
        </row>
        <row r="911">
          <cell r="A911" t="str">
            <v>RIPYTFO</v>
          </cell>
          <cell r="B911" t="str">
            <v>Python et l'analyse forensique</v>
          </cell>
          <cell r="C911" t="str">
            <v>Récupérer et analyser les données produites par les ordinateurs</v>
          </cell>
          <cell r="D911" t="str">
            <v>Mehdi BENNIS,Yann WEBER</v>
          </cell>
          <cell r="E911" t="str">
            <v/>
          </cell>
          <cell r="F911" t="str">
            <v>BENNIS, Mehdi</v>
          </cell>
          <cell r="G911" t="str">
            <v>WEBER, Yann</v>
          </cell>
          <cell r="H911" t="str">
            <v/>
          </cell>
          <cell r="I911" t="str">
            <v/>
          </cell>
          <cell r="J911" t="str">
            <v/>
          </cell>
          <cell r="K911" t="str">
            <v>Edition du 1 March 2019</v>
          </cell>
          <cell r="L911" t="str">
            <v>441 pages</v>
          </cell>
          <cell r="M911" t="str">
            <v>Editions ENI</v>
          </cell>
          <cell r="N911" t="str">
            <v>fre</v>
          </cell>
          <cell r="O911" t="str">
            <v>fre</v>
          </cell>
          <cell r="P911" t="str">
            <v>fre</v>
          </cell>
          <cell r="Q911" t="str">
            <v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v>
          </cell>
          <cell r="R911">
            <v>9782409018299</v>
          </cell>
          <cell r="S911" t="str">
            <v>Version Numérique</v>
          </cell>
          <cell r="T911">
            <v>9782409017902</v>
          </cell>
          <cell r="U911" t="str">
            <v>Version Imprimée</v>
          </cell>
          <cell r="V911" t="str">
            <v>St-Herblain</v>
          </cell>
          <cell r="W911" t="str">
            <v>Editions ENI</v>
          </cell>
          <cell r="X911">
            <v>2019</v>
          </cell>
          <cell r="Y911" t="str">
            <v>Bibliothèque Numérique ENI (Service en ligne)</v>
          </cell>
          <cell r="Z911" t="str">
            <v>RESSOURCES INFORMATIQUES</v>
          </cell>
          <cell r="AA911" t="str">
            <v>texte</v>
          </cell>
          <cell r="AB911" t="str">
            <v>txt</v>
          </cell>
          <cell r="AC911" t="str">
            <v>rdacontent/fre</v>
          </cell>
          <cell r="AD911" t="str">
            <v>informatique</v>
          </cell>
          <cell r="AE911" t="str">
            <v>c</v>
          </cell>
          <cell r="AF911" t="str">
            <v>rdamedia/fre</v>
          </cell>
          <cell r="AG911" t="str">
            <v>ressource en ligne</v>
          </cell>
          <cell r="AH911" t="str">
            <v>cr</v>
          </cell>
          <cell r="AI911" t="str">
            <v>rdacarrier/fre</v>
          </cell>
          <cell r="AJ911" t="str">
            <v>m\\\\\o\\d\\\\\\\\</v>
          </cell>
          <cell r="AK911" t="str">
            <v>cr\cn\\\\uuaua</v>
          </cell>
          <cell r="AL911" t="str">
            <v>Accès restreint aux membres</v>
          </cell>
          <cell r="AM911" t="str">
            <v>Source de la note de description : Version imprimée</v>
          </cell>
          <cell r="AN911" t="str">
            <v/>
          </cell>
          <cell r="AO911" t="str">
            <v>%SITE_CLIENT%/?library_guid=B4C71CE6-A4CA-48F6-A37E-E03E8032AFC4</v>
          </cell>
          <cell r="AP911" t="str">
            <v>Accès au travers du portail ENI</v>
          </cell>
          <cell r="AQ911" t="str">
            <v xml:space="preserve"> CPython </v>
          </cell>
          <cell r="AR911" t="str">
            <v xml:space="preserve"> libmagic </v>
          </cell>
          <cell r="AS911" t="str">
            <v xml:space="preserve"> libmagic </v>
          </cell>
          <cell r="AT911" t="str">
            <v xml:space="preserve"> LNRIPYTFO</v>
          </cell>
          <cell r="AU911" t="str">
            <v xml:space="preserve"> python</v>
          </cell>
          <cell r="AV911" t="str">
            <v xml:space="preserve"> python 3 </v>
          </cell>
          <cell r="AW911" t="str">
            <v xml:space="preserve"> scikit</v>
          </cell>
          <cell r="AX911" t="str">
            <v xml:space="preserve"> scikit</v>
          </cell>
          <cell r="AY911" t="str">
            <v xml:space="preserve">learn </v>
          </cell>
          <cell r="AZ911" t="str">
            <v xml:space="preserve">learn </v>
          </cell>
          <cell r="BA911" t="str">
            <v xml:space="preserve">Python3 </v>
          </cell>
          <cell r="BB911" t="str">
            <v xml:space="preserve">xmp </v>
          </cell>
          <cell r="BC911" t="str">
            <v/>
          </cell>
          <cell r="BD911" t="str">
            <v/>
          </cell>
          <cell r="BE911" t="str">
            <v/>
          </cell>
          <cell r="BF911" t="str">
            <v/>
          </cell>
          <cell r="BG911" t="str">
            <v/>
          </cell>
          <cell r="BH911" t="str">
            <v/>
          </cell>
          <cell r="BI911" t="str">
            <v/>
          </cell>
          <cell r="BJ911" t="str">
            <v/>
          </cell>
          <cell r="BK911" t="str">
            <v/>
          </cell>
          <cell r="BL911" t="str">
            <v/>
          </cell>
          <cell r="BM911" t="str">
            <v/>
          </cell>
          <cell r="BN911" t="str">
            <v/>
          </cell>
          <cell r="BO911" t="str">
            <v/>
          </cell>
          <cell r="BP911" t="str">
            <v/>
          </cell>
          <cell r="BQ911" t="str">
            <v/>
          </cell>
          <cell r="BR911" t="str">
            <v/>
          </cell>
          <cell r="BS911" t="str">
            <v/>
          </cell>
          <cell r="BT911" t="str">
            <v/>
          </cell>
          <cell r="BU911" t="str">
            <v/>
          </cell>
          <cell r="BV911" t="str">
            <v/>
          </cell>
          <cell r="BW911" t="str">
            <v/>
          </cell>
          <cell r="BX911" t="str">
            <v/>
          </cell>
        </row>
        <row r="912">
          <cell r="A912" t="str">
            <v>RIRALG</v>
          </cell>
          <cell r="B912" t="str">
            <v>Algèbre relationnelle</v>
          </cell>
          <cell r="C912" t="str">
            <v>Guide pratique de conception d&amp;rsquo;une base de données relationnelle normalisée</v>
          </cell>
          <cell r="D912" t="str">
            <v>Michelle CLOUSE</v>
          </cell>
          <cell r="E912" t="str">
            <v/>
          </cell>
          <cell r="F912" t="str">
            <v>CLOUSE, Michelle</v>
          </cell>
          <cell r="G912" t="str">
            <v/>
          </cell>
          <cell r="H912" t="str">
            <v/>
          </cell>
          <cell r="I912" t="str">
            <v/>
          </cell>
          <cell r="J912" t="str">
            <v/>
          </cell>
          <cell r="K912" t="str">
            <v>Edition du 1 March 2008</v>
          </cell>
          <cell r="L912" t="str">
            <v>377 pages</v>
          </cell>
          <cell r="M912" t="str">
            <v>Editions ENI</v>
          </cell>
          <cell r="N912" t="str">
            <v>fre</v>
          </cell>
          <cell r="O912" t="str">
            <v>fre</v>
          </cell>
          <cell r="P912" t="str">
            <v>fre</v>
          </cell>
          <cell r="Q912" t="str">
            <v>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v>
          </cell>
          <cell r="R912">
            <v>9782746043763</v>
          </cell>
          <cell r="S912" t="str">
            <v>Version Numérique</v>
          </cell>
          <cell r="T912">
            <v>9782746041547</v>
          </cell>
          <cell r="U912" t="str">
            <v>Version Imprimée</v>
          </cell>
          <cell r="V912" t="str">
            <v>St-Herblain</v>
          </cell>
          <cell r="W912" t="str">
            <v>Editions ENI</v>
          </cell>
          <cell r="X912">
            <v>2008</v>
          </cell>
          <cell r="Y912" t="str">
            <v>Bibliothèque Numérique ENI (Service en ligne)</v>
          </cell>
          <cell r="Z912" t="str">
            <v>RESSOURCES INFORMATIQUES</v>
          </cell>
          <cell r="AA912" t="str">
            <v>texte</v>
          </cell>
          <cell r="AB912" t="str">
            <v>txt</v>
          </cell>
          <cell r="AC912" t="str">
            <v>rdacontent/fre</v>
          </cell>
          <cell r="AD912" t="str">
            <v>informatique</v>
          </cell>
          <cell r="AE912" t="str">
            <v>c</v>
          </cell>
          <cell r="AF912" t="str">
            <v>rdamedia/fre</v>
          </cell>
          <cell r="AG912" t="str">
            <v>ressource en ligne</v>
          </cell>
          <cell r="AH912" t="str">
            <v>cr</v>
          </cell>
          <cell r="AI912" t="str">
            <v>rdacarrier/fre</v>
          </cell>
          <cell r="AJ912" t="str">
            <v>m\\\\\o\\d\\\\\\\\</v>
          </cell>
          <cell r="AK912" t="str">
            <v>cr\cn\\\\uuaua</v>
          </cell>
          <cell r="AL912" t="str">
            <v>Accès restreint aux membres</v>
          </cell>
          <cell r="AM912" t="str">
            <v>Source de la note de description : Version imprimée</v>
          </cell>
          <cell r="AN912" t="str">
            <v/>
          </cell>
          <cell r="AO912" t="str">
            <v>%SITE_CLIENT%/?library_guid=518F33A9-4AD9-4509-9411-2B08117BDDD5</v>
          </cell>
          <cell r="AP912" t="str">
            <v>Accès au travers du portail ENI</v>
          </cell>
          <cell r="AQ912" t="str">
            <v xml:space="preserve"> algebre </v>
          </cell>
          <cell r="AR912" t="str">
            <v xml:space="preserve"> e</v>
          </cell>
          <cell r="AS912" t="str">
            <v xml:space="preserve"> ebook </v>
          </cell>
          <cell r="AT912" t="str">
            <v xml:space="preserve"> livre algèbre relationnelle </v>
          </cell>
          <cell r="AU912" t="str">
            <v xml:space="preserve"> livre électronique </v>
          </cell>
          <cell r="AV912" t="str">
            <v xml:space="preserve"> livre numerique </v>
          </cell>
          <cell r="AW912" t="str">
            <v xml:space="preserve"> livre numérique </v>
          </cell>
          <cell r="AX912" t="str">
            <v xml:space="preserve"> livre SQL </v>
          </cell>
          <cell r="AY912" t="str">
            <v xml:space="preserve"> livres électroniques </v>
          </cell>
          <cell r="AZ912" t="str">
            <v xml:space="preserve"> livres numeriques </v>
          </cell>
          <cell r="BA912" t="str">
            <v xml:space="preserve"> livres numériques </v>
          </cell>
          <cell r="BB912" t="str">
            <v xml:space="preserve"> LNRIRALG </v>
          </cell>
          <cell r="BC912" t="str">
            <v xml:space="preserve"> LNRIRALG</v>
          </cell>
          <cell r="BD912" t="str">
            <v xml:space="preserve"> merise </v>
          </cell>
          <cell r="BE912" t="str">
            <v xml:space="preserve"> SGBD </v>
          </cell>
          <cell r="BF912" t="str">
            <v xml:space="preserve"> SGBDR </v>
          </cell>
          <cell r="BG912" t="str">
            <v xml:space="preserve">book </v>
          </cell>
          <cell r="BH912" t="str">
            <v xml:space="preserve">livre algèbre </v>
          </cell>
          <cell r="BI912" t="str">
            <v/>
          </cell>
          <cell r="BJ912" t="str">
            <v/>
          </cell>
          <cell r="BK912" t="str">
            <v/>
          </cell>
          <cell r="BL912" t="str">
            <v/>
          </cell>
          <cell r="BM912" t="str">
            <v/>
          </cell>
          <cell r="BN912" t="str">
            <v/>
          </cell>
          <cell r="BO912" t="str">
            <v/>
          </cell>
          <cell r="BP912" t="str">
            <v/>
          </cell>
          <cell r="BQ912" t="str">
            <v/>
          </cell>
          <cell r="BR912" t="str">
            <v/>
          </cell>
          <cell r="BS912" t="str">
            <v/>
          </cell>
          <cell r="BT912" t="str">
            <v/>
          </cell>
          <cell r="BU912" t="str">
            <v/>
          </cell>
          <cell r="BV912" t="str">
            <v/>
          </cell>
          <cell r="BW912" t="str">
            <v/>
          </cell>
          <cell r="BX912" t="str">
            <v/>
          </cell>
        </row>
        <row r="913">
          <cell r="A913" t="str">
            <v>RIRANADO</v>
          </cell>
          <cell r="B913" t="str">
            <v>Langage R et statistiques</v>
          </cell>
          <cell r="C913" t="str">
            <v>Initiation à l'analyse de données</v>
          </cell>
          <cell r="D913" t="str">
            <v>Marie VAUGOYEAU</v>
          </cell>
          <cell r="E913" t="str">
            <v/>
          </cell>
          <cell r="F913" t="str">
            <v>VAUGOYEAU, Marie</v>
          </cell>
          <cell r="G913" t="str">
            <v/>
          </cell>
          <cell r="H913" t="str">
            <v/>
          </cell>
          <cell r="I913" t="str">
            <v/>
          </cell>
          <cell r="J913" t="str">
            <v/>
          </cell>
          <cell r="K913" t="str">
            <v>Edition du 1 September 2022</v>
          </cell>
          <cell r="L913" t="str">
            <v>396 pages</v>
          </cell>
          <cell r="M913" t="str">
            <v>Editions ENI</v>
          </cell>
          <cell r="N913" t="str">
            <v>fre</v>
          </cell>
          <cell r="O913" t="str">
            <v>fre</v>
          </cell>
          <cell r="P913" t="str">
            <v>fre</v>
          </cell>
          <cell r="Q913" t="str">
            <v>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v>
          </cell>
          <cell r="R913">
            <v>9782409036941</v>
          </cell>
          <cell r="S913" t="str">
            <v>Version Numérique</v>
          </cell>
          <cell r="T913">
            <v>9782409036934</v>
          </cell>
          <cell r="U913" t="str">
            <v>Version Imprimée</v>
          </cell>
          <cell r="V913" t="str">
            <v>St-Herblain</v>
          </cell>
          <cell r="W913" t="str">
            <v>Editions ENI</v>
          </cell>
          <cell r="X913">
            <v>2022</v>
          </cell>
          <cell r="Y913" t="str">
            <v>Bibliothèque Numérique ENI (Service en ligne)</v>
          </cell>
          <cell r="Z913" t="str">
            <v>RESSOURCES INFORMATIQUES</v>
          </cell>
          <cell r="AA913" t="str">
            <v>texte</v>
          </cell>
          <cell r="AB913" t="str">
            <v>txt</v>
          </cell>
          <cell r="AC913" t="str">
            <v>rdacontent/fre</v>
          </cell>
          <cell r="AD913" t="str">
            <v>informatique</v>
          </cell>
          <cell r="AE913" t="str">
            <v>c</v>
          </cell>
          <cell r="AF913" t="str">
            <v>rdamedia/fre</v>
          </cell>
          <cell r="AG913" t="str">
            <v>ressource en ligne</v>
          </cell>
          <cell r="AH913" t="str">
            <v>cr</v>
          </cell>
          <cell r="AI913" t="str">
            <v>rdacarrier/fre</v>
          </cell>
          <cell r="AJ913" t="str">
            <v>m\\\\\o\\d\\\\\\\\</v>
          </cell>
          <cell r="AK913" t="str">
            <v>cr\cn\\\\uuaua</v>
          </cell>
          <cell r="AL913" t="str">
            <v>Accès restreint aux membres</v>
          </cell>
          <cell r="AM913" t="str">
            <v>Source de la note de description : Version imprimée</v>
          </cell>
          <cell r="AN913" t="str">
            <v/>
          </cell>
          <cell r="AO913" t="str">
            <v>%SITE_CLIENT%/?library_guid=00623FF3-2D07-4036-A55C-2253D5477EFA</v>
          </cell>
          <cell r="AP913" t="str">
            <v>Accès au travers du portail ENI</v>
          </cell>
          <cell r="AQ913" t="str">
            <v xml:space="preserve"> khi</v>
          </cell>
          <cell r="AR913" t="str">
            <v xml:space="preserve"> Markdown </v>
          </cell>
          <cell r="AS913" t="str">
            <v xml:space="preserve"> régression linéaire </v>
          </cell>
          <cell r="AT913" t="str">
            <v xml:space="preserve"> student </v>
          </cell>
          <cell r="AU913">
            <v>2</v>
          </cell>
          <cell r="AV913" t="str">
            <v xml:space="preserve">RStudio </v>
          </cell>
          <cell r="AW913" t="str">
            <v/>
          </cell>
          <cell r="AX913" t="str">
            <v/>
          </cell>
          <cell r="AY913" t="str">
            <v/>
          </cell>
          <cell r="AZ913" t="str">
            <v/>
          </cell>
          <cell r="BA913" t="str">
            <v/>
          </cell>
          <cell r="BB913" t="str">
            <v/>
          </cell>
          <cell r="BC913" t="str">
            <v/>
          </cell>
          <cell r="BD913" t="str">
            <v/>
          </cell>
          <cell r="BE913" t="str">
            <v/>
          </cell>
          <cell r="BF913" t="str">
            <v/>
          </cell>
          <cell r="BG913" t="str">
            <v/>
          </cell>
          <cell r="BH913" t="str">
            <v/>
          </cell>
          <cell r="BI913" t="str">
            <v/>
          </cell>
          <cell r="BJ913" t="str">
            <v/>
          </cell>
          <cell r="BK913" t="str">
            <v/>
          </cell>
          <cell r="BL913" t="str">
            <v/>
          </cell>
          <cell r="BM913" t="str">
            <v/>
          </cell>
          <cell r="BN913" t="str">
            <v/>
          </cell>
          <cell r="BO913" t="str">
            <v/>
          </cell>
          <cell r="BP913" t="str">
            <v/>
          </cell>
          <cell r="BQ913" t="str">
            <v/>
          </cell>
          <cell r="BR913" t="str">
            <v/>
          </cell>
          <cell r="BS913" t="str">
            <v/>
          </cell>
          <cell r="BT913" t="str">
            <v/>
          </cell>
          <cell r="BU913" t="str">
            <v/>
          </cell>
          <cell r="BV913" t="str">
            <v/>
          </cell>
          <cell r="BW913" t="str">
            <v/>
          </cell>
          <cell r="BX913" t="str">
            <v/>
          </cell>
        </row>
        <row r="914">
          <cell r="A914" t="str">
            <v>RIRASP</v>
          </cell>
          <cell r="B914" t="str">
            <v>Raspberry Pi</v>
          </cell>
          <cell r="C914" t="str">
            <v>Exploitez tout le potentiel de votre nano-ordinateur</v>
          </cell>
          <cell r="D914" t="str">
            <v>François MOCQ</v>
          </cell>
          <cell r="E914" t="str">
            <v/>
          </cell>
          <cell r="F914" t="str">
            <v>MOCQ, François</v>
          </cell>
          <cell r="G914" t="str">
            <v/>
          </cell>
          <cell r="H914" t="str">
            <v/>
          </cell>
          <cell r="I914" t="str">
            <v/>
          </cell>
          <cell r="J914" t="str">
            <v/>
          </cell>
          <cell r="K914" t="str">
            <v>Edition du 1 March 2014</v>
          </cell>
          <cell r="L914" t="str">
            <v>592 pages</v>
          </cell>
          <cell r="M914" t="str">
            <v>Editions ENI</v>
          </cell>
          <cell r="N914" t="str">
            <v>fre</v>
          </cell>
          <cell r="O914" t="str">
            <v>fre</v>
          </cell>
          <cell r="P914" t="str">
            <v>fre</v>
          </cell>
          <cell r="Q914" t="str">
            <v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v>
          </cell>
          <cell r="R914">
            <v>9782746088900</v>
          </cell>
          <cell r="S914" t="str">
            <v>Version Numérique</v>
          </cell>
          <cell r="T914">
            <v>9782746087774</v>
          </cell>
          <cell r="U914" t="str">
            <v>Version Imprimée</v>
          </cell>
          <cell r="V914" t="str">
            <v>St-Herblain</v>
          </cell>
          <cell r="W914" t="str">
            <v>Editions ENI</v>
          </cell>
          <cell r="X914">
            <v>2014</v>
          </cell>
          <cell r="Y914" t="str">
            <v>Bibliothèque Numérique ENI (Service en ligne)</v>
          </cell>
          <cell r="Z914" t="str">
            <v>RESSOURCES INFORMATIQUES</v>
          </cell>
          <cell r="AA914" t="str">
            <v>texte</v>
          </cell>
          <cell r="AB914" t="str">
            <v>txt</v>
          </cell>
          <cell r="AC914" t="str">
            <v>rdacontent/fre</v>
          </cell>
          <cell r="AD914" t="str">
            <v>informatique</v>
          </cell>
          <cell r="AE914" t="str">
            <v>c</v>
          </cell>
          <cell r="AF914" t="str">
            <v>rdamedia/fre</v>
          </cell>
          <cell r="AG914" t="str">
            <v>ressource en ligne</v>
          </cell>
          <cell r="AH914" t="str">
            <v>cr</v>
          </cell>
          <cell r="AI914" t="str">
            <v>rdacarrier/fre</v>
          </cell>
          <cell r="AJ914" t="str">
            <v>m\\\\\o\\d\\\\\\\\</v>
          </cell>
          <cell r="AK914" t="str">
            <v>cr\cn\\\\uuaua</v>
          </cell>
          <cell r="AL914" t="str">
            <v>Accès restreint aux membres</v>
          </cell>
          <cell r="AM914" t="str">
            <v>Source de la note de description : Version imprimée</v>
          </cell>
          <cell r="AN914" t="str">
            <v/>
          </cell>
          <cell r="AO914" t="str">
            <v>%SITE_CLIENT%/?library_guid=6B806638-DF6F-41E9-A0A3-48856DBC8531</v>
          </cell>
          <cell r="AP914" t="str">
            <v>Accès au travers du portail ENI</v>
          </cell>
          <cell r="AQ914" t="str">
            <v xml:space="preserve"> arduino </v>
          </cell>
          <cell r="AR914" t="str">
            <v xml:space="preserve"> gpio </v>
          </cell>
          <cell r="AS914" t="str">
            <v xml:space="preserve"> lighttpd </v>
          </cell>
          <cell r="AT914" t="str">
            <v xml:space="preserve"> linux </v>
          </cell>
          <cell r="AU914" t="str">
            <v xml:space="preserve"> LNRIRASP</v>
          </cell>
          <cell r="AV914" t="str">
            <v xml:space="preserve"> maker </v>
          </cell>
          <cell r="AW914" t="str">
            <v xml:space="preserve"> makers  </v>
          </cell>
          <cell r="AX914" t="str">
            <v xml:space="preserve"> noobs </v>
          </cell>
          <cell r="AY914" t="str">
            <v xml:space="preserve"> python </v>
          </cell>
          <cell r="AZ914" t="str">
            <v xml:space="preserve"> raspi </v>
          </cell>
          <cell r="BA914" t="str">
            <v xml:space="preserve"> raspian </v>
          </cell>
          <cell r="BB914" t="str">
            <v xml:space="preserve"> scratch </v>
          </cell>
          <cell r="BC914" t="str">
            <v xml:space="preserve"> vlc </v>
          </cell>
          <cell r="BD914" t="str">
            <v xml:space="preserve"> XBMC </v>
          </cell>
          <cell r="BE914" t="str">
            <v xml:space="preserve">raspberrypi </v>
          </cell>
          <cell r="BF914" t="str">
            <v/>
          </cell>
          <cell r="BG914" t="str">
            <v/>
          </cell>
          <cell r="BH914" t="str">
            <v/>
          </cell>
          <cell r="BI914" t="str">
            <v/>
          </cell>
          <cell r="BJ914" t="str">
            <v/>
          </cell>
          <cell r="BK914" t="str">
            <v/>
          </cell>
          <cell r="BL914" t="str">
            <v/>
          </cell>
          <cell r="BM914" t="str">
            <v/>
          </cell>
          <cell r="BN914" t="str">
            <v/>
          </cell>
          <cell r="BO914" t="str">
            <v/>
          </cell>
          <cell r="BP914" t="str">
            <v/>
          </cell>
          <cell r="BQ914" t="str">
            <v/>
          </cell>
          <cell r="BR914" t="str">
            <v/>
          </cell>
          <cell r="BS914" t="str">
            <v/>
          </cell>
          <cell r="BT914" t="str">
            <v/>
          </cell>
          <cell r="BU914" t="str">
            <v/>
          </cell>
          <cell r="BV914" t="str">
            <v/>
          </cell>
          <cell r="BW914" t="str">
            <v/>
          </cell>
          <cell r="BX914" t="str">
            <v/>
          </cell>
        </row>
        <row r="915">
          <cell r="A915" t="str">
            <v>RIRASWIN</v>
          </cell>
          <cell r="B915" t="str">
            <v>Raspberry Pi et Windows IoT Core</v>
          </cell>
          <cell r="C915" t="str">
            <v>Trois projets à développer vous-même en .NET</v>
          </cell>
          <cell r="D915" t="str">
            <v>Alexandre SVETEC</v>
          </cell>
          <cell r="E915" t="str">
            <v/>
          </cell>
          <cell r="F915" t="str">
            <v>SVETEC, Alexandre</v>
          </cell>
          <cell r="G915" t="str">
            <v/>
          </cell>
          <cell r="H915" t="str">
            <v/>
          </cell>
          <cell r="I915" t="str">
            <v/>
          </cell>
          <cell r="J915" t="str">
            <v/>
          </cell>
          <cell r="K915" t="str">
            <v>Edition du 1 July 2017</v>
          </cell>
          <cell r="L915" t="str">
            <v>514 pages</v>
          </cell>
          <cell r="M915" t="str">
            <v>Editions ENI</v>
          </cell>
          <cell r="N915" t="str">
            <v>fre</v>
          </cell>
          <cell r="O915" t="str">
            <v>fre</v>
          </cell>
          <cell r="P915" t="str">
            <v>fre</v>
          </cell>
          <cell r="Q915" t="str">
            <v>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v>
          </cell>
          <cell r="R915">
            <v>9782409009808</v>
          </cell>
          <cell r="S915" t="str">
            <v>Version Numérique</v>
          </cell>
          <cell r="T915">
            <v>9782409007965</v>
          </cell>
          <cell r="U915" t="str">
            <v>Version Imprimée</v>
          </cell>
          <cell r="V915" t="str">
            <v>St-Herblain</v>
          </cell>
          <cell r="W915" t="str">
            <v>Editions ENI</v>
          </cell>
          <cell r="X915">
            <v>2017</v>
          </cell>
          <cell r="Y915" t="str">
            <v>Bibliothèque Numérique ENI (Service en ligne)</v>
          </cell>
          <cell r="Z915" t="str">
            <v>RESSOURCES INFORMATIQUES</v>
          </cell>
          <cell r="AA915" t="str">
            <v>texte</v>
          </cell>
          <cell r="AB915" t="str">
            <v>txt</v>
          </cell>
          <cell r="AC915" t="str">
            <v>rdacontent/fre</v>
          </cell>
          <cell r="AD915" t="str">
            <v>informatique</v>
          </cell>
          <cell r="AE915" t="str">
            <v>c</v>
          </cell>
          <cell r="AF915" t="str">
            <v>rdamedia/fre</v>
          </cell>
          <cell r="AG915" t="str">
            <v>ressource en ligne</v>
          </cell>
          <cell r="AH915" t="str">
            <v>cr</v>
          </cell>
          <cell r="AI915" t="str">
            <v>rdacarrier/fre</v>
          </cell>
          <cell r="AJ915" t="str">
            <v>m\\\\\o\\d\\\\\\\\</v>
          </cell>
          <cell r="AK915" t="str">
            <v>cr\cn\\\\uuaua</v>
          </cell>
          <cell r="AL915" t="str">
            <v>Accès restreint aux membres</v>
          </cell>
          <cell r="AM915" t="str">
            <v>Source de la note de description : Version imprimée</v>
          </cell>
          <cell r="AN915" t="str">
            <v/>
          </cell>
          <cell r="AO915" t="str">
            <v>%SITE_CLIENT%/?library_guid=2165A635-A81A-490D-A6D3-F44ED5CA50A3</v>
          </cell>
          <cell r="AP915" t="str">
            <v>Accès au travers du portail ENI</v>
          </cell>
          <cell r="AQ915" t="str">
            <v xml:space="preserve"> .NET diy </v>
          </cell>
          <cell r="AR915" t="str">
            <v xml:space="preserve"> LNRIRASWIN</v>
          </cell>
          <cell r="AS915" t="str">
            <v xml:space="preserve"> maker </v>
          </cell>
          <cell r="AT915" t="str">
            <v xml:space="preserve"> raspberry</v>
          </cell>
          <cell r="AU915" t="str">
            <v xml:space="preserve"> raspberry pi </v>
          </cell>
          <cell r="AV915" t="str">
            <v xml:space="preserve"> raspberrypi </v>
          </cell>
          <cell r="AW915" t="str">
            <v xml:space="preserve"> visual studio </v>
          </cell>
          <cell r="AX915" t="str">
            <v xml:space="preserve">développement </v>
          </cell>
          <cell r="AY915" t="str">
            <v/>
          </cell>
          <cell r="AZ915" t="str">
            <v/>
          </cell>
          <cell r="BA915" t="str">
            <v/>
          </cell>
          <cell r="BB915" t="str">
            <v/>
          </cell>
          <cell r="BC915" t="str">
            <v/>
          </cell>
          <cell r="BD915" t="str">
            <v/>
          </cell>
          <cell r="BE915" t="str">
            <v/>
          </cell>
          <cell r="BF915" t="str">
            <v/>
          </cell>
          <cell r="BG915" t="str">
            <v/>
          </cell>
          <cell r="BH915" t="str">
            <v/>
          </cell>
          <cell r="BI915" t="str">
            <v/>
          </cell>
          <cell r="BJ915" t="str">
            <v/>
          </cell>
          <cell r="BK915" t="str">
            <v/>
          </cell>
          <cell r="BL915" t="str">
            <v/>
          </cell>
          <cell r="BM915" t="str">
            <v/>
          </cell>
          <cell r="BN915" t="str">
            <v/>
          </cell>
          <cell r="BO915" t="str">
            <v/>
          </cell>
          <cell r="BP915" t="str">
            <v/>
          </cell>
          <cell r="BQ915" t="str">
            <v/>
          </cell>
          <cell r="BR915" t="str">
            <v/>
          </cell>
          <cell r="BS915" t="str">
            <v/>
          </cell>
          <cell r="BT915" t="str">
            <v/>
          </cell>
          <cell r="BU915" t="str">
            <v/>
          </cell>
          <cell r="BV915" t="str">
            <v/>
          </cell>
          <cell r="BW915" t="str">
            <v/>
          </cell>
          <cell r="BX915" t="str">
            <v/>
          </cell>
        </row>
        <row r="916">
          <cell r="A916" t="str">
            <v>RIRUB</v>
          </cell>
          <cell r="B916" t="str">
            <v>Ruby - Les fondamentaux du langage</v>
          </cell>
          <cell r="C916" t="str">
            <v>Mise en oeuvre avec Ruby on Rails</v>
          </cell>
          <cell r="D916" t="str">
            <v>Alexandre BRILLANT</v>
          </cell>
          <cell r="E916" t="str">
            <v/>
          </cell>
          <cell r="F916" t="str">
            <v>BRILLANT, Alexandre</v>
          </cell>
          <cell r="G916" t="str">
            <v/>
          </cell>
          <cell r="H916" t="str">
            <v/>
          </cell>
          <cell r="I916" t="str">
            <v/>
          </cell>
          <cell r="J916" t="str">
            <v/>
          </cell>
          <cell r="K916" t="str">
            <v>Edition du 1 December 2008</v>
          </cell>
          <cell r="L916" t="str">
            <v>404 pages</v>
          </cell>
          <cell r="M916" t="str">
            <v>Editions ENI</v>
          </cell>
          <cell r="N916" t="str">
            <v>fre</v>
          </cell>
          <cell r="O916" t="str">
            <v>fre</v>
          </cell>
          <cell r="P916" t="str">
            <v>fre</v>
          </cell>
          <cell r="Q916" t="str">
            <v>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v>
          </cell>
          <cell r="R916">
            <v>9782746047280</v>
          </cell>
          <cell r="S916" t="str">
            <v>Version Numérique</v>
          </cell>
          <cell r="T916">
            <v>9782746046603</v>
          </cell>
          <cell r="U916" t="str">
            <v>Version Imprimée</v>
          </cell>
          <cell r="V916" t="str">
            <v>St-Herblain</v>
          </cell>
          <cell r="W916" t="str">
            <v>Editions ENI</v>
          </cell>
          <cell r="X916">
            <v>2008</v>
          </cell>
          <cell r="Y916" t="str">
            <v>Bibliothèque Numérique ENI (Service en ligne)</v>
          </cell>
          <cell r="Z916" t="str">
            <v>RESSOURCES INFORMATIQUES</v>
          </cell>
          <cell r="AA916" t="str">
            <v>texte</v>
          </cell>
          <cell r="AB916" t="str">
            <v>txt</v>
          </cell>
          <cell r="AC916" t="str">
            <v>rdacontent/fre</v>
          </cell>
          <cell r="AD916" t="str">
            <v>informatique</v>
          </cell>
          <cell r="AE916" t="str">
            <v>c</v>
          </cell>
          <cell r="AF916" t="str">
            <v>rdamedia/fre</v>
          </cell>
          <cell r="AG916" t="str">
            <v>ressource en ligne</v>
          </cell>
          <cell r="AH916" t="str">
            <v>cr</v>
          </cell>
          <cell r="AI916" t="str">
            <v>rdacarrier/fre</v>
          </cell>
          <cell r="AJ916" t="str">
            <v>m\\\\\o\\d\\\\\\\\</v>
          </cell>
          <cell r="AK916" t="str">
            <v>cr\cn\\\\uuaua</v>
          </cell>
          <cell r="AL916" t="str">
            <v>Accès restreint aux membres</v>
          </cell>
          <cell r="AM916" t="str">
            <v>Source de la note de description : Version imprimée</v>
          </cell>
          <cell r="AN916" t="str">
            <v/>
          </cell>
          <cell r="AO916" t="str">
            <v>%SITE_CLIENT%/?library_guid=B5B26206-8EA8-40FD-9C38-9462FFCBEE72</v>
          </cell>
          <cell r="AP916" t="str">
            <v>Accès au travers du portail ENI</v>
          </cell>
          <cell r="AQ916" t="str">
            <v xml:space="preserve"> CGI </v>
          </cell>
          <cell r="AR916" t="str">
            <v xml:space="preserve"> livre rails </v>
          </cell>
          <cell r="AS916" t="str">
            <v xml:space="preserve"> livre ruby on rails </v>
          </cell>
          <cell r="AT916" t="str">
            <v xml:space="preserve"> LNRIRUB</v>
          </cell>
          <cell r="AU916" t="str">
            <v xml:space="preserve"> POO </v>
          </cell>
          <cell r="AV916" t="str">
            <v xml:space="preserve">livre ruby </v>
          </cell>
          <cell r="AW916" t="str">
            <v/>
          </cell>
          <cell r="AX916" t="str">
            <v/>
          </cell>
          <cell r="AY916" t="str">
            <v/>
          </cell>
          <cell r="AZ916" t="str">
            <v/>
          </cell>
          <cell r="BA916" t="str">
            <v/>
          </cell>
          <cell r="BB916" t="str">
            <v/>
          </cell>
          <cell r="BC916" t="str">
            <v/>
          </cell>
          <cell r="BD916" t="str">
            <v/>
          </cell>
          <cell r="BE916" t="str">
            <v/>
          </cell>
          <cell r="BF916" t="str">
            <v/>
          </cell>
          <cell r="BG916" t="str">
            <v/>
          </cell>
          <cell r="BH916" t="str">
            <v/>
          </cell>
          <cell r="BI916" t="str">
            <v/>
          </cell>
          <cell r="BJ916" t="str">
            <v/>
          </cell>
          <cell r="BK916" t="str">
            <v/>
          </cell>
          <cell r="BL916" t="str">
            <v/>
          </cell>
          <cell r="BM916" t="str">
            <v/>
          </cell>
          <cell r="BN916" t="str">
            <v/>
          </cell>
          <cell r="BO916" t="str">
            <v/>
          </cell>
          <cell r="BP916" t="str">
            <v/>
          </cell>
          <cell r="BQ916" t="str">
            <v/>
          </cell>
          <cell r="BR916" t="str">
            <v/>
          </cell>
          <cell r="BS916" t="str">
            <v/>
          </cell>
          <cell r="BT916" t="str">
            <v/>
          </cell>
          <cell r="BU916" t="str">
            <v/>
          </cell>
          <cell r="BV916" t="str">
            <v/>
          </cell>
          <cell r="BW916" t="str">
            <v/>
          </cell>
          <cell r="BX916" t="str">
            <v/>
          </cell>
        </row>
        <row r="917">
          <cell r="A917" t="str">
            <v>RISECAND</v>
          </cell>
          <cell r="B917" t="str">
            <v>Android</v>
          </cell>
          <cell r="C917" t="str">
            <v>Les fondamentaux de la sécurité des smartphones et tablettes</v>
          </cell>
          <cell r="D917" t="str">
            <v>Michael  MARETTE</v>
          </cell>
          <cell r="E917" t="str">
            <v/>
          </cell>
          <cell r="F917" t="str">
            <v xml:space="preserve">MARETTE, Michael </v>
          </cell>
          <cell r="G917" t="str">
            <v/>
          </cell>
          <cell r="H917" t="str">
            <v/>
          </cell>
          <cell r="I917" t="str">
            <v/>
          </cell>
          <cell r="J917" t="str">
            <v/>
          </cell>
          <cell r="K917" t="str">
            <v>Edition du 1 October 2019</v>
          </cell>
          <cell r="L917" t="str">
            <v>338 pages</v>
          </cell>
          <cell r="M917" t="str">
            <v>Editions ENI</v>
          </cell>
          <cell r="N917" t="str">
            <v>fre</v>
          </cell>
          <cell r="O917" t="str">
            <v>fre</v>
          </cell>
          <cell r="P917" t="str">
            <v>fre</v>
          </cell>
          <cell r="Q917" t="str">
            <v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v>
          </cell>
          <cell r="R917">
            <v>9782409020315</v>
          </cell>
          <cell r="S917" t="str">
            <v>Version Numérique</v>
          </cell>
          <cell r="T917">
            <v>9782409020308</v>
          </cell>
          <cell r="U917" t="str">
            <v>Version Imprimée</v>
          </cell>
          <cell r="V917" t="str">
            <v>St-Herblain</v>
          </cell>
          <cell r="W917" t="str">
            <v>Editions ENI</v>
          </cell>
          <cell r="X917">
            <v>2019</v>
          </cell>
          <cell r="Y917" t="str">
            <v>Bibliothèque Numérique ENI (Service en ligne)</v>
          </cell>
          <cell r="Z917" t="str">
            <v>RESSOURCES INFORMATIQUES</v>
          </cell>
          <cell r="AA917" t="str">
            <v>texte</v>
          </cell>
          <cell r="AB917" t="str">
            <v>txt</v>
          </cell>
          <cell r="AC917" t="str">
            <v>rdacontent/fre</v>
          </cell>
          <cell r="AD917" t="str">
            <v>informatique</v>
          </cell>
          <cell r="AE917" t="str">
            <v>c</v>
          </cell>
          <cell r="AF917" t="str">
            <v>rdamedia/fre</v>
          </cell>
          <cell r="AG917" t="str">
            <v>ressource en ligne</v>
          </cell>
          <cell r="AH917" t="str">
            <v>cr</v>
          </cell>
          <cell r="AI917" t="str">
            <v>rdacarrier/fre</v>
          </cell>
          <cell r="AJ917" t="str">
            <v>m\\\\\o\\d\\\\\\\\</v>
          </cell>
          <cell r="AK917" t="str">
            <v>cr\cn\\\\uuaua</v>
          </cell>
          <cell r="AL917" t="str">
            <v>Accès restreint aux membres</v>
          </cell>
          <cell r="AM917" t="str">
            <v>Source de la note de description : Version imprimée</v>
          </cell>
          <cell r="AN917" t="str">
            <v/>
          </cell>
          <cell r="AO917" t="str">
            <v>%SITE_CLIENT%/?library_guid=8A663564-B7C1-4D8B-8613-BFDCFE986724</v>
          </cell>
          <cell r="AP917" t="str">
            <v>Accès au travers du portail ENI</v>
          </cell>
          <cell r="AQ917" t="str">
            <v xml:space="preserve"> Android </v>
          </cell>
          <cell r="AR917" t="str">
            <v xml:space="preserve"> kali linux </v>
          </cell>
          <cell r="AS917" t="str">
            <v xml:space="preserve"> LNRISECAND</v>
          </cell>
          <cell r="AT917" t="str">
            <v xml:space="preserve"> metasploit </v>
          </cell>
          <cell r="AU917" t="str">
            <v xml:space="preserve"> nmap </v>
          </cell>
          <cell r="AV917" t="str">
            <v xml:space="preserve"> sécurité </v>
          </cell>
          <cell r="AW917" t="str">
            <v xml:space="preserve"> smartphone </v>
          </cell>
          <cell r="AX917" t="str">
            <v xml:space="preserve"> tablette </v>
          </cell>
          <cell r="AY917" t="str">
            <v xml:space="preserve">Ethical Hacking </v>
          </cell>
          <cell r="AZ917" t="str">
            <v/>
          </cell>
          <cell r="BA917" t="str">
            <v/>
          </cell>
          <cell r="BB917" t="str">
            <v/>
          </cell>
          <cell r="BC917" t="str">
            <v/>
          </cell>
          <cell r="BD917" t="str">
            <v/>
          </cell>
          <cell r="BE917" t="str">
            <v/>
          </cell>
          <cell r="BF917" t="str">
            <v/>
          </cell>
          <cell r="BG917" t="str">
            <v/>
          </cell>
          <cell r="BH917" t="str">
            <v/>
          </cell>
          <cell r="BI917" t="str">
            <v/>
          </cell>
          <cell r="BJ917" t="str">
            <v/>
          </cell>
          <cell r="BK917" t="str">
            <v/>
          </cell>
          <cell r="BL917" t="str">
            <v/>
          </cell>
          <cell r="BM917" t="str">
            <v/>
          </cell>
          <cell r="BN917" t="str">
            <v/>
          </cell>
          <cell r="BO917" t="str">
            <v/>
          </cell>
          <cell r="BP917" t="str">
            <v/>
          </cell>
          <cell r="BQ917" t="str">
            <v/>
          </cell>
          <cell r="BR917" t="str">
            <v/>
          </cell>
          <cell r="BS917" t="str">
            <v/>
          </cell>
          <cell r="BT917" t="str">
            <v/>
          </cell>
          <cell r="BU917" t="str">
            <v/>
          </cell>
          <cell r="BV917" t="str">
            <v/>
          </cell>
          <cell r="BW917" t="str">
            <v/>
          </cell>
          <cell r="BX917" t="str">
            <v/>
          </cell>
        </row>
        <row r="918">
          <cell r="A918" t="str">
            <v>RISERWIC</v>
          </cell>
          <cell r="B918" t="str">
            <v>Installation et configuration d'un serveur internet</v>
          </cell>
          <cell r="C918" t="str">
            <v>(BIND, Apache, Nginx, Dovecot, Postfix...)</v>
          </cell>
          <cell r="D918" t="str">
            <v>Robert LA LAU</v>
          </cell>
          <cell r="E918" t="str">
            <v/>
          </cell>
          <cell r="F918" t="str">
            <v>LA LAU, Robert</v>
          </cell>
          <cell r="G918" t="str">
            <v/>
          </cell>
          <cell r="H918" t="str">
            <v/>
          </cell>
          <cell r="I918" t="str">
            <v/>
          </cell>
          <cell r="J918" t="str">
            <v/>
          </cell>
          <cell r="K918" t="str">
            <v>Edition du 1 October 2020</v>
          </cell>
          <cell r="L918" t="str">
            <v>453 pages</v>
          </cell>
          <cell r="M918" t="str">
            <v>Editions ENI</v>
          </cell>
          <cell r="N918" t="str">
            <v>fre</v>
          </cell>
          <cell r="O918" t="str">
            <v>fre</v>
          </cell>
          <cell r="P918" t="str">
            <v>fre</v>
          </cell>
          <cell r="Q918" t="str">
            <v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v>
          </cell>
          <cell r="R918">
            <v>9782409026034</v>
          </cell>
          <cell r="S918" t="str">
            <v>Version Numérique</v>
          </cell>
          <cell r="T918">
            <v>9782409026027</v>
          </cell>
          <cell r="U918" t="str">
            <v>Version Imprimée</v>
          </cell>
          <cell r="V918" t="str">
            <v>St-Herblain</v>
          </cell>
          <cell r="W918" t="str">
            <v>Editions ENI</v>
          </cell>
          <cell r="X918">
            <v>2020</v>
          </cell>
          <cell r="Y918" t="str">
            <v>Bibliothèque Numérique ENI (Service en ligne)</v>
          </cell>
          <cell r="Z918" t="str">
            <v>RESSOURCES INFORMATIQUES</v>
          </cell>
          <cell r="AA918" t="str">
            <v>texte</v>
          </cell>
          <cell r="AB918" t="str">
            <v>txt</v>
          </cell>
          <cell r="AC918" t="str">
            <v>rdacontent/fre</v>
          </cell>
          <cell r="AD918" t="str">
            <v>informatique</v>
          </cell>
          <cell r="AE918" t="str">
            <v>c</v>
          </cell>
          <cell r="AF918" t="str">
            <v>rdamedia/fre</v>
          </cell>
          <cell r="AG918" t="str">
            <v>ressource en ligne</v>
          </cell>
          <cell r="AH918" t="str">
            <v>cr</v>
          </cell>
          <cell r="AI918" t="str">
            <v>rdacarrier/fre</v>
          </cell>
          <cell r="AJ918" t="str">
            <v>m\\\\\o\\d\\\\\\\\</v>
          </cell>
          <cell r="AK918" t="str">
            <v>cr\cn\\\\uuaua</v>
          </cell>
          <cell r="AL918" t="str">
            <v>Accès restreint aux membres</v>
          </cell>
          <cell r="AM918" t="str">
            <v>Source de la note de description : Version imprimée</v>
          </cell>
          <cell r="AN918" t="str">
            <v/>
          </cell>
          <cell r="AO918" t="str">
            <v>%SITE_CLIENT%/?library_guid=D221DA0F-4238-4D2C-BDCF-A5A7102D0292</v>
          </cell>
          <cell r="AP918" t="str">
            <v>Accès au travers du portail ENI</v>
          </cell>
          <cell r="AQ918" t="str">
            <v xml:space="preserve"> Apache </v>
          </cell>
          <cell r="AR918" t="str">
            <v xml:space="preserve"> DNS </v>
          </cell>
          <cell r="AS918" t="str">
            <v xml:space="preserve"> LDAP </v>
          </cell>
          <cell r="AT918" t="str">
            <v xml:space="preserve"> Linux </v>
          </cell>
          <cell r="AU918" t="str">
            <v xml:space="preserve"> Nginx </v>
          </cell>
          <cell r="AV918" t="str">
            <v xml:space="preserve"> Postfix </v>
          </cell>
          <cell r="AW918" t="str">
            <v xml:space="preserve"> Unix </v>
          </cell>
          <cell r="AX918" t="str">
            <v xml:space="preserve">serveur </v>
          </cell>
          <cell r="AY918" t="str">
            <v/>
          </cell>
          <cell r="AZ918" t="str">
            <v/>
          </cell>
          <cell r="BA918" t="str">
            <v/>
          </cell>
          <cell r="BB918" t="str">
            <v/>
          </cell>
          <cell r="BC918" t="str">
            <v/>
          </cell>
          <cell r="BD918" t="str">
            <v/>
          </cell>
          <cell r="BE918" t="str">
            <v/>
          </cell>
          <cell r="BF918" t="str">
            <v/>
          </cell>
          <cell r="BG918" t="str">
            <v/>
          </cell>
          <cell r="BH918" t="str">
            <v/>
          </cell>
          <cell r="BI918" t="str">
            <v/>
          </cell>
          <cell r="BJ918" t="str">
            <v/>
          </cell>
          <cell r="BK918" t="str">
            <v/>
          </cell>
          <cell r="BL918" t="str">
            <v/>
          </cell>
          <cell r="BM918" t="str">
            <v/>
          </cell>
          <cell r="BN918" t="str">
            <v/>
          </cell>
          <cell r="BO918" t="str">
            <v/>
          </cell>
          <cell r="BP918" t="str">
            <v/>
          </cell>
          <cell r="BQ918" t="str">
            <v/>
          </cell>
          <cell r="BR918" t="str">
            <v/>
          </cell>
          <cell r="BS918" t="str">
            <v/>
          </cell>
          <cell r="BT918" t="str">
            <v/>
          </cell>
          <cell r="BU918" t="str">
            <v/>
          </cell>
          <cell r="BV918" t="str">
            <v/>
          </cell>
          <cell r="BW918" t="str">
            <v/>
          </cell>
          <cell r="BX918" t="str">
            <v/>
          </cell>
        </row>
        <row r="919">
          <cell r="A919" t="str">
            <v>RISHE</v>
          </cell>
          <cell r="B919" t="str">
            <v>shell sous Unix/Linux</v>
          </cell>
          <cell r="C919" t="str">
            <v>Apprenez à écrire des scripts pour administrer votre système</v>
          </cell>
          <cell r="D919" t="str">
            <v>Sébastien MACCAGNONI</v>
          </cell>
          <cell r="E919" t="str">
            <v/>
          </cell>
          <cell r="F919" t="str">
            <v>MACCAGNONI, Sébastien</v>
          </cell>
          <cell r="G919" t="str">
            <v/>
          </cell>
          <cell r="H919" t="str">
            <v/>
          </cell>
          <cell r="I919" t="str">
            <v/>
          </cell>
          <cell r="J919" t="str">
            <v/>
          </cell>
          <cell r="K919" t="str">
            <v>Edition du 1 January 2018</v>
          </cell>
          <cell r="L919" t="str">
            <v>324 pages</v>
          </cell>
          <cell r="M919" t="str">
            <v>Editions ENI</v>
          </cell>
          <cell r="N919" t="str">
            <v>fre</v>
          </cell>
          <cell r="O919" t="str">
            <v>fre</v>
          </cell>
          <cell r="P919" t="str">
            <v>fre</v>
          </cell>
          <cell r="Q919" t="str">
            <v>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v>
          </cell>
          <cell r="R919">
            <v>9782409011955</v>
          </cell>
          <cell r="S919" t="str">
            <v>Version Numérique</v>
          </cell>
          <cell r="T919">
            <v>9782409011948</v>
          </cell>
          <cell r="U919" t="str">
            <v>Version Imprimée</v>
          </cell>
          <cell r="V919" t="str">
            <v>St-Herblain</v>
          </cell>
          <cell r="W919" t="str">
            <v>Editions ENI</v>
          </cell>
          <cell r="X919">
            <v>2018</v>
          </cell>
          <cell r="Y919" t="str">
            <v>Bibliothèque Numérique ENI (Service en ligne)</v>
          </cell>
          <cell r="Z919" t="str">
            <v>RESSOURCES INFORMATIQUES</v>
          </cell>
          <cell r="AA919" t="str">
            <v>texte</v>
          </cell>
          <cell r="AB919" t="str">
            <v>txt</v>
          </cell>
          <cell r="AC919" t="str">
            <v>rdacontent/fre</v>
          </cell>
          <cell r="AD919" t="str">
            <v>informatique</v>
          </cell>
          <cell r="AE919" t="str">
            <v>c</v>
          </cell>
          <cell r="AF919" t="str">
            <v>rdamedia/fre</v>
          </cell>
          <cell r="AG919" t="str">
            <v>ressource en ligne</v>
          </cell>
          <cell r="AH919" t="str">
            <v>cr</v>
          </cell>
          <cell r="AI919" t="str">
            <v>rdacarrier/fre</v>
          </cell>
          <cell r="AJ919" t="str">
            <v>m\\\\\o\\d\\\\\\\\</v>
          </cell>
          <cell r="AK919" t="str">
            <v>cr\cn\\\\uuaua</v>
          </cell>
          <cell r="AL919" t="str">
            <v>Accès restreint aux membres</v>
          </cell>
          <cell r="AM919" t="str">
            <v>Source de la note de description : Version imprimée</v>
          </cell>
          <cell r="AN919" t="str">
            <v/>
          </cell>
          <cell r="AO919" t="str">
            <v>%SITE_CLIENT%/?library_guid=117EE9D7-303B-419D-B9C2-6085CD923571</v>
          </cell>
          <cell r="AP919" t="str">
            <v>Accès au travers du portail ENI</v>
          </cell>
          <cell r="AQ919" t="str">
            <v xml:space="preserve"> awk </v>
          </cell>
          <cell r="AR919" t="str">
            <v xml:space="preserve"> ed </v>
          </cell>
          <cell r="AS919" t="str">
            <v xml:space="preserve"> LNRISHE</v>
          </cell>
          <cell r="AT919" t="str">
            <v xml:space="preserve"> Posix </v>
          </cell>
          <cell r="AU919" t="str">
            <v xml:space="preserve"> script shell </v>
          </cell>
          <cell r="AV919" t="str">
            <v xml:space="preserve"> sed </v>
          </cell>
          <cell r="AW919" t="str">
            <v xml:space="preserve"> shebang </v>
          </cell>
          <cell r="AX919" t="str">
            <v xml:space="preserve"> Unix </v>
          </cell>
          <cell r="AY919" t="str">
            <v xml:space="preserve"> vi </v>
          </cell>
          <cell r="AZ919" t="str">
            <v xml:space="preserve">Linux </v>
          </cell>
          <cell r="BA919" t="str">
            <v/>
          </cell>
          <cell r="BB919" t="str">
            <v/>
          </cell>
          <cell r="BC919" t="str">
            <v/>
          </cell>
          <cell r="BD919" t="str">
            <v/>
          </cell>
          <cell r="BE919" t="str">
            <v/>
          </cell>
          <cell r="BF919" t="str">
            <v/>
          </cell>
          <cell r="BG919" t="str">
            <v/>
          </cell>
          <cell r="BH919" t="str">
            <v/>
          </cell>
          <cell r="BI919" t="str">
            <v/>
          </cell>
          <cell r="BJ919" t="str">
            <v/>
          </cell>
          <cell r="BK919" t="str">
            <v/>
          </cell>
          <cell r="BL919" t="str">
            <v/>
          </cell>
          <cell r="BM919" t="str">
            <v/>
          </cell>
          <cell r="BN919" t="str">
            <v/>
          </cell>
          <cell r="BO919" t="str">
            <v/>
          </cell>
          <cell r="BP919" t="str">
            <v/>
          </cell>
          <cell r="BQ919" t="str">
            <v/>
          </cell>
          <cell r="BR919" t="str">
            <v/>
          </cell>
          <cell r="BS919" t="str">
            <v/>
          </cell>
          <cell r="BT919" t="str">
            <v/>
          </cell>
          <cell r="BU919" t="str">
            <v/>
          </cell>
          <cell r="BV919" t="str">
            <v/>
          </cell>
          <cell r="BW919" t="str">
            <v/>
          </cell>
          <cell r="BX919" t="str">
            <v/>
          </cell>
        </row>
        <row r="920">
          <cell r="A920" t="str">
            <v>RISTATR</v>
          </cell>
          <cell r="B920" t="str">
            <v>Langage R</v>
          </cell>
          <cell r="C920" t="str">
            <v>Prise en main des statistiques</v>
          </cell>
          <cell r="D920" t="str">
            <v>Vincent ISOZ,Daname KOLANI</v>
          </cell>
          <cell r="E920" t="str">
            <v/>
          </cell>
          <cell r="F920" t="str">
            <v>ISOZ, Vincent</v>
          </cell>
          <cell r="G920" t="str">
            <v>KOLANI, Daname</v>
          </cell>
          <cell r="H920" t="str">
            <v/>
          </cell>
          <cell r="I920" t="str">
            <v/>
          </cell>
          <cell r="J920" t="str">
            <v/>
          </cell>
          <cell r="K920" t="str">
            <v>Edition du 1 June 2018</v>
          </cell>
          <cell r="L920" t="str">
            <v>748 pages</v>
          </cell>
          <cell r="M920" t="str">
            <v>Editions ENI</v>
          </cell>
          <cell r="N920" t="str">
            <v>fre</v>
          </cell>
          <cell r="O920" t="str">
            <v>fre</v>
          </cell>
          <cell r="P920" t="str">
            <v>fre</v>
          </cell>
          <cell r="Q920" t="str">
            <v>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v>
          </cell>
          <cell r="R920">
            <v>9782409014215</v>
          </cell>
          <cell r="S920" t="str">
            <v>Version Numérique</v>
          </cell>
          <cell r="T920">
            <v>9782409014208</v>
          </cell>
          <cell r="U920" t="str">
            <v>Version Imprimée</v>
          </cell>
          <cell r="V920" t="str">
            <v>St-Herblain</v>
          </cell>
          <cell r="W920" t="str">
            <v>Editions ENI</v>
          </cell>
          <cell r="X920">
            <v>2018</v>
          </cell>
          <cell r="Y920" t="str">
            <v>Bibliothèque Numérique ENI (Service en ligne)</v>
          </cell>
          <cell r="Z920" t="str">
            <v>RESSOURCES INFORMATIQUES</v>
          </cell>
          <cell r="AA920" t="str">
            <v>texte</v>
          </cell>
          <cell r="AB920" t="str">
            <v>txt</v>
          </cell>
          <cell r="AC920" t="str">
            <v>rdacontent/fre</v>
          </cell>
          <cell r="AD920" t="str">
            <v>informatique</v>
          </cell>
          <cell r="AE920" t="str">
            <v>c</v>
          </cell>
          <cell r="AF920" t="str">
            <v>rdamedia/fre</v>
          </cell>
          <cell r="AG920" t="str">
            <v>ressource en ligne</v>
          </cell>
          <cell r="AH920" t="str">
            <v>cr</v>
          </cell>
          <cell r="AI920" t="str">
            <v>rdacarrier/fre</v>
          </cell>
          <cell r="AJ920" t="str">
            <v>m\\\\\o\\d\\\\\\\\</v>
          </cell>
          <cell r="AK920" t="str">
            <v>cr\cn\\\\uuaua</v>
          </cell>
          <cell r="AL920" t="str">
            <v>Accès restreint aux membres</v>
          </cell>
          <cell r="AM920" t="str">
            <v>Source de la note de description : Version imprimée</v>
          </cell>
          <cell r="AN920" t="str">
            <v/>
          </cell>
          <cell r="AO920" t="str">
            <v>%SITE_CLIENT%/?library_guid=04A3B5BA-59E1-49CE-971D-6C2E56ABE541</v>
          </cell>
          <cell r="AP920" t="str">
            <v>Accès au travers du portail ENI</v>
          </cell>
          <cell r="AQ920" t="str">
            <v xml:space="preserve"> data scientist </v>
          </cell>
          <cell r="AR920" t="str">
            <v xml:space="preserve"> data sience </v>
          </cell>
          <cell r="AS920" t="str">
            <v xml:space="preserve"> données </v>
          </cell>
          <cell r="AT920" t="str">
            <v xml:space="preserve"> LNRISTATR</v>
          </cell>
          <cell r="AU920" t="str">
            <v xml:space="preserve"> statistiques </v>
          </cell>
          <cell r="AV920" t="str">
            <v xml:space="preserve">R </v>
          </cell>
          <cell r="AW920" t="str">
            <v/>
          </cell>
          <cell r="AX920" t="str">
            <v/>
          </cell>
          <cell r="AY920" t="str">
            <v/>
          </cell>
          <cell r="AZ920" t="str">
            <v/>
          </cell>
          <cell r="BA920" t="str">
            <v/>
          </cell>
          <cell r="BB920" t="str">
            <v/>
          </cell>
          <cell r="BC920" t="str">
            <v/>
          </cell>
          <cell r="BD920" t="str">
            <v/>
          </cell>
          <cell r="BE920" t="str">
            <v/>
          </cell>
          <cell r="BF920" t="str">
            <v/>
          </cell>
          <cell r="BG920" t="str">
            <v/>
          </cell>
          <cell r="BH920" t="str">
            <v/>
          </cell>
          <cell r="BI920" t="str">
            <v/>
          </cell>
          <cell r="BJ920" t="str">
            <v/>
          </cell>
          <cell r="BK920" t="str">
            <v/>
          </cell>
          <cell r="BL920" t="str">
            <v/>
          </cell>
          <cell r="BM920" t="str">
            <v/>
          </cell>
          <cell r="BN920" t="str">
            <v/>
          </cell>
          <cell r="BO920" t="str">
            <v/>
          </cell>
          <cell r="BP920" t="str">
            <v/>
          </cell>
          <cell r="BQ920" t="str">
            <v/>
          </cell>
          <cell r="BR920" t="str">
            <v/>
          </cell>
          <cell r="BS920" t="str">
            <v/>
          </cell>
          <cell r="BT920" t="str">
            <v/>
          </cell>
          <cell r="BU920" t="str">
            <v/>
          </cell>
          <cell r="BV920" t="str">
            <v/>
          </cell>
          <cell r="BW920" t="str">
            <v/>
          </cell>
          <cell r="BX920" t="str">
            <v/>
          </cell>
        </row>
        <row r="921">
          <cell r="A921" t="str">
            <v>RITYP</v>
          </cell>
          <cell r="B921" t="str">
            <v>TypeScript</v>
          </cell>
          <cell r="C921" t="str">
            <v>Notions fondamentales</v>
          </cell>
          <cell r="D921" t="str">
            <v>Félix BILLON,Sylvain PONTOREAU</v>
          </cell>
          <cell r="E921" t="str">
            <v/>
          </cell>
          <cell r="F921" t="str">
            <v>BILLON, Félix</v>
          </cell>
          <cell r="G921" t="str">
            <v>PONTOREAU, Sylvain</v>
          </cell>
          <cell r="H921" t="str">
            <v/>
          </cell>
          <cell r="I921" t="str">
            <v/>
          </cell>
          <cell r="J921" t="str">
            <v/>
          </cell>
          <cell r="K921" t="str">
            <v>Edition du 1 November 2019</v>
          </cell>
          <cell r="L921" t="str">
            <v>438 pages</v>
          </cell>
          <cell r="M921" t="str">
            <v>Editions ENI</v>
          </cell>
          <cell r="N921" t="str">
            <v>fre</v>
          </cell>
          <cell r="O921" t="str">
            <v>fre</v>
          </cell>
          <cell r="P921" t="str">
            <v>fre</v>
          </cell>
          <cell r="Q921" t="str">
            <v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v>
          </cell>
          <cell r="R921">
            <v>9782409021718</v>
          </cell>
          <cell r="S921" t="str">
            <v>Version Numérique</v>
          </cell>
          <cell r="T921">
            <v>9782409021701</v>
          </cell>
          <cell r="U921" t="str">
            <v>Version Imprimée</v>
          </cell>
          <cell r="V921" t="str">
            <v>St-Herblain</v>
          </cell>
          <cell r="W921" t="str">
            <v>Editions ENI</v>
          </cell>
          <cell r="X921">
            <v>2019</v>
          </cell>
          <cell r="Y921" t="str">
            <v>Bibliothèque Numérique ENI (Service en ligne)</v>
          </cell>
          <cell r="Z921" t="str">
            <v>RESSOURCES INFORMATIQUES</v>
          </cell>
          <cell r="AA921" t="str">
            <v>texte</v>
          </cell>
          <cell r="AB921" t="str">
            <v>txt</v>
          </cell>
          <cell r="AC921" t="str">
            <v>rdacontent/fre</v>
          </cell>
          <cell r="AD921" t="str">
            <v>informatique</v>
          </cell>
          <cell r="AE921" t="str">
            <v>c</v>
          </cell>
          <cell r="AF921" t="str">
            <v>rdamedia/fre</v>
          </cell>
          <cell r="AG921" t="str">
            <v>ressource en ligne</v>
          </cell>
          <cell r="AH921" t="str">
            <v>cr</v>
          </cell>
          <cell r="AI921" t="str">
            <v>rdacarrier/fre</v>
          </cell>
          <cell r="AJ921" t="str">
            <v>m\\\\\o\\d\\\\\\\\</v>
          </cell>
          <cell r="AK921" t="str">
            <v>cr\cn\\\\uuaua</v>
          </cell>
          <cell r="AL921" t="str">
            <v>Accès restreint aux membres</v>
          </cell>
          <cell r="AM921" t="str">
            <v>Source de la note de description : Version imprimée</v>
          </cell>
          <cell r="AN921" t="str">
            <v/>
          </cell>
          <cell r="AO921" t="str">
            <v>%SITE_CLIENT%/?library_guid=A6494426-D4C5-45AE-8B67-BEB03E15C4B7</v>
          </cell>
          <cell r="AP921" t="str">
            <v>Accès au travers du portail ENI</v>
          </cell>
          <cell r="AQ921" t="str">
            <v xml:space="preserve"> Angular </v>
          </cell>
          <cell r="AR921" t="str">
            <v xml:space="preserve"> express </v>
          </cell>
          <cell r="AS921" t="str">
            <v xml:space="preserve"> JavaScript </v>
          </cell>
          <cell r="AT921" t="str">
            <v xml:space="preserve"> JS </v>
          </cell>
          <cell r="AU921" t="str">
            <v xml:space="preserve"> LNRITYP</v>
          </cell>
          <cell r="AV921" t="str">
            <v xml:space="preserve"> Node.js </v>
          </cell>
          <cell r="AW921" t="str">
            <v xml:space="preserve"> nodejs </v>
          </cell>
          <cell r="AX921" t="str">
            <v xml:space="preserve">langage </v>
          </cell>
          <cell r="AY921" t="str">
            <v/>
          </cell>
          <cell r="AZ921" t="str">
            <v/>
          </cell>
          <cell r="BA921" t="str">
            <v/>
          </cell>
          <cell r="BB921" t="str">
            <v/>
          </cell>
          <cell r="BC921" t="str">
            <v/>
          </cell>
          <cell r="BD921" t="str">
            <v/>
          </cell>
          <cell r="BE921" t="str">
            <v/>
          </cell>
          <cell r="BF921" t="str">
            <v/>
          </cell>
          <cell r="BG921" t="str">
            <v/>
          </cell>
          <cell r="BH921" t="str">
            <v/>
          </cell>
          <cell r="BI921" t="str">
            <v/>
          </cell>
          <cell r="BJ921" t="str">
            <v/>
          </cell>
          <cell r="BK921" t="str">
            <v/>
          </cell>
          <cell r="BL921" t="str">
            <v/>
          </cell>
          <cell r="BM921" t="str">
            <v/>
          </cell>
          <cell r="BN921" t="str">
            <v/>
          </cell>
          <cell r="BO921" t="str">
            <v/>
          </cell>
          <cell r="BP921" t="str">
            <v/>
          </cell>
          <cell r="BQ921" t="str">
            <v/>
          </cell>
          <cell r="BR921" t="str">
            <v/>
          </cell>
          <cell r="BS921" t="str">
            <v/>
          </cell>
          <cell r="BT921" t="str">
            <v/>
          </cell>
          <cell r="BU921" t="str">
            <v/>
          </cell>
          <cell r="BV921" t="str">
            <v/>
          </cell>
          <cell r="BW921" t="str">
            <v/>
          </cell>
          <cell r="BX921" t="str">
            <v/>
          </cell>
        </row>
        <row r="922">
          <cell r="A922" t="str">
            <v>RIV13SHAF</v>
          </cell>
          <cell r="B922" t="str">
            <v>SharePoint Foundation 2013</v>
          </cell>
          <cell r="C922" t="str">
            <v>Construire un intranet collaboratif en PME (édition enrichie de vidéos)</v>
          </cell>
          <cell r="D922" t="str">
            <v>Patrick CARRAZ</v>
          </cell>
          <cell r="E922" t="str">
            <v/>
          </cell>
          <cell r="F922" t="str">
            <v>CARRAZ, Patrick</v>
          </cell>
          <cell r="G922" t="str">
            <v/>
          </cell>
          <cell r="H922" t="str">
            <v/>
          </cell>
          <cell r="I922" t="str">
            <v/>
          </cell>
          <cell r="J922" t="str">
            <v/>
          </cell>
          <cell r="K922" t="str">
            <v>Edition du 1 July 2013</v>
          </cell>
          <cell r="L922" t="str">
            <v>727 pages</v>
          </cell>
          <cell r="M922" t="str">
            <v>Editions ENI</v>
          </cell>
          <cell r="N922" t="str">
            <v>fre</v>
          </cell>
          <cell r="O922" t="str">
            <v>fre</v>
          </cell>
          <cell r="P922" t="str">
            <v>fre</v>
          </cell>
          <cell r="Q922" t="str">
            <v>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v>
          </cell>
          <cell r="R922">
            <v>9782746082519</v>
          </cell>
          <cell r="S922" t="str">
            <v>Version Numérique</v>
          </cell>
          <cell r="T922">
            <v>9782746081932</v>
          </cell>
          <cell r="U922" t="str">
            <v>Version Imprimée</v>
          </cell>
          <cell r="V922" t="str">
            <v>St-Herblain</v>
          </cell>
          <cell r="W922" t="str">
            <v>Editions ENI</v>
          </cell>
          <cell r="X922">
            <v>2013</v>
          </cell>
          <cell r="Y922" t="str">
            <v>Bibliothèque Numérique ENI (Service en ligne)</v>
          </cell>
          <cell r="Z922" t="str">
            <v>RESSOURCES INFORMATIQUES</v>
          </cell>
          <cell r="AA922" t="str">
            <v>texte</v>
          </cell>
          <cell r="AB922" t="str">
            <v>txt</v>
          </cell>
          <cell r="AC922" t="str">
            <v>rdacontent/fre</v>
          </cell>
          <cell r="AD922" t="str">
            <v>informatique</v>
          </cell>
          <cell r="AE922" t="str">
            <v>c</v>
          </cell>
          <cell r="AF922" t="str">
            <v>rdamedia/fre</v>
          </cell>
          <cell r="AG922" t="str">
            <v>ressource en ligne</v>
          </cell>
          <cell r="AH922" t="str">
            <v>cr</v>
          </cell>
          <cell r="AI922" t="str">
            <v>rdacarrier/fre</v>
          </cell>
          <cell r="AJ922" t="str">
            <v>m\\\\\o\\d\\\\\\\\</v>
          </cell>
          <cell r="AK922" t="str">
            <v>cr\cn\\\\uuaua</v>
          </cell>
          <cell r="AL922" t="str">
            <v>Accès restreint aux membres</v>
          </cell>
          <cell r="AM922" t="str">
            <v>Source de la note de description : Version imprimée</v>
          </cell>
          <cell r="AN922" t="str">
            <v/>
          </cell>
          <cell r="AO922" t="str">
            <v>%SITE_CLIENT%/?library_guid=41689176-9E1D-46A9-A856-AA437F1F22E5</v>
          </cell>
          <cell r="AP922" t="str">
            <v>Accès au travers du portail ENI</v>
          </cell>
          <cell r="AQ922" t="str">
            <v xml:space="preserve"> LNRIV13SHAF</v>
          </cell>
          <cell r="AR922" t="str">
            <v xml:space="preserve"> microsoft </v>
          </cell>
          <cell r="AS922" t="str">
            <v xml:space="preserve"> moss </v>
          </cell>
          <cell r="AT922" t="str">
            <v xml:space="preserve"> sharepoint server </v>
          </cell>
          <cell r="AU922" t="str">
            <v xml:space="preserve"> travail collaboratif </v>
          </cell>
          <cell r="AV922" t="str">
            <v xml:space="preserve">wss </v>
          </cell>
          <cell r="AW922" t="str">
            <v/>
          </cell>
          <cell r="AX922" t="str">
            <v/>
          </cell>
          <cell r="AY922" t="str">
            <v/>
          </cell>
          <cell r="AZ922" t="str">
            <v/>
          </cell>
          <cell r="BA922" t="str">
            <v/>
          </cell>
          <cell r="BB922" t="str">
            <v/>
          </cell>
          <cell r="BC922" t="str">
            <v/>
          </cell>
          <cell r="BD922" t="str">
            <v/>
          </cell>
          <cell r="BE922" t="str">
            <v/>
          </cell>
          <cell r="BF922" t="str">
            <v/>
          </cell>
          <cell r="BG922" t="str">
            <v/>
          </cell>
          <cell r="BH922" t="str">
            <v/>
          </cell>
          <cell r="BI922" t="str">
            <v/>
          </cell>
          <cell r="BJ922" t="str">
            <v/>
          </cell>
          <cell r="BK922" t="str">
            <v/>
          </cell>
          <cell r="BL922" t="str">
            <v/>
          </cell>
          <cell r="BM922" t="str">
            <v/>
          </cell>
          <cell r="BN922" t="str">
            <v/>
          </cell>
          <cell r="BO922" t="str">
            <v/>
          </cell>
          <cell r="BP922" t="str">
            <v/>
          </cell>
          <cell r="BQ922" t="str">
            <v/>
          </cell>
          <cell r="BR922" t="str">
            <v/>
          </cell>
          <cell r="BS922" t="str">
            <v/>
          </cell>
          <cell r="BT922" t="str">
            <v/>
          </cell>
          <cell r="BU922" t="str">
            <v/>
          </cell>
          <cell r="BV922" t="str">
            <v/>
          </cell>
          <cell r="BW922" t="str">
            <v/>
          </cell>
          <cell r="BX922" t="str">
            <v/>
          </cell>
        </row>
        <row r="923">
          <cell r="A923" t="str">
            <v>RIWAPP</v>
          </cell>
          <cell r="B923" t="str">
            <v>WebApp</v>
          </cell>
          <cell r="C923" t="str">
            <v>Développez votre application responsive avec jQuery, CSS et PHP</v>
          </cell>
          <cell r="D923" t="str">
            <v>Pascal BARLIER</v>
          </cell>
          <cell r="E923" t="str">
            <v/>
          </cell>
          <cell r="F923" t="str">
            <v>BARLIER, Pascal</v>
          </cell>
          <cell r="G923" t="str">
            <v/>
          </cell>
          <cell r="H923" t="str">
            <v/>
          </cell>
          <cell r="I923" t="str">
            <v/>
          </cell>
          <cell r="J923" t="str">
            <v/>
          </cell>
          <cell r="K923" t="str">
            <v>Edition du 1 March 2020</v>
          </cell>
          <cell r="L923" t="str">
            <v>505 pages</v>
          </cell>
          <cell r="M923" t="str">
            <v>Editions ENI</v>
          </cell>
          <cell r="N923" t="str">
            <v>fre</v>
          </cell>
          <cell r="O923" t="str">
            <v>fre</v>
          </cell>
          <cell r="P923" t="str">
            <v>fre</v>
          </cell>
          <cell r="Q923" t="str">
            <v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v>
          </cell>
          <cell r="R923">
            <v>9782409024269</v>
          </cell>
          <cell r="S923" t="str">
            <v>Version Numérique</v>
          </cell>
          <cell r="T923">
            <v>9782409024252</v>
          </cell>
          <cell r="U923" t="str">
            <v>Version Imprimée</v>
          </cell>
          <cell r="V923" t="str">
            <v>St-Herblain</v>
          </cell>
          <cell r="W923" t="str">
            <v>Editions ENI</v>
          </cell>
          <cell r="X923">
            <v>2020</v>
          </cell>
          <cell r="Y923" t="str">
            <v>Bibliothèque Numérique ENI (Service en ligne)</v>
          </cell>
          <cell r="Z923" t="str">
            <v>RESSOURCES INFORMATIQUES</v>
          </cell>
          <cell r="AA923" t="str">
            <v>texte</v>
          </cell>
          <cell r="AB923" t="str">
            <v>txt</v>
          </cell>
          <cell r="AC923" t="str">
            <v>rdacontent/fre</v>
          </cell>
          <cell r="AD923" t="str">
            <v>informatique</v>
          </cell>
          <cell r="AE923" t="str">
            <v>c</v>
          </cell>
          <cell r="AF923" t="str">
            <v>rdamedia/fre</v>
          </cell>
          <cell r="AG923" t="str">
            <v>ressource en ligne</v>
          </cell>
          <cell r="AH923" t="str">
            <v>cr</v>
          </cell>
          <cell r="AI923" t="str">
            <v>rdacarrier/fre</v>
          </cell>
          <cell r="AJ923" t="str">
            <v>m\\\\\o\\d\\\\\\\\</v>
          </cell>
          <cell r="AK923" t="str">
            <v>cr\cn\\\\uuaua</v>
          </cell>
          <cell r="AL923" t="str">
            <v>Accès restreint aux membres</v>
          </cell>
          <cell r="AM923" t="str">
            <v>Source de la note de description : Version imprimée</v>
          </cell>
          <cell r="AN923" t="str">
            <v/>
          </cell>
          <cell r="AO923" t="str">
            <v>%SITE_CLIENT%/?library_guid=89764A43-BA36-4B32-BCE8-D2DE4C35CA16</v>
          </cell>
          <cell r="AP923" t="str">
            <v>Accès au travers du portail ENI</v>
          </cell>
          <cell r="AQ923" t="str">
            <v xml:space="preserve"> CSS </v>
          </cell>
          <cell r="AR923" t="str">
            <v xml:space="preserve"> jQuery </v>
          </cell>
          <cell r="AS923" t="str">
            <v xml:space="preserve"> JS </v>
          </cell>
          <cell r="AT923" t="str">
            <v xml:space="preserve"> LNRIWAPP</v>
          </cell>
          <cell r="AU923" t="str">
            <v xml:space="preserve"> multiplateforme </v>
          </cell>
          <cell r="AV923" t="str">
            <v xml:space="preserve"> PHP </v>
          </cell>
          <cell r="AW923" t="str">
            <v xml:space="preserve">application web </v>
          </cell>
          <cell r="AX923" t="str">
            <v/>
          </cell>
          <cell r="AY923" t="str">
            <v/>
          </cell>
          <cell r="AZ923" t="str">
            <v/>
          </cell>
          <cell r="BA923" t="str">
            <v/>
          </cell>
          <cell r="BB923" t="str">
            <v/>
          </cell>
          <cell r="BC923" t="str">
            <v/>
          </cell>
          <cell r="BD923" t="str">
            <v/>
          </cell>
          <cell r="BE923" t="str">
            <v/>
          </cell>
          <cell r="BF923" t="str">
            <v/>
          </cell>
          <cell r="BG923" t="str">
            <v/>
          </cell>
          <cell r="BH923" t="str">
            <v/>
          </cell>
          <cell r="BI923" t="str">
            <v/>
          </cell>
          <cell r="BJ923" t="str">
            <v/>
          </cell>
          <cell r="BK923" t="str">
            <v/>
          </cell>
          <cell r="BL923" t="str">
            <v/>
          </cell>
          <cell r="BM923" t="str">
            <v/>
          </cell>
          <cell r="BN923" t="str">
            <v/>
          </cell>
          <cell r="BO923" t="str">
            <v/>
          </cell>
          <cell r="BP923" t="str">
            <v/>
          </cell>
          <cell r="BQ923" t="str">
            <v/>
          </cell>
          <cell r="BR923" t="str">
            <v/>
          </cell>
          <cell r="BS923" t="str">
            <v/>
          </cell>
          <cell r="BT923" t="str">
            <v/>
          </cell>
          <cell r="BU923" t="str">
            <v/>
          </cell>
          <cell r="BV923" t="str">
            <v/>
          </cell>
          <cell r="BW923" t="str">
            <v/>
          </cell>
          <cell r="BX923" t="str">
            <v/>
          </cell>
        </row>
        <row r="924">
          <cell r="A924" t="str">
            <v>RIWINDEV</v>
          </cell>
          <cell r="B924" t="str">
            <v>WINDEV</v>
          </cell>
          <cell r="C924" t="str">
            <v>De la découverte à la pratique</v>
          </cell>
          <cell r="D924" t="str">
            <v>Etienne ANDRIEUX</v>
          </cell>
          <cell r="E924" t="str">
            <v/>
          </cell>
          <cell r="F924" t="str">
            <v>ANDRIEUX, Etienne</v>
          </cell>
          <cell r="G924" t="str">
            <v/>
          </cell>
          <cell r="H924" t="str">
            <v/>
          </cell>
          <cell r="I924" t="str">
            <v/>
          </cell>
          <cell r="J924" t="str">
            <v/>
          </cell>
          <cell r="K924" t="str">
            <v>Edition du 1 June 2023</v>
          </cell>
          <cell r="L924" t="str">
            <v>444 pages</v>
          </cell>
          <cell r="M924" t="str">
            <v>Editions ENI</v>
          </cell>
          <cell r="N924" t="str">
            <v>fre</v>
          </cell>
          <cell r="O924" t="str">
            <v>fre</v>
          </cell>
          <cell r="P924" t="str">
            <v>fre</v>
          </cell>
          <cell r="Q924" t="str">
            <v>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v>
          </cell>
          <cell r="R924">
            <v>9782409040597</v>
          </cell>
          <cell r="S924" t="str">
            <v>Version Numérique</v>
          </cell>
          <cell r="T924">
            <v>9782409040580</v>
          </cell>
          <cell r="U924" t="str">
            <v>Version Imprimée</v>
          </cell>
          <cell r="V924" t="str">
            <v>St-Herblain</v>
          </cell>
          <cell r="W924" t="str">
            <v>Editions ENI</v>
          </cell>
          <cell r="X924">
            <v>2023</v>
          </cell>
          <cell r="Y924" t="str">
            <v>Bibliothèque Numérique ENI (Service en ligne)</v>
          </cell>
          <cell r="Z924" t="str">
            <v>RESSOURCES INFORMATIQUES</v>
          </cell>
          <cell r="AA924" t="str">
            <v>texte</v>
          </cell>
          <cell r="AB924" t="str">
            <v>txt</v>
          </cell>
          <cell r="AC924" t="str">
            <v>rdacontent/fre</v>
          </cell>
          <cell r="AD924" t="str">
            <v>informatique</v>
          </cell>
          <cell r="AE924" t="str">
            <v>c</v>
          </cell>
          <cell r="AF924" t="str">
            <v>rdamedia/fre</v>
          </cell>
          <cell r="AG924" t="str">
            <v>ressource en ligne</v>
          </cell>
          <cell r="AH924" t="str">
            <v>cr</v>
          </cell>
          <cell r="AI924" t="str">
            <v>rdacarrier/fre</v>
          </cell>
          <cell r="AJ924" t="str">
            <v>m\\\\\o\\d\\\\\\\\</v>
          </cell>
          <cell r="AK924" t="str">
            <v>cr\cn\\\\uuaua</v>
          </cell>
          <cell r="AL924" t="str">
            <v>Accès restreint aux membres</v>
          </cell>
          <cell r="AM924" t="str">
            <v>Source de la note de description : Version imprimée</v>
          </cell>
          <cell r="AN924" t="str">
            <v/>
          </cell>
          <cell r="AO924" t="str">
            <v>%SITE_CLIENT%/?library_guid=9D0F77F0-CCF1-4F37-A2BC-C4204C149917</v>
          </cell>
          <cell r="AP924" t="str">
            <v>Accès au travers du portail ENI</v>
          </cell>
          <cell r="AQ924" t="str">
            <v xml:space="preserve"> AGL </v>
          </cell>
          <cell r="AR924" t="str">
            <v xml:space="preserve"> atelier génie logiciel </v>
          </cell>
          <cell r="AS924" t="str">
            <v xml:space="preserve"> Atelier Logiciel </v>
          </cell>
          <cell r="AT924" t="str">
            <v xml:space="preserve"> développement </v>
          </cell>
          <cell r="AU924" t="str">
            <v xml:space="preserve"> langage </v>
          </cell>
          <cell r="AV924" t="str">
            <v xml:space="preserve"> PC SOFT</v>
          </cell>
          <cell r="AW924" t="str">
            <v xml:space="preserve"> pccsoft </v>
          </cell>
          <cell r="AX924" t="str">
            <v xml:space="preserve">PC Soft </v>
          </cell>
          <cell r="AY924" t="str">
            <v/>
          </cell>
          <cell r="AZ924" t="str">
            <v/>
          </cell>
          <cell r="BA924" t="str">
            <v/>
          </cell>
          <cell r="BB924" t="str">
            <v/>
          </cell>
          <cell r="BC924" t="str">
            <v/>
          </cell>
          <cell r="BD924" t="str">
            <v/>
          </cell>
          <cell r="BE924" t="str">
            <v/>
          </cell>
          <cell r="BF924" t="str">
            <v/>
          </cell>
          <cell r="BG924" t="str">
            <v/>
          </cell>
          <cell r="BH924" t="str">
            <v/>
          </cell>
          <cell r="BI924" t="str">
            <v/>
          </cell>
          <cell r="BJ924" t="str">
            <v/>
          </cell>
          <cell r="BK924" t="str">
            <v/>
          </cell>
          <cell r="BL924" t="str">
            <v/>
          </cell>
          <cell r="BM924" t="str">
            <v/>
          </cell>
          <cell r="BN924" t="str">
            <v/>
          </cell>
          <cell r="BO924" t="str">
            <v/>
          </cell>
          <cell r="BP924" t="str">
            <v/>
          </cell>
          <cell r="BQ924" t="str">
            <v/>
          </cell>
          <cell r="BR924" t="str">
            <v/>
          </cell>
          <cell r="BS924" t="str">
            <v/>
          </cell>
          <cell r="BT924" t="str">
            <v/>
          </cell>
          <cell r="BU924" t="str">
            <v/>
          </cell>
          <cell r="BV924" t="str">
            <v/>
          </cell>
          <cell r="BW924" t="str">
            <v/>
          </cell>
          <cell r="BX924" t="str">
            <v/>
          </cell>
        </row>
        <row r="925">
          <cell r="A925" t="str">
            <v>RIWPCSHA</v>
          </cell>
          <cell r="B925" t="str">
            <v>C# sous Windows Phone</v>
          </cell>
          <cell r="C925" t="str">
            <v>Développez et publiez vos applications sur le Store</v>
          </cell>
          <cell r="D925" t="str">
            <v>Christopher MANEU</v>
          </cell>
          <cell r="E925" t="str">
            <v/>
          </cell>
          <cell r="F925" t="str">
            <v>MANEU, Christopher</v>
          </cell>
          <cell r="G925" t="str">
            <v/>
          </cell>
          <cell r="H925" t="str">
            <v/>
          </cell>
          <cell r="I925" t="str">
            <v/>
          </cell>
          <cell r="J925" t="str">
            <v/>
          </cell>
          <cell r="K925" t="str">
            <v>Edition du 1 November 2014</v>
          </cell>
          <cell r="L925" t="str">
            <v>570 pages</v>
          </cell>
          <cell r="M925" t="str">
            <v>Editions ENI</v>
          </cell>
          <cell r="N925" t="str">
            <v>fre</v>
          </cell>
          <cell r="O925" t="str">
            <v>fre</v>
          </cell>
          <cell r="P925" t="str">
            <v>fre</v>
          </cell>
          <cell r="Q925" t="str">
            <v>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v>
          </cell>
          <cell r="R925">
            <v>9782746093058</v>
          </cell>
          <cell r="S925" t="str">
            <v>Version Numérique</v>
          </cell>
          <cell r="T925">
            <v>9782746090750</v>
          </cell>
          <cell r="U925" t="str">
            <v>Version Imprimée</v>
          </cell>
          <cell r="V925" t="str">
            <v>St-Herblain</v>
          </cell>
          <cell r="W925" t="str">
            <v>Editions ENI</v>
          </cell>
          <cell r="X925">
            <v>2014</v>
          </cell>
          <cell r="Y925" t="str">
            <v>Bibliothèque Numérique ENI (Service en ligne)</v>
          </cell>
          <cell r="Z925" t="str">
            <v>RESSOURCES INFORMATIQUES</v>
          </cell>
          <cell r="AA925" t="str">
            <v>texte</v>
          </cell>
          <cell r="AB925" t="str">
            <v>txt</v>
          </cell>
          <cell r="AC925" t="str">
            <v>rdacontent/fre</v>
          </cell>
          <cell r="AD925" t="str">
            <v>informatique</v>
          </cell>
          <cell r="AE925" t="str">
            <v>c</v>
          </cell>
          <cell r="AF925" t="str">
            <v>rdamedia/fre</v>
          </cell>
          <cell r="AG925" t="str">
            <v>ressource en ligne</v>
          </cell>
          <cell r="AH925" t="str">
            <v>cr</v>
          </cell>
          <cell r="AI925" t="str">
            <v>rdacarrier/fre</v>
          </cell>
          <cell r="AJ925" t="str">
            <v>m\\\\\o\\d\\\\\\\\</v>
          </cell>
          <cell r="AK925" t="str">
            <v>cr\cn\\\\uuaua</v>
          </cell>
          <cell r="AL925" t="str">
            <v>Accès restreint aux membres</v>
          </cell>
          <cell r="AM925" t="str">
            <v>Source de la note de description : Version imprimée</v>
          </cell>
          <cell r="AN925" t="str">
            <v/>
          </cell>
          <cell r="AO925" t="str">
            <v>%SITE_CLIENT%/?library_guid=63D314DE-5410-497B-AF63-DD08693C462B</v>
          </cell>
          <cell r="AP925" t="str">
            <v>Accès au travers du portail ENI</v>
          </cell>
          <cell r="AQ925" t="str">
            <v xml:space="preserve"> LNRIWPCSHA</v>
          </cell>
          <cell r="AR925" t="str">
            <v xml:space="preserve"> mobile </v>
          </cell>
          <cell r="AS925" t="str">
            <v xml:space="preserve"> nokia </v>
          </cell>
          <cell r="AT925" t="str">
            <v xml:space="preserve"> silverlight </v>
          </cell>
          <cell r="AU925" t="str">
            <v xml:space="preserve"> win phone </v>
          </cell>
          <cell r="AV925" t="str">
            <v xml:space="preserve"> windows phone store </v>
          </cell>
          <cell r="AW925" t="str">
            <v xml:space="preserve"> winphone </v>
          </cell>
          <cell r="AX925" t="str">
            <v xml:space="preserve"> XAML </v>
          </cell>
          <cell r="AY925" t="str">
            <v xml:space="preserve">microsoft </v>
          </cell>
          <cell r="AZ925" t="str">
            <v/>
          </cell>
          <cell r="BA925" t="str">
            <v/>
          </cell>
          <cell r="BB925" t="str">
            <v/>
          </cell>
          <cell r="BC925" t="str">
            <v/>
          </cell>
          <cell r="BD925" t="str">
            <v/>
          </cell>
          <cell r="BE925" t="str">
            <v/>
          </cell>
          <cell r="BF925" t="str">
            <v/>
          </cell>
          <cell r="BG925" t="str">
            <v/>
          </cell>
          <cell r="BH925" t="str">
            <v/>
          </cell>
          <cell r="BI925" t="str">
            <v/>
          </cell>
          <cell r="BJ925" t="str">
            <v/>
          </cell>
          <cell r="BK925" t="str">
            <v/>
          </cell>
          <cell r="BL925" t="str">
            <v/>
          </cell>
          <cell r="BM925" t="str">
            <v/>
          </cell>
          <cell r="BN925" t="str">
            <v/>
          </cell>
          <cell r="BO925" t="str">
            <v/>
          </cell>
          <cell r="BP925" t="str">
            <v/>
          </cell>
          <cell r="BQ925" t="str">
            <v/>
          </cell>
          <cell r="BR925" t="str">
            <v/>
          </cell>
          <cell r="BS925" t="str">
            <v/>
          </cell>
          <cell r="BT925" t="str">
            <v/>
          </cell>
          <cell r="BU925" t="str">
            <v/>
          </cell>
          <cell r="BV925" t="str">
            <v/>
          </cell>
          <cell r="BW925" t="str">
            <v/>
          </cell>
          <cell r="BX925" t="str">
            <v/>
          </cell>
        </row>
        <row r="926">
          <cell r="A926" t="str">
            <v>RIWXIBUSO</v>
          </cell>
          <cell r="B926" t="str">
            <v>BusinessObjects XI</v>
          </cell>
          <cell r="C926" t="str">
            <v>Web Intelligence</v>
          </cell>
          <cell r="D926" t="str">
            <v>Thierry Petibon</v>
          </cell>
          <cell r="E926" t="str">
            <v/>
          </cell>
          <cell r="F926" t="str">
            <v>Petibon, Thierry</v>
          </cell>
          <cell r="G926" t="str">
            <v/>
          </cell>
          <cell r="H926" t="str">
            <v/>
          </cell>
          <cell r="I926" t="str">
            <v/>
          </cell>
          <cell r="J926" t="str">
            <v/>
          </cell>
          <cell r="K926" t="str">
            <v>Edition du 1 March 2008</v>
          </cell>
          <cell r="L926" t="str">
            <v>305 pages</v>
          </cell>
          <cell r="M926" t="str">
            <v>Editions ENI</v>
          </cell>
          <cell r="N926" t="str">
            <v>fre</v>
          </cell>
          <cell r="O926" t="str">
            <v>fre</v>
          </cell>
          <cell r="P926" t="str">
            <v>fre</v>
          </cell>
          <cell r="Q926" t="str">
            <v>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v>
          </cell>
          <cell r="R926">
            <v>9782746044067</v>
          </cell>
          <cell r="S926" t="str">
            <v>Version Numérique</v>
          </cell>
          <cell r="T926">
            <v>9782746041592</v>
          </cell>
          <cell r="U926" t="str">
            <v>Version Imprimée</v>
          </cell>
          <cell r="V926" t="str">
            <v>St-Herblain</v>
          </cell>
          <cell r="W926" t="str">
            <v>Editions ENI</v>
          </cell>
          <cell r="X926">
            <v>2008</v>
          </cell>
          <cell r="Y926" t="str">
            <v>Bibliothèque Numérique ENI (Service en ligne)</v>
          </cell>
          <cell r="Z926" t="str">
            <v>RESSOURCES INFORMATIQUES</v>
          </cell>
          <cell r="AA926" t="str">
            <v>texte</v>
          </cell>
          <cell r="AB926" t="str">
            <v>txt</v>
          </cell>
          <cell r="AC926" t="str">
            <v>rdacontent/fre</v>
          </cell>
          <cell r="AD926" t="str">
            <v>informatique</v>
          </cell>
          <cell r="AE926" t="str">
            <v>c</v>
          </cell>
          <cell r="AF926" t="str">
            <v>rdamedia/fre</v>
          </cell>
          <cell r="AG926" t="str">
            <v>ressource en ligne</v>
          </cell>
          <cell r="AH926" t="str">
            <v>cr</v>
          </cell>
          <cell r="AI926" t="str">
            <v>rdacarrier/fre</v>
          </cell>
          <cell r="AJ926" t="str">
            <v>m\\\\\o\\d\\\\\\\\</v>
          </cell>
          <cell r="AK926" t="str">
            <v>cr\cn\\\\uuaua</v>
          </cell>
          <cell r="AL926" t="str">
            <v>Accès restreint aux membres</v>
          </cell>
          <cell r="AM926" t="str">
            <v>Source de la note de description : Version imprimée</v>
          </cell>
          <cell r="AN926" t="str">
            <v/>
          </cell>
          <cell r="AO926" t="str">
            <v>%SITE_CLIENT%/?library_guid=4D26AAE7-D975-416F-A2A7-BAF03D6FB20E</v>
          </cell>
          <cell r="AP926" t="str">
            <v>Accès au travers du portail ENI</v>
          </cell>
          <cell r="AQ926" t="str">
            <v xml:space="preserve"> Business Intelligence </v>
          </cell>
          <cell r="AR926" t="str">
            <v xml:space="preserve"> Business Objects </v>
          </cell>
          <cell r="AS926" t="str">
            <v xml:space="preserve"> DI </v>
          </cell>
          <cell r="AT926" t="str">
            <v xml:space="preserve"> e</v>
          </cell>
          <cell r="AU926" t="str">
            <v xml:space="preserve"> ebook </v>
          </cell>
          <cell r="AV926" t="str">
            <v xml:space="preserve"> ETL </v>
          </cell>
          <cell r="AW926" t="str">
            <v xml:space="preserve"> livre BI </v>
          </cell>
          <cell r="AX926" t="str">
            <v xml:space="preserve"> livre BO </v>
          </cell>
          <cell r="AY926" t="str">
            <v xml:space="preserve"> livre business objects </v>
          </cell>
          <cell r="AZ926" t="str">
            <v xml:space="preserve"> livre businessobjects </v>
          </cell>
          <cell r="BA926" t="str">
            <v xml:space="preserve"> livre électronique </v>
          </cell>
          <cell r="BB926" t="str">
            <v xml:space="preserve"> livre numérique </v>
          </cell>
          <cell r="BC926" t="str">
            <v xml:space="preserve"> livres électroniques </v>
          </cell>
          <cell r="BD926" t="str">
            <v xml:space="preserve"> livres numériques </v>
          </cell>
          <cell r="BE926" t="str">
            <v xml:space="preserve"> LNRIWXIBUSO</v>
          </cell>
          <cell r="BF926" t="str">
            <v xml:space="preserve"> requête </v>
          </cell>
          <cell r="BG926" t="str">
            <v xml:space="preserve"> univers </v>
          </cell>
          <cell r="BH926" t="str">
            <v xml:space="preserve"> webi </v>
          </cell>
          <cell r="BI926" t="str">
            <v xml:space="preserve"> XI </v>
          </cell>
          <cell r="BJ926" t="str">
            <v xml:space="preserve">book </v>
          </cell>
          <cell r="BK926" t="str">
            <v xml:space="preserve">livre BO </v>
          </cell>
          <cell r="BL926" t="str">
            <v/>
          </cell>
          <cell r="BM926" t="str">
            <v/>
          </cell>
          <cell r="BN926" t="str">
            <v/>
          </cell>
          <cell r="BO926" t="str">
            <v/>
          </cell>
          <cell r="BP926" t="str">
            <v/>
          </cell>
          <cell r="BQ926" t="str">
            <v/>
          </cell>
          <cell r="BR926" t="str">
            <v/>
          </cell>
          <cell r="BS926" t="str">
            <v/>
          </cell>
          <cell r="BT926" t="str">
            <v/>
          </cell>
          <cell r="BU926" t="str">
            <v/>
          </cell>
          <cell r="BV926" t="str">
            <v/>
          </cell>
          <cell r="BW926" t="str">
            <v/>
          </cell>
          <cell r="BX926" t="str">
            <v/>
          </cell>
        </row>
        <row r="927">
          <cell r="A927" t="str">
            <v>SC16NOFF</v>
          </cell>
          <cell r="B927" t="str">
            <v>Office 2016 : Nouveautés et fonctions essentielles</v>
          </cell>
          <cell r="C927" t="str">
            <v>Word, Excel, PowerPoint et Outlook</v>
          </cell>
          <cell r="D927" t="str">
            <v xml:space="preserve"> Collectif</v>
          </cell>
          <cell r="E927" t="str">
            <v/>
          </cell>
          <cell r="F927" t="str">
            <v xml:space="preserve">Collectif, </v>
          </cell>
          <cell r="G927" t="str">
            <v/>
          </cell>
          <cell r="H927" t="str">
            <v/>
          </cell>
          <cell r="I927" t="str">
            <v/>
          </cell>
          <cell r="J927" t="str">
            <v/>
          </cell>
          <cell r="K927" t="str">
            <v>Edition du 1 March 2016</v>
          </cell>
          <cell r="L927" t="str">
            <v>0 pages</v>
          </cell>
          <cell r="M927" t="str">
            <v>Editions ENI</v>
          </cell>
          <cell r="N927" t="str">
            <v>fre</v>
          </cell>
          <cell r="O927" t="str">
            <v>fre</v>
          </cell>
          <cell r="P927" t="str">
            <v>fre</v>
          </cell>
          <cell r="Q927" t="str">
            <v>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v>
          </cell>
          <cell r="R927">
            <v>9782409001154</v>
          </cell>
          <cell r="S927" t="str">
            <v>Version Numérique</v>
          </cell>
          <cell r="T927">
            <v>9782746099036</v>
          </cell>
          <cell r="U927" t="str">
            <v>Version Imprimée</v>
          </cell>
          <cell r="V927" t="str">
            <v>St-Herblain</v>
          </cell>
          <cell r="W927" t="str">
            <v>Editions ENI</v>
          </cell>
          <cell r="X927">
            <v>2016</v>
          </cell>
          <cell r="Y927" t="str">
            <v>Bibliothèque Numérique ENI (Service en ligne)</v>
          </cell>
          <cell r="Z927" t="str">
            <v>SCRIBE</v>
          </cell>
          <cell r="AA927" t="str">
            <v>texte</v>
          </cell>
          <cell r="AB927" t="str">
            <v>txt</v>
          </cell>
          <cell r="AC927" t="str">
            <v>rdacontent/fre</v>
          </cell>
          <cell r="AD927" t="str">
            <v>informatique</v>
          </cell>
          <cell r="AE927" t="str">
            <v>c</v>
          </cell>
          <cell r="AF927" t="str">
            <v>rdamedia/fre</v>
          </cell>
          <cell r="AG927" t="str">
            <v>ressource en ligne</v>
          </cell>
          <cell r="AH927" t="str">
            <v>cr</v>
          </cell>
          <cell r="AI927" t="str">
            <v>rdacarrier/fre</v>
          </cell>
          <cell r="AJ927" t="str">
            <v>m\\\\\o\\d\\\\\\\\</v>
          </cell>
          <cell r="AK927" t="str">
            <v>cr\cn\\\\uuaua</v>
          </cell>
          <cell r="AL927" t="str">
            <v>Accès restreint aux membres</v>
          </cell>
          <cell r="AM927" t="str">
            <v>Source de la note de description : Version imprimée</v>
          </cell>
          <cell r="AN927" t="str">
            <v/>
          </cell>
          <cell r="AO927" t="str">
            <v>%SITE_CLIENT%/?library_guid=9229D262-BF6A-4568-A7DC-CC651D34E90E</v>
          </cell>
          <cell r="AP927" t="str">
            <v>Accès au travers du portail ENI</v>
          </cell>
          <cell r="AQ927" t="str">
            <v xml:space="preserve"> Excel2016 </v>
          </cell>
          <cell r="AR927" t="str">
            <v xml:space="preserve"> LNSC16NOFF</v>
          </cell>
          <cell r="AS927" t="str">
            <v xml:space="preserve"> message </v>
          </cell>
          <cell r="AT927" t="str">
            <v xml:space="preserve"> messagerie </v>
          </cell>
          <cell r="AU927" t="str">
            <v xml:space="preserve"> Office 16 </v>
          </cell>
          <cell r="AV927" t="str">
            <v xml:space="preserve"> Office 2016 </v>
          </cell>
          <cell r="AW927" t="str">
            <v xml:space="preserve"> Office16 </v>
          </cell>
          <cell r="AX927" t="str">
            <v xml:space="preserve"> Office2016 </v>
          </cell>
          <cell r="AY927" t="str">
            <v xml:space="preserve"> Outlook2016 </v>
          </cell>
          <cell r="AZ927" t="str">
            <v xml:space="preserve"> PréAO </v>
          </cell>
          <cell r="BA927" t="str">
            <v xml:space="preserve"> Suite </v>
          </cell>
          <cell r="BB927" t="str">
            <v xml:space="preserve"> tableur </v>
          </cell>
          <cell r="BC927" t="str">
            <v xml:space="preserve"> traitement de texte </v>
          </cell>
          <cell r="BD927" t="str">
            <v xml:space="preserve"> Word2016 </v>
          </cell>
          <cell r="BE927" t="str">
            <v xml:space="preserve">Microsoft </v>
          </cell>
          <cell r="BF927" t="str">
            <v/>
          </cell>
          <cell r="BG927" t="str">
            <v/>
          </cell>
          <cell r="BH927" t="str">
            <v/>
          </cell>
          <cell r="BI927" t="str">
            <v/>
          </cell>
          <cell r="BJ927" t="str">
            <v/>
          </cell>
          <cell r="BK927" t="str">
            <v/>
          </cell>
          <cell r="BL927" t="str">
            <v/>
          </cell>
          <cell r="BM927" t="str">
            <v/>
          </cell>
          <cell r="BN927" t="str">
            <v/>
          </cell>
          <cell r="BO927" t="str">
            <v/>
          </cell>
          <cell r="BP927" t="str">
            <v/>
          </cell>
          <cell r="BQ927" t="str">
            <v/>
          </cell>
          <cell r="BR927" t="str">
            <v/>
          </cell>
          <cell r="BS927" t="str">
            <v/>
          </cell>
          <cell r="BT927" t="str">
            <v/>
          </cell>
          <cell r="BU927" t="str">
            <v/>
          </cell>
          <cell r="BV927" t="str">
            <v/>
          </cell>
          <cell r="BW927" t="str">
            <v/>
          </cell>
          <cell r="BX927" t="str">
            <v/>
          </cell>
        </row>
        <row r="928">
          <cell r="A928" t="str">
            <v>SF1.4SCR</v>
          </cell>
          <cell r="B928" t="str">
            <v>Scribus 1.4</v>
          </cell>
          <cell r="C928" t="str">
            <v/>
          </cell>
          <cell r="D928" t="str">
            <v>Colette SANNIÉ</v>
          </cell>
          <cell r="E928" t="str">
            <v/>
          </cell>
          <cell r="F928" t="str">
            <v>SANNIÉ, Colette</v>
          </cell>
          <cell r="G928" t="str">
            <v/>
          </cell>
          <cell r="H928" t="str">
            <v/>
          </cell>
          <cell r="I928" t="str">
            <v/>
          </cell>
          <cell r="J928" t="str">
            <v/>
          </cell>
          <cell r="K928" t="str">
            <v>Edition du 1 March 2012</v>
          </cell>
          <cell r="L928" t="str">
            <v>362 pages</v>
          </cell>
          <cell r="M928" t="str">
            <v>Editions ENI</v>
          </cell>
          <cell r="N928" t="str">
            <v>fre</v>
          </cell>
          <cell r="O928" t="str">
            <v>fre</v>
          </cell>
          <cell r="P928" t="str">
            <v>fre</v>
          </cell>
          <cell r="Q928" t="str">
            <v>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v>
          </cell>
          <cell r="R928">
            <v>9782746073364</v>
          </cell>
          <cell r="S928" t="str">
            <v>Version Numérique</v>
          </cell>
          <cell r="T928">
            <v>9782746072244</v>
          </cell>
          <cell r="U928" t="str">
            <v>Version Imprimée</v>
          </cell>
          <cell r="V928" t="str">
            <v>St-Herblain</v>
          </cell>
          <cell r="W928" t="str">
            <v>Editions ENI</v>
          </cell>
          <cell r="X928">
            <v>2012</v>
          </cell>
          <cell r="Y928" t="str">
            <v>Bibliothèque Numérique ENI (Service en ligne)</v>
          </cell>
          <cell r="Z928" t="str">
            <v>STUDIO FACTORY</v>
          </cell>
          <cell r="AA928" t="str">
            <v>texte</v>
          </cell>
          <cell r="AB928" t="str">
            <v>txt</v>
          </cell>
          <cell r="AC928" t="str">
            <v>rdacontent/fre</v>
          </cell>
          <cell r="AD928" t="str">
            <v>informatique</v>
          </cell>
          <cell r="AE928" t="str">
            <v>c</v>
          </cell>
          <cell r="AF928" t="str">
            <v>rdamedia/fre</v>
          </cell>
          <cell r="AG928" t="str">
            <v>ressource en ligne</v>
          </cell>
          <cell r="AH928" t="str">
            <v>cr</v>
          </cell>
          <cell r="AI928" t="str">
            <v>rdacarrier/fre</v>
          </cell>
          <cell r="AJ928" t="str">
            <v>m\\\\\o\\d\\\\\\\\</v>
          </cell>
          <cell r="AK928" t="str">
            <v>cr\cn\\\\uuaua</v>
          </cell>
          <cell r="AL928" t="str">
            <v>Accès restreint aux membres</v>
          </cell>
          <cell r="AM928" t="str">
            <v>Source de la note de description : Version imprimée</v>
          </cell>
          <cell r="AN928" t="str">
            <v/>
          </cell>
          <cell r="AO928" t="str">
            <v>%SITE_CLIENT%/?library_guid=E0FB887F-7715-41B8-88A7-BF19344A0E38</v>
          </cell>
          <cell r="AP928" t="str">
            <v>Accès au travers du portail ENI</v>
          </cell>
          <cell r="AQ928" t="str">
            <v xml:space="preserve"> gabarit </v>
          </cell>
          <cell r="AR928" t="str">
            <v xml:space="preserve"> LNSF1.4SCR</v>
          </cell>
          <cell r="AS928" t="str">
            <v xml:space="preserve"> open source </v>
          </cell>
          <cell r="AT928" t="str">
            <v xml:space="preserve"> opensource </v>
          </cell>
          <cell r="AU928" t="str">
            <v xml:space="preserve"> Opentype </v>
          </cell>
          <cell r="AV928" t="str">
            <v xml:space="preserve"> scripter </v>
          </cell>
          <cell r="AW928" t="str">
            <v xml:space="preserve">PAO </v>
          </cell>
          <cell r="AX928" t="str">
            <v/>
          </cell>
          <cell r="AY928" t="str">
            <v/>
          </cell>
          <cell r="AZ928" t="str">
            <v/>
          </cell>
          <cell r="BA928" t="str">
            <v/>
          </cell>
          <cell r="BB928" t="str">
            <v/>
          </cell>
          <cell r="BC928" t="str">
            <v/>
          </cell>
          <cell r="BD928" t="str">
            <v/>
          </cell>
          <cell r="BE928" t="str">
            <v/>
          </cell>
          <cell r="BF928" t="str">
            <v/>
          </cell>
          <cell r="BG928" t="str">
            <v/>
          </cell>
          <cell r="BH928" t="str">
            <v/>
          </cell>
          <cell r="BI928" t="str">
            <v/>
          </cell>
          <cell r="BJ928" t="str">
            <v/>
          </cell>
          <cell r="BK928" t="str">
            <v/>
          </cell>
          <cell r="BL928" t="str">
            <v/>
          </cell>
          <cell r="BM928" t="str">
            <v/>
          </cell>
          <cell r="BN928" t="str">
            <v/>
          </cell>
          <cell r="BO928" t="str">
            <v/>
          </cell>
          <cell r="BP928" t="str">
            <v/>
          </cell>
          <cell r="BQ928" t="str">
            <v/>
          </cell>
          <cell r="BR928" t="str">
            <v/>
          </cell>
          <cell r="BS928" t="str">
            <v/>
          </cell>
          <cell r="BT928" t="str">
            <v/>
          </cell>
          <cell r="BU928" t="str">
            <v/>
          </cell>
          <cell r="BV928" t="str">
            <v/>
          </cell>
          <cell r="BW928" t="str">
            <v/>
          </cell>
          <cell r="BX928" t="str">
            <v/>
          </cell>
        </row>
        <row r="929">
          <cell r="A929" t="str">
            <v>SF13PUB</v>
          </cell>
          <cell r="B929" t="str">
            <v>Publisher 2013</v>
          </cell>
          <cell r="C929" t="str">
            <v>Livre de référence</v>
          </cell>
          <cell r="D929" t="str">
            <v>Corinne Hervé</v>
          </cell>
          <cell r="E929" t="str">
            <v/>
          </cell>
          <cell r="F929" t="str">
            <v>Hervé, Corinne</v>
          </cell>
          <cell r="G929" t="str">
            <v/>
          </cell>
          <cell r="H929" t="str">
            <v/>
          </cell>
          <cell r="I929" t="str">
            <v/>
          </cell>
          <cell r="J929" t="str">
            <v/>
          </cell>
          <cell r="K929" t="str">
            <v>Edition du 1 June 2013</v>
          </cell>
          <cell r="L929" t="str">
            <v>0 pages</v>
          </cell>
          <cell r="M929" t="str">
            <v>Editions ENI</v>
          </cell>
          <cell r="N929" t="str">
            <v>fre</v>
          </cell>
          <cell r="O929" t="str">
            <v>fre</v>
          </cell>
          <cell r="P929" t="str">
            <v>fre</v>
          </cell>
          <cell r="Q929" t="str">
            <v>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ell>
          <cell r="R929">
            <v>9782746082410</v>
          </cell>
          <cell r="S929" t="str">
            <v>Version Numérique</v>
          </cell>
          <cell r="T929">
            <v>9782746081055</v>
          </cell>
          <cell r="U929" t="str">
            <v>Version Imprimée</v>
          </cell>
          <cell r="V929" t="str">
            <v>St-Herblain</v>
          </cell>
          <cell r="W929" t="str">
            <v>Editions ENI</v>
          </cell>
          <cell r="X929">
            <v>2013</v>
          </cell>
          <cell r="Y929" t="str">
            <v>Bibliothèque Numérique ENI (Service en ligne)</v>
          </cell>
          <cell r="Z929" t="str">
            <v>STUDIO FACTORY</v>
          </cell>
          <cell r="AA929" t="str">
            <v>texte</v>
          </cell>
          <cell r="AB929" t="str">
            <v>txt</v>
          </cell>
          <cell r="AC929" t="str">
            <v>rdacontent/fre</v>
          </cell>
          <cell r="AD929" t="str">
            <v>informatique</v>
          </cell>
          <cell r="AE929" t="str">
            <v>c</v>
          </cell>
          <cell r="AF929" t="str">
            <v>rdamedia/fre</v>
          </cell>
          <cell r="AG929" t="str">
            <v>ressource en ligne</v>
          </cell>
          <cell r="AH929" t="str">
            <v>cr</v>
          </cell>
          <cell r="AI929" t="str">
            <v>rdacarrier/fre</v>
          </cell>
          <cell r="AJ929" t="str">
            <v>m\\\\\o\\d\\\\\\\\</v>
          </cell>
          <cell r="AK929" t="str">
            <v>cr\cn\\\\uuaua</v>
          </cell>
          <cell r="AL929" t="str">
            <v>Accès restreint aux membres</v>
          </cell>
          <cell r="AM929" t="str">
            <v>Source de la note de description : Version imprimée</v>
          </cell>
          <cell r="AN929" t="str">
            <v/>
          </cell>
          <cell r="AO929" t="str">
            <v>%SITE_CLIENT%/?library_guid=9E42EEF5-B50B-494B-8D0B-FA6ED980A4C6</v>
          </cell>
          <cell r="AP929" t="str">
            <v>Accès au travers du portail ENI</v>
          </cell>
          <cell r="AQ929" t="str">
            <v xml:space="preserve"> composition </v>
          </cell>
          <cell r="AR929" t="str">
            <v xml:space="preserve"> e</v>
          </cell>
          <cell r="AS929" t="str">
            <v xml:space="preserve"> ebook </v>
          </cell>
          <cell r="AT929" t="str">
            <v xml:space="preserve"> livre électronique </v>
          </cell>
          <cell r="AU929" t="str">
            <v xml:space="preserve"> livre numérique </v>
          </cell>
          <cell r="AV929" t="str">
            <v xml:space="preserve"> livres électroniques </v>
          </cell>
          <cell r="AW929" t="str">
            <v xml:space="preserve"> livres numériques </v>
          </cell>
          <cell r="AX929" t="str">
            <v xml:space="preserve"> LNSF13PUB</v>
          </cell>
          <cell r="AY929" t="str">
            <v xml:space="preserve"> mise en page </v>
          </cell>
          <cell r="AZ929" t="str">
            <v xml:space="preserve"> Office 13 </v>
          </cell>
          <cell r="BA929" t="str">
            <v xml:space="preserve"> Office 2013 </v>
          </cell>
          <cell r="BB929" t="str">
            <v xml:space="preserve"> PAO </v>
          </cell>
          <cell r="BC929" t="str">
            <v xml:space="preserve"> Publisher13 </v>
          </cell>
          <cell r="BD929" t="str">
            <v xml:space="preserve"> Publisher2013 </v>
          </cell>
          <cell r="BE929" t="str">
            <v xml:space="preserve">book </v>
          </cell>
          <cell r="BF929" t="str">
            <v xml:space="preserve">Microsoft </v>
          </cell>
          <cell r="BG929" t="str">
            <v/>
          </cell>
          <cell r="BH929" t="str">
            <v/>
          </cell>
          <cell r="BI929" t="str">
            <v/>
          </cell>
          <cell r="BJ929" t="str">
            <v/>
          </cell>
          <cell r="BK929" t="str">
            <v/>
          </cell>
          <cell r="BL929" t="str">
            <v/>
          </cell>
          <cell r="BM929" t="str">
            <v/>
          </cell>
          <cell r="BN929" t="str">
            <v/>
          </cell>
          <cell r="BO929" t="str">
            <v/>
          </cell>
          <cell r="BP929" t="str">
            <v/>
          </cell>
          <cell r="BQ929" t="str">
            <v/>
          </cell>
          <cell r="BR929" t="str">
            <v/>
          </cell>
          <cell r="BS929" t="str">
            <v/>
          </cell>
          <cell r="BT929" t="str">
            <v/>
          </cell>
          <cell r="BU929" t="str">
            <v/>
          </cell>
          <cell r="BV929" t="str">
            <v/>
          </cell>
          <cell r="BW929" t="str">
            <v/>
          </cell>
          <cell r="BX929" t="str">
            <v/>
          </cell>
        </row>
        <row r="930">
          <cell r="A930" t="str">
            <v>SF16CCAFT</v>
          </cell>
          <cell r="B930" t="str">
            <v>After Effects CC (édition 2016)</v>
          </cell>
          <cell r="C930" t="str">
            <v>Pour PC/Mac</v>
          </cell>
          <cell r="D930" t="str">
            <v>Bruno  QUINTIN</v>
          </cell>
          <cell r="E930" t="str">
            <v/>
          </cell>
          <cell r="F930" t="str">
            <v xml:space="preserve">QUINTIN, Bruno </v>
          </cell>
          <cell r="G930" t="str">
            <v/>
          </cell>
          <cell r="H930" t="str">
            <v/>
          </cell>
          <cell r="I930" t="str">
            <v/>
          </cell>
          <cell r="J930" t="str">
            <v/>
          </cell>
          <cell r="K930" t="str">
            <v>Edition du 1 September 2016</v>
          </cell>
          <cell r="L930" t="str">
            <v>526 pages</v>
          </cell>
          <cell r="M930" t="str">
            <v>Editions ENI</v>
          </cell>
          <cell r="N930" t="str">
            <v>fre</v>
          </cell>
          <cell r="O930" t="str">
            <v>fre</v>
          </cell>
          <cell r="P930" t="str">
            <v>fre</v>
          </cell>
          <cell r="Q930" t="str">
            <v>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v>
          </cell>
          <cell r="R930">
            <v>9782409004292</v>
          </cell>
          <cell r="S930" t="str">
            <v>Version Numérique</v>
          </cell>
          <cell r="T930">
            <v>9782409002113</v>
          </cell>
          <cell r="U930" t="str">
            <v>Version Imprimée</v>
          </cell>
          <cell r="V930" t="str">
            <v>St-Herblain</v>
          </cell>
          <cell r="W930" t="str">
            <v>Editions ENI</v>
          </cell>
          <cell r="X930">
            <v>2016</v>
          </cell>
          <cell r="Y930" t="str">
            <v>Bibliothèque Numérique ENI (Service en ligne)</v>
          </cell>
          <cell r="Z930" t="str">
            <v>STUDIO FACTORY</v>
          </cell>
          <cell r="AA930" t="str">
            <v>texte</v>
          </cell>
          <cell r="AB930" t="str">
            <v>txt</v>
          </cell>
          <cell r="AC930" t="str">
            <v>rdacontent/fre</v>
          </cell>
          <cell r="AD930" t="str">
            <v>informatique</v>
          </cell>
          <cell r="AE930" t="str">
            <v>c</v>
          </cell>
          <cell r="AF930" t="str">
            <v>rdamedia/fre</v>
          </cell>
          <cell r="AG930" t="str">
            <v>ressource en ligne</v>
          </cell>
          <cell r="AH930" t="str">
            <v>cr</v>
          </cell>
          <cell r="AI930" t="str">
            <v>rdacarrier/fre</v>
          </cell>
          <cell r="AJ930" t="str">
            <v>m\\\\\o\\d\\\\\\\\</v>
          </cell>
          <cell r="AK930" t="str">
            <v>cr\cn\\\\uuaua</v>
          </cell>
          <cell r="AL930" t="str">
            <v>Accès restreint aux membres</v>
          </cell>
          <cell r="AM930" t="str">
            <v>Source de la note de description : Version imprimée</v>
          </cell>
          <cell r="AN930" t="str">
            <v/>
          </cell>
          <cell r="AO930" t="str">
            <v>%SITE_CLIENT%/?library_guid=AED41A47-46CB-4404-839C-B04E0F2D78AE</v>
          </cell>
          <cell r="AP930" t="str">
            <v>Accès au travers du portail ENI</v>
          </cell>
          <cell r="AQ930" t="str">
            <v xml:space="preserve"> 3D </v>
          </cell>
          <cell r="AR930" t="str">
            <v xml:space="preserve"> AE </v>
          </cell>
          <cell r="AS930" t="str">
            <v xml:space="preserve"> after  </v>
          </cell>
          <cell r="AT930" t="str">
            <v xml:space="preserve"> cc </v>
          </cell>
          <cell r="AU930" t="str">
            <v xml:space="preserve"> cinéma 4D </v>
          </cell>
          <cell r="AV930" t="str">
            <v xml:space="preserve"> image clé </v>
          </cell>
          <cell r="AW930" t="str">
            <v xml:space="preserve"> interpolation </v>
          </cell>
          <cell r="AX930" t="str">
            <v xml:space="preserve"> Keying </v>
          </cell>
          <cell r="AY930" t="str">
            <v xml:space="preserve"> LNSF16CCAFT</v>
          </cell>
          <cell r="AZ930" t="str">
            <v xml:space="preserve"> Media Encoder </v>
          </cell>
          <cell r="BA930" t="str">
            <v xml:space="preserve"> mocha </v>
          </cell>
          <cell r="BB930" t="str">
            <v xml:space="preserve"> Rotoscoping </v>
          </cell>
          <cell r="BC930" t="str">
            <v xml:space="preserve"> Tracking </v>
          </cell>
          <cell r="BD930" t="str">
            <v xml:space="preserve"> trajectoire </v>
          </cell>
          <cell r="BE930" t="str">
            <v xml:space="preserve">Animation </v>
          </cell>
          <cell r="BF930" t="str">
            <v/>
          </cell>
          <cell r="BG930" t="str">
            <v/>
          </cell>
          <cell r="BH930" t="str">
            <v/>
          </cell>
          <cell r="BI930" t="str">
            <v/>
          </cell>
          <cell r="BJ930" t="str">
            <v/>
          </cell>
          <cell r="BK930" t="str">
            <v/>
          </cell>
          <cell r="BL930" t="str">
            <v/>
          </cell>
          <cell r="BM930" t="str">
            <v/>
          </cell>
          <cell r="BN930" t="str">
            <v/>
          </cell>
          <cell r="BO930" t="str">
            <v/>
          </cell>
          <cell r="BP930" t="str">
            <v/>
          </cell>
          <cell r="BQ930" t="str">
            <v/>
          </cell>
          <cell r="BR930" t="str">
            <v/>
          </cell>
          <cell r="BS930" t="str">
            <v/>
          </cell>
          <cell r="BT930" t="str">
            <v/>
          </cell>
          <cell r="BU930" t="str">
            <v/>
          </cell>
          <cell r="BV930" t="str">
            <v/>
          </cell>
          <cell r="BW930" t="str">
            <v/>
          </cell>
          <cell r="BX930" t="str">
            <v/>
          </cell>
        </row>
        <row r="931">
          <cell r="A931" t="str">
            <v>SF18CCIND</v>
          </cell>
          <cell r="B931" t="str">
            <v>InDesign CC (édition 2018)</v>
          </cell>
          <cell r="C931" t="str">
            <v/>
          </cell>
          <cell r="D931" t="str">
            <v>Christophe AUBRY</v>
          </cell>
          <cell r="E931" t="str">
            <v/>
          </cell>
          <cell r="F931" t="str">
            <v>AUBRY, Christophe</v>
          </cell>
          <cell r="G931" t="str">
            <v/>
          </cell>
          <cell r="H931" t="str">
            <v/>
          </cell>
          <cell r="I931" t="str">
            <v/>
          </cell>
          <cell r="J931" t="str">
            <v/>
          </cell>
          <cell r="K931" t="str">
            <v>Edition du 1 May 2018</v>
          </cell>
          <cell r="L931" t="str">
            <v>580 pages</v>
          </cell>
          <cell r="M931" t="str">
            <v>Editions ENI</v>
          </cell>
          <cell r="N931" t="str">
            <v>fre</v>
          </cell>
          <cell r="O931" t="str">
            <v>fre</v>
          </cell>
          <cell r="P931" t="str">
            <v>fre</v>
          </cell>
          <cell r="Q931" t="str">
            <v>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v>
          </cell>
          <cell r="R931">
            <v>9782409013560</v>
          </cell>
          <cell r="S931" t="str">
            <v>Version Numérique</v>
          </cell>
          <cell r="T931">
            <v>9782409013546</v>
          </cell>
          <cell r="U931" t="str">
            <v>Version Imprimée</v>
          </cell>
          <cell r="V931" t="str">
            <v>St-Herblain</v>
          </cell>
          <cell r="W931" t="str">
            <v>Editions ENI</v>
          </cell>
          <cell r="X931">
            <v>2018</v>
          </cell>
          <cell r="Y931" t="str">
            <v>Bibliothèque Numérique ENI (Service en ligne)</v>
          </cell>
          <cell r="Z931" t="str">
            <v>STUDIO FACTORY</v>
          </cell>
          <cell r="AA931" t="str">
            <v>texte</v>
          </cell>
          <cell r="AB931" t="str">
            <v>txt</v>
          </cell>
          <cell r="AC931" t="str">
            <v>rdacontent/fre</v>
          </cell>
          <cell r="AD931" t="str">
            <v>informatique</v>
          </cell>
          <cell r="AE931" t="str">
            <v>c</v>
          </cell>
          <cell r="AF931" t="str">
            <v>rdamedia/fre</v>
          </cell>
          <cell r="AG931" t="str">
            <v>ressource en ligne</v>
          </cell>
          <cell r="AH931" t="str">
            <v>cr</v>
          </cell>
          <cell r="AI931" t="str">
            <v>rdacarrier/fre</v>
          </cell>
          <cell r="AJ931" t="str">
            <v>m\\\\\o\\d\\\\\\\\</v>
          </cell>
          <cell r="AK931" t="str">
            <v>cr\cn\\\\uuaua</v>
          </cell>
          <cell r="AL931" t="str">
            <v>Accès restreint aux membres</v>
          </cell>
          <cell r="AM931" t="str">
            <v>Source de la note de description : Version imprimée</v>
          </cell>
          <cell r="AN931" t="str">
            <v/>
          </cell>
          <cell r="AO931" t="str">
            <v>%SITE_CLIENT%/?library_guid=F29EB7B3-DA93-4A2B-A13B-532B1CFA0DE7</v>
          </cell>
          <cell r="AP931" t="str">
            <v>Accès au travers du portail ENI</v>
          </cell>
          <cell r="AQ931" t="str">
            <v xml:space="preserve"> bibliothèques CC </v>
          </cell>
          <cell r="AR931" t="str">
            <v xml:space="preserve"> gabarits </v>
          </cell>
          <cell r="AS931" t="str">
            <v xml:space="preserve"> InD </v>
          </cell>
          <cell r="AT931" t="str">
            <v xml:space="preserve"> index </v>
          </cell>
          <cell r="AU931" t="str">
            <v xml:space="preserve"> livres </v>
          </cell>
          <cell r="AV931" t="str">
            <v xml:space="preserve"> LNSF18CCIND</v>
          </cell>
          <cell r="AW931" t="str">
            <v xml:space="preserve"> mise en page </v>
          </cell>
          <cell r="AX931" t="str">
            <v xml:space="preserve"> PAO </v>
          </cell>
          <cell r="AY931" t="str">
            <v xml:space="preserve"> PDF </v>
          </cell>
          <cell r="AZ931" t="str">
            <v xml:space="preserve"> table des matières </v>
          </cell>
          <cell r="BA931" t="str">
            <v xml:space="preserve">Adobe </v>
          </cell>
          <cell r="BB931" t="str">
            <v/>
          </cell>
          <cell r="BC931" t="str">
            <v/>
          </cell>
          <cell r="BD931" t="str">
            <v/>
          </cell>
          <cell r="BE931" t="str">
            <v/>
          </cell>
          <cell r="BF931" t="str">
            <v/>
          </cell>
          <cell r="BG931" t="str">
            <v/>
          </cell>
          <cell r="BH931" t="str">
            <v/>
          </cell>
          <cell r="BI931" t="str">
            <v/>
          </cell>
          <cell r="BJ931" t="str">
            <v/>
          </cell>
          <cell r="BK931" t="str">
            <v/>
          </cell>
          <cell r="BL931" t="str">
            <v/>
          </cell>
          <cell r="BM931" t="str">
            <v/>
          </cell>
          <cell r="BN931" t="str">
            <v/>
          </cell>
          <cell r="BO931" t="str">
            <v/>
          </cell>
          <cell r="BP931" t="str">
            <v/>
          </cell>
          <cell r="BQ931" t="str">
            <v/>
          </cell>
          <cell r="BR931" t="str">
            <v/>
          </cell>
          <cell r="BS931" t="str">
            <v/>
          </cell>
          <cell r="BT931" t="str">
            <v/>
          </cell>
          <cell r="BU931" t="str">
            <v/>
          </cell>
          <cell r="BV931" t="str">
            <v/>
          </cell>
          <cell r="BW931" t="str">
            <v/>
          </cell>
          <cell r="BX931" t="str">
            <v/>
          </cell>
        </row>
        <row r="932">
          <cell r="A932" t="str">
            <v>SF2.10GIM</v>
          </cell>
          <cell r="B932" t="str">
            <v>Gimp 2.10</v>
          </cell>
          <cell r="C932" t="str">
            <v/>
          </cell>
          <cell r="D932" t="str">
            <v>Julien Pons</v>
          </cell>
          <cell r="E932" t="str">
            <v/>
          </cell>
          <cell r="F932" t="str">
            <v>Pons, Julien</v>
          </cell>
          <cell r="G932" t="str">
            <v/>
          </cell>
          <cell r="H932" t="str">
            <v/>
          </cell>
          <cell r="I932" t="str">
            <v/>
          </cell>
          <cell r="J932" t="str">
            <v/>
          </cell>
          <cell r="K932" t="str">
            <v>Edition du 1 November 2018</v>
          </cell>
          <cell r="L932" t="str">
            <v>304 pages</v>
          </cell>
          <cell r="M932" t="str">
            <v>Editions ENI</v>
          </cell>
          <cell r="N932" t="str">
            <v>fre</v>
          </cell>
          <cell r="O932" t="str">
            <v>fre</v>
          </cell>
          <cell r="P932" t="str">
            <v>fre</v>
          </cell>
          <cell r="Q932" t="str">
            <v>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v>
          </cell>
          <cell r="R932">
            <v>9782409016257</v>
          </cell>
          <cell r="S932" t="str">
            <v>Version Numérique</v>
          </cell>
          <cell r="T932">
            <v>9782409016233</v>
          </cell>
          <cell r="U932" t="str">
            <v>Version Imprimée</v>
          </cell>
          <cell r="V932" t="str">
            <v>St-Herblain</v>
          </cell>
          <cell r="W932" t="str">
            <v>Editions ENI</v>
          </cell>
          <cell r="X932">
            <v>2018</v>
          </cell>
          <cell r="Y932" t="str">
            <v>Bibliothèque Numérique ENI (Service en ligne)</v>
          </cell>
          <cell r="Z932" t="str">
            <v>STUDIO FACTORY</v>
          </cell>
          <cell r="AA932" t="str">
            <v>texte</v>
          </cell>
          <cell r="AB932" t="str">
            <v>txt</v>
          </cell>
          <cell r="AC932" t="str">
            <v>rdacontent/fre</v>
          </cell>
          <cell r="AD932" t="str">
            <v>informatique</v>
          </cell>
          <cell r="AE932" t="str">
            <v>c</v>
          </cell>
          <cell r="AF932" t="str">
            <v>rdamedia/fre</v>
          </cell>
          <cell r="AG932" t="str">
            <v>ressource en ligne</v>
          </cell>
          <cell r="AH932" t="str">
            <v>cr</v>
          </cell>
          <cell r="AI932" t="str">
            <v>rdacarrier/fre</v>
          </cell>
          <cell r="AJ932" t="str">
            <v>m\\\\\o\\d\\\\\\\\</v>
          </cell>
          <cell r="AK932" t="str">
            <v>cr\cn\\\\uuaua</v>
          </cell>
          <cell r="AL932" t="str">
            <v>Accès restreint aux membres</v>
          </cell>
          <cell r="AM932" t="str">
            <v>Source de la note de description : Version imprimée</v>
          </cell>
          <cell r="AN932" t="str">
            <v/>
          </cell>
          <cell r="AO932" t="str">
            <v>%SITE_CLIENT%/?library_guid=86ED0CF6-7EAC-48F7-9C59-AAF0B68305A2</v>
          </cell>
          <cell r="AP932" t="str">
            <v>Accès au travers du portail ENI</v>
          </cell>
          <cell r="AQ932" t="str">
            <v xml:space="preserve"> flipbook </v>
          </cell>
          <cell r="AR932" t="str">
            <v xml:space="preserve"> GIMP Animation Package </v>
          </cell>
          <cell r="AS932" t="str">
            <v xml:space="preserve"> LNSF2.10GIM</v>
          </cell>
          <cell r="AT932" t="str">
            <v xml:space="preserve"> photo </v>
          </cell>
          <cell r="AU932" t="str">
            <v xml:space="preserve"> script</v>
          </cell>
          <cell r="AV932" t="str">
            <v xml:space="preserve"> VCR Navigator </v>
          </cell>
          <cell r="AW932" t="str">
            <v xml:space="preserve">Bitmap </v>
          </cell>
          <cell r="AX932" t="str">
            <v xml:space="preserve">fu </v>
          </cell>
          <cell r="AY932" t="str">
            <v/>
          </cell>
          <cell r="AZ932" t="str">
            <v/>
          </cell>
          <cell r="BA932" t="str">
            <v/>
          </cell>
          <cell r="BB932" t="str">
            <v/>
          </cell>
          <cell r="BC932" t="str">
            <v/>
          </cell>
          <cell r="BD932" t="str">
            <v/>
          </cell>
          <cell r="BE932" t="str">
            <v/>
          </cell>
          <cell r="BF932" t="str">
            <v/>
          </cell>
          <cell r="BG932" t="str">
            <v/>
          </cell>
          <cell r="BH932" t="str">
            <v/>
          </cell>
          <cell r="BI932" t="str">
            <v/>
          </cell>
          <cell r="BJ932" t="str">
            <v/>
          </cell>
          <cell r="BK932" t="str">
            <v/>
          </cell>
          <cell r="BL932" t="str">
            <v/>
          </cell>
          <cell r="BM932" t="str">
            <v/>
          </cell>
          <cell r="BN932" t="str">
            <v/>
          </cell>
          <cell r="BO932" t="str">
            <v/>
          </cell>
          <cell r="BP932" t="str">
            <v/>
          </cell>
          <cell r="BQ932" t="str">
            <v/>
          </cell>
          <cell r="BR932" t="str">
            <v/>
          </cell>
          <cell r="BS932" t="str">
            <v/>
          </cell>
          <cell r="BT932" t="str">
            <v/>
          </cell>
          <cell r="BU932" t="str">
            <v/>
          </cell>
          <cell r="BV932" t="str">
            <v/>
          </cell>
          <cell r="BW932" t="str">
            <v/>
          </cell>
          <cell r="BX932" t="str">
            <v/>
          </cell>
        </row>
        <row r="933">
          <cell r="A933" t="str">
            <v>SF20SKE</v>
          </cell>
          <cell r="B933" t="str">
            <v>SketchUp Pro (version 2020)</v>
          </cell>
          <cell r="C933" t="str">
            <v/>
          </cell>
          <cell r="D933" t="str">
            <v>Jean-Yves GOUEZ,Olivier LE FRAPPER,Frédéric LENESLEY</v>
          </cell>
          <cell r="E933" t="str">
            <v/>
          </cell>
          <cell r="F933" t="str">
            <v>GOUEZ, Jean-Yves</v>
          </cell>
          <cell r="G933" t="str">
            <v>LE FRAPPER, Olivier</v>
          </cell>
          <cell r="H933" t="str">
            <v>LENESLEY, Frédéric</v>
          </cell>
          <cell r="I933" t="str">
            <v/>
          </cell>
          <cell r="J933" t="str">
            <v/>
          </cell>
          <cell r="K933" t="str">
            <v>Edition du 1 December 2020</v>
          </cell>
          <cell r="L933" t="str">
            <v>394 pages</v>
          </cell>
          <cell r="M933" t="str">
            <v>Editions ENI</v>
          </cell>
          <cell r="N933" t="str">
            <v>fre</v>
          </cell>
          <cell r="O933" t="str">
            <v>fre</v>
          </cell>
          <cell r="P933" t="str">
            <v>fre</v>
          </cell>
          <cell r="Q933" t="str">
            <v>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v>
          </cell>
          <cell r="R933">
            <v>9782409028250</v>
          </cell>
          <cell r="S933" t="str">
            <v>Version Numérique</v>
          </cell>
          <cell r="T933">
            <v>9782409028243</v>
          </cell>
          <cell r="U933" t="str">
            <v>Version Imprimée</v>
          </cell>
          <cell r="V933" t="str">
            <v>St-Herblain</v>
          </cell>
          <cell r="W933" t="str">
            <v>Editions ENI</v>
          </cell>
          <cell r="X933">
            <v>2020</v>
          </cell>
          <cell r="Y933" t="str">
            <v>Bibliothèque Numérique ENI (Service en ligne)</v>
          </cell>
          <cell r="Z933" t="str">
            <v>STUDIO FACTORY</v>
          </cell>
          <cell r="AA933" t="str">
            <v>texte</v>
          </cell>
          <cell r="AB933" t="str">
            <v>txt</v>
          </cell>
          <cell r="AC933" t="str">
            <v>rdacontent/fre</v>
          </cell>
          <cell r="AD933" t="str">
            <v>informatique</v>
          </cell>
          <cell r="AE933" t="str">
            <v>c</v>
          </cell>
          <cell r="AF933" t="str">
            <v>rdamedia/fre</v>
          </cell>
          <cell r="AG933" t="str">
            <v>ressource en ligne</v>
          </cell>
          <cell r="AH933" t="str">
            <v>cr</v>
          </cell>
          <cell r="AI933" t="str">
            <v>rdacarrier/fre</v>
          </cell>
          <cell r="AJ933" t="str">
            <v>m\\\\\o\\d\\\\\\\\</v>
          </cell>
          <cell r="AK933" t="str">
            <v>cr\cn\\\\uuaua</v>
          </cell>
          <cell r="AL933" t="str">
            <v>Accès restreint aux membres</v>
          </cell>
          <cell r="AM933" t="str">
            <v>Source de la note de description : Version imprimée</v>
          </cell>
          <cell r="AN933" t="str">
            <v/>
          </cell>
          <cell r="AO933" t="str">
            <v>%SITE_CLIENT%/?library_guid=64D5182A-F439-4353-B256-553723523066</v>
          </cell>
          <cell r="AP933" t="str">
            <v>Accès au travers du portail ENI</v>
          </cell>
          <cell r="AQ933" t="str">
            <v xml:space="preserve"> 3D </v>
          </cell>
          <cell r="AR933" t="str">
            <v xml:space="preserve"> CAO/DAO </v>
          </cell>
          <cell r="AS933" t="str">
            <v xml:space="preserve"> DAO </v>
          </cell>
          <cell r="AT933" t="str">
            <v xml:space="preserve"> e</v>
          </cell>
          <cell r="AU933" t="str">
            <v xml:space="preserve"> ebook </v>
          </cell>
          <cell r="AV933" t="str">
            <v xml:space="preserve"> LayOut </v>
          </cell>
          <cell r="AW933" t="str">
            <v xml:space="preserve"> livre électronique </v>
          </cell>
          <cell r="AX933" t="str">
            <v xml:space="preserve"> livre numérique </v>
          </cell>
          <cell r="AY933" t="str">
            <v xml:space="preserve"> livres électroniques</v>
          </cell>
          <cell r="AZ933" t="str">
            <v xml:space="preserve"> livres numériques </v>
          </cell>
          <cell r="BA933" t="str">
            <v xml:space="preserve"> plan </v>
          </cell>
          <cell r="BB933" t="str">
            <v xml:space="preserve">book </v>
          </cell>
          <cell r="BC933" t="str">
            <v xml:space="preserve">Modélisation </v>
          </cell>
          <cell r="BD933" t="str">
            <v/>
          </cell>
          <cell r="BE933" t="str">
            <v/>
          </cell>
          <cell r="BF933" t="str">
            <v/>
          </cell>
          <cell r="BG933" t="str">
            <v/>
          </cell>
          <cell r="BH933" t="str">
            <v/>
          </cell>
          <cell r="BI933" t="str">
            <v/>
          </cell>
          <cell r="BJ933" t="str">
            <v/>
          </cell>
          <cell r="BK933" t="str">
            <v/>
          </cell>
          <cell r="BL933" t="str">
            <v/>
          </cell>
          <cell r="BM933" t="str">
            <v/>
          </cell>
          <cell r="BN933" t="str">
            <v/>
          </cell>
          <cell r="BO933" t="str">
            <v/>
          </cell>
          <cell r="BP933" t="str">
            <v/>
          </cell>
          <cell r="BQ933" t="str">
            <v/>
          </cell>
          <cell r="BR933" t="str">
            <v/>
          </cell>
          <cell r="BS933" t="str">
            <v/>
          </cell>
          <cell r="BT933" t="str">
            <v/>
          </cell>
          <cell r="BU933" t="str">
            <v/>
          </cell>
          <cell r="BV933" t="str">
            <v/>
          </cell>
          <cell r="BW933" t="str">
            <v/>
          </cell>
          <cell r="BX933" t="str">
            <v/>
          </cell>
        </row>
        <row r="934">
          <cell r="A934" t="str">
            <v>SF21AFT</v>
          </cell>
          <cell r="B934" t="str">
            <v>After Effects (versions 2021 et 2022)</v>
          </cell>
          <cell r="C934" t="str">
            <v>pour PC/Mac</v>
          </cell>
          <cell r="D934" t="str">
            <v>Bruno  QUINTIN</v>
          </cell>
          <cell r="E934" t="str">
            <v/>
          </cell>
          <cell r="F934" t="str">
            <v xml:space="preserve">QUINTIN, Bruno </v>
          </cell>
          <cell r="G934" t="str">
            <v/>
          </cell>
          <cell r="H934" t="str">
            <v/>
          </cell>
          <cell r="I934" t="str">
            <v/>
          </cell>
          <cell r="J934" t="str">
            <v/>
          </cell>
          <cell r="K934" t="str">
            <v>Edition du 1 February 2022</v>
          </cell>
          <cell r="L934" t="str">
            <v>650 pages</v>
          </cell>
          <cell r="M934" t="str">
            <v>Editions ENI</v>
          </cell>
          <cell r="N934" t="str">
            <v>fre</v>
          </cell>
          <cell r="O934" t="str">
            <v>fre</v>
          </cell>
          <cell r="P934" t="str">
            <v>fre</v>
          </cell>
          <cell r="Q934" t="str">
            <v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v>
          </cell>
          <cell r="R934">
            <v>9782409033957</v>
          </cell>
          <cell r="S934" t="str">
            <v>Version Numérique</v>
          </cell>
          <cell r="T934">
            <v>9782409033940</v>
          </cell>
          <cell r="U934" t="str">
            <v>Version Imprimée</v>
          </cell>
          <cell r="V934" t="str">
            <v>St-Herblain</v>
          </cell>
          <cell r="W934" t="str">
            <v>Editions ENI</v>
          </cell>
          <cell r="X934">
            <v>2022</v>
          </cell>
          <cell r="Y934" t="str">
            <v>Bibliothèque Numérique ENI (Service en ligne)</v>
          </cell>
          <cell r="Z934" t="str">
            <v>STUDIO FACTORY</v>
          </cell>
          <cell r="AA934" t="str">
            <v>texte</v>
          </cell>
          <cell r="AB934" t="str">
            <v>txt</v>
          </cell>
          <cell r="AC934" t="str">
            <v>rdacontent/fre</v>
          </cell>
          <cell r="AD934" t="str">
            <v>informatique</v>
          </cell>
          <cell r="AE934" t="str">
            <v>c</v>
          </cell>
          <cell r="AF934" t="str">
            <v>rdamedia/fre</v>
          </cell>
          <cell r="AG934" t="str">
            <v>ressource en ligne</v>
          </cell>
          <cell r="AH934" t="str">
            <v>cr</v>
          </cell>
          <cell r="AI934" t="str">
            <v>rdacarrier/fre</v>
          </cell>
          <cell r="AJ934" t="str">
            <v>m\\\\\o\\d\\\\\\\\</v>
          </cell>
          <cell r="AK934" t="str">
            <v>cr\cn\\\\uuaua</v>
          </cell>
          <cell r="AL934" t="str">
            <v>Accès restreint aux membres</v>
          </cell>
          <cell r="AM934" t="str">
            <v>Source de la note de description : Version imprimée</v>
          </cell>
          <cell r="AN934" t="str">
            <v/>
          </cell>
          <cell r="AO934" t="str">
            <v>%SITE_CLIENT%/?library_guid=056D4943-5E98-458D-AFCB-7518D52F34B0</v>
          </cell>
          <cell r="AP934" t="str">
            <v>Accès au travers du portail ENI</v>
          </cell>
          <cell r="AQ934" t="str">
            <v xml:space="preserve"> 3D </v>
          </cell>
          <cell r="AR934" t="str">
            <v xml:space="preserve"> AE </v>
          </cell>
          <cell r="AS934" t="str">
            <v xml:space="preserve"> after</v>
          </cell>
          <cell r="AT934" t="str">
            <v xml:space="preserve"> cc </v>
          </cell>
          <cell r="AU934" t="str">
            <v xml:space="preserve"> cinéma 4D </v>
          </cell>
          <cell r="AV934" t="str">
            <v xml:space="preserve"> image clé </v>
          </cell>
          <cell r="AW934" t="str">
            <v xml:space="preserve"> interpolation </v>
          </cell>
          <cell r="AX934" t="str">
            <v xml:space="preserve"> Keying </v>
          </cell>
          <cell r="AY934" t="str">
            <v xml:space="preserve"> Media Encoder </v>
          </cell>
          <cell r="AZ934" t="str">
            <v xml:space="preserve"> mocha </v>
          </cell>
          <cell r="BA934" t="str">
            <v xml:space="preserve"> Rotoscoping </v>
          </cell>
          <cell r="BB934" t="str">
            <v xml:space="preserve"> Tracking </v>
          </cell>
          <cell r="BC934" t="str">
            <v xml:space="preserve"> trajectoire </v>
          </cell>
          <cell r="BD934" t="str">
            <v xml:space="preserve">Animation </v>
          </cell>
          <cell r="BE934" t="str">
            <v/>
          </cell>
          <cell r="BF934" t="str">
            <v/>
          </cell>
          <cell r="BG934" t="str">
            <v/>
          </cell>
          <cell r="BH934" t="str">
            <v/>
          </cell>
          <cell r="BI934" t="str">
            <v/>
          </cell>
          <cell r="BJ934" t="str">
            <v/>
          </cell>
          <cell r="BK934" t="str">
            <v/>
          </cell>
          <cell r="BL934" t="str">
            <v/>
          </cell>
          <cell r="BM934" t="str">
            <v/>
          </cell>
          <cell r="BN934" t="str">
            <v/>
          </cell>
          <cell r="BO934" t="str">
            <v/>
          </cell>
          <cell r="BP934" t="str">
            <v/>
          </cell>
          <cell r="BQ934" t="str">
            <v/>
          </cell>
          <cell r="BR934" t="str">
            <v/>
          </cell>
          <cell r="BS934" t="str">
            <v/>
          </cell>
          <cell r="BT934" t="str">
            <v/>
          </cell>
          <cell r="BU934" t="str">
            <v/>
          </cell>
          <cell r="BV934" t="str">
            <v/>
          </cell>
          <cell r="BW934" t="str">
            <v/>
          </cell>
          <cell r="BX934" t="str">
            <v/>
          </cell>
        </row>
        <row r="935">
          <cell r="A935" t="str">
            <v>SF21ILL</v>
          </cell>
          <cell r="B935" t="str">
            <v>Illustrator 2021</v>
          </cell>
          <cell r="C935" t="str">
            <v>pour PC/Mac</v>
          </cell>
          <cell r="D935" t="str">
            <v>Didier MAZIER</v>
          </cell>
          <cell r="E935" t="str">
            <v/>
          </cell>
          <cell r="F935" t="str">
            <v>MAZIER, Didier</v>
          </cell>
          <cell r="G935" t="str">
            <v/>
          </cell>
          <cell r="H935" t="str">
            <v/>
          </cell>
          <cell r="I935" t="str">
            <v/>
          </cell>
          <cell r="J935" t="str">
            <v/>
          </cell>
          <cell r="K935" t="str">
            <v>Edition du 1 May 2021</v>
          </cell>
          <cell r="L935" t="str">
            <v>488 pages</v>
          </cell>
          <cell r="M935" t="str">
            <v>Editions ENI</v>
          </cell>
          <cell r="N935" t="str">
            <v>fre</v>
          </cell>
          <cell r="O935" t="str">
            <v>fre</v>
          </cell>
          <cell r="P935" t="str">
            <v>fre</v>
          </cell>
          <cell r="Q935" t="str">
            <v>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v>
          </cell>
          <cell r="R935">
            <v>9782409030024</v>
          </cell>
          <cell r="S935" t="str">
            <v>Version Numérique</v>
          </cell>
          <cell r="T935">
            <v>9782409030017</v>
          </cell>
          <cell r="U935" t="str">
            <v>Version Imprimée</v>
          </cell>
          <cell r="V935" t="str">
            <v>St-Herblain</v>
          </cell>
          <cell r="W935" t="str">
            <v>Editions ENI</v>
          </cell>
          <cell r="X935">
            <v>2021</v>
          </cell>
          <cell r="Y935" t="str">
            <v>Bibliothèque Numérique ENI (Service en ligne)</v>
          </cell>
          <cell r="Z935" t="str">
            <v>STUDIO FACTORY</v>
          </cell>
          <cell r="AA935" t="str">
            <v>texte</v>
          </cell>
          <cell r="AB935" t="str">
            <v>txt</v>
          </cell>
          <cell r="AC935" t="str">
            <v>rdacontent/fre</v>
          </cell>
          <cell r="AD935" t="str">
            <v>informatique</v>
          </cell>
          <cell r="AE935" t="str">
            <v>c</v>
          </cell>
          <cell r="AF935" t="str">
            <v>rdamedia/fre</v>
          </cell>
          <cell r="AG935" t="str">
            <v>ressource en ligne</v>
          </cell>
          <cell r="AH935" t="str">
            <v>cr</v>
          </cell>
          <cell r="AI935" t="str">
            <v>rdacarrier/fre</v>
          </cell>
          <cell r="AJ935" t="str">
            <v>m\\\\\o\\d\\\\\\\\</v>
          </cell>
          <cell r="AK935" t="str">
            <v>cr\cn\\\\uuaua</v>
          </cell>
          <cell r="AL935" t="str">
            <v>Accès restreint aux membres</v>
          </cell>
          <cell r="AM935" t="str">
            <v>Source de la note de description : Version imprimée</v>
          </cell>
          <cell r="AN935" t="str">
            <v/>
          </cell>
          <cell r="AO935" t="str">
            <v>%SITE_CLIENT%/?library_guid=A98A16F5-6C78-4C4E-A181-3420189C3DB9</v>
          </cell>
          <cell r="AP935" t="str">
            <v>Accès au travers du portail ENI</v>
          </cell>
          <cell r="AQ935" t="str">
            <v xml:space="preserve"> calque </v>
          </cell>
          <cell r="AR935" t="str">
            <v xml:space="preserve"> courbe de bézier </v>
          </cell>
          <cell r="AS935" t="str">
            <v xml:space="preserve"> dessin vectoriel </v>
          </cell>
          <cell r="AT935" t="str">
            <v xml:space="preserve"> images pour le web </v>
          </cell>
          <cell r="AU935" t="str">
            <v xml:space="preserve"> LNSF21ILL</v>
          </cell>
          <cell r="AV935" t="str">
            <v xml:space="preserve"> outil plume </v>
          </cell>
          <cell r="AW935" t="str">
            <v xml:space="preserve"> scripts </v>
          </cell>
          <cell r="AX935" t="str">
            <v xml:space="preserve"> symbole </v>
          </cell>
          <cell r="AY935" t="str">
            <v xml:space="preserve"> vectorisation </v>
          </cell>
          <cell r="AZ935" t="str">
            <v xml:space="preserve">Adobe </v>
          </cell>
          <cell r="BA935" t="str">
            <v/>
          </cell>
          <cell r="BB935" t="str">
            <v/>
          </cell>
          <cell r="BC935" t="str">
            <v/>
          </cell>
          <cell r="BD935" t="str">
            <v/>
          </cell>
          <cell r="BE935" t="str">
            <v/>
          </cell>
          <cell r="BF935" t="str">
            <v/>
          </cell>
          <cell r="BG935" t="str">
            <v/>
          </cell>
          <cell r="BH935" t="str">
            <v/>
          </cell>
          <cell r="BI935" t="str">
            <v/>
          </cell>
          <cell r="BJ935" t="str">
            <v/>
          </cell>
          <cell r="BK935" t="str">
            <v/>
          </cell>
          <cell r="BL935" t="str">
            <v/>
          </cell>
          <cell r="BM935" t="str">
            <v/>
          </cell>
          <cell r="BN935" t="str">
            <v/>
          </cell>
          <cell r="BO935" t="str">
            <v/>
          </cell>
          <cell r="BP935" t="str">
            <v/>
          </cell>
          <cell r="BQ935" t="str">
            <v/>
          </cell>
          <cell r="BR935" t="str">
            <v/>
          </cell>
          <cell r="BS935" t="str">
            <v/>
          </cell>
          <cell r="BT935" t="str">
            <v/>
          </cell>
          <cell r="BU935" t="str">
            <v/>
          </cell>
          <cell r="BV935" t="str">
            <v/>
          </cell>
          <cell r="BW935" t="str">
            <v/>
          </cell>
          <cell r="BX935" t="str">
            <v/>
          </cell>
        </row>
        <row r="936">
          <cell r="A936" t="str">
            <v>SF21IND</v>
          </cell>
          <cell r="B936" t="str">
            <v>InDesign 2021</v>
          </cell>
          <cell r="C936" t="str">
            <v>Pour PC/Mac</v>
          </cell>
          <cell r="D936" t="str">
            <v>Christophe AUBRY</v>
          </cell>
          <cell r="E936" t="str">
            <v/>
          </cell>
          <cell r="F936" t="str">
            <v>AUBRY, Christophe</v>
          </cell>
          <cell r="G936" t="str">
            <v/>
          </cell>
          <cell r="H936" t="str">
            <v/>
          </cell>
          <cell r="I936" t="str">
            <v/>
          </cell>
          <cell r="J936" t="str">
            <v/>
          </cell>
          <cell r="K936" t="str">
            <v>Edition du 1 May 2021</v>
          </cell>
          <cell r="L936" t="str">
            <v>610 pages</v>
          </cell>
          <cell r="M936" t="str">
            <v>Editions ENI</v>
          </cell>
          <cell r="N936" t="str">
            <v>fre</v>
          </cell>
          <cell r="O936" t="str">
            <v>fre</v>
          </cell>
          <cell r="P936" t="str">
            <v>fre</v>
          </cell>
          <cell r="Q936" t="str">
            <v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v>
          </cell>
          <cell r="R936">
            <v>9782409030314</v>
          </cell>
          <cell r="S936" t="str">
            <v>Version Numérique</v>
          </cell>
          <cell r="T936">
            <v>9782409030307</v>
          </cell>
          <cell r="U936" t="str">
            <v>Version Imprimée</v>
          </cell>
          <cell r="V936" t="str">
            <v>St-Herblain</v>
          </cell>
          <cell r="W936" t="str">
            <v>Editions ENI</v>
          </cell>
          <cell r="X936">
            <v>2021</v>
          </cell>
          <cell r="Y936" t="str">
            <v>Bibliothèque Numérique ENI (Service en ligne)</v>
          </cell>
          <cell r="Z936" t="str">
            <v>STUDIO FACTORY</v>
          </cell>
          <cell r="AA936" t="str">
            <v>texte</v>
          </cell>
          <cell r="AB936" t="str">
            <v>txt</v>
          </cell>
          <cell r="AC936" t="str">
            <v>rdacontent/fre</v>
          </cell>
          <cell r="AD936" t="str">
            <v>informatique</v>
          </cell>
          <cell r="AE936" t="str">
            <v>c</v>
          </cell>
          <cell r="AF936" t="str">
            <v>rdamedia/fre</v>
          </cell>
          <cell r="AG936" t="str">
            <v>ressource en ligne</v>
          </cell>
          <cell r="AH936" t="str">
            <v>cr</v>
          </cell>
          <cell r="AI936" t="str">
            <v>rdacarrier/fre</v>
          </cell>
          <cell r="AJ936" t="str">
            <v>m\\\\\o\\d\\\\\\\\</v>
          </cell>
          <cell r="AK936" t="str">
            <v>cr\cn\\\\uuaua</v>
          </cell>
          <cell r="AL936" t="str">
            <v>Accès restreint aux membres</v>
          </cell>
          <cell r="AM936" t="str">
            <v>Source de la note de description : Version imprimée</v>
          </cell>
          <cell r="AN936" t="str">
            <v/>
          </cell>
          <cell r="AO936" t="str">
            <v>%SITE_CLIENT%/?library_guid=E69A4256-227B-4A80-814D-F2A9FB6701A9</v>
          </cell>
          <cell r="AP936" t="str">
            <v>Accès au travers du portail ENI</v>
          </cell>
          <cell r="AQ936" t="str">
            <v xml:space="preserve"> bibliothèques CC </v>
          </cell>
          <cell r="AR936" t="str">
            <v xml:space="preserve"> gabarits </v>
          </cell>
          <cell r="AS936" t="str">
            <v xml:space="preserve"> InD </v>
          </cell>
          <cell r="AT936" t="str">
            <v xml:space="preserve"> index </v>
          </cell>
          <cell r="AU936" t="str">
            <v xml:space="preserve"> livres </v>
          </cell>
          <cell r="AV936" t="str">
            <v xml:space="preserve"> LNSF21ind</v>
          </cell>
          <cell r="AW936" t="str">
            <v xml:space="preserve"> mise en page </v>
          </cell>
          <cell r="AX936" t="str">
            <v xml:space="preserve"> PAO </v>
          </cell>
          <cell r="AY936" t="str">
            <v xml:space="preserve"> PDF </v>
          </cell>
          <cell r="AZ936" t="str">
            <v xml:space="preserve"> table des matières </v>
          </cell>
          <cell r="BA936" t="str">
            <v xml:space="preserve">Adobe </v>
          </cell>
          <cell r="BB936" t="str">
            <v/>
          </cell>
          <cell r="BC936" t="str">
            <v/>
          </cell>
          <cell r="BD936" t="str">
            <v/>
          </cell>
          <cell r="BE936" t="str">
            <v/>
          </cell>
          <cell r="BF936" t="str">
            <v/>
          </cell>
          <cell r="BG936" t="str">
            <v/>
          </cell>
          <cell r="BH936" t="str">
            <v/>
          </cell>
          <cell r="BI936" t="str">
            <v/>
          </cell>
          <cell r="BJ936" t="str">
            <v/>
          </cell>
          <cell r="BK936" t="str">
            <v/>
          </cell>
          <cell r="BL936" t="str">
            <v/>
          </cell>
          <cell r="BM936" t="str">
            <v/>
          </cell>
          <cell r="BN936" t="str">
            <v/>
          </cell>
          <cell r="BO936" t="str">
            <v/>
          </cell>
          <cell r="BP936" t="str">
            <v/>
          </cell>
          <cell r="BQ936" t="str">
            <v/>
          </cell>
          <cell r="BR936" t="str">
            <v/>
          </cell>
          <cell r="BS936" t="str">
            <v/>
          </cell>
          <cell r="BT936" t="str">
            <v/>
          </cell>
          <cell r="BU936" t="str">
            <v/>
          </cell>
          <cell r="BV936" t="str">
            <v/>
          </cell>
          <cell r="BW936" t="str">
            <v/>
          </cell>
          <cell r="BX936" t="str">
            <v/>
          </cell>
        </row>
        <row r="937">
          <cell r="A937" t="str">
            <v>SF21LIG</v>
          </cell>
          <cell r="B937" t="str">
            <v>Lightroom Classic</v>
          </cell>
          <cell r="C937" t="str">
            <v>Simplifiez votre production photographique</v>
          </cell>
          <cell r="D937" t="str">
            <v>Baptiste FIRROLONI</v>
          </cell>
          <cell r="E937" t="str">
            <v/>
          </cell>
          <cell r="F937" t="str">
            <v>FIRROLONI, Baptiste</v>
          </cell>
          <cell r="G937" t="str">
            <v/>
          </cell>
          <cell r="H937" t="str">
            <v/>
          </cell>
          <cell r="I937" t="str">
            <v/>
          </cell>
          <cell r="J937" t="str">
            <v/>
          </cell>
          <cell r="K937" t="str">
            <v>Edition du 1 March 2022</v>
          </cell>
          <cell r="L937" t="str">
            <v>362 pages</v>
          </cell>
          <cell r="M937" t="str">
            <v>Editions ENI</v>
          </cell>
          <cell r="N937" t="str">
            <v>fre</v>
          </cell>
          <cell r="O937" t="str">
            <v>fre</v>
          </cell>
          <cell r="P937" t="str">
            <v>fre</v>
          </cell>
          <cell r="Q937" t="str">
            <v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v>
          </cell>
          <cell r="R937">
            <v>9782409034817</v>
          </cell>
          <cell r="S937" t="str">
            <v>Version Numérique</v>
          </cell>
          <cell r="T937">
            <v>9782409034800</v>
          </cell>
          <cell r="U937" t="str">
            <v>Version Imprimée</v>
          </cell>
          <cell r="V937" t="str">
            <v>St-Herblain</v>
          </cell>
          <cell r="W937" t="str">
            <v>Editions ENI</v>
          </cell>
          <cell r="X937">
            <v>2022</v>
          </cell>
          <cell r="Y937" t="str">
            <v>Bibliothèque Numérique ENI (Service en ligne)</v>
          </cell>
          <cell r="Z937" t="str">
            <v>STUDIO FACTORY</v>
          </cell>
          <cell r="AA937" t="str">
            <v>texte</v>
          </cell>
          <cell r="AB937" t="str">
            <v>txt</v>
          </cell>
          <cell r="AC937" t="str">
            <v>rdacontent/fre</v>
          </cell>
          <cell r="AD937" t="str">
            <v>informatique</v>
          </cell>
          <cell r="AE937" t="str">
            <v>c</v>
          </cell>
          <cell r="AF937" t="str">
            <v>rdamedia/fre</v>
          </cell>
          <cell r="AG937" t="str">
            <v>ressource en ligne</v>
          </cell>
          <cell r="AH937" t="str">
            <v>cr</v>
          </cell>
          <cell r="AI937" t="str">
            <v>rdacarrier/fre</v>
          </cell>
          <cell r="AJ937" t="str">
            <v>m\\\\\o\\d\\\\\\\\</v>
          </cell>
          <cell r="AK937" t="str">
            <v>cr\cn\\\\uuaua</v>
          </cell>
          <cell r="AL937" t="str">
            <v>Accès restreint aux membres</v>
          </cell>
          <cell r="AM937" t="str">
            <v>Source de la note de description : Version imprimée</v>
          </cell>
          <cell r="AN937" t="str">
            <v/>
          </cell>
          <cell r="AO937" t="str">
            <v>%SITE_CLIENT%/?library_guid=3A1B1563-E8BB-42DC-8F9E-32037B7B297E</v>
          </cell>
          <cell r="AP937" t="str">
            <v>Accès au travers du portail ENI</v>
          </cell>
          <cell r="AQ937" t="str">
            <v xml:space="preserve"> catalogue </v>
          </cell>
          <cell r="AR937" t="str">
            <v xml:space="preserve"> diaporama </v>
          </cell>
          <cell r="AS937" t="str">
            <v xml:space="preserve"> géolocalisation </v>
          </cell>
          <cell r="AT937" t="str">
            <v xml:space="preserve"> métadonnées </v>
          </cell>
          <cell r="AU937" t="str">
            <v xml:space="preserve"> planche contact </v>
          </cell>
          <cell r="AV937" t="str">
            <v xml:space="preserve"> portfolio</v>
          </cell>
          <cell r="AW937" t="str">
            <v xml:space="preserve"> reconnaissance faciale </v>
          </cell>
          <cell r="AX937" t="str">
            <v xml:space="preserve"> retouches </v>
          </cell>
          <cell r="AY937" t="str">
            <v xml:space="preserve">Image </v>
          </cell>
          <cell r="AZ937" t="str">
            <v/>
          </cell>
          <cell r="BA937" t="str">
            <v/>
          </cell>
          <cell r="BB937" t="str">
            <v/>
          </cell>
          <cell r="BC937" t="str">
            <v/>
          </cell>
          <cell r="BD937" t="str">
            <v/>
          </cell>
          <cell r="BE937" t="str">
            <v/>
          </cell>
          <cell r="BF937" t="str">
            <v/>
          </cell>
          <cell r="BG937" t="str">
            <v/>
          </cell>
          <cell r="BH937" t="str">
            <v/>
          </cell>
          <cell r="BI937" t="str">
            <v/>
          </cell>
          <cell r="BJ937" t="str">
            <v/>
          </cell>
          <cell r="BK937" t="str">
            <v/>
          </cell>
          <cell r="BL937" t="str">
            <v/>
          </cell>
          <cell r="BM937" t="str">
            <v/>
          </cell>
          <cell r="BN937" t="str">
            <v/>
          </cell>
          <cell r="BO937" t="str">
            <v/>
          </cell>
          <cell r="BP937" t="str">
            <v/>
          </cell>
          <cell r="BQ937" t="str">
            <v/>
          </cell>
          <cell r="BR937" t="str">
            <v/>
          </cell>
          <cell r="BS937" t="str">
            <v/>
          </cell>
          <cell r="BT937" t="str">
            <v/>
          </cell>
          <cell r="BU937" t="str">
            <v/>
          </cell>
          <cell r="BV937" t="str">
            <v/>
          </cell>
          <cell r="BW937" t="str">
            <v/>
          </cell>
          <cell r="BX937" t="str">
            <v/>
          </cell>
        </row>
        <row r="938">
          <cell r="A938" t="str">
            <v>SF23ILL</v>
          </cell>
          <cell r="B938" t="str">
            <v>Illustrator 2023</v>
          </cell>
          <cell r="C938" t="str">
            <v>Pour PC/Mac</v>
          </cell>
          <cell r="D938" t="str">
            <v>Didier MAZIER</v>
          </cell>
          <cell r="E938" t="str">
            <v/>
          </cell>
          <cell r="F938" t="str">
            <v>MAZIER, Didier</v>
          </cell>
          <cell r="G938" t="str">
            <v/>
          </cell>
          <cell r="H938" t="str">
            <v/>
          </cell>
          <cell r="I938" t="str">
            <v/>
          </cell>
          <cell r="J938" t="str">
            <v/>
          </cell>
          <cell r="K938" t="str">
            <v>Edition du 1 June 2023</v>
          </cell>
          <cell r="L938" t="str">
            <v>510 pages</v>
          </cell>
          <cell r="M938" t="str">
            <v>Editions ENI</v>
          </cell>
          <cell r="N938" t="str">
            <v>fre</v>
          </cell>
          <cell r="O938" t="str">
            <v>fre</v>
          </cell>
          <cell r="P938" t="str">
            <v>fre</v>
          </cell>
          <cell r="Q938" t="str">
            <v>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v>
          </cell>
          <cell r="R938">
            <v>9782409040375</v>
          </cell>
          <cell r="S938" t="str">
            <v>Version Numérique</v>
          </cell>
          <cell r="T938">
            <v>9782409040368</v>
          </cell>
          <cell r="U938" t="str">
            <v>Version Imprimée</v>
          </cell>
          <cell r="V938" t="str">
            <v>St-Herblain</v>
          </cell>
          <cell r="W938" t="str">
            <v>Editions ENI</v>
          </cell>
          <cell r="X938">
            <v>2023</v>
          </cell>
          <cell r="Y938" t="str">
            <v>Bibliothèque Numérique ENI (Service en ligne)</v>
          </cell>
          <cell r="Z938" t="str">
            <v>STUDIO FACTORY</v>
          </cell>
          <cell r="AA938" t="str">
            <v>texte</v>
          </cell>
          <cell r="AB938" t="str">
            <v>txt</v>
          </cell>
          <cell r="AC938" t="str">
            <v>rdacontent/fre</v>
          </cell>
          <cell r="AD938" t="str">
            <v>informatique</v>
          </cell>
          <cell r="AE938" t="str">
            <v>c</v>
          </cell>
          <cell r="AF938" t="str">
            <v>rdamedia/fre</v>
          </cell>
          <cell r="AG938" t="str">
            <v>ressource en ligne</v>
          </cell>
          <cell r="AH938" t="str">
            <v>cr</v>
          </cell>
          <cell r="AI938" t="str">
            <v>rdacarrier/fre</v>
          </cell>
          <cell r="AJ938" t="str">
            <v>m\\\\\o\\d\\\\\\\\</v>
          </cell>
          <cell r="AK938" t="str">
            <v>cr\cn\\\\uuaua</v>
          </cell>
          <cell r="AL938" t="str">
            <v>Accès restreint aux membres</v>
          </cell>
          <cell r="AM938" t="str">
            <v>Source de la note de description : Version imprimée</v>
          </cell>
          <cell r="AN938" t="str">
            <v/>
          </cell>
          <cell r="AO938" t="str">
            <v>%SITE_CLIENT%/?library_guid=B08E9474-06AD-41E7-950B-A321049FB09C</v>
          </cell>
          <cell r="AP938" t="str">
            <v>Accès au travers du portail ENI</v>
          </cell>
          <cell r="AQ938" t="str">
            <v xml:space="preserve"> assemblage </v>
          </cell>
          <cell r="AR938" t="str">
            <v xml:space="preserve"> courbe de Bézier </v>
          </cell>
          <cell r="AS938" t="str">
            <v xml:space="preserve"> iPad</v>
          </cell>
          <cell r="AT938" t="str">
            <v xml:space="preserve"> outil Plume </v>
          </cell>
          <cell r="AU938" t="str">
            <v xml:space="preserve"> script </v>
          </cell>
          <cell r="AV938" t="str">
            <v xml:space="preserve"> vectorisation </v>
          </cell>
          <cell r="AW938" t="str">
            <v xml:space="preserve">dessin vectoriel </v>
          </cell>
          <cell r="AX938" t="str">
            <v/>
          </cell>
          <cell r="AY938" t="str">
            <v/>
          </cell>
          <cell r="AZ938" t="str">
            <v/>
          </cell>
          <cell r="BA938" t="str">
            <v/>
          </cell>
          <cell r="BB938" t="str">
            <v/>
          </cell>
          <cell r="BC938" t="str">
            <v/>
          </cell>
          <cell r="BD938" t="str">
            <v/>
          </cell>
          <cell r="BE938" t="str">
            <v/>
          </cell>
          <cell r="BF938" t="str">
            <v/>
          </cell>
          <cell r="BG938" t="str">
            <v/>
          </cell>
          <cell r="BH938" t="str">
            <v/>
          </cell>
          <cell r="BI938" t="str">
            <v/>
          </cell>
          <cell r="BJ938" t="str">
            <v/>
          </cell>
          <cell r="BK938" t="str">
            <v/>
          </cell>
          <cell r="BL938" t="str">
            <v/>
          </cell>
          <cell r="BM938" t="str">
            <v/>
          </cell>
          <cell r="BN938" t="str">
            <v/>
          </cell>
          <cell r="BO938" t="str">
            <v/>
          </cell>
          <cell r="BP938" t="str">
            <v/>
          </cell>
          <cell r="BQ938" t="str">
            <v/>
          </cell>
          <cell r="BR938" t="str">
            <v/>
          </cell>
          <cell r="BS938" t="str">
            <v/>
          </cell>
          <cell r="BT938" t="str">
            <v/>
          </cell>
          <cell r="BU938" t="str">
            <v/>
          </cell>
          <cell r="BV938" t="str">
            <v/>
          </cell>
          <cell r="BW938" t="str">
            <v/>
          </cell>
          <cell r="BX938" t="str">
            <v/>
          </cell>
        </row>
        <row r="939">
          <cell r="A939" t="str">
            <v>SF23PHO</v>
          </cell>
          <cell r="B939" t="str">
            <v>Photoshop 2023</v>
          </cell>
          <cell r="C939" t="str">
            <v>Pour PC et Mac</v>
          </cell>
          <cell r="D939" t="str">
            <v>Didier MAZIER</v>
          </cell>
          <cell r="E939" t="str">
            <v/>
          </cell>
          <cell r="F939" t="str">
            <v>MAZIER, Didier</v>
          </cell>
          <cell r="G939" t="str">
            <v/>
          </cell>
          <cell r="H939" t="str">
            <v/>
          </cell>
          <cell r="I939" t="str">
            <v/>
          </cell>
          <cell r="J939" t="str">
            <v/>
          </cell>
          <cell r="K939" t="str">
            <v>Edition du 1 May 2023</v>
          </cell>
          <cell r="L939" t="str">
            <v>558 pages</v>
          </cell>
          <cell r="M939" t="str">
            <v>Editions ENI</v>
          </cell>
          <cell r="N939" t="str">
            <v>fre</v>
          </cell>
          <cell r="O939" t="str">
            <v>fre</v>
          </cell>
          <cell r="P939" t="str">
            <v>fre</v>
          </cell>
          <cell r="Q939" t="str">
            <v>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v>
          </cell>
          <cell r="R939">
            <v>9782409039959</v>
          </cell>
          <cell r="S939" t="str">
            <v>Version Numérique</v>
          </cell>
          <cell r="T939">
            <v>9782409039942</v>
          </cell>
          <cell r="U939" t="str">
            <v>Version Imprimée</v>
          </cell>
          <cell r="V939" t="str">
            <v>St-Herblain</v>
          </cell>
          <cell r="W939" t="str">
            <v>Editions ENI</v>
          </cell>
          <cell r="X939">
            <v>2023</v>
          </cell>
          <cell r="Y939" t="str">
            <v>Bibliothèque Numérique ENI (Service en ligne)</v>
          </cell>
          <cell r="Z939" t="str">
            <v>STUDIO FACTORY</v>
          </cell>
          <cell r="AA939" t="str">
            <v>texte</v>
          </cell>
          <cell r="AB939" t="str">
            <v>txt</v>
          </cell>
          <cell r="AC939" t="str">
            <v>rdacontent/fre</v>
          </cell>
          <cell r="AD939" t="str">
            <v>informatique</v>
          </cell>
          <cell r="AE939" t="str">
            <v>c</v>
          </cell>
          <cell r="AF939" t="str">
            <v>rdamedia/fre</v>
          </cell>
          <cell r="AG939" t="str">
            <v>ressource en ligne</v>
          </cell>
          <cell r="AH939" t="str">
            <v>cr</v>
          </cell>
          <cell r="AI939" t="str">
            <v>rdacarrier/fre</v>
          </cell>
          <cell r="AJ939" t="str">
            <v>m\\\\\o\\d\\\\\\\\</v>
          </cell>
          <cell r="AK939" t="str">
            <v>cr\cn\\\\uuaua</v>
          </cell>
          <cell r="AL939" t="str">
            <v>Accès restreint aux membres</v>
          </cell>
          <cell r="AM939" t="str">
            <v>Source de la note de description : Version imprimée</v>
          </cell>
          <cell r="AN939" t="str">
            <v/>
          </cell>
          <cell r="AO939" t="str">
            <v>%SITE_CLIENT%/?library_guid=9A04F299-F5DC-492D-8667-D8897BC5A2AF</v>
          </cell>
          <cell r="AP939" t="str">
            <v>Accès au travers du portail ENI</v>
          </cell>
          <cell r="AQ939" t="str">
            <v xml:space="preserve"> bichromie </v>
          </cell>
          <cell r="AR939" t="str">
            <v xml:space="preserve"> Bitmap </v>
          </cell>
          <cell r="AS939" t="str">
            <v xml:space="preserve"> Bridge </v>
          </cell>
          <cell r="AT939" t="str">
            <v xml:space="preserve"> Camera Raw </v>
          </cell>
          <cell r="AU939" t="str">
            <v xml:space="preserve"> détourage </v>
          </cell>
          <cell r="AV939" t="str">
            <v xml:space="preserve"> e</v>
          </cell>
          <cell r="AW939" t="str">
            <v xml:space="preserve"> ebook </v>
          </cell>
          <cell r="AX939" t="str">
            <v xml:space="preserve"> livre électronique </v>
          </cell>
          <cell r="AY939" t="str">
            <v xml:space="preserve"> livre numérique </v>
          </cell>
          <cell r="AZ939" t="str">
            <v xml:space="preserve"> livres électroniques </v>
          </cell>
          <cell r="BA939" t="str">
            <v xml:space="preserve"> livres numériques </v>
          </cell>
          <cell r="BB939" t="str">
            <v xml:space="preserve"> Neural Filters</v>
          </cell>
          <cell r="BC939" t="str">
            <v xml:space="preserve"> photo </v>
          </cell>
          <cell r="BD939" t="str">
            <v xml:space="preserve"> Retouche image </v>
          </cell>
          <cell r="BE939" t="str">
            <v xml:space="preserve"> script </v>
          </cell>
          <cell r="BF939" t="str">
            <v xml:space="preserve">Adobe </v>
          </cell>
          <cell r="BG939" t="str">
            <v xml:space="preserve">book </v>
          </cell>
          <cell r="BH939" t="str">
            <v/>
          </cell>
          <cell r="BI939" t="str">
            <v/>
          </cell>
          <cell r="BJ939" t="str">
            <v/>
          </cell>
          <cell r="BK939" t="str">
            <v/>
          </cell>
          <cell r="BL939" t="str">
            <v/>
          </cell>
          <cell r="BM939" t="str">
            <v/>
          </cell>
          <cell r="BN939" t="str">
            <v/>
          </cell>
          <cell r="BO939" t="str">
            <v/>
          </cell>
          <cell r="BP939" t="str">
            <v/>
          </cell>
          <cell r="BQ939" t="str">
            <v/>
          </cell>
          <cell r="BR939" t="str">
            <v/>
          </cell>
          <cell r="BS939" t="str">
            <v/>
          </cell>
          <cell r="BT939" t="str">
            <v/>
          </cell>
          <cell r="BU939" t="str">
            <v/>
          </cell>
          <cell r="BV939" t="str">
            <v/>
          </cell>
          <cell r="BW939" t="str">
            <v/>
          </cell>
          <cell r="BX939" t="str">
            <v/>
          </cell>
        </row>
        <row r="940">
          <cell r="A940" t="str">
            <v>SF26GIM</v>
          </cell>
          <cell r="B940" t="str">
            <v>The Gimp 2.6 pour PC, Mac et Linux</v>
          </cell>
          <cell r="C940" t="str">
            <v/>
          </cell>
          <cell r="D940" t="str">
            <v>Julien Pons</v>
          </cell>
          <cell r="E940" t="str">
            <v/>
          </cell>
          <cell r="F940" t="str">
            <v>Pons, Julien</v>
          </cell>
          <cell r="G940" t="str">
            <v/>
          </cell>
          <cell r="H940" t="str">
            <v/>
          </cell>
          <cell r="I940" t="str">
            <v/>
          </cell>
          <cell r="J940" t="str">
            <v/>
          </cell>
          <cell r="K940" t="str">
            <v>Edition du 1 August 2009</v>
          </cell>
          <cell r="L940" t="str">
            <v>304 pages</v>
          </cell>
          <cell r="M940" t="str">
            <v>Editions ENI</v>
          </cell>
          <cell r="N940" t="str">
            <v>fre</v>
          </cell>
          <cell r="O940" t="str">
            <v>fre</v>
          </cell>
          <cell r="P940" t="str">
            <v>fre</v>
          </cell>
          <cell r="Q940" t="str">
            <v>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v>
          </cell>
          <cell r="R940">
            <v>9782746051225</v>
          </cell>
          <cell r="S940" t="str">
            <v>Version Numérique</v>
          </cell>
          <cell r="T940">
            <v>9782746050112</v>
          </cell>
          <cell r="U940" t="str">
            <v>Version Imprimée</v>
          </cell>
          <cell r="V940" t="str">
            <v>St-Herblain</v>
          </cell>
          <cell r="W940" t="str">
            <v>Editions ENI</v>
          </cell>
          <cell r="X940">
            <v>2009</v>
          </cell>
          <cell r="Y940" t="str">
            <v>Bibliothèque Numérique ENI (Service en ligne)</v>
          </cell>
          <cell r="Z940" t="str">
            <v>STUDIO FACTORY</v>
          </cell>
          <cell r="AA940" t="str">
            <v>texte</v>
          </cell>
          <cell r="AB940" t="str">
            <v>txt</v>
          </cell>
          <cell r="AC940" t="str">
            <v>rdacontent/fre</v>
          </cell>
          <cell r="AD940" t="str">
            <v>informatique</v>
          </cell>
          <cell r="AE940" t="str">
            <v>c</v>
          </cell>
          <cell r="AF940" t="str">
            <v>rdamedia/fre</v>
          </cell>
          <cell r="AG940" t="str">
            <v>ressource en ligne</v>
          </cell>
          <cell r="AH940" t="str">
            <v>cr</v>
          </cell>
          <cell r="AI940" t="str">
            <v>rdacarrier/fre</v>
          </cell>
          <cell r="AJ940" t="str">
            <v>m\\\\\o\\d\\\\\\\\</v>
          </cell>
          <cell r="AK940" t="str">
            <v>cr\cn\\\\uuaua</v>
          </cell>
          <cell r="AL940" t="str">
            <v>Accès restreint aux membres</v>
          </cell>
          <cell r="AM940" t="str">
            <v>Source de la note de description : Version imprimée</v>
          </cell>
          <cell r="AN940" t="str">
            <v/>
          </cell>
          <cell r="AO940" t="str">
            <v>%SITE_CLIENT%/?library_guid=78F64C64-6B1B-4D71-AA68-0268F8D4610E</v>
          </cell>
          <cell r="AP940" t="str">
            <v>Accès au travers du portail ENI</v>
          </cell>
          <cell r="AQ940" t="str">
            <v xml:space="preserve"> e</v>
          </cell>
          <cell r="AR940" t="str">
            <v xml:space="preserve"> ebook </v>
          </cell>
          <cell r="AS940" t="str">
            <v xml:space="preserve"> flipbook </v>
          </cell>
          <cell r="AT940" t="str">
            <v xml:space="preserve"> GIMP Animation Package </v>
          </cell>
          <cell r="AU940" t="str">
            <v xml:space="preserve"> livre électronique </v>
          </cell>
          <cell r="AV940" t="str">
            <v xml:space="preserve"> livre numérique </v>
          </cell>
          <cell r="AW940" t="str">
            <v xml:space="preserve"> livres électroniques </v>
          </cell>
          <cell r="AX940" t="str">
            <v xml:space="preserve"> livres numériques </v>
          </cell>
          <cell r="AY940" t="str">
            <v xml:space="preserve"> LNSF26GIM</v>
          </cell>
          <cell r="AZ940" t="str">
            <v xml:space="preserve"> photo </v>
          </cell>
          <cell r="BA940" t="str">
            <v xml:space="preserve"> script</v>
          </cell>
          <cell r="BB940" t="str">
            <v xml:space="preserve"> VCR Navigator </v>
          </cell>
          <cell r="BC940" t="str">
            <v xml:space="preserve">Bitmap </v>
          </cell>
          <cell r="BD940" t="str">
            <v xml:space="preserve">book </v>
          </cell>
          <cell r="BE940" t="str">
            <v xml:space="preserve">fu </v>
          </cell>
          <cell r="BF940" t="str">
            <v/>
          </cell>
          <cell r="BG940" t="str">
            <v/>
          </cell>
          <cell r="BH940" t="str">
            <v/>
          </cell>
          <cell r="BI940" t="str">
            <v/>
          </cell>
          <cell r="BJ940" t="str">
            <v/>
          </cell>
          <cell r="BK940" t="str">
            <v/>
          </cell>
          <cell r="BL940" t="str">
            <v/>
          </cell>
          <cell r="BM940" t="str">
            <v/>
          </cell>
          <cell r="BN940" t="str">
            <v/>
          </cell>
          <cell r="BO940" t="str">
            <v/>
          </cell>
          <cell r="BP940" t="str">
            <v/>
          </cell>
          <cell r="BQ940" t="str">
            <v/>
          </cell>
          <cell r="BR940" t="str">
            <v/>
          </cell>
          <cell r="BS940" t="str">
            <v/>
          </cell>
          <cell r="BT940" t="str">
            <v/>
          </cell>
          <cell r="BU940" t="str">
            <v/>
          </cell>
          <cell r="BV940" t="str">
            <v/>
          </cell>
          <cell r="BW940" t="str">
            <v/>
          </cell>
          <cell r="BX940" t="str">
            <v/>
          </cell>
        </row>
        <row r="941">
          <cell r="A941" t="str">
            <v>SF28GIM</v>
          </cell>
          <cell r="B941" t="str">
            <v>Gimp 2.8</v>
          </cell>
          <cell r="C941" t="str">
            <v/>
          </cell>
          <cell r="D941" t="str">
            <v>Julien Pons</v>
          </cell>
          <cell r="E941" t="str">
            <v/>
          </cell>
          <cell r="F941" t="str">
            <v>Pons, Julien</v>
          </cell>
          <cell r="G941" t="str">
            <v/>
          </cell>
          <cell r="H941" t="str">
            <v/>
          </cell>
          <cell r="I941" t="str">
            <v/>
          </cell>
          <cell r="J941" t="str">
            <v/>
          </cell>
          <cell r="K941" t="str">
            <v>Edition du 1 August 2012</v>
          </cell>
          <cell r="L941" t="str">
            <v>296 pages</v>
          </cell>
          <cell r="M941" t="str">
            <v>Editions ENI</v>
          </cell>
          <cell r="N941" t="str">
            <v>fre</v>
          </cell>
          <cell r="O941" t="str">
            <v>fre</v>
          </cell>
          <cell r="P941" t="str">
            <v>fre</v>
          </cell>
          <cell r="Q941" t="str">
            <v>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v>
          </cell>
          <cell r="R941">
            <v>9782746075412</v>
          </cell>
          <cell r="S941" t="str">
            <v>Version Numérique</v>
          </cell>
          <cell r="T941">
            <v>9782746075016</v>
          </cell>
          <cell r="U941" t="str">
            <v>Version Imprimée</v>
          </cell>
          <cell r="V941" t="str">
            <v>St-Herblain</v>
          </cell>
          <cell r="W941" t="str">
            <v>Editions ENI</v>
          </cell>
          <cell r="X941">
            <v>2012</v>
          </cell>
          <cell r="Y941" t="str">
            <v>Bibliothèque Numérique ENI (Service en ligne)</v>
          </cell>
          <cell r="Z941" t="str">
            <v>STUDIO FACTORY</v>
          </cell>
          <cell r="AA941" t="str">
            <v>texte</v>
          </cell>
          <cell r="AB941" t="str">
            <v>txt</v>
          </cell>
          <cell r="AC941" t="str">
            <v>rdacontent/fre</v>
          </cell>
          <cell r="AD941" t="str">
            <v>informatique</v>
          </cell>
          <cell r="AE941" t="str">
            <v>c</v>
          </cell>
          <cell r="AF941" t="str">
            <v>rdamedia/fre</v>
          </cell>
          <cell r="AG941" t="str">
            <v>ressource en ligne</v>
          </cell>
          <cell r="AH941" t="str">
            <v>cr</v>
          </cell>
          <cell r="AI941" t="str">
            <v>rdacarrier/fre</v>
          </cell>
          <cell r="AJ941" t="str">
            <v>m\\\\\o\\d\\\\\\\\</v>
          </cell>
          <cell r="AK941" t="str">
            <v>cr\cn\\\\uuaua</v>
          </cell>
          <cell r="AL941" t="str">
            <v>Accès restreint aux membres</v>
          </cell>
          <cell r="AM941" t="str">
            <v>Source de la note de description : Version imprimée</v>
          </cell>
          <cell r="AN941" t="str">
            <v/>
          </cell>
          <cell r="AO941" t="str">
            <v>%SITE_CLIENT%/?library_guid=23B0EBD8-0251-4B19-8A21-118E48C74859</v>
          </cell>
          <cell r="AP941" t="str">
            <v>Accès au travers du portail ENI</v>
          </cell>
          <cell r="AQ941" t="str">
            <v xml:space="preserve"> e</v>
          </cell>
          <cell r="AR941" t="str">
            <v xml:space="preserve"> ebook </v>
          </cell>
          <cell r="AS941" t="str">
            <v xml:space="preserve"> flipbook </v>
          </cell>
          <cell r="AT941" t="str">
            <v xml:space="preserve"> GIMP Animation Package </v>
          </cell>
          <cell r="AU941" t="str">
            <v xml:space="preserve"> livre électronique </v>
          </cell>
          <cell r="AV941" t="str">
            <v xml:space="preserve"> livre numérique </v>
          </cell>
          <cell r="AW941" t="str">
            <v xml:space="preserve"> livres électroniques </v>
          </cell>
          <cell r="AX941" t="str">
            <v xml:space="preserve"> livres numériques </v>
          </cell>
          <cell r="AY941" t="str">
            <v xml:space="preserve"> LNSF28GIM</v>
          </cell>
          <cell r="AZ941" t="str">
            <v xml:space="preserve"> photo </v>
          </cell>
          <cell r="BA941" t="str">
            <v xml:space="preserve"> script</v>
          </cell>
          <cell r="BB941" t="str">
            <v xml:space="preserve"> VCR Navigator </v>
          </cell>
          <cell r="BC941" t="str">
            <v xml:space="preserve">Bitmap </v>
          </cell>
          <cell r="BD941" t="str">
            <v xml:space="preserve">book </v>
          </cell>
          <cell r="BE941" t="str">
            <v xml:space="preserve">fu </v>
          </cell>
          <cell r="BF941" t="str">
            <v/>
          </cell>
          <cell r="BG941" t="str">
            <v/>
          </cell>
          <cell r="BH941" t="str">
            <v/>
          </cell>
          <cell r="BI941" t="str">
            <v/>
          </cell>
          <cell r="BJ941" t="str">
            <v/>
          </cell>
          <cell r="BK941" t="str">
            <v/>
          </cell>
          <cell r="BL941" t="str">
            <v/>
          </cell>
          <cell r="BM941" t="str">
            <v/>
          </cell>
          <cell r="BN941" t="str">
            <v/>
          </cell>
          <cell r="BO941" t="str">
            <v/>
          </cell>
          <cell r="BP941" t="str">
            <v/>
          </cell>
          <cell r="BQ941" t="str">
            <v/>
          </cell>
          <cell r="BR941" t="str">
            <v/>
          </cell>
          <cell r="BS941" t="str">
            <v/>
          </cell>
          <cell r="BT941" t="str">
            <v/>
          </cell>
          <cell r="BU941" t="str">
            <v/>
          </cell>
          <cell r="BV941" t="str">
            <v/>
          </cell>
          <cell r="BW941" t="str">
            <v/>
          </cell>
          <cell r="BX941" t="str">
            <v/>
          </cell>
        </row>
        <row r="942">
          <cell r="A942" t="str">
            <v>SF2EXWEB</v>
          </cell>
          <cell r="B942" t="str">
            <v>Microsoft&amp;reg; Expression Web (version 2)</v>
          </cell>
          <cell r="C942" t="str">
            <v/>
          </cell>
          <cell r="D942" t="str">
            <v>Louise Villeneuve</v>
          </cell>
          <cell r="E942" t="str">
            <v/>
          </cell>
          <cell r="F942" t="str">
            <v>Villeneuve, Louise</v>
          </cell>
          <cell r="G942" t="str">
            <v/>
          </cell>
          <cell r="H942" t="str">
            <v/>
          </cell>
          <cell r="I942" t="str">
            <v/>
          </cell>
          <cell r="J942" t="str">
            <v/>
          </cell>
          <cell r="K942" t="str">
            <v>Edition du 1 May 2009</v>
          </cell>
          <cell r="L942" t="str">
            <v>352 pages</v>
          </cell>
          <cell r="M942" t="str">
            <v>Editions ENI</v>
          </cell>
          <cell r="N942" t="str">
            <v>fre</v>
          </cell>
          <cell r="O942" t="str">
            <v>fre</v>
          </cell>
          <cell r="P942" t="str">
            <v>fre</v>
          </cell>
          <cell r="Q942" t="str">
            <v>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v>
          </cell>
          <cell r="R942">
            <v>9782746052659</v>
          </cell>
          <cell r="S942" t="str">
            <v>Version Numérique</v>
          </cell>
          <cell r="T942">
            <v>9782746048713</v>
          </cell>
          <cell r="U942" t="str">
            <v>Version Imprimée</v>
          </cell>
          <cell r="V942" t="str">
            <v>St-Herblain</v>
          </cell>
          <cell r="W942" t="str">
            <v>Editions ENI</v>
          </cell>
          <cell r="X942">
            <v>2009</v>
          </cell>
          <cell r="Y942" t="str">
            <v>Bibliothèque Numérique ENI (Service en ligne)</v>
          </cell>
          <cell r="Z942" t="str">
            <v>STUDIO FACTORY</v>
          </cell>
          <cell r="AA942" t="str">
            <v>texte</v>
          </cell>
          <cell r="AB942" t="str">
            <v>txt</v>
          </cell>
          <cell r="AC942" t="str">
            <v>rdacontent/fre</v>
          </cell>
          <cell r="AD942" t="str">
            <v>informatique</v>
          </cell>
          <cell r="AE942" t="str">
            <v>c</v>
          </cell>
          <cell r="AF942" t="str">
            <v>rdamedia/fre</v>
          </cell>
          <cell r="AG942" t="str">
            <v>ressource en ligne</v>
          </cell>
          <cell r="AH942" t="str">
            <v>cr</v>
          </cell>
          <cell r="AI942" t="str">
            <v>rdacarrier/fre</v>
          </cell>
          <cell r="AJ942" t="str">
            <v>m\\\\\o\\d\\\\\\\\</v>
          </cell>
          <cell r="AK942" t="str">
            <v>cr\cn\\\\uuaua</v>
          </cell>
          <cell r="AL942" t="str">
            <v>Accès restreint aux membres</v>
          </cell>
          <cell r="AM942" t="str">
            <v>Source de la note de description : Version imprimée</v>
          </cell>
          <cell r="AN942" t="str">
            <v/>
          </cell>
          <cell r="AO942" t="str">
            <v>%SITE_CLIENT%/?library_guid=366B4EEE-96F9-4423-9542-8F495287E8AB</v>
          </cell>
          <cell r="AP942" t="str">
            <v>Accès au travers du portail ENI</v>
          </cell>
          <cell r="AQ942" t="str">
            <v xml:space="preserve"> ASP.net </v>
          </cell>
          <cell r="AR942" t="str">
            <v xml:space="preserve"> ASPX </v>
          </cell>
          <cell r="AS942" t="str">
            <v xml:space="preserve"> cadre </v>
          </cell>
          <cell r="AT942" t="str">
            <v xml:space="preserve"> code html </v>
          </cell>
          <cell r="AU942" t="str">
            <v xml:space="preserve"> CSS </v>
          </cell>
          <cell r="AV942" t="str">
            <v xml:space="preserve"> éditeur html </v>
          </cell>
          <cell r="AW942" t="str">
            <v xml:space="preserve"> Expression Web </v>
          </cell>
          <cell r="AX942" t="str">
            <v xml:space="preserve"> feuille de style </v>
          </cell>
          <cell r="AY942" t="str">
            <v xml:space="preserve"> lien hypertexte </v>
          </cell>
          <cell r="AZ942" t="str">
            <v xml:space="preserve"> LNSF2EXWEB</v>
          </cell>
          <cell r="BA942" t="str">
            <v xml:space="preserve"> Microsoft </v>
          </cell>
          <cell r="BB942" t="str">
            <v xml:space="preserve"> page web </v>
          </cell>
          <cell r="BC942" t="str">
            <v xml:space="preserve"> PHP </v>
          </cell>
          <cell r="BD942" t="str">
            <v xml:space="preserve"> publication </v>
          </cell>
          <cell r="BE942" t="str">
            <v xml:space="preserve"> site Web </v>
          </cell>
          <cell r="BF942" t="str">
            <v xml:space="preserve"> XML </v>
          </cell>
          <cell r="BG942" t="str">
            <v xml:space="preserve">Livre </v>
          </cell>
          <cell r="BH942" t="str">
            <v/>
          </cell>
          <cell r="BI942" t="str">
            <v/>
          </cell>
          <cell r="BJ942" t="str">
            <v/>
          </cell>
          <cell r="BK942" t="str">
            <v/>
          </cell>
          <cell r="BL942" t="str">
            <v/>
          </cell>
          <cell r="BM942" t="str">
            <v/>
          </cell>
          <cell r="BN942" t="str">
            <v/>
          </cell>
          <cell r="BO942" t="str">
            <v/>
          </cell>
          <cell r="BP942" t="str">
            <v/>
          </cell>
          <cell r="BQ942" t="str">
            <v/>
          </cell>
          <cell r="BR942" t="str">
            <v/>
          </cell>
          <cell r="BS942" t="str">
            <v/>
          </cell>
          <cell r="BT942" t="str">
            <v/>
          </cell>
          <cell r="BU942" t="str">
            <v/>
          </cell>
          <cell r="BV942" t="str">
            <v/>
          </cell>
          <cell r="BW942" t="str">
            <v/>
          </cell>
          <cell r="BX942" t="str">
            <v/>
          </cell>
        </row>
        <row r="943">
          <cell r="A943" t="str">
            <v>SF2GIM</v>
          </cell>
          <cell r="B943" t="str">
            <v>The Gimp 2.2 pour PC, Mac et Linux</v>
          </cell>
          <cell r="C943" t="str">
            <v/>
          </cell>
          <cell r="D943" t="str">
            <v>Julien Pons</v>
          </cell>
          <cell r="E943" t="str">
            <v/>
          </cell>
          <cell r="F943" t="str">
            <v>Pons, Julien</v>
          </cell>
          <cell r="G943" t="str">
            <v/>
          </cell>
          <cell r="H943" t="str">
            <v/>
          </cell>
          <cell r="I943" t="str">
            <v/>
          </cell>
          <cell r="J943" t="str">
            <v/>
          </cell>
          <cell r="K943" t="str">
            <v>Edition du 10 October 2005</v>
          </cell>
          <cell r="L943" t="str">
            <v>300 pages</v>
          </cell>
          <cell r="M943" t="str">
            <v>Editions ENI</v>
          </cell>
          <cell r="N943" t="str">
            <v>fre</v>
          </cell>
          <cell r="O943" t="str">
            <v>fre</v>
          </cell>
          <cell r="P943" t="str">
            <v>fre</v>
          </cell>
          <cell r="Q943" t="str">
            <v>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v>
          </cell>
          <cell r="R943">
            <v>9782746044685</v>
          </cell>
          <cell r="S943" t="str">
            <v>Version Numérique</v>
          </cell>
          <cell r="T943">
            <v>9782746028562</v>
          </cell>
          <cell r="U943" t="str">
            <v>Version Imprimée</v>
          </cell>
          <cell r="V943" t="str">
            <v>St-Herblain</v>
          </cell>
          <cell r="W943" t="str">
            <v>Editions ENI</v>
          </cell>
          <cell r="X943">
            <v>2005</v>
          </cell>
          <cell r="Y943" t="str">
            <v>Bibliothèque Numérique ENI (Service en ligne)</v>
          </cell>
          <cell r="Z943" t="str">
            <v>STUDIO FACTORY</v>
          </cell>
          <cell r="AA943" t="str">
            <v>texte</v>
          </cell>
          <cell r="AB943" t="str">
            <v>txt</v>
          </cell>
          <cell r="AC943" t="str">
            <v>rdacontent/fre</v>
          </cell>
          <cell r="AD943" t="str">
            <v>informatique</v>
          </cell>
          <cell r="AE943" t="str">
            <v>c</v>
          </cell>
          <cell r="AF943" t="str">
            <v>rdamedia/fre</v>
          </cell>
          <cell r="AG943" t="str">
            <v>ressource en ligne</v>
          </cell>
          <cell r="AH943" t="str">
            <v>cr</v>
          </cell>
          <cell r="AI943" t="str">
            <v>rdacarrier/fre</v>
          </cell>
          <cell r="AJ943" t="str">
            <v>m\\\\\o\\d\\\\\\\\</v>
          </cell>
          <cell r="AK943" t="str">
            <v>cr\cn\\\\uuaua</v>
          </cell>
          <cell r="AL943" t="str">
            <v>Accès restreint aux membres</v>
          </cell>
          <cell r="AM943" t="str">
            <v>Source de la note de description : Version imprimée</v>
          </cell>
          <cell r="AN943" t="str">
            <v/>
          </cell>
          <cell r="AO943" t="str">
            <v>%SITE_CLIENT%/?library_guid=3786C689-2D76-4F23-803C-300233FD6C93</v>
          </cell>
          <cell r="AP943" t="str">
            <v>Accès au travers du portail ENI</v>
          </cell>
          <cell r="AQ943" t="str">
            <v xml:space="preserve"> e</v>
          </cell>
          <cell r="AR943" t="str">
            <v xml:space="preserve"> ebook </v>
          </cell>
          <cell r="AS943" t="str">
            <v xml:space="preserve"> flipbook </v>
          </cell>
          <cell r="AT943" t="str">
            <v xml:space="preserve"> GIMP Animation Package </v>
          </cell>
          <cell r="AU943" t="str">
            <v xml:space="preserve"> livre électronique </v>
          </cell>
          <cell r="AV943" t="str">
            <v xml:space="preserve"> livre numérique </v>
          </cell>
          <cell r="AW943" t="str">
            <v xml:space="preserve"> livres électroniques </v>
          </cell>
          <cell r="AX943" t="str">
            <v xml:space="preserve"> livres numériques </v>
          </cell>
          <cell r="AY943" t="str">
            <v xml:space="preserve"> LNSF2GIM</v>
          </cell>
          <cell r="AZ943" t="str">
            <v xml:space="preserve"> photo </v>
          </cell>
          <cell r="BA943" t="str">
            <v xml:space="preserve"> script</v>
          </cell>
          <cell r="BB943" t="str">
            <v xml:space="preserve"> VCR Navigator </v>
          </cell>
          <cell r="BC943" t="str">
            <v xml:space="preserve">Bitmap </v>
          </cell>
          <cell r="BD943" t="str">
            <v xml:space="preserve">book </v>
          </cell>
          <cell r="BE943" t="str">
            <v xml:space="preserve">fu </v>
          </cell>
          <cell r="BF943" t="str">
            <v/>
          </cell>
          <cell r="BG943" t="str">
            <v/>
          </cell>
          <cell r="BH943" t="str">
            <v/>
          </cell>
          <cell r="BI943" t="str">
            <v/>
          </cell>
          <cell r="BJ943" t="str">
            <v/>
          </cell>
          <cell r="BK943" t="str">
            <v/>
          </cell>
          <cell r="BL943" t="str">
            <v/>
          </cell>
          <cell r="BM943" t="str">
            <v/>
          </cell>
          <cell r="BN943" t="str">
            <v/>
          </cell>
          <cell r="BO943" t="str">
            <v/>
          </cell>
          <cell r="BP943" t="str">
            <v/>
          </cell>
          <cell r="BQ943" t="str">
            <v/>
          </cell>
          <cell r="BR943" t="str">
            <v/>
          </cell>
          <cell r="BS943" t="str">
            <v/>
          </cell>
          <cell r="BT943" t="str">
            <v/>
          </cell>
          <cell r="BU943" t="str">
            <v/>
          </cell>
          <cell r="BV943" t="str">
            <v/>
          </cell>
          <cell r="BW943" t="str">
            <v/>
          </cell>
          <cell r="BX943" t="str">
            <v/>
          </cell>
        </row>
        <row r="944">
          <cell r="A944" t="str">
            <v>SF3CSFLA</v>
          </cell>
          <cell r="B944" t="str">
            <v>Flash CS3</v>
          </cell>
          <cell r="C944" t="str">
            <v/>
          </cell>
          <cell r="D944" t="str">
            <v>Thierry Pupier,Julien Wittmer</v>
          </cell>
          <cell r="E944" t="str">
            <v/>
          </cell>
          <cell r="F944" t="str">
            <v>Pupier, Thierry</v>
          </cell>
          <cell r="G944" t="str">
            <v>Wittmer, Julien</v>
          </cell>
          <cell r="H944" t="str">
            <v/>
          </cell>
          <cell r="I944" t="str">
            <v/>
          </cell>
          <cell r="J944" t="str">
            <v/>
          </cell>
          <cell r="K944" t="str">
            <v>Edition du 1 January 2008</v>
          </cell>
          <cell r="L944" t="str">
            <v>350 pages</v>
          </cell>
          <cell r="M944" t="str">
            <v>Editions ENI</v>
          </cell>
          <cell r="N944" t="str">
            <v>fre</v>
          </cell>
          <cell r="O944" t="str">
            <v>fre</v>
          </cell>
          <cell r="P944" t="str">
            <v>fre</v>
          </cell>
          <cell r="Q944" t="str">
            <v>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v>
          </cell>
          <cell r="R944">
            <v>9782746044708</v>
          </cell>
          <cell r="S944" t="str">
            <v>Version Numérique</v>
          </cell>
          <cell r="T944">
            <v>9782746040915</v>
          </cell>
          <cell r="U944" t="str">
            <v>Version Imprimée</v>
          </cell>
          <cell r="V944" t="str">
            <v>St-Herblain</v>
          </cell>
          <cell r="W944" t="str">
            <v>Editions ENI</v>
          </cell>
          <cell r="X944">
            <v>2008</v>
          </cell>
          <cell r="Y944" t="str">
            <v>Bibliothèque Numérique ENI (Service en ligne)</v>
          </cell>
          <cell r="Z944" t="str">
            <v>STUDIO FACTORY</v>
          </cell>
          <cell r="AA944" t="str">
            <v>texte</v>
          </cell>
          <cell r="AB944" t="str">
            <v>txt</v>
          </cell>
          <cell r="AC944" t="str">
            <v>rdacontent/fre</v>
          </cell>
          <cell r="AD944" t="str">
            <v>informatique</v>
          </cell>
          <cell r="AE944" t="str">
            <v>c</v>
          </cell>
          <cell r="AF944" t="str">
            <v>rdamedia/fre</v>
          </cell>
          <cell r="AG944" t="str">
            <v>ressource en ligne</v>
          </cell>
          <cell r="AH944" t="str">
            <v>cr</v>
          </cell>
          <cell r="AI944" t="str">
            <v>rdacarrier/fre</v>
          </cell>
          <cell r="AJ944" t="str">
            <v>m\\\\\o\\d\\\\\\\\</v>
          </cell>
          <cell r="AK944" t="str">
            <v>cr\cn\\\\uuaua</v>
          </cell>
          <cell r="AL944" t="str">
            <v>Accès restreint aux membres</v>
          </cell>
          <cell r="AM944" t="str">
            <v>Source de la note de description : Version imprimée</v>
          </cell>
          <cell r="AN944" t="str">
            <v/>
          </cell>
          <cell r="AO944" t="str">
            <v>%SITE_CLIENT%/?library_guid=E3EB61EF-B3DF-4E0C-AE84-13E81832044B</v>
          </cell>
          <cell r="AP944" t="str">
            <v>Accès au travers du portail ENI</v>
          </cell>
          <cell r="AQ944" t="str">
            <v xml:space="preserve"> Action script </v>
          </cell>
          <cell r="AR944" t="str">
            <v xml:space="preserve"> ActionScript </v>
          </cell>
          <cell r="AS944" t="str">
            <v xml:space="preserve"> Adobe </v>
          </cell>
          <cell r="AT944" t="str">
            <v xml:space="preserve"> Animation </v>
          </cell>
          <cell r="AU944" t="str">
            <v xml:space="preserve"> clip </v>
          </cell>
          <cell r="AV944" t="str">
            <v xml:space="preserve"> e</v>
          </cell>
          <cell r="AW944" t="str">
            <v xml:space="preserve"> ebook </v>
          </cell>
          <cell r="AX944" t="str">
            <v xml:space="preserve"> interpolation </v>
          </cell>
          <cell r="AY944" t="str">
            <v xml:space="preserve"> livre électronique </v>
          </cell>
          <cell r="AZ944" t="str">
            <v xml:space="preserve"> livre numérique </v>
          </cell>
          <cell r="BA944" t="str">
            <v xml:space="preserve"> livres électroniques </v>
          </cell>
          <cell r="BB944" t="str">
            <v xml:space="preserve"> livres numériques </v>
          </cell>
          <cell r="BC944" t="str">
            <v xml:space="preserve"> LNSF3CSFLA</v>
          </cell>
          <cell r="BD944" t="str">
            <v xml:space="preserve"> Macromedia </v>
          </cell>
          <cell r="BE944" t="str">
            <v xml:space="preserve"> scénario </v>
          </cell>
          <cell r="BF944" t="str">
            <v xml:space="preserve"> scène </v>
          </cell>
          <cell r="BG944" t="str">
            <v xml:space="preserve"> Web </v>
          </cell>
          <cell r="BH944" t="str">
            <v xml:space="preserve">book </v>
          </cell>
          <cell r="BI944" t="str">
            <v xml:space="preserve">Livre </v>
          </cell>
          <cell r="BJ944" t="str">
            <v/>
          </cell>
          <cell r="BK944" t="str">
            <v/>
          </cell>
          <cell r="BL944" t="str">
            <v/>
          </cell>
          <cell r="BM944" t="str">
            <v/>
          </cell>
          <cell r="BN944" t="str">
            <v/>
          </cell>
          <cell r="BO944" t="str">
            <v/>
          </cell>
          <cell r="BP944" t="str">
            <v/>
          </cell>
          <cell r="BQ944" t="str">
            <v/>
          </cell>
          <cell r="BR944" t="str">
            <v/>
          </cell>
          <cell r="BS944" t="str">
            <v/>
          </cell>
          <cell r="BT944" t="str">
            <v/>
          </cell>
          <cell r="BU944" t="str">
            <v/>
          </cell>
          <cell r="BV944" t="str">
            <v/>
          </cell>
          <cell r="BW944" t="str">
            <v/>
          </cell>
          <cell r="BX944" t="str">
            <v/>
          </cell>
        </row>
        <row r="945">
          <cell r="A945" t="str">
            <v>SF3CSILL</v>
          </cell>
          <cell r="B945" t="str">
            <v>Illustrator CS3</v>
          </cell>
          <cell r="C945" t="str">
            <v>pour PC/Mac</v>
          </cell>
          <cell r="D945" t="str">
            <v>Viviane Garrigos,Morgan Gautraud - Le Bourhis</v>
          </cell>
          <cell r="E945" t="str">
            <v/>
          </cell>
          <cell r="F945" t="str">
            <v>Garrigos, Viviane</v>
          </cell>
          <cell r="G945" t="str">
            <v>Gautraud - Le Bourhis, Morgan</v>
          </cell>
          <cell r="H945" t="str">
            <v/>
          </cell>
          <cell r="I945" t="str">
            <v/>
          </cell>
          <cell r="J945" t="str">
            <v/>
          </cell>
          <cell r="K945" t="str">
            <v>Edition du 1 March 2008</v>
          </cell>
          <cell r="L945" t="str">
            <v>408 pages</v>
          </cell>
          <cell r="M945" t="str">
            <v>Editions ENI</v>
          </cell>
          <cell r="N945" t="str">
            <v>fre</v>
          </cell>
          <cell r="O945" t="str">
            <v>fre</v>
          </cell>
          <cell r="P945" t="str">
            <v>fre</v>
          </cell>
          <cell r="Q945" t="str">
            <v>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v>
          </cell>
          <cell r="R945">
            <v>9782746044715</v>
          </cell>
          <cell r="S945" t="str">
            <v>Version Numérique</v>
          </cell>
          <cell r="T945">
            <v>9782746041653</v>
          </cell>
          <cell r="U945" t="str">
            <v>Version Imprimée</v>
          </cell>
          <cell r="V945" t="str">
            <v>St-Herblain</v>
          </cell>
          <cell r="W945" t="str">
            <v>Editions ENI</v>
          </cell>
          <cell r="X945">
            <v>2008</v>
          </cell>
          <cell r="Y945" t="str">
            <v>Bibliothèque Numérique ENI (Service en ligne)</v>
          </cell>
          <cell r="Z945" t="str">
            <v>STUDIO FACTORY</v>
          </cell>
          <cell r="AA945" t="str">
            <v>texte</v>
          </cell>
          <cell r="AB945" t="str">
            <v>txt</v>
          </cell>
          <cell r="AC945" t="str">
            <v>rdacontent/fre</v>
          </cell>
          <cell r="AD945" t="str">
            <v>informatique</v>
          </cell>
          <cell r="AE945" t="str">
            <v>c</v>
          </cell>
          <cell r="AF945" t="str">
            <v>rdamedia/fre</v>
          </cell>
          <cell r="AG945" t="str">
            <v>ressource en ligne</v>
          </cell>
          <cell r="AH945" t="str">
            <v>cr</v>
          </cell>
          <cell r="AI945" t="str">
            <v>rdacarrier/fre</v>
          </cell>
          <cell r="AJ945" t="str">
            <v>m\\\\\o\\d\\\\\\\\</v>
          </cell>
          <cell r="AK945" t="str">
            <v>cr\cn\\\\uuaua</v>
          </cell>
          <cell r="AL945" t="str">
            <v>Accès restreint aux membres</v>
          </cell>
          <cell r="AM945" t="str">
            <v>Source de la note de description : Version imprimée</v>
          </cell>
          <cell r="AN945" t="str">
            <v/>
          </cell>
          <cell r="AO945" t="str">
            <v>%SITE_CLIENT%/?library_guid=F8F2D509-D3E1-4B1F-A6E3-1D37D5360F6F</v>
          </cell>
          <cell r="AP945" t="str">
            <v>Accès au travers du portail ENI</v>
          </cell>
          <cell r="AQ945" t="str">
            <v xml:space="preserve"> Adobe </v>
          </cell>
          <cell r="AR945" t="str">
            <v xml:space="preserve"> Dessin vectoriel </v>
          </cell>
          <cell r="AS945" t="str">
            <v xml:space="preserve"> e</v>
          </cell>
          <cell r="AT945" t="str">
            <v xml:space="preserve"> ebook </v>
          </cell>
          <cell r="AU945" t="str">
            <v xml:space="preserve"> livre électronique </v>
          </cell>
          <cell r="AV945" t="str">
            <v xml:space="preserve"> livre numérique </v>
          </cell>
          <cell r="AW945" t="str">
            <v xml:space="preserve"> livres électroniques </v>
          </cell>
          <cell r="AX945" t="str">
            <v xml:space="preserve"> livres numériques </v>
          </cell>
          <cell r="AY945" t="str">
            <v xml:space="preserve"> LNSF3CSILL</v>
          </cell>
          <cell r="AZ945" t="str">
            <v xml:space="preserve">book </v>
          </cell>
          <cell r="BA945" t="str">
            <v xml:space="preserve">Illustrator </v>
          </cell>
          <cell r="BB945" t="str">
            <v/>
          </cell>
          <cell r="BC945" t="str">
            <v/>
          </cell>
          <cell r="BD945" t="str">
            <v/>
          </cell>
          <cell r="BE945" t="str">
            <v/>
          </cell>
          <cell r="BF945" t="str">
            <v/>
          </cell>
          <cell r="BG945" t="str">
            <v/>
          </cell>
          <cell r="BH945" t="str">
            <v/>
          </cell>
          <cell r="BI945" t="str">
            <v/>
          </cell>
          <cell r="BJ945" t="str">
            <v/>
          </cell>
          <cell r="BK945" t="str">
            <v/>
          </cell>
          <cell r="BL945" t="str">
            <v/>
          </cell>
          <cell r="BM945" t="str">
            <v/>
          </cell>
          <cell r="BN945" t="str">
            <v/>
          </cell>
          <cell r="BO945" t="str">
            <v/>
          </cell>
          <cell r="BP945" t="str">
            <v/>
          </cell>
          <cell r="BQ945" t="str">
            <v/>
          </cell>
          <cell r="BR945" t="str">
            <v/>
          </cell>
          <cell r="BS945" t="str">
            <v/>
          </cell>
          <cell r="BT945" t="str">
            <v/>
          </cell>
          <cell r="BU945" t="str">
            <v/>
          </cell>
          <cell r="BV945" t="str">
            <v/>
          </cell>
          <cell r="BW945" t="str">
            <v/>
          </cell>
          <cell r="BX945" t="str">
            <v/>
          </cell>
        </row>
        <row r="946">
          <cell r="A946" t="str">
            <v>SF3CSIND</v>
          </cell>
          <cell r="B946" t="str">
            <v>InDesign CS3</v>
          </cell>
          <cell r="C946" t="str">
            <v/>
          </cell>
          <cell r="D946" t="str">
            <v>Yannick Celmat</v>
          </cell>
          <cell r="E946" t="str">
            <v/>
          </cell>
          <cell r="F946" t="str">
            <v>Celmat, Yannick</v>
          </cell>
          <cell r="G946" t="str">
            <v/>
          </cell>
          <cell r="H946" t="str">
            <v/>
          </cell>
          <cell r="I946" t="str">
            <v/>
          </cell>
          <cell r="J946" t="str">
            <v/>
          </cell>
          <cell r="K946" t="str">
            <v>Edition du 1 January 2008</v>
          </cell>
          <cell r="L946" t="str">
            <v>452 pages</v>
          </cell>
          <cell r="M946" t="str">
            <v>Editions ENI</v>
          </cell>
          <cell r="N946" t="str">
            <v>fre</v>
          </cell>
          <cell r="O946" t="str">
            <v>fre</v>
          </cell>
          <cell r="P946" t="str">
            <v>fre</v>
          </cell>
          <cell r="Q946" t="str">
            <v>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v>
          </cell>
          <cell r="R946">
            <v>9782746044722</v>
          </cell>
          <cell r="S946" t="str">
            <v>Version Numérique</v>
          </cell>
          <cell r="T946">
            <v>9782746041028</v>
          </cell>
          <cell r="U946" t="str">
            <v>Version Imprimée</v>
          </cell>
          <cell r="V946" t="str">
            <v>St-Herblain</v>
          </cell>
          <cell r="W946" t="str">
            <v>Editions ENI</v>
          </cell>
          <cell r="X946">
            <v>2008</v>
          </cell>
          <cell r="Y946" t="str">
            <v>Bibliothèque Numérique ENI (Service en ligne)</v>
          </cell>
          <cell r="Z946" t="str">
            <v>STUDIO FACTORY</v>
          </cell>
          <cell r="AA946" t="str">
            <v>texte</v>
          </cell>
          <cell r="AB946" t="str">
            <v>txt</v>
          </cell>
          <cell r="AC946" t="str">
            <v>rdacontent/fre</v>
          </cell>
          <cell r="AD946" t="str">
            <v>informatique</v>
          </cell>
          <cell r="AE946" t="str">
            <v>c</v>
          </cell>
          <cell r="AF946" t="str">
            <v>rdamedia/fre</v>
          </cell>
          <cell r="AG946" t="str">
            <v>ressource en ligne</v>
          </cell>
          <cell r="AH946" t="str">
            <v>cr</v>
          </cell>
          <cell r="AI946" t="str">
            <v>rdacarrier/fre</v>
          </cell>
          <cell r="AJ946" t="str">
            <v>m\\\\\o\\d\\\\\\\\</v>
          </cell>
          <cell r="AK946" t="str">
            <v>cr\cn\\\\uuaua</v>
          </cell>
          <cell r="AL946" t="str">
            <v>Accès restreint aux membres</v>
          </cell>
          <cell r="AM946" t="str">
            <v>Source de la note de description : Version imprimée</v>
          </cell>
          <cell r="AN946" t="str">
            <v/>
          </cell>
          <cell r="AO946" t="str">
            <v>%SITE_CLIENT%/?library_guid=9D90A3BB-2763-4235-B23A-393E6514D8CE</v>
          </cell>
          <cell r="AP946" t="str">
            <v>Accès au travers du portail ENI</v>
          </cell>
          <cell r="AQ946" t="str">
            <v xml:space="preserve"> Adobe </v>
          </cell>
          <cell r="AR946" t="str">
            <v xml:space="preserve"> e</v>
          </cell>
          <cell r="AS946" t="str">
            <v xml:space="preserve"> ebook </v>
          </cell>
          <cell r="AT946" t="str">
            <v xml:space="preserve"> index </v>
          </cell>
          <cell r="AU946" t="str">
            <v xml:space="preserve"> livre </v>
          </cell>
          <cell r="AV946" t="str">
            <v xml:space="preserve"> livre électronique </v>
          </cell>
          <cell r="AW946" t="str">
            <v xml:space="preserve"> livre numérique </v>
          </cell>
          <cell r="AX946" t="str">
            <v xml:space="preserve"> livres électroniques </v>
          </cell>
          <cell r="AY946" t="str">
            <v xml:space="preserve"> livres numériques </v>
          </cell>
          <cell r="AZ946" t="str">
            <v xml:space="preserve"> LNSF3CSIND</v>
          </cell>
          <cell r="BA946" t="str">
            <v xml:space="preserve"> mise en page </v>
          </cell>
          <cell r="BB946" t="str">
            <v xml:space="preserve"> PAO </v>
          </cell>
          <cell r="BC946" t="str">
            <v xml:space="preserve"> table des matières </v>
          </cell>
          <cell r="BD946" t="str">
            <v xml:space="preserve">book </v>
          </cell>
          <cell r="BE946" t="str">
            <v xml:space="preserve">Livre </v>
          </cell>
          <cell r="BF946" t="str">
            <v/>
          </cell>
          <cell r="BG946" t="str">
            <v/>
          </cell>
          <cell r="BH946" t="str">
            <v/>
          </cell>
          <cell r="BI946" t="str">
            <v/>
          </cell>
          <cell r="BJ946" t="str">
            <v/>
          </cell>
          <cell r="BK946" t="str">
            <v/>
          </cell>
          <cell r="BL946" t="str">
            <v/>
          </cell>
          <cell r="BM946" t="str">
            <v/>
          </cell>
          <cell r="BN946" t="str">
            <v/>
          </cell>
          <cell r="BO946" t="str">
            <v/>
          </cell>
          <cell r="BP946" t="str">
            <v/>
          </cell>
          <cell r="BQ946" t="str">
            <v/>
          </cell>
          <cell r="BR946" t="str">
            <v/>
          </cell>
          <cell r="BS946" t="str">
            <v/>
          </cell>
          <cell r="BT946" t="str">
            <v/>
          </cell>
          <cell r="BU946" t="str">
            <v/>
          </cell>
          <cell r="BV946" t="str">
            <v/>
          </cell>
          <cell r="BW946" t="str">
            <v/>
          </cell>
          <cell r="BX946" t="str">
            <v/>
          </cell>
        </row>
        <row r="947">
          <cell r="A947" t="str">
            <v>SF3CSPHO</v>
          </cell>
          <cell r="B947" t="str">
            <v>Photoshop CS3</v>
          </cell>
          <cell r="C947" t="str">
            <v>pour PC/Mac</v>
          </cell>
          <cell r="D947" t="str">
            <v>Thierry OLLIVIER</v>
          </cell>
          <cell r="E947" t="str">
            <v/>
          </cell>
          <cell r="F947" t="str">
            <v>OLLIVIER, Thierry</v>
          </cell>
          <cell r="G947" t="str">
            <v/>
          </cell>
          <cell r="H947" t="str">
            <v/>
          </cell>
          <cell r="I947" t="str">
            <v/>
          </cell>
          <cell r="J947" t="str">
            <v/>
          </cell>
          <cell r="K947" t="str">
            <v>Edition du 1 October 2007</v>
          </cell>
          <cell r="L947" t="str">
            <v>437 pages</v>
          </cell>
          <cell r="M947" t="str">
            <v>Editions ENI</v>
          </cell>
          <cell r="N947" t="str">
            <v>fre</v>
          </cell>
          <cell r="O947" t="str">
            <v>fre</v>
          </cell>
          <cell r="P947" t="str">
            <v>fre</v>
          </cell>
          <cell r="Q947" t="str">
            <v>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v>
          </cell>
          <cell r="R947">
            <v>9782746044739</v>
          </cell>
          <cell r="S947" t="str">
            <v>Version Numérique</v>
          </cell>
          <cell r="T947">
            <v>9782746039544</v>
          </cell>
          <cell r="U947" t="str">
            <v>Version Imprimée</v>
          </cell>
          <cell r="V947" t="str">
            <v>St-Herblain</v>
          </cell>
          <cell r="W947" t="str">
            <v>Editions ENI</v>
          </cell>
          <cell r="X947">
            <v>2007</v>
          </cell>
          <cell r="Y947" t="str">
            <v>Bibliothèque Numérique ENI (Service en ligne)</v>
          </cell>
          <cell r="Z947" t="str">
            <v>STUDIO FACTORY</v>
          </cell>
          <cell r="AA947" t="str">
            <v>texte</v>
          </cell>
          <cell r="AB947" t="str">
            <v>txt</v>
          </cell>
          <cell r="AC947" t="str">
            <v>rdacontent/fre</v>
          </cell>
          <cell r="AD947" t="str">
            <v>informatique</v>
          </cell>
          <cell r="AE947" t="str">
            <v>c</v>
          </cell>
          <cell r="AF947" t="str">
            <v>rdamedia/fre</v>
          </cell>
          <cell r="AG947" t="str">
            <v>ressource en ligne</v>
          </cell>
          <cell r="AH947" t="str">
            <v>cr</v>
          </cell>
          <cell r="AI947" t="str">
            <v>rdacarrier/fre</v>
          </cell>
          <cell r="AJ947" t="str">
            <v>m\\\\\o\\d\\\\\\\\</v>
          </cell>
          <cell r="AK947" t="str">
            <v>cr\cn\\\\uuaua</v>
          </cell>
          <cell r="AL947" t="str">
            <v>Accès restreint aux membres</v>
          </cell>
          <cell r="AM947" t="str">
            <v>Source de la note de description : Version imprimée</v>
          </cell>
          <cell r="AN947" t="str">
            <v/>
          </cell>
          <cell r="AO947" t="str">
            <v>%SITE_CLIENT%/?library_guid=8FE6F31C-7F02-489B-AE83-5037006F0F44</v>
          </cell>
          <cell r="AP947" t="str">
            <v>Accès au travers du portail ENI</v>
          </cell>
          <cell r="AQ947" t="str">
            <v xml:space="preserve"> bichromie </v>
          </cell>
          <cell r="AR947" t="str">
            <v xml:space="preserve"> Bitmap </v>
          </cell>
          <cell r="AS947" t="str">
            <v xml:space="preserve"> Bridge </v>
          </cell>
          <cell r="AT947" t="str">
            <v xml:space="preserve"> détourage </v>
          </cell>
          <cell r="AU947" t="str">
            <v xml:space="preserve"> e</v>
          </cell>
          <cell r="AV947" t="str">
            <v xml:space="preserve"> ebook </v>
          </cell>
          <cell r="AW947" t="str">
            <v xml:space="preserve"> livre électronique </v>
          </cell>
          <cell r="AX947" t="str">
            <v xml:space="preserve"> livre numérique </v>
          </cell>
          <cell r="AY947" t="str">
            <v xml:space="preserve"> livres électroniques </v>
          </cell>
          <cell r="AZ947" t="str">
            <v xml:space="preserve"> livres numériques </v>
          </cell>
          <cell r="BA947" t="str">
            <v xml:space="preserve"> LNSF3CSPHO</v>
          </cell>
          <cell r="BB947" t="str">
            <v xml:space="preserve"> OLLIVIER </v>
          </cell>
          <cell r="BC947" t="str">
            <v xml:space="preserve"> photo </v>
          </cell>
          <cell r="BD947" t="str">
            <v xml:space="preserve"> Retouche image </v>
          </cell>
          <cell r="BE947" t="str">
            <v xml:space="preserve"> script </v>
          </cell>
          <cell r="BF947" t="str">
            <v xml:space="preserve">Adobe </v>
          </cell>
          <cell r="BG947" t="str">
            <v xml:space="preserve">book </v>
          </cell>
          <cell r="BH947" t="str">
            <v/>
          </cell>
          <cell r="BI947" t="str">
            <v/>
          </cell>
          <cell r="BJ947" t="str">
            <v/>
          </cell>
          <cell r="BK947" t="str">
            <v/>
          </cell>
          <cell r="BL947" t="str">
            <v/>
          </cell>
          <cell r="BM947" t="str">
            <v/>
          </cell>
          <cell r="BN947" t="str">
            <v/>
          </cell>
          <cell r="BO947" t="str">
            <v/>
          </cell>
          <cell r="BP947" t="str">
            <v/>
          </cell>
          <cell r="BQ947" t="str">
            <v/>
          </cell>
          <cell r="BR947" t="str">
            <v/>
          </cell>
          <cell r="BS947" t="str">
            <v/>
          </cell>
          <cell r="BT947" t="str">
            <v/>
          </cell>
          <cell r="BU947" t="str">
            <v/>
          </cell>
          <cell r="BV947" t="str">
            <v/>
          </cell>
          <cell r="BW947" t="str">
            <v/>
          </cell>
          <cell r="BX947" t="str">
            <v/>
          </cell>
        </row>
        <row r="948">
          <cell r="A948" t="str">
            <v>SF4CSDRE</v>
          </cell>
          <cell r="B948" t="str">
            <v>Dreamweaver CS4 pour PC/Mac</v>
          </cell>
          <cell r="C948" t="str">
            <v>Pour un site full CSS conforme aux standards du W3C</v>
          </cell>
          <cell r="D948" t="str">
            <v>Christophe AUBRY</v>
          </cell>
          <cell r="E948" t="str">
            <v/>
          </cell>
          <cell r="F948" t="str">
            <v>AUBRY, Christophe</v>
          </cell>
          <cell r="G948" t="str">
            <v/>
          </cell>
          <cell r="H948" t="str">
            <v/>
          </cell>
          <cell r="I948" t="str">
            <v/>
          </cell>
          <cell r="J948" t="str">
            <v/>
          </cell>
          <cell r="K948" t="str">
            <v>Edition du 1 April 2009</v>
          </cell>
          <cell r="L948" t="str">
            <v>389 pages</v>
          </cell>
          <cell r="M948" t="str">
            <v>Editions ENI</v>
          </cell>
          <cell r="N948" t="str">
            <v>fre</v>
          </cell>
          <cell r="O948" t="str">
            <v>fre</v>
          </cell>
          <cell r="P948" t="str">
            <v>fre</v>
          </cell>
          <cell r="Q948" t="str">
            <v>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v>
          </cell>
          <cell r="R948">
            <v>9782746049420</v>
          </cell>
          <cell r="S948" t="str">
            <v>Version Numérique</v>
          </cell>
          <cell r="T948">
            <v>9782746048263</v>
          </cell>
          <cell r="U948" t="str">
            <v>Version Imprimée</v>
          </cell>
          <cell r="V948" t="str">
            <v>St-Herblain</v>
          </cell>
          <cell r="W948" t="str">
            <v>Editions ENI</v>
          </cell>
          <cell r="X948">
            <v>2009</v>
          </cell>
          <cell r="Y948" t="str">
            <v>Bibliothèque Numérique ENI (Service en ligne)</v>
          </cell>
          <cell r="Z948" t="str">
            <v>STUDIO FACTORY</v>
          </cell>
          <cell r="AA948" t="str">
            <v>texte</v>
          </cell>
          <cell r="AB948" t="str">
            <v>txt</v>
          </cell>
          <cell r="AC948" t="str">
            <v>rdacontent/fre</v>
          </cell>
          <cell r="AD948" t="str">
            <v>informatique</v>
          </cell>
          <cell r="AE948" t="str">
            <v>c</v>
          </cell>
          <cell r="AF948" t="str">
            <v>rdamedia/fre</v>
          </cell>
          <cell r="AG948" t="str">
            <v>ressource en ligne</v>
          </cell>
          <cell r="AH948" t="str">
            <v>cr</v>
          </cell>
          <cell r="AI948" t="str">
            <v>rdacarrier/fre</v>
          </cell>
          <cell r="AJ948" t="str">
            <v>m\\\\\o\\d\\\\\\\\</v>
          </cell>
          <cell r="AK948" t="str">
            <v>cr\cn\\\\uuaua</v>
          </cell>
          <cell r="AL948" t="str">
            <v>Accès restreint aux membres</v>
          </cell>
          <cell r="AM948" t="str">
            <v>Source de la note de description : Version imprimée</v>
          </cell>
          <cell r="AN948" t="str">
            <v/>
          </cell>
          <cell r="AO948" t="str">
            <v>%SITE_CLIENT%/?library_guid=84AA6FFF-29C2-464C-8B97-453F4AFB45F5</v>
          </cell>
          <cell r="AP948" t="str">
            <v>Accès au travers du portail ENI</v>
          </cell>
          <cell r="AQ948" t="str">
            <v xml:space="preserve"> Actifs </v>
          </cell>
          <cell r="AR948" t="str">
            <v xml:space="preserve"> css </v>
          </cell>
          <cell r="AS948" t="str">
            <v xml:space="preserve"> Design Notes </v>
          </cell>
          <cell r="AT948" t="str">
            <v xml:space="preserve"> Dream </v>
          </cell>
          <cell r="AU948" t="str">
            <v xml:space="preserve"> dreamwever </v>
          </cell>
          <cell r="AV948" t="str">
            <v xml:space="preserve"> e</v>
          </cell>
          <cell r="AW948" t="str">
            <v xml:space="preserve"> ebook </v>
          </cell>
          <cell r="AX948" t="str">
            <v xml:space="preserve"> Extension Manager </v>
          </cell>
          <cell r="AY948" t="str">
            <v xml:space="preserve"> Formulaire </v>
          </cell>
          <cell r="AZ948" t="str">
            <v xml:space="preserve"> Homesite </v>
          </cell>
          <cell r="BA948" t="str">
            <v xml:space="preserve"> html;feuille de style </v>
          </cell>
          <cell r="BB948" t="str">
            <v xml:space="preserve"> livre électronique </v>
          </cell>
          <cell r="BC948" t="str">
            <v xml:space="preserve"> livre numérique </v>
          </cell>
          <cell r="BD948" t="str">
            <v xml:space="preserve"> livres électroniques </v>
          </cell>
          <cell r="BE948" t="str">
            <v xml:space="preserve"> livres numériques </v>
          </cell>
          <cell r="BF948" t="str">
            <v xml:space="preserve"> LNSF4CSDRE</v>
          </cell>
          <cell r="BG948" t="str">
            <v xml:space="preserve"> Quick Tag Editor </v>
          </cell>
          <cell r="BH948" t="str">
            <v xml:space="preserve"> site web </v>
          </cell>
          <cell r="BI948" t="str">
            <v xml:space="preserve"> SSI </v>
          </cell>
          <cell r="BJ948" t="str">
            <v xml:space="preserve">book </v>
          </cell>
          <cell r="BK948" t="str">
            <v xml:space="preserve">Macromedia </v>
          </cell>
          <cell r="BL948" t="str">
            <v/>
          </cell>
          <cell r="BM948" t="str">
            <v/>
          </cell>
          <cell r="BN948" t="str">
            <v/>
          </cell>
          <cell r="BO948" t="str">
            <v/>
          </cell>
          <cell r="BP948" t="str">
            <v/>
          </cell>
          <cell r="BQ948" t="str">
            <v/>
          </cell>
          <cell r="BR948" t="str">
            <v/>
          </cell>
          <cell r="BS948" t="str">
            <v/>
          </cell>
          <cell r="BT948" t="str">
            <v/>
          </cell>
          <cell r="BU948" t="str">
            <v/>
          </cell>
          <cell r="BV948" t="str">
            <v/>
          </cell>
          <cell r="BW948" t="str">
            <v/>
          </cell>
          <cell r="BX948" t="str">
            <v/>
          </cell>
        </row>
        <row r="949">
          <cell r="A949" t="str">
            <v>SF4CSFIR</v>
          </cell>
          <cell r="B949" t="str">
            <v>Fireworks CS4</v>
          </cell>
          <cell r="C949" t="str">
            <v>pour PC/Mac</v>
          </cell>
          <cell r="D949" t="str">
            <v>Myriam GRIS</v>
          </cell>
          <cell r="E949" t="str">
            <v/>
          </cell>
          <cell r="F949" t="str">
            <v>GRIS, Myriam</v>
          </cell>
          <cell r="G949" t="str">
            <v/>
          </cell>
          <cell r="H949" t="str">
            <v/>
          </cell>
          <cell r="I949" t="str">
            <v/>
          </cell>
          <cell r="J949" t="str">
            <v/>
          </cell>
          <cell r="K949" t="str">
            <v>Edition du 1 September 2009</v>
          </cell>
          <cell r="L949" t="str">
            <v>302 pages</v>
          </cell>
          <cell r="M949" t="str">
            <v>Editions ENI</v>
          </cell>
          <cell r="N949" t="str">
            <v>fre</v>
          </cell>
          <cell r="O949" t="str">
            <v>fre</v>
          </cell>
          <cell r="P949" t="str">
            <v>fre</v>
          </cell>
          <cell r="Q949" t="str">
            <v>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v>
          </cell>
          <cell r="R949">
            <v>9782746051966</v>
          </cell>
          <cell r="S949" t="str">
            <v>Version Numérique</v>
          </cell>
          <cell r="T949">
            <v>9782746050488</v>
          </cell>
          <cell r="U949" t="str">
            <v>Version Imprimée</v>
          </cell>
          <cell r="V949" t="str">
            <v>St-Herblain</v>
          </cell>
          <cell r="W949" t="str">
            <v>Editions ENI</v>
          </cell>
          <cell r="X949">
            <v>2009</v>
          </cell>
          <cell r="Y949" t="str">
            <v>Bibliothèque Numérique ENI (Service en ligne)</v>
          </cell>
          <cell r="Z949" t="str">
            <v>STUDIO FACTORY</v>
          </cell>
          <cell r="AA949" t="str">
            <v>texte</v>
          </cell>
          <cell r="AB949" t="str">
            <v>txt</v>
          </cell>
          <cell r="AC949" t="str">
            <v>rdacontent/fre</v>
          </cell>
          <cell r="AD949" t="str">
            <v>informatique</v>
          </cell>
          <cell r="AE949" t="str">
            <v>c</v>
          </cell>
          <cell r="AF949" t="str">
            <v>rdamedia/fre</v>
          </cell>
          <cell r="AG949" t="str">
            <v>ressource en ligne</v>
          </cell>
          <cell r="AH949" t="str">
            <v>cr</v>
          </cell>
          <cell r="AI949" t="str">
            <v>rdacarrier/fre</v>
          </cell>
          <cell r="AJ949" t="str">
            <v>m\\\\\o\\d\\\\\\\\</v>
          </cell>
          <cell r="AK949" t="str">
            <v>cr\cn\\\\uuaua</v>
          </cell>
          <cell r="AL949" t="str">
            <v>Accès restreint aux membres</v>
          </cell>
          <cell r="AM949" t="str">
            <v>Source de la note de description : Version imprimée</v>
          </cell>
          <cell r="AN949" t="str">
            <v/>
          </cell>
          <cell r="AO949" t="str">
            <v>%SITE_CLIENT%/?library_guid=9E1BFD39-749C-48A0-9C74-532438709218</v>
          </cell>
          <cell r="AP949" t="str">
            <v>Accès au travers du portail ENI</v>
          </cell>
          <cell r="AQ949" t="str">
            <v xml:space="preserve"> Adobe </v>
          </cell>
          <cell r="AR949" t="str">
            <v xml:space="preserve"> Bitmap </v>
          </cell>
          <cell r="AS949" t="str">
            <v xml:space="preserve"> e</v>
          </cell>
          <cell r="AT949" t="str">
            <v xml:space="preserve"> ebook </v>
          </cell>
          <cell r="AU949" t="str">
            <v xml:space="preserve"> livre électronique </v>
          </cell>
          <cell r="AV949" t="str">
            <v xml:space="preserve"> livre numérique </v>
          </cell>
          <cell r="AW949" t="str">
            <v xml:space="preserve"> livres électroniques </v>
          </cell>
          <cell r="AX949" t="str">
            <v xml:space="preserve"> livres numériques </v>
          </cell>
          <cell r="AY949" t="str">
            <v xml:space="preserve"> LNSF4CSFIR</v>
          </cell>
          <cell r="AZ949" t="str">
            <v xml:space="preserve"> Ouvrage </v>
          </cell>
          <cell r="BA949" t="str">
            <v xml:space="preserve"> photo </v>
          </cell>
          <cell r="BB949" t="str">
            <v xml:space="preserve"> Retouche image </v>
          </cell>
          <cell r="BC949" t="str">
            <v xml:space="preserve"> vectoriel </v>
          </cell>
          <cell r="BD949" t="str">
            <v xml:space="preserve">book </v>
          </cell>
          <cell r="BE949" t="str">
            <v xml:space="preserve">Livre </v>
          </cell>
          <cell r="BF949" t="str">
            <v/>
          </cell>
          <cell r="BG949" t="str">
            <v/>
          </cell>
          <cell r="BH949" t="str">
            <v/>
          </cell>
          <cell r="BI949" t="str">
            <v/>
          </cell>
          <cell r="BJ949" t="str">
            <v/>
          </cell>
          <cell r="BK949" t="str">
            <v/>
          </cell>
          <cell r="BL949" t="str">
            <v/>
          </cell>
          <cell r="BM949" t="str">
            <v/>
          </cell>
          <cell r="BN949" t="str">
            <v/>
          </cell>
          <cell r="BO949" t="str">
            <v/>
          </cell>
          <cell r="BP949" t="str">
            <v/>
          </cell>
          <cell r="BQ949" t="str">
            <v/>
          </cell>
          <cell r="BR949" t="str">
            <v/>
          </cell>
          <cell r="BS949" t="str">
            <v/>
          </cell>
          <cell r="BT949" t="str">
            <v/>
          </cell>
          <cell r="BU949" t="str">
            <v/>
          </cell>
          <cell r="BV949" t="str">
            <v/>
          </cell>
          <cell r="BW949" t="str">
            <v/>
          </cell>
          <cell r="BX949" t="str">
            <v/>
          </cell>
        </row>
        <row r="950">
          <cell r="A950" t="str">
            <v>SF4CSFLA</v>
          </cell>
          <cell r="B950" t="str">
            <v>Flash CS4</v>
          </cell>
          <cell r="C950" t="str">
            <v/>
          </cell>
          <cell r="D950" t="str">
            <v>Thierry Pupier</v>
          </cell>
          <cell r="E950" t="str">
            <v/>
          </cell>
          <cell r="F950" t="str">
            <v>Pupier, Thierry</v>
          </cell>
          <cell r="G950" t="str">
            <v/>
          </cell>
          <cell r="H950" t="str">
            <v/>
          </cell>
          <cell r="I950" t="str">
            <v/>
          </cell>
          <cell r="J950" t="str">
            <v/>
          </cell>
          <cell r="K950" t="str">
            <v>Edition du 1 January 2009</v>
          </cell>
          <cell r="L950" t="str">
            <v>406 pages</v>
          </cell>
          <cell r="M950" t="str">
            <v>Editions ENI</v>
          </cell>
          <cell r="N950" t="str">
            <v>fre</v>
          </cell>
          <cell r="O950" t="str">
            <v>fre</v>
          </cell>
          <cell r="P950" t="str">
            <v>fre</v>
          </cell>
          <cell r="Q950" t="str">
            <v>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v>
          </cell>
          <cell r="R950">
            <v>9782746047938</v>
          </cell>
          <cell r="S950" t="str">
            <v>Version Numérique</v>
          </cell>
          <cell r="T950">
            <v>9782746046955</v>
          </cell>
          <cell r="U950" t="str">
            <v>Version Imprimée</v>
          </cell>
          <cell r="V950" t="str">
            <v>St-Herblain</v>
          </cell>
          <cell r="W950" t="str">
            <v>Editions ENI</v>
          </cell>
          <cell r="X950">
            <v>2009</v>
          </cell>
          <cell r="Y950" t="str">
            <v>Bibliothèque Numérique ENI (Service en ligne)</v>
          </cell>
          <cell r="Z950" t="str">
            <v>STUDIO FACTORY</v>
          </cell>
          <cell r="AA950" t="str">
            <v>texte</v>
          </cell>
          <cell r="AB950" t="str">
            <v>txt</v>
          </cell>
          <cell r="AC950" t="str">
            <v>rdacontent/fre</v>
          </cell>
          <cell r="AD950" t="str">
            <v>informatique</v>
          </cell>
          <cell r="AE950" t="str">
            <v>c</v>
          </cell>
          <cell r="AF950" t="str">
            <v>rdamedia/fre</v>
          </cell>
          <cell r="AG950" t="str">
            <v>ressource en ligne</v>
          </cell>
          <cell r="AH950" t="str">
            <v>cr</v>
          </cell>
          <cell r="AI950" t="str">
            <v>rdacarrier/fre</v>
          </cell>
          <cell r="AJ950" t="str">
            <v>m\\\\\o\\d\\\\\\\\</v>
          </cell>
          <cell r="AK950" t="str">
            <v>cr\cn\\\\uuaua</v>
          </cell>
          <cell r="AL950" t="str">
            <v>Accès restreint aux membres</v>
          </cell>
          <cell r="AM950" t="str">
            <v>Source de la note de description : Version imprimée</v>
          </cell>
          <cell r="AN950" t="str">
            <v/>
          </cell>
          <cell r="AO950" t="str">
            <v>%SITE_CLIENT%/?library_guid=6BF7603A-77F2-4B91-8865-8E0D72F074E1</v>
          </cell>
          <cell r="AP950" t="str">
            <v>Accès au travers du portail ENI</v>
          </cell>
          <cell r="AQ950" t="str">
            <v xml:space="preserve"> Action script </v>
          </cell>
          <cell r="AR950" t="str">
            <v xml:space="preserve"> ActionScript </v>
          </cell>
          <cell r="AS950" t="str">
            <v xml:space="preserve"> Adobe </v>
          </cell>
          <cell r="AT950" t="str">
            <v xml:space="preserve"> Animation </v>
          </cell>
          <cell r="AU950" t="str">
            <v xml:space="preserve"> clip </v>
          </cell>
          <cell r="AV950" t="str">
            <v xml:space="preserve"> e</v>
          </cell>
          <cell r="AW950" t="str">
            <v xml:space="preserve"> ebook </v>
          </cell>
          <cell r="AX950" t="str">
            <v xml:space="preserve"> interpolation </v>
          </cell>
          <cell r="AY950" t="str">
            <v xml:space="preserve"> livre électronique </v>
          </cell>
          <cell r="AZ950" t="str">
            <v xml:space="preserve"> livre numérique </v>
          </cell>
          <cell r="BA950" t="str">
            <v xml:space="preserve"> livres électroniques </v>
          </cell>
          <cell r="BB950" t="str">
            <v xml:space="preserve"> livres numériques </v>
          </cell>
          <cell r="BC950" t="str">
            <v xml:space="preserve"> LNSF4CSFLA</v>
          </cell>
          <cell r="BD950" t="str">
            <v xml:space="preserve"> Macromedia </v>
          </cell>
          <cell r="BE950" t="str">
            <v xml:space="preserve"> scénario </v>
          </cell>
          <cell r="BF950" t="str">
            <v xml:space="preserve"> scène </v>
          </cell>
          <cell r="BG950" t="str">
            <v xml:space="preserve"> Web </v>
          </cell>
          <cell r="BH950" t="str">
            <v xml:space="preserve">book </v>
          </cell>
          <cell r="BI950" t="str">
            <v xml:space="preserve">Livre </v>
          </cell>
          <cell r="BJ950" t="str">
            <v/>
          </cell>
          <cell r="BK950" t="str">
            <v/>
          </cell>
          <cell r="BL950" t="str">
            <v/>
          </cell>
          <cell r="BM950" t="str">
            <v/>
          </cell>
          <cell r="BN950" t="str">
            <v/>
          </cell>
          <cell r="BO950" t="str">
            <v/>
          </cell>
          <cell r="BP950" t="str">
            <v/>
          </cell>
          <cell r="BQ950" t="str">
            <v/>
          </cell>
          <cell r="BR950" t="str">
            <v/>
          </cell>
          <cell r="BS950" t="str">
            <v/>
          </cell>
          <cell r="BT950" t="str">
            <v/>
          </cell>
          <cell r="BU950" t="str">
            <v/>
          </cell>
          <cell r="BV950" t="str">
            <v/>
          </cell>
          <cell r="BW950" t="str">
            <v/>
          </cell>
          <cell r="BX950" t="str">
            <v/>
          </cell>
        </row>
        <row r="951">
          <cell r="A951" t="str">
            <v>SF4CSILL</v>
          </cell>
          <cell r="B951" t="str">
            <v>Illustrator CS4</v>
          </cell>
          <cell r="C951" t="str">
            <v>pour PC/Mac</v>
          </cell>
          <cell r="D951" t="str">
            <v>Viviane Garrigos</v>
          </cell>
          <cell r="E951" t="str">
            <v/>
          </cell>
          <cell r="F951" t="str">
            <v>Garrigos, Viviane</v>
          </cell>
          <cell r="G951" t="str">
            <v/>
          </cell>
          <cell r="H951" t="str">
            <v/>
          </cell>
          <cell r="I951" t="str">
            <v/>
          </cell>
          <cell r="J951" t="str">
            <v/>
          </cell>
          <cell r="K951" t="str">
            <v>Edition du 1 February 2009</v>
          </cell>
          <cell r="L951" t="str">
            <v>426 pages</v>
          </cell>
          <cell r="M951" t="str">
            <v>Editions ENI</v>
          </cell>
          <cell r="N951" t="str">
            <v>fre</v>
          </cell>
          <cell r="O951" t="str">
            <v>fre</v>
          </cell>
          <cell r="P951" t="str">
            <v>fre</v>
          </cell>
          <cell r="Q951" t="str">
            <v>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ell>
          <cell r="R951">
            <v>9782746048348</v>
          </cell>
          <cell r="S951" t="str">
            <v>Version Numérique</v>
          </cell>
          <cell r="T951">
            <v>9782746047228</v>
          </cell>
          <cell r="U951" t="str">
            <v>Version Imprimée</v>
          </cell>
          <cell r="V951" t="str">
            <v>St-Herblain</v>
          </cell>
          <cell r="W951" t="str">
            <v>Editions ENI</v>
          </cell>
          <cell r="X951">
            <v>2009</v>
          </cell>
          <cell r="Y951" t="str">
            <v>Bibliothèque Numérique ENI (Service en ligne)</v>
          </cell>
          <cell r="Z951" t="str">
            <v>STUDIO FACTORY</v>
          </cell>
          <cell r="AA951" t="str">
            <v>texte</v>
          </cell>
          <cell r="AB951" t="str">
            <v>txt</v>
          </cell>
          <cell r="AC951" t="str">
            <v>rdacontent/fre</v>
          </cell>
          <cell r="AD951" t="str">
            <v>informatique</v>
          </cell>
          <cell r="AE951" t="str">
            <v>c</v>
          </cell>
          <cell r="AF951" t="str">
            <v>rdamedia/fre</v>
          </cell>
          <cell r="AG951" t="str">
            <v>ressource en ligne</v>
          </cell>
          <cell r="AH951" t="str">
            <v>cr</v>
          </cell>
          <cell r="AI951" t="str">
            <v>rdacarrier/fre</v>
          </cell>
          <cell r="AJ951" t="str">
            <v>m\\\\\o\\d\\\\\\\\</v>
          </cell>
          <cell r="AK951" t="str">
            <v>cr\cn\\\\uuaua</v>
          </cell>
          <cell r="AL951" t="str">
            <v>Accès restreint aux membres</v>
          </cell>
          <cell r="AM951" t="str">
            <v>Source de la note de description : Version imprimée</v>
          </cell>
          <cell r="AN951" t="str">
            <v/>
          </cell>
          <cell r="AO951" t="str">
            <v>%SITE_CLIENT%/?library_guid=5E3640BF-868E-4217-A23C-35357D712DE6</v>
          </cell>
          <cell r="AP951" t="str">
            <v>Accès au travers du portail ENI</v>
          </cell>
          <cell r="AQ951" t="str">
            <v xml:space="preserve"> Dessin vectoriel </v>
          </cell>
          <cell r="AR951" t="str">
            <v xml:space="preserve"> e</v>
          </cell>
          <cell r="AS951" t="str">
            <v xml:space="preserve"> ebook </v>
          </cell>
          <cell r="AT951" t="str">
            <v xml:space="preserve"> livre électronique </v>
          </cell>
          <cell r="AU951" t="str">
            <v xml:space="preserve"> livre numérique </v>
          </cell>
          <cell r="AV951" t="str">
            <v xml:space="preserve"> livres électroniques </v>
          </cell>
          <cell r="AW951" t="str">
            <v xml:space="preserve"> livres numériques </v>
          </cell>
          <cell r="AX951" t="str">
            <v xml:space="preserve"> LNSF4CSILL</v>
          </cell>
          <cell r="AY951" t="str">
            <v xml:space="preserve">Adobe </v>
          </cell>
          <cell r="AZ951" t="str">
            <v xml:space="preserve">book </v>
          </cell>
          <cell r="BA951" t="str">
            <v/>
          </cell>
          <cell r="BB951" t="str">
            <v/>
          </cell>
          <cell r="BC951" t="str">
            <v/>
          </cell>
          <cell r="BD951" t="str">
            <v/>
          </cell>
          <cell r="BE951" t="str">
            <v/>
          </cell>
          <cell r="BF951" t="str">
            <v/>
          </cell>
          <cell r="BG951" t="str">
            <v/>
          </cell>
          <cell r="BH951" t="str">
            <v/>
          </cell>
          <cell r="BI951" t="str">
            <v/>
          </cell>
          <cell r="BJ951" t="str">
            <v/>
          </cell>
          <cell r="BK951" t="str">
            <v/>
          </cell>
          <cell r="BL951" t="str">
            <v/>
          </cell>
          <cell r="BM951" t="str">
            <v/>
          </cell>
          <cell r="BN951" t="str">
            <v/>
          </cell>
          <cell r="BO951" t="str">
            <v/>
          </cell>
          <cell r="BP951" t="str">
            <v/>
          </cell>
          <cell r="BQ951" t="str">
            <v/>
          </cell>
          <cell r="BR951" t="str">
            <v/>
          </cell>
          <cell r="BS951" t="str">
            <v/>
          </cell>
          <cell r="BT951" t="str">
            <v/>
          </cell>
          <cell r="BU951" t="str">
            <v/>
          </cell>
          <cell r="BV951" t="str">
            <v/>
          </cell>
          <cell r="BW951" t="str">
            <v/>
          </cell>
          <cell r="BX951" t="str">
            <v/>
          </cell>
        </row>
        <row r="952">
          <cell r="A952" t="str">
            <v>SF4CSIND</v>
          </cell>
          <cell r="B952" t="str">
            <v>InDesign CS4</v>
          </cell>
          <cell r="C952" t="str">
            <v>pour PC/Mac</v>
          </cell>
          <cell r="D952" t="str">
            <v>Yannick Celmat</v>
          </cell>
          <cell r="E952" t="str">
            <v/>
          </cell>
          <cell r="F952" t="str">
            <v>Celmat, Yannick</v>
          </cell>
          <cell r="G952" t="str">
            <v/>
          </cell>
          <cell r="H952" t="str">
            <v/>
          </cell>
          <cell r="I952" t="str">
            <v/>
          </cell>
          <cell r="J952" t="str">
            <v/>
          </cell>
          <cell r="K952" t="str">
            <v>Edition du 1 January 2009</v>
          </cell>
          <cell r="L952" t="str">
            <v>486 pages</v>
          </cell>
          <cell r="M952" t="str">
            <v>Editions ENI</v>
          </cell>
          <cell r="N952" t="str">
            <v>fre</v>
          </cell>
          <cell r="O952" t="str">
            <v>fre</v>
          </cell>
          <cell r="P952" t="str">
            <v>fre</v>
          </cell>
          <cell r="Q952" t="str">
            <v>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v>
          </cell>
          <cell r="R952">
            <v>9782746047945</v>
          </cell>
          <cell r="S952" t="str">
            <v>Version Numérique</v>
          </cell>
          <cell r="T952">
            <v>9782746046924</v>
          </cell>
          <cell r="U952" t="str">
            <v>Version Imprimée</v>
          </cell>
          <cell r="V952" t="str">
            <v>St-Herblain</v>
          </cell>
          <cell r="W952" t="str">
            <v>Editions ENI</v>
          </cell>
          <cell r="X952">
            <v>2009</v>
          </cell>
          <cell r="Y952" t="str">
            <v>Bibliothèque Numérique ENI (Service en ligne)</v>
          </cell>
          <cell r="Z952" t="str">
            <v>STUDIO FACTORY</v>
          </cell>
          <cell r="AA952" t="str">
            <v>texte</v>
          </cell>
          <cell r="AB952" t="str">
            <v>txt</v>
          </cell>
          <cell r="AC952" t="str">
            <v>rdacontent/fre</v>
          </cell>
          <cell r="AD952" t="str">
            <v>informatique</v>
          </cell>
          <cell r="AE952" t="str">
            <v>c</v>
          </cell>
          <cell r="AF952" t="str">
            <v>rdamedia/fre</v>
          </cell>
          <cell r="AG952" t="str">
            <v>ressource en ligne</v>
          </cell>
          <cell r="AH952" t="str">
            <v>cr</v>
          </cell>
          <cell r="AI952" t="str">
            <v>rdacarrier/fre</v>
          </cell>
          <cell r="AJ952" t="str">
            <v>m\\\\\o\\d\\\\\\\\</v>
          </cell>
          <cell r="AK952" t="str">
            <v>cr\cn\\\\uuaua</v>
          </cell>
          <cell r="AL952" t="str">
            <v>Accès restreint aux membres</v>
          </cell>
          <cell r="AM952" t="str">
            <v>Source de la note de description : Version imprimée</v>
          </cell>
          <cell r="AN952" t="str">
            <v/>
          </cell>
          <cell r="AO952" t="str">
            <v>%SITE_CLIENT%/?library_guid=FDA53288-EFAA-4C4F-BB07-80B44DF5F1D8</v>
          </cell>
          <cell r="AP952" t="str">
            <v>Accès au travers du portail ENI</v>
          </cell>
          <cell r="AQ952" t="str">
            <v xml:space="preserve"> Adobe </v>
          </cell>
          <cell r="AR952" t="str">
            <v xml:space="preserve"> e</v>
          </cell>
          <cell r="AS952" t="str">
            <v xml:space="preserve"> ebook </v>
          </cell>
          <cell r="AT952" t="str">
            <v xml:space="preserve"> index </v>
          </cell>
          <cell r="AU952" t="str">
            <v xml:space="preserve"> livre </v>
          </cell>
          <cell r="AV952" t="str">
            <v xml:space="preserve"> livre électronique </v>
          </cell>
          <cell r="AW952" t="str">
            <v xml:space="preserve"> livre numérique </v>
          </cell>
          <cell r="AX952" t="str">
            <v xml:space="preserve"> livres électroniques </v>
          </cell>
          <cell r="AY952" t="str">
            <v xml:space="preserve"> livres numériques </v>
          </cell>
          <cell r="AZ952" t="str">
            <v xml:space="preserve"> LNSF4CSIND</v>
          </cell>
          <cell r="BA952" t="str">
            <v xml:space="preserve"> mise en page </v>
          </cell>
          <cell r="BB952" t="str">
            <v xml:space="preserve"> PAO </v>
          </cell>
          <cell r="BC952" t="str">
            <v xml:space="preserve"> table des matières </v>
          </cell>
          <cell r="BD952" t="str">
            <v xml:space="preserve">book </v>
          </cell>
          <cell r="BE952" t="str">
            <v xml:space="preserve">Livre </v>
          </cell>
          <cell r="BF952" t="str">
            <v/>
          </cell>
          <cell r="BG952" t="str">
            <v/>
          </cell>
          <cell r="BH952" t="str">
            <v/>
          </cell>
          <cell r="BI952" t="str">
            <v/>
          </cell>
          <cell r="BJ952" t="str">
            <v/>
          </cell>
          <cell r="BK952" t="str">
            <v/>
          </cell>
          <cell r="BL952" t="str">
            <v/>
          </cell>
          <cell r="BM952" t="str">
            <v/>
          </cell>
          <cell r="BN952" t="str">
            <v/>
          </cell>
          <cell r="BO952" t="str">
            <v/>
          </cell>
          <cell r="BP952" t="str">
            <v/>
          </cell>
          <cell r="BQ952" t="str">
            <v/>
          </cell>
          <cell r="BR952" t="str">
            <v/>
          </cell>
          <cell r="BS952" t="str">
            <v/>
          </cell>
          <cell r="BT952" t="str">
            <v/>
          </cell>
          <cell r="BU952" t="str">
            <v/>
          </cell>
          <cell r="BV952" t="str">
            <v/>
          </cell>
          <cell r="BW952" t="str">
            <v/>
          </cell>
          <cell r="BX952" t="str">
            <v/>
          </cell>
        </row>
        <row r="953">
          <cell r="A953" t="str">
            <v>SF4CSPHO</v>
          </cell>
          <cell r="B953" t="str">
            <v>Photoshop CS4 pour PC/Mac</v>
          </cell>
          <cell r="C953" t="str">
            <v/>
          </cell>
          <cell r="D953" t="str">
            <v>Didier MAZIER,Thierry OLLIVIER</v>
          </cell>
          <cell r="E953" t="str">
            <v/>
          </cell>
          <cell r="F953" t="str">
            <v>MAZIER, Didier</v>
          </cell>
          <cell r="G953" t="str">
            <v>OLLIVIER, Thierry</v>
          </cell>
          <cell r="H953" t="str">
            <v/>
          </cell>
          <cell r="I953" t="str">
            <v/>
          </cell>
          <cell r="J953" t="str">
            <v/>
          </cell>
          <cell r="K953" t="str">
            <v>Edition du 1 March 2009</v>
          </cell>
          <cell r="L953" t="str">
            <v>464 pages</v>
          </cell>
          <cell r="M953" t="str">
            <v>Editions ENI</v>
          </cell>
          <cell r="N953" t="str">
            <v>fre</v>
          </cell>
          <cell r="O953" t="str">
            <v>fre</v>
          </cell>
          <cell r="P953" t="str">
            <v>fre</v>
          </cell>
          <cell r="Q953" t="str">
            <v>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ell>
          <cell r="R953">
            <v>9782746048775</v>
          </cell>
          <cell r="S953" t="str">
            <v>Version Numérique</v>
          </cell>
          <cell r="T953">
            <v>9782746047839</v>
          </cell>
          <cell r="U953" t="str">
            <v>Version Imprimée</v>
          </cell>
          <cell r="V953" t="str">
            <v>St-Herblain</v>
          </cell>
          <cell r="W953" t="str">
            <v>Editions ENI</v>
          </cell>
          <cell r="X953">
            <v>2009</v>
          </cell>
          <cell r="Y953" t="str">
            <v>Bibliothèque Numérique ENI (Service en ligne)</v>
          </cell>
          <cell r="Z953" t="str">
            <v>STUDIO FACTORY</v>
          </cell>
          <cell r="AA953" t="str">
            <v>texte</v>
          </cell>
          <cell r="AB953" t="str">
            <v>txt</v>
          </cell>
          <cell r="AC953" t="str">
            <v>rdacontent/fre</v>
          </cell>
          <cell r="AD953" t="str">
            <v>informatique</v>
          </cell>
          <cell r="AE953" t="str">
            <v>c</v>
          </cell>
          <cell r="AF953" t="str">
            <v>rdamedia/fre</v>
          </cell>
          <cell r="AG953" t="str">
            <v>ressource en ligne</v>
          </cell>
          <cell r="AH953" t="str">
            <v>cr</v>
          </cell>
          <cell r="AI953" t="str">
            <v>rdacarrier/fre</v>
          </cell>
          <cell r="AJ953" t="str">
            <v>m\\\\\o\\d\\\\\\\\</v>
          </cell>
          <cell r="AK953" t="str">
            <v>cr\cn\\\\uuaua</v>
          </cell>
          <cell r="AL953" t="str">
            <v>Accès restreint aux membres</v>
          </cell>
          <cell r="AM953" t="str">
            <v>Source de la note de description : Version imprimée</v>
          </cell>
          <cell r="AN953" t="str">
            <v/>
          </cell>
          <cell r="AO953" t="str">
            <v>%SITE_CLIENT%/?library_guid=B5675EE7-20E3-4DB9-93D0-961B469E9BB6</v>
          </cell>
          <cell r="AP953" t="str">
            <v>Accès au travers du portail ENI</v>
          </cell>
          <cell r="AQ953" t="str">
            <v xml:space="preserve"> Adobe </v>
          </cell>
          <cell r="AR953" t="str">
            <v xml:space="preserve"> bichromie </v>
          </cell>
          <cell r="AS953" t="str">
            <v xml:space="preserve"> Bitmap </v>
          </cell>
          <cell r="AT953" t="str">
            <v xml:space="preserve"> Bridge </v>
          </cell>
          <cell r="AU953" t="str">
            <v xml:space="preserve"> détourage </v>
          </cell>
          <cell r="AV953" t="str">
            <v xml:space="preserve"> e</v>
          </cell>
          <cell r="AW953" t="str">
            <v xml:space="preserve"> ebook </v>
          </cell>
          <cell r="AX953" t="str">
            <v xml:space="preserve"> livre électronique </v>
          </cell>
          <cell r="AY953" t="str">
            <v xml:space="preserve"> livre numérique </v>
          </cell>
          <cell r="AZ953" t="str">
            <v xml:space="preserve"> livres électroniques </v>
          </cell>
          <cell r="BA953" t="str">
            <v xml:space="preserve"> livres numériques </v>
          </cell>
          <cell r="BB953" t="str">
            <v xml:space="preserve"> LNSF4CSPHO</v>
          </cell>
          <cell r="BC953" t="str">
            <v xml:space="preserve"> Ouvrage </v>
          </cell>
          <cell r="BD953" t="str">
            <v xml:space="preserve"> photo </v>
          </cell>
          <cell r="BE953" t="str">
            <v xml:space="preserve"> Retouche image </v>
          </cell>
          <cell r="BF953" t="str">
            <v xml:space="preserve"> script </v>
          </cell>
          <cell r="BG953" t="str">
            <v xml:space="preserve">book </v>
          </cell>
          <cell r="BH953" t="str">
            <v xml:space="preserve">Livre </v>
          </cell>
          <cell r="BI953" t="str">
            <v/>
          </cell>
          <cell r="BJ953" t="str">
            <v/>
          </cell>
          <cell r="BK953" t="str">
            <v/>
          </cell>
          <cell r="BL953" t="str">
            <v/>
          </cell>
          <cell r="BM953" t="str">
            <v/>
          </cell>
          <cell r="BN953" t="str">
            <v/>
          </cell>
          <cell r="BO953" t="str">
            <v/>
          </cell>
          <cell r="BP953" t="str">
            <v/>
          </cell>
          <cell r="BQ953" t="str">
            <v/>
          </cell>
          <cell r="BR953" t="str">
            <v/>
          </cell>
          <cell r="BS953" t="str">
            <v/>
          </cell>
          <cell r="BT953" t="str">
            <v/>
          </cell>
          <cell r="BU953" t="str">
            <v/>
          </cell>
          <cell r="BV953" t="str">
            <v/>
          </cell>
          <cell r="BW953" t="str">
            <v/>
          </cell>
          <cell r="BX953" t="str">
            <v/>
          </cell>
        </row>
        <row r="954">
          <cell r="A954" t="str">
            <v>SF5CSDRE</v>
          </cell>
          <cell r="B954" t="str">
            <v>Dreamweaver CS5 pour PC/Mac</v>
          </cell>
          <cell r="C954" t="str">
            <v>Pour des sites full CSS conformes aux standards du W3C</v>
          </cell>
          <cell r="D954" t="str">
            <v>Christophe AUBRY</v>
          </cell>
          <cell r="E954" t="str">
            <v/>
          </cell>
          <cell r="F954" t="str">
            <v>AUBRY, Christophe</v>
          </cell>
          <cell r="G954" t="str">
            <v/>
          </cell>
          <cell r="H954" t="str">
            <v/>
          </cell>
          <cell r="I954" t="str">
            <v/>
          </cell>
          <cell r="J954" t="str">
            <v/>
          </cell>
          <cell r="K954" t="str">
            <v>Edition du 1 September 2010</v>
          </cell>
          <cell r="L954" t="str">
            <v>426 pages</v>
          </cell>
          <cell r="M954" t="str">
            <v>Editions ENI</v>
          </cell>
          <cell r="N954" t="str">
            <v>fre</v>
          </cell>
          <cell r="O954" t="str">
            <v>fre</v>
          </cell>
          <cell r="P954" t="str">
            <v>fre</v>
          </cell>
          <cell r="Q954" t="str">
            <v>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v>
          </cell>
          <cell r="R954">
            <v>9782746059054</v>
          </cell>
          <cell r="S954" t="str">
            <v>Version Numérique</v>
          </cell>
          <cell r="T954">
            <v>9782746056855</v>
          </cell>
          <cell r="U954" t="str">
            <v>Version Imprimée</v>
          </cell>
          <cell r="V954" t="str">
            <v>St-Herblain</v>
          </cell>
          <cell r="W954" t="str">
            <v>Editions ENI</v>
          </cell>
          <cell r="X954">
            <v>2010</v>
          </cell>
          <cell r="Y954" t="str">
            <v>Bibliothèque Numérique ENI (Service en ligne)</v>
          </cell>
          <cell r="Z954" t="str">
            <v>STUDIO FACTORY</v>
          </cell>
          <cell r="AA954" t="str">
            <v>texte</v>
          </cell>
          <cell r="AB954" t="str">
            <v>txt</v>
          </cell>
          <cell r="AC954" t="str">
            <v>rdacontent/fre</v>
          </cell>
          <cell r="AD954" t="str">
            <v>informatique</v>
          </cell>
          <cell r="AE954" t="str">
            <v>c</v>
          </cell>
          <cell r="AF954" t="str">
            <v>rdamedia/fre</v>
          </cell>
          <cell r="AG954" t="str">
            <v>ressource en ligne</v>
          </cell>
          <cell r="AH954" t="str">
            <v>cr</v>
          </cell>
          <cell r="AI954" t="str">
            <v>rdacarrier/fre</v>
          </cell>
          <cell r="AJ954" t="str">
            <v>m\\\\\o\\d\\\\\\\\</v>
          </cell>
          <cell r="AK954" t="str">
            <v>cr\cn\\\\uuaua</v>
          </cell>
          <cell r="AL954" t="str">
            <v>Accès restreint aux membres</v>
          </cell>
          <cell r="AM954" t="str">
            <v>Source de la note de description : Version imprimée</v>
          </cell>
          <cell r="AN954" t="str">
            <v/>
          </cell>
          <cell r="AO954" t="str">
            <v>%SITE_CLIENT%/?library_guid=D77D1603-C360-4EAE-BBD8-519788CF76F5</v>
          </cell>
          <cell r="AP954" t="str">
            <v>Accès au travers du portail ENI</v>
          </cell>
          <cell r="AQ954" t="str">
            <v xml:space="preserve"> Actifs </v>
          </cell>
          <cell r="AR954" t="str">
            <v xml:space="preserve"> css </v>
          </cell>
          <cell r="AS954" t="str">
            <v xml:space="preserve"> Design Notes </v>
          </cell>
          <cell r="AT954" t="str">
            <v xml:space="preserve"> Dream </v>
          </cell>
          <cell r="AU954" t="str">
            <v xml:space="preserve"> dreamwever </v>
          </cell>
          <cell r="AV954" t="str">
            <v xml:space="preserve"> e</v>
          </cell>
          <cell r="AW954" t="str">
            <v xml:space="preserve"> ebook </v>
          </cell>
          <cell r="AX954" t="str">
            <v xml:space="preserve"> Extension Manager </v>
          </cell>
          <cell r="AY954" t="str">
            <v xml:space="preserve"> feuille de style </v>
          </cell>
          <cell r="AZ954" t="str">
            <v xml:space="preserve"> Formulaire </v>
          </cell>
          <cell r="BA954" t="str">
            <v xml:space="preserve"> Homesite </v>
          </cell>
          <cell r="BB954" t="str">
            <v xml:space="preserve"> html </v>
          </cell>
          <cell r="BC954" t="str">
            <v xml:space="preserve"> livre électronique </v>
          </cell>
          <cell r="BD954" t="str">
            <v xml:space="preserve"> livre numérique </v>
          </cell>
          <cell r="BE954" t="str">
            <v xml:space="preserve"> livres électroniques </v>
          </cell>
          <cell r="BF954" t="str">
            <v xml:space="preserve"> livres numériques </v>
          </cell>
          <cell r="BG954" t="str">
            <v xml:space="preserve"> LNSF5CSDRE</v>
          </cell>
          <cell r="BH954" t="str">
            <v xml:space="preserve"> Quick Tag Editor </v>
          </cell>
          <cell r="BI954" t="str">
            <v xml:space="preserve"> site web </v>
          </cell>
          <cell r="BJ954" t="str">
            <v xml:space="preserve"> SSI </v>
          </cell>
          <cell r="BK954" t="str">
            <v xml:space="preserve">book </v>
          </cell>
          <cell r="BL954" t="str">
            <v xml:space="preserve">Macromedia </v>
          </cell>
          <cell r="BM954" t="str">
            <v/>
          </cell>
          <cell r="BN954" t="str">
            <v/>
          </cell>
          <cell r="BO954" t="str">
            <v/>
          </cell>
          <cell r="BP954" t="str">
            <v/>
          </cell>
          <cell r="BQ954" t="str">
            <v/>
          </cell>
          <cell r="BR954" t="str">
            <v/>
          </cell>
          <cell r="BS954" t="str">
            <v/>
          </cell>
          <cell r="BT954" t="str">
            <v/>
          </cell>
          <cell r="BU954" t="str">
            <v/>
          </cell>
          <cell r="BV954" t="str">
            <v/>
          </cell>
          <cell r="BW954" t="str">
            <v/>
          </cell>
          <cell r="BX954" t="str">
            <v/>
          </cell>
        </row>
        <row r="955">
          <cell r="A955" t="str">
            <v>SF5CSFLA</v>
          </cell>
          <cell r="B955" t="str">
            <v>Flash Professional CS5 pour PC/Mac</v>
          </cell>
          <cell r="C955" t="str">
            <v>Créer des animations attractives pour le Web</v>
          </cell>
          <cell r="D955" t="str">
            <v>Christophe AUBRY</v>
          </cell>
          <cell r="E955" t="str">
            <v/>
          </cell>
          <cell r="F955" t="str">
            <v>AUBRY, Christophe</v>
          </cell>
          <cell r="G955" t="str">
            <v/>
          </cell>
          <cell r="H955" t="str">
            <v/>
          </cell>
          <cell r="I955" t="str">
            <v/>
          </cell>
          <cell r="J955" t="str">
            <v/>
          </cell>
          <cell r="K955" t="str">
            <v>Edition du 1 October 2010</v>
          </cell>
          <cell r="L955" t="str">
            <v>433 pages</v>
          </cell>
          <cell r="M955" t="str">
            <v>Editions ENI</v>
          </cell>
          <cell r="N955" t="str">
            <v>fre</v>
          </cell>
          <cell r="O955" t="str">
            <v>fre</v>
          </cell>
          <cell r="P955" t="str">
            <v>fre</v>
          </cell>
          <cell r="Q955" t="str">
            <v>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v>
          </cell>
          <cell r="R955">
            <v>9782746059863</v>
          </cell>
          <cell r="S955" t="str">
            <v>Version Numérique</v>
          </cell>
          <cell r="T955">
            <v>9782746058255</v>
          </cell>
          <cell r="U955" t="str">
            <v>Version Imprimée</v>
          </cell>
          <cell r="V955" t="str">
            <v>St-Herblain</v>
          </cell>
          <cell r="W955" t="str">
            <v>Editions ENI</v>
          </cell>
          <cell r="X955">
            <v>2010</v>
          </cell>
          <cell r="Y955" t="str">
            <v>Bibliothèque Numérique ENI (Service en ligne)</v>
          </cell>
          <cell r="Z955" t="str">
            <v>STUDIO FACTORY</v>
          </cell>
          <cell r="AA955" t="str">
            <v>texte</v>
          </cell>
          <cell r="AB955" t="str">
            <v>txt</v>
          </cell>
          <cell r="AC955" t="str">
            <v>rdacontent/fre</v>
          </cell>
          <cell r="AD955" t="str">
            <v>informatique</v>
          </cell>
          <cell r="AE955" t="str">
            <v>c</v>
          </cell>
          <cell r="AF955" t="str">
            <v>rdamedia/fre</v>
          </cell>
          <cell r="AG955" t="str">
            <v>ressource en ligne</v>
          </cell>
          <cell r="AH955" t="str">
            <v>cr</v>
          </cell>
          <cell r="AI955" t="str">
            <v>rdacarrier/fre</v>
          </cell>
          <cell r="AJ955" t="str">
            <v>m\\\\\o\\d\\\\\\\\</v>
          </cell>
          <cell r="AK955" t="str">
            <v>cr\cn\\\\uuaua</v>
          </cell>
          <cell r="AL955" t="str">
            <v>Accès restreint aux membres</v>
          </cell>
          <cell r="AM955" t="str">
            <v>Source de la note de description : Version imprimée</v>
          </cell>
          <cell r="AN955" t="str">
            <v/>
          </cell>
          <cell r="AO955" t="str">
            <v>%SITE_CLIENT%/?library_guid=EB24573D-C25E-4B5E-AE94-E0E477B2DD80</v>
          </cell>
          <cell r="AP955" t="str">
            <v>Accès au travers du portail ENI</v>
          </cell>
          <cell r="AQ955" t="str">
            <v xml:space="preserve"> Action script </v>
          </cell>
          <cell r="AR955" t="str">
            <v xml:space="preserve"> ActionScript </v>
          </cell>
          <cell r="AS955" t="str">
            <v xml:space="preserve"> Adobe </v>
          </cell>
          <cell r="AT955" t="str">
            <v xml:space="preserve"> Animation </v>
          </cell>
          <cell r="AU955" t="str">
            <v xml:space="preserve"> cinématique </v>
          </cell>
          <cell r="AV955" t="str">
            <v xml:space="preserve"> cinétique </v>
          </cell>
          <cell r="AW955" t="str">
            <v xml:space="preserve"> clip </v>
          </cell>
          <cell r="AX955" t="str">
            <v xml:space="preserve"> e</v>
          </cell>
          <cell r="AY955" t="str">
            <v xml:space="preserve"> ebook </v>
          </cell>
          <cell r="AZ955" t="str">
            <v xml:space="preserve"> interpolation </v>
          </cell>
          <cell r="BA955" t="str">
            <v xml:space="preserve"> livre électronique </v>
          </cell>
          <cell r="BB955" t="str">
            <v xml:space="preserve"> livre numérique </v>
          </cell>
          <cell r="BC955" t="str">
            <v xml:space="preserve"> livres électroniques </v>
          </cell>
          <cell r="BD955" t="str">
            <v xml:space="preserve"> livres numériques </v>
          </cell>
          <cell r="BE955" t="str">
            <v xml:space="preserve"> LNSF5CSFLA</v>
          </cell>
          <cell r="BF955" t="str">
            <v xml:space="preserve"> Macromedia </v>
          </cell>
          <cell r="BG955" t="str">
            <v xml:space="preserve"> scénario </v>
          </cell>
          <cell r="BH955" t="str">
            <v xml:space="preserve"> scène </v>
          </cell>
          <cell r="BI955" t="str">
            <v xml:space="preserve"> Web </v>
          </cell>
          <cell r="BJ955" t="str">
            <v xml:space="preserve">book </v>
          </cell>
          <cell r="BK955" t="str">
            <v xml:space="preserve">Livre </v>
          </cell>
          <cell r="BL955" t="str">
            <v/>
          </cell>
          <cell r="BM955" t="str">
            <v/>
          </cell>
          <cell r="BN955" t="str">
            <v/>
          </cell>
          <cell r="BO955" t="str">
            <v/>
          </cell>
          <cell r="BP955" t="str">
            <v/>
          </cell>
          <cell r="BQ955" t="str">
            <v/>
          </cell>
          <cell r="BR955" t="str">
            <v/>
          </cell>
          <cell r="BS955" t="str">
            <v/>
          </cell>
          <cell r="BT955" t="str">
            <v/>
          </cell>
          <cell r="BU955" t="str">
            <v/>
          </cell>
          <cell r="BV955" t="str">
            <v/>
          </cell>
          <cell r="BW955" t="str">
            <v/>
          </cell>
          <cell r="BX955" t="str">
            <v/>
          </cell>
        </row>
        <row r="956">
          <cell r="A956" t="str">
            <v>SF5CSILL</v>
          </cell>
          <cell r="B956" t="str">
            <v>Illustrator CS5</v>
          </cell>
          <cell r="C956" t="str">
            <v>pour PC/Mac</v>
          </cell>
          <cell r="D956" t="str">
            <v>Didier MAZIER</v>
          </cell>
          <cell r="E956" t="str">
            <v/>
          </cell>
          <cell r="F956" t="str">
            <v>MAZIER, Didier</v>
          </cell>
          <cell r="G956" t="str">
            <v/>
          </cell>
          <cell r="H956" t="str">
            <v/>
          </cell>
          <cell r="I956" t="str">
            <v/>
          </cell>
          <cell r="J956" t="str">
            <v/>
          </cell>
          <cell r="K956" t="str">
            <v>Edition du 1 October 2010</v>
          </cell>
          <cell r="L956" t="str">
            <v>446 pages</v>
          </cell>
          <cell r="M956" t="str">
            <v>Editions ENI</v>
          </cell>
          <cell r="N956" t="str">
            <v>fre</v>
          </cell>
          <cell r="O956" t="str">
            <v>fre</v>
          </cell>
          <cell r="P956" t="str">
            <v>fre</v>
          </cell>
          <cell r="Q956" t="str">
            <v>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v>
          </cell>
          <cell r="R956">
            <v>9782746059870</v>
          </cell>
          <cell r="S956" t="str">
            <v>Version Numérique</v>
          </cell>
          <cell r="T956">
            <v>9782746058330</v>
          </cell>
          <cell r="U956" t="str">
            <v>Version Imprimée</v>
          </cell>
          <cell r="V956" t="str">
            <v>St-Herblain</v>
          </cell>
          <cell r="W956" t="str">
            <v>Editions ENI</v>
          </cell>
          <cell r="X956">
            <v>2010</v>
          </cell>
          <cell r="Y956" t="str">
            <v>Bibliothèque Numérique ENI (Service en ligne)</v>
          </cell>
          <cell r="Z956" t="str">
            <v>STUDIO FACTORY</v>
          </cell>
          <cell r="AA956" t="str">
            <v>texte</v>
          </cell>
          <cell r="AB956" t="str">
            <v>txt</v>
          </cell>
          <cell r="AC956" t="str">
            <v>rdacontent/fre</v>
          </cell>
          <cell r="AD956" t="str">
            <v>informatique</v>
          </cell>
          <cell r="AE956" t="str">
            <v>c</v>
          </cell>
          <cell r="AF956" t="str">
            <v>rdamedia/fre</v>
          </cell>
          <cell r="AG956" t="str">
            <v>ressource en ligne</v>
          </cell>
          <cell r="AH956" t="str">
            <v>cr</v>
          </cell>
          <cell r="AI956" t="str">
            <v>rdacarrier/fre</v>
          </cell>
          <cell r="AJ956" t="str">
            <v>m\\\\\o\\d\\\\\\\\</v>
          </cell>
          <cell r="AK956" t="str">
            <v>cr\cn\\\\uuaua</v>
          </cell>
          <cell r="AL956" t="str">
            <v>Accès restreint aux membres</v>
          </cell>
          <cell r="AM956" t="str">
            <v>Source de la note de description : Version imprimée</v>
          </cell>
          <cell r="AN956" t="str">
            <v/>
          </cell>
          <cell r="AO956" t="str">
            <v>%SITE_CLIENT%/?library_guid=8EF0E773-0811-4ED1-9246-50E1E040E007</v>
          </cell>
          <cell r="AP956" t="str">
            <v>Accès au travers du portail ENI</v>
          </cell>
          <cell r="AQ956" t="str">
            <v xml:space="preserve"> calque </v>
          </cell>
          <cell r="AR956" t="str">
            <v xml:space="preserve"> Dessin vectoriel </v>
          </cell>
          <cell r="AS956" t="str">
            <v xml:space="preserve"> e</v>
          </cell>
          <cell r="AT956" t="str">
            <v xml:space="preserve"> ebook </v>
          </cell>
          <cell r="AU956" t="str">
            <v xml:space="preserve"> images pour le web </v>
          </cell>
          <cell r="AV956" t="str">
            <v xml:space="preserve"> livre électronique </v>
          </cell>
          <cell r="AW956" t="str">
            <v xml:space="preserve"> livre numérique </v>
          </cell>
          <cell r="AX956" t="str">
            <v xml:space="preserve"> livres électroniques </v>
          </cell>
          <cell r="AY956" t="str">
            <v xml:space="preserve"> livres numériques </v>
          </cell>
          <cell r="AZ956" t="str">
            <v xml:space="preserve"> LNSF5CSILL</v>
          </cell>
          <cell r="BA956" t="str">
            <v xml:space="preserve"> Scripts </v>
          </cell>
          <cell r="BB956" t="str">
            <v xml:space="preserve"> symbole </v>
          </cell>
          <cell r="BC956" t="str">
            <v xml:space="preserve"> vectorisation </v>
          </cell>
          <cell r="BD956" t="str">
            <v xml:space="preserve">Adobe </v>
          </cell>
          <cell r="BE956" t="str">
            <v xml:space="preserve">book </v>
          </cell>
          <cell r="BF956" t="str">
            <v/>
          </cell>
          <cell r="BG956" t="str">
            <v/>
          </cell>
          <cell r="BH956" t="str">
            <v/>
          </cell>
          <cell r="BI956" t="str">
            <v/>
          </cell>
          <cell r="BJ956" t="str">
            <v/>
          </cell>
          <cell r="BK956" t="str">
            <v/>
          </cell>
          <cell r="BL956" t="str">
            <v/>
          </cell>
          <cell r="BM956" t="str">
            <v/>
          </cell>
          <cell r="BN956" t="str">
            <v/>
          </cell>
          <cell r="BO956" t="str">
            <v/>
          </cell>
          <cell r="BP956" t="str">
            <v/>
          </cell>
          <cell r="BQ956" t="str">
            <v/>
          </cell>
          <cell r="BR956" t="str">
            <v/>
          </cell>
          <cell r="BS956" t="str">
            <v/>
          </cell>
          <cell r="BT956" t="str">
            <v/>
          </cell>
          <cell r="BU956" t="str">
            <v/>
          </cell>
          <cell r="BV956" t="str">
            <v/>
          </cell>
          <cell r="BW956" t="str">
            <v/>
          </cell>
          <cell r="BX956" t="str">
            <v/>
          </cell>
        </row>
        <row r="957">
          <cell r="A957" t="str">
            <v>SF5CSIND</v>
          </cell>
          <cell r="B957" t="str">
            <v>InDesign CS5</v>
          </cell>
          <cell r="C957" t="str">
            <v>pour PC/Mac</v>
          </cell>
          <cell r="D957" t="str">
            <v>Yannick Celmat</v>
          </cell>
          <cell r="E957" t="str">
            <v/>
          </cell>
          <cell r="F957" t="str">
            <v>Celmat, Yannick</v>
          </cell>
          <cell r="G957" t="str">
            <v/>
          </cell>
          <cell r="H957" t="str">
            <v/>
          </cell>
          <cell r="I957" t="str">
            <v/>
          </cell>
          <cell r="J957" t="str">
            <v/>
          </cell>
          <cell r="K957" t="str">
            <v>Edition du 1 September 2010</v>
          </cell>
          <cell r="L957" t="str">
            <v>541 pages</v>
          </cell>
          <cell r="M957" t="str">
            <v>Editions ENI</v>
          </cell>
          <cell r="N957" t="str">
            <v>fre</v>
          </cell>
          <cell r="O957" t="str">
            <v>fre</v>
          </cell>
          <cell r="P957" t="str">
            <v>fre</v>
          </cell>
          <cell r="Q957" t="str">
            <v>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v>
          </cell>
          <cell r="R957">
            <v>9782746059078</v>
          </cell>
          <cell r="S957" t="str">
            <v>Version Numérique</v>
          </cell>
          <cell r="T957">
            <v>9782746056824</v>
          </cell>
          <cell r="U957" t="str">
            <v>Version Imprimée</v>
          </cell>
          <cell r="V957" t="str">
            <v>St-Herblain</v>
          </cell>
          <cell r="W957" t="str">
            <v>Editions ENI</v>
          </cell>
          <cell r="X957">
            <v>2010</v>
          </cell>
          <cell r="Y957" t="str">
            <v>Bibliothèque Numérique ENI (Service en ligne)</v>
          </cell>
          <cell r="Z957" t="str">
            <v>STUDIO FACTORY</v>
          </cell>
          <cell r="AA957" t="str">
            <v>texte</v>
          </cell>
          <cell r="AB957" t="str">
            <v>txt</v>
          </cell>
          <cell r="AC957" t="str">
            <v>rdacontent/fre</v>
          </cell>
          <cell r="AD957" t="str">
            <v>informatique</v>
          </cell>
          <cell r="AE957" t="str">
            <v>c</v>
          </cell>
          <cell r="AF957" t="str">
            <v>rdamedia/fre</v>
          </cell>
          <cell r="AG957" t="str">
            <v>ressource en ligne</v>
          </cell>
          <cell r="AH957" t="str">
            <v>cr</v>
          </cell>
          <cell r="AI957" t="str">
            <v>rdacarrier/fre</v>
          </cell>
          <cell r="AJ957" t="str">
            <v>m\\\\\o\\d\\\\\\\\</v>
          </cell>
          <cell r="AK957" t="str">
            <v>cr\cn\\\\uuaua</v>
          </cell>
          <cell r="AL957" t="str">
            <v>Accès restreint aux membres</v>
          </cell>
          <cell r="AM957" t="str">
            <v>Source de la note de description : Version imprimée</v>
          </cell>
          <cell r="AN957" t="str">
            <v/>
          </cell>
          <cell r="AO957" t="str">
            <v>%SITE_CLIENT%/?library_guid=658FE097-53DE-40F3-9E57-EE2EDE1E35A7</v>
          </cell>
          <cell r="AP957" t="str">
            <v>Accès au travers du portail ENI</v>
          </cell>
          <cell r="AQ957" t="str">
            <v xml:space="preserve"> Adobe </v>
          </cell>
          <cell r="AR957" t="str">
            <v xml:space="preserve"> e</v>
          </cell>
          <cell r="AS957" t="str">
            <v xml:space="preserve"> ebook </v>
          </cell>
          <cell r="AT957" t="str">
            <v xml:space="preserve"> index </v>
          </cell>
          <cell r="AU957" t="str">
            <v xml:space="preserve"> livre </v>
          </cell>
          <cell r="AV957" t="str">
            <v xml:space="preserve"> livre électronique </v>
          </cell>
          <cell r="AW957" t="str">
            <v xml:space="preserve"> livre numérique </v>
          </cell>
          <cell r="AX957" t="str">
            <v xml:space="preserve"> livres électroniques </v>
          </cell>
          <cell r="AY957" t="str">
            <v xml:space="preserve"> livres numériques </v>
          </cell>
          <cell r="AZ957" t="str">
            <v xml:space="preserve"> LNSF5CSIND</v>
          </cell>
          <cell r="BA957" t="str">
            <v xml:space="preserve"> mise en page </v>
          </cell>
          <cell r="BB957" t="str">
            <v xml:space="preserve"> PAO </v>
          </cell>
          <cell r="BC957" t="str">
            <v xml:space="preserve"> table des matières </v>
          </cell>
          <cell r="BD957" t="str">
            <v xml:space="preserve">book </v>
          </cell>
          <cell r="BE957" t="str">
            <v xml:space="preserve">Livre </v>
          </cell>
          <cell r="BF957" t="str">
            <v/>
          </cell>
          <cell r="BG957" t="str">
            <v/>
          </cell>
          <cell r="BH957" t="str">
            <v/>
          </cell>
          <cell r="BI957" t="str">
            <v/>
          </cell>
          <cell r="BJ957" t="str">
            <v/>
          </cell>
          <cell r="BK957" t="str">
            <v/>
          </cell>
          <cell r="BL957" t="str">
            <v/>
          </cell>
          <cell r="BM957" t="str">
            <v/>
          </cell>
          <cell r="BN957" t="str">
            <v/>
          </cell>
          <cell r="BO957" t="str">
            <v/>
          </cell>
          <cell r="BP957" t="str">
            <v/>
          </cell>
          <cell r="BQ957" t="str">
            <v/>
          </cell>
          <cell r="BR957" t="str">
            <v/>
          </cell>
          <cell r="BS957" t="str">
            <v/>
          </cell>
          <cell r="BT957" t="str">
            <v/>
          </cell>
          <cell r="BU957" t="str">
            <v/>
          </cell>
          <cell r="BV957" t="str">
            <v/>
          </cell>
          <cell r="BW957" t="str">
            <v/>
          </cell>
          <cell r="BX957" t="str">
            <v/>
          </cell>
        </row>
        <row r="958">
          <cell r="A958" t="str">
            <v>SF5CSPHO</v>
          </cell>
          <cell r="B958" t="str">
            <v>Photoshop CS5</v>
          </cell>
          <cell r="C958" t="str">
            <v>pour PC/Mac</v>
          </cell>
          <cell r="D958" t="str">
            <v>Didier MAZIER</v>
          </cell>
          <cell r="E958" t="str">
            <v/>
          </cell>
          <cell r="F958" t="str">
            <v>MAZIER, Didier</v>
          </cell>
          <cell r="G958" t="str">
            <v/>
          </cell>
          <cell r="H958" t="str">
            <v/>
          </cell>
          <cell r="I958" t="str">
            <v/>
          </cell>
          <cell r="J958" t="str">
            <v/>
          </cell>
          <cell r="K958" t="str">
            <v>Edition du 1 September 2010</v>
          </cell>
          <cell r="L958" t="str">
            <v>484 pages</v>
          </cell>
          <cell r="M958" t="str">
            <v>Editions ENI</v>
          </cell>
          <cell r="N958" t="str">
            <v>fre</v>
          </cell>
          <cell r="O958" t="str">
            <v>fre</v>
          </cell>
          <cell r="P958" t="str">
            <v>fre</v>
          </cell>
          <cell r="Q958" t="str">
            <v>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ell>
          <cell r="R958">
            <v>9782746059092</v>
          </cell>
          <cell r="S958" t="str">
            <v>Version Numérique</v>
          </cell>
          <cell r="T958">
            <v>9782746056886</v>
          </cell>
          <cell r="U958" t="str">
            <v>Version Imprimée</v>
          </cell>
          <cell r="V958" t="str">
            <v>St-Herblain</v>
          </cell>
          <cell r="W958" t="str">
            <v>Editions ENI</v>
          </cell>
          <cell r="X958">
            <v>2010</v>
          </cell>
          <cell r="Y958" t="str">
            <v>Bibliothèque Numérique ENI (Service en ligne)</v>
          </cell>
          <cell r="Z958" t="str">
            <v>STUDIO FACTORY</v>
          </cell>
          <cell r="AA958" t="str">
            <v>texte</v>
          </cell>
          <cell r="AB958" t="str">
            <v>txt</v>
          </cell>
          <cell r="AC958" t="str">
            <v>rdacontent/fre</v>
          </cell>
          <cell r="AD958" t="str">
            <v>informatique</v>
          </cell>
          <cell r="AE958" t="str">
            <v>c</v>
          </cell>
          <cell r="AF958" t="str">
            <v>rdamedia/fre</v>
          </cell>
          <cell r="AG958" t="str">
            <v>ressource en ligne</v>
          </cell>
          <cell r="AH958" t="str">
            <v>cr</v>
          </cell>
          <cell r="AI958" t="str">
            <v>rdacarrier/fre</v>
          </cell>
          <cell r="AJ958" t="str">
            <v>m\\\\\o\\d\\\\\\\\</v>
          </cell>
          <cell r="AK958" t="str">
            <v>cr\cn\\\\uuaua</v>
          </cell>
          <cell r="AL958" t="str">
            <v>Accès restreint aux membres</v>
          </cell>
          <cell r="AM958" t="str">
            <v>Source de la note de description : Version imprimée</v>
          </cell>
          <cell r="AN958" t="str">
            <v/>
          </cell>
          <cell r="AO958" t="str">
            <v>%SITE_CLIENT%/?library_guid=05F41321-B79D-48B6-875E-CD3DED3A17EF</v>
          </cell>
          <cell r="AP958" t="str">
            <v>Accès au travers du portail ENI</v>
          </cell>
          <cell r="AQ958" t="str">
            <v xml:space="preserve"> Adobe </v>
          </cell>
          <cell r="AR958" t="str">
            <v xml:space="preserve"> bichromie </v>
          </cell>
          <cell r="AS958" t="str">
            <v xml:space="preserve"> Bitmap </v>
          </cell>
          <cell r="AT958" t="str">
            <v xml:space="preserve"> Bridge </v>
          </cell>
          <cell r="AU958" t="str">
            <v xml:space="preserve"> creative book </v>
          </cell>
          <cell r="AV958" t="str">
            <v xml:space="preserve"> détourage </v>
          </cell>
          <cell r="AW958" t="str">
            <v xml:space="preserve"> e</v>
          </cell>
          <cell r="AX958" t="str">
            <v xml:space="preserve"> ebook </v>
          </cell>
          <cell r="AY958" t="str">
            <v xml:space="preserve"> livre électronique </v>
          </cell>
          <cell r="AZ958" t="str">
            <v xml:space="preserve"> livre numérique </v>
          </cell>
          <cell r="BA958" t="str">
            <v xml:space="preserve"> livres électroniques </v>
          </cell>
          <cell r="BB958" t="str">
            <v xml:space="preserve"> livres numériques </v>
          </cell>
          <cell r="BC958" t="str">
            <v xml:space="preserve"> LNSF5CSPHO</v>
          </cell>
          <cell r="BD958" t="str">
            <v xml:space="preserve"> Ouvrage </v>
          </cell>
          <cell r="BE958" t="str">
            <v xml:space="preserve"> photo </v>
          </cell>
          <cell r="BF958" t="str">
            <v xml:space="preserve"> Retouche image </v>
          </cell>
          <cell r="BG958" t="str">
            <v xml:space="preserve"> script </v>
          </cell>
          <cell r="BH958" t="str">
            <v xml:space="preserve">book </v>
          </cell>
          <cell r="BI958" t="str">
            <v xml:space="preserve">Livre </v>
          </cell>
          <cell r="BJ958" t="str">
            <v/>
          </cell>
          <cell r="BK958" t="str">
            <v/>
          </cell>
          <cell r="BL958" t="str">
            <v/>
          </cell>
          <cell r="BM958" t="str">
            <v/>
          </cell>
          <cell r="BN958" t="str">
            <v/>
          </cell>
          <cell r="BO958" t="str">
            <v/>
          </cell>
          <cell r="BP958" t="str">
            <v/>
          </cell>
          <cell r="BQ958" t="str">
            <v/>
          </cell>
          <cell r="BR958" t="str">
            <v/>
          </cell>
          <cell r="BS958" t="str">
            <v/>
          </cell>
          <cell r="BT958" t="str">
            <v/>
          </cell>
          <cell r="BU958" t="str">
            <v/>
          </cell>
          <cell r="BV958" t="str">
            <v/>
          </cell>
          <cell r="BW958" t="str">
            <v/>
          </cell>
          <cell r="BX958" t="str">
            <v/>
          </cell>
        </row>
        <row r="959">
          <cell r="A959" t="str">
            <v>SF6CSDRE</v>
          </cell>
          <cell r="B959" t="str">
            <v>Dreamweaver CS6 pour PC/Mac</v>
          </cell>
          <cell r="C959" t="str">
            <v>Pour des sites full CSS conformes aux standards du W3C</v>
          </cell>
          <cell r="D959" t="str">
            <v>Christophe AUBRY</v>
          </cell>
          <cell r="E959" t="str">
            <v/>
          </cell>
          <cell r="F959" t="str">
            <v>AUBRY, Christophe</v>
          </cell>
          <cell r="G959" t="str">
            <v/>
          </cell>
          <cell r="H959" t="str">
            <v/>
          </cell>
          <cell r="I959" t="str">
            <v/>
          </cell>
          <cell r="J959" t="str">
            <v/>
          </cell>
          <cell r="K959" t="str">
            <v>Edition du 1 September 2012</v>
          </cell>
          <cell r="L959" t="str">
            <v>432 pages</v>
          </cell>
          <cell r="M959" t="str">
            <v>Editions ENI</v>
          </cell>
          <cell r="N959" t="str">
            <v>fre</v>
          </cell>
          <cell r="O959" t="str">
            <v>fre</v>
          </cell>
          <cell r="P959" t="str">
            <v>fre</v>
          </cell>
          <cell r="Q959" t="str">
            <v>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v>
          </cell>
          <cell r="R959">
            <v>9782746075931</v>
          </cell>
          <cell r="S959" t="str">
            <v>Version Numérique</v>
          </cell>
          <cell r="T959">
            <v>9782746075528</v>
          </cell>
          <cell r="U959" t="str">
            <v>Version Imprimée</v>
          </cell>
          <cell r="V959" t="str">
            <v>St-Herblain</v>
          </cell>
          <cell r="W959" t="str">
            <v>Editions ENI</v>
          </cell>
          <cell r="X959">
            <v>2012</v>
          </cell>
          <cell r="Y959" t="str">
            <v>Bibliothèque Numérique ENI (Service en ligne)</v>
          </cell>
          <cell r="Z959" t="str">
            <v>STUDIO FACTORY</v>
          </cell>
          <cell r="AA959" t="str">
            <v>texte</v>
          </cell>
          <cell r="AB959" t="str">
            <v>txt</v>
          </cell>
          <cell r="AC959" t="str">
            <v>rdacontent/fre</v>
          </cell>
          <cell r="AD959" t="str">
            <v>informatique</v>
          </cell>
          <cell r="AE959" t="str">
            <v>c</v>
          </cell>
          <cell r="AF959" t="str">
            <v>rdamedia/fre</v>
          </cell>
          <cell r="AG959" t="str">
            <v>ressource en ligne</v>
          </cell>
          <cell r="AH959" t="str">
            <v>cr</v>
          </cell>
          <cell r="AI959" t="str">
            <v>rdacarrier/fre</v>
          </cell>
          <cell r="AJ959" t="str">
            <v>m\\\\\o\\d\\\\\\\\</v>
          </cell>
          <cell r="AK959" t="str">
            <v>cr\cn\\\\uuaua</v>
          </cell>
          <cell r="AL959" t="str">
            <v>Accès restreint aux membres</v>
          </cell>
          <cell r="AM959" t="str">
            <v>Source de la note de description : Version imprimée</v>
          </cell>
          <cell r="AN959" t="str">
            <v/>
          </cell>
          <cell r="AO959" t="str">
            <v>%SITE_CLIENT%/?library_guid=2B5B3316-BFAA-47A0-A3C7-8E5BD7102638</v>
          </cell>
          <cell r="AP959" t="str">
            <v>Accès au travers du portail ENI</v>
          </cell>
          <cell r="AQ959" t="str">
            <v xml:space="preserve"> Actifs </v>
          </cell>
          <cell r="AR959" t="str">
            <v xml:space="preserve"> css </v>
          </cell>
          <cell r="AS959" t="str">
            <v xml:space="preserve"> Design Notes </v>
          </cell>
          <cell r="AT959" t="str">
            <v xml:space="preserve"> Dream </v>
          </cell>
          <cell r="AU959" t="str">
            <v xml:space="preserve"> dreamwever </v>
          </cell>
          <cell r="AV959" t="str">
            <v xml:space="preserve"> e</v>
          </cell>
          <cell r="AW959" t="str">
            <v xml:space="preserve"> ebook </v>
          </cell>
          <cell r="AX959" t="str">
            <v xml:space="preserve"> Extension Manager </v>
          </cell>
          <cell r="AY959" t="str">
            <v xml:space="preserve"> feuille de style </v>
          </cell>
          <cell r="AZ959" t="str">
            <v xml:space="preserve"> Formulaire </v>
          </cell>
          <cell r="BA959" t="str">
            <v xml:space="preserve"> Homesite </v>
          </cell>
          <cell r="BB959" t="str">
            <v xml:space="preserve"> html </v>
          </cell>
          <cell r="BC959" t="str">
            <v xml:space="preserve"> livre électronique </v>
          </cell>
          <cell r="BD959" t="str">
            <v xml:space="preserve"> livre numérique </v>
          </cell>
          <cell r="BE959" t="str">
            <v xml:space="preserve"> livres électroniques </v>
          </cell>
          <cell r="BF959" t="str">
            <v xml:space="preserve"> livres numériques </v>
          </cell>
          <cell r="BG959" t="str">
            <v xml:space="preserve"> LNSF6CSDRE</v>
          </cell>
          <cell r="BH959" t="str">
            <v xml:space="preserve"> Quick Tag Editor </v>
          </cell>
          <cell r="BI959" t="str">
            <v xml:space="preserve"> site web </v>
          </cell>
          <cell r="BJ959" t="str">
            <v xml:space="preserve"> SSI </v>
          </cell>
          <cell r="BK959" t="str">
            <v xml:space="preserve">book </v>
          </cell>
          <cell r="BL959" t="str">
            <v xml:space="preserve">Macromedia </v>
          </cell>
          <cell r="BM959" t="str">
            <v/>
          </cell>
          <cell r="BN959" t="str">
            <v/>
          </cell>
          <cell r="BO959" t="str">
            <v/>
          </cell>
          <cell r="BP959" t="str">
            <v/>
          </cell>
          <cell r="BQ959" t="str">
            <v/>
          </cell>
          <cell r="BR959" t="str">
            <v/>
          </cell>
          <cell r="BS959" t="str">
            <v/>
          </cell>
          <cell r="BT959" t="str">
            <v/>
          </cell>
          <cell r="BU959" t="str">
            <v/>
          </cell>
          <cell r="BV959" t="str">
            <v/>
          </cell>
          <cell r="BW959" t="str">
            <v/>
          </cell>
          <cell r="BX959" t="str">
            <v/>
          </cell>
        </row>
        <row r="960">
          <cell r="A960" t="str">
            <v>SF6CSFLA</v>
          </cell>
          <cell r="B960" t="str">
            <v>Flash Professional CS6 pour PC/Mac</v>
          </cell>
          <cell r="C960" t="str">
            <v>Créer des animations attractives pour le Web</v>
          </cell>
          <cell r="D960" t="str">
            <v>Christophe AUBRY</v>
          </cell>
          <cell r="E960" t="str">
            <v/>
          </cell>
          <cell r="F960" t="str">
            <v>AUBRY, Christophe</v>
          </cell>
          <cell r="G960" t="str">
            <v/>
          </cell>
          <cell r="H960" t="str">
            <v/>
          </cell>
          <cell r="I960" t="str">
            <v/>
          </cell>
          <cell r="J960" t="str">
            <v/>
          </cell>
          <cell r="K960" t="str">
            <v>Edition du 1 August 2012</v>
          </cell>
          <cell r="L960" t="str">
            <v>434 pages</v>
          </cell>
          <cell r="M960" t="str">
            <v>Editions ENI</v>
          </cell>
          <cell r="N960" t="str">
            <v>fre</v>
          </cell>
          <cell r="O960" t="str">
            <v>fre</v>
          </cell>
          <cell r="P960" t="str">
            <v>fre</v>
          </cell>
          <cell r="Q960" t="str">
            <v>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v>
          </cell>
          <cell r="R960">
            <v>9782746075375</v>
          </cell>
          <cell r="S960" t="str">
            <v>Version Numérique</v>
          </cell>
          <cell r="T960">
            <v>9782746075047</v>
          </cell>
          <cell r="U960" t="str">
            <v>Version Imprimée</v>
          </cell>
          <cell r="V960" t="str">
            <v>St-Herblain</v>
          </cell>
          <cell r="W960" t="str">
            <v>Editions ENI</v>
          </cell>
          <cell r="X960">
            <v>2012</v>
          </cell>
          <cell r="Y960" t="str">
            <v>Bibliothèque Numérique ENI (Service en ligne)</v>
          </cell>
          <cell r="Z960" t="str">
            <v>STUDIO FACTORY</v>
          </cell>
          <cell r="AA960" t="str">
            <v>texte</v>
          </cell>
          <cell r="AB960" t="str">
            <v>txt</v>
          </cell>
          <cell r="AC960" t="str">
            <v>rdacontent/fre</v>
          </cell>
          <cell r="AD960" t="str">
            <v>informatique</v>
          </cell>
          <cell r="AE960" t="str">
            <v>c</v>
          </cell>
          <cell r="AF960" t="str">
            <v>rdamedia/fre</v>
          </cell>
          <cell r="AG960" t="str">
            <v>ressource en ligne</v>
          </cell>
          <cell r="AH960" t="str">
            <v>cr</v>
          </cell>
          <cell r="AI960" t="str">
            <v>rdacarrier/fre</v>
          </cell>
          <cell r="AJ960" t="str">
            <v>m\\\\\o\\d\\\\\\\\</v>
          </cell>
          <cell r="AK960" t="str">
            <v>cr\cn\\\\uuaua</v>
          </cell>
          <cell r="AL960" t="str">
            <v>Accès restreint aux membres</v>
          </cell>
          <cell r="AM960" t="str">
            <v>Source de la note de description : Version imprimée</v>
          </cell>
          <cell r="AN960" t="str">
            <v/>
          </cell>
          <cell r="AO960" t="str">
            <v>%SITE_CLIENT%/?library_guid=46A43F22-C938-4C54-8883-AAD6D0ABC825</v>
          </cell>
          <cell r="AP960" t="str">
            <v>Accès au travers du portail ENI</v>
          </cell>
          <cell r="AQ960" t="str">
            <v xml:space="preserve"> Action script </v>
          </cell>
          <cell r="AR960" t="str">
            <v xml:space="preserve"> ActionScript </v>
          </cell>
          <cell r="AS960" t="str">
            <v xml:space="preserve"> Adobe </v>
          </cell>
          <cell r="AT960" t="str">
            <v xml:space="preserve"> Animation </v>
          </cell>
          <cell r="AU960" t="str">
            <v xml:space="preserve"> cinématique </v>
          </cell>
          <cell r="AV960" t="str">
            <v xml:space="preserve"> cinétique </v>
          </cell>
          <cell r="AW960" t="str">
            <v xml:space="preserve"> clip </v>
          </cell>
          <cell r="AX960" t="str">
            <v xml:space="preserve"> e</v>
          </cell>
          <cell r="AY960" t="str">
            <v xml:space="preserve"> ebook </v>
          </cell>
          <cell r="AZ960" t="str">
            <v xml:space="preserve"> interpolation </v>
          </cell>
          <cell r="BA960" t="str">
            <v xml:space="preserve"> livre électronique </v>
          </cell>
          <cell r="BB960" t="str">
            <v xml:space="preserve"> livre numérique </v>
          </cell>
          <cell r="BC960" t="str">
            <v xml:space="preserve"> livres électroniques </v>
          </cell>
          <cell r="BD960" t="str">
            <v xml:space="preserve"> livres numériques </v>
          </cell>
          <cell r="BE960" t="str">
            <v xml:space="preserve"> LNSF6CSFLA</v>
          </cell>
          <cell r="BF960" t="str">
            <v xml:space="preserve"> Macromedia </v>
          </cell>
          <cell r="BG960" t="str">
            <v xml:space="preserve"> scénario </v>
          </cell>
          <cell r="BH960" t="str">
            <v xml:space="preserve"> scène </v>
          </cell>
          <cell r="BI960" t="str">
            <v xml:space="preserve"> Web </v>
          </cell>
          <cell r="BJ960" t="str">
            <v xml:space="preserve">book </v>
          </cell>
          <cell r="BK960" t="str">
            <v xml:space="preserve">Livre </v>
          </cell>
          <cell r="BL960" t="str">
            <v/>
          </cell>
          <cell r="BM960" t="str">
            <v/>
          </cell>
          <cell r="BN960" t="str">
            <v/>
          </cell>
          <cell r="BO960" t="str">
            <v/>
          </cell>
          <cell r="BP960" t="str">
            <v/>
          </cell>
          <cell r="BQ960" t="str">
            <v/>
          </cell>
          <cell r="BR960" t="str">
            <v/>
          </cell>
          <cell r="BS960" t="str">
            <v/>
          </cell>
          <cell r="BT960" t="str">
            <v/>
          </cell>
          <cell r="BU960" t="str">
            <v/>
          </cell>
          <cell r="BV960" t="str">
            <v/>
          </cell>
          <cell r="BW960" t="str">
            <v/>
          </cell>
          <cell r="BX960" t="str">
            <v/>
          </cell>
        </row>
        <row r="961">
          <cell r="A961" t="str">
            <v>SF6CSILL</v>
          </cell>
          <cell r="B961" t="str">
            <v>Illustrator CS6</v>
          </cell>
          <cell r="C961" t="str">
            <v>pour PC/Mac</v>
          </cell>
          <cell r="D961" t="str">
            <v>Didier MAZIER</v>
          </cell>
          <cell r="E961" t="str">
            <v/>
          </cell>
          <cell r="F961" t="str">
            <v>MAZIER, Didier</v>
          </cell>
          <cell r="G961" t="str">
            <v/>
          </cell>
          <cell r="H961" t="str">
            <v/>
          </cell>
          <cell r="I961" t="str">
            <v/>
          </cell>
          <cell r="J961" t="str">
            <v/>
          </cell>
          <cell r="K961" t="str">
            <v>Edition du 1 August 2012</v>
          </cell>
          <cell r="L961" t="str">
            <v>438 pages</v>
          </cell>
          <cell r="M961" t="str">
            <v>Editions ENI</v>
          </cell>
          <cell r="N961" t="str">
            <v>fre</v>
          </cell>
          <cell r="O961" t="str">
            <v>fre</v>
          </cell>
          <cell r="P961" t="str">
            <v>fre</v>
          </cell>
          <cell r="Q961" t="str">
            <v>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ell>
          <cell r="R961">
            <v>9782746075399</v>
          </cell>
          <cell r="S961" t="str">
            <v>Version Numérique</v>
          </cell>
          <cell r="T961">
            <v>9782746074446</v>
          </cell>
          <cell r="U961" t="str">
            <v>Version Imprimée</v>
          </cell>
          <cell r="V961" t="str">
            <v>St-Herblain</v>
          </cell>
          <cell r="W961" t="str">
            <v>Editions ENI</v>
          </cell>
          <cell r="X961">
            <v>2012</v>
          </cell>
          <cell r="Y961" t="str">
            <v>Bibliothèque Numérique ENI (Service en ligne)</v>
          </cell>
          <cell r="Z961" t="str">
            <v>STUDIO FACTORY</v>
          </cell>
          <cell r="AA961" t="str">
            <v>texte</v>
          </cell>
          <cell r="AB961" t="str">
            <v>txt</v>
          </cell>
          <cell r="AC961" t="str">
            <v>rdacontent/fre</v>
          </cell>
          <cell r="AD961" t="str">
            <v>informatique</v>
          </cell>
          <cell r="AE961" t="str">
            <v>c</v>
          </cell>
          <cell r="AF961" t="str">
            <v>rdamedia/fre</v>
          </cell>
          <cell r="AG961" t="str">
            <v>ressource en ligne</v>
          </cell>
          <cell r="AH961" t="str">
            <v>cr</v>
          </cell>
          <cell r="AI961" t="str">
            <v>rdacarrier/fre</v>
          </cell>
          <cell r="AJ961" t="str">
            <v>m\\\\\o\\d\\\\\\\\</v>
          </cell>
          <cell r="AK961" t="str">
            <v>cr\cn\\\\uuaua</v>
          </cell>
          <cell r="AL961" t="str">
            <v>Accès restreint aux membres</v>
          </cell>
          <cell r="AM961" t="str">
            <v>Source de la note de description : Version imprimée</v>
          </cell>
          <cell r="AN961" t="str">
            <v/>
          </cell>
          <cell r="AO961" t="str">
            <v>%SITE_CLIENT%/?library_guid=70619A42-85B8-426B-B078-5D4E5157A682</v>
          </cell>
          <cell r="AP961" t="str">
            <v>Accès au travers du portail ENI</v>
          </cell>
          <cell r="AQ961" t="str">
            <v xml:space="preserve"> calque </v>
          </cell>
          <cell r="AR961" t="str">
            <v xml:space="preserve"> Dessin vectoriel </v>
          </cell>
          <cell r="AS961" t="str">
            <v xml:space="preserve"> e</v>
          </cell>
          <cell r="AT961" t="str">
            <v xml:space="preserve"> ebook </v>
          </cell>
          <cell r="AU961" t="str">
            <v xml:space="preserve"> images pour le web </v>
          </cell>
          <cell r="AV961" t="str">
            <v xml:space="preserve"> livre électronique </v>
          </cell>
          <cell r="AW961" t="str">
            <v xml:space="preserve"> livre numérique </v>
          </cell>
          <cell r="AX961" t="str">
            <v xml:space="preserve"> livres électroniques </v>
          </cell>
          <cell r="AY961" t="str">
            <v xml:space="preserve"> livres numériques </v>
          </cell>
          <cell r="AZ961" t="str">
            <v xml:space="preserve"> LNSF6CSILL</v>
          </cell>
          <cell r="BA961" t="str">
            <v xml:space="preserve"> symbole </v>
          </cell>
          <cell r="BB961" t="str">
            <v xml:space="preserve"> vectorisation </v>
          </cell>
          <cell r="BC961" t="str">
            <v xml:space="preserve">Adobe </v>
          </cell>
          <cell r="BD961" t="str">
            <v xml:space="preserve">book </v>
          </cell>
          <cell r="BE961" t="str">
            <v/>
          </cell>
          <cell r="BF961" t="str">
            <v/>
          </cell>
          <cell r="BG961" t="str">
            <v/>
          </cell>
          <cell r="BH961" t="str">
            <v/>
          </cell>
          <cell r="BI961" t="str">
            <v/>
          </cell>
          <cell r="BJ961" t="str">
            <v/>
          </cell>
          <cell r="BK961" t="str">
            <v/>
          </cell>
          <cell r="BL961" t="str">
            <v/>
          </cell>
          <cell r="BM961" t="str">
            <v/>
          </cell>
          <cell r="BN961" t="str">
            <v/>
          </cell>
          <cell r="BO961" t="str">
            <v/>
          </cell>
          <cell r="BP961" t="str">
            <v/>
          </cell>
          <cell r="BQ961" t="str">
            <v/>
          </cell>
          <cell r="BR961" t="str">
            <v/>
          </cell>
          <cell r="BS961" t="str">
            <v/>
          </cell>
          <cell r="BT961" t="str">
            <v/>
          </cell>
          <cell r="BU961" t="str">
            <v/>
          </cell>
          <cell r="BV961" t="str">
            <v/>
          </cell>
          <cell r="BW961" t="str">
            <v/>
          </cell>
          <cell r="BX961" t="str">
            <v/>
          </cell>
        </row>
        <row r="962">
          <cell r="A962" t="str">
            <v>SF6CSIND</v>
          </cell>
          <cell r="B962" t="str">
            <v>InDesign CS6</v>
          </cell>
          <cell r="C962" t="str">
            <v>pour PC/Mac</v>
          </cell>
          <cell r="D962" t="str">
            <v>Yannick Celmat</v>
          </cell>
          <cell r="E962" t="str">
            <v/>
          </cell>
          <cell r="F962" t="str">
            <v>Celmat, Yannick</v>
          </cell>
          <cell r="G962" t="str">
            <v/>
          </cell>
          <cell r="H962" t="str">
            <v/>
          </cell>
          <cell r="I962" t="str">
            <v/>
          </cell>
          <cell r="J962" t="str">
            <v/>
          </cell>
          <cell r="K962" t="str">
            <v>Edition du 1 July 2012</v>
          </cell>
          <cell r="L962" t="str">
            <v>493 pages</v>
          </cell>
          <cell r="M962" t="str">
            <v>Editions ENI</v>
          </cell>
          <cell r="N962" t="str">
            <v>fre</v>
          </cell>
          <cell r="O962" t="str">
            <v>fre</v>
          </cell>
          <cell r="P962" t="str">
            <v>fre</v>
          </cell>
          <cell r="Q962" t="str">
            <v>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v>
          </cell>
          <cell r="R962">
            <v>9782746074910</v>
          </cell>
          <cell r="S962" t="str">
            <v>Version Numérique</v>
          </cell>
          <cell r="T962">
            <v>9782746074415</v>
          </cell>
          <cell r="U962" t="str">
            <v>Version Imprimée</v>
          </cell>
          <cell r="V962" t="str">
            <v>St-Herblain</v>
          </cell>
          <cell r="W962" t="str">
            <v>Editions ENI</v>
          </cell>
          <cell r="X962">
            <v>2012</v>
          </cell>
          <cell r="Y962" t="str">
            <v>Bibliothèque Numérique ENI (Service en ligne)</v>
          </cell>
          <cell r="Z962" t="str">
            <v>STUDIO FACTORY</v>
          </cell>
          <cell r="AA962" t="str">
            <v>texte</v>
          </cell>
          <cell r="AB962" t="str">
            <v>txt</v>
          </cell>
          <cell r="AC962" t="str">
            <v>rdacontent/fre</v>
          </cell>
          <cell r="AD962" t="str">
            <v>informatique</v>
          </cell>
          <cell r="AE962" t="str">
            <v>c</v>
          </cell>
          <cell r="AF962" t="str">
            <v>rdamedia/fre</v>
          </cell>
          <cell r="AG962" t="str">
            <v>ressource en ligne</v>
          </cell>
          <cell r="AH962" t="str">
            <v>cr</v>
          </cell>
          <cell r="AI962" t="str">
            <v>rdacarrier/fre</v>
          </cell>
          <cell r="AJ962" t="str">
            <v>m\\\\\o\\d\\\\\\\\</v>
          </cell>
          <cell r="AK962" t="str">
            <v>cr\cn\\\\uuaua</v>
          </cell>
          <cell r="AL962" t="str">
            <v>Accès restreint aux membres</v>
          </cell>
          <cell r="AM962" t="str">
            <v>Source de la note de description : Version imprimée</v>
          </cell>
          <cell r="AN962" t="str">
            <v/>
          </cell>
          <cell r="AO962" t="str">
            <v>%SITE_CLIENT%/?library_guid=3902C1C7-5BFE-4079-A107-C416333A5D39</v>
          </cell>
          <cell r="AP962" t="str">
            <v>Accès au travers du portail ENI</v>
          </cell>
          <cell r="AQ962" t="str">
            <v xml:space="preserve"> Adobe </v>
          </cell>
          <cell r="AR962" t="str">
            <v xml:space="preserve"> e</v>
          </cell>
          <cell r="AS962" t="str">
            <v xml:space="preserve"> ebook </v>
          </cell>
          <cell r="AT962" t="str">
            <v xml:space="preserve"> index </v>
          </cell>
          <cell r="AU962" t="str">
            <v xml:space="preserve"> livre </v>
          </cell>
          <cell r="AV962" t="str">
            <v xml:space="preserve"> livre électronique </v>
          </cell>
          <cell r="AW962" t="str">
            <v xml:space="preserve"> livre numérique </v>
          </cell>
          <cell r="AX962" t="str">
            <v xml:space="preserve"> livres électroniques </v>
          </cell>
          <cell r="AY962" t="str">
            <v xml:space="preserve"> livres numériques </v>
          </cell>
          <cell r="AZ962" t="str">
            <v xml:space="preserve"> LNSF6CSIND</v>
          </cell>
          <cell r="BA962" t="str">
            <v xml:space="preserve"> mise en page </v>
          </cell>
          <cell r="BB962" t="str">
            <v xml:space="preserve"> PAO </v>
          </cell>
          <cell r="BC962" t="str">
            <v xml:space="preserve"> table des matières </v>
          </cell>
          <cell r="BD962" t="str">
            <v xml:space="preserve">book </v>
          </cell>
          <cell r="BE962" t="str">
            <v xml:space="preserve">Livre </v>
          </cell>
          <cell r="BF962" t="str">
            <v/>
          </cell>
          <cell r="BG962" t="str">
            <v/>
          </cell>
          <cell r="BH962" t="str">
            <v/>
          </cell>
          <cell r="BI962" t="str">
            <v/>
          </cell>
          <cell r="BJ962" t="str">
            <v/>
          </cell>
          <cell r="BK962" t="str">
            <v/>
          </cell>
          <cell r="BL962" t="str">
            <v/>
          </cell>
          <cell r="BM962" t="str">
            <v/>
          </cell>
          <cell r="BN962" t="str">
            <v/>
          </cell>
          <cell r="BO962" t="str">
            <v/>
          </cell>
          <cell r="BP962" t="str">
            <v/>
          </cell>
          <cell r="BQ962" t="str">
            <v/>
          </cell>
          <cell r="BR962" t="str">
            <v/>
          </cell>
          <cell r="BS962" t="str">
            <v/>
          </cell>
          <cell r="BT962" t="str">
            <v/>
          </cell>
          <cell r="BU962" t="str">
            <v/>
          </cell>
          <cell r="BV962" t="str">
            <v/>
          </cell>
          <cell r="BW962" t="str">
            <v/>
          </cell>
          <cell r="BX962" t="str">
            <v/>
          </cell>
        </row>
        <row r="963">
          <cell r="A963" t="str">
            <v>SF6CSPHO</v>
          </cell>
          <cell r="B963" t="str">
            <v>Photoshop CS6</v>
          </cell>
          <cell r="C963" t="str">
            <v>pour PC/Mac - Livre de référence</v>
          </cell>
          <cell r="D963" t="str">
            <v>Didier MAZIER</v>
          </cell>
          <cell r="E963" t="str">
            <v/>
          </cell>
          <cell r="F963" t="str">
            <v>MAZIER, Didier</v>
          </cell>
          <cell r="G963" t="str">
            <v/>
          </cell>
          <cell r="H963" t="str">
            <v/>
          </cell>
          <cell r="I963" t="str">
            <v/>
          </cell>
          <cell r="J963" t="str">
            <v/>
          </cell>
          <cell r="K963" t="str">
            <v>Edition du 1 July 2012</v>
          </cell>
          <cell r="L963" t="str">
            <v>484 pages</v>
          </cell>
          <cell r="M963" t="str">
            <v>Editions ENI</v>
          </cell>
          <cell r="N963" t="str">
            <v>fre</v>
          </cell>
          <cell r="O963" t="str">
            <v>fre</v>
          </cell>
          <cell r="P963" t="str">
            <v>fre</v>
          </cell>
          <cell r="Q963" t="str">
            <v>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v>
          </cell>
          <cell r="R963">
            <v>9782746074897</v>
          </cell>
          <cell r="S963" t="str">
            <v>Version Numérique</v>
          </cell>
          <cell r="T963">
            <v>9782746073975</v>
          </cell>
          <cell r="U963" t="str">
            <v>Version Imprimée</v>
          </cell>
          <cell r="V963" t="str">
            <v>St-Herblain</v>
          </cell>
          <cell r="W963" t="str">
            <v>Editions ENI</v>
          </cell>
          <cell r="X963">
            <v>2012</v>
          </cell>
          <cell r="Y963" t="str">
            <v>Bibliothèque Numérique ENI (Service en ligne)</v>
          </cell>
          <cell r="Z963" t="str">
            <v>STUDIO FACTORY</v>
          </cell>
          <cell r="AA963" t="str">
            <v>texte</v>
          </cell>
          <cell r="AB963" t="str">
            <v>txt</v>
          </cell>
          <cell r="AC963" t="str">
            <v>rdacontent/fre</v>
          </cell>
          <cell r="AD963" t="str">
            <v>informatique</v>
          </cell>
          <cell r="AE963" t="str">
            <v>c</v>
          </cell>
          <cell r="AF963" t="str">
            <v>rdamedia/fre</v>
          </cell>
          <cell r="AG963" t="str">
            <v>ressource en ligne</v>
          </cell>
          <cell r="AH963" t="str">
            <v>cr</v>
          </cell>
          <cell r="AI963" t="str">
            <v>rdacarrier/fre</v>
          </cell>
          <cell r="AJ963" t="str">
            <v>m\\\\\o\\d\\\\\\\\</v>
          </cell>
          <cell r="AK963" t="str">
            <v>cr\cn\\\\uuaua</v>
          </cell>
          <cell r="AL963" t="str">
            <v>Accès restreint aux membres</v>
          </cell>
          <cell r="AM963" t="str">
            <v>Source de la note de description : Version imprimée</v>
          </cell>
          <cell r="AN963" t="str">
            <v/>
          </cell>
          <cell r="AO963" t="str">
            <v>%SITE_CLIENT%/?library_guid=1A9C2AF6-3B18-4950-8FBC-0FA29BA51BB4</v>
          </cell>
          <cell r="AP963" t="str">
            <v>Accès au travers du portail ENI</v>
          </cell>
          <cell r="AQ963" t="str">
            <v xml:space="preserve"> Adobe </v>
          </cell>
          <cell r="AR963" t="str">
            <v xml:space="preserve"> bichromie </v>
          </cell>
          <cell r="AS963" t="str">
            <v xml:space="preserve"> Bitmap </v>
          </cell>
          <cell r="AT963" t="str">
            <v xml:space="preserve"> Bridge </v>
          </cell>
          <cell r="AU963" t="str">
            <v xml:space="preserve"> Camera Raw </v>
          </cell>
          <cell r="AV963" t="str">
            <v xml:space="preserve"> creative book </v>
          </cell>
          <cell r="AW963" t="str">
            <v xml:space="preserve"> détourage </v>
          </cell>
          <cell r="AX963" t="str">
            <v xml:space="preserve"> e</v>
          </cell>
          <cell r="AY963" t="str">
            <v xml:space="preserve"> ebook </v>
          </cell>
          <cell r="AZ963" t="str">
            <v xml:space="preserve"> livre électronique </v>
          </cell>
          <cell r="BA963" t="str">
            <v xml:space="preserve"> livre numérique </v>
          </cell>
          <cell r="BB963" t="str">
            <v xml:space="preserve"> livres électroniques </v>
          </cell>
          <cell r="BC963" t="str">
            <v xml:space="preserve"> livres numériques </v>
          </cell>
          <cell r="BD963" t="str">
            <v xml:space="preserve"> LNSF6CSPHO</v>
          </cell>
          <cell r="BE963" t="str">
            <v xml:space="preserve"> Ouvrage </v>
          </cell>
          <cell r="BF963" t="str">
            <v xml:space="preserve"> photo </v>
          </cell>
          <cell r="BG963" t="str">
            <v xml:space="preserve"> Retouche image </v>
          </cell>
          <cell r="BH963" t="str">
            <v xml:space="preserve"> script </v>
          </cell>
          <cell r="BI963" t="str">
            <v xml:space="preserve">book </v>
          </cell>
          <cell r="BJ963" t="str">
            <v xml:space="preserve">livre </v>
          </cell>
          <cell r="BK963" t="str">
            <v/>
          </cell>
          <cell r="BL963" t="str">
            <v/>
          </cell>
          <cell r="BM963" t="str">
            <v/>
          </cell>
          <cell r="BN963" t="str">
            <v/>
          </cell>
          <cell r="BO963" t="str">
            <v/>
          </cell>
          <cell r="BP963" t="str">
            <v/>
          </cell>
          <cell r="BQ963" t="str">
            <v/>
          </cell>
          <cell r="BR963" t="str">
            <v/>
          </cell>
          <cell r="BS963" t="str">
            <v/>
          </cell>
          <cell r="BT963" t="str">
            <v/>
          </cell>
          <cell r="BU963" t="str">
            <v/>
          </cell>
          <cell r="BV963" t="str">
            <v/>
          </cell>
          <cell r="BW963" t="str">
            <v/>
          </cell>
          <cell r="BX963" t="str">
            <v/>
          </cell>
        </row>
        <row r="964">
          <cell r="A964" t="str">
            <v>SF7XPR</v>
          </cell>
          <cell r="B964" t="str">
            <v>QuarkXPress 7</v>
          </cell>
          <cell r="C964" t="str">
            <v>Pour PC/Mac</v>
          </cell>
          <cell r="D964" t="str">
            <v>Nathalie De Saint-Denis</v>
          </cell>
          <cell r="E964" t="str">
            <v/>
          </cell>
          <cell r="F964" t="str">
            <v>De Saint-Denis, Nathalie</v>
          </cell>
          <cell r="G964" t="str">
            <v/>
          </cell>
          <cell r="H964" t="str">
            <v/>
          </cell>
          <cell r="I964" t="str">
            <v/>
          </cell>
          <cell r="J964" t="str">
            <v/>
          </cell>
          <cell r="K964" t="str">
            <v>Edition du 1 September 2006</v>
          </cell>
          <cell r="L964" t="str">
            <v>403 pages</v>
          </cell>
          <cell r="M964" t="str">
            <v>Editions ENI</v>
          </cell>
          <cell r="N964" t="str">
            <v>fre</v>
          </cell>
          <cell r="O964" t="str">
            <v>fre</v>
          </cell>
          <cell r="P964" t="str">
            <v>fre</v>
          </cell>
          <cell r="Q964" t="str">
            <v>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v>
          </cell>
          <cell r="R964">
            <v>9782746044746</v>
          </cell>
          <cell r="S964" t="str">
            <v>Version Numérique</v>
          </cell>
          <cell r="T964">
            <v>9782746033849</v>
          </cell>
          <cell r="U964" t="str">
            <v>Version Imprimée</v>
          </cell>
          <cell r="V964" t="str">
            <v>St-Herblain</v>
          </cell>
          <cell r="W964" t="str">
            <v>Editions ENI</v>
          </cell>
          <cell r="X964">
            <v>2006</v>
          </cell>
          <cell r="Y964" t="str">
            <v>Bibliothèque Numérique ENI (Service en ligne)</v>
          </cell>
          <cell r="Z964" t="str">
            <v>STUDIO FACTORY</v>
          </cell>
          <cell r="AA964" t="str">
            <v>texte</v>
          </cell>
          <cell r="AB964" t="str">
            <v>txt</v>
          </cell>
          <cell r="AC964" t="str">
            <v>rdacontent/fre</v>
          </cell>
          <cell r="AD964" t="str">
            <v>informatique</v>
          </cell>
          <cell r="AE964" t="str">
            <v>c</v>
          </cell>
          <cell r="AF964" t="str">
            <v>rdamedia/fre</v>
          </cell>
          <cell r="AG964" t="str">
            <v>ressource en ligne</v>
          </cell>
          <cell r="AH964" t="str">
            <v>cr</v>
          </cell>
          <cell r="AI964" t="str">
            <v>rdacarrier/fre</v>
          </cell>
          <cell r="AJ964" t="str">
            <v>m\\\\\o\\d\\\\\\\\</v>
          </cell>
          <cell r="AK964" t="str">
            <v>cr\cn\\\\uuaua</v>
          </cell>
          <cell r="AL964" t="str">
            <v>Accès restreint aux membres</v>
          </cell>
          <cell r="AM964" t="str">
            <v>Source de la note de description : Version imprimée</v>
          </cell>
          <cell r="AN964" t="str">
            <v/>
          </cell>
          <cell r="AO964" t="str">
            <v>%SITE_CLIENT%/?library_guid=7C3FE194-111F-446E-A573-6579F29E4C48</v>
          </cell>
          <cell r="AP964" t="str">
            <v>Accès au travers du portail ENI</v>
          </cell>
          <cell r="AQ964" t="str">
            <v xml:space="preserve"> e</v>
          </cell>
          <cell r="AR964" t="str">
            <v xml:space="preserve"> ebook </v>
          </cell>
          <cell r="AS964" t="str">
            <v xml:space="preserve"> livre numerique </v>
          </cell>
          <cell r="AT964" t="str">
            <v xml:space="preserve"> livre numérique </v>
          </cell>
          <cell r="AU964" t="str">
            <v xml:space="preserve"> livres numeriques </v>
          </cell>
          <cell r="AV964" t="str">
            <v xml:space="preserve"> livres numériques </v>
          </cell>
          <cell r="AW964" t="str">
            <v xml:space="preserve"> LNSF7XPR </v>
          </cell>
          <cell r="AX964" t="str">
            <v xml:space="preserve"> LNSF7XPR</v>
          </cell>
          <cell r="AY964" t="str">
            <v xml:space="preserve"> maquette </v>
          </cell>
          <cell r="AZ964" t="str">
            <v xml:space="preserve"> Mise en page </v>
          </cell>
          <cell r="BA964" t="str">
            <v xml:space="preserve"> Quark </v>
          </cell>
          <cell r="BB964" t="str">
            <v xml:space="preserve"> Xpress </v>
          </cell>
          <cell r="BC964" t="str">
            <v xml:space="preserve">book </v>
          </cell>
          <cell r="BD964" t="str">
            <v xml:space="preserve">PAO </v>
          </cell>
          <cell r="BE964" t="str">
            <v/>
          </cell>
          <cell r="BF964" t="str">
            <v/>
          </cell>
          <cell r="BG964" t="str">
            <v/>
          </cell>
          <cell r="BH964" t="str">
            <v/>
          </cell>
          <cell r="BI964" t="str">
            <v/>
          </cell>
          <cell r="BJ964" t="str">
            <v/>
          </cell>
          <cell r="BK964" t="str">
            <v/>
          </cell>
          <cell r="BL964" t="str">
            <v/>
          </cell>
          <cell r="BM964" t="str">
            <v/>
          </cell>
          <cell r="BN964" t="str">
            <v/>
          </cell>
          <cell r="BO964" t="str">
            <v/>
          </cell>
          <cell r="BP964" t="str">
            <v/>
          </cell>
          <cell r="BQ964" t="str">
            <v/>
          </cell>
          <cell r="BR964" t="str">
            <v/>
          </cell>
          <cell r="BS964" t="str">
            <v/>
          </cell>
          <cell r="BT964" t="str">
            <v/>
          </cell>
          <cell r="BU964" t="str">
            <v/>
          </cell>
          <cell r="BV964" t="str">
            <v/>
          </cell>
          <cell r="BW964" t="str">
            <v/>
          </cell>
          <cell r="BX964" t="str">
            <v/>
          </cell>
        </row>
        <row r="965">
          <cell r="A965" t="str">
            <v>SF8XPR</v>
          </cell>
          <cell r="B965" t="str">
            <v>QuarkXPress 8</v>
          </cell>
          <cell r="C965" t="str">
            <v>Pour PC/Mac</v>
          </cell>
          <cell r="D965" t="str">
            <v>Nathalie De Saint-Denis</v>
          </cell>
          <cell r="E965" t="str">
            <v/>
          </cell>
          <cell r="F965" t="str">
            <v>De Saint-Denis, Nathalie</v>
          </cell>
          <cell r="G965" t="str">
            <v/>
          </cell>
          <cell r="H965" t="str">
            <v/>
          </cell>
          <cell r="I965" t="str">
            <v/>
          </cell>
          <cell r="J965" t="str">
            <v/>
          </cell>
          <cell r="K965" t="str">
            <v>Edition du 1 May 2009</v>
          </cell>
          <cell r="L965" t="str">
            <v>464 pages</v>
          </cell>
          <cell r="M965" t="str">
            <v>Editions ENI</v>
          </cell>
          <cell r="N965" t="str">
            <v>fre</v>
          </cell>
          <cell r="O965" t="str">
            <v>fre</v>
          </cell>
          <cell r="P965" t="str">
            <v>fre</v>
          </cell>
          <cell r="Q965" t="str">
            <v>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v>
          </cell>
          <cell r="R965">
            <v>9782746049949</v>
          </cell>
          <cell r="S965" t="str">
            <v>Version Numérique</v>
          </cell>
          <cell r="T965">
            <v>9782746048515</v>
          </cell>
          <cell r="U965" t="str">
            <v>Version Imprimée</v>
          </cell>
          <cell r="V965" t="str">
            <v>St-Herblain</v>
          </cell>
          <cell r="W965" t="str">
            <v>Editions ENI</v>
          </cell>
          <cell r="X965">
            <v>2009</v>
          </cell>
          <cell r="Y965" t="str">
            <v>Bibliothèque Numérique ENI (Service en ligne)</v>
          </cell>
          <cell r="Z965" t="str">
            <v>STUDIO FACTORY</v>
          </cell>
          <cell r="AA965" t="str">
            <v>texte</v>
          </cell>
          <cell r="AB965" t="str">
            <v>txt</v>
          </cell>
          <cell r="AC965" t="str">
            <v>rdacontent/fre</v>
          </cell>
          <cell r="AD965" t="str">
            <v>informatique</v>
          </cell>
          <cell r="AE965" t="str">
            <v>c</v>
          </cell>
          <cell r="AF965" t="str">
            <v>rdamedia/fre</v>
          </cell>
          <cell r="AG965" t="str">
            <v>ressource en ligne</v>
          </cell>
          <cell r="AH965" t="str">
            <v>cr</v>
          </cell>
          <cell r="AI965" t="str">
            <v>rdacarrier/fre</v>
          </cell>
          <cell r="AJ965" t="str">
            <v>m\\\\\o\\d\\\\\\\\</v>
          </cell>
          <cell r="AK965" t="str">
            <v>cr\cn\\\\uuaua</v>
          </cell>
          <cell r="AL965" t="str">
            <v>Accès restreint aux membres</v>
          </cell>
          <cell r="AM965" t="str">
            <v>Source de la note de description : Version imprimée</v>
          </cell>
          <cell r="AN965" t="str">
            <v/>
          </cell>
          <cell r="AO965" t="str">
            <v>%SITE_CLIENT%/?library_guid=549C4058-84C5-4F13-A380-D7BC986DFC63</v>
          </cell>
          <cell r="AP965" t="str">
            <v>Accès au travers du portail ENI</v>
          </cell>
          <cell r="AQ965" t="str">
            <v xml:space="preserve"> e</v>
          </cell>
          <cell r="AR965" t="str">
            <v xml:space="preserve"> ebook </v>
          </cell>
          <cell r="AS965" t="str">
            <v xml:space="preserve"> livre numerique </v>
          </cell>
          <cell r="AT965" t="str">
            <v xml:space="preserve"> livre numérique </v>
          </cell>
          <cell r="AU965" t="str">
            <v xml:space="preserve"> livres numeriques </v>
          </cell>
          <cell r="AV965" t="str">
            <v xml:space="preserve"> livres numériques </v>
          </cell>
          <cell r="AW965" t="str">
            <v xml:space="preserve"> LNSF8XPR </v>
          </cell>
          <cell r="AX965" t="str">
            <v xml:space="preserve"> LNSF8XPR</v>
          </cell>
          <cell r="AY965" t="str">
            <v xml:space="preserve"> maquette </v>
          </cell>
          <cell r="AZ965" t="str">
            <v xml:space="preserve"> Mise en page </v>
          </cell>
          <cell r="BA965" t="str">
            <v xml:space="preserve"> Quark </v>
          </cell>
          <cell r="BB965" t="str">
            <v xml:space="preserve"> Xpress </v>
          </cell>
          <cell r="BC965" t="str">
            <v xml:space="preserve">book </v>
          </cell>
          <cell r="BD965" t="str">
            <v xml:space="preserve">PAO </v>
          </cell>
          <cell r="BE965" t="str">
            <v/>
          </cell>
          <cell r="BF965" t="str">
            <v/>
          </cell>
          <cell r="BG965" t="str">
            <v/>
          </cell>
          <cell r="BH965" t="str">
            <v/>
          </cell>
          <cell r="BI965" t="str">
            <v/>
          </cell>
          <cell r="BJ965" t="str">
            <v/>
          </cell>
          <cell r="BK965" t="str">
            <v/>
          </cell>
          <cell r="BL965" t="str">
            <v/>
          </cell>
          <cell r="BM965" t="str">
            <v/>
          </cell>
          <cell r="BN965" t="str">
            <v/>
          </cell>
          <cell r="BO965" t="str">
            <v/>
          </cell>
          <cell r="BP965" t="str">
            <v/>
          </cell>
          <cell r="BQ965" t="str">
            <v/>
          </cell>
          <cell r="BR965" t="str">
            <v/>
          </cell>
          <cell r="BS965" t="str">
            <v/>
          </cell>
          <cell r="BT965" t="str">
            <v/>
          </cell>
          <cell r="BU965" t="str">
            <v/>
          </cell>
          <cell r="BV965" t="str">
            <v/>
          </cell>
          <cell r="BW965" t="str">
            <v/>
          </cell>
          <cell r="BX965" t="str">
            <v/>
          </cell>
        </row>
        <row r="966">
          <cell r="A966" t="str">
            <v>SF9XPR</v>
          </cell>
          <cell r="B966" t="str">
            <v>QuarkXPress 9</v>
          </cell>
          <cell r="C966" t="str">
            <v>Pour PC/Mac</v>
          </cell>
          <cell r="D966" t="str">
            <v>Nathalie De Saint-Denis</v>
          </cell>
          <cell r="E966" t="str">
            <v/>
          </cell>
          <cell r="F966" t="str">
            <v>De Saint-Denis, Nathalie</v>
          </cell>
          <cell r="G966" t="str">
            <v/>
          </cell>
          <cell r="H966" t="str">
            <v/>
          </cell>
          <cell r="I966" t="str">
            <v/>
          </cell>
          <cell r="J966" t="str">
            <v/>
          </cell>
          <cell r="K966" t="str">
            <v>Edition du 1 December 2011</v>
          </cell>
          <cell r="L966" t="str">
            <v>490 pages</v>
          </cell>
          <cell r="M966" t="str">
            <v>Editions ENI</v>
          </cell>
          <cell r="N966" t="str">
            <v>fre</v>
          </cell>
          <cell r="O966" t="str">
            <v>fre</v>
          </cell>
          <cell r="P966" t="str">
            <v>fre</v>
          </cell>
          <cell r="Q966" t="str">
            <v>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v>
          </cell>
          <cell r="R966">
            <v>9782746071575</v>
          </cell>
          <cell r="S966" t="str">
            <v>Version Numérique</v>
          </cell>
          <cell r="T966">
            <v>9782746070639</v>
          </cell>
          <cell r="U966" t="str">
            <v>Version Imprimée</v>
          </cell>
          <cell r="V966" t="str">
            <v>St-Herblain</v>
          </cell>
          <cell r="W966" t="str">
            <v>Editions ENI</v>
          </cell>
          <cell r="X966">
            <v>2011</v>
          </cell>
          <cell r="Y966" t="str">
            <v>Bibliothèque Numérique ENI (Service en ligne)</v>
          </cell>
          <cell r="Z966" t="str">
            <v>STUDIO FACTORY</v>
          </cell>
          <cell r="AA966" t="str">
            <v>texte</v>
          </cell>
          <cell r="AB966" t="str">
            <v>txt</v>
          </cell>
          <cell r="AC966" t="str">
            <v>rdacontent/fre</v>
          </cell>
          <cell r="AD966" t="str">
            <v>informatique</v>
          </cell>
          <cell r="AE966" t="str">
            <v>c</v>
          </cell>
          <cell r="AF966" t="str">
            <v>rdamedia/fre</v>
          </cell>
          <cell r="AG966" t="str">
            <v>ressource en ligne</v>
          </cell>
          <cell r="AH966" t="str">
            <v>cr</v>
          </cell>
          <cell r="AI966" t="str">
            <v>rdacarrier/fre</v>
          </cell>
          <cell r="AJ966" t="str">
            <v>m\\\\\o\\d\\\\\\\\</v>
          </cell>
          <cell r="AK966" t="str">
            <v>cr\cn\\\\uuaua</v>
          </cell>
          <cell r="AL966" t="str">
            <v>Accès restreint aux membres</v>
          </cell>
          <cell r="AM966" t="str">
            <v>Source de la note de description : Version imprimée</v>
          </cell>
          <cell r="AN966" t="str">
            <v/>
          </cell>
          <cell r="AO966" t="str">
            <v>%SITE_CLIENT%/?library_guid=5E3765E4-C33D-47C4-879C-1161284C425A</v>
          </cell>
          <cell r="AP966" t="str">
            <v>Accès au travers du portail ENI</v>
          </cell>
          <cell r="AQ966" t="str">
            <v xml:space="preserve"> e</v>
          </cell>
          <cell r="AR966" t="str">
            <v xml:space="preserve"> ebook </v>
          </cell>
          <cell r="AS966" t="str">
            <v xml:space="preserve"> livre numerique </v>
          </cell>
          <cell r="AT966" t="str">
            <v xml:space="preserve"> livre numérique </v>
          </cell>
          <cell r="AU966" t="str">
            <v xml:space="preserve"> livres numeriques </v>
          </cell>
          <cell r="AV966" t="str">
            <v xml:space="preserve"> livres numériques </v>
          </cell>
          <cell r="AW966" t="str">
            <v xml:space="preserve"> LNSF9XPR</v>
          </cell>
          <cell r="AX966" t="str">
            <v xml:space="preserve"> maquette </v>
          </cell>
          <cell r="AY966" t="str">
            <v xml:space="preserve"> Mise en page </v>
          </cell>
          <cell r="AZ966" t="str">
            <v xml:space="preserve"> Quark </v>
          </cell>
          <cell r="BA966" t="str">
            <v xml:space="preserve"> Xpress </v>
          </cell>
          <cell r="BB966" t="str">
            <v xml:space="preserve">book </v>
          </cell>
          <cell r="BC966" t="str">
            <v xml:space="preserve">PAO </v>
          </cell>
          <cell r="BD966" t="str">
            <v/>
          </cell>
          <cell r="BE966" t="str">
            <v/>
          </cell>
          <cell r="BF966" t="str">
            <v/>
          </cell>
          <cell r="BG966" t="str">
            <v/>
          </cell>
          <cell r="BH966" t="str">
            <v/>
          </cell>
          <cell r="BI966" t="str">
            <v/>
          </cell>
          <cell r="BJ966" t="str">
            <v/>
          </cell>
          <cell r="BK966" t="str">
            <v/>
          </cell>
          <cell r="BL966" t="str">
            <v/>
          </cell>
          <cell r="BM966" t="str">
            <v/>
          </cell>
          <cell r="BN966" t="str">
            <v/>
          </cell>
          <cell r="BO966" t="str">
            <v/>
          </cell>
          <cell r="BP966" t="str">
            <v/>
          </cell>
          <cell r="BQ966" t="str">
            <v/>
          </cell>
          <cell r="BR966" t="str">
            <v/>
          </cell>
          <cell r="BS966" t="str">
            <v/>
          </cell>
          <cell r="BT966" t="str">
            <v/>
          </cell>
          <cell r="BU966" t="str">
            <v/>
          </cell>
          <cell r="BV966" t="str">
            <v/>
          </cell>
          <cell r="BW966" t="str">
            <v/>
          </cell>
          <cell r="BX966" t="str">
            <v/>
          </cell>
        </row>
        <row r="967">
          <cell r="A967" t="str">
            <v>SFAFFPHO</v>
          </cell>
          <cell r="B967" t="str">
            <v>Affinity Photo</v>
          </cell>
          <cell r="C967" t="str">
            <v>Maîtrisez la retouche et le montage photos</v>
          </cell>
          <cell r="D967" t="str">
            <v>Christophe AUBRY</v>
          </cell>
          <cell r="E967" t="str">
            <v/>
          </cell>
          <cell r="F967" t="str">
            <v>AUBRY, Christophe</v>
          </cell>
          <cell r="G967" t="str">
            <v/>
          </cell>
          <cell r="H967" t="str">
            <v/>
          </cell>
          <cell r="I967" t="str">
            <v/>
          </cell>
          <cell r="J967" t="str">
            <v/>
          </cell>
          <cell r="K967" t="str">
            <v>Edition du 1 August 2020</v>
          </cell>
          <cell r="L967" t="str">
            <v>552 pages</v>
          </cell>
          <cell r="M967" t="str">
            <v>Editions ENI</v>
          </cell>
          <cell r="N967" t="str">
            <v>fre</v>
          </cell>
          <cell r="O967" t="str">
            <v>fre</v>
          </cell>
          <cell r="P967" t="str">
            <v>fre</v>
          </cell>
          <cell r="Q967" t="str">
            <v>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v>
          </cell>
          <cell r="R967">
            <v>9782409026409</v>
          </cell>
          <cell r="S967" t="str">
            <v>Version Numérique</v>
          </cell>
          <cell r="T967">
            <v>9782409026393</v>
          </cell>
          <cell r="U967" t="str">
            <v>Version Imprimée</v>
          </cell>
          <cell r="V967" t="str">
            <v>St-Herblain</v>
          </cell>
          <cell r="W967" t="str">
            <v>Editions ENI</v>
          </cell>
          <cell r="X967">
            <v>2020</v>
          </cell>
          <cell r="Y967" t="str">
            <v>Bibliothèque Numérique ENI (Service en ligne)</v>
          </cell>
          <cell r="Z967" t="str">
            <v>STUDIO FACTORY</v>
          </cell>
          <cell r="AA967" t="str">
            <v>texte</v>
          </cell>
          <cell r="AB967" t="str">
            <v>txt</v>
          </cell>
          <cell r="AC967" t="str">
            <v>rdacontent/fre</v>
          </cell>
          <cell r="AD967" t="str">
            <v>informatique</v>
          </cell>
          <cell r="AE967" t="str">
            <v>c</v>
          </cell>
          <cell r="AF967" t="str">
            <v>rdamedia/fre</v>
          </cell>
          <cell r="AG967" t="str">
            <v>ressource en ligne</v>
          </cell>
          <cell r="AH967" t="str">
            <v>cr</v>
          </cell>
          <cell r="AI967" t="str">
            <v>rdacarrier/fre</v>
          </cell>
          <cell r="AJ967" t="str">
            <v>m\\\\\o\\d\\\\\\\\</v>
          </cell>
          <cell r="AK967" t="str">
            <v>cr\cn\\\\uuaua</v>
          </cell>
          <cell r="AL967" t="str">
            <v>Accès restreint aux membres</v>
          </cell>
          <cell r="AM967" t="str">
            <v>Source de la note de description : Version imprimée</v>
          </cell>
          <cell r="AN967" t="str">
            <v/>
          </cell>
          <cell r="AO967" t="str">
            <v>%SITE_CLIENT%/?library_guid=AC2CB4A0-4E4C-4D5C-9A23-6B6FAF7A08B6</v>
          </cell>
          <cell r="AP967" t="str">
            <v>Accès au travers du portail ENI</v>
          </cell>
          <cell r="AQ967" t="str">
            <v xml:space="preserve"> bichromie </v>
          </cell>
          <cell r="AR967" t="str">
            <v xml:space="preserve"> calque </v>
          </cell>
          <cell r="AS967" t="str">
            <v xml:space="preserve"> couleur </v>
          </cell>
          <cell r="AT967" t="str">
            <v xml:space="preserve"> forme vectorielle </v>
          </cell>
          <cell r="AU967" t="str">
            <v xml:space="preserve"> HDR </v>
          </cell>
          <cell r="AV967" t="str">
            <v xml:space="preserve"> masque </v>
          </cell>
          <cell r="AW967" t="str">
            <v xml:space="preserve"> modèles colorimétrique </v>
          </cell>
          <cell r="AX967" t="str">
            <v xml:space="preserve"> RAW</v>
          </cell>
          <cell r="AY967" t="str">
            <v xml:space="preserve">Image </v>
          </cell>
          <cell r="AZ967" t="str">
            <v/>
          </cell>
          <cell r="BA967" t="str">
            <v/>
          </cell>
          <cell r="BB967" t="str">
            <v/>
          </cell>
          <cell r="BC967" t="str">
            <v/>
          </cell>
          <cell r="BD967" t="str">
            <v/>
          </cell>
          <cell r="BE967" t="str">
            <v/>
          </cell>
          <cell r="BF967" t="str">
            <v/>
          </cell>
          <cell r="BG967" t="str">
            <v/>
          </cell>
          <cell r="BH967" t="str">
            <v/>
          </cell>
          <cell r="BI967" t="str">
            <v/>
          </cell>
          <cell r="BJ967" t="str">
            <v/>
          </cell>
          <cell r="BK967" t="str">
            <v/>
          </cell>
          <cell r="BL967" t="str">
            <v/>
          </cell>
          <cell r="BM967" t="str">
            <v/>
          </cell>
          <cell r="BN967" t="str">
            <v/>
          </cell>
          <cell r="BO967" t="str">
            <v/>
          </cell>
          <cell r="BP967" t="str">
            <v/>
          </cell>
          <cell r="BQ967" t="str">
            <v/>
          </cell>
          <cell r="BR967" t="str">
            <v/>
          </cell>
          <cell r="BS967" t="str">
            <v/>
          </cell>
          <cell r="BT967" t="str">
            <v/>
          </cell>
          <cell r="BU967" t="str">
            <v/>
          </cell>
          <cell r="BV967" t="str">
            <v/>
          </cell>
          <cell r="BW967" t="str">
            <v/>
          </cell>
          <cell r="BX967" t="str">
            <v/>
          </cell>
        </row>
        <row r="968">
          <cell r="A968" t="str">
            <v>SFAPLI6CSIND</v>
          </cell>
          <cell r="B968" t="str">
            <v>Créer une application de livre interactif pour tablette</v>
          </cell>
          <cell r="C968" t="str">
            <v>avec Indesign CS6 et Adobe Digital Publishing Suite</v>
          </cell>
          <cell r="D968" t="str">
            <v>Geneviève BELLISSARD,Nathalie De Saint-Denis</v>
          </cell>
          <cell r="E968" t="str">
            <v/>
          </cell>
          <cell r="F968" t="str">
            <v>BELLISSARD, Geneviève</v>
          </cell>
          <cell r="G968" t="str">
            <v>De Saint-Denis, Nathalie</v>
          </cell>
          <cell r="H968" t="str">
            <v/>
          </cell>
          <cell r="I968" t="str">
            <v/>
          </cell>
          <cell r="J968" t="str">
            <v/>
          </cell>
          <cell r="K968" t="str">
            <v>Edition du 1 April 2013</v>
          </cell>
          <cell r="L968" t="str">
            <v>230 pages</v>
          </cell>
          <cell r="M968" t="str">
            <v>Editions ENI</v>
          </cell>
          <cell r="N968" t="str">
            <v>fre</v>
          </cell>
          <cell r="O968" t="str">
            <v>fre</v>
          </cell>
          <cell r="P968" t="str">
            <v>fre</v>
          </cell>
          <cell r="Q968" t="str">
            <v>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v>
          </cell>
          <cell r="R968">
            <v>9782746080737</v>
          </cell>
          <cell r="S968" t="str">
            <v>Version Numérique</v>
          </cell>
          <cell r="T968">
            <v>9782746079878</v>
          </cell>
          <cell r="U968" t="str">
            <v>Version Imprimée</v>
          </cell>
          <cell r="V968" t="str">
            <v>St-Herblain</v>
          </cell>
          <cell r="W968" t="str">
            <v>Editions ENI</v>
          </cell>
          <cell r="X968">
            <v>2013</v>
          </cell>
          <cell r="Y968" t="str">
            <v>Bibliothèque Numérique ENI (Service en ligne)</v>
          </cell>
          <cell r="Z968" t="str">
            <v>STUDIO FACTORY</v>
          </cell>
          <cell r="AA968" t="str">
            <v>texte</v>
          </cell>
          <cell r="AB968" t="str">
            <v>txt</v>
          </cell>
          <cell r="AC968" t="str">
            <v>rdacontent/fre</v>
          </cell>
          <cell r="AD968" t="str">
            <v>informatique</v>
          </cell>
          <cell r="AE968" t="str">
            <v>c</v>
          </cell>
          <cell r="AF968" t="str">
            <v>rdamedia/fre</v>
          </cell>
          <cell r="AG968" t="str">
            <v>ressource en ligne</v>
          </cell>
          <cell r="AH968" t="str">
            <v>cr</v>
          </cell>
          <cell r="AI968" t="str">
            <v>rdacarrier/fre</v>
          </cell>
          <cell r="AJ968" t="str">
            <v>m\\\\\o\\d\\\\\\\\</v>
          </cell>
          <cell r="AK968" t="str">
            <v>cr\cn\\\\uuaua</v>
          </cell>
          <cell r="AL968" t="str">
            <v>Accès restreint aux membres</v>
          </cell>
          <cell r="AM968" t="str">
            <v>Source de la note de description : Version imprimée</v>
          </cell>
          <cell r="AN968" t="str">
            <v/>
          </cell>
          <cell r="AO968" t="str">
            <v>%SITE_CLIENT%/?library_guid=6AA178ED-F055-4A0E-BB9E-4429C2B5A6B9</v>
          </cell>
          <cell r="AP968" t="str">
            <v>Accès au travers du portail ENI</v>
          </cell>
          <cell r="AQ968" t="str">
            <v xml:space="preserve"> animation </v>
          </cell>
          <cell r="AR968" t="str">
            <v xml:space="preserve"> application tactile </v>
          </cell>
          <cell r="AS968" t="str">
            <v xml:space="preserve"> DPS </v>
          </cell>
          <cell r="AT968" t="str">
            <v xml:space="preserve"> ebook </v>
          </cell>
          <cell r="AU968" t="str">
            <v xml:space="preserve"> epub </v>
          </cell>
          <cell r="AV968" t="str">
            <v xml:space="preserve"> folio </v>
          </cell>
          <cell r="AW968" t="str">
            <v xml:space="preserve"> Folio Builder </v>
          </cell>
          <cell r="AX968" t="str">
            <v xml:space="preserve"> iPad </v>
          </cell>
          <cell r="AY968" t="str">
            <v xml:space="preserve"> livre applicatif </v>
          </cell>
          <cell r="AZ968" t="str">
            <v xml:space="preserve"> livre électronique </v>
          </cell>
          <cell r="BA968" t="str">
            <v xml:space="preserve"> livre numérique </v>
          </cell>
          <cell r="BB968" t="str">
            <v xml:space="preserve"> LNSFAPLI6CSIND</v>
          </cell>
          <cell r="BC968" t="str">
            <v xml:space="preserve"> smartphone </v>
          </cell>
          <cell r="BD968" t="str">
            <v xml:space="preserve"> tablette </v>
          </cell>
          <cell r="BE968" t="str">
            <v xml:space="preserve">livre </v>
          </cell>
          <cell r="BF968" t="str">
            <v/>
          </cell>
          <cell r="BG968" t="str">
            <v/>
          </cell>
          <cell r="BH968" t="str">
            <v/>
          </cell>
          <cell r="BI968" t="str">
            <v/>
          </cell>
          <cell r="BJ968" t="str">
            <v/>
          </cell>
          <cell r="BK968" t="str">
            <v/>
          </cell>
          <cell r="BL968" t="str">
            <v/>
          </cell>
          <cell r="BM968" t="str">
            <v/>
          </cell>
          <cell r="BN968" t="str">
            <v/>
          </cell>
          <cell r="BO968" t="str">
            <v/>
          </cell>
          <cell r="BP968" t="str">
            <v/>
          </cell>
          <cell r="BQ968" t="str">
            <v/>
          </cell>
          <cell r="BR968" t="str">
            <v/>
          </cell>
          <cell r="BS968" t="str">
            <v/>
          </cell>
          <cell r="BT968" t="str">
            <v/>
          </cell>
          <cell r="BU968" t="str">
            <v/>
          </cell>
          <cell r="BV968" t="str">
            <v/>
          </cell>
          <cell r="BW968" t="str">
            <v/>
          </cell>
          <cell r="BX968" t="str">
            <v/>
          </cell>
        </row>
        <row r="969">
          <cell r="A969" t="str">
            <v>SFCCFLA</v>
          </cell>
          <cell r="B969" t="str">
            <v>Flash Professional CC pour PC/Mac</v>
          </cell>
          <cell r="C969" t="str">
            <v>Créer des animations attractives pour le Web</v>
          </cell>
          <cell r="D969" t="str">
            <v>Christophe AUBRY</v>
          </cell>
          <cell r="E969" t="str">
            <v/>
          </cell>
          <cell r="F969" t="str">
            <v>AUBRY, Christophe</v>
          </cell>
          <cell r="G969" t="str">
            <v/>
          </cell>
          <cell r="H969" t="str">
            <v/>
          </cell>
          <cell r="I969" t="str">
            <v/>
          </cell>
          <cell r="J969" t="str">
            <v/>
          </cell>
          <cell r="K969" t="str">
            <v>Edition du 1 February 2014</v>
          </cell>
          <cell r="L969" t="str">
            <v>403 pages</v>
          </cell>
          <cell r="M969" t="str">
            <v>Editions ENI</v>
          </cell>
          <cell r="N969" t="str">
            <v>fre</v>
          </cell>
          <cell r="O969" t="str">
            <v>fre</v>
          </cell>
          <cell r="P969" t="str">
            <v>fre</v>
          </cell>
          <cell r="Q969" t="str">
            <v>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v>
          </cell>
          <cell r="R969">
            <v>9782746088207</v>
          </cell>
          <cell r="S969" t="str">
            <v>Version Numérique</v>
          </cell>
          <cell r="T969">
            <v>9782746086814</v>
          </cell>
          <cell r="U969" t="str">
            <v>Version Imprimée</v>
          </cell>
          <cell r="V969" t="str">
            <v>St-Herblain</v>
          </cell>
          <cell r="W969" t="str">
            <v>Editions ENI</v>
          </cell>
          <cell r="X969">
            <v>2014</v>
          </cell>
          <cell r="Y969" t="str">
            <v>Bibliothèque Numérique ENI (Service en ligne)</v>
          </cell>
          <cell r="Z969" t="str">
            <v>STUDIO FACTORY</v>
          </cell>
          <cell r="AA969" t="str">
            <v>texte</v>
          </cell>
          <cell r="AB969" t="str">
            <v>txt</v>
          </cell>
          <cell r="AC969" t="str">
            <v>rdacontent/fre</v>
          </cell>
          <cell r="AD969" t="str">
            <v>informatique</v>
          </cell>
          <cell r="AE969" t="str">
            <v>c</v>
          </cell>
          <cell r="AF969" t="str">
            <v>rdamedia/fre</v>
          </cell>
          <cell r="AG969" t="str">
            <v>ressource en ligne</v>
          </cell>
          <cell r="AH969" t="str">
            <v>cr</v>
          </cell>
          <cell r="AI969" t="str">
            <v>rdacarrier/fre</v>
          </cell>
          <cell r="AJ969" t="str">
            <v>m\\\\\o\\d\\\\\\\\</v>
          </cell>
          <cell r="AK969" t="str">
            <v>cr\cn\\\\uuaua</v>
          </cell>
          <cell r="AL969" t="str">
            <v>Accès restreint aux membres</v>
          </cell>
          <cell r="AM969" t="str">
            <v>Source de la note de description : Version imprimée</v>
          </cell>
          <cell r="AN969" t="str">
            <v/>
          </cell>
          <cell r="AO969" t="str">
            <v>%SITE_CLIENT%/?library_guid=0955F2EA-8405-4F2A-B29B-F0711F6D42FA</v>
          </cell>
          <cell r="AP969" t="str">
            <v>Accès au travers du portail ENI</v>
          </cell>
          <cell r="AQ969" t="str">
            <v xml:space="preserve"> Action script </v>
          </cell>
          <cell r="AR969" t="str">
            <v xml:space="preserve"> ActionScript </v>
          </cell>
          <cell r="AS969" t="str">
            <v xml:space="preserve"> Adobe </v>
          </cell>
          <cell r="AT969" t="str">
            <v xml:space="preserve"> Animation </v>
          </cell>
          <cell r="AU969" t="str">
            <v xml:space="preserve"> cinématique </v>
          </cell>
          <cell r="AV969" t="str">
            <v xml:space="preserve"> cinétique </v>
          </cell>
          <cell r="AW969" t="str">
            <v xml:space="preserve"> clip </v>
          </cell>
          <cell r="AX969" t="str">
            <v xml:space="preserve"> e</v>
          </cell>
          <cell r="AY969" t="str">
            <v xml:space="preserve"> ebook </v>
          </cell>
          <cell r="AZ969" t="str">
            <v xml:space="preserve"> interpolation </v>
          </cell>
          <cell r="BA969" t="str">
            <v xml:space="preserve"> livre électronique </v>
          </cell>
          <cell r="BB969" t="str">
            <v xml:space="preserve"> livre numérique </v>
          </cell>
          <cell r="BC969" t="str">
            <v xml:space="preserve"> livres électroniques </v>
          </cell>
          <cell r="BD969" t="str">
            <v xml:space="preserve"> livres numériques </v>
          </cell>
          <cell r="BE969" t="str">
            <v xml:space="preserve"> LNSFCCFLA</v>
          </cell>
          <cell r="BF969" t="str">
            <v xml:space="preserve"> Macromedia </v>
          </cell>
          <cell r="BG969" t="str">
            <v xml:space="preserve"> scénario </v>
          </cell>
          <cell r="BH969" t="str">
            <v xml:space="preserve"> scène </v>
          </cell>
          <cell r="BI969" t="str">
            <v xml:space="preserve"> Web </v>
          </cell>
          <cell r="BJ969" t="str">
            <v xml:space="preserve">book </v>
          </cell>
          <cell r="BK969" t="str">
            <v xml:space="preserve">Livre </v>
          </cell>
          <cell r="BL969" t="str">
            <v/>
          </cell>
          <cell r="BM969" t="str">
            <v/>
          </cell>
          <cell r="BN969" t="str">
            <v/>
          </cell>
          <cell r="BO969" t="str">
            <v/>
          </cell>
          <cell r="BP969" t="str">
            <v/>
          </cell>
          <cell r="BQ969" t="str">
            <v/>
          </cell>
          <cell r="BR969" t="str">
            <v/>
          </cell>
          <cell r="BS969" t="str">
            <v/>
          </cell>
          <cell r="BT969" t="str">
            <v/>
          </cell>
          <cell r="BU969" t="str">
            <v/>
          </cell>
          <cell r="BV969" t="str">
            <v/>
          </cell>
          <cell r="BW969" t="str">
            <v/>
          </cell>
          <cell r="BX969" t="str">
            <v/>
          </cell>
        </row>
        <row r="970">
          <cell r="A970" t="str">
            <v>SFCCILL</v>
          </cell>
          <cell r="B970" t="str">
            <v>Illustrator CC</v>
          </cell>
          <cell r="C970" t="str">
            <v>pour PC/Mac - Livre de référence</v>
          </cell>
          <cell r="D970" t="str">
            <v>Didier MAZIER</v>
          </cell>
          <cell r="E970" t="str">
            <v/>
          </cell>
          <cell r="F970" t="str">
            <v>MAZIER, Didier</v>
          </cell>
          <cell r="G970" t="str">
            <v/>
          </cell>
          <cell r="H970" t="str">
            <v/>
          </cell>
          <cell r="I970" t="str">
            <v/>
          </cell>
          <cell r="J970" t="str">
            <v/>
          </cell>
          <cell r="K970" t="str">
            <v>Edition du 1 April 2014</v>
          </cell>
          <cell r="L970" t="str">
            <v>438 pages</v>
          </cell>
          <cell r="M970" t="str">
            <v>Editions ENI</v>
          </cell>
          <cell r="N970" t="str">
            <v>fre</v>
          </cell>
          <cell r="O970" t="str">
            <v>fre</v>
          </cell>
          <cell r="P970" t="str">
            <v>fre</v>
          </cell>
          <cell r="Q970" t="str">
            <v>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v>
          </cell>
          <cell r="R970">
            <v>9782746089624</v>
          </cell>
          <cell r="S970" t="str">
            <v>Version Numérique</v>
          </cell>
          <cell r="T970">
            <v>9782746088498</v>
          </cell>
          <cell r="U970" t="str">
            <v>Version Imprimée</v>
          </cell>
          <cell r="V970" t="str">
            <v>St-Herblain</v>
          </cell>
          <cell r="W970" t="str">
            <v>Editions ENI</v>
          </cell>
          <cell r="X970">
            <v>2014</v>
          </cell>
          <cell r="Y970" t="str">
            <v>Bibliothèque Numérique ENI (Service en ligne)</v>
          </cell>
          <cell r="Z970" t="str">
            <v>STUDIO FACTORY</v>
          </cell>
          <cell r="AA970" t="str">
            <v>texte</v>
          </cell>
          <cell r="AB970" t="str">
            <v>txt</v>
          </cell>
          <cell r="AC970" t="str">
            <v>rdacontent/fre</v>
          </cell>
          <cell r="AD970" t="str">
            <v>informatique</v>
          </cell>
          <cell r="AE970" t="str">
            <v>c</v>
          </cell>
          <cell r="AF970" t="str">
            <v>rdamedia/fre</v>
          </cell>
          <cell r="AG970" t="str">
            <v>ressource en ligne</v>
          </cell>
          <cell r="AH970" t="str">
            <v>cr</v>
          </cell>
          <cell r="AI970" t="str">
            <v>rdacarrier/fre</v>
          </cell>
          <cell r="AJ970" t="str">
            <v>m\\\\\o\\d\\\\\\\\</v>
          </cell>
          <cell r="AK970" t="str">
            <v>cr\cn\\\\uuaua</v>
          </cell>
          <cell r="AL970" t="str">
            <v>Accès restreint aux membres</v>
          </cell>
          <cell r="AM970" t="str">
            <v>Source de la note de description : Version imprimée</v>
          </cell>
          <cell r="AN970" t="str">
            <v/>
          </cell>
          <cell r="AO970" t="str">
            <v>%SITE_CLIENT%/?library_guid=06C9A29C-591B-4807-895D-61F5A3CF2E96</v>
          </cell>
          <cell r="AP970" t="str">
            <v>Accès au travers du portail ENI</v>
          </cell>
          <cell r="AQ970" t="str">
            <v xml:space="preserve"> calque </v>
          </cell>
          <cell r="AR970" t="str">
            <v xml:space="preserve"> Dessin vectoriel </v>
          </cell>
          <cell r="AS970" t="str">
            <v xml:space="preserve"> e</v>
          </cell>
          <cell r="AT970" t="str">
            <v xml:space="preserve"> ebook </v>
          </cell>
          <cell r="AU970" t="str">
            <v xml:space="preserve"> images pour le web </v>
          </cell>
          <cell r="AV970" t="str">
            <v xml:space="preserve"> livre électronique </v>
          </cell>
          <cell r="AW970" t="str">
            <v xml:space="preserve"> livre numérique </v>
          </cell>
          <cell r="AX970" t="str">
            <v xml:space="preserve"> livres électroniques </v>
          </cell>
          <cell r="AY970" t="str">
            <v xml:space="preserve"> livres numériques </v>
          </cell>
          <cell r="AZ970" t="str">
            <v xml:space="preserve"> LNSFCCILL</v>
          </cell>
          <cell r="BA970" t="str">
            <v xml:space="preserve"> Scripts </v>
          </cell>
          <cell r="BB970" t="str">
            <v xml:space="preserve"> symbole </v>
          </cell>
          <cell r="BC970" t="str">
            <v xml:space="preserve"> vectorisation </v>
          </cell>
          <cell r="BD970" t="str">
            <v xml:space="preserve">Adobe </v>
          </cell>
          <cell r="BE970" t="str">
            <v xml:space="preserve">book </v>
          </cell>
          <cell r="BF970" t="str">
            <v/>
          </cell>
          <cell r="BG970" t="str">
            <v/>
          </cell>
          <cell r="BH970" t="str">
            <v/>
          </cell>
          <cell r="BI970" t="str">
            <v/>
          </cell>
          <cell r="BJ970" t="str">
            <v/>
          </cell>
          <cell r="BK970" t="str">
            <v/>
          </cell>
          <cell r="BL970" t="str">
            <v/>
          </cell>
          <cell r="BM970" t="str">
            <v/>
          </cell>
          <cell r="BN970" t="str">
            <v/>
          </cell>
          <cell r="BO970" t="str">
            <v/>
          </cell>
          <cell r="BP970" t="str">
            <v/>
          </cell>
          <cell r="BQ970" t="str">
            <v/>
          </cell>
          <cell r="BR970" t="str">
            <v/>
          </cell>
          <cell r="BS970" t="str">
            <v/>
          </cell>
          <cell r="BT970" t="str">
            <v/>
          </cell>
          <cell r="BU970" t="str">
            <v/>
          </cell>
          <cell r="BV970" t="str">
            <v/>
          </cell>
          <cell r="BW970" t="str">
            <v/>
          </cell>
          <cell r="BX970" t="str">
            <v/>
          </cell>
        </row>
        <row r="971">
          <cell r="A971" t="str">
            <v>SFFOPHOILLIND</v>
          </cell>
          <cell r="B971" t="str">
            <v>Photoshop, Illustrator et InDesign 2021</v>
          </cell>
          <cell r="C971" t="str">
            <v>Les fondamentaux</v>
          </cell>
          <cell r="D971" t="str">
            <v>Christophe AUBRY,Didier MAZIER</v>
          </cell>
          <cell r="E971" t="str">
            <v/>
          </cell>
          <cell r="F971" t="str">
            <v>AUBRY, Christophe</v>
          </cell>
          <cell r="G971" t="str">
            <v>MAZIER, Didier</v>
          </cell>
          <cell r="H971" t="str">
            <v/>
          </cell>
          <cell r="I971" t="str">
            <v/>
          </cell>
          <cell r="J971" t="str">
            <v/>
          </cell>
          <cell r="K971" t="str">
            <v>Edition du 1 May 2022</v>
          </cell>
          <cell r="L971" t="str">
            <v>796 pages</v>
          </cell>
          <cell r="M971" t="str">
            <v>Editions ENI</v>
          </cell>
          <cell r="N971" t="str">
            <v>fre</v>
          </cell>
          <cell r="O971" t="str">
            <v>fre</v>
          </cell>
          <cell r="P971" t="str">
            <v>fre</v>
          </cell>
          <cell r="Q971" t="str">
            <v>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v>
          </cell>
          <cell r="R971">
            <v>9782409035739</v>
          </cell>
          <cell r="S971" t="str">
            <v>Version Numérique</v>
          </cell>
          <cell r="T971">
            <v>9782409035722</v>
          </cell>
          <cell r="U971" t="str">
            <v>Version Imprimée</v>
          </cell>
          <cell r="V971" t="str">
            <v>St-Herblain</v>
          </cell>
          <cell r="W971" t="str">
            <v>Editions ENI</v>
          </cell>
          <cell r="X971">
            <v>2022</v>
          </cell>
          <cell r="Y971" t="str">
            <v>Bibliothèque Numérique ENI (Service en ligne)</v>
          </cell>
          <cell r="Z971" t="str">
            <v>STUDIO FACTORY</v>
          </cell>
          <cell r="AA971" t="str">
            <v>texte</v>
          </cell>
          <cell r="AB971" t="str">
            <v>txt</v>
          </cell>
          <cell r="AC971" t="str">
            <v>rdacontent/fre</v>
          </cell>
          <cell r="AD971" t="str">
            <v>informatique</v>
          </cell>
          <cell r="AE971" t="str">
            <v>c</v>
          </cell>
          <cell r="AF971" t="str">
            <v>rdamedia/fre</v>
          </cell>
          <cell r="AG971" t="str">
            <v>ressource en ligne</v>
          </cell>
          <cell r="AH971" t="str">
            <v>cr</v>
          </cell>
          <cell r="AI971" t="str">
            <v>rdacarrier/fre</v>
          </cell>
          <cell r="AJ971" t="str">
            <v>m\\\\\o\\d\\\\\\\\</v>
          </cell>
          <cell r="AK971" t="str">
            <v>cr\cn\\\\uuaua</v>
          </cell>
          <cell r="AL971" t="str">
            <v>Accès restreint aux membres</v>
          </cell>
          <cell r="AM971" t="str">
            <v>Source de la note de description : Version imprimée</v>
          </cell>
          <cell r="AN971" t="str">
            <v/>
          </cell>
          <cell r="AO971" t="str">
            <v>%SITE_CLIENT%/?library_guid=5ACADDBB-86B5-452F-8FBB-86D937582428</v>
          </cell>
          <cell r="AP971" t="str">
            <v>Accès au travers du portail ENI</v>
          </cell>
          <cell r="AQ971" t="str">
            <v xml:space="preserve"> blocs de texte </v>
          </cell>
          <cell r="AR971" t="str">
            <v xml:space="preserve"> calque </v>
          </cell>
          <cell r="AS971" t="str">
            <v xml:space="preserve"> calques </v>
          </cell>
          <cell r="AT971" t="str">
            <v xml:space="preserve"> CC </v>
          </cell>
          <cell r="AU971" t="str">
            <v xml:space="preserve"> corrections colorimétriques </v>
          </cell>
          <cell r="AV971" t="str">
            <v xml:space="preserve"> couleurs </v>
          </cell>
          <cell r="AW971" t="str">
            <v xml:space="preserve"> dessin </v>
          </cell>
          <cell r="AX971" t="str">
            <v xml:space="preserve"> feuilles de style</v>
          </cell>
          <cell r="AY971" t="str">
            <v xml:space="preserve"> filtre </v>
          </cell>
          <cell r="AZ971" t="str">
            <v xml:space="preserve"> forme </v>
          </cell>
          <cell r="BA971" t="str">
            <v xml:space="preserve"> Mise en page </v>
          </cell>
          <cell r="BB971" t="str">
            <v xml:space="preserve"> outil plume </v>
          </cell>
          <cell r="BC971" t="str">
            <v xml:space="preserve"> PAO </v>
          </cell>
          <cell r="BD971" t="str">
            <v xml:space="preserve"> retouches </v>
          </cell>
          <cell r="BE971" t="str">
            <v xml:space="preserve"> tracé </v>
          </cell>
          <cell r="BF971" t="str">
            <v xml:space="preserve"> transformation </v>
          </cell>
          <cell r="BG971" t="str">
            <v xml:space="preserve">Creative Cloud </v>
          </cell>
          <cell r="BH971" t="str">
            <v/>
          </cell>
          <cell r="BI971" t="str">
            <v/>
          </cell>
          <cell r="BJ971" t="str">
            <v/>
          </cell>
          <cell r="BK971" t="str">
            <v/>
          </cell>
          <cell r="BL971" t="str">
            <v/>
          </cell>
          <cell r="BM971" t="str">
            <v/>
          </cell>
          <cell r="BN971" t="str">
            <v/>
          </cell>
          <cell r="BO971" t="str">
            <v/>
          </cell>
          <cell r="BP971" t="str">
            <v/>
          </cell>
          <cell r="BQ971" t="str">
            <v/>
          </cell>
          <cell r="BR971" t="str">
            <v/>
          </cell>
          <cell r="BS971" t="str">
            <v/>
          </cell>
          <cell r="BT971" t="str">
            <v/>
          </cell>
          <cell r="BU971" t="str">
            <v/>
          </cell>
          <cell r="BV971" t="str">
            <v/>
          </cell>
          <cell r="BW971" t="str">
            <v/>
          </cell>
          <cell r="BX971" t="str">
            <v/>
          </cell>
        </row>
        <row r="972">
          <cell r="A972" t="str">
            <v>SFGOOPHO</v>
          </cell>
          <cell r="B972" t="str">
            <v>Google Photos et Snapseed</v>
          </cell>
          <cell r="C972" t="str">
            <v>Optimisez, sauvegardez, classez et partagez vos photos</v>
          </cell>
          <cell r="D972" t="str">
            <v>Didier MAZIER</v>
          </cell>
          <cell r="E972" t="str">
            <v/>
          </cell>
          <cell r="F972" t="str">
            <v>MAZIER, Didier</v>
          </cell>
          <cell r="G972" t="str">
            <v/>
          </cell>
          <cell r="H972" t="str">
            <v/>
          </cell>
          <cell r="I972" t="str">
            <v/>
          </cell>
          <cell r="J972" t="str">
            <v/>
          </cell>
          <cell r="K972" t="str">
            <v>Edition du 1 November 2021</v>
          </cell>
          <cell r="L972" t="str">
            <v>276 pages</v>
          </cell>
          <cell r="M972" t="str">
            <v>Editions ENI</v>
          </cell>
          <cell r="N972" t="str">
            <v>fre</v>
          </cell>
          <cell r="O972" t="str">
            <v>fre</v>
          </cell>
          <cell r="P972" t="str">
            <v>fre</v>
          </cell>
          <cell r="Q972" t="str">
            <v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v>
          </cell>
          <cell r="R972">
            <v>9782409032882</v>
          </cell>
          <cell r="S972" t="str">
            <v>Version Numérique</v>
          </cell>
          <cell r="T972">
            <v>9782409032875</v>
          </cell>
          <cell r="U972" t="str">
            <v>Version Imprimée</v>
          </cell>
          <cell r="V972" t="str">
            <v>St-Herblain</v>
          </cell>
          <cell r="W972" t="str">
            <v>Editions ENI</v>
          </cell>
          <cell r="X972">
            <v>2021</v>
          </cell>
          <cell r="Y972" t="str">
            <v>Bibliothèque Numérique ENI (Service en ligne)</v>
          </cell>
          <cell r="Z972" t="str">
            <v>STUDIO FACTORY</v>
          </cell>
          <cell r="AA972" t="str">
            <v>texte</v>
          </cell>
          <cell r="AB972" t="str">
            <v>txt</v>
          </cell>
          <cell r="AC972" t="str">
            <v>rdacontent/fre</v>
          </cell>
          <cell r="AD972" t="str">
            <v>informatique</v>
          </cell>
          <cell r="AE972" t="str">
            <v>c</v>
          </cell>
          <cell r="AF972" t="str">
            <v>rdamedia/fre</v>
          </cell>
          <cell r="AG972" t="str">
            <v>ressource en ligne</v>
          </cell>
          <cell r="AH972" t="str">
            <v>cr</v>
          </cell>
          <cell r="AI972" t="str">
            <v>rdacarrier/fre</v>
          </cell>
          <cell r="AJ972" t="str">
            <v>m\\\\\o\\d\\\\\\\\</v>
          </cell>
          <cell r="AK972" t="str">
            <v>cr\cn\\\\uuaua</v>
          </cell>
          <cell r="AL972" t="str">
            <v>Accès restreint aux membres</v>
          </cell>
          <cell r="AM972" t="str">
            <v>Source de la note de description : Version imprimée</v>
          </cell>
          <cell r="AN972" t="str">
            <v/>
          </cell>
          <cell r="AO972" t="str">
            <v>%SITE_CLIENT%/?library_guid=6B54623F-B48D-4E5C-8622-4D691F3DDFA6</v>
          </cell>
          <cell r="AP972" t="str">
            <v>Accès au travers du portail ENI</v>
          </cell>
          <cell r="AQ972" t="str">
            <v xml:space="preserve"> photothèque </v>
          </cell>
          <cell r="AR972" t="str">
            <v xml:space="preserve"> snapseed</v>
          </cell>
          <cell r="AS972" t="str">
            <v xml:space="preserve">Retouche image </v>
          </cell>
          <cell r="AT972" t="str">
            <v/>
          </cell>
          <cell r="AU972" t="str">
            <v/>
          </cell>
          <cell r="AV972" t="str">
            <v/>
          </cell>
          <cell r="AW972" t="str">
            <v/>
          </cell>
          <cell r="AX972" t="str">
            <v/>
          </cell>
          <cell r="AY972" t="str">
            <v/>
          </cell>
          <cell r="AZ972" t="str">
            <v/>
          </cell>
          <cell r="BA972" t="str">
            <v/>
          </cell>
          <cell r="BB972" t="str">
            <v/>
          </cell>
          <cell r="BC972" t="str">
            <v/>
          </cell>
          <cell r="BD972" t="str">
            <v/>
          </cell>
          <cell r="BE972" t="str">
            <v/>
          </cell>
          <cell r="BF972" t="str">
            <v/>
          </cell>
          <cell r="BG972" t="str">
            <v/>
          </cell>
          <cell r="BH972" t="str">
            <v/>
          </cell>
          <cell r="BI972" t="str">
            <v/>
          </cell>
          <cell r="BJ972" t="str">
            <v/>
          </cell>
          <cell r="BK972" t="str">
            <v/>
          </cell>
          <cell r="BL972" t="str">
            <v/>
          </cell>
          <cell r="BM972" t="str">
            <v/>
          </cell>
          <cell r="BN972" t="str">
            <v/>
          </cell>
          <cell r="BO972" t="str">
            <v/>
          </cell>
          <cell r="BP972" t="str">
            <v/>
          </cell>
          <cell r="BQ972" t="str">
            <v/>
          </cell>
          <cell r="BR972" t="str">
            <v/>
          </cell>
          <cell r="BS972" t="str">
            <v/>
          </cell>
          <cell r="BT972" t="str">
            <v/>
          </cell>
          <cell r="BU972" t="str">
            <v/>
          </cell>
          <cell r="BV972" t="str">
            <v/>
          </cell>
          <cell r="BW972" t="str">
            <v/>
          </cell>
          <cell r="BX972" t="str">
            <v/>
          </cell>
        </row>
        <row r="973">
          <cell r="A973" t="str">
            <v>SFMUS</v>
          </cell>
          <cell r="B973" t="str">
            <v>Adobe Muse</v>
          </cell>
          <cell r="C973" t="str">
            <v/>
          </cell>
          <cell r="D973" t="str">
            <v>Christophe AUBRY</v>
          </cell>
          <cell r="E973" t="str">
            <v/>
          </cell>
          <cell r="F973" t="str">
            <v>AUBRY, Christophe</v>
          </cell>
          <cell r="G973" t="str">
            <v/>
          </cell>
          <cell r="H973" t="str">
            <v/>
          </cell>
          <cell r="I973" t="str">
            <v/>
          </cell>
          <cell r="J973" t="str">
            <v/>
          </cell>
          <cell r="K973" t="str">
            <v>Edition du 1 May 2012</v>
          </cell>
          <cell r="L973" t="str">
            <v>312 pages</v>
          </cell>
          <cell r="M973" t="str">
            <v>Editions ENI</v>
          </cell>
          <cell r="N973" t="str">
            <v>fre</v>
          </cell>
          <cell r="O973" t="str">
            <v>fre</v>
          </cell>
          <cell r="P973" t="str">
            <v>fre</v>
          </cell>
          <cell r="Q973" t="str">
            <v>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v>
          </cell>
          <cell r="R973">
            <v>9782746074347</v>
          </cell>
          <cell r="S973" t="str">
            <v>Version Numérique</v>
          </cell>
          <cell r="T973">
            <v>9782746073906</v>
          </cell>
          <cell r="U973" t="str">
            <v>Version Imprimée</v>
          </cell>
          <cell r="V973" t="str">
            <v>St-Herblain</v>
          </cell>
          <cell r="W973" t="str">
            <v>Editions ENI</v>
          </cell>
          <cell r="X973">
            <v>2012</v>
          </cell>
          <cell r="Y973" t="str">
            <v>Bibliothèque Numérique ENI (Service en ligne)</v>
          </cell>
          <cell r="Z973" t="str">
            <v>STUDIO FACTORY</v>
          </cell>
          <cell r="AA973" t="str">
            <v>texte</v>
          </cell>
          <cell r="AB973" t="str">
            <v>txt</v>
          </cell>
          <cell r="AC973" t="str">
            <v>rdacontent/fre</v>
          </cell>
          <cell r="AD973" t="str">
            <v>informatique</v>
          </cell>
          <cell r="AE973" t="str">
            <v>c</v>
          </cell>
          <cell r="AF973" t="str">
            <v>rdamedia/fre</v>
          </cell>
          <cell r="AG973" t="str">
            <v>ressource en ligne</v>
          </cell>
          <cell r="AH973" t="str">
            <v>cr</v>
          </cell>
          <cell r="AI973" t="str">
            <v>rdacarrier/fre</v>
          </cell>
          <cell r="AJ973" t="str">
            <v>m\\\\\o\\d\\\\\\\\</v>
          </cell>
          <cell r="AK973" t="str">
            <v>cr\cn\\\\uuaua</v>
          </cell>
          <cell r="AL973" t="str">
            <v>Accès restreint aux membres</v>
          </cell>
          <cell r="AM973" t="str">
            <v>Source de la note de description : Version imprimée</v>
          </cell>
          <cell r="AN973" t="str">
            <v/>
          </cell>
          <cell r="AO973" t="str">
            <v>%SITE_CLIENT%/?library_guid=10BC46F9-8AFF-4428-A721-BB60FCD155C0</v>
          </cell>
          <cell r="AP973" t="str">
            <v>Accès au travers du portail ENI</v>
          </cell>
          <cell r="AQ973" t="str">
            <v xml:space="preserve"> création de site </v>
          </cell>
          <cell r="AR973" t="str">
            <v xml:space="preserve"> CS </v>
          </cell>
          <cell r="AS973" t="str">
            <v xml:space="preserve"> LNSFMUS</v>
          </cell>
          <cell r="AT973" t="str">
            <v xml:space="preserve">Site web </v>
          </cell>
          <cell r="AU973" t="str">
            <v/>
          </cell>
          <cell r="AV973" t="str">
            <v/>
          </cell>
          <cell r="AW973" t="str">
            <v/>
          </cell>
          <cell r="AX973" t="str">
            <v/>
          </cell>
          <cell r="AY973" t="str">
            <v/>
          </cell>
          <cell r="AZ973" t="str">
            <v/>
          </cell>
          <cell r="BA973" t="str">
            <v/>
          </cell>
          <cell r="BB973" t="str">
            <v/>
          </cell>
          <cell r="BC973" t="str">
            <v/>
          </cell>
          <cell r="BD973" t="str">
            <v/>
          </cell>
          <cell r="BE973" t="str">
            <v/>
          </cell>
          <cell r="BF973" t="str">
            <v/>
          </cell>
          <cell r="BG973" t="str">
            <v/>
          </cell>
          <cell r="BH973" t="str">
            <v/>
          </cell>
          <cell r="BI973" t="str">
            <v/>
          </cell>
          <cell r="BJ973" t="str">
            <v/>
          </cell>
          <cell r="BK973" t="str">
            <v/>
          </cell>
          <cell r="BL973" t="str">
            <v/>
          </cell>
          <cell r="BM973" t="str">
            <v/>
          </cell>
          <cell r="BN973" t="str">
            <v/>
          </cell>
          <cell r="BO973" t="str">
            <v/>
          </cell>
          <cell r="BP973" t="str">
            <v/>
          </cell>
          <cell r="BQ973" t="str">
            <v/>
          </cell>
          <cell r="BR973" t="str">
            <v/>
          </cell>
          <cell r="BS973" t="str">
            <v/>
          </cell>
          <cell r="BT973" t="str">
            <v/>
          </cell>
          <cell r="BU973" t="str">
            <v/>
          </cell>
          <cell r="BV973" t="str">
            <v/>
          </cell>
          <cell r="BW973" t="str">
            <v/>
          </cell>
          <cell r="BX973" t="str">
            <v/>
          </cell>
        </row>
        <row r="974">
          <cell r="A974" t="str">
            <v>SO0708WSHA</v>
          </cell>
          <cell r="B974" t="str">
            <v>Microsoft Office SharePoint Server 2007 (MOSS)</v>
          </cell>
          <cell r="C974" t="str">
            <v>Implémentation en environnement SQL Server 2008 et Windows Server 2008</v>
          </cell>
          <cell r="D974" t="str">
            <v>William BORIES,Martine GIRAUDY,Pierre Erol GIRAUDY</v>
          </cell>
          <cell r="E974" t="str">
            <v/>
          </cell>
          <cell r="F974" t="str">
            <v>BORIES, William</v>
          </cell>
          <cell r="G974" t="str">
            <v>GIRAUDY, Martine</v>
          </cell>
          <cell r="H974" t="str">
            <v>GIRAUDY, Pierre Erol</v>
          </cell>
          <cell r="I974" t="str">
            <v/>
          </cell>
          <cell r="J974" t="str">
            <v/>
          </cell>
          <cell r="K974" t="str">
            <v>Edition du 1 September 2009</v>
          </cell>
          <cell r="L974" t="str">
            <v>358 pages</v>
          </cell>
          <cell r="M974" t="str">
            <v>Editions ENI</v>
          </cell>
          <cell r="N974" t="str">
            <v>fre</v>
          </cell>
          <cell r="O974" t="str">
            <v>fre</v>
          </cell>
          <cell r="P974" t="str">
            <v>fre</v>
          </cell>
          <cell r="Q974" t="str">
            <v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v>
          </cell>
          <cell r="R974">
            <v>9782746051751</v>
          </cell>
          <cell r="S974" t="str">
            <v>Version Numérique</v>
          </cell>
          <cell r="T974">
            <v>9782746050600</v>
          </cell>
          <cell r="U974" t="str">
            <v>Version Imprimée</v>
          </cell>
          <cell r="V974" t="str">
            <v>St-Herblain</v>
          </cell>
          <cell r="W974" t="str">
            <v>Editions ENI</v>
          </cell>
          <cell r="X974">
            <v>2009</v>
          </cell>
          <cell r="Y974" t="str">
            <v>Bibliothèque Numérique ENI (Service en ligne)</v>
          </cell>
          <cell r="Z974" t="str">
            <v>SOLUTIONS INFORMATIQUES</v>
          </cell>
          <cell r="AA974" t="str">
            <v>texte</v>
          </cell>
          <cell r="AB974" t="str">
            <v>txt</v>
          </cell>
          <cell r="AC974" t="str">
            <v>rdacontent/fre</v>
          </cell>
          <cell r="AD974" t="str">
            <v>informatique</v>
          </cell>
          <cell r="AE974" t="str">
            <v>c</v>
          </cell>
          <cell r="AF974" t="str">
            <v>rdamedia/fre</v>
          </cell>
          <cell r="AG974" t="str">
            <v>ressource en ligne</v>
          </cell>
          <cell r="AH974" t="str">
            <v>cr</v>
          </cell>
          <cell r="AI974" t="str">
            <v>rdacarrier/fre</v>
          </cell>
          <cell r="AJ974" t="str">
            <v>m\\\\\o\\d\\\\\\\\</v>
          </cell>
          <cell r="AK974" t="str">
            <v>cr\cn\\\\uuaua</v>
          </cell>
          <cell r="AL974" t="str">
            <v>Accès restreint aux membres</v>
          </cell>
          <cell r="AM974" t="str">
            <v>Source de la note de description : Version imprimée</v>
          </cell>
          <cell r="AN974" t="str">
            <v/>
          </cell>
          <cell r="AO974" t="str">
            <v>%SITE_CLIENT%/?library_guid=33C01DA4-D41F-4A98-83BD-84D46EA9D91B</v>
          </cell>
          <cell r="AP974" t="str">
            <v>Accès au travers du portail ENI</v>
          </cell>
          <cell r="AQ974" t="str">
            <v xml:space="preserve"> gouvernance </v>
          </cell>
          <cell r="AR974" t="str">
            <v xml:space="preserve"> livre moss </v>
          </cell>
          <cell r="AS974" t="str">
            <v xml:space="preserve"> livre sharepoint </v>
          </cell>
          <cell r="AT974" t="str">
            <v xml:space="preserve"> LNSO0708WSHA</v>
          </cell>
          <cell r="AU974" t="str">
            <v xml:space="preserve"> MOSS 2007 </v>
          </cell>
          <cell r="AV974" t="str">
            <v xml:space="preserve"> plan de gouvernance </v>
          </cell>
          <cell r="AW974" t="str">
            <v xml:space="preserve"> sharepoint services </v>
          </cell>
          <cell r="AX974" t="str">
            <v xml:space="preserve"> WSS </v>
          </cell>
          <cell r="AY974" t="str">
            <v xml:space="preserve">livre Microsoft </v>
          </cell>
          <cell r="AZ974" t="str">
            <v/>
          </cell>
          <cell r="BA974" t="str">
            <v/>
          </cell>
          <cell r="BB974" t="str">
            <v/>
          </cell>
          <cell r="BC974" t="str">
            <v/>
          </cell>
          <cell r="BD974" t="str">
            <v/>
          </cell>
          <cell r="BE974" t="str">
            <v/>
          </cell>
          <cell r="BF974" t="str">
            <v/>
          </cell>
          <cell r="BG974" t="str">
            <v/>
          </cell>
          <cell r="BH974" t="str">
            <v/>
          </cell>
          <cell r="BI974" t="str">
            <v/>
          </cell>
          <cell r="BJ974" t="str">
            <v/>
          </cell>
          <cell r="BK974" t="str">
            <v/>
          </cell>
          <cell r="BL974" t="str">
            <v/>
          </cell>
          <cell r="BM974" t="str">
            <v/>
          </cell>
          <cell r="BN974" t="str">
            <v/>
          </cell>
          <cell r="BO974" t="str">
            <v/>
          </cell>
          <cell r="BP974" t="str">
            <v/>
          </cell>
          <cell r="BQ974" t="str">
            <v/>
          </cell>
          <cell r="BR974" t="str">
            <v/>
          </cell>
          <cell r="BS974" t="str">
            <v/>
          </cell>
          <cell r="BT974" t="str">
            <v/>
          </cell>
          <cell r="BU974" t="str">
            <v/>
          </cell>
          <cell r="BV974" t="str">
            <v/>
          </cell>
          <cell r="BW974" t="str">
            <v/>
          </cell>
          <cell r="BX974" t="str">
            <v/>
          </cell>
        </row>
        <row r="975">
          <cell r="A975" t="str">
            <v>SO07PROS</v>
          </cell>
          <cell r="B975" t="str">
            <v>Project Server 2007</v>
          </cell>
          <cell r="C975" t="str">
            <v>Implémenter, administrer et utiliser la solution Microsoft de gestion multi projets</v>
          </cell>
          <cell r="D975" t="str">
            <v>Jean-Michel BASSET</v>
          </cell>
          <cell r="E975" t="str">
            <v/>
          </cell>
          <cell r="F975" t="str">
            <v>BASSET, Jean-Michel</v>
          </cell>
          <cell r="G975" t="str">
            <v/>
          </cell>
          <cell r="H975" t="str">
            <v/>
          </cell>
          <cell r="I975" t="str">
            <v/>
          </cell>
          <cell r="J975" t="str">
            <v/>
          </cell>
          <cell r="K975" t="str">
            <v>Edition du 1 March 2009</v>
          </cell>
          <cell r="L975" t="str">
            <v>306 pages</v>
          </cell>
          <cell r="M975" t="str">
            <v>Editions ENI</v>
          </cell>
          <cell r="N975" t="str">
            <v>fre</v>
          </cell>
          <cell r="O975" t="str">
            <v>fre</v>
          </cell>
          <cell r="P975" t="str">
            <v>fre</v>
          </cell>
          <cell r="Q975" t="str">
            <v>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v>
          </cell>
          <cell r="R975">
            <v>9782746048607</v>
          </cell>
          <cell r="S975" t="str">
            <v>Version Numérique</v>
          </cell>
          <cell r="T975">
            <v>9782746047648</v>
          </cell>
          <cell r="U975" t="str">
            <v>Version Imprimée</v>
          </cell>
          <cell r="V975" t="str">
            <v>St-Herblain</v>
          </cell>
          <cell r="W975" t="str">
            <v>Editions ENI</v>
          </cell>
          <cell r="X975">
            <v>2009</v>
          </cell>
          <cell r="Y975" t="str">
            <v>Bibliothèque Numérique ENI (Service en ligne)</v>
          </cell>
          <cell r="Z975" t="str">
            <v>SOLUTIONS INFORMATIQUES</v>
          </cell>
          <cell r="AA975" t="str">
            <v>texte</v>
          </cell>
          <cell r="AB975" t="str">
            <v>txt</v>
          </cell>
          <cell r="AC975" t="str">
            <v>rdacontent/fre</v>
          </cell>
          <cell r="AD975" t="str">
            <v>informatique</v>
          </cell>
          <cell r="AE975" t="str">
            <v>c</v>
          </cell>
          <cell r="AF975" t="str">
            <v>rdamedia/fre</v>
          </cell>
          <cell r="AG975" t="str">
            <v>ressource en ligne</v>
          </cell>
          <cell r="AH975" t="str">
            <v>cr</v>
          </cell>
          <cell r="AI975" t="str">
            <v>rdacarrier/fre</v>
          </cell>
          <cell r="AJ975" t="str">
            <v>m\\\\\o\\d\\\\\\\\</v>
          </cell>
          <cell r="AK975" t="str">
            <v>cr\cn\\\\uuaua</v>
          </cell>
          <cell r="AL975" t="str">
            <v>Accès restreint aux membres</v>
          </cell>
          <cell r="AM975" t="str">
            <v>Source de la note de description : Version imprimée</v>
          </cell>
          <cell r="AN975" t="str">
            <v/>
          </cell>
          <cell r="AO975" t="str">
            <v>%SITE_CLIENT%/?library_guid=9D57E626-1E71-4E49-8911-B4F8C068CA3C</v>
          </cell>
          <cell r="AP975" t="str">
            <v>Accès au travers du portail ENI</v>
          </cell>
          <cell r="AQ975" t="str">
            <v xml:space="preserve"> gestion de projets </v>
          </cell>
          <cell r="AR975" t="str">
            <v xml:space="preserve"> livre microsoft </v>
          </cell>
          <cell r="AS975" t="str">
            <v xml:space="preserve"> livre project server </v>
          </cell>
          <cell r="AT975" t="str">
            <v xml:space="preserve"> LNSO07PROS</v>
          </cell>
          <cell r="AU975" t="str">
            <v xml:space="preserve">livre project </v>
          </cell>
          <cell r="AV975" t="str">
            <v/>
          </cell>
          <cell r="AW975" t="str">
            <v/>
          </cell>
          <cell r="AX975" t="str">
            <v/>
          </cell>
          <cell r="AY975" t="str">
            <v/>
          </cell>
          <cell r="AZ975" t="str">
            <v/>
          </cell>
          <cell r="BA975" t="str">
            <v/>
          </cell>
          <cell r="BB975" t="str">
            <v/>
          </cell>
          <cell r="BC975" t="str">
            <v/>
          </cell>
          <cell r="BD975" t="str">
            <v/>
          </cell>
          <cell r="BE975" t="str">
            <v/>
          </cell>
          <cell r="BF975" t="str">
            <v/>
          </cell>
          <cell r="BG975" t="str">
            <v/>
          </cell>
          <cell r="BH975" t="str">
            <v/>
          </cell>
          <cell r="BI975" t="str">
            <v/>
          </cell>
          <cell r="BJ975" t="str">
            <v/>
          </cell>
          <cell r="BK975" t="str">
            <v/>
          </cell>
          <cell r="BL975" t="str">
            <v/>
          </cell>
          <cell r="BM975" t="str">
            <v/>
          </cell>
          <cell r="BN975" t="str">
            <v/>
          </cell>
          <cell r="BO975" t="str">
            <v/>
          </cell>
          <cell r="BP975" t="str">
            <v/>
          </cell>
          <cell r="BQ975" t="str">
            <v/>
          </cell>
          <cell r="BR975" t="str">
            <v/>
          </cell>
          <cell r="BS975" t="str">
            <v/>
          </cell>
          <cell r="BT975" t="str">
            <v/>
          </cell>
          <cell r="BU975" t="str">
            <v/>
          </cell>
          <cell r="BV975" t="str">
            <v/>
          </cell>
          <cell r="BW975" t="str">
            <v/>
          </cell>
          <cell r="BX975" t="str">
            <v/>
          </cell>
        </row>
        <row r="976">
          <cell r="A976" t="str">
            <v>SO07VIS</v>
          </cell>
          <cell r="B976" t="str">
            <v>MS Visio</v>
          </cell>
          <cell r="C976" t="str">
            <v>Fonctions avancées et développement en VBA</v>
          </cell>
          <cell r="D976" t="str">
            <v>Thierry DOMELAND</v>
          </cell>
          <cell r="E976" t="str">
            <v/>
          </cell>
          <cell r="F976" t="str">
            <v>DOMELAND, Thierry</v>
          </cell>
          <cell r="G976" t="str">
            <v/>
          </cell>
          <cell r="H976" t="str">
            <v/>
          </cell>
          <cell r="I976" t="str">
            <v/>
          </cell>
          <cell r="J976" t="str">
            <v/>
          </cell>
          <cell r="K976" t="str">
            <v>Edition du 1 March 2010</v>
          </cell>
          <cell r="L976" t="str">
            <v>310 pages</v>
          </cell>
          <cell r="M976" t="str">
            <v>Editions ENI</v>
          </cell>
          <cell r="N976" t="str">
            <v>fre</v>
          </cell>
          <cell r="O976" t="str">
            <v>fre</v>
          </cell>
          <cell r="P976" t="str">
            <v>fre</v>
          </cell>
          <cell r="Q976" t="str">
            <v>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v>
          </cell>
          <cell r="R976">
            <v>9782746054547</v>
          </cell>
          <cell r="S976" t="str">
            <v>Version Numérique</v>
          </cell>
          <cell r="T976">
            <v>9782746053878</v>
          </cell>
          <cell r="U976" t="str">
            <v>Version Imprimée</v>
          </cell>
          <cell r="V976" t="str">
            <v>St-Herblain</v>
          </cell>
          <cell r="W976" t="str">
            <v>Editions ENI</v>
          </cell>
          <cell r="X976">
            <v>2010</v>
          </cell>
          <cell r="Y976" t="str">
            <v>Bibliothèque Numérique ENI (Service en ligne)</v>
          </cell>
          <cell r="Z976" t="str">
            <v>SOLUTIONS INFORMATIQUES</v>
          </cell>
          <cell r="AA976" t="str">
            <v>texte</v>
          </cell>
          <cell r="AB976" t="str">
            <v>txt</v>
          </cell>
          <cell r="AC976" t="str">
            <v>rdacontent/fre</v>
          </cell>
          <cell r="AD976" t="str">
            <v>informatique</v>
          </cell>
          <cell r="AE976" t="str">
            <v>c</v>
          </cell>
          <cell r="AF976" t="str">
            <v>rdamedia/fre</v>
          </cell>
          <cell r="AG976" t="str">
            <v>ressource en ligne</v>
          </cell>
          <cell r="AH976" t="str">
            <v>cr</v>
          </cell>
          <cell r="AI976" t="str">
            <v>rdacarrier/fre</v>
          </cell>
          <cell r="AJ976" t="str">
            <v>m\\\\\o\\d\\\\\\\\</v>
          </cell>
          <cell r="AK976" t="str">
            <v>cr\cn\\\\uuaua</v>
          </cell>
          <cell r="AL976" t="str">
            <v>Accès restreint aux membres</v>
          </cell>
          <cell r="AM976" t="str">
            <v>Source de la note de description : Version imprimée</v>
          </cell>
          <cell r="AN976" t="str">
            <v/>
          </cell>
          <cell r="AO976" t="str">
            <v>%SITE_CLIENT%/?library_guid=B27925E3-E2E0-4113-8CA2-2CB3FF21C8EA</v>
          </cell>
          <cell r="AP976" t="str">
            <v>Accès au travers du portail ENI</v>
          </cell>
          <cell r="AQ976" t="str">
            <v xml:space="preserve"> livre vba </v>
          </cell>
          <cell r="AR976" t="str">
            <v xml:space="preserve"> LNSO07VIS</v>
          </cell>
          <cell r="AS976" t="str">
            <v xml:space="preserve"> microsoft </v>
          </cell>
          <cell r="AT976" t="str">
            <v xml:space="preserve"> schemas </v>
          </cell>
          <cell r="AU976" t="str">
            <v xml:space="preserve"> schémas </v>
          </cell>
          <cell r="AV976" t="str">
            <v xml:space="preserve"> vba visio </v>
          </cell>
          <cell r="AW976" t="str">
            <v xml:space="preserve"> visio vba </v>
          </cell>
          <cell r="AX976" t="str">
            <v xml:space="preserve">livre visio </v>
          </cell>
          <cell r="AY976" t="str">
            <v/>
          </cell>
          <cell r="AZ976" t="str">
            <v/>
          </cell>
          <cell r="BA976" t="str">
            <v/>
          </cell>
          <cell r="BB976" t="str">
            <v/>
          </cell>
          <cell r="BC976" t="str">
            <v/>
          </cell>
          <cell r="BD976" t="str">
            <v/>
          </cell>
          <cell r="BE976" t="str">
            <v/>
          </cell>
          <cell r="BF976" t="str">
            <v/>
          </cell>
          <cell r="BG976" t="str">
            <v/>
          </cell>
          <cell r="BH976" t="str">
            <v/>
          </cell>
          <cell r="BI976" t="str">
            <v/>
          </cell>
          <cell r="BJ976" t="str">
            <v/>
          </cell>
          <cell r="BK976" t="str">
            <v/>
          </cell>
          <cell r="BL976" t="str">
            <v/>
          </cell>
          <cell r="BM976" t="str">
            <v/>
          </cell>
          <cell r="BN976" t="str">
            <v/>
          </cell>
          <cell r="BO976" t="str">
            <v/>
          </cell>
          <cell r="BP976" t="str">
            <v/>
          </cell>
          <cell r="BQ976" t="str">
            <v/>
          </cell>
          <cell r="BR976" t="str">
            <v/>
          </cell>
          <cell r="BS976" t="str">
            <v/>
          </cell>
          <cell r="BT976" t="str">
            <v/>
          </cell>
          <cell r="BU976" t="str">
            <v/>
          </cell>
          <cell r="BV976" t="str">
            <v/>
          </cell>
          <cell r="BW976" t="str">
            <v/>
          </cell>
          <cell r="BX976" t="str">
            <v/>
          </cell>
        </row>
        <row r="977">
          <cell r="A977" t="str">
            <v>SO10EXCV</v>
          </cell>
          <cell r="B977" t="str">
            <v>VBA Excel 2010</v>
          </cell>
          <cell r="C977" t="str">
            <v>Développez par l'exemple une application professionnelle</v>
          </cell>
          <cell r="D977" t="str">
            <v>Ludovic LANNOY</v>
          </cell>
          <cell r="E977" t="str">
            <v/>
          </cell>
          <cell r="F977" t="str">
            <v>LANNOY, Ludovic</v>
          </cell>
          <cell r="G977" t="str">
            <v/>
          </cell>
          <cell r="H977" t="str">
            <v/>
          </cell>
          <cell r="I977" t="str">
            <v/>
          </cell>
          <cell r="J977" t="str">
            <v/>
          </cell>
          <cell r="K977" t="str">
            <v>Edition du 1 August 2010</v>
          </cell>
          <cell r="L977" t="str">
            <v>300 pages</v>
          </cell>
          <cell r="M977" t="str">
            <v>Editions ENI</v>
          </cell>
          <cell r="N977" t="str">
            <v>fre</v>
          </cell>
          <cell r="O977" t="str">
            <v>fre</v>
          </cell>
          <cell r="P977" t="str">
            <v>fre</v>
          </cell>
          <cell r="Q977" t="str">
            <v>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v>
          </cell>
          <cell r="R977">
            <v>9782746057029</v>
          </cell>
          <cell r="S977" t="str">
            <v>Version Numérique</v>
          </cell>
          <cell r="T977">
            <v>9782746056176</v>
          </cell>
          <cell r="U977" t="str">
            <v>Version Imprimée</v>
          </cell>
          <cell r="V977" t="str">
            <v>St-Herblain</v>
          </cell>
          <cell r="W977" t="str">
            <v>Editions ENI</v>
          </cell>
          <cell r="X977">
            <v>2010</v>
          </cell>
          <cell r="Y977" t="str">
            <v>Bibliothèque Numérique ENI (Service en ligne)</v>
          </cell>
          <cell r="Z977" t="str">
            <v>SOLUTIONS INFORMATIQUES</v>
          </cell>
          <cell r="AA977" t="str">
            <v>texte</v>
          </cell>
          <cell r="AB977" t="str">
            <v>txt</v>
          </cell>
          <cell r="AC977" t="str">
            <v>rdacontent/fre</v>
          </cell>
          <cell r="AD977" t="str">
            <v>informatique</v>
          </cell>
          <cell r="AE977" t="str">
            <v>c</v>
          </cell>
          <cell r="AF977" t="str">
            <v>rdamedia/fre</v>
          </cell>
          <cell r="AG977" t="str">
            <v>ressource en ligne</v>
          </cell>
          <cell r="AH977" t="str">
            <v>cr</v>
          </cell>
          <cell r="AI977" t="str">
            <v>rdacarrier/fre</v>
          </cell>
          <cell r="AJ977" t="str">
            <v>m\\\\\o\\d\\\\\\\\</v>
          </cell>
          <cell r="AK977" t="str">
            <v>cr\cn\\\\uuaua</v>
          </cell>
          <cell r="AL977" t="str">
            <v>Accès restreint aux membres</v>
          </cell>
          <cell r="AM977" t="str">
            <v>Source de la note de description : Version imprimée</v>
          </cell>
          <cell r="AN977" t="str">
            <v/>
          </cell>
          <cell r="AO977" t="str">
            <v>%SITE_CLIENT%/?library_guid=7AB4C4F2-B33E-4C39-BE7F-7A76302B219B</v>
          </cell>
          <cell r="AP977" t="str">
            <v>Accès au travers du portail ENI</v>
          </cell>
          <cell r="AQ977" t="str">
            <v xml:space="preserve"> développement </v>
          </cell>
          <cell r="AR977" t="str">
            <v xml:space="preserve"> excel vba </v>
          </cell>
          <cell r="AS977" t="str">
            <v xml:space="preserve"> livre excel </v>
          </cell>
          <cell r="AT977" t="str">
            <v xml:space="preserve"> LNSO10EXCV</v>
          </cell>
          <cell r="AU977" t="str">
            <v xml:space="preserve"> microsoft </v>
          </cell>
          <cell r="AV977" t="str">
            <v xml:space="preserve">livre vba </v>
          </cell>
          <cell r="AW977" t="str">
            <v/>
          </cell>
          <cell r="AX977" t="str">
            <v/>
          </cell>
          <cell r="AY977" t="str">
            <v/>
          </cell>
          <cell r="AZ977" t="str">
            <v/>
          </cell>
          <cell r="BA977" t="str">
            <v/>
          </cell>
          <cell r="BB977" t="str">
            <v/>
          </cell>
          <cell r="BC977" t="str">
            <v/>
          </cell>
          <cell r="BD977" t="str">
            <v/>
          </cell>
          <cell r="BE977" t="str">
            <v/>
          </cell>
          <cell r="BF977" t="str">
            <v/>
          </cell>
          <cell r="BG977" t="str">
            <v/>
          </cell>
          <cell r="BH977" t="str">
            <v/>
          </cell>
          <cell r="BI977" t="str">
            <v/>
          </cell>
          <cell r="BJ977" t="str">
            <v/>
          </cell>
          <cell r="BK977" t="str">
            <v/>
          </cell>
          <cell r="BL977" t="str">
            <v/>
          </cell>
          <cell r="BM977" t="str">
            <v/>
          </cell>
          <cell r="BN977" t="str">
            <v/>
          </cell>
          <cell r="BO977" t="str">
            <v/>
          </cell>
          <cell r="BP977" t="str">
            <v/>
          </cell>
          <cell r="BQ977" t="str">
            <v/>
          </cell>
          <cell r="BR977" t="str">
            <v/>
          </cell>
          <cell r="BS977" t="str">
            <v/>
          </cell>
          <cell r="BT977" t="str">
            <v/>
          </cell>
          <cell r="BU977" t="str">
            <v/>
          </cell>
          <cell r="BV977" t="str">
            <v/>
          </cell>
          <cell r="BW977" t="str">
            <v/>
          </cell>
          <cell r="BX977" t="str">
            <v/>
          </cell>
        </row>
        <row r="978">
          <cell r="A978" t="str">
            <v>SO10VBA</v>
          </cell>
          <cell r="B978" t="str">
            <v>VBA pour Office 2010</v>
          </cell>
          <cell r="C978" t="str">
            <v>Exemples et modèles d'applications - Un pas vers VSTO</v>
          </cell>
          <cell r="D978" t="str">
            <v>Taoffi NASSAR</v>
          </cell>
          <cell r="E978" t="str">
            <v/>
          </cell>
          <cell r="F978" t="str">
            <v>NASSAR, Taoffi</v>
          </cell>
          <cell r="G978" t="str">
            <v/>
          </cell>
          <cell r="H978" t="str">
            <v/>
          </cell>
          <cell r="I978" t="str">
            <v/>
          </cell>
          <cell r="J978" t="str">
            <v/>
          </cell>
          <cell r="K978" t="str">
            <v>Edition du 1 September 2010</v>
          </cell>
          <cell r="L978" t="str">
            <v>387 pages</v>
          </cell>
          <cell r="M978" t="str">
            <v>Editions ENI</v>
          </cell>
          <cell r="N978" t="str">
            <v>fre</v>
          </cell>
          <cell r="O978" t="str">
            <v>fre</v>
          </cell>
          <cell r="P978" t="str">
            <v>fre</v>
          </cell>
          <cell r="Q978" t="str">
            <v>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v>
          </cell>
          <cell r="R978">
            <v>9782746058996</v>
          </cell>
          <cell r="S978" t="str">
            <v>Version Numérique</v>
          </cell>
          <cell r="T978">
            <v>9782746056671</v>
          </cell>
          <cell r="U978" t="str">
            <v>Version Imprimée</v>
          </cell>
          <cell r="V978" t="str">
            <v>St-Herblain</v>
          </cell>
          <cell r="W978" t="str">
            <v>Editions ENI</v>
          </cell>
          <cell r="X978">
            <v>2010</v>
          </cell>
          <cell r="Y978" t="str">
            <v>Bibliothèque Numérique ENI (Service en ligne)</v>
          </cell>
          <cell r="Z978" t="str">
            <v>SOLUTIONS INFORMATIQUES</v>
          </cell>
          <cell r="AA978" t="str">
            <v>texte</v>
          </cell>
          <cell r="AB978" t="str">
            <v>txt</v>
          </cell>
          <cell r="AC978" t="str">
            <v>rdacontent/fre</v>
          </cell>
          <cell r="AD978" t="str">
            <v>informatique</v>
          </cell>
          <cell r="AE978" t="str">
            <v>c</v>
          </cell>
          <cell r="AF978" t="str">
            <v>rdamedia/fre</v>
          </cell>
          <cell r="AG978" t="str">
            <v>ressource en ligne</v>
          </cell>
          <cell r="AH978" t="str">
            <v>cr</v>
          </cell>
          <cell r="AI978" t="str">
            <v>rdacarrier/fre</v>
          </cell>
          <cell r="AJ978" t="str">
            <v>m\\\\\o\\d\\\\\\\\</v>
          </cell>
          <cell r="AK978" t="str">
            <v>cr\cn\\\\uuaua</v>
          </cell>
          <cell r="AL978" t="str">
            <v>Accès restreint aux membres</v>
          </cell>
          <cell r="AM978" t="str">
            <v>Source de la note de description : Version imprimée</v>
          </cell>
          <cell r="AN978" t="str">
            <v/>
          </cell>
          <cell r="AO978" t="str">
            <v>%SITE_CLIENT%/?library_guid=30F31F95-5EBD-424B-9192-484C4F79B1E1</v>
          </cell>
          <cell r="AP978" t="str">
            <v>Accès au travers du portail ENI</v>
          </cell>
          <cell r="AQ978" t="str">
            <v xml:space="preserve"> développement </v>
          </cell>
          <cell r="AR978" t="str">
            <v xml:space="preserve"> livre vsto </v>
          </cell>
          <cell r="AS978" t="str">
            <v xml:space="preserve"> LNSO10VBA</v>
          </cell>
          <cell r="AT978" t="str">
            <v xml:space="preserve"> microsoft </v>
          </cell>
          <cell r="AU978" t="str">
            <v xml:space="preserve"> ms office </v>
          </cell>
          <cell r="AV978" t="str">
            <v xml:space="preserve"> office </v>
          </cell>
          <cell r="AW978" t="str">
            <v xml:space="preserve">livre vba </v>
          </cell>
          <cell r="AX978" t="str">
            <v/>
          </cell>
          <cell r="AY978" t="str">
            <v/>
          </cell>
          <cell r="AZ978" t="str">
            <v/>
          </cell>
          <cell r="BA978" t="str">
            <v/>
          </cell>
          <cell r="BB978" t="str">
            <v/>
          </cell>
          <cell r="BC978" t="str">
            <v/>
          </cell>
          <cell r="BD978" t="str">
            <v/>
          </cell>
          <cell r="BE978" t="str">
            <v/>
          </cell>
          <cell r="BF978" t="str">
            <v/>
          </cell>
          <cell r="BG978" t="str">
            <v/>
          </cell>
          <cell r="BH978" t="str">
            <v/>
          </cell>
          <cell r="BI978" t="str">
            <v/>
          </cell>
          <cell r="BJ978" t="str">
            <v/>
          </cell>
          <cell r="BK978" t="str">
            <v/>
          </cell>
          <cell r="BL978" t="str">
            <v/>
          </cell>
          <cell r="BM978" t="str">
            <v/>
          </cell>
          <cell r="BN978" t="str">
            <v/>
          </cell>
          <cell r="BO978" t="str">
            <v/>
          </cell>
          <cell r="BP978" t="str">
            <v/>
          </cell>
          <cell r="BQ978" t="str">
            <v/>
          </cell>
          <cell r="BR978" t="str">
            <v/>
          </cell>
          <cell r="BS978" t="str">
            <v/>
          </cell>
          <cell r="BT978" t="str">
            <v/>
          </cell>
          <cell r="BU978" t="str">
            <v/>
          </cell>
          <cell r="BV978" t="str">
            <v/>
          </cell>
          <cell r="BW978" t="str">
            <v/>
          </cell>
          <cell r="BX978" t="str">
            <v/>
          </cell>
        </row>
        <row r="979">
          <cell r="A979" t="str">
            <v>SO10VIS</v>
          </cell>
          <cell r="B979" t="str">
            <v>Visual Studio 2010</v>
          </cell>
          <cell r="C979" t="str">
            <v>Développez pour le web avec C# 4, Framework Entity 4, ASP .NET 4.0, ...</v>
          </cell>
          <cell r="D979" t="str">
            <v>Julien DOLLON,James RAVAILLE</v>
          </cell>
          <cell r="E979" t="str">
            <v/>
          </cell>
          <cell r="F979" t="str">
            <v>DOLLON, Julien</v>
          </cell>
          <cell r="G979" t="str">
            <v>RAVAILLE, James</v>
          </cell>
          <cell r="H979" t="str">
            <v/>
          </cell>
          <cell r="I979" t="str">
            <v/>
          </cell>
          <cell r="J979" t="str">
            <v/>
          </cell>
          <cell r="K979" t="str">
            <v>Edition du 1 August 2010</v>
          </cell>
          <cell r="L979" t="str">
            <v>512 pages</v>
          </cell>
          <cell r="M979" t="str">
            <v>Editions ENI</v>
          </cell>
          <cell r="N979" t="str">
            <v>fre</v>
          </cell>
          <cell r="O979" t="str">
            <v>fre</v>
          </cell>
          <cell r="P979" t="str">
            <v>fre</v>
          </cell>
          <cell r="Q979" t="str">
            <v>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v>
          </cell>
          <cell r="R979">
            <v>9782746057067</v>
          </cell>
          <cell r="S979" t="str">
            <v>Version Numérique</v>
          </cell>
          <cell r="T979">
            <v>9782746056190</v>
          </cell>
          <cell r="U979" t="str">
            <v>Version Imprimée</v>
          </cell>
          <cell r="V979" t="str">
            <v>St-Herblain</v>
          </cell>
          <cell r="W979" t="str">
            <v>Editions ENI</v>
          </cell>
          <cell r="X979">
            <v>2010</v>
          </cell>
          <cell r="Y979" t="str">
            <v>Bibliothèque Numérique ENI (Service en ligne)</v>
          </cell>
          <cell r="Z979" t="str">
            <v>SOLUTIONS INFORMATIQUES</v>
          </cell>
          <cell r="AA979" t="str">
            <v>texte</v>
          </cell>
          <cell r="AB979" t="str">
            <v>txt</v>
          </cell>
          <cell r="AC979" t="str">
            <v>rdacontent/fre</v>
          </cell>
          <cell r="AD979" t="str">
            <v>informatique</v>
          </cell>
          <cell r="AE979" t="str">
            <v>c</v>
          </cell>
          <cell r="AF979" t="str">
            <v>rdamedia/fre</v>
          </cell>
          <cell r="AG979" t="str">
            <v>ressource en ligne</v>
          </cell>
          <cell r="AH979" t="str">
            <v>cr</v>
          </cell>
          <cell r="AI979" t="str">
            <v>rdacarrier/fre</v>
          </cell>
          <cell r="AJ979" t="str">
            <v>m\\\\\o\\d\\\\\\\\</v>
          </cell>
          <cell r="AK979" t="str">
            <v>cr\cn\\\\uuaua</v>
          </cell>
          <cell r="AL979" t="str">
            <v>Accès restreint aux membres</v>
          </cell>
          <cell r="AM979" t="str">
            <v>Source de la note de description : Version imprimée</v>
          </cell>
          <cell r="AN979" t="str">
            <v/>
          </cell>
          <cell r="AO979" t="str">
            <v>%SITE_CLIENT%/?library_guid=0075F084-4B01-48C1-82F3-52910E0C84D3</v>
          </cell>
          <cell r="AP979" t="str">
            <v>Accès au travers du portail ENI</v>
          </cell>
          <cell r="AQ979" t="str">
            <v xml:space="preserve"> .net </v>
          </cell>
          <cell r="AR979" t="str">
            <v xml:space="preserve"> ajax </v>
          </cell>
          <cell r="AS979" t="str">
            <v xml:space="preserve"> c sharp </v>
          </cell>
          <cell r="AT979" t="str">
            <v xml:space="preserve"> EntityDataSource </v>
          </cell>
          <cell r="AU979" t="str">
            <v xml:space="preserve"> livre visual studio </v>
          </cell>
          <cell r="AV979" t="str">
            <v xml:space="preserve"> LNSO10VIS</v>
          </cell>
          <cell r="AW979" t="str">
            <v xml:space="preserve"> M</v>
          </cell>
          <cell r="AX979" t="str">
            <v xml:space="preserve"> microsoft </v>
          </cell>
          <cell r="AY979" t="str">
            <v xml:space="preserve"> mvvm </v>
          </cell>
          <cell r="AZ979" t="str">
            <v xml:space="preserve"> vs </v>
          </cell>
          <cell r="BA979" t="str">
            <v xml:space="preserve"> vs 2010 </v>
          </cell>
          <cell r="BB979" t="str">
            <v xml:space="preserve">livre C# </v>
          </cell>
          <cell r="BC979" t="str">
            <v>V</v>
          </cell>
          <cell r="BD979" t="str">
            <v xml:space="preserve">VM </v>
          </cell>
          <cell r="BE979" t="str">
            <v/>
          </cell>
          <cell r="BF979" t="str">
            <v/>
          </cell>
          <cell r="BG979" t="str">
            <v/>
          </cell>
          <cell r="BH979" t="str">
            <v/>
          </cell>
          <cell r="BI979" t="str">
            <v/>
          </cell>
          <cell r="BJ979" t="str">
            <v/>
          </cell>
          <cell r="BK979" t="str">
            <v/>
          </cell>
          <cell r="BL979" t="str">
            <v/>
          </cell>
          <cell r="BM979" t="str">
            <v/>
          </cell>
          <cell r="BN979" t="str">
            <v/>
          </cell>
          <cell r="BO979" t="str">
            <v/>
          </cell>
          <cell r="BP979" t="str">
            <v/>
          </cell>
          <cell r="BQ979" t="str">
            <v/>
          </cell>
          <cell r="BR979" t="str">
            <v/>
          </cell>
          <cell r="BS979" t="str">
            <v/>
          </cell>
          <cell r="BT979" t="str">
            <v/>
          </cell>
          <cell r="BU979" t="str">
            <v/>
          </cell>
          <cell r="BV979" t="str">
            <v/>
          </cell>
          <cell r="BW979" t="str">
            <v/>
          </cell>
          <cell r="BX979" t="str">
            <v/>
          </cell>
        </row>
        <row r="980">
          <cell r="A980" t="str">
            <v>SO13VIS</v>
          </cell>
          <cell r="B980" t="str">
            <v>Visual Studio 2013</v>
          </cell>
          <cell r="C980" t="str">
            <v>Concevoir et développer des projets Web, les gérer avec TFS 2013</v>
          </cell>
          <cell r="D980" t="str">
            <v>Jason DE OLIVEIRA,Simon GILQUIN,François MERAND,Nicholas SUTER</v>
          </cell>
          <cell r="E980" t="str">
            <v/>
          </cell>
          <cell r="F980" t="str">
            <v>DE OLIVEIRA, Jason</v>
          </cell>
          <cell r="G980" t="str">
            <v>GILQUIN, Simon</v>
          </cell>
          <cell r="H980" t="str">
            <v>MERAND, François</v>
          </cell>
          <cell r="I980" t="str">
            <v>SUTER, Nicholas</v>
          </cell>
          <cell r="J980" t="str">
            <v/>
          </cell>
          <cell r="K980" t="str">
            <v>Edition du 1 December 2013</v>
          </cell>
          <cell r="L980" t="str">
            <v>515 pages</v>
          </cell>
          <cell r="M980" t="str">
            <v>Editions ENI</v>
          </cell>
          <cell r="N980" t="str">
            <v>fre</v>
          </cell>
          <cell r="O980" t="str">
            <v>fre</v>
          </cell>
          <cell r="P980" t="str">
            <v>fre</v>
          </cell>
          <cell r="Q980" t="str">
            <v>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v>
          </cell>
          <cell r="R980">
            <v>9782746086661</v>
          </cell>
          <cell r="S980" t="str">
            <v>Version Numérique</v>
          </cell>
          <cell r="T980">
            <v>9782746085381</v>
          </cell>
          <cell r="U980" t="str">
            <v>Version Imprimée</v>
          </cell>
          <cell r="V980" t="str">
            <v>St-Herblain</v>
          </cell>
          <cell r="W980" t="str">
            <v>Editions ENI</v>
          </cell>
          <cell r="X980">
            <v>2013</v>
          </cell>
          <cell r="Y980" t="str">
            <v>Bibliothèque Numérique ENI (Service en ligne)</v>
          </cell>
          <cell r="Z980" t="str">
            <v>SOLUTIONS INFORMATIQUES</v>
          </cell>
          <cell r="AA980" t="str">
            <v>texte</v>
          </cell>
          <cell r="AB980" t="str">
            <v>txt</v>
          </cell>
          <cell r="AC980" t="str">
            <v>rdacontent/fre</v>
          </cell>
          <cell r="AD980" t="str">
            <v>informatique</v>
          </cell>
          <cell r="AE980" t="str">
            <v>c</v>
          </cell>
          <cell r="AF980" t="str">
            <v>rdamedia/fre</v>
          </cell>
          <cell r="AG980" t="str">
            <v>ressource en ligne</v>
          </cell>
          <cell r="AH980" t="str">
            <v>cr</v>
          </cell>
          <cell r="AI980" t="str">
            <v>rdacarrier/fre</v>
          </cell>
          <cell r="AJ980" t="str">
            <v>m\\\\\o\\d\\\\\\\\</v>
          </cell>
          <cell r="AK980" t="str">
            <v>cr\cn\\\\uuaua</v>
          </cell>
          <cell r="AL980" t="str">
            <v>Accès restreint aux membres</v>
          </cell>
          <cell r="AM980" t="str">
            <v>Source de la note de description : Version imprimée</v>
          </cell>
          <cell r="AN980" t="str">
            <v/>
          </cell>
          <cell r="AO980" t="str">
            <v>%SITE_CLIENT%/?library_guid=22D82739-EC63-4545-B61E-3F23D4755B6A</v>
          </cell>
          <cell r="AP980" t="str">
            <v>Accès au travers du portail ENI</v>
          </cell>
          <cell r="AQ980" t="str">
            <v xml:space="preserve"> .net </v>
          </cell>
          <cell r="AR980" t="str">
            <v xml:space="preserve"> alm </v>
          </cell>
          <cell r="AS980" t="str">
            <v xml:space="preserve"> asp </v>
          </cell>
          <cell r="AT980" t="str">
            <v xml:space="preserve"> asp.net </v>
          </cell>
          <cell r="AU980" t="str">
            <v xml:space="preserve"> entity </v>
          </cell>
          <cell r="AV980" t="str">
            <v xml:space="preserve"> entity framework </v>
          </cell>
          <cell r="AW980" t="str">
            <v xml:space="preserve"> LNSO13VIS</v>
          </cell>
          <cell r="AX980" t="str">
            <v xml:space="preserve"> poco </v>
          </cell>
          <cell r="AY980" t="str">
            <v xml:space="preserve"> VS </v>
          </cell>
          <cell r="AZ980" t="str">
            <v xml:space="preserve"> wcf  </v>
          </cell>
          <cell r="BA980" t="str">
            <v xml:space="preserve">microsoft </v>
          </cell>
          <cell r="BB980" t="str">
            <v/>
          </cell>
          <cell r="BC980" t="str">
            <v/>
          </cell>
          <cell r="BD980" t="str">
            <v/>
          </cell>
          <cell r="BE980" t="str">
            <v/>
          </cell>
          <cell r="BF980" t="str">
            <v/>
          </cell>
          <cell r="BG980" t="str">
            <v/>
          </cell>
          <cell r="BH980" t="str">
            <v/>
          </cell>
          <cell r="BI980" t="str">
            <v/>
          </cell>
          <cell r="BJ980" t="str">
            <v/>
          </cell>
          <cell r="BK980" t="str">
            <v/>
          </cell>
          <cell r="BL980" t="str">
            <v/>
          </cell>
          <cell r="BM980" t="str">
            <v/>
          </cell>
          <cell r="BN980" t="str">
            <v/>
          </cell>
          <cell r="BO980" t="str">
            <v/>
          </cell>
          <cell r="BP980" t="str">
            <v/>
          </cell>
          <cell r="BQ980" t="str">
            <v/>
          </cell>
          <cell r="BR980" t="str">
            <v/>
          </cell>
          <cell r="BS980" t="str">
            <v/>
          </cell>
          <cell r="BT980" t="str">
            <v/>
          </cell>
          <cell r="BU980" t="str">
            <v/>
          </cell>
          <cell r="BV980" t="str">
            <v/>
          </cell>
          <cell r="BW980" t="str">
            <v/>
          </cell>
          <cell r="BX980" t="str">
            <v/>
          </cell>
        </row>
        <row r="981">
          <cell r="A981" t="str">
            <v>SO2.5POS</v>
          </cell>
          <cell r="B981" t="str">
            <v>Postfix et Amavis</v>
          </cell>
          <cell r="C981" t="str">
            <v>Installer et administrer un serveur de messagerie sous Unix ou Linux</v>
          </cell>
          <cell r="D981" t="str">
            <v>Jean-Paul ARCHIER</v>
          </cell>
          <cell r="E981" t="str">
            <v/>
          </cell>
          <cell r="F981" t="str">
            <v>ARCHIER, Jean-Paul</v>
          </cell>
          <cell r="G981" t="str">
            <v/>
          </cell>
          <cell r="H981" t="str">
            <v/>
          </cell>
          <cell r="I981" t="str">
            <v/>
          </cell>
          <cell r="J981" t="str">
            <v/>
          </cell>
          <cell r="K981" t="str">
            <v>Edition du 1 August 2009</v>
          </cell>
          <cell r="L981" t="str">
            <v>353 pages</v>
          </cell>
          <cell r="M981" t="str">
            <v>Editions ENI</v>
          </cell>
          <cell r="N981" t="str">
            <v>fre</v>
          </cell>
          <cell r="O981" t="str">
            <v>fre</v>
          </cell>
          <cell r="P981" t="str">
            <v>fre</v>
          </cell>
          <cell r="Q981" t="str">
            <v>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v>
          </cell>
          <cell r="R981">
            <v>9782746051126</v>
          </cell>
          <cell r="S981" t="str">
            <v>Version Numérique</v>
          </cell>
          <cell r="T981">
            <v>9782746050051</v>
          </cell>
          <cell r="U981" t="str">
            <v>Version Imprimée</v>
          </cell>
          <cell r="V981" t="str">
            <v>St-Herblain</v>
          </cell>
          <cell r="W981" t="str">
            <v>Editions ENI</v>
          </cell>
          <cell r="X981">
            <v>2009</v>
          </cell>
          <cell r="Y981" t="str">
            <v>Bibliothèque Numérique ENI (Service en ligne)</v>
          </cell>
          <cell r="Z981" t="str">
            <v>SOLUTIONS INFORMATIQUES</v>
          </cell>
          <cell r="AA981" t="str">
            <v>texte</v>
          </cell>
          <cell r="AB981" t="str">
            <v>txt</v>
          </cell>
          <cell r="AC981" t="str">
            <v>rdacontent/fre</v>
          </cell>
          <cell r="AD981" t="str">
            <v>informatique</v>
          </cell>
          <cell r="AE981" t="str">
            <v>c</v>
          </cell>
          <cell r="AF981" t="str">
            <v>rdamedia/fre</v>
          </cell>
          <cell r="AG981" t="str">
            <v>ressource en ligne</v>
          </cell>
          <cell r="AH981" t="str">
            <v>cr</v>
          </cell>
          <cell r="AI981" t="str">
            <v>rdacarrier/fre</v>
          </cell>
          <cell r="AJ981" t="str">
            <v>m\\\\\o\\d\\\\\\\\</v>
          </cell>
          <cell r="AK981" t="str">
            <v>cr\cn\\\\uuaua</v>
          </cell>
          <cell r="AL981" t="str">
            <v>Accès restreint aux membres</v>
          </cell>
          <cell r="AM981" t="str">
            <v>Source de la note de description : Version imprimée</v>
          </cell>
          <cell r="AN981" t="str">
            <v/>
          </cell>
          <cell r="AO981" t="str">
            <v>%SITE_CLIENT%/?library_guid=8A19AE0A-2DE5-4129-AA89-F3A081B148CA</v>
          </cell>
          <cell r="AP981" t="str">
            <v>Accès au travers du portail ENI</v>
          </cell>
          <cell r="AQ981" t="str">
            <v xml:space="preserve">  SpamAssassin </v>
          </cell>
          <cell r="AR981" t="str">
            <v xml:space="preserve"> bsd </v>
          </cell>
          <cell r="AS981" t="str">
            <v xml:space="preserve"> Clamav </v>
          </cell>
          <cell r="AT981" t="str">
            <v xml:space="preserve"> greylistage </v>
          </cell>
          <cell r="AU981" t="str">
            <v xml:space="preserve"> greylisting </v>
          </cell>
          <cell r="AV981" t="str">
            <v xml:space="preserve"> livre amavis </v>
          </cell>
          <cell r="AW981" t="str">
            <v xml:space="preserve"> livre messagerie </v>
          </cell>
          <cell r="AX981" t="str">
            <v xml:space="preserve"> LNSO2.5POS</v>
          </cell>
          <cell r="AY981" t="str">
            <v xml:space="preserve"> open source </v>
          </cell>
          <cell r="AZ981" t="str">
            <v xml:space="preserve"> Postgrey </v>
          </cell>
          <cell r="BA981" t="str">
            <v xml:space="preserve">livre postfix </v>
          </cell>
          <cell r="BB981" t="str">
            <v/>
          </cell>
          <cell r="BC981" t="str">
            <v/>
          </cell>
          <cell r="BD981" t="str">
            <v/>
          </cell>
          <cell r="BE981" t="str">
            <v/>
          </cell>
          <cell r="BF981" t="str">
            <v/>
          </cell>
          <cell r="BG981" t="str">
            <v/>
          </cell>
          <cell r="BH981" t="str">
            <v/>
          </cell>
          <cell r="BI981" t="str">
            <v/>
          </cell>
          <cell r="BJ981" t="str">
            <v/>
          </cell>
          <cell r="BK981" t="str">
            <v/>
          </cell>
          <cell r="BL981" t="str">
            <v/>
          </cell>
          <cell r="BM981" t="str">
            <v/>
          </cell>
          <cell r="BN981" t="str">
            <v/>
          </cell>
          <cell r="BO981" t="str">
            <v/>
          </cell>
          <cell r="BP981" t="str">
            <v/>
          </cell>
          <cell r="BQ981" t="str">
            <v/>
          </cell>
          <cell r="BR981" t="str">
            <v/>
          </cell>
          <cell r="BS981" t="str">
            <v/>
          </cell>
          <cell r="BT981" t="str">
            <v/>
          </cell>
          <cell r="BU981" t="str">
            <v/>
          </cell>
          <cell r="BV981" t="str">
            <v/>
          </cell>
          <cell r="BW981" t="str">
            <v/>
          </cell>
          <cell r="BX981" t="str">
            <v/>
          </cell>
        </row>
        <row r="982">
          <cell r="A982" t="str">
            <v>SO23JACT</v>
          </cell>
          <cell r="B982" t="str">
            <v>ActionScript 3</v>
          </cell>
          <cell r="C982" t="str">
            <v>Développez des jeux en Flash (2ième édition)</v>
          </cell>
          <cell r="D982" t="str">
            <v>Henri Blum</v>
          </cell>
          <cell r="E982" t="str">
            <v/>
          </cell>
          <cell r="F982" t="str">
            <v>Blum, Henri</v>
          </cell>
          <cell r="G982" t="str">
            <v/>
          </cell>
          <cell r="H982" t="str">
            <v/>
          </cell>
          <cell r="I982" t="str">
            <v/>
          </cell>
          <cell r="J982" t="str">
            <v/>
          </cell>
          <cell r="K982" t="str">
            <v>Edition du 1 July 2011</v>
          </cell>
          <cell r="L982" t="str">
            <v>511 pages</v>
          </cell>
          <cell r="M982" t="str">
            <v>Editions ENI</v>
          </cell>
          <cell r="N982" t="str">
            <v>fre</v>
          </cell>
          <cell r="O982" t="str">
            <v>fre</v>
          </cell>
          <cell r="P982" t="str">
            <v>fre</v>
          </cell>
          <cell r="Q982" t="str">
            <v>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v>
          </cell>
          <cell r="R982">
            <v>9782746067943</v>
          </cell>
          <cell r="S982" t="str">
            <v>Version Numérique</v>
          </cell>
          <cell r="T982">
            <v>9782746066458</v>
          </cell>
          <cell r="U982" t="str">
            <v>Version Imprimée</v>
          </cell>
          <cell r="V982" t="str">
            <v>St-Herblain</v>
          </cell>
          <cell r="W982" t="str">
            <v>Editions ENI</v>
          </cell>
          <cell r="X982">
            <v>2011</v>
          </cell>
          <cell r="Y982" t="str">
            <v>Bibliothèque Numérique ENI (Service en ligne)</v>
          </cell>
          <cell r="Z982" t="str">
            <v>SOLUTIONS INFORMATIQUES</v>
          </cell>
          <cell r="AA982" t="str">
            <v>texte</v>
          </cell>
          <cell r="AB982" t="str">
            <v>txt</v>
          </cell>
          <cell r="AC982" t="str">
            <v>rdacontent/fre</v>
          </cell>
          <cell r="AD982" t="str">
            <v>informatique</v>
          </cell>
          <cell r="AE982" t="str">
            <v>c</v>
          </cell>
          <cell r="AF982" t="str">
            <v>rdamedia/fre</v>
          </cell>
          <cell r="AG982" t="str">
            <v>ressource en ligne</v>
          </cell>
          <cell r="AH982" t="str">
            <v>cr</v>
          </cell>
          <cell r="AI982" t="str">
            <v>rdacarrier/fre</v>
          </cell>
          <cell r="AJ982" t="str">
            <v>m\\\\\o\\d\\\\\\\\</v>
          </cell>
          <cell r="AK982" t="str">
            <v>cr\cn\\\\uuaua</v>
          </cell>
          <cell r="AL982" t="str">
            <v>Accès restreint aux membres</v>
          </cell>
          <cell r="AM982" t="str">
            <v>Source de la note de description : Version imprimée</v>
          </cell>
          <cell r="AN982" t="str">
            <v/>
          </cell>
          <cell r="AO982" t="str">
            <v>%SITE_CLIENT%/?library_guid=6BD4400A-EA8C-4155-BBFE-66F2585BC39E</v>
          </cell>
          <cell r="AP982" t="str">
            <v>Accès au travers du portail ENI</v>
          </cell>
          <cell r="AQ982" t="str">
            <v xml:space="preserve"> actionscript3 </v>
          </cell>
          <cell r="AR982" t="str">
            <v xml:space="preserve"> as3 </v>
          </cell>
          <cell r="AS982" t="str">
            <v xml:space="preserve"> e</v>
          </cell>
          <cell r="AT982" t="str">
            <v xml:space="preserve"> ebook </v>
          </cell>
          <cell r="AU982" t="str">
            <v xml:space="preserve"> jeu de plate</v>
          </cell>
          <cell r="AV982" t="str">
            <v xml:space="preserve"> jeu en réseau </v>
          </cell>
          <cell r="AW982" t="str">
            <v xml:space="preserve"> Livre Action Script </v>
          </cell>
          <cell r="AX982" t="str">
            <v xml:space="preserve"> livre électronique </v>
          </cell>
          <cell r="AY982" t="str">
            <v xml:space="preserve"> Livre Flash </v>
          </cell>
          <cell r="AZ982" t="str">
            <v xml:space="preserve"> livre numérique </v>
          </cell>
          <cell r="BA982" t="str">
            <v xml:space="preserve"> Livre programmation Flash </v>
          </cell>
          <cell r="BB982" t="str">
            <v xml:space="preserve"> livres électroniques </v>
          </cell>
          <cell r="BC982" t="str">
            <v xml:space="preserve"> livres numériques </v>
          </cell>
          <cell r="BD982" t="str">
            <v xml:space="preserve"> LNSO23JACT</v>
          </cell>
          <cell r="BE982" t="str">
            <v xml:space="preserve"> shoot them up </v>
          </cell>
          <cell r="BF982" t="str">
            <v xml:space="preserve"> wargames </v>
          </cell>
          <cell r="BG982" t="str">
            <v xml:space="preserve">book </v>
          </cell>
          <cell r="BH982" t="str">
            <v xml:space="preserve">forme </v>
          </cell>
          <cell r="BI982" t="str">
            <v xml:space="preserve">Livre ActionScript </v>
          </cell>
          <cell r="BJ982" t="str">
            <v/>
          </cell>
          <cell r="BK982" t="str">
            <v/>
          </cell>
          <cell r="BL982" t="str">
            <v/>
          </cell>
          <cell r="BM982" t="str">
            <v/>
          </cell>
          <cell r="BN982" t="str">
            <v/>
          </cell>
          <cell r="BO982" t="str">
            <v/>
          </cell>
          <cell r="BP982" t="str">
            <v/>
          </cell>
          <cell r="BQ982" t="str">
            <v/>
          </cell>
          <cell r="BR982" t="str">
            <v/>
          </cell>
          <cell r="BS982" t="str">
            <v/>
          </cell>
          <cell r="BT982" t="str">
            <v/>
          </cell>
          <cell r="BU982" t="str">
            <v/>
          </cell>
          <cell r="BV982" t="str">
            <v/>
          </cell>
          <cell r="BW982" t="str">
            <v/>
          </cell>
          <cell r="BX982" t="str">
            <v/>
          </cell>
        </row>
        <row r="983">
          <cell r="A983" t="str">
            <v>SO25PHP</v>
          </cell>
          <cell r="B983" t="str">
            <v>PHP et MySQL - MySQLi - PDO</v>
          </cell>
          <cell r="C983" t="str">
            <v>Construisez votre application [2ième édition]</v>
          </cell>
          <cell r="D983" t="str">
            <v>Christophe Villeneuve</v>
          </cell>
          <cell r="E983" t="str">
            <v/>
          </cell>
          <cell r="F983" t="str">
            <v>Villeneuve, Christophe</v>
          </cell>
          <cell r="G983" t="str">
            <v/>
          </cell>
          <cell r="H983" t="str">
            <v/>
          </cell>
          <cell r="I983" t="str">
            <v/>
          </cell>
          <cell r="J983" t="str">
            <v/>
          </cell>
          <cell r="K983" t="str">
            <v>Edition du 1 March 2010</v>
          </cell>
          <cell r="L983" t="str">
            <v>382 pages</v>
          </cell>
          <cell r="M983" t="str">
            <v>Editions ENI</v>
          </cell>
          <cell r="N983" t="str">
            <v>fre</v>
          </cell>
          <cell r="O983" t="str">
            <v>fre</v>
          </cell>
          <cell r="P983" t="str">
            <v>fre</v>
          </cell>
          <cell r="Q983" t="str">
            <v>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v>
          </cell>
          <cell r="R983">
            <v>9782746054523</v>
          </cell>
          <cell r="S983" t="str">
            <v>Version Numérique</v>
          </cell>
          <cell r="T983">
            <v>9782746053861</v>
          </cell>
          <cell r="U983" t="str">
            <v>Version Imprimée</v>
          </cell>
          <cell r="V983" t="str">
            <v>St-Herblain</v>
          </cell>
          <cell r="W983" t="str">
            <v>Editions ENI</v>
          </cell>
          <cell r="X983">
            <v>2010</v>
          </cell>
          <cell r="Y983" t="str">
            <v>Bibliothèque Numérique ENI (Service en ligne)</v>
          </cell>
          <cell r="Z983" t="str">
            <v>SOLUTIONS INFORMATIQUES</v>
          </cell>
          <cell r="AA983" t="str">
            <v>texte</v>
          </cell>
          <cell r="AB983" t="str">
            <v>txt</v>
          </cell>
          <cell r="AC983" t="str">
            <v>rdacontent/fre</v>
          </cell>
          <cell r="AD983" t="str">
            <v>informatique</v>
          </cell>
          <cell r="AE983" t="str">
            <v>c</v>
          </cell>
          <cell r="AF983" t="str">
            <v>rdamedia/fre</v>
          </cell>
          <cell r="AG983" t="str">
            <v>ressource en ligne</v>
          </cell>
          <cell r="AH983" t="str">
            <v>cr</v>
          </cell>
          <cell r="AI983" t="str">
            <v>rdacarrier/fre</v>
          </cell>
          <cell r="AJ983" t="str">
            <v>m\\\\\o\\d\\\\\\\\</v>
          </cell>
          <cell r="AK983" t="str">
            <v>cr\cn\\\\uuaua</v>
          </cell>
          <cell r="AL983" t="str">
            <v>Accès restreint aux membres</v>
          </cell>
          <cell r="AM983" t="str">
            <v>Source de la note de description : Version imprimée</v>
          </cell>
          <cell r="AN983" t="str">
            <v/>
          </cell>
          <cell r="AO983" t="str">
            <v>%SITE_CLIENT%/?library_guid=38C3AD37-02E7-4675-8465-C8B3D9A19646</v>
          </cell>
          <cell r="AP983" t="str">
            <v>Accès au travers du portail ENI</v>
          </cell>
          <cell r="AQ983" t="str">
            <v xml:space="preserve"> développement </v>
          </cell>
          <cell r="AR983" t="str">
            <v xml:space="preserve"> langage </v>
          </cell>
          <cell r="AS983" t="str">
            <v xml:space="preserve"> livre MySQLi </v>
          </cell>
          <cell r="AT983" t="str">
            <v xml:space="preserve"> livre PDO </v>
          </cell>
          <cell r="AU983" t="str">
            <v xml:space="preserve"> LNSO25PHP</v>
          </cell>
          <cell r="AV983" t="str">
            <v xml:space="preserve"> mariadb </v>
          </cell>
          <cell r="AW983" t="str">
            <v xml:space="preserve"> php5 </v>
          </cell>
          <cell r="AX983" t="str">
            <v xml:space="preserve"> web </v>
          </cell>
          <cell r="AY983" t="str">
            <v xml:space="preserve">livre MySQL </v>
          </cell>
          <cell r="AZ983" t="str">
            <v/>
          </cell>
          <cell r="BA983" t="str">
            <v/>
          </cell>
          <cell r="BB983" t="str">
            <v/>
          </cell>
          <cell r="BC983" t="str">
            <v/>
          </cell>
          <cell r="BD983" t="str">
            <v/>
          </cell>
          <cell r="BE983" t="str">
            <v/>
          </cell>
          <cell r="BF983" t="str">
            <v/>
          </cell>
          <cell r="BG983" t="str">
            <v/>
          </cell>
          <cell r="BH983" t="str">
            <v/>
          </cell>
          <cell r="BI983" t="str">
            <v/>
          </cell>
          <cell r="BJ983" t="str">
            <v/>
          </cell>
          <cell r="BK983" t="str">
            <v/>
          </cell>
          <cell r="BL983" t="str">
            <v/>
          </cell>
          <cell r="BM983" t="str">
            <v/>
          </cell>
          <cell r="BN983" t="str">
            <v/>
          </cell>
          <cell r="BO983" t="str">
            <v/>
          </cell>
          <cell r="BP983" t="str">
            <v/>
          </cell>
          <cell r="BQ983" t="str">
            <v/>
          </cell>
          <cell r="BR983" t="str">
            <v/>
          </cell>
          <cell r="BS983" t="str">
            <v/>
          </cell>
          <cell r="BT983" t="str">
            <v/>
          </cell>
          <cell r="BU983" t="str">
            <v/>
          </cell>
          <cell r="BV983" t="str">
            <v/>
          </cell>
          <cell r="BW983" t="str">
            <v/>
          </cell>
          <cell r="BX983" t="str">
            <v/>
          </cell>
        </row>
        <row r="984">
          <cell r="A984" t="str">
            <v>SO2AND</v>
          </cell>
          <cell r="B984" t="str">
            <v>Développez une application Android</v>
          </cell>
          <cell r="C984" t="str">
            <v>Programmation en Java sous Eclipse (2ième édition)</v>
          </cell>
          <cell r="D984" t="str">
            <v>Serge UNGAR</v>
          </cell>
          <cell r="E984" t="str">
            <v/>
          </cell>
          <cell r="F984" t="str">
            <v>UNGAR, Serge</v>
          </cell>
          <cell r="G984" t="str">
            <v/>
          </cell>
          <cell r="H984" t="str">
            <v/>
          </cell>
          <cell r="I984" t="str">
            <v/>
          </cell>
          <cell r="J984" t="str">
            <v/>
          </cell>
          <cell r="K984" t="str">
            <v>Edition du 1 June 2013</v>
          </cell>
          <cell r="L984" t="str">
            <v>426 pages</v>
          </cell>
          <cell r="M984" t="str">
            <v>Editions ENI</v>
          </cell>
          <cell r="N984" t="str">
            <v>fre</v>
          </cell>
          <cell r="O984" t="str">
            <v>fre</v>
          </cell>
          <cell r="P984" t="str">
            <v>fre</v>
          </cell>
          <cell r="Q984" t="str">
            <v>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v>
          </cell>
          <cell r="R984">
            <v>9782746082199</v>
          </cell>
          <cell r="S984" t="str">
            <v>Version Numérique</v>
          </cell>
          <cell r="T984">
            <v>9782746081116</v>
          </cell>
          <cell r="U984" t="str">
            <v>Version Imprimée</v>
          </cell>
          <cell r="V984" t="str">
            <v>St-Herblain</v>
          </cell>
          <cell r="W984" t="str">
            <v>Editions ENI</v>
          </cell>
          <cell r="X984">
            <v>2013</v>
          </cell>
          <cell r="Y984" t="str">
            <v>Bibliothèque Numérique ENI (Service en ligne)</v>
          </cell>
          <cell r="Z984" t="str">
            <v>SOLUTIONS INFORMATIQUES</v>
          </cell>
          <cell r="AA984" t="str">
            <v>texte</v>
          </cell>
          <cell r="AB984" t="str">
            <v>txt</v>
          </cell>
          <cell r="AC984" t="str">
            <v>rdacontent/fre</v>
          </cell>
          <cell r="AD984" t="str">
            <v>informatique</v>
          </cell>
          <cell r="AE984" t="str">
            <v>c</v>
          </cell>
          <cell r="AF984" t="str">
            <v>rdamedia/fre</v>
          </cell>
          <cell r="AG984" t="str">
            <v>ressource en ligne</v>
          </cell>
          <cell r="AH984" t="str">
            <v>cr</v>
          </cell>
          <cell r="AI984" t="str">
            <v>rdacarrier/fre</v>
          </cell>
          <cell r="AJ984" t="str">
            <v>m\\\\\o\\d\\\\\\\\</v>
          </cell>
          <cell r="AK984" t="str">
            <v>cr\cn\\\\uuaua</v>
          </cell>
          <cell r="AL984" t="str">
            <v>Accès restreint aux membres</v>
          </cell>
          <cell r="AM984" t="str">
            <v>Source de la note de description : Version imprimée</v>
          </cell>
          <cell r="AN984" t="str">
            <v/>
          </cell>
          <cell r="AO984" t="str">
            <v>%SITE_CLIENT%/?library_guid=3BF91314-7CA7-48B9-A47D-1F2EFEC7AB48</v>
          </cell>
          <cell r="AP984" t="str">
            <v>Accès au travers du portail ENI</v>
          </cell>
          <cell r="AQ984" t="str">
            <v xml:space="preserve"> GridView </v>
          </cell>
          <cell r="AR984" t="str">
            <v xml:space="preserve"> ImagesViews </v>
          </cell>
          <cell r="AS984" t="str">
            <v xml:space="preserve"> LNSO2AND</v>
          </cell>
          <cell r="AT984" t="str">
            <v xml:space="preserve"> MapView </v>
          </cell>
          <cell r="AU984" t="str">
            <v xml:space="preserve"> SurfaceView </v>
          </cell>
          <cell r="AV984" t="str">
            <v xml:space="preserve"> TextView </v>
          </cell>
          <cell r="AW984" t="str">
            <v xml:space="preserve"> ViewFlipper </v>
          </cell>
          <cell r="AX984" t="str">
            <v xml:space="preserve">androïd </v>
          </cell>
          <cell r="AY984" t="str">
            <v/>
          </cell>
          <cell r="AZ984" t="str">
            <v/>
          </cell>
          <cell r="BA984" t="str">
            <v/>
          </cell>
          <cell r="BB984" t="str">
            <v/>
          </cell>
          <cell r="BC984" t="str">
            <v/>
          </cell>
          <cell r="BD984" t="str">
            <v/>
          </cell>
          <cell r="BE984" t="str">
            <v/>
          </cell>
          <cell r="BF984" t="str">
            <v/>
          </cell>
          <cell r="BG984" t="str">
            <v/>
          </cell>
          <cell r="BH984" t="str">
            <v/>
          </cell>
          <cell r="BI984" t="str">
            <v/>
          </cell>
          <cell r="BJ984" t="str">
            <v/>
          </cell>
          <cell r="BK984" t="str">
            <v/>
          </cell>
          <cell r="BL984" t="str">
            <v/>
          </cell>
          <cell r="BM984" t="str">
            <v/>
          </cell>
          <cell r="BN984" t="str">
            <v/>
          </cell>
          <cell r="BO984" t="str">
            <v/>
          </cell>
          <cell r="BP984" t="str">
            <v/>
          </cell>
          <cell r="BQ984" t="str">
            <v/>
          </cell>
          <cell r="BR984" t="str">
            <v/>
          </cell>
          <cell r="BS984" t="str">
            <v/>
          </cell>
          <cell r="BT984" t="str">
            <v/>
          </cell>
          <cell r="BU984" t="str">
            <v/>
          </cell>
          <cell r="BV984" t="str">
            <v/>
          </cell>
          <cell r="BW984" t="str">
            <v/>
          </cell>
          <cell r="BX984" t="str">
            <v/>
          </cell>
        </row>
        <row r="985">
          <cell r="A985" t="str">
            <v>SO2HYP</v>
          </cell>
          <cell r="B985" t="str">
            <v>Hyper-v (v 2) sous Windows Server 2008 R2</v>
          </cell>
          <cell r="C985" t="str">
            <v>Implémenter une plate-forme de virtualisation hautement disponible</v>
          </cell>
          <cell r="D985" t="str">
            <v>David LACHARI</v>
          </cell>
          <cell r="E985" t="str">
            <v/>
          </cell>
          <cell r="F985" t="str">
            <v>LACHARI, David</v>
          </cell>
          <cell r="G985" t="str">
            <v/>
          </cell>
          <cell r="H985" t="str">
            <v/>
          </cell>
          <cell r="I985" t="str">
            <v/>
          </cell>
          <cell r="J985" t="str">
            <v/>
          </cell>
          <cell r="K985" t="str">
            <v>Edition du 1 November 2010</v>
          </cell>
          <cell r="L985" t="str">
            <v>423 pages</v>
          </cell>
          <cell r="M985" t="str">
            <v>Editions ENI</v>
          </cell>
          <cell r="N985" t="str">
            <v>fre</v>
          </cell>
          <cell r="O985" t="str">
            <v>fre</v>
          </cell>
          <cell r="P985" t="str">
            <v>fre</v>
          </cell>
          <cell r="Q985" t="str">
            <v>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v>
          </cell>
          <cell r="R985">
            <v>9782746060920</v>
          </cell>
          <cell r="S985" t="str">
            <v>Version Numérique</v>
          </cell>
          <cell r="T985">
            <v>9782746058729</v>
          </cell>
          <cell r="U985" t="str">
            <v>Version Imprimée</v>
          </cell>
          <cell r="V985" t="str">
            <v>St-Herblain</v>
          </cell>
          <cell r="W985" t="str">
            <v>Editions ENI</v>
          </cell>
          <cell r="X985">
            <v>2010</v>
          </cell>
          <cell r="Y985" t="str">
            <v>Bibliothèque Numérique ENI (Service en ligne)</v>
          </cell>
          <cell r="Z985" t="str">
            <v>SOLUTIONS INFORMATIQUES</v>
          </cell>
          <cell r="AA985" t="str">
            <v>texte</v>
          </cell>
          <cell r="AB985" t="str">
            <v>txt</v>
          </cell>
          <cell r="AC985" t="str">
            <v>rdacontent/fre</v>
          </cell>
          <cell r="AD985" t="str">
            <v>informatique</v>
          </cell>
          <cell r="AE985" t="str">
            <v>c</v>
          </cell>
          <cell r="AF985" t="str">
            <v>rdamedia/fre</v>
          </cell>
          <cell r="AG985" t="str">
            <v>ressource en ligne</v>
          </cell>
          <cell r="AH985" t="str">
            <v>cr</v>
          </cell>
          <cell r="AI985" t="str">
            <v>rdacarrier/fre</v>
          </cell>
          <cell r="AJ985" t="str">
            <v>m\\\\\o\\d\\\\\\\\</v>
          </cell>
          <cell r="AK985" t="str">
            <v>cr\cn\\\\uuaua</v>
          </cell>
          <cell r="AL985" t="str">
            <v>Accès restreint aux membres</v>
          </cell>
          <cell r="AM985" t="str">
            <v>Source de la note de description : Version imprimée</v>
          </cell>
          <cell r="AN985" t="str">
            <v/>
          </cell>
          <cell r="AO985" t="str">
            <v>%SITE_CLIENT%/?library_guid=5B494CF8-60B6-4114-9169-53F1A06BCF1A</v>
          </cell>
          <cell r="AP985" t="str">
            <v>Accès au travers du portail ENI</v>
          </cell>
          <cell r="AQ985" t="str">
            <v xml:space="preserve"> 2008 R2 active </v>
          </cell>
          <cell r="AR985" t="str">
            <v xml:space="preserve"> 2008r2 </v>
          </cell>
          <cell r="AS985" t="str">
            <v xml:space="preserve"> haute disponibilité </v>
          </cell>
          <cell r="AT985" t="str">
            <v xml:space="preserve"> hyper </v>
          </cell>
          <cell r="AU985" t="str">
            <v xml:space="preserve"> hyper v </v>
          </cell>
          <cell r="AV985" t="str">
            <v xml:space="preserve"> livre hyper</v>
          </cell>
          <cell r="AW985" t="str">
            <v xml:space="preserve"> livre hyperv </v>
          </cell>
          <cell r="AX985" t="str">
            <v xml:space="preserve"> livre windows </v>
          </cell>
          <cell r="AY985" t="str">
            <v xml:space="preserve"> LNSO2HYP</v>
          </cell>
          <cell r="AZ985" t="str">
            <v xml:space="preserve"> R2 </v>
          </cell>
          <cell r="BA985" t="str">
            <v xml:space="preserve"> virtualisation </v>
          </cell>
          <cell r="BB985" t="str">
            <v xml:space="preserve"> windows serveur </v>
          </cell>
          <cell r="BC985" t="str">
            <v xml:space="preserve">livre microsoft </v>
          </cell>
          <cell r="BD985" t="str">
            <v xml:space="preserve">v </v>
          </cell>
          <cell r="BE985" t="str">
            <v/>
          </cell>
          <cell r="BF985" t="str">
            <v/>
          </cell>
          <cell r="BG985" t="str">
            <v/>
          </cell>
          <cell r="BH985" t="str">
            <v/>
          </cell>
          <cell r="BI985" t="str">
            <v/>
          </cell>
          <cell r="BJ985" t="str">
            <v/>
          </cell>
          <cell r="BK985" t="str">
            <v/>
          </cell>
          <cell r="BL985" t="str">
            <v/>
          </cell>
          <cell r="BM985" t="str">
            <v/>
          </cell>
          <cell r="BN985" t="str">
            <v/>
          </cell>
          <cell r="BO985" t="str">
            <v/>
          </cell>
          <cell r="BP985" t="str">
            <v/>
          </cell>
          <cell r="BQ985" t="str">
            <v/>
          </cell>
          <cell r="BR985" t="str">
            <v/>
          </cell>
          <cell r="BS985" t="str">
            <v/>
          </cell>
          <cell r="BT985" t="str">
            <v/>
          </cell>
          <cell r="BU985" t="str">
            <v/>
          </cell>
          <cell r="BV985" t="str">
            <v/>
          </cell>
          <cell r="BW985" t="str">
            <v/>
          </cell>
          <cell r="BX985" t="str">
            <v/>
          </cell>
        </row>
        <row r="986">
          <cell r="A986" t="str">
            <v>SO2PRWEB</v>
          </cell>
          <cell r="B986" t="str">
            <v>Programmer pour le web [2ième édition]</v>
          </cell>
          <cell r="C986" t="str">
            <v>Développer des applications par la maîtrise des technologies web</v>
          </cell>
          <cell r="D986" t="str">
            <v>Philippe Cozette</v>
          </cell>
          <cell r="E986" t="str">
            <v/>
          </cell>
          <cell r="F986" t="str">
            <v>Cozette, Philippe</v>
          </cell>
          <cell r="G986" t="str">
            <v/>
          </cell>
          <cell r="H986" t="str">
            <v/>
          </cell>
          <cell r="I986" t="str">
            <v/>
          </cell>
          <cell r="J986" t="str">
            <v/>
          </cell>
          <cell r="K986" t="str">
            <v>Edition du 1 April 2011</v>
          </cell>
          <cell r="L986" t="str">
            <v>816 pages</v>
          </cell>
          <cell r="M986" t="str">
            <v>Editions ENI</v>
          </cell>
          <cell r="N986" t="str">
            <v>fre</v>
          </cell>
          <cell r="O986" t="str">
            <v>fre</v>
          </cell>
          <cell r="P986" t="str">
            <v>fre</v>
          </cell>
          <cell r="Q986" t="str">
            <v>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v>
          </cell>
          <cell r="R986">
            <v>9782746064799</v>
          </cell>
          <cell r="S986" t="str">
            <v>Version Numérique</v>
          </cell>
          <cell r="T986">
            <v>9782746063402</v>
          </cell>
          <cell r="U986" t="str">
            <v>Version Imprimée</v>
          </cell>
          <cell r="V986" t="str">
            <v>St-Herblain</v>
          </cell>
          <cell r="W986" t="str">
            <v>Editions ENI</v>
          </cell>
          <cell r="X986">
            <v>2011</v>
          </cell>
          <cell r="Y986" t="str">
            <v>Bibliothèque Numérique ENI (Service en ligne)</v>
          </cell>
          <cell r="Z986" t="str">
            <v>SOLUTIONS INFORMATIQUES</v>
          </cell>
          <cell r="AA986" t="str">
            <v>texte</v>
          </cell>
          <cell r="AB986" t="str">
            <v>txt</v>
          </cell>
          <cell r="AC986" t="str">
            <v>rdacontent/fre</v>
          </cell>
          <cell r="AD986" t="str">
            <v>informatique</v>
          </cell>
          <cell r="AE986" t="str">
            <v>c</v>
          </cell>
          <cell r="AF986" t="str">
            <v>rdamedia/fre</v>
          </cell>
          <cell r="AG986" t="str">
            <v>ressource en ligne</v>
          </cell>
          <cell r="AH986" t="str">
            <v>cr</v>
          </cell>
          <cell r="AI986" t="str">
            <v>rdacarrier/fre</v>
          </cell>
          <cell r="AJ986" t="str">
            <v>m\\\\\o\\d\\\\\\\\</v>
          </cell>
          <cell r="AK986" t="str">
            <v>cr\cn\\\\uuaua</v>
          </cell>
          <cell r="AL986" t="str">
            <v>Accès restreint aux membres</v>
          </cell>
          <cell r="AM986" t="str">
            <v>Source de la note de description : Version imprimée</v>
          </cell>
          <cell r="AN986" t="str">
            <v/>
          </cell>
          <cell r="AO986" t="str">
            <v>%SITE_CLIENT%/?library_guid=78FDD9AE-B42D-450D-84B5-24C6E5F4E422</v>
          </cell>
          <cell r="AP986" t="str">
            <v>Accès au travers du portail ENI</v>
          </cell>
          <cell r="AQ986" t="str">
            <v xml:space="preserve"> ajax </v>
          </cell>
          <cell r="AR986" t="str">
            <v xml:space="preserve"> applets </v>
          </cell>
          <cell r="AS986" t="str">
            <v xml:space="preserve"> dhtml </v>
          </cell>
          <cell r="AT986" t="str">
            <v xml:space="preserve"> dns </v>
          </cell>
          <cell r="AU986" t="str">
            <v xml:space="preserve"> html </v>
          </cell>
          <cell r="AV986" t="str">
            <v xml:space="preserve"> http </v>
          </cell>
          <cell r="AW986" t="str">
            <v xml:space="preserve"> java </v>
          </cell>
          <cell r="AX986" t="str">
            <v xml:space="preserve"> javascript </v>
          </cell>
          <cell r="AY986" t="str">
            <v xml:space="preserve"> JSP </v>
          </cell>
          <cell r="AZ986" t="str">
            <v xml:space="preserve"> LNSO2PRWEB</v>
          </cell>
          <cell r="BA986" t="str">
            <v xml:space="preserve"> MySQL </v>
          </cell>
          <cell r="BB986" t="str">
            <v xml:space="preserve"> PHP </v>
          </cell>
          <cell r="BC986" t="str">
            <v xml:space="preserve"> php5 </v>
          </cell>
          <cell r="BD986" t="str">
            <v xml:space="preserve"> protocoles </v>
          </cell>
          <cell r="BE986" t="str">
            <v xml:space="preserve"> routage </v>
          </cell>
          <cell r="BF986" t="str">
            <v xml:space="preserve"> Servlets </v>
          </cell>
          <cell r="BG986" t="str">
            <v xml:space="preserve"> tcp </v>
          </cell>
          <cell r="BH986" t="str">
            <v xml:space="preserve"> xls </v>
          </cell>
          <cell r="BI986" t="str">
            <v xml:space="preserve"> XML </v>
          </cell>
          <cell r="BJ986" t="str">
            <v xml:space="preserve">réseau </v>
          </cell>
          <cell r="BK986" t="str">
            <v/>
          </cell>
          <cell r="BL986" t="str">
            <v/>
          </cell>
          <cell r="BM986" t="str">
            <v/>
          </cell>
          <cell r="BN986" t="str">
            <v/>
          </cell>
          <cell r="BO986" t="str">
            <v/>
          </cell>
          <cell r="BP986" t="str">
            <v/>
          </cell>
          <cell r="BQ986" t="str">
            <v/>
          </cell>
          <cell r="BR986" t="str">
            <v/>
          </cell>
          <cell r="BS986" t="str">
            <v/>
          </cell>
          <cell r="BT986" t="str">
            <v/>
          </cell>
          <cell r="BU986" t="str">
            <v/>
          </cell>
          <cell r="BV986" t="str">
            <v/>
          </cell>
          <cell r="BW986" t="str">
            <v/>
          </cell>
          <cell r="BX986" t="str">
            <v/>
          </cell>
        </row>
        <row r="987">
          <cell r="A987" t="str">
            <v>SO2WIND</v>
          </cell>
          <cell r="B987" t="str">
            <v>WinDev, WebDev, WinDev Mobile</v>
          </cell>
          <cell r="C987" t="str">
            <v>Apprenez à développer à l'aide d'un cas concret [2ième édition] (agréé par PC SOFT)</v>
          </cell>
          <cell r="D987" t="str">
            <v>Jean-Luc Baptiste</v>
          </cell>
          <cell r="E987" t="str">
            <v/>
          </cell>
          <cell r="F987" t="str">
            <v>Baptiste, Jean-Luc</v>
          </cell>
          <cell r="G987" t="str">
            <v/>
          </cell>
          <cell r="H987" t="str">
            <v/>
          </cell>
          <cell r="I987" t="str">
            <v/>
          </cell>
          <cell r="J987" t="str">
            <v/>
          </cell>
          <cell r="K987" t="str">
            <v>Edition du 1 September 2010</v>
          </cell>
          <cell r="L987" t="str">
            <v>441 pages</v>
          </cell>
          <cell r="M987" t="str">
            <v>Editions ENI</v>
          </cell>
          <cell r="N987" t="str">
            <v>fre</v>
          </cell>
          <cell r="O987" t="str">
            <v>fre</v>
          </cell>
          <cell r="P987" t="str">
            <v>fre</v>
          </cell>
          <cell r="Q987" t="str">
            <v>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v>
          </cell>
          <cell r="R987">
            <v>9782746058989</v>
          </cell>
          <cell r="S987" t="str">
            <v>Version Numérique</v>
          </cell>
          <cell r="T987">
            <v>9782746056916</v>
          </cell>
          <cell r="U987" t="str">
            <v>Version Imprimée</v>
          </cell>
          <cell r="V987" t="str">
            <v>St-Herblain</v>
          </cell>
          <cell r="W987" t="str">
            <v>Editions ENI</v>
          </cell>
          <cell r="X987">
            <v>2010</v>
          </cell>
          <cell r="Y987" t="str">
            <v>Bibliothèque Numérique ENI (Service en ligne)</v>
          </cell>
          <cell r="Z987" t="str">
            <v>SOLUTIONS INFORMATIQUES</v>
          </cell>
          <cell r="AA987" t="str">
            <v>texte</v>
          </cell>
          <cell r="AB987" t="str">
            <v>txt</v>
          </cell>
          <cell r="AC987" t="str">
            <v>rdacontent/fre</v>
          </cell>
          <cell r="AD987" t="str">
            <v>informatique</v>
          </cell>
          <cell r="AE987" t="str">
            <v>c</v>
          </cell>
          <cell r="AF987" t="str">
            <v>rdamedia/fre</v>
          </cell>
          <cell r="AG987" t="str">
            <v>ressource en ligne</v>
          </cell>
          <cell r="AH987" t="str">
            <v>cr</v>
          </cell>
          <cell r="AI987" t="str">
            <v>rdacarrier/fre</v>
          </cell>
          <cell r="AJ987" t="str">
            <v>m\\\\\o\\d\\\\\\\\</v>
          </cell>
          <cell r="AK987" t="str">
            <v>cr\cn\\\\uuaua</v>
          </cell>
          <cell r="AL987" t="str">
            <v>Accès restreint aux membres</v>
          </cell>
          <cell r="AM987" t="str">
            <v>Source de la note de description : Version imprimée</v>
          </cell>
          <cell r="AN987" t="str">
            <v/>
          </cell>
          <cell r="AO987" t="str">
            <v>%SITE_CLIENT%/?library_guid=E05BDEB0-767E-4684-99D4-8A0A73882B59</v>
          </cell>
          <cell r="AP987" t="str">
            <v>Accès au travers du portail ENI</v>
          </cell>
          <cell r="AQ987" t="str">
            <v xml:space="preserve"> livre webdev </v>
          </cell>
          <cell r="AR987" t="str">
            <v xml:space="preserve"> livre windev mobile </v>
          </cell>
          <cell r="AS987" t="str">
            <v xml:space="preserve"> LNSO2WIND</v>
          </cell>
          <cell r="AT987" t="str">
            <v xml:space="preserve"> merise </v>
          </cell>
          <cell r="AU987" t="str">
            <v xml:space="preserve"> pc soft </v>
          </cell>
          <cell r="AV987" t="str">
            <v xml:space="preserve"> pcsoft </v>
          </cell>
          <cell r="AW987" t="str">
            <v xml:space="preserve"> wlangage </v>
          </cell>
          <cell r="AX987" t="str">
            <v xml:space="preserve">livre windev </v>
          </cell>
          <cell r="AY987" t="str">
            <v/>
          </cell>
          <cell r="AZ987" t="str">
            <v/>
          </cell>
          <cell r="BA987" t="str">
            <v/>
          </cell>
          <cell r="BB987" t="str">
            <v/>
          </cell>
          <cell r="BC987" t="str">
            <v/>
          </cell>
          <cell r="BD987" t="str">
            <v/>
          </cell>
          <cell r="BE987" t="str">
            <v/>
          </cell>
          <cell r="BF987" t="str">
            <v/>
          </cell>
          <cell r="BG987" t="str">
            <v/>
          </cell>
          <cell r="BH987" t="str">
            <v/>
          </cell>
          <cell r="BI987" t="str">
            <v/>
          </cell>
          <cell r="BJ987" t="str">
            <v/>
          </cell>
          <cell r="BK987" t="str">
            <v/>
          </cell>
          <cell r="BL987" t="str">
            <v/>
          </cell>
          <cell r="BM987" t="str">
            <v/>
          </cell>
          <cell r="BN987" t="str">
            <v/>
          </cell>
          <cell r="BO987" t="str">
            <v/>
          </cell>
          <cell r="BP987" t="str">
            <v/>
          </cell>
          <cell r="BQ987" t="str">
            <v/>
          </cell>
          <cell r="BR987" t="str">
            <v/>
          </cell>
          <cell r="BS987" t="str">
            <v/>
          </cell>
          <cell r="BT987" t="str">
            <v/>
          </cell>
          <cell r="BU987" t="str">
            <v/>
          </cell>
          <cell r="BV987" t="str">
            <v/>
          </cell>
          <cell r="BW987" t="str">
            <v/>
          </cell>
          <cell r="BX987" t="str">
            <v/>
          </cell>
        </row>
        <row r="988">
          <cell r="A988" t="str">
            <v>SO2ZEN</v>
          </cell>
          <cell r="B988" t="str">
            <v>Zend Framework 2</v>
          </cell>
          <cell r="C988" t="str">
            <v>Développez des applications web mobiles (PHP, HTML5, JavaScript, NoSQL)</v>
          </cell>
          <cell r="D988" t="str">
            <v>Cédric DERUE</v>
          </cell>
          <cell r="E988" t="str">
            <v/>
          </cell>
          <cell r="F988" t="str">
            <v>DERUE, Cédric</v>
          </cell>
          <cell r="G988" t="str">
            <v/>
          </cell>
          <cell r="H988" t="str">
            <v/>
          </cell>
          <cell r="I988" t="str">
            <v/>
          </cell>
          <cell r="J988" t="str">
            <v/>
          </cell>
          <cell r="K988" t="str">
            <v>Edition du 1 May 2013</v>
          </cell>
          <cell r="L988" t="str">
            <v>497 pages</v>
          </cell>
          <cell r="M988" t="str">
            <v>Editions ENI</v>
          </cell>
          <cell r="N988" t="str">
            <v>fre</v>
          </cell>
          <cell r="O988" t="str">
            <v>fre</v>
          </cell>
          <cell r="P988" t="str">
            <v>fre</v>
          </cell>
          <cell r="Q988" t="str">
            <v>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v>
          </cell>
          <cell r="R988">
            <v>9782746081642</v>
          </cell>
          <cell r="S988" t="str">
            <v>Version Numérique</v>
          </cell>
          <cell r="T988">
            <v>9782746080577</v>
          </cell>
          <cell r="U988" t="str">
            <v>Version Imprimée</v>
          </cell>
          <cell r="V988" t="str">
            <v>St-Herblain</v>
          </cell>
          <cell r="W988" t="str">
            <v>Editions ENI</v>
          </cell>
          <cell r="X988">
            <v>2013</v>
          </cell>
          <cell r="Y988" t="str">
            <v>Bibliothèque Numérique ENI (Service en ligne)</v>
          </cell>
          <cell r="Z988" t="str">
            <v>SOLUTIONS INFORMATIQUES</v>
          </cell>
          <cell r="AA988" t="str">
            <v>texte</v>
          </cell>
          <cell r="AB988" t="str">
            <v>txt</v>
          </cell>
          <cell r="AC988" t="str">
            <v>rdacontent/fre</v>
          </cell>
          <cell r="AD988" t="str">
            <v>informatique</v>
          </cell>
          <cell r="AE988" t="str">
            <v>c</v>
          </cell>
          <cell r="AF988" t="str">
            <v>rdamedia/fre</v>
          </cell>
          <cell r="AG988" t="str">
            <v>ressource en ligne</v>
          </cell>
          <cell r="AH988" t="str">
            <v>cr</v>
          </cell>
          <cell r="AI988" t="str">
            <v>rdacarrier/fre</v>
          </cell>
          <cell r="AJ988" t="str">
            <v>m\\\\\o\\d\\\\\\\\</v>
          </cell>
          <cell r="AK988" t="str">
            <v>cr\cn\\\\uuaua</v>
          </cell>
          <cell r="AL988" t="str">
            <v>Accès restreint aux membres</v>
          </cell>
          <cell r="AM988" t="str">
            <v>Source de la note de description : Version imprimée</v>
          </cell>
          <cell r="AN988" t="str">
            <v/>
          </cell>
          <cell r="AO988" t="str">
            <v>%SITE_CLIENT%/?library_guid=55E0EE38-EEA9-4BBA-B5FA-F2CB217A666F</v>
          </cell>
          <cell r="AP988" t="str">
            <v>Accès au travers du portail ENI</v>
          </cell>
          <cell r="AQ988" t="str">
            <v xml:space="preserve"> Backbone.JS </v>
          </cell>
          <cell r="AR988" t="str">
            <v xml:space="preserve"> framework </v>
          </cell>
          <cell r="AS988" t="str">
            <v xml:space="preserve"> Jasmine </v>
          </cell>
          <cell r="AT988" t="str">
            <v xml:space="preserve"> jquery </v>
          </cell>
          <cell r="AU988" t="str">
            <v xml:space="preserve"> jquery mobile </v>
          </cell>
          <cell r="AV988" t="str">
            <v xml:space="preserve"> LNSO2ZEN</v>
          </cell>
          <cell r="AW988" t="str">
            <v xml:space="preserve"> mongodb </v>
          </cell>
          <cell r="AX988" t="str">
            <v xml:space="preserve"> nosql </v>
          </cell>
          <cell r="AY988" t="str">
            <v xml:space="preserve"> phpunit </v>
          </cell>
          <cell r="AZ988" t="str">
            <v xml:space="preserve"> Require.JS </v>
          </cell>
          <cell r="BA988" t="str">
            <v xml:space="preserve"> zend server </v>
          </cell>
          <cell r="BB988" t="str">
            <v xml:space="preserve"> zend studio </v>
          </cell>
          <cell r="BC988" t="str">
            <v xml:space="preserve"> ZF 2 </v>
          </cell>
          <cell r="BD988" t="str">
            <v xml:space="preserve">ZF </v>
          </cell>
          <cell r="BE988" t="str">
            <v/>
          </cell>
          <cell r="BF988" t="str">
            <v/>
          </cell>
          <cell r="BG988" t="str">
            <v/>
          </cell>
          <cell r="BH988" t="str">
            <v/>
          </cell>
          <cell r="BI988" t="str">
            <v/>
          </cell>
          <cell r="BJ988" t="str">
            <v/>
          </cell>
          <cell r="BK988" t="str">
            <v/>
          </cell>
          <cell r="BL988" t="str">
            <v/>
          </cell>
          <cell r="BM988" t="str">
            <v/>
          </cell>
          <cell r="BN988" t="str">
            <v/>
          </cell>
          <cell r="BO988" t="str">
            <v/>
          </cell>
          <cell r="BP988" t="str">
            <v/>
          </cell>
          <cell r="BQ988" t="str">
            <v/>
          </cell>
          <cell r="BR988" t="str">
            <v/>
          </cell>
          <cell r="BS988" t="str">
            <v/>
          </cell>
          <cell r="BT988" t="str">
            <v/>
          </cell>
          <cell r="BU988" t="str">
            <v/>
          </cell>
          <cell r="BV988" t="str">
            <v/>
          </cell>
          <cell r="BW988" t="str">
            <v/>
          </cell>
          <cell r="BX988" t="str">
            <v/>
          </cell>
        </row>
        <row r="989">
          <cell r="A989" t="str">
            <v>SO3EJB</v>
          </cell>
          <cell r="B989" t="str">
            <v>Les EJB 3 (avec Struts 2, JSF 2, JasperReports 3, Flex 3)</v>
          </cell>
          <cell r="C989" t="str">
            <v>Développez pour le web par l'exemple : 3 applications détaillées</v>
          </cell>
          <cell r="D989" t="str">
            <v>Celinio FERNANDES</v>
          </cell>
          <cell r="E989" t="str">
            <v/>
          </cell>
          <cell r="F989" t="str">
            <v>FERNANDES, Celinio</v>
          </cell>
          <cell r="G989" t="str">
            <v/>
          </cell>
          <cell r="H989" t="str">
            <v/>
          </cell>
          <cell r="I989" t="str">
            <v/>
          </cell>
          <cell r="J989" t="str">
            <v/>
          </cell>
          <cell r="K989" t="str">
            <v>Edition du 1 July 2010</v>
          </cell>
          <cell r="L989" t="str">
            <v>613 pages</v>
          </cell>
          <cell r="M989" t="str">
            <v>Editions ENI</v>
          </cell>
          <cell r="N989" t="str">
            <v>fre</v>
          </cell>
          <cell r="O989" t="str">
            <v>fre</v>
          </cell>
          <cell r="P989" t="str">
            <v>fre</v>
          </cell>
          <cell r="Q989" t="str">
            <v>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v>
          </cell>
          <cell r="R989">
            <v>9782746056503</v>
          </cell>
          <cell r="S989" t="str">
            <v>Version Numérique</v>
          </cell>
          <cell r="T989">
            <v>9782746055674</v>
          </cell>
          <cell r="U989" t="str">
            <v>Version Imprimée</v>
          </cell>
          <cell r="V989" t="str">
            <v>St-Herblain</v>
          </cell>
          <cell r="W989" t="str">
            <v>Editions ENI</v>
          </cell>
          <cell r="X989">
            <v>2010</v>
          </cell>
          <cell r="Y989" t="str">
            <v>Bibliothèque Numérique ENI (Service en ligne)</v>
          </cell>
          <cell r="Z989" t="str">
            <v>SOLUTIONS INFORMATIQUES</v>
          </cell>
          <cell r="AA989" t="str">
            <v>texte</v>
          </cell>
          <cell r="AB989" t="str">
            <v>txt</v>
          </cell>
          <cell r="AC989" t="str">
            <v>rdacontent/fre</v>
          </cell>
          <cell r="AD989" t="str">
            <v>informatique</v>
          </cell>
          <cell r="AE989" t="str">
            <v>c</v>
          </cell>
          <cell r="AF989" t="str">
            <v>rdamedia/fre</v>
          </cell>
          <cell r="AG989" t="str">
            <v>ressource en ligne</v>
          </cell>
          <cell r="AH989" t="str">
            <v>cr</v>
          </cell>
          <cell r="AI989" t="str">
            <v>rdacarrier/fre</v>
          </cell>
          <cell r="AJ989" t="str">
            <v>m\\\\\o\\d\\\\\\\\</v>
          </cell>
          <cell r="AK989" t="str">
            <v>cr\cn\\\\uuaua</v>
          </cell>
          <cell r="AL989" t="str">
            <v>Accès restreint aux membres</v>
          </cell>
          <cell r="AM989" t="str">
            <v>Source de la note de description : Version imprimée</v>
          </cell>
          <cell r="AN989" t="str">
            <v/>
          </cell>
          <cell r="AO989" t="str">
            <v>%SITE_CLIENT%/?library_guid=8CDD5DE4-4ECD-4EBE-BF0B-619E82F8A687</v>
          </cell>
          <cell r="AP989" t="str">
            <v>Accès au travers du portail ENI</v>
          </cell>
          <cell r="AQ989" t="str">
            <v xml:space="preserve"> eclipse </v>
          </cell>
          <cell r="AR989" t="str">
            <v xml:space="preserve"> EJB Timers </v>
          </cell>
          <cell r="AS989" t="str">
            <v xml:space="preserve"> Entity beans </v>
          </cell>
          <cell r="AT989" t="str">
            <v xml:space="preserve"> GraniteDS </v>
          </cell>
          <cell r="AU989" t="str">
            <v xml:space="preserve"> Interceptors </v>
          </cell>
          <cell r="AV989" t="str">
            <v xml:space="preserve"> jasperreports </v>
          </cell>
          <cell r="AW989" t="str">
            <v xml:space="preserve"> jboss </v>
          </cell>
          <cell r="AX989" t="str">
            <v xml:space="preserve"> JPQL </v>
          </cell>
          <cell r="AY989" t="str">
            <v xml:space="preserve"> livre ejb </v>
          </cell>
          <cell r="AZ989" t="str">
            <v xml:space="preserve"> livre flex </v>
          </cell>
          <cell r="BA989" t="str">
            <v xml:space="preserve"> livre jsf </v>
          </cell>
          <cell r="BB989" t="str">
            <v xml:space="preserve"> livre struts </v>
          </cell>
          <cell r="BC989" t="str">
            <v xml:space="preserve"> LNSO3EJB</v>
          </cell>
          <cell r="BD989" t="str">
            <v xml:space="preserve"> Persistence </v>
          </cell>
          <cell r="BE989" t="str">
            <v xml:space="preserve"> RIA </v>
          </cell>
          <cell r="BF989" t="str">
            <v xml:space="preserve">livre java </v>
          </cell>
          <cell r="BG989" t="str">
            <v/>
          </cell>
          <cell r="BH989" t="str">
            <v/>
          </cell>
          <cell r="BI989" t="str">
            <v/>
          </cell>
          <cell r="BJ989" t="str">
            <v/>
          </cell>
          <cell r="BK989" t="str">
            <v/>
          </cell>
          <cell r="BL989" t="str">
            <v/>
          </cell>
          <cell r="BM989" t="str">
            <v/>
          </cell>
          <cell r="BN989" t="str">
            <v/>
          </cell>
          <cell r="BO989" t="str">
            <v/>
          </cell>
          <cell r="BP989" t="str">
            <v/>
          </cell>
          <cell r="BQ989" t="str">
            <v/>
          </cell>
          <cell r="BR989" t="str">
            <v/>
          </cell>
          <cell r="BS989" t="str">
            <v/>
          </cell>
          <cell r="BT989" t="str">
            <v/>
          </cell>
          <cell r="BU989" t="str">
            <v/>
          </cell>
          <cell r="BV989" t="str">
            <v/>
          </cell>
          <cell r="BW989" t="str">
            <v/>
          </cell>
          <cell r="BX989" t="str">
            <v/>
          </cell>
        </row>
        <row r="990">
          <cell r="A990" t="str">
            <v>SO3ULIN</v>
          </cell>
          <cell r="B990" t="str">
            <v>Ubuntu Linux</v>
          </cell>
          <cell r="C990" t="str">
            <v>Création, configuration et gestion d'un réseau local d'entreprise (3ième édition)</v>
          </cell>
          <cell r="D990" t="str">
            <v>Sébastien BOBILLIER,Gilles CHAMILLARD</v>
          </cell>
          <cell r="E990" t="str">
            <v/>
          </cell>
          <cell r="F990" t="str">
            <v>BOBILLIER, Sébastien</v>
          </cell>
          <cell r="G990" t="str">
            <v>CHAMILLARD, Gilles</v>
          </cell>
          <cell r="H990" t="str">
            <v/>
          </cell>
          <cell r="I990" t="str">
            <v/>
          </cell>
          <cell r="J990" t="str">
            <v/>
          </cell>
          <cell r="K990" t="str">
            <v>Edition du 1 February 2013</v>
          </cell>
          <cell r="L990" t="str">
            <v>343 pages</v>
          </cell>
          <cell r="M990" t="str">
            <v>Editions ENI</v>
          </cell>
          <cell r="N990" t="str">
            <v>fre</v>
          </cell>
          <cell r="O990" t="str">
            <v>fre</v>
          </cell>
          <cell r="P990" t="str">
            <v>fre</v>
          </cell>
          <cell r="Q990" t="str">
            <v>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v>
          </cell>
          <cell r="R990">
            <v>9782746079618</v>
          </cell>
          <cell r="S990" t="str">
            <v>Version Numérique</v>
          </cell>
          <cell r="T990">
            <v>9782746078666</v>
          </cell>
          <cell r="U990" t="str">
            <v>Version Imprimée</v>
          </cell>
          <cell r="V990" t="str">
            <v>St-Herblain</v>
          </cell>
          <cell r="W990" t="str">
            <v>Editions ENI</v>
          </cell>
          <cell r="X990">
            <v>2013</v>
          </cell>
          <cell r="Y990" t="str">
            <v>Bibliothèque Numérique ENI (Service en ligne)</v>
          </cell>
          <cell r="Z990" t="str">
            <v>SOLUTIONS INFORMATIQUES</v>
          </cell>
          <cell r="AA990" t="str">
            <v>texte</v>
          </cell>
          <cell r="AB990" t="str">
            <v>txt</v>
          </cell>
          <cell r="AC990" t="str">
            <v>rdacontent/fre</v>
          </cell>
          <cell r="AD990" t="str">
            <v>informatique</v>
          </cell>
          <cell r="AE990" t="str">
            <v>c</v>
          </cell>
          <cell r="AF990" t="str">
            <v>rdamedia/fre</v>
          </cell>
          <cell r="AG990" t="str">
            <v>ressource en ligne</v>
          </cell>
          <cell r="AH990" t="str">
            <v>cr</v>
          </cell>
          <cell r="AI990" t="str">
            <v>rdacarrier/fre</v>
          </cell>
          <cell r="AJ990" t="str">
            <v>m\\\\\o\\d\\\\\\\\</v>
          </cell>
          <cell r="AK990" t="str">
            <v>cr\cn\\\\uuaua</v>
          </cell>
          <cell r="AL990" t="str">
            <v>Accès restreint aux membres</v>
          </cell>
          <cell r="AM990" t="str">
            <v>Source de la note de description : Version imprimée</v>
          </cell>
          <cell r="AN990" t="str">
            <v/>
          </cell>
          <cell r="AO990" t="str">
            <v>%SITE_CLIENT%/?library_guid=FA804EA6-9B84-44B8-9905-B6157943183B</v>
          </cell>
          <cell r="AP990" t="str">
            <v>Accès au travers du portail ENI</v>
          </cell>
          <cell r="AQ990" t="str">
            <v xml:space="preserve"> BTS </v>
          </cell>
          <cell r="AR990" t="str">
            <v xml:space="preserve"> Debian </v>
          </cell>
          <cell r="AS990" t="str">
            <v xml:space="preserve"> DUT </v>
          </cell>
          <cell r="AT990" t="str">
            <v xml:space="preserve"> Gnome </v>
          </cell>
          <cell r="AU990" t="str">
            <v xml:space="preserve"> GNU/linux </v>
          </cell>
          <cell r="AV990" t="str">
            <v xml:space="preserve"> jackalope </v>
          </cell>
          <cell r="AW990" t="str">
            <v xml:space="preserve"> jaunty </v>
          </cell>
          <cell r="AX990" t="str">
            <v xml:space="preserve"> livre ubuntu </v>
          </cell>
          <cell r="AY990" t="str">
            <v xml:space="preserve"> LNSO3ULIN</v>
          </cell>
          <cell r="AZ990" t="str">
            <v xml:space="preserve"> open source </v>
          </cell>
          <cell r="BA990" t="str">
            <v xml:space="preserve"> pangolin </v>
          </cell>
          <cell r="BB990" t="str">
            <v xml:space="preserve"> precise pangolin </v>
          </cell>
          <cell r="BC990" t="str">
            <v xml:space="preserve"> reseau </v>
          </cell>
          <cell r="BD990" t="str">
            <v xml:space="preserve"> réseau </v>
          </cell>
          <cell r="BE990" t="str">
            <v xml:space="preserve">livre linux </v>
          </cell>
          <cell r="BF990" t="str">
            <v/>
          </cell>
          <cell r="BG990" t="str">
            <v/>
          </cell>
          <cell r="BH990" t="str">
            <v/>
          </cell>
          <cell r="BI990" t="str">
            <v/>
          </cell>
          <cell r="BJ990" t="str">
            <v/>
          </cell>
          <cell r="BK990" t="str">
            <v/>
          </cell>
          <cell r="BL990" t="str">
            <v/>
          </cell>
          <cell r="BM990" t="str">
            <v/>
          </cell>
          <cell r="BN990" t="str">
            <v/>
          </cell>
          <cell r="BO990" t="str">
            <v/>
          </cell>
          <cell r="BP990" t="str">
            <v/>
          </cell>
          <cell r="BQ990" t="str">
            <v/>
          </cell>
          <cell r="BR990" t="str">
            <v/>
          </cell>
          <cell r="BS990" t="str">
            <v/>
          </cell>
          <cell r="BT990" t="str">
            <v/>
          </cell>
          <cell r="BU990" t="str">
            <v/>
          </cell>
          <cell r="BV990" t="str">
            <v/>
          </cell>
          <cell r="BW990" t="str">
            <v/>
          </cell>
          <cell r="BX990" t="str">
            <v/>
          </cell>
        </row>
        <row r="991">
          <cell r="A991" t="str">
            <v>SO3WSU</v>
          </cell>
          <cell r="B991" t="str">
            <v>WSUS 3 (Windows Server Update Services 3)</v>
          </cell>
          <cell r="C991" t="str">
            <v>Installation et configuration au sein d'une infrastructure de gestion des mises à jour</v>
          </cell>
          <cell r="D991" t="str">
            <v>Olivier CLEMENT</v>
          </cell>
          <cell r="E991" t="str">
            <v/>
          </cell>
          <cell r="F991" t="str">
            <v>CLEMENT, Olivier</v>
          </cell>
          <cell r="G991" t="str">
            <v/>
          </cell>
          <cell r="H991" t="str">
            <v/>
          </cell>
          <cell r="I991" t="str">
            <v/>
          </cell>
          <cell r="J991" t="str">
            <v/>
          </cell>
          <cell r="K991" t="str">
            <v>Edition du 1 December 2009</v>
          </cell>
          <cell r="L991" t="str">
            <v>345 pages</v>
          </cell>
          <cell r="M991" t="str">
            <v>Editions ENI</v>
          </cell>
          <cell r="N991" t="str">
            <v>fre</v>
          </cell>
          <cell r="O991" t="str">
            <v>fre</v>
          </cell>
          <cell r="P991" t="str">
            <v>fre</v>
          </cell>
          <cell r="Q991" t="str">
            <v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v>
          </cell>
          <cell r="R991">
            <v>9782746053229</v>
          </cell>
          <cell r="S991" t="str">
            <v>Version Numérique</v>
          </cell>
          <cell r="T991">
            <v>9782746052550</v>
          </cell>
          <cell r="U991" t="str">
            <v>Version Imprimée</v>
          </cell>
          <cell r="V991" t="str">
            <v>St-Herblain</v>
          </cell>
          <cell r="W991" t="str">
            <v>Editions ENI</v>
          </cell>
          <cell r="X991">
            <v>2009</v>
          </cell>
          <cell r="Y991" t="str">
            <v>Bibliothèque Numérique ENI (Service en ligne)</v>
          </cell>
          <cell r="Z991" t="str">
            <v>SOLUTIONS INFORMATIQUES</v>
          </cell>
          <cell r="AA991" t="str">
            <v>texte</v>
          </cell>
          <cell r="AB991" t="str">
            <v>txt</v>
          </cell>
          <cell r="AC991" t="str">
            <v>rdacontent/fre</v>
          </cell>
          <cell r="AD991" t="str">
            <v>informatique</v>
          </cell>
          <cell r="AE991" t="str">
            <v>c</v>
          </cell>
          <cell r="AF991" t="str">
            <v>rdamedia/fre</v>
          </cell>
          <cell r="AG991" t="str">
            <v>ressource en ligne</v>
          </cell>
          <cell r="AH991" t="str">
            <v>cr</v>
          </cell>
          <cell r="AI991" t="str">
            <v>rdacarrier/fre</v>
          </cell>
          <cell r="AJ991" t="str">
            <v>m\\\\\o\\d\\\\\\\\</v>
          </cell>
          <cell r="AK991" t="str">
            <v>cr\cn\\\\uuaua</v>
          </cell>
          <cell r="AL991" t="str">
            <v>Accès restreint aux membres</v>
          </cell>
          <cell r="AM991" t="str">
            <v>Source de la note de description : Version imprimée</v>
          </cell>
          <cell r="AN991" t="str">
            <v/>
          </cell>
          <cell r="AO991" t="str">
            <v>%SITE_CLIENT%/?library_guid=0E61BE76-0D50-4D34-8164-51B6829B412B</v>
          </cell>
          <cell r="AP991" t="str">
            <v>Accès au travers du portail ENI</v>
          </cell>
          <cell r="AQ991" t="str">
            <v xml:space="preserve"> correctifs </v>
          </cell>
          <cell r="AR991" t="str">
            <v xml:space="preserve"> deploiement </v>
          </cell>
          <cell r="AS991" t="str">
            <v xml:space="preserve"> déploiement </v>
          </cell>
          <cell r="AT991" t="str">
            <v xml:space="preserve"> livre Microsoft </v>
          </cell>
          <cell r="AU991" t="str">
            <v xml:space="preserve"> livre SUS </v>
          </cell>
          <cell r="AV991" t="str">
            <v xml:space="preserve"> LNSO3WSU</v>
          </cell>
          <cell r="AW991" t="str">
            <v xml:space="preserve"> mise à jour </v>
          </cell>
          <cell r="AX991" t="str">
            <v xml:space="preserve"> SMS </v>
          </cell>
          <cell r="AY991" t="str">
            <v xml:space="preserve"> update </v>
          </cell>
          <cell r="AZ991" t="str">
            <v xml:space="preserve">livre WSUS </v>
          </cell>
          <cell r="BA991" t="str">
            <v/>
          </cell>
          <cell r="BB991" t="str">
            <v/>
          </cell>
          <cell r="BC991" t="str">
            <v/>
          </cell>
          <cell r="BD991" t="str">
            <v/>
          </cell>
          <cell r="BE991" t="str">
            <v/>
          </cell>
          <cell r="BF991" t="str">
            <v/>
          </cell>
          <cell r="BG991" t="str">
            <v/>
          </cell>
          <cell r="BH991" t="str">
            <v/>
          </cell>
          <cell r="BI991" t="str">
            <v/>
          </cell>
          <cell r="BJ991" t="str">
            <v/>
          </cell>
          <cell r="BK991" t="str">
            <v/>
          </cell>
          <cell r="BL991" t="str">
            <v/>
          </cell>
          <cell r="BM991" t="str">
            <v/>
          </cell>
          <cell r="BN991" t="str">
            <v/>
          </cell>
          <cell r="BO991" t="str">
            <v/>
          </cell>
          <cell r="BP991" t="str">
            <v/>
          </cell>
          <cell r="BQ991" t="str">
            <v/>
          </cell>
          <cell r="BR991" t="str">
            <v/>
          </cell>
          <cell r="BS991" t="str">
            <v/>
          </cell>
          <cell r="BT991" t="str">
            <v/>
          </cell>
          <cell r="BU991" t="str">
            <v/>
          </cell>
          <cell r="BV991" t="str">
            <v/>
          </cell>
          <cell r="BW991" t="str">
            <v/>
          </cell>
          <cell r="BX991" t="str">
            <v/>
          </cell>
        </row>
        <row r="992">
          <cell r="A992" t="str">
            <v>SO3XISAPB</v>
          </cell>
          <cell r="B992" t="str">
            <v>SAP BusinessObjects XI 3.1</v>
          </cell>
          <cell r="C992" t="str">
            <v>Mise en oeuvre d'un projet décisionnel</v>
          </cell>
          <cell r="D992" t="str">
            <v>Benjamin WATRIN</v>
          </cell>
          <cell r="E992" t="str">
            <v/>
          </cell>
          <cell r="F992" t="str">
            <v>WATRIN, Benjamin</v>
          </cell>
          <cell r="G992" t="str">
            <v/>
          </cell>
          <cell r="H992" t="str">
            <v/>
          </cell>
          <cell r="I992" t="str">
            <v/>
          </cell>
          <cell r="J992" t="str">
            <v/>
          </cell>
          <cell r="K992" t="str">
            <v>Edition du 1 November 2010</v>
          </cell>
          <cell r="L992" t="str">
            <v>517 pages</v>
          </cell>
          <cell r="M992" t="str">
            <v>Editions ENI</v>
          </cell>
          <cell r="N992" t="str">
            <v>fre</v>
          </cell>
          <cell r="O992" t="str">
            <v>fre</v>
          </cell>
          <cell r="P992" t="str">
            <v>fre</v>
          </cell>
          <cell r="Q992" t="str">
            <v>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v>
          </cell>
          <cell r="R992">
            <v>9782746060814</v>
          </cell>
          <cell r="S992" t="str">
            <v>Version Numérique</v>
          </cell>
          <cell r="T992">
            <v>9782746058736</v>
          </cell>
          <cell r="U992" t="str">
            <v>Version Imprimée</v>
          </cell>
          <cell r="V992" t="str">
            <v>St-Herblain</v>
          </cell>
          <cell r="W992" t="str">
            <v>Editions ENI</v>
          </cell>
          <cell r="X992">
            <v>2010</v>
          </cell>
          <cell r="Y992" t="str">
            <v>Bibliothèque Numérique ENI (Service en ligne)</v>
          </cell>
          <cell r="Z992" t="str">
            <v>SOLUTIONS INFORMATIQUES</v>
          </cell>
          <cell r="AA992" t="str">
            <v>texte</v>
          </cell>
          <cell r="AB992" t="str">
            <v>txt</v>
          </cell>
          <cell r="AC992" t="str">
            <v>rdacontent/fre</v>
          </cell>
          <cell r="AD992" t="str">
            <v>informatique</v>
          </cell>
          <cell r="AE992" t="str">
            <v>c</v>
          </cell>
          <cell r="AF992" t="str">
            <v>rdamedia/fre</v>
          </cell>
          <cell r="AG992" t="str">
            <v>ressource en ligne</v>
          </cell>
          <cell r="AH992" t="str">
            <v>cr</v>
          </cell>
          <cell r="AI992" t="str">
            <v>rdacarrier/fre</v>
          </cell>
          <cell r="AJ992" t="str">
            <v>m\\\\\o\\d\\\\\\\\</v>
          </cell>
          <cell r="AK992" t="str">
            <v>cr\cn\\\\uuaua</v>
          </cell>
          <cell r="AL992" t="str">
            <v>Accès restreint aux membres</v>
          </cell>
          <cell r="AM992" t="str">
            <v>Source de la note de description : Version imprimée</v>
          </cell>
          <cell r="AN992" t="str">
            <v/>
          </cell>
          <cell r="AO992" t="str">
            <v>%SITE_CLIENT%/?library_guid=42DB4D0A-F6B3-4CD6-B8A5-BCBBDD2C5771</v>
          </cell>
          <cell r="AP992" t="str">
            <v>Accès au travers du portail ENI</v>
          </cell>
          <cell r="AQ992" t="str">
            <v xml:space="preserve"> bi </v>
          </cell>
          <cell r="AR992" t="str">
            <v xml:space="preserve"> BO </v>
          </cell>
          <cell r="AS992" t="str">
            <v xml:space="preserve"> businessobjects </v>
          </cell>
          <cell r="AT992" t="str">
            <v xml:space="preserve"> decisionnel </v>
          </cell>
          <cell r="AU992" t="str">
            <v xml:space="preserve"> livre décisionnel </v>
          </cell>
          <cell r="AV992" t="str">
            <v xml:space="preserve"> livre sap </v>
          </cell>
          <cell r="AW992" t="str">
            <v xml:space="preserve"> LNSO3XISAPB</v>
          </cell>
          <cell r="AX992" t="str">
            <v xml:space="preserve"> univers </v>
          </cell>
          <cell r="AY992" t="str">
            <v xml:space="preserve"> webi </v>
          </cell>
          <cell r="AZ992" t="str">
            <v xml:space="preserve"> XI 3 </v>
          </cell>
          <cell r="BA992" t="str">
            <v xml:space="preserve">livre BO </v>
          </cell>
          <cell r="BB992" t="str">
            <v/>
          </cell>
          <cell r="BC992" t="str">
            <v/>
          </cell>
          <cell r="BD992" t="str">
            <v/>
          </cell>
          <cell r="BE992" t="str">
            <v/>
          </cell>
          <cell r="BF992" t="str">
            <v/>
          </cell>
          <cell r="BG992" t="str">
            <v/>
          </cell>
          <cell r="BH992" t="str">
            <v/>
          </cell>
          <cell r="BI992" t="str">
            <v/>
          </cell>
          <cell r="BJ992" t="str">
            <v/>
          </cell>
          <cell r="BK992" t="str">
            <v/>
          </cell>
          <cell r="BL992" t="str">
            <v/>
          </cell>
          <cell r="BM992" t="str">
            <v/>
          </cell>
          <cell r="BN992" t="str">
            <v/>
          </cell>
          <cell r="BO992" t="str">
            <v/>
          </cell>
          <cell r="BP992" t="str">
            <v/>
          </cell>
          <cell r="BQ992" t="str">
            <v/>
          </cell>
          <cell r="BR992" t="str">
            <v/>
          </cell>
          <cell r="BS992" t="str">
            <v/>
          </cell>
          <cell r="BT992" t="str">
            <v/>
          </cell>
          <cell r="BU992" t="str">
            <v/>
          </cell>
          <cell r="BV992" t="str">
            <v/>
          </cell>
          <cell r="BW992" t="str">
            <v/>
          </cell>
          <cell r="BX992" t="str">
            <v/>
          </cell>
        </row>
        <row r="993">
          <cell r="A993" t="str">
            <v>SO4ASP</v>
          </cell>
          <cell r="B993" t="str">
            <v>ASP.NET 4.0 et C# sous Visual Studio 2010</v>
          </cell>
          <cell r="C993" t="str">
            <v>Conception et développement d'un service en ligne</v>
          </cell>
          <cell r="D993" t="str">
            <v>Olivier ALESSANDRI</v>
          </cell>
          <cell r="E993" t="str">
            <v/>
          </cell>
          <cell r="F993" t="str">
            <v>ALESSANDRI, Olivier</v>
          </cell>
          <cell r="G993" t="str">
            <v/>
          </cell>
          <cell r="H993" t="str">
            <v/>
          </cell>
          <cell r="I993" t="str">
            <v/>
          </cell>
          <cell r="J993" t="str">
            <v/>
          </cell>
          <cell r="K993" t="str">
            <v>Edition du 1 September 2011</v>
          </cell>
          <cell r="L993" t="str">
            <v>544 pages</v>
          </cell>
          <cell r="M993" t="str">
            <v>Editions ENI</v>
          </cell>
          <cell r="N993" t="str">
            <v>fre</v>
          </cell>
          <cell r="O993" t="str">
            <v>fre</v>
          </cell>
          <cell r="P993" t="str">
            <v>fre</v>
          </cell>
          <cell r="Q993" t="str">
            <v>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v>
          </cell>
          <cell r="R993">
            <v>9782746069749</v>
          </cell>
          <cell r="S993" t="str">
            <v>Version Numérique</v>
          </cell>
          <cell r="T993">
            <v>9782746067868</v>
          </cell>
          <cell r="U993" t="str">
            <v>Version Imprimée</v>
          </cell>
          <cell r="V993" t="str">
            <v>St-Herblain</v>
          </cell>
          <cell r="W993" t="str">
            <v>Editions ENI</v>
          </cell>
          <cell r="X993">
            <v>2011</v>
          </cell>
          <cell r="Y993" t="str">
            <v>Bibliothèque Numérique ENI (Service en ligne)</v>
          </cell>
          <cell r="Z993" t="str">
            <v>SOLUTIONS INFORMATIQUES</v>
          </cell>
          <cell r="AA993" t="str">
            <v>texte</v>
          </cell>
          <cell r="AB993" t="str">
            <v>txt</v>
          </cell>
          <cell r="AC993" t="str">
            <v>rdacontent/fre</v>
          </cell>
          <cell r="AD993" t="str">
            <v>informatique</v>
          </cell>
          <cell r="AE993" t="str">
            <v>c</v>
          </cell>
          <cell r="AF993" t="str">
            <v>rdamedia/fre</v>
          </cell>
          <cell r="AG993" t="str">
            <v>ressource en ligne</v>
          </cell>
          <cell r="AH993" t="str">
            <v>cr</v>
          </cell>
          <cell r="AI993" t="str">
            <v>rdacarrier/fre</v>
          </cell>
          <cell r="AJ993" t="str">
            <v>m\\\\\o\\d\\\\\\\\</v>
          </cell>
          <cell r="AK993" t="str">
            <v>cr\cn\\\\uuaua</v>
          </cell>
          <cell r="AL993" t="str">
            <v>Accès restreint aux membres</v>
          </cell>
          <cell r="AM993" t="str">
            <v>Source de la note de description : Version imprimée</v>
          </cell>
          <cell r="AN993" t="str">
            <v/>
          </cell>
          <cell r="AO993" t="str">
            <v>%SITE_CLIENT%/?library_guid=488DEB2E-38FD-4FDF-BCE6-EF4BC1C85887</v>
          </cell>
          <cell r="AP993" t="str">
            <v>Accès au travers du portail ENI</v>
          </cell>
          <cell r="AQ993" t="str">
            <v xml:space="preserve"> Ajaxtoolkit </v>
          </cell>
          <cell r="AR993" t="str">
            <v xml:space="preserve"> asp </v>
          </cell>
          <cell r="AS993" t="str">
            <v xml:space="preserve"> c # </v>
          </cell>
          <cell r="AT993" t="str">
            <v xml:space="preserve"> formview </v>
          </cell>
          <cell r="AU993" t="str">
            <v xml:space="preserve"> jquery </v>
          </cell>
          <cell r="AV993" t="str">
            <v xml:space="preserve"> listview </v>
          </cell>
          <cell r="AW993" t="str">
            <v xml:space="preserve"> LNSO4ASP</v>
          </cell>
          <cell r="AX993" t="str">
            <v xml:space="preserve"> NET </v>
          </cell>
          <cell r="AY993" t="str">
            <v xml:space="preserve"> treeview </v>
          </cell>
          <cell r="AZ993" t="str">
            <v xml:space="preserve">Microsoft </v>
          </cell>
          <cell r="BA993" t="str">
            <v/>
          </cell>
          <cell r="BB993" t="str">
            <v/>
          </cell>
          <cell r="BC993" t="str">
            <v/>
          </cell>
          <cell r="BD993" t="str">
            <v/>
          </cell>
          <cell r="BE993" t="str">
            <v/>
          </cell>
          <cell r="BF993" t="str">
            <v/>
          </cell>
          <cell r="BG993" t="str">
            <v/>
          </cell>
          <cell r="BH993" t="str">
            <v/>
          </cell>
          <cell r="BI993" t="str">
            <v/>
          </cell>
          <cell r="BJ993" t="str">
            <v/>
          </cell>
          <cell r="BK993" t="str">
            <v/>
          </cell>
          <cell r="BL993" t="str">
            <v/>
          </cell>
          <cell r="BM993" t="str">
            <v/>
          </cell>
          <cell r="BN993" t="str">
            <v/>
          </cell>
          <cell r="BO993" t="str">
            <v/>
          </cell>
          <cell r="BP993" t="str">
            <v/>
          </cell>
          <cell r="BQ993" t="str">
            <v/>
          </cell>
          <cell r="BR993" t="str">
            <v/>
          </cell>
          <cell r="BS993" t="str">
            <v/>
          </cell>
          <cell r="BT993" t="str">
            <v/>
          </cell>
          <cell r="BU993" t="str">
            <v/>
          </cell>
          <cell r="BV993" t="str">
            <v/>
          </cell>
          <cell r="BW993" t="str">
            <v/>
          </cell>
          <cell r="BX993" t="str">
            <v/>
          </cell>
        </row>
        <row r="994">
          <cell r="A994" t="str">
            <v>SO4CSHA</v>
          </cell>
          <cell r="B994" t="str">
            <v>C# 4</v>
          </cell>
          <cell r="C994" t="str">
            <v>Développez des applications Windows avec Visual Studio 2010</v>
          </cell>
          <cell r="D994" t="str">
            <v>Jérôme HUGON</v>
          </cell>
          <cell r="E994" t="str">
            <v/>
          </cell>
          <cell r="F994" t="str">
            <v>HUGON, Jérôme</v>
          </cell>
          <cell r="G994" t="str">
            <v/>
          </cell>
          <cell r="H994" t="str">
            <v/>
          </cell>
          <cell r="I994" t="str">
            <v/>
          </cell>
          <cell r="J994" t="str">
            <v/>
          </cell>
          <cell r="K994" t="str">
            <v>Edition du 1 December 2010</v>
          </cell>
          <cell r="L994" t="str">
            <v>452 pages</v>
          </cell>
          <cell r="M994" t="str">
            <v>Editions ENI</v>
          </cell>
          <cell r="N994" t="str">
            <v>fre</v>
          </cell>
          <cell r="O994" t="str">
            <v>fre</v>
          </cell>
          <cell r="P994" t="str">
            <v>fre</v>
          </cell>
          <cell r="Q994" t="str">
            <v>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v>
          </cell>
          <cell r="R994">
            <v>9782746061743</v>
          </cell>
          <cell r="S994" t="str">
            <v>Version Numérique</v>
          </cell>
          <cell r="T994">
            <v>9782746059276</v>
          </cell>
          <cell r="U994" t="str">
            <v>Version Imprimée</v>
          </cell>
          <cell r="V994" t="str">
            <v>St-Herblain</v>
          </cell>
          <cell r="W994" t="str">
            <v>Editions ENI</v>
          </cell>
          <cell r="X994">
            <v>2010</v>
          </cell>
          <cell r="Y994" t="str">
            <v>Bibliothèque Numérique ENI (Service en ligne)</v>
          </cell>
          <cell r="Z994" t="str">
            <v>SOLUTIONS INFORMATIQUES</v>
          </cell>
          <cell r="AA994" t="str">
            <v>texte</v>
          </cell>
          <cell r="AB994" t="str">
            <v>txt</v>
          </cell>
          <cell r="AC994" t="str">
            <v>rdacontent/fre</v>
          </cell>
          <cell r="AD994" t="str">
            <v>informatique</v>
          </cell>
          <cell r="AE994" t="str">
            <v>c</v>
          </cell>
          <cell r="AF994" t="str">
            <v>rdamedia/fre</v>
          </cell>
          <cell r="AG994" t="str">
            <v>ressource en ligne</v>
          </cell>
          <cell r="AH994" t="str">
            <v>cr</v>
          </cell>
          <cell r="AI994" t="str">
            <v>rdacarrier/fre</v>
          </cell>
          <cell r="AJ994" t="str">
            <v>m\\\\\o\\d\\\\\\\\</v>
          </cell>
          <cell r="AK994" t="str">
            <v>cr\cn\\\\uuaua</v>
          </cell>
          <cell r="AL994" t="str">
            <v>Accès restreint aux membres</v>
          </cell>
          <cell r="AM994" t="str">
            <v>Source de la note de description : Version imprimée</v>
          </cell>
          <cell r="AN994" t="str">
            <v/>
          </cell>
          <cell r="AO994" t="str">
            <v>%SITE_CLIENT%/?library_guid=B7871B23-06DD-4F6A-BE80-9288FE1E3595</v>
          </cell>
          <cell r="AP994" t="str">
            <v>Accès au travers du portail ENI</v>
          </cell>
          <cell r="AQ994" t="str">
            <v xml:space="preserve"> .net </v>
          </cell>
          <cell r="AR994" t="str">
            <v xml:space="preserve"> c#4 </v>
          </cell>
          <cell r="AS994" t="str">
            <v xml:space="preserve"> développement </v>
          </cell>
          <cell r="AT994" t="str">
            <v xml:space="preserve"> dot net </v>
          </cell>
          <cell r="AU994" t="str">
            <v xml:space="preserve"> entity framework </v>
          </cell>
          <cell r="AV994" t="str">
            <v xml:space="preserve"> framework </v>
          </cell>
          <cell r="AW994" t="str">
            <v xml:space="preserve"> gdi </v>
          </cell>
          <cell r="AX994" t="str">
            <v xml:space="preserve"> gdi+ </v>
          </cell>
          <cell r="AY994" t="str">
            <v xml:space="preserve"> langage </v>
          </cell>
          <cell r="AZ994" t="str">
            <v xml:space="preserve"> linq </v>
          </cell>
          <cell r="BA994" t="str">
            <v xml:space="preserve"> livre C# </v>
          </cell>
          <cell r="BB994" t="str">
            <v xml:space="preserve"> livre microsoft </v>
          </cell>
          <cell r="BC994" t="str">
            <v xml:space="preserve"> livre visual studio </v>
          </cell>
          <cell r="BD994" t="str">
            <v xml:space="preserve"> livre vs 2010 </v>
          </cell>
          <cell r="BE994" t="str">
            <v xml:space="preserve"> LNSO4CSHA</v>
          </cell>
          <cell r="BF994" t="str">
            <v xml:space="preserve"> net </v>
          </cell>
          <cell r="BG994" t="str">
            <v xml:space="preserve"> wpf </v>
          </cell>
          <cell r="BH994" t="str">
            <v xml:space="preserve">livre C </v>
          </cell>
          <cell r="BI994" t="str">
            <v/>
          </cell>
          <cell r="BJ994" t="str">
            <v/>
          </cell>
          <cell r="BK994" t="str">
            <v/>
          </cell>
          <cell r="BL994" t="str">
            <v/>
          </cell>
          <cell r="BM994" t="str">
            <v/>
          </cell>
          <cell r="BN994" t="str">
            <v/>
          </cell>
          <cell r="BO994" t="str">
            <v/>
          </cell>
          <cell r="BP994" t="str">
            <v/>
          </cell>
          <cell r="BQ994" t="str">
            <v/>
          </cell>
          <cell r="BR994" t="str">
            <v/>
          </cell>
          <cell r="BS994" t="str">
            <v/>
          </cell>
          <cell r="BT994" t="str">
            <v/>
          </cell>
          <cell r="BU994" t="str">
            <v/>
          </cell>
          <cell r="BV994" t="str">
            <v/>
          </cell>
          <cell r="BW994" t="str">
            <v/>
          </cell>
          <cell r="BX994" t="str">
            <v/>
          </cell>
        </row>
        <row r="995">
          <cell r="A995" t="str">
            <v>SO5C13VS</v>
          </cell>
          <cell r="B995" t="str">
            <v>C# 5</v>
          </cell>
          <cell r="C995" t="str">
            <v>Développez des applications Windows avec Visual Studio 2013</v>
          </cell>
          <cell r="D995" t="str">
            <v>Jérôme HUGON</v>
          </cell>
          <cell r="E995" t="str">
            <v/>
          </cell>
          <cell r="F995" t="str">
            <v>HUGON, Jérôme</v>
          </cell>
          <cell r="G995" t="str">
            <v/>
          </cell>
          <cell r="H995" t="str">
            <v/>
          </cell>
          <cell r="I995" t="str">
            <v/>
          </cell>
          <cell r="J995" t="str">
            <v/>
          </cell>
          <cell r="K995" t="str">
            <v>Edition du 1 January 2014</v>
          </cell>
          <cell r="L995" t="str">
            <v>510 pages</v>
          </cell>
          <cell r="M995" t="str">
            <v>Editions ENI</v>
          </cell>
          <cell r="N995" t="str">
            <v>fre</v>
          </cell>
          <cell r="O995" t="str">
            <v>fre</v>
          </cell>
          <cell r="P995" t="str">
            <v>fre</v>
          </cell>
          <cell r="Q995" t="str">
            <v>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v>
          </cell>
          <cell r="R995">
            <v>9782746087361</v>
          </cell>
          <cell r="S995" t="str">
            <v>Version Numérique</v>
          </cell>
          <cell r="T995">
            <v>9782746086012</v>
          </cell>
          <cell r="U995" t="str">
            <v>Version Imprimée</v>
          </cell>
          <cell r="V995" t="str">
            <v>St-Herblain</v>
          </cell>
          <cell r="W995" t="str">
            <v>Editions ENI</v>
          </cell>
          <cell r="X995">
            <v>2014</v>
          </cell>
          <cell r="Y995" t="str">
            <v>Bibliothèque Numérique ENI (Service en ligne)</v>
          </cell>
          <cell r="Z995" t="str">
            <v>SOLUTIONS INFORMATIQUES</v>
          </cell>
          <cell r="AA995" t="str">
            <v>texte</v>
          </cell>
          <cell r="AB995" t="str">
            <v>txt</v>
          </cell>
          <cell r="AC995" t="str">
            <v>rdacontent/fre</v>
          </cell>
          <cell r="AD995" t="str">
            <v>informatique</v>
          </cell>
          <cell r="AE995" t="str">
            <v>c</v>
          </cell>
          <cell r="AF995" t="str">
            <v>rdamedia/fre</v>
          </cell>
          <cell r="AG995" t="str">
            <v>ressource en ligne</v>
          </cell>
          <cell r="AH995" t="str">
            <v>cr</v>
          </cell>
          <cell r="AI995" t="str">
            <v>rdacarrier/fre</v>
          </cell>
          <cell r="AJ995" t="str">
            <v>m\\\\\o\\d\\\\\\\\</v>
          </cell>
          <cell r="AK995" t="str">
            <v>cr\cn\\\\uuaua</v>
          </cell>
          <cell r="AL995" t="str">
            <v>Accès restreint aux membres</v>
          </cell>
          <cell r="AM995" t="str">
            <v>Source de la note de description : Version imprimée</v>
          </cell>
          <cell r="AN995" t="str">
            <v/>
          </cell>
          <cell r="AO995" t="str">
            <v>%SITE_CLIENT%/?library_guid=26C71255-A0A1-49B8-B062-D44E21185C78</v>
          </cell>
          <cell r="AP995" t="str">
            <v>Accès au travers du portail ENI</v>
          </cell>
          <cell r="AQ995" t="str">
            <v xml:space="preserve"> .net </v>
          </cell>
          <cell r="AR995" t="str">
            <v xml:space="preserve"> c </v>
          </cell>
          <cell r="AS995" t="str">
            <v xml:space="preserve"> c sharp </v>
          </cell>
          <cell r="AT995" t="str">
            <v xml:space="preserve"> csharp </v>
          </cell>
          <cell r="AU995" t="str">
            <v xml:space="preserve"> développement </v>
          </cell>
          <cell r="AV995" t="str">
            <v xml:space="preserve"> dot net </v>
          </cell>
          <cell r="AW995" t="str">
            <v xml:space="preserve"> entity framework </v>
          </cell>
          <cell r="AX995" t="str">
            <v xml:space="preserve"> framework </v>
          </cell>
          <cell r="AY995" t="str">
            <v xml:space="preserve"> gdi </v>
          </cell>
          <cell r="AZ995" t="str">
            <v xml:space="preserve"> gdi+ </v>
          </cell>
          <cell r="BA995" t="str">
            <v xml:space="preserve"> langage </v>
          </cell>
          <cell r="BB995" t="str">
            <v xml:space="preserve"> linq </v>
          </cell>
          <cell r="BC995" t="str">
            <v xml:space="preserve"> LNSO5C13VS</v>
          </cell>
          <cell r="BD995" t="str">
            <v xml:space="preserve"> net </v>
          </cell>
          <cell r="BE995" t="str">
            <v xml:space="preserve"> vs </v>
          </cell>
          <cell r="BF995" t="str">
            <v xml:space="preserve"> vs 2013 </v>
          </cell>
          <cell r="BG995" t="str">
            <v xml:space="preserve"> wpf </v>
          </cell>
          <cell r="BH995" t="str">
            <v xml:space="preserve">microsoft </v>
          </cell>
          <cell r="BI995" t="str">
            <v/>
          </cell>
          <cell r="BJ995" t="str">
            <v/>
          </cell>
          <cell r="BK995" t="str">
            <v/>
          </cell>
          <cell r="BL995" t="str">
            <v/>
          </cell>
          <cell r="BM995" t="str">
            <v/>
          </cell>
          <cell r="BN995" t="str">
            <v/>
          </cell>
          <cell r="BO995" t="str">
            <v/>
          </cell>
          <cell r="BP995" t="str">
            <v/>
          </cell>
          <cell r="BQ995" t="str">
            <v/>
          </cell>
          <cell r="BR995" t="str">
            <v/>
          </cell>
          <cell r="BS995" t="str">
            <v/>
          </cell>
          <cell r="BT995" t="str">
            <v/>
          </cell>
          <cell r="BU995" t="str">
            <v/>
          </cell>
          <cell r="BV995" t="str">
            <v/>
          </cell>
          <cell r="BW995" t="str">
            <v/>
          </cell>
          <cell r="BX995" t="str">
            <v/>
          </cell>
        </row>
        <row r="996">
          <cell r="A996" t="str">
            <v>SO5CSHA</v>
          </cell>
          <cell r="B996" t="str">
            <v>C# 5</v>
          </cell>
          <cell r="C996" t="str">
            <v>Développez des applications Windows avec Visual Studio 2012</v>
          </cell>
          <cell r="D996" t="str">
            <v>Jérôme HUGON</v>
          </cell>
          <cell r="E996" t="str">
            <v/>
          </cell>
          <cell r="F996" t="str">
            <v>HUGON, Jérôme</v>
          </cell>
          <cell r="G996" t="str">
            <v/>
          </cell>
          <cell r="H996" t="str">
            <v/>
          </cell>
          <cell r="I996" t="str">
            <v/>
          </cell>
          <cell r="J996" t="str">
            <v/>
          </cell>
          <cell r="K996" t="str">
            <v>Edition du 1 November 2012</v>
          </cell>
          <cell r="L996" t="str">
            <v>518 pages</v>
          </cell>
          <cell r="M996" t="str">
            <v>Editions ENI</v>
          </cell>
          <cell r="N996" t="str">
            <v>fre</v>
          </cell>
          <cell r="O996" t="str">
            <v>fre</v>
          </cell>
          <cell r="P996" t="str">
            <v>fre</v>
          </cell>
          <cell r="Q996" t="str">
            <v>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v>
          </cell>
          <cell r="R996">
            <v>9782746077614</v>
          </cell>
          <cell r="S996" t="str">
            <v>Version Numérique</v>
          </cell>
          <cell r="T996">
            <v>9782746077164</v>
          </cell>
          <cell r="U996" t="str">
            <v>Version Imprimée</v>
          </cell>
          <cell r="V996" t="str">
            <v>St-Herblain</v>
          </cell>
          <cell r="W996" t="str">
            <v>Editions ENI</v>
          </cell>
          <cell r="X996">
            <v>2012</v>
          </cell>
          <cell r="Y996" t="str">
            <v>Bibliothèque Numérique ENI (Service en ligne)</v>
          </cell>
          <cell r="Z996" t="str">
            <v>SOLUTIONS INFORMATIQUES</v>
          </cell>
          <cell r="AA996" t="str">
            <v>texte</v>
          </cell>
          <cell r="AB996" t="str">
            <v>txt</v>
          </cell>
          <cell r="AC996" t="str">
            <v>rdacontent/fre</v>
          </cell>
          <cell r="AD996" t="str">
            <v>informatique</v>
          </cell>
          <cell r="AE996" t="str">
            <v>c</v>
          </cell>
          <cell r="AF996" t="str">
            <v>rdamedia/fre</v>
          </cell>
          <cell r="AG996" t="str">
            <v>ressource en ligne</v>
          </cell>
          <cell r="AH996" t="str">
            <v>cr</v>
          </cell>
          <cell r="AI996" t="str">
            <v>rdacarrier/fre</v>
          </cell>
          <cell r="AJ996" t="str">
            <v>m\\\\\o\\d\\\\\\\\</v>
          </cell>
          <cell r="AK996" t="str">
            <v>cr\cn\\\\uuaua</v>
          </cell>
          <cell r="AL996" t="str">
            <v>Accès restreint aux membres</v>
          </cell>
          <cell r="AM996" t="str">
            <v>Source de la note de description : Version imprimée</v>
          </cell>
          <cell r="AN996" t="str">
            <v/>
          </cell>
          <cell r="AO996" t="str">
            <v>%SITE_CLIENT%/?library_guid=DC566699-6936-4DBA-9A4C-70226AF2D634</v>
          </cell>
          <cell r="AP996" t="str">
            <v>Accès au travers du portail ENI</v>
          </cell>
          <cell r="AQ996" t="str">
            <v xml:space="preserve"> .net </v>
          </cell>
          <cell r="AR996" t="str">
            <v xml:space="preserve"> c </v>
          </cell>
          <cell r="AS996" t="str">
            <v xml:space="preserve"> c sharp </v>
          </cell>
          <cell r="AT996" t="str">
            <v xml:space="preserve"> c#5  </v>
          </cell>
          <cell r="AU996" t="str">
            <v xml:space="preserve"> csharp </v>
          </cell>
          <cell r="AV996" t="str">
            <v xml:space="preserve"> développement </v>
          </cell>
          <cell r="AW996" t="str">
            <v xml:space="preserve"> dot net </v>
          </cell>
          <cell r="AX996" t="str">
            <v xml:space="preserve"> entity framework </v>
          </cell>
          <cell r="AY996" t="str">
            <v xml:space="preserve"> framework </v>
          </cell>
          <cell r="AZ996" t="str">
            <v xml:space="preserve"> gdi </v>
          </cell>
          <cell r="BA996" t="str">
            <v xml:space="preserve"> gdi+ </v>
          </cell>
          <cell r="BB996" t="str">
            <v xml:space="preserve"> langage </v>
          </cell>
          <cell r="BC996" t="str">
            <v xml:space="preserve"> linq </v>
          </cell>
          <cell r="BD996" t="str">
            <v xml:space="preserve"> LNSO5CSHA</v>
          </cell>
          <cell r="BE996" t="str">
            <v xml:space="preserve"> net </v>
          </cell>
          <cell r="BF996" t="str">
            <v xml:space="preserve"> vs </v>
          </cell>
          <cell r="BG996" t="str">
            <v xml:space="preserve"> vs 2012 </v>
          </cell>
          <cell r="BH996" t="str">
            <v xml:space="preserve"> wpf </v>
          </cell>
          <cell r="BI996" t="str">
            <v xml:space="preserve">microsoft </v>
          </cell>
          <cell r="BJ996" t="str">
            <v/>
          </cell>
          <cell r="BK996" t="str">
            <v/>
          </cell>
          <cell r="BL996" t="str">
            <v/>
          </cell>
          <cell r="BM996" t="str">
            <v/>
          </cell>
          <cell r="BN996" t="str">
            <v/>
          </cell>
          <cell r="BO996" t="str">
            <v/>
          </cell>
          <cell r="BP996" t="str">
            <v/>
          </cell>
          <cell r="BQ996" t="str">
            <v/>
          </cell>
          <cell r="BR996" t="str">
            <v/>
          </cell>
          <cell r="BS996" t="str">
            <v/>
          </cell>
          <cell r="BT996" t="str">
            <v/>
          </cell>
          <cell r="BU996" t="str">
            <v/>
          </cell>
          <cell r="BV996" t="str">
            <v/>
          </cell>
          <cell r="BW996" t="str">
            <v/>
          </cell>
          <cell r="BX996" t="str">
            <v/>
          </cell>
        </row>
        <row r="997">
          <cell r="A997" t="str">
            <v>SO5XACIT</v>
          </cell>
          <cell r="B997" t="str">
            <v>Citrix XenApp</v>
          </cell>
          <cell r="C997" t="str">
            <v>Déploiement d'une solution de virtualisation d'applications</v>
          </cell>
          <cell r="D997" t="str">
            <v>Marc Stoik</v>
          </cell>
          <cell r="E997" t="str">
            <v/>
          </cell>
          <cell r="F997" t="str">
            <v>Stoik, Marc</v>
          </cell>
          <cell r="G997" t="str">
            <v/>
          </cell>
          <cell r="H997" t="str">
            <v/>
          </cell>
          <cell r="I997" t="str">
            <v/>
          </cell>
          <cell r="J997" t="str">
            <v/>
          </cell>
          <cell r="K997" t="str">
            <v>Edition du 1 June 2009</v>
          </cell>
          <cell r="L997" t="str">
            <v>350 pages</v>
          </cell>
          <cell r="M997" t="str">
            <v>Editions ENI</v>
          </cell>
          <cell r="N997" t="str">
            <v>fre</v>
          </cell>
          <cell r="O997" t="str">
            <v>fre</v>
          </cell>
          <cell r="P997" t="str">
            <v>fre</v>
          </cell>
          <cell r="Q997" t="str">
            <v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v>
          </cell>
          <cell r="R997">
            <v>9782746050297</v>
          </cell>
          <cell r="S997" t="str">
            <v>Version Numérique</v>
          </cell>
          <cell r="T997">
            <v>9782746049475</v>
          </cell>
          <cell r="U997" t="str">
            <v>Version Imprimée</v>
          </cell>
          <cell r="V997" t="str">
            <v>St-Herblain</v>
          </cell>
          <cell r="W997" t="str">
            <v>Editions ENI</v>
          </cell>
          <cell r="X997">
            <v>2009</v>
          </cell>
          <cell r="Y997" t="str">
            <v>Bibliothèque Numérique ENI (Service en ligne)</v>
          </cell>
          <cell r="Z997" t="str">
            <v>SOLUTIONS INFORMATIQUES</v>
          </cell>
          <cell r="AA997" t="str">
            <v>texte</v>
          </cell>
          <cell r="AB997" t="str">
            <v>txt</v>
          </cell>
          <cell r="AC997" t="str">
            <v>rdacontent/fre</v>
          </cell>
          <cell r="AD997" t="str">
            <v>informatique</v>
          </cell>
          <cell r="AE997" t="str">
            <v>c</v>
          </cell>
          <cell r="AF997" t="str">
            <v>rdamedia/fre</v>
          </cell>
          <cell r="AG997" t="str">
            <v>ressource en ligne</v>
          </cell>
          <cell r="AH997" t="str">
            <v>cr</v>
          </cell>
          <cell r="AI997" t="str">
            <v>rdacarrier/fre</v>
          </cell>
          <cell r="AJ997" t="str">
            <v>m\\\\\o\\d\\\\\\\\</v>
          </cell>
          <cell r="AK997" t="str">
            <v>cr\cn\\\\uuaua</v>
          </cell>
          <cell r="AL997" t="str">
            <v>Accès restreint aux membres</v>
          </cell>
          <cell r="AM997" t="str">
            <v>Source de la note de description : Version imprimée</v>
          </cell>
          <cell r="AN997" t="str">
            <v/>
          </cell>
          <cell r="AO997" t="str">
            <v>%SITE_CLIENT%/?library_guid=2D1014A6-5866-42C1-B7AF-149FA0EBB329</v>
          </cell>
          <cell r="AP997" t="str">
            <v>Accès au travers du portail ENI</v>
          </cell>
          <cell r="AQ997" t="str">
            <v xml:space="preserve"> citrix metaframe </v>
          </cell>
          <cell r="AR997" t="str">
            <v xml:space="preserve"> e</v>
          </cell>
          <cell r="AS997" t="str">
            <v xml:space="preserve"> ebook </v>
          </cell>
          <cell r="AT997" t="str">
            <v xml:space="preserve"> livre électronique </v>
          </cell>
          <cell r="AU997" t="str">
            <v xml:space="preserve"> livre numérique </v>
          </cell>
          <cell r="AV997" t="str">
            <v xml:space="preserve"> livre xenapp </v>
          </cell>
          <cell r="AW997" t="str">
            <v xml:space="preserve"> livres électroniques </v>
          </cell>
          <cell r="AX997" t="str">
            <v xml:space="preserve"> livres numériques </v>
          </cell>
          <cell r="AY997" t="str">
            <v xml:space="preserve"> LNSO5XACIT</v>
          </cell>
          <cell r="AZ997" t="str">
            <v xml:space="preserve"> metaframe </v>
          </cell>
          <cell r="BA997" t="str">
            <v xml:space="preserve"> presentation server </v>
          </cell>
          <cell r="BB997" t="str">
            <v xml:space="preserve"> Xen </v>
          </cell>
          <cell r="BC997" t="str">
            <v xml:space="preserve">book </v>
          </cell>
          <cell r="BD997" t="str">
            <v xml:space="preserve">livre citrix </v>
          </cell>
          <cell r="BE997" t="str">
            <v/>
          </cell>
          <cell r="BF997" t="str">
            <v/>
          </cell>
          <cell r="BG997" t="str">
            <v/>
          </cell>
          <cell r="BH997" t="str">
            <v/>
          </cell>
          <cell r="BI997" t="str">
            <v/>
          </cell>
          <cell r="BJ997" t="str">
            <v/>
          </cell>
          <cell r="BK997" t="str">
            <v/>
          </cell>
          <cell r="BL997" t="str">
            <v/>
          </cell>
          <cell r="BM997" t="str">
            <v/>
          </cell>
          <cell r="BN997" t="str">
            <v/>
          </cell>
          <cell r="BO997" t="str">
            <v/>
          </cell>
          <cell r="BP997" t="str">
            <v/>
          </cell>
          <cell r="BQ997" t="str">
            <v/>
          </cell>
          <cell r="BR997" t="str">
            <v/>
          </cell>
          <cell r="BS997" t="str">
            <v/>
          </cell>
          <cell r="BT997" t="str">
            <v/>
          </cell>
          <cell r="BU997" t="str">
            <v/>
          </cell>
          <cell r="BV997" t="str">
            <v/>
          </cell>
          <cell r="BW997" t="str">
            <v/>
          </cell>
          <cell r="BX997" t="str">
            <v/>
          </cell>
        </row>
        <row r="998">
          <cell r="A998" t="str">
            <v>SO7NETJAV</v>
          </cell>
          <cell r="B998" t="str">
            <v>Java et NetBeans</v>
          </cell>
          <cell r="C998" t="str">
            <v>Développez une application avec Java et NetBeans</v>
          </cell>
          <cell r="D998" t="str">
            <v>Loïc  KARTONO</v>
          </cell>
          <cell r="E998" t="str">
            <v/>
          </cell>
          <cell r="F998" t="str">
            <v xml:space="preserve">KARTONO, Loïc </v>
          </cell>
          <cell r="G998" t="str">
            <v/>
          </cell>
          <cell r="H998" t="str">
            <v/>
          </cell>
          <cell r="I998" t="str">
            <v/>
          </cell>
          <cell r="J998" t="str">
            <v/>
          </cell>
          <cell r="K998" t="str">
            <v>Edition du 1 August 2012</v>
          </cell>
          <cell r="L998" t="str">
            <v>426 pages</v>
          </cell>
          <cell r="M998" t="str">
            <v>Editions ENI</v>
          </cell>
          <cell r="N998" t="str">
            <v>fre</v>
          </cell>
          <cell r="O998" t="str">
            <v>fre</v>
          </cell>
          <cell r="P998" t="str">
            <v>fre</v>
          </cell>
          <cell r="Q998" t="str">
            <v>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v>
          </cell>
          <cell r="R998">
            <v>9782746075269</v>
          </cell>
          <cell r="S998" t="str">
            <v>Version Numérique</v>
          </cell>
          <cell r="T998">
            <v>9782746075078</v>
          </cell>
          <cell r="U998" t="str">
            <v>Version Imprimée</v>
          </cell>
          <cell r="V998" t="str">
            <v>St-Herblain</v>
          </cell>
          <cell r="W998" t="str">
            <v>Editions ENI</v>
          </cell>
          <cell r="X998">
            <v>2012</v>
          </cell>
          <cell r="Y998" t="str">
            <v>Bibliothèque Numérique ENI (Service en ligne)</v>
          </cell>
          <cell r="Z998" t="str">
            <v>SOLUTIONS INFORMATIQUES</v>
          </cell>
          <cell r="AA998" t="str">
            <v>texte</v>
          </cell>
          <cell r="AB998" t="str">
            <v>txt</v>
          </cell>
          <cell r="AC998" t="str">
            <v>rdacontent/fre</v>
          </cell>
          <cell r="AD998" t="str">
            <v>informatique</v>
          </cell>
          <cell r="AE998" t="str">
            <v>c</v>
          </cell>
          <cell r="AF998" t="str">
            <v>rdamedia/fre</v>
          </cell>
          <cell r="AG998" t="str">
            <v>ressource en ligne</v>
          </cell>
          <cell r="AH998" t="str">
            <v>cr</v>
          </cell>
          <cell r="AI998" t="str">
            <v>rdacarrier/fre</v>
          </cell>
          <cell r="AJ998" t="str">
            <v>m\\\\\o\\d\\\\\\\\</v>
          </cell>
          <cell r="AK998" t="str">
            <v>cr\cn\\\\uuaua</v>
          </cell>
          <cell r="AL998" t="str">
            <v>Accès restreint aux membres</v>
          </cell>
          <cell r="AM998" t="str">
            <v>Source de la note de description : Version imprimée</v>
          </cell>
          <cell r="AN998" t="str">
            <v/>
          </cell>
          <cell r="AO998" t="str">
            <v>%SITE_CLIENT%/?library_guid=71DD6B01-482E-44CC-94B7-D5AB5E22289C</v>
          </cell>
          <cell r="AP998" t="str">
            <v>Accès au travers du portail ENI</v>
          </cell>
          <cell r="AQ998" t="str">
            <v xml:space="preserve"> JasperReports </v>
          </cell>
          <cell r="AR998" t="str">
            <v xml:space="preserve"> jdbc </v>
          </cell>
          <cell r="AS998" t="str">
            <v xml:space="preserve"> jse </v>
          </cell>
          <cell r="AT998" t="str">
            <v xml:space="preserve"> LNSO7NETJAV</v>
          </cell>
          <cell r="AU998" t="str">
            <v xml:space="preserve"> mvc </v>
          </cell>
          <cell r="AV998" t="str">
            <v xml:space="preserve"> mysql </v>
          </cell>
          <cell r="AW998" t="str">
            <v xml:space="preserve"> uml </v>
          </cell>
          <cell r="AX998" t="str">
            <v xml:space="preserve"> uml2  </v>
          </cell>
          <cell r="AY998" t="str">
            <v xml:space="preserve"> Xampp </v>
          </cell>
          <cell r="AZ998" t="str">
            <v xml:space="preserve">poo </v>
          </cell>
          <cell r="BA998" t="str">
            <v/>
          </cell>
          <cell r="BB998" t="str">
            <v/>
          </cell>
          <cell r="BC998" t="str">
            <v/>
          </cell>
          <cell r="BD998" t="str">
            <v/>
          </cell>
          <cell r="BE998" t="str">
            <v/>
          </cell>
          <cell r="BF998" t="str">
            <v/>
          </cell>
          <cell r="BG998" t="str">
            <v/>
          </cell>
          <cell r="BH998" t="str">
            <v/>
          </cell>
          <cell r="BI998" t="str">
            <v/>
          </cell>
          <cell r="BJ998" t="str">
            <v/>
          </cell>
          <cell r="BK998" t="str">
            <v/>
          </cell>
          <cell r="BL998" t="str">
            <v/>
          </cell>
          <cell r="BM998" t="str">
            <v/>
          </cell>
          <cell r="BN998" t="str">
            <v/>
          </cell>
          <cell r="BO998" t="str">
            <v/>
          </cell>
          <cell r="BP998" t="str">
            <v/>
          </cell>
          <cell r="BQ998" t="str">
            <v/>
          </cell>
          <cell r="BR998" t="str">
            <v/>
          </cell>
          <cell r="BS998" t="str">
            <v/>
          </cell>
          <cell r="BT998" t="str">
            <v/>
          </cell>
          <cell r="BU998" t="str">
            <v/>
          </cell>
          <cell r="BV998" t="str">
            <v/>
          </cell>
          <cell r="BW998" t="str">
            <v/>
          </cell>
          <cell r="BX998" t="str">
            <v/>
          </cell>
        </row>
        <row r="999">
          <cell r="A999" t="str">
            <v>SOB10EXCCM</v>
          </cell>
          <cell r="B999" t="str">
            <v>Calculs mathématiques, statistiques et financiers</v>
          </cell>
          <cell r="C999" t="str">
            <v>Avec Excel 2010</v>
          </cell>
          <cell r="D999" t="str">
            <v>Claude  DUIGOU</v>
          </cell>
          <cell r="E999" t="str">
            <v/>
          </cell>
          <cell r="F999" t="str">
            <v xml:space="preserve">DUIGOU, Claude </v>
          </cell>
          <cell r="G999" t="str">
            <v/>
          </cell>
          <cell r="H999" t="str">
            <v/>
          </cell>
          <cell r="I999" t="str">
            <v/>
          </cell>
          <cell r="J999" t="str">
            <v/>
          </cell>
          <cell r="K999" t="str">
            <v>Edition du 1 November 2012</v>
          </cell>
          <cell r="L999" t="str">
            <v>227 pages</v>
          </cell>
          <cell r="M999" t="str">
            <v>Editions ENI</v>
          </cell>
          <cell r="N999" t="str">
            <v>fre</v>
          </cell>
          <cell r="O999" t="str">
            <v>fre</v>
          </cell>
          <cell r="P999" t="str">
            <v>fre</v>
          </cell>
          <cell r="Q999" t="str">
            <v>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v>
          </cell>
          <cell r="R999">
            <v>9782746077584</v>
          </cell>
          <cell r="S999" t="str">
            <v>Version Numérique</v>
          </cell>
          <cell r="T999">
            <v>9782746077218</v>
          </cell>
          <cell r="U999" t="str">
            <v>Version Imprimée</v>
          </cell>
          <cell r="V999" t="str">
            <v>St-Herblain</v>
          </cell>
          <cell r="W999" t="str">
            <v>Editions ENI</v>
          </cell>
          <cell r="X999">
            <v>2012</v>
          </cell>
          <cell r="Y999" t="str">
            <v>Bibliothèque Numérique ENI (Service en ligne)</v>
          </cell>
          <cell r="Z999" t="str">
            <v>SOLUTIONS BUSINESS</v>
          </cell>
          <cell r="AA999" t="str">
            <v>texte</v>
          </cell>
          <cell r="AB999" t="str">
            <v>txt</v>
          </cell>
          <cell r="AC999" t="str">
            <v>rdacontent/fre</v>
          </cell>
          <cell r="AD999" t="str">
            <v>informatique</v>
          </cell>
          <cell r="AE999" t="str">
            <v>c</v>
          </cell>
          <cell r="AF999" t="str">
            <v>rdamedia/fre</v>
          </cell>
          <cell r="AG999" t="str">
            <v>ressource en ligne</v>
          </cell>
          <cell r="AH999" t="str">
            <v>cr</v>
          </cell>
          <cell r="AI999" t="str">
            <v>rdacarrier/fre</v>
          </cell>
          <cell r="AJ999" t="str">
            <v>m\\\\\o\\d\\\\\\\\</v>
          </cell>
          <cell r="AK999" t="str">
            <v>cr\cn\\\\uuaua</v>
          </cell>
          <cell r="AL999" t="str">
            <v>Accès restreint aux membres</v>
          </cell>
          <cell r="AM999" t="str">
            <v>Source de la note de description : Version imprimée</v>
          </cell>
          <cell r="AN999" t="str">
            <v/>
          </cell>
          <cell r="AO999" t="str">
            <v>%SITE_CLIENT%/?library_guid=9C0DEE67-5337-4D13-8FFE-E2CDDD5BFAE8</v>
          </cell>
          <cell r="AP999" t="str">
            <v>Accès au travers du portail ENI</v>
          </cell>
          <cell r="AQ999" t="str">
            <v xml:space="preserve"> courbe de tendance </v>
          </cell>
          <cell r="AR999" t="str">
            <v xml:space="preserve"> e</v>
          </cell>
          <cell r="AS999" t="str">
            <v xml:space="preserve"> ebook </v>
          </cell>
          <cell r="AT999" t="str">
            <v xml:space="preserve"> investissement dégressif </v>
          </cell>
          <cell r="AU999" t="str">
            <v xml:space="preserve"> investissement linéaire </v>
          </cell>
          <cell r="AV999" t="str">
            <v xml:space="preserve"> livre numérique </v>
          </cell>
          <cell r="AW999" t="str">
            <v xml:space="preserve"> LNSOB10EXCCM</v>
          </cell>
          <cell r="AX999" t="str">
            <v xml:space="preserve"> Math </v>
          </cell>
          <cell r="AY999" t="str">
            <v xml:space="preserve"> nombres complexes </v>
          </cell>
          <cell r="AZ999" t="str">
            <v xml:space="preserve"> probabilités </v>
          </cell>
          <cell r="BA999" t="str">
            <v xml:space="preserve"> régression linéaire </v>
          </cell>
          <cell r="BB999" t="str">
            <v xml:space="preserve"> seuil de rentabilité </v>
          </cell>
          <cell r="BC999" t="str">
            <v xml:space="preserve"> stat </v>
          </cell>
          <cell r="BD999" t="str">
            <v xml:space="preserve"> statistiques </v>
          </cell>
          <cell r="BE999" t="str">
            <v xml:space="preserve"> tableur </v>
          </cell>
          <cell r="BF999" t="str">
            <v xml:space="preserve"> trigo </v>
          </cell>
          <cell r="BG999" t="str">
            <v xml:space="preserve"> trigonométrie </v>
          </cell>
          <cell r="BH999" t="str">
            <v xml:space="preserve">book </v>
          </cell>
          <cell r="BI999" t="str">
            <v xml:space="preserve">Microsoft </v>
          </cell>
          <cell r="BJ999" t="str">
            <v/>
          </cell>
          <cell r="BK999" t="str">
            <v/>
          </cell>
          <cell r="BL999" t="str">
            <v/>
          </cell>
          <cell r="BM999" t="str">
            <v/>
          </cell>
          <cell r="BN999" t="str">
            <v/>
          </cell>
          <cell r="BO999" t="str">
            <v/>
          </cell>
          <cell r="BP999" t="str">
            <v/>
          </cell>
          <cell r="BQ999" t="str">
            <v/>
          </cell>
          <cell r="BR999" t="str">
            <v/>
          </cell>
          <cell r="BS999" t="str">
            <v/>
          </cell>
          <cell r="BT999" t="str">
            <v/>
          </cell>
          <cell r="BU999" t="str">
            <v/>
          </cell>
          <cell r="BV999" t="str">
            <v/>
          </cell>
          <cell r="BW999" t="str">
            <v/>
          </cell>
          <cell r="BX999" t="str">
            <v/>
          </cell>
        </row>
        <row r="1000">
          <cell r="A1000" t="str">
            <v>SOB10GP</v>
          </cell>
          <cell r="B1000" t="str">
            <v>La gestion de projet</v>
          </cell>
          <cell r="C1000" t="str">
            <v>étude d'un cas concret avec Project</v>
          </cell>
          <cell r="D1000" t="str">
            <v>Alexandre Faulx-Briole</v>
          </cell>
          <cell r="E1000" t="str">
            <v/>
          </cell>
          <cell r="F1000" t="str">
            <v>Faulx-Briole, Alexandre</v>
          </cell>
          <cell r="G1000" t="str">
            <v/>
          </cell>
          <cell r="H1000" t="str">
            <v/>
          </cell>
          <cell r="I1000" t="str">
            <v/>
          </cell>
          <cell r="J1000" t="str">
            <v/>
          </cell>
          <cell r="K1000" t="str">
            <v>Edition du 1 October 2012</v>
          </cell>
          <cell r="L1000" t="str">
            <v>344 pages</v>
          </cell>
          <cell r="M1000" t="str">
            <v>Editions ENI</v>
          </cell>
          <cell r="N1000" t="str">
            <v>fre</v>
          </cell>
          <cell r="O1000" t="str">
            <v>fre</v>
          </cell>
          <cell r="P1000" t="str">
            <v>fre</v>
          </cell>
          <cell r="Q1000" t="str">
            <v>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v>
          </cell>
          <cell r="R1000">
            <v>9782746076976</v>
          </cell>
          <cell r="S1000" t="str">
            <v>Version Numérique</v>
          </cell>
          <cell r="T1000">
            <v>9782746076143</v>
          </cell>
          <cell r="U1000" t="str">
            <v>Version Imprimée</v>
          </cell>
          <cell r="V1000" t="str">
            <v>St-Herblain</v>
          </cell>
          <cell r="W1000" t="str">
            <v>Editions ENI</v>
          </cell>
          <cell r="X1000">
            <v>2012</v>
          </cell>
          <cell r="Y1000" t="str">
            <v>Bibliothèque Numérique ENI (Service en ligne)</v>
          </cell>
          <cell r="Z1000" t="str">
            <v>SOLUTIONS BUSINESS</v>
          </cell>
          <cell r="AA1000" t="str">
            <v>texte</v>
          </cell>
          <cell r="AB1000" t="str">
            <v>txt</v>
          </cell>
          <cell r="AC1000" t="str">
            <v>rdacontent/fre</v>
          </cell>
          <cell r="AD1000" t="str">
            <v>informatique</v>
          </cell>
          <cell r="AE1000" t="str">
            <v>c</v>
          </cell>
          <cell r="AF1000" t="str">
            <v>rdamedia/fre</v>
          </cell>
          <cell r="AG1000" t="str">
            <v>ressource en ligne</v>
          </cell>
          <cell r="AH1000" t="str">
            <v>cr</v>
          </cell>
          <cell r="AI1000" t="str">
            <v>rdacarrier/fre</v>
          </cell>
          <cell r="AJ1000" t="str">
            <v>m\\\\\o\\d\\\\\\\\</v>
          </cell>
          <cell r="AK1000" t="str">
            <v>cr\cn\\\\uuaua</v>
          </cell>
          <cell r="AL1000" t="str">
            <v>Accès restreint aux membres</v>
          </cell>
          <cell r="AM1000" t="str">
            <v>Source de la note de description : Version imprimée</v>
          </cell>
          <cell r="AN1000" t="str">
            <v/>
          </cell>
          <cell r="AO1000" t="str">
            <v>%SITE_CLIENT%/?library_guid=DADDA863-1FDF-40C1-AEC9-B8448A60548F</v>
          </cell>
          <cell r="AP1000" t="str">
            <v>Accès au travers du portail ENI</v>
          </cell>
          <cell r="AQ1000" t="str">
            <v xml:space="preserve"> cash</v>
          </cell>
          <cell r="AR1000" t="str">
            <v xml:space="preserve"> chemin critique </v>
          </cell>
          <cell r="AS1000" t="str">
            <v xml:space="preserve"> diagramme de Gantt </v>
          </cell>
          <cell r="AT1000" t="str">
            <v xml:space="preserve"> e</v>
          </cell>
          <cell r="AU1000" t="str">
            <v xml:space="preserve"> ebook </v>
          </cell>
          <cell r="AV1000" t="str">
            <v xml:space="preserve"> étude de cas </v>
          </cell>
          <cell r="AW1000" t="str">
            <v xml:space="preserve"> Gestion de projet </v>
          </cell>
          <cell r="AX1000" t="str">
            <v xml:space="preserve"> livre électronique </v>
          </cell>
          <cell r="AY1000" t="str">
            <v xml:space="preserve"> livre numérique </v>
          </cell>
          <cell r="AZ1000" t="str">
            <v xml:space="preserve"> livres </v>
          </cell>
          <cell r="BA1000" t="str">
            <v xml:space="preserve"> livres numériques </v>
          </cell>
          <cell r="BB1000" t="str">
            <v xml:space="preserve"> LNSOB10GP</v>
          </cell>
          <cell r="BC1000" t="str">
            <v xml:space="preserve"> msproject </v>
          </cell>
          <cell r="BD1000" t="str">
            <v xml:space="preserve"> Pert </v>
          </cell>
          <cell r="BE1000" t="str">
            <v xml:space="preserve"> planification </v>
          </cell>
          <cell r="BF1000" t="str">
            <v xml:space="preserve">book </v>
          </cell>
          <cell r="BG1000" t="str">
            <v xml:space="preserve">flow </v>
          </cell>
          <cell r="BH1000" t="str">
            <v xml:space="preserve">Microsoft </v>
          </cell>
          <cell r="BI1000" t="str">
            <v/>
          </cell>
          <cell r="BJ1000" t="str">
            <v/>
          </cell>
          <cell r="BK1000" t="str">
            <v/>
          </cell>
          <cell r="BL1000" t="str">
            <v/>
          </cell>
          <cell r="BM1000" t="str">
            <v/>
          </cell>
          <cell r="BN1000" t="str">
            <v/>
          </cell>
          <cell r="BO1000" t="str">
            <v/>
          </cell>
          <cell r="BP1000" t="str">
            <v/>
          </cell>
          <cell r="BQ1000" t="str">
            <v/>
          </cell>
          <cell r="BR1000" t="str">
            <v/>
          </cell>
          <cell r="BS1000" t="str">
            <v/>
          </cell>
          <cell r="BT1000" t="str">
            <v/>
          </cell>
          <cell r="BU1000" t="str">
            <v/>
          </cell>
          <cell r="BV1000" t="str">
            <v/>
          </cell>
          <cell r="BW1000" t="str">
            <v/>
          </cell>
          <cell r="BX1000" t="str">
            <v/>
          </cell>
        </row>
        <row r="1001">
          <cell r="A1001" t="str">
            <v>SOB10OFFGCA</v>
          </cell>
          <cell r="B1001" t="str">
            <v>Gestion commerciale et administrative de l'entreprise</v>
          </cell>
          <cell r="C1001" t="str">
            <v>Avec Microsoft&amp;reg; Office 2010</v>
          </cell>
          <cell r="D1001" t="str">
            <v>Patrick  MICHARD</v>
          </cell>
          <cell r="E1001" t="str">
            <v/>
          </cell>
          <cell r="F1001" t="str">
            <v xml:space="preserve">MICHARD, Patrick </v>
          </cell>
          <cell r="G1001" t="str">
            <v/>
          </cell>
          <cell r="H1001" t="str">
            <v/>
          </cell>
          <cell r="I1001" t="str">
            <v/>
          </cell>
          <cell r="J1001" t="str">
            <v/>
          </cell>
          <cell r="K1001" t="str">
            <v>Edition du 1 November 2012</v>
          </cell>
          <cell r="L1001" t="str">
            <v>366 pages</v>
          </cell>
          <cell r="M1001" t="str">
            <v>Editions ENI</v>
          </cell>
          <cell r="N1001" t="str">
            <v>fre</v>
          </cell>
          <cell r="O1001" t="str">
            <v>fre</v>
          </cell>
          <cell r="P1001" t="str">
            <v>fre</v>
          </cell>
          <cell r="Q1001" t="str">
            <v>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v>
          </cell>
          <cell r="R1001">
            <v>9782746077591</v>
          </cell>
          <cell r="S1001" t="str">
            <v>Version Numérique</v>
          </cell>
          <cell r="T1001">
            <v>9782746077201</v>
          </cell>
          <cell r="U1001" t="str">
            <v>Version Imprimée</v>
          </cell>
          <cell r="V1001" t="str">
            <v>St-Herblain</v>
          </cell>
          <cell r="W1001" t="str">
            <v>Editions ENI</v>
          </cell>
          <cell r="X1001">
            <v>2012</v>
          </cell>
          <cell r="Y1001" t="str">
            <v>Bibliothèque Numérique ENI (Service en ligne)</v>
          </cell>
          <cell r="Z1001" t="str">
            <v>SOLUTIONS BUSINESS</v>
          </cell>
          <cell r="AA1001" t="str">
            <v>texte</v>
          </cell>
          <cell r="AB1001" t="str">
            <v>txt</v>
          </cell>
          <cell r="AC1001" t="str">
            <v>rdacontent/fre</v>
          </cell>
          <cell r="AD1001" t="str">
            <v>informatique</v>
          </cell>
          <cell r="AE1001" t="str">
            <v>c</v>
          </cell>
          <cell r="AF1001" t="str">
            <v>rdamedia/fre</v>
          </cell>
          <cell r="AG1001" t="str">
            <v>ressource en ligne</v>
          </cell>
          <cell r="AH1001" t="str">
            <v>cr</v>
          </cell>
          <cell r="AI1001" t="str">
            <v>rdacarrier/fre</v>
          </cell>
          <cell r="AJ1001" t="str">
            <v>m\\\\\o\\d\\\\\\\\</v>
          </cell>
          <cell r="AK1001" t="str">
            <v>cr\cn\\\\uuaua</v>
          </cell>
          <cell r="AL1001" t="str">
            <v>Accès restreint aux membres</v>
          </cell>
          <cell r="AM1001" t="str">
            <v>Source de la note de description : Version imprimée</v>
          </cell>
          <cell r="AN1001" t="str">
            <v/>
          </cell>
          <cell r="AO1001" t="str">
            <v>%SITE_CLIENT%/?library_guid=709CC28C-0200-443C-BA42-03C56876D93A</v>
          </cell>
          <cell r="AP1001" t="str">
            <v>Accès au travers du portail ENI</v>
          </cell>
          <cell r="AQ1001" t="str">
            <v xml:space="preserve"> Acquisition </v>
          </cell>
          <cell r="AR1001" t="str">
            <v xml:space="preserve"> Base de données </v>
          </cell>
          <cell r="AS1001" t="str">
            <v xml:space="preserve"> Clients </v>
          </cell>
          <cell r="AT1001" t="str">
            <v xml:space="preserve"> Devis </v>
          </cell>
          <cell r="AU1001" t="str">
            <v xml:space="preserve"> Excel </v>
          </cell>
          <cell r="AV1001" t="str">
            <v xml:space="preserve"> Facture </v>
          </cell>
          <cell r="AW1001" t="str">
            <v xml:space="preserve"> Formulaires </v>
          </cell>
          <cell r="AX1001" t="str">
            <v xml:space="preserve"> Fournisseurs </v>
          </cell>
          <cell r="AY1001" t="str">
            <v xml:space="preserve"> livre électronique </v>
          </cell>
          <cell r="AZ1001" t="str">
            <v xml:space="preserve"> livre numérique </v>
          </cell>
          <cell r="BA1001" t="str">
            <v xml:space="preserve"> livres électroniques </v>
          </cell>
          <cell r="BB1001" t="str">
            <v xml:space="preserve"> livres numériques </v>
          </cell>
          <cell r="BC1001" t="str">
            <v xml:space="preserve"> LNSOB10OFFGCA</v>
          </cell>
          <cell r="BD1001" t="str">
            <v xml:space="preserve"> Microsoft </v>
          </cell>
          <cell r="BE1001" t="str">
            <v xml:space="preserve"> Office 10 </v>
          </cell>
          <cell r="BF1001" t="str">
            <v xml:space="preserve"> OFFICE 2010 </v>
          </cell>
          <cell r="BG1001" t="str">
            <v xml:space="preserve"> Office10 </v>
          </cell>
          <cell r="BH1001" t="str">
            <v xml:space="preserve"> Outlook </v>
          </cell>
          <cell r="BI1001" t="str">
            <v xml:space="preserve"> PowerPoint </v>
          </cell>
          <cell r="BJ1001" t="str">
            <v xml:space="preserve"> suite bureautique </v>
          </cell>
          <cell r="BK1001" t="str">
            <v xml:space="preserve"> Word </v>
          </cell>
          <cell r="BL1001" t="str">
            <v xml:space="preserve">Livre </v>
          </cell>
          <cell r="BM1001" t="str">
            <v/>
          </cell>
          <cell r="BN1001" t="str">
            <v/>
          </cell>
          <cell r="BO1001" t="str">
            <v/>
          </cell>
          <cell r="BP1001" t="str">
            <v/>
          </cell>
          <cell r="BQ1001" t="str">
            <v/>
          </cell>
          <cell r="BR1001" t="str">
            <v/>
          </cell>
          <cell r="BS1001" t="str">
            <v/>
          </cell>
          <cell r="BT1001" t="str">
            <v/>
          </cell>
          <cell r="BU1001" t="str">
            <v/>
          </cell>
          <cell r="BV1001" t="str">
            <v/>
          </cell>
          <cell r="BW1001" t="str">
            <v/>
          </cell>
          <cell r="BX1001" t="str">
            <v/>
          </cell>
        </row>
        <row r="1002">
          <cell r="A1002" t="str">
            <v>SOB13AGT</v>
          </cell>
          <cell r="B1002" t="str">
            <v>Apprenez à gérer le temps</v>
          </cell>
          <cell r="C1002" t="str">
            <v>Concevez planning, échéanciers, tableaux d'absence (2ième édition)</v>
          </cell>
          <cell r="D1002" t="str">
            <v>Faïza MOUMEN PIASCO</v>
          </cell>
          <cell r="E1002" t="str">
            <v/>
          </cell>
          <cell r="F1002" t="str">
            <v>MOUMEN PIASCO, Faïza</v>
          </cell>
          <cell r="G1002" t="str">
            <v/>
          </cell>
          <cell r="H1002" t="str">
            <v/>
          </cell>
          <cell r="I1002" t="str">
            <v/>
          </cell>
          <cell r="J1002" t="str">
            <v/>
          </cell>
          <cell r="K1002" t="str">
            <v>Edition du 1 November 2013</v>
          </cell>
          <cell r="L1002" t="str">
            <v>248 pages</v>
          </cell>
          <cell r="M1002" t="str">
            <v>Editions ENI</v>
          </cell>
          <cell r="N1002" t="str">
            <v>fre</v>
          </cell>
          <cell r="O1002" t="str">
            <v>fre</v>
          </cell>
          <cell r="P1002" t="str">
            <v>fre</v>
          </cell>
          <cell r="Q1002" t="str">
            <v>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v>
          </cell>
          <cell r="R1002">
            <v>9782746085732</v>
          </cell>
          <cell r="S1002" t="str">
            <v>Version Numérique</v>
          </cell>
          <cell r="T1002">
            <v>9782746084209</v>
          </cell>
          <cell r="U1002" t="str">
            <v>Version Imprimée</v>
          </cell>
          <cell r="V1002" t="str">
            <v>St-Herblain</v>
          </cell>
          <cell r="W1002" t="str">
            <v>Editions ENI</v>
          </cell>
          <cell r="X1002">
            <v>2013</v>
          </cell>
          <cell r="Y1002" t="str">
            <v>Bibliothèque Numérique ENI (Service en ligne)</v>
          </cell>
          <cell r="Z1002" t="str">
            <v>SOLUTIONS BUSINESS</v>
          </cell>
          <cell r="AA1002" t="str">
            <v>texte</v>
          </cell>
          <cell r="AB1002" t="str">
            <v>txt</v>
          </cell>
          <cell r="AC1002" t="str">
            <v>rdacontent/fre</v>
          </cell>
          <cell r="AD1002" t="str">
            <v>informatique</v>
          </cell>
          <cell r="AE1002" t="str">
            <v>c</v>
          </cell>
          <cell r="AF1002" t="str">
            <v>rdamedia/fre</v>
          </cell>
          <cell r="AG1002" t="str">
            <v>ressource en ligne</v>
          </cell>
          <cell r="AH1002" t="str">
            <v>cr</v>
          </cell>
          <cell r="AI1002" t="str">
            <v>rdacarrier/fre</v>
          </cell>
          <cell r="AJ1002" t="str">
            <v>m\\\\\o\\d\\\\\\\\</v>
          </cell>
          <cell r="AK1002" t="str">
            <v>cr\cn\\\\uuaua</v>
          </cell>
          <cell r="AL1002" t="str">
            <v>Accès restreint aux membres</v>
          </cell>
          <cell r="AM1002" t="str">
            <v>Source de la note de description : Version imprimée</v>
          </cell>
          <cell r="AN1002" t="str">
            <v/>
          </cell>
          <cell r="AO1002" t="str">
            <v>%SITE_CLIENT%/?library_guid=4BB44F5A-D229-4683-8D4D-F9B933D7A7B4</v>
          </cell>
          <cell r="AP1002" t="str">
            <v>Accès au travers du portail ENI</v>
          </cell>
          <cell r="AQ1002" t="str">
            <v xml:space="preserve"> calcul </v>
          </cell>
          <cell r="AR1002" t="str">
            <v xml:space="preserve"> date </v>
          </cell>
          <cell r="AS1002" t="str">
            <v xml:space="preserve"> Fonctions </v>
          </cell>
          <cell r="AT1002" t="str">
            <v xml:space="preserve"> heure </v>
          </cell>
          <cell r="AU1002" t="str">
            <v xml:space="preserve"> LNSOB13AGT</v>
          </cell>
          <cell r="AV1002" t="str">
            <v xml:space="preserve"> tableur </v>
          </cell>
          <cell r="AW1002" t="str">
            <v xml:space="preserve">Microsoft </v>
          </cell>
          <cell r="AX1002" t="str">
            <v/>
          </cell>
          <cell r="AY1002" t="str">
            <v/>
          </cell>
          <cell r="AZ1002" t="str">
            <v/>
          </cell>
          <cell r="BA1002" t="str">
            <v/>
          </cell>
          <cell r="BB1002" t="str">
            <v/>
          </cell>
          <cell r="BC1002" t="str">
            <v/>
          </cell>
          <cell r="BD1002" t="str">
            <v/>
          </cell>
          <cell r="BE1002" t="str">
            <v/>
          </cell>
          <cell r="BF1002" t="str">
            <v/>
          </cell>
          <cell r="BG1002" t="str">
            <v/>
          </cell>
          <cell r="BH1002" t="str">
            <v/>
          </cell>
          <cell r="BI1002" t="str">
            <v/>
          </cell>
          <cell r="BJ1002" t="str">
            <v/>
          </cell>
          <cell r="BK1002" t="str">
            <v/>
          </cell>
          <cell r="BL1002" t="str">
            <v/>
          </cell>
          <cell r="BM1002" t="str">
            <v/>
          </cell>
          <cell r="BN1002" t="str">
            <v/>
          </cell>
          <cell r="BO1002" t="str">
            <v/>
          </cell>
          <cell r="BP1002" t="str">
            <v/>
          </cell>
          <cell r="BQ1002" t="str">
            <v/>
          </cell>
          <cell r="BR1002" t="str">
            <v/>
          </cell>
          <cell r="BS1002" t="str">
            <v/>
          </cell>
          <cell r="BT1002" t="str">
            <v/>
          </cell>
          <cell r="BU1002" t="str">
            <v/>
          </cell>
          <cell r="BV1002" t="str">
            <v/>
          </cell>
          <cell r="BW1002" t="str">
            <v/>
          </cell>
          <cell r="BX1002" t="str">
            <v/>
          </cell>
        </row>
        <row r="1003">
          <cell r="A1003" t="str">
            <v>SOB13ATCD</v>
          </cell>
          <cell r="B1003" t="str">
            <v>Analysez efficacement vos données</v>
          </cell>
          <cell r="C1003" t="str">
            <v>à l'aide des tableaux croisés dynamiques (2ième édition)</v>
          </cell>
          <cell r="D1003" t="str">
            <v>Pierre RIGOLLET</v>
          </cell>
          <cell r="E1003" t="str">
            <v/>
          </cell>
          <cell r="F1003" t="str">
            <v>RIGOLLET, Pierre</v>
          </cell>
          <cell r="G1003" t="str">
            <v/>
          </cell>
          <cell r="H1003" t="str">
            <v/>
          </cell>
          <cell r="I1003" t="str">
            <v/>
          </cell>
          <cell r="J1003" t="str">
            <v/>
          </cell>
          <cell r="K1003" t="str">
            <v>Edition du 1 June 2013</v>
          </cell>
          <cell r="L1003" t="str">
            <v>299 pages</v>
          </cell>
          <cell r="M1003" t="str">
            <v>Editions ENI</v>
          </cell>
          <cell r="N1003" t="str">
            <v>fre</v>
          </cell>
          <cell r="O1003" t="str">
            <v>fre</v>
          </cell>
          <cell r="P1003" t="str">
            <v>fre</v>
          </cell>
          <cell r="Q1003"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v>
          </cell>
          <cell r="R1003">
            <v>9782746082373</v>
          </cell>
          <cell r="S1003" t="str">
            <v>Version Numérique</v>
          </cell>
          <cell r="T1003">
            <v>9782746081185</v>
          </cell>
          <cell r="U1003" t="str">
            <v>Version Imprimée</v>
          </cell>
          <cell r="V1003" t="str">
            <v>St-Herblain</v>
          </cell>
          <cell r="W1003" t="str">
            <v>Editions ENI</v>
          </cell>
          <cell r="X1003">
            <v>2013</v>
          </cell>
          <cell r="Y1003" t="str">
            <v>Bibliothèque Numérique ENI (Service en ligne)</v>
          </cell>
          <cell r="Z1003" t="str">
            <v>SOLUTIONS BUSINESS</v>
          </cell>
          <cell r="AA1003" t="str">
            <v>texte</v>
          </cell>
          <cell r="AB1003" t="str">
            <v>txt</v>
          </cell>
          <cell r="AC1003" t="str">
            <v>rdacontent/fre</v>
          </cell>
          <cell r="AD1003" t="str">
            <v>informatique</v>
          </cell>
          <cell r="AE1003" t="str">
            <v>c</v>
          </cell>
          <cell r="AF1003" t="str">
            <v>rdamedia/fre</v>
          </cell>
          <cell r="AG1003" t="str">
            <v>ressource en ligne</v>
          </cell>
          <cell r="AH1003" t="str">
            <v>cr</v>
          </cell>
          <cell r="AI1003" t="str">
            <v>rdacarrier/fre</v>
          </cell>
          <cell r="AJ1003" t="str">
            <v>m\\\\\o\\d\\\\\\\\</v>
          </cell>
          <cell r="AK1003" t="str">
            <v>cr\cn\\\\uuaua</v>
          </cell>
          <cell r="AL1003" t="str">
            <v>Accès restreint aux membres</v>
          </cell>
          <cell r="AM1003" t="str">
            <v>Source de la note de description : Version imprimée</v>
          </cell>
          <cell r="AN1003" t="str">
            <v/>
          </cell>
          <cell r="AO1003" t="str">
            <v>%SITE_CLIENT%/?library_guid=6254C799-3AB0-4624-A40A-2BE96D05ACD9</v>
          </cell>
          <cell r="AP1003" t="str">
            <v>Accès au travers du portail ENI</v>
          </cell>
          <cell r="AQ1003" t="str">
            <v xml:space="preserve"> analyse croisée </v>
          </cell>
          <cell r="AR1003" t="str">
            <v xml:space="preserve"> classeur </v>
          </cell>
          <cell r="AS1003" t="str">
            <v xml:space="preserve"> e</v>
          </cell>
          <cell r="AT1003" t="str">
            <v xml:space="preserve"> ebook </v>
          </cell>
          <cell r="AU1003" t="str">
            <v xml:space="preserve"> excel 10 </v>
          </cell>
          <cell r="AV1003" t="str">
            <v xml:space="preserve"> excel 13 </v>
          </cell>
          <cell r="AW1003" t="str">
            <v xml:space="preserve"> excel 2010 </v>
          </cell>
          <cell r="AX1003" t="str">
            <v xml:space="preserve"> excel 2013 </v>
          </cell>
          <cell r="AY1003" t="str">
            <v xml:space="preserve"> feuille de calcul </v>
          </cell>
          <cell r="AZ1003" t="str">
            <v xml:space="preserve"> formule </v>
          </cell>
          <cell r="BA1003" t="str">
            <v xml:space="preserve"> graphique croisé dynamique </v>
          </cell>
          <cell r="BB1003" t="str">
            <v xml:space="preserve"> livre numérique </v>
          </cell>
          <cell r="BC1003" t="str">
            <v xml:space="preserve"> LNSOB13ATCD</v>
          </cell>
          <cell r="BD1003" t="str">
            <v xml:space="preserve"> slicer </v>
          </cell>
          <cell r="BE1003" t="str">
            <v xml:space="preserve"> statistique </v>
          </cell>
          <cell r="BF1003" t="str">
            <v xml:space="preserve"> tableau croisé </v>
          </cell>
          <cell r="BG1003" t="str">
            <v xml:space="preserve"> tableur </v>
          </cell>
          <cell r="BH1003" t="str">
            <v xml:space="preserve"> TCD </v>
          </cell>
          <cell r="BI1003" t="str">
            <v xml:space="preserve">book </v>
          </cell>
          <cell r="BJ1003" t="str">
            <v xml:space="preserve">Microsoft </v>
          </cell>
          <cell r="BK1003" t="str">
            <v/>
          </cell>
          <cell r="BL1003" t="str">
            <v/>
          </cell>
          <cell r="BM1003" t="str">
            <v/>
          </cell>
          <cell r="BN1003" t="str">
            <v/>
          </cell>
          <cell r="BO1003" t="str">
            <v/>
          </cell>
          <cell r="BP1003" t="str">
            <v/>
          </cell>
          <cell r="BQ1003" t="str">
            <v/>
          </cell>
          <cell r="BR1003" t="str">
            <v/>
          </cell>
          <cell r="BS1003" t="str">
            <v/>
          </cell>
          <cell r="BT1003" t="str">
            <v/>
          </cell>
          <cell r="BU1003" t="str">
            <v/>
          </cell>
          <cell r="BV1003" t="str">
            <v/>
          </cell>
          <cell r="BW1003" t="str">
            <v/>
          </cell>
          <cell r="BX1003" t="str">
            <v/>
          </cell>
        </row>
        <row r="1004">
          <cell r="A1004" t="str">
            <v>SOB13EXCBOR</v>
          </cell>
          <cell r="B1004" t="str">
            <v>Tableaux de bord</v>
          </cell>
          <cell r="C1004" t="str">
            <v>Pilotez vos informations pour optimiser la prise de décision</v>
          </cell>
          <cell r="D1004" t="str">
            <v>Jean-François  RIEU,Pierre RIGOLLET</v>
          </cell>
          <cell r="E1004" t="str">
            <v/>
          </cell>
          <cell r="F1004" t="str">
            <v xml:space="preserve">RIEU, Jean-François </v>
          </cell>
          <cell r="G1004" t="str">
            <v>RIGOLLET, Pierre</v>
          </cell>
          <cell r="H1004" t="str">
            <v/>
          </cell>
          <cell r="I1004" t="str">
            <v/>
          </cell>
          <cell r="J1004" t="str">
            <v/>
          </cell>
          <cell r="K1004" t="str">
            <v>Edition du 1 May 2014</v>
          </cell>
          <cell r="L1004" t="str">
            <v>340 pages</v>
          </cell>
          <cell r="M1004" t="str">
            <v>Editions ENI</v>
          </cell>
          <cell r="N1004" t="str">
            <v>fre</v>
          </cell>
          <cell r="O1004" t="str">
            <v>fre</v>
          </cell>
          <cell r="P1004" t="str">
            <v>fre</v>
          </cell>
          <cell r="Q1004" t="str">
            <v>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1004">
            <v>9782746088962</v>
          </cell>
          <cell r="S1004" t="str">
            <v>Version Numérique</v>
          </cell>
          <cell r="T1004">
            <v>9782746087743</v>
          </cell>
          <cell r="U1004" t="str">
            <v>Version Imprimée</v>
          </cell>
          <cell r="V1004" t="str">
            <v>St-Herblain</v>
          </cell>
          <cell r="W1004" t="str">
            <v>Editions ENI</v>
          </cell>
          <cell r="X1004">
            <v>2014</v>
          </cell>
          <cell r="Y1004" t="str">
            <v>Bibliothèque Numérique ENI (Service en ligne)</v>
          </cell>
          <cell r="Z1004" t="str">
            <v>SOLUTIONS BUSINESS</v>
          </cell>
          <cell r="AA1004" t="str">
            <v>texte</v>
          </cell>
          <cell r="AB1004" t="str">
            <v>txt</v>
          </cell>
          <cell r="AC1004" t="str">
            <v>rdacontent/fre</v>
          </cell>
          <cell r="AD1004" t="str">
            <v>informatique</v>
          </cell>
          <cell r="AE1004" t="str">
            <v>c</v>
          </cell>
          <cell r="AF1004" t="str">
            <v>rdamedia/fre</v>
          </cell>
          <cell r="AG1004" t="str">
            <v>ressource en ligne</v>
          </cell>
          <cell r="AH1004" t="str">
            <v>cr</v>
          </cell>
          <cell r="AI1004" t="str">
            <v>rdacarrier/fre</v>
          </cell>
          <cell r="AJ1004" t="str">
            <v>m\\\\\o\\d\\\\\\\\</v>
          </cell>
          <cell r="AK1004" t="str">
            <v>cr\cn\\\\uuaua</v>
          </cell>
          <cell r="AL1004" t="str">
            <v>Accès restreint aux membres</v>
          </cell>
          <cell r="AM1004" t="str">
            <v>Source de la note de description : Version imprimée</v>
          </cell>
          <cell r="AN1004" t="str">
            <v/>
          </cell>
          <cell r="AO1004" t="str">
            <v>%SITE_CLIENT%/?library_guid=97A49D6B-E6E8-42D9-B6EA-1650AFF61BF4</v>
          </cell>
          <cell r="AP1004" t="str">
            <v>Accès au travers du portail ENI</v>
          </cell>
          <cell r="AQ1004" t="str">
            <v xml:space="preserve"> comptabilité </v>
          </cell>
          <cell r="AR1004" t="str">
            <v xml:space="preserve"> données </v>
          </cell>
          <cell r="AS1004" t="str">
            <v xml:space="preserve"> finance </v>
          </cell>
          <cell r="AT1004" t="str">
            <v xml:space="preserve"> indicateur </v>
          </cell>
          <cell r="AU1004" t="str">
            <v xml:space="preserve"> LNSOB13EXCBOR</v>
          </cell>
          <cell r="AV1004" t="str">
            <v xml:space="preserve"> suivi </v>
          </cell>
          <cell r="AW1004" t="str">
            <v xml:space="preserve">Excel </v>
          </cell>
          <cell r="AX1004" t="str">
            <v/>
          </cell>
          <cell r="AY1004" t="str">
            <v/>
          </cell>
          <cell r="AZ1004" t="str">
            <v/>
          </cell>
          <cell r="BA1004" t="str">
            <v/>
          </cell>
          <cell r="BB1004" t="str">
            <v/>
          </cell>
          <cell r="BC1004" t="str">
            <v/>
          </cell>
          <cell r="BD1004" t="str">
            <v/>
          </cell>
          <cell r="BE1004" t="str">
            <v/>
          </cell>
          <cell r="BF1004" t="str">
            <v/>
          </cell>
          <cell r="BG1004" t="str">
            <v/>
          </cell>
          <cell r="BH1004" t="str">
            <v/>
          </cell>
          <cell r="BI1004" t="str">
            <v/>
          </cell>
          <cell r="BJ1004" t="str">
            <v/>
          </cell>
          <cell r="BK1004" t="str">
            <v/>
          </cell>
          <cell r="BL1004" t="str">
            <v/>
          </cell>
          <cell r="BM1004" t="str">
            <v/>
          </cell>
          <cell r="BN1004" t="str">
            <v/>
          </cell>
          <cell r="BO1004" t="str">
            <v/>
          </cell>
          <cell r="BP1004" t="str">
            <v/>
          </cell>
          <cell r="BQ1004" t="str">
            <v/>
          </cell>
          <cell r="BR1004" t="str">
            <v/>
          </cell>
          <cell r="BS1004" t="str">
            <v/>
          </cell>
          <cell r="BT1004" t="str">
            <v/>
          </cell>
          <cell r="BU1004" t="str">
            <v/>
          </cell>
          <cell r="BV1004" t="str">
            <v/>
          </cell>
          <cell r="BW1004" t="str">
            <v/>
          </cell>
          <cell r="BX1004" t="str">
            <v/>
          </cell>
        </row>
        <row r="1005">
          <cell r="A1005" t="str">
            <v>SOB13EXCPOW</v>
          </cell>
          <cell r="B1005" t="str">
            <v>Business Intelligence simple et efficace</v>
          </cell>
          <cell r="C1005" t="str">
            <v>avec Excel et PowerPivot</v>
          </cell>
          <cell r="D1005" t="str">
            <v>Jean-Philippe GOUIGOUX</v>
          </cell>
          <cell r="E1005" t="str">
            <v/>
          </cell>
          <cell r="F1005" t="str">
            <v>GOUIGOUX, Jean-Philippe</v>
          </cell>
          <cell r="G1005" t="str">
            <v/>
          </cell>
          <cell r="H1005" t="str">
            <v/>
          </cell>
          <cell r="I1005" t="str">
            <v/>
          </cell>
          <cell r="J1005" t="str">
            <v/>
          </cell>
          <cell r="K1005" t="str">
            <v>Edition du 1 May 2014</v>
          </cell>
          <cell r="L1005" t="str">
            <v>300 pages</v>
          </cell>
          <cell r="M1005" t="str">
            <v>Editions ENI</v>
          </cell>
          <cell r="N1005" t="str">
            <v>fre</v>
          </cell>
          <cell r="O1005" t="str">
            <v>fre</v>
          </cell>
          <cell r="P1005" t="str">
            <v>fre</v>
          </cell>
          <cell r="Q1005" t="str">
            <v>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v>
          </cell>
          <cell r="R1005">
            <v>9782746090118</v>
          </cell>
          <cell r="S1005" t="str">
            <v>Version Numérique</v>
          </cell>
          <cell r="T1005">
            <v>9782746089129</v>
          </cell>
          <cell r="U1005" t="str">
            <v>Version Imprimée</v>
          </cell>
          <cell r="V1005" t="str">
            <v>St-Herblain</v>
          </cell>
          <cell r="W1005" t="str">
            <v>Editions ENI</v>
          </cell>
          <cell r="X1005">
            <v>2014</v>
          </cell>
          <cell r="Y1005" t="str">
            <v>Bibliothèque Numérique ENI (Service en ligne)</v>
          </cell>
          <cell r="Z1005" t="str">
            <v>SOLUTIONS BUSINESS</v>
          </cell>
          <cell r="AA1005" t="str">
            <v>texte</v>
          </cell>
          <cell r="AB1005" t="str">
            <v>txt</v>
          </cell>
          <cell r="AC1005" t="str">
            <v>rdacontent/fre</v>
          </cell>
          <cell r="AD1005" t="str">
            <v>informatique</v>
          </cell>
          <cell r="AE1005" t="str">
            <v>c</v>
          </cell>
          <cell r="AF1005" t="str">
            <v>rdamedia/fre</v>
          </cell>
          <cell r="AG1005" t="str">
            <v>ressource en ligne</v>
          </cell>
          <cell r="AH1005" t="str">
            <v>cr</v>
          </cell>
          <cell r="AI1005" t="str">
            <v>rdacarrier/fre</v>
          </cell>
          <cell r="AJ1005" t="str">
            <v>m\\\\\o\\d\\\\\\\\</v>
          </cell>
          <cell r="AK1005" t="str">
            <v>cr\cn\\\\uuaua</v>
          </cell>
          <cell r="AL1005" t="str">
            <v>Accès restreint aux membres</v>
          </cell>
          <cell r="AM1005" t="str">
            <v>Source de la note de description : Version imprimée</v>
          </cell>
          <cell r="AN1005" t="str">
            <v/>
          </cell>
          <cell r="AO1005" t="str">
            <v>%SITE_CLIENT%/?library_guid=B32DA9CD-8907-452C-B6A4-633495971D5E</v>
          </cell>
          <cell r="AP1005" t="str">
            <v>Accès au travers du portail ENI</v>
          </cell>
          <cell r="AQ1005" t="str">
            <v xml:space="preserve"> BI </v>
          </cell>
          <cell r="AR1005" t="str">
            <v xml:space="preserve"> big data </v>
          </cell>
          <cell r="AS1005" t="str">
            <v xml:space="preserve"> bigData </v>
          </cell>
          <cell r="AT1005" t="str">
            <v xml:space="preserve"> cube </v>
          </cell>
          <cell r="AU1005" t="str">
            <v xml:space="preserve"> Excel web services  </v>
          </cell>
          <cell r="AV1005" t="str">
            <v xml:space="preserve"> LNSOB13EXCPOW</v>
          </cell>
          <cell r="AW1005" t="str">
            <v xml:space="preserve"> Power Query </v>
          </cell>
          <cell r="AX1005" t="str">
            <v xml:space="preserve"> Power View </v>
          </cell>
          <cell r="AY1005" t="str">
            <v xml:space="preserve"> PowerQuery </v>
          </cell>
          <cell r="AZ1005" t="str">
            <v xml:space="preserve"> PowerView </v>
          </cell>
          <cell r="BA1005" t="str">
            <v xml:space="preserve"> reporting </v>
          </cell>
          <cell r="BB1005" t="str">
            <v xml:space="preserve"> tableau croisé dynamique </v>
          </cell>
          <cell r="BC1005" t="str">
            <v xml:space="preserve">Microsoft </v>
          </cell>
          <cell r="BD1005" t="str">
            <v xml:space="preserve">TCD </v>
          </cell>
          <cell r="BE1005" t="str">
            <v/>
          </cell>
          <cell r="BF1005" t="str">
            <v/>
          </cell>
          <cell r="BG1005" t="str">
            <v/>
          </cell>
          <cell r="BH1005" t="str">
            <v/>
          </cell>
          <cell r="BI1005" t="str">
            <v/>
          </cell>
          <cell r="BJ1005" t="str">
            <v/>
          </cell>
          <cell r="BK1005" t="str">
            <v/>
          </cell>
          <cell r="BL1005" t="str">
            <v/>
          </cell>
          <cell r="BM1005" t="str">
            <v/>
          </cell>
          <cell r="BN1005" t="str">
            <v/>
          </cell>
          <cell r="BO1005" t="str">
            <v/>
          </cell>
          <cell r="BP1005" t="str">
            <v/>
          </cell>
          <cell r="BQ1005" t="str">
            <v/>
          </cell>
          <cell r="BR1005" t="str">
            <v/>
          </cell>
          <cell r="BS1005" t="str">
            <v/>
          </cell>
          <cell r="BT1005" t="str">
            <v/>
          </cell>
          <cell r="BU1005" t="str">
            <v/>
          </cell>
          <cell r="BV1005" t="str">
            <v/>
          </cell>
          <cell r="BW1005" t="str">
            <v/>
          </cell>
          <cell r="BX1005" t="str">
            <v/>
          </cell>
        </row>
        <row r="1006">
          <cell r="A1006" t="str">
            <v>SOB13EXCTAB</v>
          </cell>
          <cell r="B1006" t="str">
            <v>Tableaux de synthèse et tableaux de bord</v>
          </cell>
          <cell r="C1006" t="str">
            <v>Traitez et analysez de gros volumes de données avec Excel</v>
          </cell>
          <cell r="D1006" t="str">
            <v>Pierre RIGOLLET</v>
          </cell>
          <cell r="E1006" t="str">
            <v/>
          </cell>
          <cell r="F1006" t="str">
            <v>RIGOLLET, Pierre</v>
          </cell>
          <cell r="G1006" t="str">
            <v/>
          </cell>
          <cell r="H1006" t="str">
            <v/>
          </cell>
          <cell r="I1006" t="str">
            <v/>
          </cell>
          <cell r="J1006" t="str">
            <v/>
          </cell>
          <cell r="K1006" t="str">
            <v>Edition du 1 July 2013</v>
          </cell>
          <cell r="L1006" t="str">
            <v>347 pages</v>
          </cell>
          <cell r="M1006" t="str">
            <v>Editions ENI</v>
          </cell>
          <cell r="N1006" t="str">
            <v>fre</v>
          </cell>
          <cell r="O1006" t="str">
            <v>fre</v>
          </cell>
          <cell r="P1006" t="str">
            <v>fre</v>
          </cell>
          <cell r="Q1006" t="str">
            <v>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v>
          </cell>
          <cell r="R1006">
            <v>9782746082557</v>
          </cell>
          <cell r="S1006" t="str">
            <v>Version Numérique</v>
          </cell>
          <cell r="T1006">
            <v>9782746082038</v>
          </cell>
          <cell r="U1006" t="str">
            <v>Version Imprimée</v>
          </cell>
          <cell r="V1006" t="str">
            <v>St-Herblain</v>
          </cell>
          <cell r="W1006" t="str">
            <v>Editions ENI</v>
          </cell>
          <cell r="X1006">
            <v>2013</v>
          </cell>
          <cell r="Y1006" t="str">
            <v>Bibliothèque Numérique ENI (Service en ligne)</v>
          </cell>
          <cell r="Z1006" t="str">
            <v>SOLUTIONS BUSINESS</v>
          </cell>
          <cell r="AA1006" t="str">
            <v>texte</v>
          </cell>
          <cell r="AB1006" t="str">
            <v>txt</v>
          </cell>
          <cell r="AC1006" t="str">
            <v>rdacontent/fre</v>
          </cell>
          <cell r="AD1006" t="str">
            <v>informatique</v>
          </cell>
          <cell r="AE1006" t="str">
            <v>c</v>
          </cell>
          <cell r="AF1006" t="str">
            <v>rdamedia/fre</v>
          </cell>
          <cell r="AG1006" t="str">
            <v>ressource en ligne</v>
          </cell>
          <cell r="AH1006" t="str">
            <v>cr</v>
          </cell>
          <cell r="AI1006" t="str">
            <v>rdacarrier/fre</v>
          </cell>
          <cell r="AJ1006" t="str">
            <v>m\\\\\o\\d\\\\\\\\</v>
          </cell>
          <cell r="AK1006" t="str">
            <v>cr\cn\\\\uuaua</v>
          </cell>
          <cell r="AL1006" t="str">
            <v>Accès restreint aux membres</v>
          </cell>
          <cell r="AM1006" t="str">
            <v>Source de la note de description : Version imprimée</v>
          </cell>
          <cell r="AN1006" t="str">
            <v/>
          </cell>
          <cell r="AO1006" t="str">
            <v>%SITE_CLIENT%/?library_guid=1BFF82D9-A9FF-475B-939A-06C85B2DE2BE</v>
          </cell>
          <cell r="AP1006" t="str">
            <v>Accès au travers du portail ENI</v>
          </cell>
          <cell r="AQ1006" t="str">
            <v xml:space="preserve"> data </v>
          </cell>
          <cell r="AR1006" t="str">
            <v xml:space="preserve"> importation de données </v>
          </cell>
          <cell r="AS1006" t="str">
            <v xml:space="preserve"> LNSOB13EXCTAB</v>
          </cell>
          <cell r="AT1006" t="str">
            <v xml:space="preserve"> synthèse </v>
          </cell>
          <cell r="AU1006" t="str">
            <v xml:space="preserve"> tableaux de bord </v>
          </cell>
          <cell r="AV1006" t="str">
            <v xml:space="preserve"> tableaux de données </v>
          </cell>
          <cell r="AW1006" t="str">
            <v xml:space="preserve">Microsoft </v>
          </cell>
          <cell r="AX1006" t="str">
            <v/>
          </cell>
          <cell r="AY1006" t="str">
            <v/>
          </cell>
          <cell r="AZ1006" t="str">
            <v/>
          </cell>
          <cell r="BA1006" t="str">
            <v/>
          </cell>
          <cell r="BB1006" t="str">
            <v/>
          </cell>
          <cell r="BC1006" t="str">
            <v/>
          </cell>
          <cell r="BD1006" t="str">
            <v/>
          </cell>
          <cell r="BE1006" t="str">
            <v/>
          </cell>
          <cell r="BF1006" t="str">
            <v/>
          </cell>
          <cell r="BG1006" t="str">
            <v/>
          </cell>
          <cell r="BH1006" t="str">
            <v/>
          </cell>
          <cell r="BI1006" t="str">
            <v/>
          </cell>
          <cell r="BJ1006" t="str">
            <v/>
          </cell>
          <cell r="BK1006" t="str">
            <v/>
          </cell>
          <cell r="BL1006" t="str">
            <v/>
          </cell>
          <cell r="BM1006" t="str">
            <v/>
          </cell>
          <cell r="BN1006" t="str">
            <v/>
          </cell>
          <cell r="BO1006" t="str">
            <v/>
          </cell>
          <cell r="BP1006" t="str">
            <v/>
          </cell>
          <cell r="BQ1006" t="str">
            <v/>
          </cell>
          <cell r="BR1006" t="str">
            <v/>
          </cell>
          <cell r="BS1006" t="str">
            <v/>
          </cell>
          <cell r="BT1006" t="str">
            <v/>
          </cell>
          <cell r="BU1006" t="str">
            <v/>
          </cell>
          <cell r="BV1006" t="str">
            <v/>
          </cell>
          <cell r="BW1006" t="str">
            <v/>
          </cell>
          <cell r="BX1006" t="str">
            <v/>
          </cell>
        </row>
        <row r="1007">
          <cell r="A1007" t="str">
            <v>SOB13POW</v>
          </cell>
          <cell r="B1007" t="str">
            <v>Réussissez votre communication</v>
          </cell>
          <cell r="C1007" t="str">
            <v>Storytelling et cas pratiques pour des présentations PowerPoint percutantes</v>
          </cell>
          <cell r="D1007" t="str">
            <v>Christophe BOUILLARD</v>
          </cell>
          <cell r="E1007" t="str">
            <v/>
          </cell>
          <cell r="F1007" t="str">
            <v>BOUILLARD, Christophe</v>
          </cell>
          <cell r="G1007" t="str">
            <v/>
          </cell>
          <cell r="H1007" t="str">
            <v/>
          </cell>
          <cell r="I1007" t="str">
            <v/>
          </cell>
          <cell r="J1007" t="str">
            <v/>
          </cell>
          <cell r="K1007" t="str">
            <v>Edition du 1 February 2015</v>
          </cell>
          <cell r="L1007" t="str">
            <v>283 pages</v>
          </cell>
          <cell r="M1007" t="str">
            <v>Editions ENI</v>
          </cell>
          <cell r="N1007" t="str">
            <v>fre</v>
          </cell>
          <cell r="O1007" t="str">
            <v>fre</v>
          </cell>
          <cell r="P1007" t="str">
            <v>fre</v>
          </cell>
          <cell r="Q1007" t="str">
            <v>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v>
          </cell>
          <cell r="R1007">
            <v>9782746094703</v>
          </cell>
          <cell r="S1007" t="str">
            <v>Version Numérique</v>
          </cell>
          <cell r="T1007">
            <v>9782746093362</v>
          </cell>
          <cell r="U1007" t="str">
            <v>Version Imprimée</v>
          </cell>
          <cell r="V1007" t="str">
            <v>St-Herblain</v>
          </cell>
          <cell r="W1007" t="str">
            <v>Editions ENI</v>
          </cell>
          <cell r="X1007">
            <v>2015</v>
          </cell>
          <cell r="Y1007" t="str">
            <v>Bibliothèque Numérique ENI (Service en ligne)</v>
          </cell>
          <cell r="Z1007" t="str">
            <v>SOLUTIONS BUSINESS</v>
          </cell>
          <cell r="AA1007" t="str">
            <v>texte</v>
          </cell>
          <cell r="AB1007" t="str">
            <v>txt</v>
          </cell>
          <cell r="AC1007" t="str">
            <v>rdacontent/fre</v>
          </cell>
          <cell r="AD1007" t="str">
            <v>informatique</v>
          </cell>
          <cell r="AE1007" t="str">
            <v>c</v>
          </cell>
          <cell r="AF1007" t="str">
            <v>rdamedia/fre</v>
          </cell>
          <cell r="AG1007" t="str">
            <v>ressource en ligne</v>
          </cell>
          <cell r="AH1007" t="str">
            <v>cr</v>
          </cell>
          <cell r="AI1007" t="str">
            <v>rdacarrier/fre</v>
          </cell>
          <cell r="AJ1007" t="str">
            <v>m\\\\\o\\d\\\\\\\\</v>
          </cell>
          <cell r="AK1007" t="str">
            <v>cr\cn\\\\uuaua</v>
          </cell>
          <cell r="AL1007" t="str">
            <v>Accès restreint aux membres</v>
          </cell>
          <cell r="AM1007" t="str">
            <v>Source de la note de description : Version imprimée</v>
          </cell>
          <cell r="AN1007" t="str">
            <v/>
          </cell>
          <cell r="AO1007" t="str">
            <v>%SITE_CLIENT%/?library_guid=879951E9-9248-47D0-866E-470CDEEADBF6</v>
          </cell>
          <cell r="AP1007" t="str">
            <v>Accès au travers du portail ENI</v>
          </cell>
          <cell r="AQ1007" t="str">
            <v xml:space="preserve">  diapositive </v>
          </cell>
          <cell r="AR1007" t="str">
            <v xml:space="preserve"> animation </v>
          </cell>
          <cell r="AS1007" t="str">
            <v xml:space="preserve"> diagramme
 </v>
          </cell>
          <cell r="AT1007" t="str">
            <v xml:space="preserve"> diaporama </v>
          </cell>
          <cell r="AU1007" t="str">
            <v xml:space="preserve"> graphique </v>
          </cell>
          <cell r="AV1007" t="str">
            <v xml:space="preserve"> image </v>
          </cell>
          <cell r="AW1007" t="str">
            <v xml:space="preserve"> LNSOB13POW</v>
          </cell>
          <cell r="AX1007" t="str">
            <v xml:space="preserve"> mindmapping </v>
          </cell>
          <cell r="AY1007" t="str">
            <v xml:space="preserve"> storyboard </v>
          </cell>
          <cell r="AZ1007" t="str">
            <v xml:space="preserve"> tableau </v>
          </cell>
          <cell r="BA1007" t="str">
            <v xml:space="preserve"> typographie </v>
          </cell>
          <cell r="BB1007" t="str">
            <v xml:space="preserve">Storytelling </v>
          </cell>
          <cell r="BC1007" t="str">
            <v/>
          </cell>
          <cell r="BD1007" t="str">
            <v/>
          </cell>
          <cell r="BE1007" t="str">
            <v/>
          </cell>
          <cell r="BF1007" t="str">
            <v/>
          </cell>
          <cell r="BG1007" t="str">
            <v/>
          </cell>
          <cell r="BH1007" t="str">
            <v/>
          </cell>
          <cell r="BI1007" t="str">
            <v/>
          </cell>
          <cell r="BJ1007" t="str">
            <v/>
          </cell>
          <cell r="BK1007" t="str">
            <v/>
          </cell>
          <cell r="BL1007" t="str">
            <v/>
          </cell>
          <cell r="BM1007" t="str">
            <v/>
          </cell>
          <cell r="BN1007" t="str">
            <v/>
          </cell>
          <cell r="BO1007" t="str">
            <v/>
          </cell>
          <cell r="BP1007" t="str">
            <v/>
          </cell>
          <cell r="BQ1007" t="str">
            <v/>
          </cell>
          <cell r="BR1007" t="str">
            <v/>
          </cell>
          <cell r="BS1007" t="str">
            <v/>
          </cell>
          <cell r="BT1007" t="str">
            <v/>
          </cell>
          <cell r="BU1007" t="str">
            <v/>
          </cell>
          <cell r="BV1007" t="str">
            <v/>
          </cell>
          <cell r="BW1007" t="str">
            <v/>
          </cell>
          <cell r="BX1007" t="str">
            <v/>
          </cell>
        </row>
        <row r="1008">
          <cell r="A1008" t="str">
            <v>SOB13SHA</v>
          </cell>
          <cell r="B1008" t="str">
            <v>Mettre en place et piloter un intranet avec SharePoint</v>
          </cell>
          <cell r="C1008" t="str">
            <v>Travail collaboratif, gestion documentaire et publication</v>
          </cell>
          <cell r="D1008" t="str">
            <v xml:space="preserve">Jean-François FUSTEC </v>
          </cell>
          <cell r="E1008" t="str">
            <v/>
          </cell>
          <cell r="F1008" t="str">
            <v>FUSTEC , Jean-François</v>
          </cell>
          <cell r="G1008" t="str">
            <v/>
          </cell>
          <cell r="H1008" t="str">
            <v/>
          </cell>
          <cell r="I1008" t="str">
            <v/>
          </cell>
          <cell r="J1008" t="str">
            <v/>
          </cell>
          <cell r="K1008" t="str">
            <v>Edition du 1 May 2014</v>
          </cell>
          <cell r="L1008" t="str">
            <v>198 pages</v>
          </cell>
          <cell r="M1008" t="str">
            <v>Editions ENI</v>
          </cell>
          <cell r="N1008" t="str">
            <v>fre</v>
          </cell>
          <cell r="O1008" t="str">
            <v>fre</v>
          </cell>
          <cell r="P1008" t="str">
            <v>fre</v>
          </cell>
          <cell r="Q1008" t="str">
            <v>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v>
          </cell>
          <cell r="R1008">
            <v>9782746090132</v>
          </cell>
          <cell r="S1008" t="str">
            <v>Version Numérique</v>
          </cell>
          <cell r="T1008">
            <v>9782746089143</v>
          </cell>
          <cell r="U1008" t="str">
            <v>Version Imprimée</v>
          </cell>
          <cell r="V1008" t="str">
            <v>St-Herblain</v>
          </cell>
          <cell r="W1008" t="str">
            <v>Editions ENI</v>
          </cell>
          <cell r="X1008">
            <v>2014</v>
          </cell>
          <cell r="Y1008" t="str">
            <v>Bibliothèque Numérique ENI (Service en ligne)</v>
          </cell>
          <cell r="Z1008" t="str">
            <v>SOLUTIONS BUSINESS</v>
          </cell>
          <cell r="AA1008" t="str">
            <v>texte</v>
          </cell>
          <cell r="AB1008" t="str">
            <v>txt</v>
          </cell>
          <cell r="AC1008" t="str">
            <v>rdacontent/fre</v>
          </cell>
          <cell r="AD1008" t="str">
            <v>informatique</v>
          </cell>
          <cell r="AE1008" t="str">
            <v>c</v>
          </cell>
          <cell r="AF1008" t="str">
            <v>rdamedia/fre</v>
          </cell>
          <cell r="AG1008" t="str">
            <v>ressource en ligne</v>
          </cell>
          <cell r="AH1008" t="str">
            <v>cr</v>
          </cell>
          <cell r="AI1008" t="str">
            <v>rdacarrier/fre</v>
          </cell>
          <cell r="AJ1008" t="str">
            <v>m\\\\\o\\d\\\\\\\\</v>
          </cell>
          <cell r="AK1008" t="str">
            <v>cr\cn\\\\uuaua</v>
          </cell>
          <cell r="AL1008" t="str">
            <v>Accès restreint aux membres</v>
          </cell>
          <cell r="AM1008" t="str">
            <v>Source de la note de description : Version imprimée</v>
          </cell>
          <cell r="AN1008" t="str">
            <v/>
          </cell>
          <cell r="AO1008" t="str">
            <v>%SITE_CLIENT%/?library_guid=9CBE0390-8F1B-4F7F-AA6A-8AAD607B92DD</v>
          </cell>
          <cell r="AP1008" t="str">
            <v>Accès au travers du portail ENI</v>
          </cell>
          <cell r="AQ1008" t="str">
            <v xml:space="preserve"> livre sharepoint </v>
          </cell>
          <cell r="AR1008" t="str">
            <v xml:space="preserve"> LNSOB13SHA</v>
          </cell>
          <cell r="AS1008" t="str">
            <v xml:space="preserve"> pilotage </v>
          </cell>
          <cell r="AT1008" t="str">
            <v xml:space="preserve"> pilote </v>
          </cell>
          <cell r="AU1008" t="str">
            <v xml:space="preserve"> réseau social </v>
          </cell>
          <cell r="AV1008" t="str">
            <v xml:space="preserve"> RSE </v>
          </cell>
          <cell r="AW1008" t="str">
            <v xml:space="preserve"> sharepoint 2013 </v>
          </cell>
          <cell r="AX1008" t="str">
            <v xml:space="preserve"> workflow </v>
          </cell>
          <cell r="AY1008" t="str">
            <v xml:space="preserve">GED </v>
          </cell>
          <cell r="AZ1008" t="str">
            <v/>
          </cell>
          <cell r="BA1008" t="str">
            <v/>
          </cell>
          <cell r="BB1008" t="str">
            <v/>
          </cell>
          <cell r="BC1008" t="str">
            <v/>
          </cell>
          <cell r="BD1008" t="str">
            <v/>
          </cell>
          <cell r="BE1008" t="str">
            <v/>
          </cell>
          <cell r="BF1008" t="str">
            <v/>
          </cell>
          <cell r="BG1008" t="str">
            <v/>
          </cell>
          <cell r="BH1008" t="str">
            <v/>
          </cell>
          <cell r="BI1008" t="str">
            <v/>
          </cell>
          <cell r="BJ1008" t="str">
            <v/>
          </cell>
          <cell r="BK1008" t="str">
            <v/>
          </cell>
          <cell r="BL1008" t="str">
            <v/>
          </cell>
          <cell r="BM1008" t="str">
            <v/>
          </cell>
          <cell r="BN1008" t="str">
            <v/>
          </cell>
          <cell r="BO1008" t="str">
            <v/>
          </cell>
          <cell r="BP1008" t="str">
            <v/>
          </cell>
          <cell r="BQ1008" t="str">
            <v/>
          </cell>
          <cell r="BR1008" t="str">
            <v/>
          </cell>
          <cell r="BS1008" t="str">
            <v/>
          </cell>
          <cell r="BT1008" t="str">
            <v/>
          </cell>
          <cell r="BU1008" t="str">
            <v/>
          </cell>
          <cell r="BV1008" t="str">
            <v/>
          </cell>
          <cell r="BW1008" t="str">
            <v/>
          </cell>
          <cell r="BX1008" t="str">
            <v/>
          </cell>
        </row>
        <row r="1009">
          <cell r="A1009" t="str">
            <v>SOB16ATCD</v>
          </cell>
          <cell r="B1009" t="str">
            <v>Analysez efficacement vos données</v>
          </cell>
          <cell r="C1009" t="str">
            <v>à l'aide des tableaux croisés dynamiques (3e édition)</v>
          </cell>
          <cell r="D1009" t="str">
            <v>Pierre RIGOLLET</v>
          </cell>
          <cell r="E1009" t="str">
            <v/>
          </cell>
          <cell r="F1009" t="str">
            <v>RIGOLLET, Pierre</v>
          </cell>
          <cell r="G1009" t="str">
            <v/>
          </cell>
          <cell r="H1009" t="str">
            <v/>
          </cell>
          <cell r="I1009" t="str">
            <v/>
          </cell>
          <cell r="J1009" t="str">
            <v/>
          </cell>
          <cell r="K1009" t="str">
            <v>Edition du 1 September 2016</v>
          </cell>
          <cell r="L1009" t="str">
            <v>304 pages</v>
          </cell>
          <cell r="M1009" t="str">
            <v>Editions ENI</v>
          </cell>
          <cell r="N1009" t="str">
            <v>fre</v>
          </cell>
          <cell r="O1009" t="str">
            <v>fre</v>
          </cell>
          <cell r="P1009" t="str">
            <v>fre</v>
          </cell>
          <cell r="Q1009"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v>
          </cell>
          <cell r="R1009">
            <v>9782409004162</v>
          </cell>
          <cell r="S1009" t="str">
            <v>Version Numérique</v>
          </cell>
          <cell r="T1009">
            <v>9782409003615</v>
          </cell>
          <cell r="U1009" t="str">
            <v>Version Imprimée</v>
          </cell>
          <cell r="V1009" t="str">
            <v>St-Herblain</v>
          </cell>
          <cell r="W1009" t="str">
            <v>Editions ENI</v>
          </cell>
          <cell r="X1009">
            <v>2016</v>
          </cell>
          <cell r="Y1009" t="str">
            <v>Bibliothèque Numérique ENI (Service en ligne)</v>
          </cell>
          <cell r="Z1009" t="str">
            <v>SOLUTIONS BUSINESS</v>
          </cell>
          <cell r="AA1009" t="str">
            <v>texte</v>
          </cell>
          <cell r="AB1009" t="str">
            <v>txt</v>
          </cell>
          <cell r="AC1009" t="str">
            <v>rdacontent/fre</v>
          </cell>
          <cell r="AD1009" t="str">
            <v>informatique</v>
          </cell>
          <cell r="AE1009" t="str">
            <v>c</v>
          </cell>
          <cell r="AF1009" t="str">
            <v>rdamedia/fre</v>
          </cell>
          <cell r="AG1009" t="str">
            <v>ressource en ligne</v>
          </cell>
          <cell r="AH1009" t="str">
            <v>cr</v>
          </cell>
          <cell r="AI1009" t="str">
            <v>rdacarrier/fre</v>
          </cell>
          <cell r="AJ1009" t="str">
            <v>m\\\\\o\\d\\\\\\\\</v>
          </cell>
          <cell r="AK1009" t="str">
            <v>cr\cn\\\\uuaua</v>
          </cell>
          <cell r="AL1009" t="str">
            <v>Accès restreint aux membres</v>
          </cell>
          <cell r="AM1009" t="str">
            <v>Source de la note de description : Version imprimée</v>
          </cell>
          <cell r="AN1009" t="str">
            <v/>
          </cell>
          <cell r="AO1009" t="str">
            <v>%SITE_CLIENT%/?library_guid=BA806F6C-1E0D-4A81-96FE-45FE256807D5</v>
          </cell>
          <cell r="AP1009" t="str">
            <v>Accès au travers du portail ENI</v>
          </cell>
          <cell r="AQ1009" t="str">
            <v xml:space="preserve"> analyse croisée </v>
          </cell>
          <cell r="AR1009" t="str">
            <v xml:space="preserve"> classeur </v>
          </cell>
          <cell r="AS1009" t="str">
            <v xml:space="preserve"> excel 16 </v>
          </cell>
          <cell r="AT1009" t="str">
            <v xml:space="preserve"> feuille de calcul </v>
          </cell>
          <cell r="AU1009" t="str">
            <v xml:space="preserve"> formule </v>
          </cell>
          <cell r="AV1009" t="str">
            <v xml:space="preserve"> graphique croisé dynamique </v>
          </cell>
          <cell r="AW1009" t="str">
            <v xml:space="preserve"> LNSOB16ATCD</v>
          </cell>
          <cell r="AX1009" t="str">
            <v xml:space="preserve"> power pivot </v>
          </cell>
          <cell r="AY1009" t="str">
            <v xml:space="preserve"> powerpivot </v>
          </cell>
          <cell r="AZ1009" t="str">
            <v xml:space="preserve"> statistique </v>
          </cell>
          <cell r="BA1009" t="str">
            <v xml:space="preserve"> tableau croisé </v>
          </cell>
          <cell r="BB1009" t="str">
            <v xml:space="preserve"> tableur </v>
          </cell>
          <cell r="BC1009" t="str">
            <v xml:space="preserve"> TCD </v>
          </cell>
          <cell r="BD1009" t="str">
            <v xml:space="preserve">Microsoft </v>
          </cell>
          <cell r="BE1009" t="str">
            <v/>
          </cell>
          <cell r="BF1009" t="str">
            <v/>
          </cell>
          <cell r="BG1009" t="str">
            <v/>
          </cell>
          <cell r="BH1009" t="str">
            <v/>
          </cell>
          <cell r="BI1009" t="str">
            <v/>
          </cell>
          <cell r="BJ1009" t="str">
            <v/>
          </cell>
          <cell r="BK1009" t="str">
            <v/>
          </cell>
          <cell r="BL1009" t="str">
            <v/>
          </cell>
          <cell r="BM1009" t="str">
            <v/>
          </cell>
          <cell r="BN1009" t="str">
            <v/>
          </cell>
          <cell r="BO1009" t="str">
            <v/>
          </cell>
          <cell r="BP1009" t="str">
            <v/>
          </cell>
          <cell r="BQ1009" t="str">
            <v/>
          </cell>
          <cell r="BR1009" t="str">
            <v/>
          </cell>
          <cell r="BS1009" t="str">
            <v/>
          </cell>
          <cell r="BT1009" t="str">
            <v/>
          </cell>
          <cell r="BU1009" t="str">
            <v/>
          </cell>
          <cell r="BV1009" t="str">
            <v/>
          </cell>
          <cell r="BW1009" t="str">
            <v/>
          </cell>
          <cell r="BX1009" t="str">
            <v/>
          </cell>
        </row>
        <row r="1010">
          <cell r="A1010" t="str">
            <v>SOB16EXCBOR</v>
          </cell>
          <cell r="B1010" t="str">
            <v>Tableaux de bord</v>
          </cell>
          <cell r="C1010" t="str">
            <v>Pilotez vos informations pour optimiser la prise de décision avec Excel 2016</v>
          </cell>
          <cell r="D1010" t="str">
            <v>Jean-François  RIEU,Pierre RIGOLLET</v>
          </cell>
          <cell r="E1010" t="str">
            <v/>
          </cell>
          <cell r="F1010" t="str">
            <v xml:space="preserve">RIEU, Jean-François </v>
          </cell>
          <cell r="G1010" t="str">
            <v>RIGOLLET, Pierre</v>
          </cell>
          <cell r="H1010" t="str">
            <v/>
          </cell>
          <cell r="I1010" t="str">
            <v/>
          </cell>
          <cell r="J1010" t="str">
            <v/>
          </cell>
          <cell r="K1010" t="str">
            <v>Edition du 1 July 2017</v>
          </cell>
          <cell r="L1010" t="str">
            <v>346 pages</v>
          </cell>
          <cell r="M1010" t="str">
            <v>Editions ENI</v>
          </cell>
          <cell r="N1010" t="str">
            <v>fre</v>
          </cell>
          <cell r="O1010" t="str">
            <v>fre</v>
          </cell>
          <cell r="P1010" t="str">
            <v>fre</v>
          </cell>
          <cell r="Q1010" t="str">
            <v>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1010">
            <v>9782409009822</v>
          </cell>
          <cell r="S1010" t="str">
            <v>Version Numérique</v>
          </cell>
          <cell r="T1010">
            <v>9782409007842</v>
          </cell>
          <cell r="U1010" t="str">
            <v>Version Imprimée</v>
          </cell>
          <cell r="V1010" t="str">
            <v>St-Herblain</v>
          </cell>
          <cell r="W1010" t="str">
            <v>Editions ENI</v>
          </cell>
          <cell r="X1010">
            <v>2017</v>
          </cell>
          <cell r="Y1010" t="str">
            <v>Bibliothèque Numérique ENI (Service en ligne)</v>
          </cell>
          <cell r="Z1010" t="str">
            <v>SOLUTIONS BUSINESS</v>
          </cell>
          <cell r="AA1010" t="str">
            <v>texte</v>
          </cell>
          <cell r="AB1010" t="str">
            <v>txt</v>
          </cell>
          <cell r="AC1010" t="str">
            <v>rdacontent/fre</v>
          </cell>
          <cell r="AD1010" t="str">
            <v>informatique</v>
          </cell>
          <cell r="AE1010" t="str">
            <v>c</v>
          </cell>
          <cell r="AF1010" t="str">
            <v>rdamedia/fre</v>
          </cell>
          <cell r="AG1010" t="str">
            <v>ressource en ligne</v>
          </cell>
          <cell r="AH1010" t="str">
            <v>cr</v>
          </cell>
          <cell r="AI1010" t="str">
            <v>rdacarrier/fre</v>
          </cell>
          <cell r="AJ1010" t="str">
            <v>m\\\\\o\\d\\\\\\\\</v>
          </cell>
          <cell r="AK1010" t="str">
            <v>cr\cn\\\\uuaua</v>
          </cell>
          <cell r="AL1010" t="str">
            <v>Accès restreint aux membres</v>
          </cell>
          <cell r="AM1010" t="str">
            <v>Source de la note de description : Version imprimée</v>
          </cell>
          <cell r="AN1010" t="str">
            <v/>
          </cell>
          <cell r="AO1010" t="str">
            <v>%SITE_CLIENT%/?library_guid=68085D8C-0C6E-4E17-8BE6-A82A109D3813</v>
          </cell>
          <cell r="AP1010" t="str">
            <v>Accès au travers du portail ENI</v>
          </cell>
          <cell r="AQ1010" t="str">
            <v xml:space="preserve"> comptabilité </v>
          </cell>
          <cell r="AR1010" t="str">
            <v xml:space="preserve"> data </v>
          </cell>
          <cell r="AS1010" t="str">
            <v xml:space="preserve"> données </v>
          </cell>
          <cell r="AT1010" t="str">
            <v xml:space="preserve"> export </v>
          </cell>
          <cell r="AU1010" t="str">
            <v xml:space="preserve"> finance </v>
          </cell>
          <cell r="AV1010" t="str">
            <v xml:space="preserve"> import </v>
          </cell>
          <cell r="AW1010" t="str">
            <v xml:space="preserve"> indicateur </v>
          </cell>
          <cell r="AX1010" t="str">
            <v xml:space="preserve"> LNSOB16EXCBOR</v>
          </cell>
          <cell r="AY1010" t="str">
            <v xml:space="preserve"> macro </v>
          </cell>
          <cell r="AZ1010" t="str">
            <v xml:space="preserve"> Powerpivot </v>
          </cell>
          <cell r="BA1010" t="str">
            <v xml:space="preserve"> suivi </v>
          </cell>
          <cell r="BB1010" t="str">
            <v xml:space="preserve"> VBA </v>
          </cell>
          <cell r="BC1010" t="str">
            <v xml:space="preserve">Excel </v>
          </cell>
          <cell r="BD1010" t="str">
            <v/>
          </cell>
          <cell r="BE1010" t="str">
            <v/>
          </cell>
          <cell r="BF1010" t="str">
            <v/>
          </cell>
          <cell r="BG1010" t="str">
            <v/>
          </cell>
          <cell r="BH1010" t="str">
            <v/>
          </cell>
          <cell r="BI1010" t="str">
            <v/>
          </cell>
          <cell r="BJ1010" t="str">
            <v/>
          </cell>
          <cell r="BK1010" t="str">
            <v/>
          </cell>
          <cell r="BL1010" t="str">
            <v/>
          </cell>
          <cell r="BM1010" t="str">
            <v/>
          </cell>
          <cell r="BN1010" t="str">
            <v/>
          </cell>
          <cell r="BO1010" t="str">
            <v/>
          </cell>
          <cell r="BP1010" t="str">
            <v/>
          </cell>
          <cell r="BQ1010" t="str">
            <v/>
          </cell>
          <cell r="BR1010" t="str">
            <v/>
          </cell>
          <cell r="BS1010" t="str">
            <v/>
          </cell>
          <cell r="BT1010" t="str">
            <v/>
          </cell>
          <cell r="BU1010" t="str">
            <v/>
          </cell>
          <cell r="BV1010" t="str">
            <v/>
          </cell>
          <cell r="BW1010" t="str">
            <v/>
          </cell>
          <cell r="BX1010" t="str">
            <v/>
          </cell>
        </row>
        <row r="1011">
          <cell r="A1011" t="str">
            <v>SOB16EXCCM</v>
          </cell>
          <cell r="B1011" t="str">
            <v>Calculs mathématiques, statistiques et financiers</v>
          </cell>
          <cell r="C1011" t="str">
            <v>Avec Excel 2016</v>
          </cell>
          <cell r="D1011" t="str">
            <v>Claude  DUIGOU</v>
          </cell>
          <cell r="E1011" t="str">
            <v/>
          </cell>
          <cell r="F1011" t="str">
            <v xml:space="preserve">DUIGOU, Claude </v>
          </cell>
          <cell r="G1011" t="str">
            <v/>
          </cell>
          <cell r="H1011" t="str">
            <v/>
          </cell>
          <cell r="I1011" t="str">
            <v/>
          </cell>
          <cell r="J1011" t="str">
            <v/>
          </cell>
          <cell r="K1011" t="str">
            <v>Edition du 1 April 2016</v>
          </cell>
          <cell r="L1011" t="str">
            <v>240 pages</v>
          </cell>
          <cell r="M1011" t="str">
            <v>Editions ENI</v>
          </cell>
          <cell r="N1011" t="str">
            <v>fre</v>
          </cell>
          <cell r="O1011" t="str">
            <v>fre</v>
          </cell>
          <cell r="P1011" t="str">
            <v>fre</v>
          </cell>
          <cell r="Q1011" t="str">
            <v>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v>
          </cell>
          <cell r="R1011">
            <v>9782409001970</v>
          </cell>
          <cell r="S1011" t="str">
            <v>Version Numérique</v>
          </cell>
          <cell r="T1011">
            <v>9782409000911</v>
          </cell>
          <cell r="U1011" t="str">
            <v>Version Imprimée</v>
          </cell>
          <cell r="V1011" t="str">
            <v>St-Herblain</v>
          </cell>
          <cell r="W1011" t="str">
            <v>Editions ENI</v>
          </cell>
          <cell r="X1011">
            <v>2016</v>
          </cell>
          <cell r="Y1011" t="str">
            <v>Bibliothèque Numérique ENI (Service en ligne)</v>
          </cell>
          <cell r="Z1011" t="str">
            <v>SOLUTIONS BUSINESS</v>
          </cell>
          <cell r="AA1011" t="str">
            <v>texte</v>
          </cell>
          <cell r="AB1011" t="str">
            <v>txt</v>
          </cell>
          <cell r="AC1011" t="str">
            <v>rdacontent/fre</v>
          </cell>
          <cell r="AD1011" t="str">
            <v>informatique</v>
          </cell>
          <cell r="AE1011" t="str">
            <v>c</v>
          </cell>
          <cell r="AF1011" t="str">
            <v>rdamedia/fre</v>
          </cell>
          <cell r="AG1011" t="str">
            <v>ressource en ligne</v>
          </cell>
          <cell r="AH1011" t="str">
            <v>cr</v>
          </cell>
          <cell r="AI1011" t="str">
            <v>rdacarrier/fre</v>
          </cell>
          <cell r="AJ1011" t="str">
            <v>m\\\\\o\\d\\\\\\\\</v>
          </cell>
          <cell r="AK1011" t="str">
            <v>cr\cn\\\\uuaua</v>
          </cell>
          <cell r="AL1011" t="str">
            <v>Accès restreint aux membres</v>
          </cell>
          <cell r="AM1011" t="str">
            <v>Source de la note de description : Version imprimée</v>
          </cell>
          <cell r="AN1011" t="str">
            <v/>
          </cell>
          <cell r="AO1011" t="str">
            <v>%SITE_CLIENT%/?library_guid=D5D0B920-0469-47BE-97BA-57732B9D2FF8</v>
          </cell>
          <cell r="AP1011" t="str">
            <v>Accès au travers du portail ENI</v>
          </cell>
          <cell r="AQ1011" t="str">
            <v xml:space="preserve"> courbe de tendance </v>
          </cell>
          <cell r="AR1011" t="str">
            <v xml:space="preserve"> investissement dégressif </v>
          </cell>
          <cell r="AS1011" t="str">
            <v xml:space="preserve"> investissement linéaire </v>
          </cell>
          <cell r="AT1011" t="str">
            <v xml:space="preserve"> LNSOB16EXCCM</v>
          </cell>
          <cell r="AU1011" t="str">
            <v xml:space="preserve"> Math </v>
          </cell>
          <cell r="AV1011" t="str">
            <v xml:space="preserve"> nombres complexes </v>
          </cell>
          <cell r="AW1011" t="str">
            <v xml:space="preserve"> probabilités </v>
          </cell>
          <cell r="AX1011" t="str">
            <v xml:space="preserve"> régression linéaire </v>
          </cell>
          <cell r="AY1011" t="str">
            <v xml:space="preserve"> seuil de rentabilité </v>
          </cell>
          <cell r="AZ1011" t="str">
            <v xml:space="preserve"> stat </v>
          </cell>
          <cell r="BA1011" t="str">
            <v xml:space="preserve"> statistiques </v>
          </cell>
          <cell r="BB1011" t="str">
            <v xml:space="preserve"> tableur </v>
          </cell>
          <cell r="BC1011" t="str">
            <v xml:space="preserve"> trigo </v>
          </cell>
          <cell r="BD1011" t="str">
            <v xml:space="preserve"> trigonométrie </v>
          </cell>
          <cell r="BE1011" t="str">
            <v xml:space="preserve">Microsoft </v>
          </cell>
          <cell r="BF1011" t="str">
            <v/>
          </cell>
          <cell r="BG1011" t="str">
            <v/>
          </cell>
          <cell r="BH1011" t="str">
            <v/>
          </cell>
          <cell r="BI1011" t="str">
            <v/>
          </cell>
          <cell r="BJ1011" t="str">
            <v/>
          </cell>
          <cell r="BK1011" t="str">
            <v/>
          </cell>
          <cell r="BL1011" t="str">
            <v/>
          </cell>
          <cell r="BM1011" t="str">
            <v/>
          </cell>
          <cell r="BN1011" t="str">
            <v/>
          </cell>
          <cell r="BO1011" t="str">
            <v/>
          </cell>
          <cell r="BP1011" t="str">
            <v/>
          </cell>
          <cell r="BQ1011" t="str">
            <v/>
          </cell>
          <cell r="BR1011" t="str">
            <v/>
          </cell>
          <cell r="BS1011" t="str">
            <v/>
          </cell>
          <cell r="BT1011" t="str">
            <v/>
          </cell>
          <cell r="BU1011" t="str">
            <v/>
          </cell>
          <cell r="BV1011" t="str">
            <v/>
          </cell>
          <cell r="BW1011" t="str">
            <v/>
          </cell>
          <cell r="BX1011" t="str">
            <v/>
          </cell>
        </row>
        <row r="1012">
          <cell r="A1012" t="str">
            <v>SOB16EXCTAB</v>
          </cell>
          <cell r="B1012" t="str">
            <v>Tableaux de synthèse et tableaux de bord</v>
          </cell>
          <cell r="C1012" t="str">
            <v>Traitez et analysez de gros volumes de données avec Excel 2016</v>
          </cell>
          <cell r="D1012" t="str">
            <v>Pierre RIGOLLET</v>
          </cell>
          <cell r="E1012" t="str">
            <v/>
          </cell>
          <cell r="F1012" t="str">
            <v>RIGOLLET, Pierre</v>
          </cell>
          <cell r="G1012" t="str">
            <v/>
          </cell>
          <cell r="H1012" t="str">
            <v/>
          </cell>
          <cell r="I1012" t="str">
            <v/>
          </cell>
          <cell r="J1012" t="str">
            <v/>
          </cell>
          <cell r="K1012" t="str">
            <v>Edition du 1 June 2016</v>
          </cell>
          <cell r="L1012" t="str">
            <v>338 pages</v>
          </cell>
          <cell r="M1012" t="str">
            <v>Editions ENI</v>
          </cell>
          <cell r="N1012" t="str">
            <v>fre</v>
          </cell>
          <cell r="O1012" t="str">
            <v>fre</v>
          </cell>
          <cell r="P1012" t="str">
            <v>fre</v>
          </cell>
          <cell r="Q1012" t="str">
            <v>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v>
          </cell>
          <cell r="R1012">
            <v>9782409003011</v>
          </cell>
          <cell r="S1012" t="str">
            <v>Version Numérique</v>
          </cell>
          <cell r="T1012">
            <v>9782409001659</v>
          </cell>
          <cell r="U1012" t="str">
            <v>Version Imprimée</v>
          </cell>
          <cell r="V1012" t="str">
            <v>St-Herblain</v>
          </cell>
          <cell r="W1012" t="str">
            <v>Editions ENI</v>
          </cell>
          <cell r="X1012">
            <v>2016</v>
          </cell>
          <cell r="Y1012" t="str">
            <v>Bibliothèque Numérique ENI (Service en ligne)</v>
          </cell>
          <cell r="Z1012" t="str">
            <v>SOLUTIONS BUSINESS</v>
          </cell>
          <cell r="AA1012" t="str">
            <v>texte</v>
          </cell>
          <cell r="AB1012" t="str">
            <v>txt</v>
          </cell>
          <cell r="AC1012" t="str">
            <v>rdacontent/fre</v>
          </cell>
          <cell r="AD1012" t="str">
            <v>informatique</v>
          </cell>
          <cell r="AE1012" t="str">
            <v>c</v>
          </cell>
          <cell r="AF1012" t="str">
            <v>rdamedia/fre</v>
          </cell>
          <cell r="AG1012" t="str">
            <v>ressource en ligne</v>
          </cell>
          <cell r="AH1012" t="str">
            <v>cr</v>
          </cell>
          <cell r="AI1012" t="str">
            <v>rdacarrier/fre</v>
          </cell>
          <cell r="AJ1012" t="str">
            <v>m\\\\\o\\d\\\\\\\\</v>
          </cell>
          <cell r="AK1012" t="str">
            <v>cr\cn\\\\uuaua</v>
          </cell>
          <cell r="AL1012" t="str">
            <v>Accès restreint aux membres</v>
          </cell>
          <cell r="AM1012" t="str">
            <v>Source de la note de description : Version imprimée</v>
          </cell>
          <cell r="AN1012" t="str">
            <v/>
          </cell>
          <cell r="AO1012" t="str">
            <v>%SITE_CLIENT%/?library_guid=6D5840E3-B53E-4CB4-A575-F5007A35AFA2</v>
          </cell>
          <cell r="AP1012" t="str">
            <v>Accès au travers du portail ENI</v>
          </cell>
          <cell r="AQ1012" t="str">
            <v xml:space="preserve"> data </v>
          </cell>
          <cell r="AR1012" t="str">
            <v xml:space="preserve"> importation de données </v>
          </cell>
          <cell r="AS1012" t="str">
            <v xml:space="preserve"> LNSOB16EXCTAB</v>
          </cell>
          <cell r="AT1012" t="str">
            <v xml:space="preserve"> power pivot </v>
          </cell>
          <cell r="AU1012" t="str">
            <v xml:space="preserve"> powerpivot </v>
          </cell>
          <cell r="AV1012" t="str">
            <v xml:space="preserve"> synthèse </v>
          </cell>
          <cell r="AW1012" t="str">
            <v xml:space="preserve"> tableaux de bord </v>
          </cell>
          <cell r="AX1012" t="str">
            <v xml:space="preserve"> tableaux de données </v>
          </cell>
          <cell r="AY1012" t="str">
            <v xml:space="preserve">Microsoft </v>
          </cell>
          <cell r="AZ1012" t="str">
            <v/>
          </cell>
          <cell r="BA1012" t="str">
            <v/>
          </cell>
          <cell r="BB1012" t="str">
            <v/>
          </cell>
          <cell r="BC1012" t="str">
            <v/>
          </cell>
          <cell r="BD1012" t="str">
            <v/>
          </cell>
          <cell r="BE1012" t="str">
            <v/>
          </cell>
          <cell r="BF1012" t="str">
            <v/>
          </cell>
          <cell r="BG1012" t="str">
            <v/>
          </cell>
          <cell r="BH1012" t="str">
            <v/>
          </cell>
          <cell r="BI1012" t="str">
            <v/>
          </cell>
          <cell r="BJ1012" t="str">
            <v/>
          </cell>
          <cell r="BK1012" t="str">
            <v/>
          </cell>
          <cell r="BL1012" t="str">
            <v/>
          </cell>
          <cell r="BM1012" t="str">
            <v/>
          </cell>
          <cell r="BN1012" t="str">
            <v/>
          </cell>
          <cell r="BO1012" t="str">
            <v/>
          </cell>
          <cell r="BP1012" t="str">
            <v/>
          </cell>
          <cell r="BQ1012" t="str">
            <v/>
          </cell>
          <cell r="BR1012" t="str">
            <v/>
          </cell>
          <cell r="BS1012" t="str">
            <v/>
          </cell>
          <cell r="BT1012" t="str">
            <v/>
          </cell>
          <cell r="BU1012" t="str">
            <v/>
          </cell>
          <cell r="BV1012" t="str">
            <v/>
          </cell>
          <cell r="BW1012" t="str">
            <v/>
          </cell>
          <cell r="BX1012" t="str">
            <v/>
          </cell>
        </row>
        <row r="1013">
          <cell r="A1013" t="str">
            <v>SOB16EXCVBA</v>
          </cell>
          <cell r="B1013" t="str">
            <v>Apprenez le langage VBA</v>
          </cell>
          <cell r="C1013" t="str">
            <v>et devenez un expert sur Excel</v>
          </cell>
          <cell r="D1013" t="str">
            <v>Jean-Emmanuel  CHAPARTEGUI</v>
          </cell>
          <cell r="E1013" t="str">
            <v/>
          </cell>
          <cell r="F1013" t="str">
            <v xml:space="preserve">CHAPARTEGUI, Jean-Emmanuel </v>
          </cell>
          <cell r="G1013" t="str">
            <v/>
          </cell>
          <cell r="H1013" t="str">
            <v/>
          </cell>
          <cell r="I1013" t="str">
            <v/>
          </cell>
          <cell r="J1013" t="str">
            <v/>
          </cell>
          <cell r="K1013" t="str">
            <v>Edition du 1 September 2016</v>
          </cell>
          <cell r="L1013" t="str">
            <v>346 pages</v>
          </cell>
          <cell r="M1013" t="str">
            <v>Editions ENI</v>
          </cell>
          <cell r="N1013" t="str">
            <v>fre</v>
          </cell>
          <cell r="O1013" t="str">
            <v>fre</v>
          </cell>
          <cell r="P1013" t="str">
            <v>fre</v>
          </cell>
          <cell r="Q1013" t="str">
            <v>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v>
          </cell>
          <cell r="R1013">
            <v>9782409004186</v>
          </cell>
          <cell r="S1013" t="str">
            <v>Version Numérique</v>
          </cell>
          <cell r="T1013">
            <v>9782409003264</v>
          </cell>
          <cell r="U1013" t="str">
            <v>Version Imprimée</v>
          </cell>
          <cell r="V1013" t="str">
            <v>St-Herblain</v>
          </cell>
          <cell r="W1013" t="str">
            <v>Editions ENI</v>
          </cell>
          <cell r="X1013">
            <v>2016</v>
          </cell>
          <cell r="Y1013" t="str">
            <v>Bibliothèque Numérique ENI (Service en ligne)</v>
          </cell>
          <cell r="Z1013" t="str">
            <v>SOLUTIONS BUSINESS</v>
          </cell>
          <cell r="AA1013" t="str">
            <v>texte</v>
          </cell>
          <cell r="AB1013" t="str">
            <v>txt</v>
          </cell>
          <cell r="AC1013" t="str">
            <v>rdacontent/fre</v>
          </cell>
          <cell r="AD1013" t="str">
            <v>informatique</v>
          </cell>
          <cell r="AE1013" t="str">
            <v>c</v>
          </cell>
          <cell r="AF1013" t="str">
            <v>rdamedia/fre</v>
          </cell>
          <cell r="AG1013" t="str">
            <v>ressource en ligne</v>
          </cell>
          <cell r="AH1013" t="str">
            <v>cr</v>
          </cell>
          <cell r="AI1013" t="str">
            <v>rdacarrier/fre</v>
          </cell>
          <cell r="AJ1013" t="str">
            <v>m\\\\\o\\d\\\\\\\\</v>
          </cell>
          <cell r="AK1013" t="str">
            <v>cr\cn\\\\uuaua</v>
          </cell>
          <cell r="AL1013" t="str">
            <v>Accès restreint aux membres</v>
          </cell>
          <cell r="AM1013" t="str">
            <v>Source de la note de description : Version imprimée</v>
          </cell>
          <cell r="AN1013" t="str">
            <v/>
          </cell>
          <cell r="AO1013" t="str">
            <v>%SITE_CLIENT%/?library_guid=9E669CF1-AD60-4F10-89DC-06FA54B3A91B</v>
          </cell>
          <cell r="AP1013" t="str">
            <v>Accès au travers du portail ENI</v>
          </cell>
          <cell r="AQ1013" t="str">
            <v xml:space="preserve"> calcul matriciel </v>
          </cell>
          <cell r="AR1013" t="str">
            <v xml:space="preserve"> consolidation  </v>
          </cell>
          <cell r="AS1013" t="str">
            <v xml:space="preserve"> date </v>
          </cell>
          <cell r="AT1013" t="str">
            <v xml:space="preserve"> fonctions de calcul </v>
          </cell>
          <cell r="AU1013" t="str">
            <v xml:space="preserve"> formulaire </v>
          </cell>
          <cell r="AV1013" t="str">
            <v xml:space="preserve"> LNSOB16EXCVBA</v>
          </cell>
          <cell r="AW1013" t="str">
            <v xml:space="preserve"> mise en forme conditionnelle </v>
          </cell>
          <cell r="AX1013" t="str">
            <v xml:space="preserve"> planning </v>
          </cell>
          <cell r="AY1013" t="str">
            <v xml:space="preserve"> SI </v>
          </cell>
          <cell r="AZ1013" t="str">
            <v xml:space="preserve"> tableaux croisés dynamiques </v>
          </cell>
          <cell r="BA1013" t="str">
            <v xml:space="preserve"> tcd </v>
          </cell>
          <cell r="BB1013" t="str">
            <v xml:space="preserve"> validation des données </v>
          </cell>
          <cell r="BC1013" t="str">
            <v xml:space="preserve">Visual Basic Application </v>
          </cell>
          <cell r="BD1013" t="str">
            <v/>
          </cell>
          <cell r="BE1013" t="str">
            <v/>
          </cell>
          <cell r="BF1013" t="str">
            <v/>
          </cell>
          <cell r="BG1013" t="str">
            <v/>
          </cell>
          <cell r="BH1013" t="str">
            <v/>
          </cell>
          <cell r="BI1013" t="str">
            <v/>
          </cell>
          <cell r="BJ1013" t="str">
            <v/>
          </cell>
          <cell r="BK1013" t="str">
            <v/>
          </cell>
          <cell r="BL1013" t="str">
            <v/>
          </cell>
          <cell r="BM1013" t="str">
            <v/>
          </cell>
          <cell r="BN1013" t="str">
            <v/>
          </cell>
          <cell r="BO1013" t="str">
            <v/>
          </cell>
          <cell r="BP1013" t="str">
            <v/>
          </cell>
          <cell r="BQ1013" t="str">
            <v/>
          </cell>
          <cell r="BR1013" t="str">
            <v/>
          </cell>
          <cell r="BS1013" t="str">
            <v/>
          </cell>
          <cell r="BT1013" t="str">
            <v/>
          </cell>
          <cell r="BU1013" t="str">
            <v/>
          </cell>
          <cell r="BV1013" t="str">
            <v/>
          </cell>
          <cell r="BW1013" t="str">
            <v/>
          </cell>
          <cell r="BX1013" t="str">
            <v/>
          </cell>
        </row>
        <row r="1014">
          <cell r="A1014" t="str">
            <v>SOB16PROMA</v>
          </cell>
          <cell r="B1014" t="str">
            <v>Management de projet</v>
          </cell>
          <cell r="C1014" t="str">
            <v>Cas pratique avec MS Project</v>
          </cell>
          <cell r="D1014" t="str">
            <v>Mohamed  MOUMNI</v>
          </cell>
          <cell r="E1014" t="str">
            <v/>
          </cell>
          <cell r="F1014" t="str">
            <v xml:space="preserve">MOUMNI, Mohamed </v>
          </cell>
          <cell r="G1014" t="str">
            <v/>
          </cell>
          <cell r="H1014" t="str">
            <v/>
          </cell>
          <cell r="I1014" t="str">
            <v/>
          </cell>
          <cell r="J1014" t="str">
            <v/>
          </cell>
          <cell r="K1014" t="str">
            <v>Edition du 1 December 2018</v>
          </cell>
          <cell r="L1014" t="str">
            <v>252 pages</v>
          </cell>
          <cell r="M1014" t="str">
            <v>Editions ENI</v>
          </cell>
          <cell r="N1014" t="str">
            <v>fre</v>
          </cell>
          <cell r="O1014" t="str">
            <v>fre</v>
          </cell>
          <cell r="P1014" t="str">
            <v>fre</v>
          </cell>
          <cell r="Q1014" t="str">
            <v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v>
          </cell>
          <cell r="R1014">
            <v>9782409016509</v>
          </cell>
          <cell r="S1014" t="str">
            <v>Version Numérique</v>
          </cell>
          <cell r="T1014">
            <v>9782409016486</v>
          </cell>
          <cell r="U1014" t="str">
            <v>Version Imprimée</v>
          </cell>
          <cell r="V1014" t="str">
            <v>St-Herblain</v>
          </cell>
          <cell r="W1014" t="str">
            <v>Editions ENI</v>
          </cell>
          <cell r="X1014">
            <v>2018</v>
          </cell>
          <cell r="Y1014" t="str">
            <v>Bibliothèque Numérique ENI (Service en ligne)</v>
          </cell>
          <cell r="Z1014" t="str">
            <v>SOLUTIONS BUSINESS</v>
          </cell>
          <cell r="AA1014" t="str">
            <v>texte</v>
          </cell>
          <cell r="AB1014" t="str">
            <v>txt</v>
          </cell>
          <cell r="AC1014" t="str">
            <v>rdacontent/fre</v>
          </cell>
          <cell r="AD1014" t="str">
            <v>informatique</v>
          </cell>
          <cell r="AE1014" t="str">
            <v>c</v>
          </cell>
          <cell r="AF1014" t="str">
            <v>rdamedia/fre</v>
          </cell>
          <cell r="AG1014" t="str">
            <v>ressource en ligne</v>
          </cell>
          <cell r="AH1014" t="str">
            <v>cr</v>
          </cell>
          <cell r="AI1014" t="str">
            <v>rdacarrier/fre</v>
          </cell>
          <cell r="AJ1014" t="str">
            <v>m\\\\\o\\d\\\\\\\\</v>
          </cell>
          <cell r="AK1014" t="str">
            <v>cr\cn\\\\uuaua</v>
          </cell>
          <cell r="AL1014" t="str">
            <v>Accès restreint aux membres</v>
          </cell>
          <cell r="AM1014" t="str">
            <v>Source de la note de description : Version imprimée</v>
          </cell>
          <cell r="AN1014" t="str">
            <v/>
          </cell>
          <cell r="AO1014" t="str">
            <v>%SITE_CLIENT%/?library_guid=D28C21A2-D2BD-45A9-93AB-73BC76AE0970</v>
          </cell>
          <cell r="AP1014" t="str">
            <v>Accès au travers du portail ENI</v>
          </cell>
          <cell r="AQ1014" t="str">
            <v xml:space="preserve"> cash</v>
          </cell>
          <cell r="AR1014" t="str">
            <v xml:space="preserve"> coût </v>
          </cell>
          <cell r="AS1014" t="str">
            <v xml:space="preserve"> diagramme de Gantt </v>
          </cell>
          <cell r="AT1014" t="str">
            <v xml:space="preserve"> Gestion de projet </v>
          </cell>
          <cell r="AU1014" t="str">
            <v xml:space="preserve"> LNSOB16PROMA</v>
          </cell>
          <cell r="AV1014" t="str">
            <v xml:space="preserve"> msproject </v>
          </cell>
          <cell r="AW1014" t="str">
            <v xml:space="preserve"> Pert </v>
          </cell>
          <cell r="AX1014" t="str">
            <v xml:space="preserve"> planification </v>
          </cell>
          <cell r="AY1014" t="str">
            <v xml:space="preserve"> planification </v>
          </cell>
          <cell r="AZ1014" t="str">
            <v xml:space="preserve">flow </v>
          </cell>
          <cell r="BA1014" t="str">
            <v xml:space="preserve">Microsoft </v>
          </cell>
          <cell r="BB1014" t="str">
            <v/>
          </cell>
          <cell r="BC1014" t="str">
            <v/>
          </cell>
          <cell r="BD1014" t="str">
            <v/>
          </cell>
          <cell r="BE1014" t="str">
            <v/>
          </cell>
          <cell r="BF1014" t="str">
            <v/>
          </cell>
          <cell r="BG1014" t="str">
            <v/>
          </cell>
          <cell r="BH1014" t="str">
            <v/>
          </cell>
          <cell r="BI1014" t="str">
            <v/>
          </cell>
          <cell r="BJ1014" t="str">
            <v/>
          </cell>
          <cell r="BK1014" t="str">
            <v/>
          </cell>
          <cell r="BL1014" t="str">
            <v/>
          </cell>
          <cell r="BM1014" t="str">
            <v/>
          </cell>
          <cell r="BN1014" t="str">
            <v/>
          </cell>
          <cell r="BO1014" t="str">
            <v/>
          </cell>
          <cell r="BP1014" t="str">
            <v/>
          </cell>
          <cell r="BQ1014" t="str">
            <v/>
          </cell>
          <cell r="BR1014" t="str">
            <v/>
          </cell>
          <cell r="BS1014" t="str">
            <v/>
          </cell>
          <cell r="BT1014" t="str">
            <v/>
          </cell>
          <cell r="BU1014" t="str">
            <v/>
          </cell>
          <cell r="BV1014" t="str">
            <v/>
          </cell>
          <cell r="BW1014" t="str">
            <v/>
          </cell>
          <cell r="BX1014" t="str">
            <v/>
          </cell>
        </row>
        <row r="1015">
          <cell r="A1015" t="str">
            <v>SOB16SHA</v>
          </cell>
          <cell r="B1015" t="str">
            <v>Mettre en place et piloter un intranet avec SharePoint 2016</v>
          </cell>
          <cell r="C1015" t="str">
            <v>Travail collaboratif, gestion documentaire et publication</v>
          </cell>
          <cell r="D1015" t="str">
            <v xml:space="preserve">Jean-François FUSTEC </v>
          </cell>
          <cell r="E1015" t="str">
            <v/>
          </cell>
          <cell r="F1015" t="str">
            <v>FUSTEC , Jean-François</v>
          </cell>
          <cell r="G1015" t="str">
            <v/>
          </cell>
          <cell r="H1015" t="str">
            <v/>
          </cell>
          <cell r="I1015" t="str">
            <v/>
          </cell>
          <cell r="J1015" t="str">
            <v/>
          </cell>
          <cell r="K1015" t="str">
            <v>Edition du 1 September 2017</v>
          </cell>
          <cell r="L1015" t="str">
            <v>212 pages</v>
          </cell>
          <cell r="M1015" t="str">
            <v>Editions ENI</v>
          </cell>
          <cell r="N1015" t="str">
            <v>fre</v>
          </cell>
          <cell r="O1015" t="str">
            <v>fre</v>
          </cell>
          <cell r="P1015" t="str">
            <v>fre</v>
          </cell>
          <cell r="Q1015" t="str">
            <v>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v>
          </cell>
          <cell r="R1015">
            <v>9782409010255</v>
          </cell>
          <cell r="S1015" t="str">
            <v>Version Numérique</v>
          </cell>
          <cell r="T1015">
            <v>9782409009686</v>
          </cell>
          <cell r="U1015" t="str">
            <v>Version Imprimée</v>
          </cell>
          <cell r="V1015" t="str">
            <v>St-Herblain</v>
          </cell>
          <cell r="W1015" t="str">
            <v>Editions ENI</v>
          </cell>
          <cell r="X1015">
            <v>2017</v>
          </cell>
          <cell r="Y1015" t="str">
            <v>Bibliothèque Numérique ENI (Service en ligne)</v>
          </cell>
          <cell r="Z1015" t="str">
            <v>SOLUTIONS BUSINESS</v>
          </cell>
          <cell r="AA1015" t="str">
            <v>texte</v>
          </cell>
          <cell r="AB1015" t="str">
            <v>txt</v>
          </cell>
          <cell r="AC1015" t="str">
            <v>rdacontent/fre</v>
          </cell>
          <cell r="AD1015" t="str">
            <v>informatique</v>
          </cell>
          <cell r="AE1015" t="str">
            <v>c</v>
          </cell>
          <cell r="AF1015" t="str">
            <v>rdamedia/fre</v>
          </cell>
          <cell r="AG1015" t="str">
            <v>ressource en ligne</v>
          </cell>
          <cell r="AH1015" t="str">
            <v>cr</v>
          </cell>
          <cell r="AI1015" t="str">
            <v>rdacarrier/fre</v>
          </cell>
          <cell r="AJ1015" t="str">
            <v>m\\\\\o\\d\\\\\\\\</v>
          </cell>
          <cell r="AK1015" t="str">
            <v>cr\cn\\\\uuaua</v>
          </cell>
          <cell r="AL1015" t="str">
            <v>Accès restreint aux membres</v>
          </cell>
          <cell r="AM1015" t="str">
            <v>Source de la note de description : Version imprimée</v>
          </cell>
          <cell r="AN1015" t="str">
            <v/>
          </cell>
          <cell r="AO1015" t="str">
            <v>%SITE_CLIENT%/?library_guid=0773BC03-B914-41E2-95F3-49D6DA6C52CC</v>
          </cell>
          <cell r="AP1015" t="str">
            <v>Accès au travers du portail ENI</v>
          </cell>
          <cell r="AQ1015" t="str">
            <v xml:space="preserve"> livre sharepoint </v>
          </cell>
          <cell r="AR1015" t="str">
            <v xml:space="preserve"> LNSOB16SHA</v>
          </cell>
          <cell r="AS1015" t="str">
            <v xml:space="preserve"> Office 365 </v>
          </cell>
          <cell r="AT1015" t="str">
            <v xml:space="preserve"> pilotage </v>
          </cell>
          <cell r="AU1015" t="str">
            <v xml:space="preserve"> pilote </v>
          </cell>
          <cell r="AV1015" t="str">
            <v xml:space="preserve"> réseau social </v>
          </cell>
          <cell r="AW1015" t="str">
            <v xml:space="preserve"> RSE </v>
          </cell>
          <cell r="AX1015" t="str">
            <v xml:space="preserve"> sharepoint 2016 </v>
          </cell>
          <cell r="AY1015" t="str">
            <v xml:space="preserve"> workflow </v>
          </cell>
          <cell r="AZ1015" t="str">
            <v xml:space="preserve">GED </v>
          </cell>
          <cell r="BA1015" t="str">
            <v/>
          </cell>
          <cell r="BB1015" t="str">
            <v/>
          </cell>
          <cell r="BC1015" t="str">
            <v/>
          </cell>
          <cell r="BD1015" t="str">
            <v/>
          </cell>
          <cell r="BE1015" t="str">
            <v/>
          </cell>
          <cell r="BF1015" t="str">
            <v/>
          </cell>
          <cell r="BG1015" t="str">
            <v/>
          </cell>
          <cell r="BH1015" t="str">
            <v/>
          </cell>
          <cell r="BI1015" t="str">
            <v/>
          </cell>
          <cell r="BJ1015" t="str">
            <v/>
          </cell>
          <cell r="BK1015" t="str">
            <v/>
          </cell>
          <cell r="BL1015" t="str">
            <v/>
          </cell>
          <cell r="BM1015" t="str">
            <v/>
          </cell>
          <cell r="BN1015" t="str">
            <v/>
          </cell>
          <cell r="BO1015" t="str">
            <v/>
          </cell>
          <cell r="BP1015" t="str">
            <v/>
          </cell>
          <cell r="BQ1015" t="str">
            <v/>
          </cell>
          <cell r="BR1015" t="str">
            <v/>
          </cell>
          <cell r="BS1015" t="str">
            <v/>
          </cell>
          <cell r="BT1015" t="str">
            <v/>
          </cell>
          <cell r="BU1015" t="str">
            <v/>
          </cell>
          <cell r="BV1015" t="str">
            <v/>
          </cell>
          <cell r="BW1015" t="str">
            <v/>
          </cell>
          <cell r="BX1015" t="str">
            <v/>
          </cell>
        </row>
        <row r="1016">
          <cell r="A1016" t="str">
            <v>SOB19AGT</v>
          </cell>
          <cell r="B1016" t="str">
            <v>Apprenez à gérer le temps</v>
          </cell>
          <cell r="C1016" t="str">
            <v>Concevez planning, échéanciers, tableaux d'absence avec Excel (versions Office 365, 2019 et 2016)</v>
          </cell>
          <cell r="D1016" t="str">
            <v>Faïza MOUMEN PIASCO</v>
          </cell>
          <cell r="E1016" t="str">
            <v/>
          </cell>
          <cell r="F1016" t="str">
            <v>MOUMEN PIASCO, Faïza</v>
          </cell>
          <cell r="G1016" t="str">
            <v/>
          </cell>
          <cell r="H1016" t="str">
            <v/>
          </cell>
          <cell r="I1016" t="str">
            <v/>
          </cell>
          <cell r="J1016" t="str">
            <v/>
          </cell>
          <cell r="K1016" t="str">
            <v>Edition du 1 January 2020</v>
          </cell>
          <cell r="L1016" t="str">
            <v>258 pages</v>
          </cell>
          <cell r="M1016" t="str">
            <v>Editions ENI</v>
          </cell>
          <cell r="N1016" t="str">
            <v>fre</v>
          </cell>
          <cell r="O1016" t="str">
            <v>fre</v>
          </cell>
          <cell r="P1016" t="str">
            <v>fre</v>
          </cell>
          <cell r="Q1016" t="str">
            <v>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v>
          </cell>
          <cell r="R1016">
            <v>9782409022524</v>
          </cell>
          <cell r="S1016" t="str">
            <v>Version Numérique</v>
          </cell>
          <cell r="T1016">
            <v>9782409022517</v>
          </cell>
          <cell r="U1016" t="str">
            <v>Version Imprimée</v>
          </cell>
          <cell r="V1016" t="str">
            <v>St-Herblain</v>
          </cell>
          <cell r="W1016" t="str">
            <v>Editions ENI</v>
          </cell>
          <cell r="X1016">
            <v>2020</v>
          </cell>
          <cell r="Y1016" t="str">
            <v>Bibliothèque Numérique ENI (Service en ligne)</v>
          </cell>
          <cell r="Z1016" t="str">
            <v>SOLUTIONS BUSINESS</v>
          </cell>
          <cell r="AA1016" t="str">
            <v>texte</v>
          </cell>
          <cell r="AB1016" t="str">
            <v>txt</v>
          </cell>
          <cell r="AC1016" t="str">
            <v>rdacontent/fre</v>
          </cell>
          <cell r="AD1016" t="str">
            <v>informatique</v>
          </cell>
          <cell r="AE1016" t="str">
            <v>c</v>
          </cell>
          <cell r="AF1016" t="str">
            <v>rdamedia/fre</v>
          </cell>
          <cell r="AG1016" t="str">
            <v>ressource en ligne</v>
          </cell>
          <cell r="AH1016" t="str">
            <v>cr</v>
          </cell>
          <cell r="AI1016" t="str">
            <v>rdacarrier/fre</v>
          </cell>
          <cell r="AJ1016" t="str">
            <v>m\\\\\o\\d\\\\\\\\</v>
          </cell>
          <cell r="AK1016" t="str">
            <v>cr\cn\\\\uuaua</v>
          </cell>
          <cell r="AL1016" t="str">
            <v>Accès restreint aux membres</v>
          </cell>
          <cell r="AM1016" t="str">
            <v>Source de la note de description : Version imprimée</v>
          </cell>
          <cell r="AN1016" t="str">
            <v/>
          </cell>
          <cell r="AO1016" t="str">
            <v>%SITE_CLIENT%/?library_guid=ACF0DDE6-D8CD-4FB2-A7B3-89D731B35DA1</v>
          </cell>
          <cell r="AP1016" t="str">
            <v>Accès au travers du portail ENI</v>
          </cell>
          <cell r="AQ1016" t="str">
            <v xml:space="preserve"> calcul </v>
          </cell>
          <cell r="AR1016" t="str">
            <v xml:space="preserve"> date </v>
          </cell>
          <cell r="AS1016" t="str">
            <v xml:space="preserve"> Fonctions </v>
          </cell>
          <cell r="AT1016" t="str">
            <v xml:space="preserve"> heure </v>
          </cell>
          <cell r="AU1016" t="str">
            <v xml:space="preserve"> LNSOB19AGT</v>
          </cell>
          <cell r="AV1016" t="str">
            <v xml:space="preserve"> tableur </v>
          </cell>
          <cell r="AW1016" t="str">
            <v xml:space="preserve">Microsoft </v>
          </cell>
          <cell r="AX1016" t="str">
            <v/>
          </cell>
          <cell r="AY1016" t="str">
            <v/>
          </cell>
          <cell r="AZ1016" t="str">
            <v/>
          </cell>
          <cell r="BA1016" t="str">
            <v/>
          </cell>
          <cell r="BB1016" t="str">
            <v/>
          </cell>
          <cell r="BC1016" t="str">
            <v/>
          </cell>
          <cell r="BD1016" t="str">
            <v/>
          </cell>
          <cell r="BE1016" t="str">
            <v/>
          </cell>
          <cell r="BF1016" t="str">
            <v/>
          </cell>
          <cell r="BG1016" t="str">
            <v/>
          </cell>
          <cell r="BH1016" t="str">
            <v/>
          </cell>
          <cell r="BI1016" t="str">
            <v/>
          </cell>
          <cell r="BJ1016" t="str">
            <v/>
          </cell>
          <cell r="BK1016" t="str">
            <v/>
          </cell>
          <cell r="BL1016" t="str">
            <v/>
          </cell>
          <cell r="BM1016" t="str">
            <v/>
          </cell>
          <cell r="BN1016" t="str">
            <v/>
          </cell>
          <cell r="BO1016" t="str">
            <v/>
          </cell>
          <cell r="BP1016" t="str">
            <v/>
          </cell>
          <cell r="BQ1016" t="str">
            <v/>
          </cell>
          <cell r="BR1016" t="str">
            <v/>
          </cell>
          <cell r="BS1016" t="str">
            <v/>
          </cell>
          <cell r="BT1016" t="str">
            <v/>
          </cell>
          <cell r="BU1016" t="str">
            <v/>
          </cell>
          <cell r="BV1016" t="str">
            <v/>
          </cell>
          <cell r="BW1016" t="str">
            <v/>
          </cell>
          <cell r="BX1016" t="str">
            <v/>
          </cell>
        </row>
        <row r="1017">
          <cell r="A1017" t="str">
            <v>SOB19ATCD</v>
          </cell>
          <cell r="B1017" t="str">
            <v>Analysez efficacement vos données</v>
          </cell>
          <cell r="C1017" t="str">
            <v>À l'aide des tableaux croisés dynamiques d'Excel (versions 2019 et Office 365)</v>
          </cell>
          <cell r="D1017" t="str">
            <v>Pierre RIGOLLET</v>
          </cell>
          <cell r="E1017" t="str">
            <v/>
          </cell>
          <cell r="F1017" t="str">
            <v>RIGOLLET, Pierre</v>
          </cell>
          <cell r="G1017" t="str">
            <v/>
          </cell>
          <cell r="H1017" t="str">
            <v/>
          </cell>
          <cell r="I1017" t="str">
            <v/>
          </cell>
          <cell r="J1017" t="str">
            <v/>
          </cell>
          <cell r="K1017" t="str">
            <v>Edition du 1 July 2020</v>
          </cell>
          <cell r="L1017" t="str">
            <v>316 pages</v>
          </cell>
          <cell r="M1017" t="str">
            <v>Editions ENI</v>
          </cell>
          <cell r="N1017" t="str">
            <v>fre</v>
          </cell>
          <cell r="O1017" t="str">
            <v>fre</v>
          </cell>
          <cell r="P1017" t="str">
            <v>fre</v>
          </cell>
          <cell r="Q1017"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v>
          </cell>
          <cell r="R1017">
            <v>9782409025952</v>
          </cell>
          <cell r="S1017" t="str">
            <v>Version Numérique</v>
          </cell>
          <cell r="T1017">
            <v>9782409025945</v>
          </cell>
          <cell r="U1017" t="str">
            <v>Version Imprimée</v>
          </cell>
          <cell r="V1017" t="str">
            <v>St-Herblain</v>
          </cell>
          <cell r="W1017" t="str">
            <v>Editions ENI</v>
          </cell>
          <cell r="X1017">
            <v>2020</v>
          </cell>
          <cell r="Y1017" t="str">
            <v>Bibliothèque Numérique ENI (Service en ligne)</v>
          </cell>
          <cell r="Z1017" t="str">
            <v>SOLUTIONS BUSINESS</v>
          </cell>
          <cell r="AA1017" t="str">
            <v>texte</v>
          </cell>
          <cell r="AB1017" t="str">
            <v>txt</v>
          </cell>
          <cell r="AC1017" t="str">
            <v>rdacontent/fre</v>
          </cell>
          <cell r="AD1017" t="str">
            <v>informatique</v>
          </cell>
          <cell r="AE1017" t="str">
            <v>c</v>
          </cell>
          <cell r="AF1017" t="str">
            <v>rdamedia/fre</v>
          </cell>
          <cell r="AG1017" t="str">
            <v>ressource en ligne</v>
          </cell>
          <cell r="AH1017" t="str">
            <v>cr</v>
          </cell>
          <cell r="AI1017" t="str">
            <v>rdacarrier/fre</v>
          </cell>
          <cell r="AJ1017" t="str">
            <v>m\\\\\o\\d\\\\\\\\</v>
          </cell>
          <cell r="AK1017" t="str">
            <v>cr\cn\\\\uuaua</v>
          </cell>
          <cell r="AL1017" t="str">
            <v>Accès restreint aux membres</v>
          </cell>
          <cell r="AM1017" t="str">
            <v>Source de la note de description : Version imprimée</v>
          </cell>
          <cell r="AN1017" t="str">
            <v/>
          </cell>
          <cell r="AO1017" t="str">
            <v>%SITE_CLIENT%/?library_guid=08630EE5-677B-41CE-AA26-CC0EC8B85382</v>
          </cell>
          <cell r="AP1017" t="str">
            <v>Accès au travers du portail ENI</v>
          </cell>
          <cell r="AQ1017" t="str">
            <v xml:space="preserve"> analyse croisée </v>
          </cell>
          <cell r="AR1017" t="str">
            <v xml:space="preserve"> classeur </v>
          </cell>
          <cell r="AS1017" t="str">
            <v xml:space="preserve"> excel 19 </v>
          </cell>
          <cell r="AT1017" t="str">
            <v xml:space="preserve"> feuille de calcul </v>
          </cell>
          <cell r="AU1017" t="str">
            <v xml:space="preserve"> formule </v>
          </cell>
          <cell r="AV1017" t="str">
            <v xml:space="preserve"> graphique croisé dynamique </v>
          </cell>
          <cell r="AW1017" t="str">
            <v xml:space="preserve"> LNSOB19ATCD</v>
          </cell>
          <cell r="AX1017" t="str">
            <v xml:space="preserve"> statistique </v>
          </cell>
          <cell r="AY1017" t="str">
            <v xml:space="preserve"> tableau croisé </v>
          </cell>
          <cell r="AZ1017" t="str">
            <v xml:space="preserve"> tableur </v>
          </cell>
          <cell r="BA1017" t="str">
            <v xml:space="preserve"> TCD </v>
          </cell>
          <cell r="BB1017" t="str">
            <v xml:space="preserve">Microsoft </v>
          </cell>
          <cell r="BC1017" t="str">
            <v/>
          </cell>
          <cell r="BD1017" t="str">
            <v/>
          </cell>
          <cell r="BE1017" t="str">
            <v/>
          </cell>
          <cell r="BF1017" t="str">
            <v/>
          </cell>
          <cell r="BG1017" t="str">
            <v/>
          </cell>
          <cell r="BH1017" t="str">
            <v/>
          </cell>
          <cell r="BI1017" t="str">
            <v/>
          </cell>
          <cell r="BJ1017" t="str">
            <v/>
          </cell>
          <cell r="BK1017" t="str">
            <v/>
          </cell>
          <cell r="BL1017" t="str">
            <v/>
          </cell>
          <cell r="BM1017" t="str">
            <v/>
          </cell>
          <cell r="BN1017" t="str">
            <v/>
          </cell>
          <cell r="BO1017" t="str">
            <v/>
          </cell>
          <cell r="BP1017" t="str">
            <v/>
          </cell>
          <cell r="BQ1017" t="str">
            <v/>
          </cell>
          <cell r="BR1017" t="str">
            <v/>
          </cell>
          <cell r="BS1017" t="str">
            <v/>
          </cell>
          <cell r="BT1017" t="str">
            <v/>
          </cell>
          <cell r="BU1017" t="str">
            <v/>
          </cell>
          <cell r="BV1017" t="str">
            <v/>
          </cell>
          <cell r="BW1017" t="str">
            <v/>
          </cell>
          <cell r="BX1017" t="str">
            <v/>
          </cell>
        </row>
        <row r="1018">
          <cell r="A1018" t="str">
            <v>SOB19EXCCM</v>
          </cell>
          <cell r="B1018" t="str">
            <v>Calculs mathématiques, statistiques et financiers</v>
          </cell>
          <cell r="C1018" t="str">
            <v>Avec Excel (versions 2019 et Office 365)</v>
          </cell>
          <cell r="D1018" t="str">
            <v>Claude  DUIGOU</v>
          </cell>
          <cell r="E1018" t="str">
            <v/>
          </cell>
          <cell r="F1018" t="str">
            <v xml:space="preserve">DUIGOU, Claude </v>
          </cell>
          <cell r="G1018" t="str">
            <v/>
          </cell>
          <cell r="H1018" t="str">
            <v/>
          </cell>
          <cell r="I1018" t="str">
            <v/>
          </cell>
          <cell r="J1018" t="str">
            <v/>
          </cell>
          <cell r="K1018" t="str">
            <v>Edition du 1 June 2019</v>
          </cell>
          <cell r="L1018" t="str">
            <v>242 pages</v>
          </cell>
          <cell r="M1018" t="str">
            <v>Editions ENI</v>
          </cell>
          <cell r="N1018" t="str">
            <v>fre</v>
          </cell>
          <cell r="O1018" t="str">
            <v>fre</v>
          </cell>
          <cell r="P1018" t="str">
            <v>fre</v>
          </cell>
          <cell r="Q1018" t="str">
            <v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v>
          </cell>
          <cell r="R1018">
            <v>9782409019418</v>
          </cell>
          <cell r="S1018" t="str">
            <v>Version Numérique</v>
          </cell>
          <cell r="T1018">
            <v>9782409019395</v>
          </cell>
          <cell r="U1018" t="str">
            <v>Version Imprimée</v>
          </cell>
          <cell r="V1018" t="str">
            <v>St-Herblain</v>
          </cell>
          <cell r="W1018" t="str">
            <v>Editions ENI</v>
          </cell>
          <cell r="X1018">
            <v>2019</v>
          </cell>
          <cell r="Y1018" t="str">
            <v>Bibliothèque Numérique ENI (Service en ligne)</v>
          </cell>
          <cell r="Z1018" t="str">
            <v>SOLUTIONS BUSINESS</v>
          </cell>
          <cell r="AA1018" t="str">
            <v>texte</v>
          </cell>
          <cell r="AB1018" t="str">
            <v>txt</v>
          </cell>
          <cell r="AC1018" t="str">
            <v>rdacontent/fre</v>
          </cell>
          <cell r="AD1018" t="str">
            <v>informatique</v>
          </cell>
          <cell r="AE1018" t="str">
            <v>c</v>
          </cell>
          <cell r="AF1018" t="str">
            <v>rdamedia/fre</v>
          </cell>
          <cell r="AG1018" t="str">
            <v>ressource en ligne</v>
          </cell>
          <cell r="AH1018" t="str">
            <v>cr</v>
          </cell>
          <cell r="AI1018" t="str">
            <v>rdacarrier/fre</v>
          </cell>
          <cell r="AJ1018" t="str">
            <v>m\\\\\o\\d\\\\\\\\</v>
          </cell>
          <cell r="AK1018" t="str">
            <v>cr\cn\\\\uuaua</v>
          </cell>
          <cell r="AL1018" t="str">
            <v>Accès restreint aux membres</v>
          </cell>
          <cell r="AM1018" t="str">
            <v>Source de la note de description : Version imprimée</v>
          </cell>
          <cell r="AN1018" t="str">
            <v/>
          </cell>
          <cell r="AO1018" t="str">
            <v>%SITE_CLIENT%/?library_guid=20E7B8B7-0A01-4C92-8524-598E3C4C81CD</v>
          </cell>
          <cell r="AP1018" t="str">
            <v>Accès au travers du portail ENI</v>
          </cell>
          <cell r="AQ1018" t="str">
            <v xml:space="preserve"> courbe de tendance </v>
          </cell>
          <cell r="AR1018" t="str">
            <v xml:space="preserve"> investissement dégressif </v>
          </cell>
          <cell r="AS1018" t="str">
            <v xml:space="preserve"> investissement linéaire </v>
          </cell>
          <cell r="AT1018" t="str">
            <v xml:space="preserve"> LNSOB19EXCCM</v>
          </cell>
          <cell r="AU1018" t="str">
            <v xml:space="preserve"> Math </v>
          </cell>
          <cell r="AV1018" t="str">
            <v xml:space="preserve"> nombres complexes </v>
          </cell>
          <cell r="AW1018" t="str">
            <v xml:space="preserve"> probabilités </v>
          </cell>
          <cell r="AX1018" t="str">
            <v xml:space="preserve"> régression linéaire </v>
          </cell>
          <cell r="AY1018" t="str">
            <v xml:space="preserve"> seuil de rentabilité </v>
          </cell>
          <cell r="AZ1018" t="str">
            <v xml:space="preserve"> stat </v>
          </cell>
          <cell r="BA1018" t="str">
            <v xml:space="preserve"> statistiques </v>
          </cell>
          <cell r="BB1018" t="str">
            <v xml:space="preserve"> tableur </v>
          </cell>
          <cell r="BC1018" t="str">
            <v xml:space="preserve"> trigo </v>
          </cell>
          <cell r="BD1018" t="str">
            <v xml:space="preserve"> trigonométrie </v>
          </cell>
          <cell r="BE1018" t="str">
            <v xml:space="preserve">Microsoft </v>
          </cell>
          <cell r="BF1018" t="str">
            <v/>
          </cell>
          <cell r="BG1018" t="str">
            <v/>
          </cell>
          <cell r="BH1018" t="str">
            <v/>
          </cell>
          <cell r="BI1018" t="str">
            <v/>
          </cell>
          <cell r="BJ1018" t="str">
            <v/>
          </cell>
          <cell r="BK1018" t="str">
            <v/>
          </cell>
          <cell r="BL1018" t="str">
            <v/>
          </cell>
          <cell r="BM1018" t="str">
            <v/>
          </cell>
          <cell r="BN1018" t="str">
            <v/>
          </cell>
          <cell r="BO1018" t="str">
            <v/>
          </cell>
          <cell r="BP1018" t="str">
            <v/>
          </cell>
          <cell r="BQ1018" t="str">
            <v/>
          </cell>
          <cell r="BR1018" t="str">
            <v/>
          </cell>
          <cell r="BS1018" t="str">
            <v/>
          </cell>
          <cell r="BT1018" t="str">
            <v/>
          </cell>
          <cell r="BU1018" t="str">
            <v/>
          </cell>
          <cell r="BV1018" t="str">
            <v/>
          </cell>
          <cell r="BW1018" t="str">
            <v/>
          </cell>
          <cell r="BX1018" t="str">
            <v/>
          </cell>
        </row>
        <row r="1019">
          <cell r="A1019" t="str">
            <v>SOB19EXCGC</v>
          </cell>
          <cell r="B1019" t="str">
            <v>Gestion comptable avec Excel</v>
          </cell>
          <cell r="C1019" t="str">
            <v>(versions 2016 et 2019)</v>
          </cell>
          <cell r="D1019" t="str">
            <v>Faïza MOUMEN PIASCO</v>
          </cell>
          <cell r="E1019" t="str">
            <v/>
          </cell>
          <cell r="F1019" t="str">
            <v>MOUMEN PIASCO, Faïza</v>
          </cell>
          <cell r="G1019" t="str">
            <v/>
          </cell>
          <cell r="H1019" t="str">
            <v/>
          </cell>
          <cell r="I1019" t="str">
            <v/>
          </cell>
          <cell r="J1019" t="str">
            <v/>
          </cell>
          <cell r="K1019" t="str">
            <v>Edition du 1 April 2019</v>
          </cell>
          <cell r="L1019" t="str">
            <v>270 pages</v>
          </cell>
          <cell r="M1019" t="str">
            <v>Editions ENI</v>
          </cell>
          <cell r="N1019" t="str">
            <v>fre</v>
          </cell>
          <cell r="O1019" t="str">
            <v>fre</v>
          </cell>
          <cell r="P1019" t="str">
            <v>fre</v>
          </cell>
          <cell r="Q1019" t="str">
            <v>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v>
          </cell>
          <cell r="R1019">
            <v>9782409018916</v>
          </cell>
          <cell r="S1019" t="str">
            <v>Version Numérique</v>
          </cell>
          <cell r="T1019">
            <v>9782409018633</v>
          </cell>
          <cell r="U1019" t="str">
            <v>Version Imprimée</v>
          </cell>
          <cell r="V1019" t="str">
            <v>St-Herblain</v>
          </cell>
          <cell r="W1019" t="str">
            <v>Editions ENI</v>
          </cell>
          <cell r="X1019">
            <v>2019</v>
          </cell>
          <cell r="Y1019" t="str">
            <v>Bibliothèque Numérique ENI (Service en ligne)</v>
          </cell>
          <cell r="Z1019" t="str">
            <v>SOLUTIONS BUSINESS</v>
          </cell>
          <cell r="AA1019" t="str">
            <v>texte</v>
          </cell>
          <cell r="AB1019" t="str">
            <v>txt</v>
          </cell>
          <cell r="AC1019" t="str">
            <v>rdacontent/fre</v>
          </cell>
          <cell r="AD1019" t="str">
            <v>informatique</v>
          </cell>
          <cell r="AE1019" t="str">
            <v>c</v>
          </cell>
          <cell r="AF1019" t="str">
            <v>rdamedia/fre</v>
          </cell>
          <cell r="AG1019" t="str">
            <v>ressource en ligne</v>
          </cell>
          <cell r="AH1019" t="str">
            <v>cr</v>
          </cell>
          <cell r="AI1019" t="str">
            <v>rdacarrier/fre</v>
          </cell>
          <cell r="AJ1019" t="str">
            <v>m\\\\\o\\d\\\\\\\\</v>
          </cell>
          <cell r="AK1019" t="str">
            <v>cr\cn\\\\uuaua</v>
          </cell>
          <cell r="AL1019" t="str">
            <v>Accès restreint aux membres</v>
          </cell>
          <cell r="AM1019" t="str">
            <v>Source de la note de description : Version imprimée</v>
          </cell>
          <cell r="AN1019" t="str">
            <v/>
          </cell>
          <cell r="AO1019" t="str">
            <v>%SITE_CLIENT%/?library_guid=77CE4B30-CF46-43B1-B410-0B7E689A3A7B</v>
          </cell>
          <cell r="AP1019" t="str">
            <v>Accès au travers du portail ENI</v>
          </cell>
          <cell r="AQ1019" t="str">
            <v xml:space="preserve"> compta </v>
          </cell>
          <cell r="AR1019" t="str">
            <v xml:space="preserve"> devise </v>
          </cell>
          <cell r="AS1019" t="str">
            <v xml:space="preserve"> facture </v>
          </cell>
          <cell r="AT1019" t="str">
            <v xml:space="preserve"> finance </v>
          </cell>
          <cell r="AU1019" t="str">
            <v xml:space="preserve"> immobilisations </v>
          </cell>
          <cell r="AV1019" t="str">
            <v xml:space="preserve"> LNSOB19EXCGC</v>
          </cell>
          <cell r="AW1019" t="str">
            <v xml:space="preserve"> macro</v>
          </cell>
          <cell r="AX1019" t="str">
            <v xml:space="preserve"> macros </v>
          </cell>
          <cell r="AY1019" t="str">
            <v xml:space="preserve"> note de frais </v>
          </cell>
          <cell r="AZ1019" t="str">
            <v xml:space="preserve"> trésorerie </v>
          </cell>
          <cell r="BA1019" t="str">
            <v xml:space="preserve">commande </v>
          </cell>
          <cell r="BB1019" t="str">
            <v xml:space="preserve">Comptabilité </v>
          </cell>
          <cell r="BC1019" t="str">
            <v/>
          </cell>
          <cell r="BD1019" t="str">
            <v/>
          </cell>
          <cell r="BE1019" t="str">
            <v/>
          </cell>
          <cell r="BF1019" t="str">
            <v/>
          </cell>
          <cell r="BG1019" t="str">
            <v/>
          </cell>
          <cell r="BH1019" t="str">
            <v/>
          </cell>
          <cell r="BI1019" t="str">
            <v/>
          </cell>
          <cell r="BJ1019" t="str">
            <v/>
          </cell>
          <cell r="BK1019" t="str">
            <v/>
          </cell>
          <cell r="BL1019" t="str">
            <v/>
          </cell>
          <cell r="BM1019" t="str">
            <v/>
          </cell>
          <cell r="BN1019" t="str">
            <v/>
          </cell>
          <cell r="BO1019" t="str">
            <v/>
          </cell>
          <cell r="BP1019" t="str">
            <v/>
          </cell>
          <cell r="BQ1019" t="str">
            <v/>
          </cell>
          <cell r="BR1019" t="str">
            <v/>
          </cell>
          <cell r="BS1019" t="str">
            <v/>
          </cell>
          <cell r="BT1019" t="str">
            <v/>
          </cell>
          <cell r="BU1019" t="str">
            <v/>
          </cell>
          <cell r="BV1019" t="str">
            <v/>
          </cell>
          <cell r="BW1019" t="str">
            <v/>
          </cell>
          <cell r="BX1019" t="str">
            <v/>
          </cell>
        </row>
        <row r="1020">
          <cell r="A1020" t="str">
            <v>SOB19EXCMAR</v>
          </cell>
          <cell r="B1020" t="str">
            <v>Analyse de données pour le marketing</v>
          </cell>
          <cell r="C1020" t="str">
            <v>Avec Excel</v>
          </cell>
          <cell r="D1020" t="str">
            <v>Boris NORO</v>
          </cell>
          <cell r="E1020" t="str">
            <v/>
          </cell>
          <cell r="F1020" t="str">
            <v>NORO, Boris</v>
          </cell>
          <cell r="G1020" t="str">
            <v/>
          </cell>
          <cell r="H1020" t="str">
            <v/>
          </cell>
          <cell r="I1020" t="str">
            <v/>
          </cell>
          <cell r="J1020" t="str">
            <v/>
          </cell>
          <cell r="K1020" t="str">
            <v>Edition du 1 June 2020</v>
          </cell>
          <cell r="L1020" t="str">
            <v>310 pages</v>
          </cell>
          <cell r="M1020" t="str">
            <v>Editions ENI</v>
          </cell>
          <cell r="N1020" t="str">
            <v>fre</v>
          </cell>
          <cell r="O1020" t="str">
            <v>fre</v>
          </cell>
          <cell r="P1020" t="str">
            <v>fre</v>
          </cell>
          <cell r="Q1020" t="str">
            <v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v>
          </cell>
          <cell r="R1020">
            <v>9782409025549</v>
          </cell>
          <cell r="S1020" t="str">
            <v>Version Numérique</v>
          </cell>
          <cell r="T1020">
            <v>9782409025532</v>
          </cell>
          <cell r="U1020" t="str">
            <v>Version Imprimée</v>
          </cell>
          <cell r="V1020" t="str">
            <v>St-Herblain</v>
          </cell>
          <cell r="W1020" t="str">
            <v>Editions ENI</v>
          </cell>
          <cell r="X1020">
            <v>2020</v>
          </cell>
          <cell r="Y1020" t="str">
            <v>Bibliothèque Numérique ENI (Service en ligne)</v>
          </cell>
          <cell r="Z1020" t="str">
            <v>SOLUTIONS BUSINESS</v>
          </cell>
          <cell r="AA1020" t="str">
            <v>texte</v>
          </cell>
          <cell r="AB1020" t="str">
            <v>txt</v>
          </cell>
          <cell r="AC1020" t="str">
            <v>rdacontent/fre</v>
          </cell>
          <cell r="AD1020" t="str">
            <v>informatique</v>
          </cell>
          <cell r="AE1020" t="str">
            <v>c</v>
          </cell>
          <cell r="AF1020" t="str">
            <v>rdamedia/fre</v>
          </cell>
          <cell r="AG1020" t="str">
            <v>ressource en ligne</v>
          </cell>
          <cell r="AH1020" t="str">
            <v>cr</v>
          </cell>
          <cell r="AI1020" t="str">
            <v>rdacarrier/fre</v>
          </cell>
          <cell r="AJ1020" t="str">
            <v>m\\\\\o\\d\\\\\\\\</v>
          </cell>
          <cell r="AK1020" t="str">
            <v>cr\cn\\\\uuaua</v>
          </cell>
          <cell r="AL1020" t="str">
            <v>Accès restreint aux membres</v>
          </cell>
          <cell r="AM1020" t="str">
            <v>Source de la note de description : Version imprimée</v>
          </cell>
          <cell r="AN1020" t="str">
            <v/>
          </cell>
          <cell r="AO1020" t="str">
            <v>%SITE_CLIENT%/?library_guid=27D78570-D309-4A3C-A87C-B02BB20BD16D</v>
          </cell>
          <cell r="AP1020" t="str">
            <v>Accès au travers du portail ENI</v>
          </cell>
          <cell r="AQ1020" t="str">
            <v xml:space="preserve"> Excel 365 </v>
          </cell>
          <cell r="AR1020" t="str">
            <v xml:space="preserve"> LNSOB19EXCMAR</v>
          </cell>
          <cell r="AS1020" t="str">
            <v xml:space="preserve"> prévisions </v>
          </cell>
          <cell r="AT1020" t="str">
            <v xml:space="preserve"> segmentation </v>
          </cell>
          <cell r="AU1020" t="str">
            <v xml:space="preserve"> statistiques </v>
          </cell>
          <cell r="AV1020" t="str">
            <v xml:space="preserve"> suivi de campagne </v>
          </cell>
          <cell r="AW1020" t="str">
            <v xml:space="preserve"> test A/B </v>
          </cell>
          <cell r="AX1020" t="str">
            <v xml:space="preserve"> valeur à vie </v>
          </cell>
          <cell r="AY1020" t="str">
            <v xml:space="preserve">Excel 2019 </v>
          </cell>
          <cell r="AZ1020" t="str">
            <v/>
          </cell>
          <cell r="BA1020" t="str">
            <v/>
          </cell>
          <cell r="BB1020" t="str">
            <v/>
          </cell>
          <cell r="BC1020" t="str">
            <v/>
          </cell>
          <cell r="BD1020" t="str">
            <v/>
          </cell>
          <cell r="BE1020" t="str">
            <v/>
          </cell>
          <cell r="BF1020" t="str">
            <v/>
          </cell>
          <cell r="BG1020" t="str">
            <v/>
          </cell>
          <cell r="BH1020" t="str">
            <v/>
          </cell>
          <cell r="BI1020" t="str">
            <v/>
          </cell>
          <cell r="BJ1020" t="str">
            <v/>
          </cell>
          <cell r="BK1020" t="str">
            <v/>
          </cell>
          <cell r="BL1020" t="str">
            <v/>
          </cell>
          <cell r="BM1020" t="str">
            <v/>
          </cell>
          <cell r="BN1020" t="str">
            <v/>
          </cell>
          <cell r="BO1020" t="str">
            <v/>
          </cell>
          <cell r="BP1020" t="str">
            <v/>
          </cell>
          <cell r="BQ1020" t="str">
            <v/>
          </cell>
          <cell r="BR1020" t="str">
            <v/>
          </cell>
          <cell r="BS1020" t="str">
            <v/>
          </cell>
          <cell r="BT1020" t="str">
            <v/>
          </cell>
          <cell r="BU1020" t="str">
            <v/>
          </cell>
          <cell r="BV1020" t="str">
            <v/>
          </cell>
          <cell r="BW1020" t="str">
            <v/>
          </cell>
          <cell r="BX1020" t="str">
            <v/>
          </cell>
        </row>
        <row r="1021">
          <cell r="A1021" t="str">
            <v>SOB19EXCMODFI</v>
          </cell>
          <cell r="B1021" t="str">
            <v>Modélisation financière avec Excel</v>
          </cell>
          <cell r="C1021" t="str">
            <v>De l'analyse à la prise de décision</v>
          </cell>
          <cell r="D1021" t="str">
            <v>Boris NORO</v>
          </cell>
          <cell r="E1021" t="str">
            <v/>
          </cell>
          <cell r="F1021" t="str">
            <v>NORO, Boris</v>
          </cell>
          <cell r="G1021" t="str">
            <v/>
          </cell>
          <cell r="H1021" t="str">
            <v/>
          </cell>
          <cell r="I1021" t="str">
            <v/>
          </cell>
          <cell r="J1021" t="str">
            <v/>
          </cell>
          <cell r="K1021" t="str">
            <v>Edition du 1 October 2018</v>
          </cell>
          <cell r="L1021" t="str">
            <v>366 pages</v>
          </cell>
          <cell r="M1021" t="str">
            <v>Editions ENI</v>
          </cell>
          <cell r="N1021" t="str">
            <v>fre</v>
          </cell>
          <cell r="O1021" t="str">
            <v>fre</v>
          </cell>
          <cell r="P1021" t="str">
            <v>fre</v>
          </cell>
          <cell r="Q1021" t="str">
            <v>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v>
          </cell>
          <cell r="R1021">
            <v>9782409015588</v>
          </cell>
          <cell r="S1021" t="str">
            <v>Version Numérique</v>
          </cell>
          <cell r="T1021">
            <v>9782409015564</v>
          </cell>
          <cell r="U1021" t="str">
            <v>Version Imprimée</v>
          </cell>
          <cell r="V1021" t="str">
            <v>St-Herblain</v>
          </cell>
          <cell r="W1021" t="str">
            <v>Editions ENI</v>
          </cell>
          <cell r="X1021">
            <v>2018</v>
          </cell>
          <cell r="Y1021" t="str">
            <v>Bibliothèque Numérique ENI (Service en ligne)</v>
          </cell>
          <cell r="Z1021" t="str">
            <v>SOLUTIONS BUSINESS</v>
          </cell>
          <cell r="AA1021" t="str">
            <v>texte</v>
          </cell>
          <cell r="AB1021" t="str">
            <v>txt</v>
          </cell>
          <cell r="AC1021" t="str">
            <v>rdacontent/fre</v>
          </cell>
          <cell r="AD1021" t="str">
            <v>informatique</v>
          </cell>
          <cell r="AE1021" t="str">
            <v>c</v>
          </cell>
          <cell r="AF1021" t="str">
            <v>rdamedia/fre</v>
          </cell>
          <cell r="AG1021" t="str">
            <v>ressource en ligne</v>
          </cell>
          <cell r="AH1021" t="str">
            <v>cr</v>
          </cell>
          <cell r="AI1021" t="str">
            <v>rdacarrier/fre</v>
          </cell>
          <cell r="AJ1021" t="str">
            <v>m\\\\\o\\d\\\\\\\\</v>
          </cell>
          <cell r="AK1021" t="str">
            <v>cr\cn\\\\uuaua</v>
          </cell>
          <cell r="AL1021" t="str">
            <v>Accès restreint aux membres</v>
          </cell>
          <cell r="AM1021" t="str">
            <v>Source de la note de description : Version imprimée</v>
          </cell>
          <cell r="AN1021" t="str">
            <v/>
          </cell>
          <cell r="AO1021" t="str">
            <v>%SITE_CLIENT%/?library_guid=7B4376B7-2CE3-41E2-B9B9-F5F2C8F44DB6</v>
          </cell>
          <cell r="AP1021" t="str">
            <v>Accès au travers du portail ENI</v>
          </cell>
          <cell r="AQ1021" t="str">
            <v xml:space="preserve"> arbre de probabilité </v>
          </cell>
          <cell r="AR1021" t="str">
            <v xml:space="preserve"> bilan </v>
          </cell>
          <cell r="AS1021" t="str">
            <v xml:space="preserve"> compte de résultat </v>
          </cell>
          <cell r="AT1021" t="str">
            <v xml:space="preserve"> finance </v>
          </cell>
          <cell r="AU1021" t="str">
            <v xml:space="preserve"> gestion </v>
          </cell>
          <cell r="AV1021" t="str">
            <v xml:space="preserve"> lissage exponentiel </v>
          </cell>
          <cell r="AW1021" t="str">
            <v xml:space="preserve"> LNSOB19EXCMODFI</v>
          </cell>
          <cell r="AX1021" t="str">
            <v xml:space="preserve"> moyennes mobiles </v>
          </cell>
          <cell r="AY1021" t="str">
            <v xml:space="preserve"> plan de trésorerie </v>
          </cell>
          <cell r="AZ1021" t="str">
            <v xml:space="preserve"> ratio </v>
          </cell>
          <cell r="BA1021" t="str">
            <v xml:space="preserve"> régression linéaire </v>
          </cell>
          <cell r="BB1021" t="str">
            <v xml:space="preserve"> seuil de rentabilité </v>
          </cell>
          <cell r="BC1021" t="str">
            <v xml:space="preserve"> simulation </v>
          </cell>
          <cell r="BD1021" t="str">
            <v xml:space="preserve"> TIR </v>
          </cell>
          <cell r="BE1021" t="str">
            <v xml:space="preserve"> VAN </v>
          </cell>
          <cell r="BF1021" t="str">
            <v xml:space="preserve">Comptabilité </v>
          </cell>
          <cell r="BG1021" t="str">
            <v/>
          </cell>
          <cell r="BH1021" t="str">
            <v/>
          </cell>
          <cell r="BI1021" t="str">
            <v/>
          </cell>
          <cell r="BJ1021" t="str">
            <v/>
          </cell>
          <cell r="BK1021" t="str">
            <v/>
          </cell>
          <cell r="BL1021" t="str">
            <v/>
          </cell>
          <cell r="BM1021" t="str">
            <v/>
          </cell>
          <cell r="BN1021" t="str">
            <v/>
          </cell>
          <cell r="BO1021" t="str">
            <v/>
          </cell>
          <cell r="BP1021" t="str">
            <v/>
          </cell>
          <cell r="BQ1021" t="str">
            <v/>
          </cell>
          <cell r="BR1021" t="str">
            <v/>
          </cell>
          <cell r="BS1021" t="str">
            <v/>
          </cell>
          <cell r="BT1021" t="str">
            <v/>
          </cell>
          <cell r="BU1021" t="str">
            <v/>
          </cell>
          <cell r="BV1021" t="str">
            <v/>
          </cell>
          <cell r="BW1021" t="str">
            <v/>
          </cell>
          <cell r="BX1021" t="str">
            <v/>
          </cell>
        </row>
        <row r="1022">
          <cell r="A1022" t="str">
            <v>SOB19EXCRH</v>
          </cell>
          <cell r="B1022" t="str">
            <v>Analyse et reporting RH</v>
          </cell>
          <cell r="C1022" t="str">
            <v>Excel au service des Ressources Humaines</v>
          </cell>
          <cell r="D1022" t="str">
            <v>Pierre-Alexandre  GROLLEAU</v>
          </cell>
          <cell r="E1022" t="str">
            <v/>
          </cell>
          <cell r="F1022" t="str">
            <v xml:space="preserve">GROLLEAU, Pierre-Alexandre </v>
          </cell>
          <cell r="G1022" t="str">
            <v/>
          </cell>
          <cell r="H1022" t="str">
            <v/>
          </cell>
          <cell r="I1022" t="str">
            <v/>
          </cell>
          <cell r="J1022" t="str">
            <v/>
          </cell>
          <cell r="K1022" t="str">
            <v>Edition du 1 August 2019</v>
          </cell>
          <cell r="L1022" t="str">
            <v>262 pages</v>
          </cell>
          <cell r="M1022" t="str">
            <v>Editions ENI</v>
          </cell>
          <cell r="N1022" t="str">
            <v>fre</v>
          </cell>
          <cell r="O1022" t="str">
            <v>fre</v>
          </cell>
          <cell r="P1022" t="str">
            <v>fre</v>
          </cell>
          <cell r="Q1022" t="str">
            <v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v>
          </cell>
          <cell r="R1022">
            <v>9782409020155</v>
          </cell>
          <cell r="S1022" t="str">
            <v>Version Numérique</v>
          </cell>
          <cell r="T1022">
            <v>9782409020131</v>
          </cell>
          <cell r="U1022" t="str">
            <v>Version Imprimée</v>
          </cell>
          <cell r="V1022" t="str">
            <v>St-Herblain</v>
          </cell>
          <cell r="W1022" t="str">
            <v>Editions ENI</v>
          </cell>
          <cell r="X1022">
            <v>2019</v>
          </cell>
          <cell r="Y1022" t="str">
            <v>Bibliothèque Numérique ENI (Service en ligne)</v>
          </cell>
          <cell r="Z1022" t="str">
            <v>SOLUTIONS BUSINESS</v>
          </cell>
          <cell r="AA1022" t="str">
            <v>texte</v>
          </cell>
          <cell r="AB1022" t="str">
            <v>txt</v>
          </cell>
          <cell r="AC1022" t="str">
            <v>rdacontent/fre</v>
          </cell>
          <cell r="AD1022" t="str">
            <v>informatique</v>
          </cell>
          <cell r="AE1022" t="str">
            <v>c</v>
          </cell>
          <cell r="AF1022" t="str">
            <v>rdamedia/fre</v>
          </cell>
          <cell r="AG1022" t="str">
            <v>ressource en ligne</v>
          </cell>
          <cell r="AH1022" t="str">
            <v>cr</v>
          </cell>
          <cell r="AI1022" t="str">
            <v>rdacarrier/fre</v>
          </cell>
          <cell r="AJ1022" t="str">
            <v>m\\\\\o\\d\\\\\\\\</v>
          </cell>
          <cell r="AK1022" t="str">
            <v>cr\cn\\\\uuaua</v>
          </cell>
          <cell r="AL1022" t="str">
            <v>Accès restreint aux membres</v>
          </cell>
          <cell r="AM1022" t="str">
            <v>Source de la note de description : Version imprimée</v>
          </cell>
          <cell r="AN1022" t="str">
            <v/>
          </cell>
          <cell r="AO1022" t="str">
            <v>%SITE_CLIENT%/?library_guid=B32083E3-6C8E-4ACE-A906-D7F2870E1FA1</v>
          </cell>
          <cell r="AP1022" t="str">
            <v>Accès au travers du portail ENI</v>
          </cell>
          <cell r="AQ1022" t="str">
            <v xml:space="preserve"> ancienneté </v>
          </cell>
          <cell r="AR1022" t="str">
            <v xml:space="preserve"> effectif </v>
          </cell>
          <cell r="AS1022" t="str">
            <v xml:space="preserve"> fonctions Excel </v>
          </cell>
          <cell r="AT1022" t="str">
            <v xml:space="preserve"> LNSOB19EXCRH</v>
          </cell>
          <cell r="AU1022" t="str">
            <v xml:space="preserve"> masse salariale </v>
          </cell>
          <cell r="AV1022" t="str">
            <v xml:space="preserve"> mouvement </v>
          </cell>
          <cell r="AW1022" t="str">
            <v xml:space="preserve"> reporting </v>
          </cell>
          <cell r="AX1022" t="str">
            <v xml:space="preserve"> scénario </v>
          </cell>
          <cell r="AY1022" t="str">
            <v xml:space="preserve"> simulation </v>
          </cell>
          <cell r="AZ1022" t="str">
            <v xml:space="preserve"> solveur </v>
          </cell>
          <cell r="BA1022" t="str">
            <v xml:space="preserve"> tableau croisé dynamique </v>
          </cell>
          <cell r="BB1022" t="str">
            <v xml:space="preserve"> tcd </v>
          </cell>
          <cell r="BC1022" t="str">
            <v xml:space="preserve">âge </v>
          </cell>
          <cell r="BD1022" t="str">
            <v/>
          </cell>
          <cell r="BE1022" t="str">
            <v/>
          </cell>
          <cell r="BF1022" t="str">
            <v/>
          </cell>
          <cell r="BG1022" t="str">
            <v/>
          </cell>
          <cell r="BH1022" t="str">
            <v/>
          </cell>
          <cell r="BI1022" t="str">
            <v/>
          </cell>
          <cell r="BJ1022" t="str">
            <v/>
          </cell>
          <cell r="BK1022" t="str">
            <v/>
          </cell>
          <cell r="BL1022" t="str">
            <v/>
          </cell>
          <cell r="BM1022" t="str">
            <v/>
          </cell>
          <cell r="BN1022" t="str">
            <v/>
          </cell>
          <cell r="BO1022" t="str">
            <v/>
          </cell>
          <cell r="BP1022" t="str">
            <v/>
          </cell>
          <cell r="BQ1022" t="str">
            <v/>
          </cell>
          <cell r="BR1022" t="str">
            <v/>
          </cell>
          <cell r="BS1022" t="str">
            <v/>
          </cell>
          <cell r="BT1022" t="str">
            <v/>
          </cell>
          <cell r="BU1022" t="str">
            <v/>
          </cell>
          <cell r="BV1022" t="str">
            <v/>
          </cell>
          <cell r="BW1022" t="str">
            <v/>
          </cell>
          <cell r="BX1022" t="str">
            <v/>
          </cell>
        </row>
        <row r="1023">
          <cell r="A1023" t="str">
            <v>SOB19MAI</v>
          </cell>
          <cell r="B1023" t="str">
            <v>Gérez efficacement vos mails</v>
          </cell>
          <cell r="C1023" t="str">
            <v>Stratégies et bonnes pratiques (3e édition)</v>
          </cell>
          <cell r="D1023" t="str">
            <v>Luc DÉMARET</v>
          </cell>
          <cell r="E1023" t="str">
            <v/>
          </cell>
          <cell r="F1023" t="str">
            <v>DÉMARET, Luc</v>
          </cell>
          <cell r="G1023" t="str">
            <v/>
          </cell>
          <cell r="H1023" t="str">
            <v/>
          </cell>
          <cell r="I1023" t="str">
            <v/>
          </cell>
          <cell r="J1023" t="str">
            <v/>
          </cell>
          <cell r="K1023" t="str">
            <v>Edition du 1 January 2019</v>
          </cell>
          <cell r="L1023" t="str">
            <v>182 pages</v>
          </cell>
          <cell r="M1023" t="str">
            <v>Editions ENI</v>
          </cell>
          <cell r="N1023" t="str">
            <v>fre</v>
          </cell>
          <cell r="O1023" t="str">
            <v>fre</v>
          </cell>
          <cell r="P1023" t="str">
            <v>fre</v>
          </cell>
          <cell r="Q1023" t="str">
            <v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v>
          </cell>
          <cell r="R1023">
            <v>9782409017292</v>
          </cell>
          <cell r="S1023" t="str">
            <v>Version Numérique</v>
          </cell>
          <cell r="T1023">
            <v>9782409017285</v>
          </cell>
          <cell r="U1023" t="str">
            <v>Version Imprimée</v>
          </cell>
          <cell r="V1023" t="str">
            <v>St-Herblain</v>
          </cell>
          <cell r="W1023" t="str">
            <v>Editions ENI</v>
          </cell>
          <cell r="X1023">
            <v>2019</v>
          </cell>
          <cell r="Y1023" t="str">
            <v>Bibliothèque Numérique ENI (Service en ligne)</v>
          </cell>
          <cell r="Z1023" t="str">
            <v>SOLUTIONS BUSINESS</v>
          </cell>
          <cell r="AA1023" t="str">
            <v>texte</v>
          </cell>
          <cell r="AB1023" t="str">
            <v>txt</v>
          </cell>
          <cell r="AC1023" t="str">
            <v>rdacontent/fre</v>
          </cell>
          <cell r="AD1023" t="str">
            <v>informatique</v>
          </cell>
          <cell r="AE1023" t="str">
            <v>c</v>
          </cell>
          <cell r="AF1023" t="str">
            <v>rdamedia/fre</v>
          </cell>
          <cell r="AG1023" t="str">
            <v>ressource en ligne</v>
          </cell>
          <cell r="AH1023" t="str">
            <v>cr</v>
          </cell>
          <cell r="AI1023" t="str">
            <v>rdacarrier/fre</v>
          </cell>
          <cell r="AJ1023" t="str">
            <v>m\\\\\o\\d\\\\\\\\</v>
          </cell>
          <cell r="AK1023" t="str">
            <v>cr\cn\\\\uuaua</v>
          </cell>
          <cell r="AL1023" t="str">
            <v>Accès restreint aux membres</v>
          </cell>
          <cell r="AM1023" t="str">
            <v>Source de la note de description : Version imprimée</v>
          </cell>
          <cell r="AN1023" t="str">
            <v/>
          </cell>
          <cell r="AO1023" t="str">
            <v>%SITE_CLIENT%/?library_guid=1EB28628-0E7A-4E84-AD39-391E81560B89</v>
          </cell>
          <cell r="AP1023" t="str">
            <v>Accès au travers du portail ENI</v>
          </cell>
          <cell r="AQ1023" t="str">
            <v xml:space="preserve"> bonnes pratiques </v>
          </cell>
          <cell r="AR1023" t="str">
            <v xml:space="preserve"> e</v>
          </cell>
          <cell r="AS1023" t="str">
            <v xml:space="preserve"> e</v>
          </cell>
          <cell r="AT1023" t="str">
            <v xml:space="preserve"> ebook </v>
          </cell>
          <cell r="AU1023" t="str">
            <v xml:space="preserve"> livre électronique </v>
          </cell>
          <cell r="AV1023" t="str">
            <v xml:space="preserve"> livre numérique </v>
          </cell>
          <cell r="AW1023" t="str">
            <v xml:space="preserve"> livres numériques </v>
          </cell>
          <cell r="AX1023" t="str">
            <v xml:space="preserve"> LNSOB19MAI</v>
          </cell>
          <cell r="AY1023" t="str">
            <v xml:space="preserve"> mail </v>
          </cell>
          <cell r="AZ1023" t="str">
            <v xml:space="preserve"> message </v>
          </cell>
          <cell r="BA1023" t="str">
            <v xml:space="preserve"> Messagerie </v>
          </cell>
          <cell r="BB1023" t="str">
            <v xml:space="preserve"> Office 2019 </v>
          </cell>
          <cell r="BC1023" t="str">
            <v xml:space="preserve">book </v>
          </cell>
          <cell r="BD1023" t="str">
            <v xml:space="preserve">mail </v>
          </cell>
          <cell r="BE1023" t="str">
            <v xml:space="preserve">Microsoft </v>
          </cell>
          <cell r="BF1023" t="str">
            <v/>
          </cell>
          <cell r="BG1023" t="str">
            <v/>
          </cell>
          <cell r="BH1023" t="str">
            <v/>
          </cell>
          <cell r="BI1023" t="str">
            <v/>
          </cell>
          <cell r="BJ1023" t="str">
            <v/>
          </cell>
          <cell r="BK1023" t="str">
            <v/>
          </cell>
          <cell r="BL1023" t="str">
            <v/>
          </cell>
          <cell r="BM1023" t="str">
            <v/>
          </cell>
          <cell r="BN1023" t="str">
            <v/>
          </cell>
          <cell r="BO1023" t="str">
            <v/>
          </cell>
          <cell r="BP1023" t="str">
            <v/>
          </cell>
          <cell r="BQ1023" t="str">
            <v/>
          </cell>
          <cell r="BR1023" t="str">
            <v/>
          </cell>
          <cell r="BS1023" t="str">
            <v/>
          </cell>
          <cell r="BT1023" t="str">
            <v/>
          </cell>
          <cell r="BU1023" t="str">
            <v/>
          </cell>
          <cell r="BV1023" t="str">
            <v/>
          </cell>
          <cell r="BW1023" t="str">
            <v/>
          </cell>
          <cell r="BX1023" t="str">
            <v/>
          </cell>
        </row>
        <row r="1024">
          <cell r="A1024" t="str">
            <v>SOB19SHA</v>
          </cell>
          <cell r="B1024" t="str">
            <v>Construire un intranet avec SharePoint 2019</v>
          </cell>
          <cell r="C1024" t="str">
            <v/>
          </cell>
          <cell r="D1024" t="str">
            <v>Jean-Sébastien PADOAN</v>
          </cell>
          <cell r="E1024" t="str">
            <v/>
          </cell>
          <cell r="F1024" t="str">
            <v>PADOAN, Jean-Sébastien</v>
          </cell>
          <cell r="G1024" t="str">
            <v/>
          </cell>
          <cell r="H1024" t="str">
            <v/>
          </cell>
          <cell r="I1024" t="str">
            <v/>
          </cell>
          <cell r="J1024" t="str">
            <v/>
          </cell>
          <cell r="K1024" t="str">
            <v>Edition du 1 May 2020</v>
          </cell>
          <cell r="L1024" t="str">
            <v>385 pages</v>
          </cell>
          <cell r="M1024" t="str">
            <v>Editions ENI</v>
          </cell>
          <cell r="N1024" t="str">
            <v>fre</v>
          </cell>
          <cell r="O1024" t="str">
            <v>fre</v>
          </cell>
          <cell r="P1024" t="str">
            <v>fre</v>
          </cell>
          <cell r="Q1024" t="str">
            <v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v>
          </cell>
          <cell r="R1024">
            <v>9782409025204</v>
          </cell>
          <cell r="S1024" t="str">
            <v>Version Numérique</v>
          </cell>
          <cell r="T1024">
            <v>9782409025198</v>
          </cell>
          <cell r="U1024" t="str">
            <v>Version Imprimée</v>
          </cell>
          <cell r="V1024" t="str">
            <v>St-Herblain</v>
          </cell>
          <cell r="W1024" t="str">
            <v>Editions ENI</v>
          </cell>
          <cell r="X1024">
            <v>2020</v>
          </cell>
          <cell r="Y1024" t="str">
            <v>Bibliothèque Numérique ENI (Service en ligne)</v>
          </cell>
          <cell r="Z1024" t="str">
            <v>SOLUTIONS BUSINESS</v>
          </cell>
          <cell r="AA1024" t="str">
            <v>texte</v>
          </cell>
          <cell r="AB1024" t="str">
            <v>txt</v>
          </cell>
          <cell r="AC1024" t="str">
            <v>rdacontent/fre</v>
          </cell>
          <cell r="AD1024" t="str">
            <v>informatique</v>
          </cell>
          <cell r="AE1024" t="str">
            <v>c</v>
          </cell>
          <cell r="AF1024" t="str">
            <v>rdamedia/fre</v>
          </cell>
          <cell r="AG1024" t="str">
            <v>ressource en ligne</v>
          </cell>
          <cell r="AH1024" t="str">
            <v>cr</v>
          </cell>
          <cell r="AI1024" t="str">
            <v>rdacarrier/fre</v>
          </cell>
          <cell r="AJ1024" t="str">
            <v>m\\\\\o\\d\\\\\\\\</v>
          </cell>
          <cell r="AK1024" t="str">
            <v>cr\cn\\\\uuaua</v>
          </cell>
          <cell r="AL1024" t="str">
            <v>Accès restreint aux membres</v>
          </cell>
          <cell r="AM1024" t="str">
            <v>Source de la note de description : Version imprimée</v>
          </cell>
          <cell r="AN1024" t="str">
            <v/>
          </cell>
          <cell r="AO1024" t="str">
            <v>%SITE_CLIENT%/?library_guid=40D8207B-9D57-4949-8434-8354A7C977EA</v>
          </cell>
          <cell r="AP1024" t="str">
            <v>Accès au travers du portail ENI</v>
          </cell>
          <cell r="AQ1024" t="str">
            <v xml:space="preserve"> bibliothèque </v>
          </cell>
          <cell r="AR1024" t="str">
            <v xml:space="preserve"> collaboration </v>
          </cell>
          <cell r="AS1024" t="str">
            <v xml:space="preserve"> contenus </v>
          </cell>
          <cell r="AT1024" t="str">
            <v xml:space="preserve"> cycle de vie </v>
          </cell>
          <cell r="AU1024" t="str">
            <v xml:space="preserve"> droits d'accès </v>
          </cell>
          <cell r="AV1024" t="str">
            <v xml:space="preserve"> groupe </v>
          </cell>
          <cell r="AW1024" t="str">
            <v xml:space="preserve"> LNSOB19SHA</v>
          </cell>
          <cell r="AX1024" t="str">
            <v xml:space="preserve"> métadonnées </v>
          </cell>
          <cell r="AY1024" t="str">
            <v xml:space="preserve"> Office 365 </v>
          </cell>
          <cell r="AZ1024" t="str">
            <v xml:space="preserve"> publication </v>
          </cell>
          <cell r="BA1024" t="str">
            <v xml:space="preserve"> social selling </v>
          </cell>
          <cell r="BB1024" t="str">
            <v xml:space="preserve"> travail collaboratif </v>
          </cell>
          <cell r="BC1024" t="str">
            <v xml:space="preserve"> workflow </v>
          </cell>
          <cell r="BD1024" t="str">
            <v xml:space="preserve">Site </v>
          </cell>
          <cell r="BE1024" t="str">
            <v/>
          </cell>
          <cell r="BF1024" t="str">
            <v/>
          </cell>
          <cell r="BG1024" t="str">
            <v/>
          </cell>
          <cell r="BH1024" t="str">
            <v/>
          </cell>
          <cell r="BI1024" t="str">
            <v/>
          </cell>
          <cell r="BJ1024" t="str">
            <v/>
          </cell>
          <cell r="BK1024" t="str">
            <v/>
          </cell>
          <cell r="BL1024" t="str">
            <v/>
          </cell>
          <cell r="BM1024" t="str">
            <v/>
          </cell>
          <cell r="BN1024" t="str">
            <v/>
          </cell>
          <cell r="BO1024" t="str">
            <v/>
          </cell>
          <cell r="BP1024" t="str">
            <v/>
          </cell>
          <cell r="BQ1024" t="str">
            <v/>
          </cell>
          <cell r="BR1024" t="str">
            <v/>
          </cell>
          <cell r="BS1024" t="str">
            <v/>
          </cell>
          <cell r="BT1024" t="str">
            <v/>
          </cell>
          <cell r="BU1024" t="str">
            <v/>
          </cell>
          <cell r="BV1024" t="str">
            <v/>
          </cell>
          <cell r="BW1024" t="str">
            <v/>
          </cell>
          <cell r="BX1024" t="str">
            <v/>
          </cell>
        </row>
        <row r="1025">
          <cell r="A1025" t="str">
            <v>SOB20CAM</v>
          </cell>
          <cell r="B1025" t="str">
            <v>Camtasia 2020</v>
          </cell>
          <cell r="C1025" t="str">
            <v>Réalisez vos tutoriels et vidéos d'entreprise</v>
          </cell>
          <cell r="D1025" t="str">
            <v>Damien BRUYNDONCKX</v>
          </cell>
          <cell r="E1025" t="str">
            <v/>
          </cell>
          <cell r="F1025" t="str">
            <v>BRUYNDONCKX, Damien</v>
          </cell>
          <cell r="G1025" t="str">
            <v/>
          </cell>
          <cell r="H1025" t="str">
            <v/>
          </cell>
          <cell r="I1025" t="str">
            <v/>
          </cell>
          <cell r="J1025" t="str">
            <v/>
          </cell>
          <cell r="K1025" t="str">
            <v>Edition du 1 June 2020</v>
          </cell>
          <cell r="L1025" t="str">
            <v>356 pages</v>
          </cell>
          <cell r="M1025" t="str">
            <v>Editions ENI</v>
          </cell>
          <cell r="N1025" t="str">
            <v>fre</v>
          </cell>
          <cell r="O1025" t="str">
            <v>fre</v>
          </cell>
          <cell r="P1025" t="str">
            <v>fre</v>
          </cell>
          <cell r="Q1025" t="str">
            <v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v>
          </cell>
          <cell r="R1025">
            <v>9782409025464</v>
          </cell>
          <cell r="S1025" t="str">
            <v>Version Numérique</v>
          </cell>
          <cell r="T1025">
            <v>9782409025457</v>
          </cell>
          <cell r="U1025" t="str">
            <v>Version Imprimée</v>
          </cell>
          <cell r="V1025" t="str">
            <v>St-Herblain</v>
          </cell>
          <cell r="W1025" t="str">
            <v>Editions ENI</v>
          </cell>
          <cell r="X1025">
            <v>2020</v>
          </cell>
          <cell r="Y1025" t="str">
            <v>Bibliothèque Numérique ENI (Service en ligne)</v>
          </cell>
          <cell r="Z1025" t="str">
            <v>SOLUTIONS BUSINESS</v>
          </cell>
          <cell r="AA1025" t="str">
            <v>texte</v>
          </cell>
          <cell r="AB1025" t="str">
            <v>txt</v>
          </cell>
          <cell r="AC1025" t="str">
            <v>rdacontent/fre</v>
          </cell>
          <cell r="AD1025" t="str">
            <v>informatique</v>
          </cell>
          <cell r="AE1025" t="str">
            <v>c</v>
          </cell>
          <cell r="AF1025" t="str">
            <v>rdamedia/fre</v>
          </cell>
          <cell r="AG1025" t="str">
            <v>ressource en ligne</v>
          </cell>
          <cell r="AH1025" t="str">
            <v>cr</v>
          </cell>
          <cell r="AI1025" t="str">
            <v>rdacarrier/fre</v>
          </cell>
          <cell r="AJ1025" t="str">
            <v>m\\\\\o\\d\\\\\\\\</v>
          </cell>
          <cell r="AK1025" t="str">
            <v>cr\cn\\\\uuaua</v>
          </cell>
          <cell r="AL1025" t="str">
            <v>Accès restreint aux membres</v>
          </cell>
          <cell r="AM1025" t="str">
            <v>Source de la note de description : Version imprimée</v>
          </cell>
          <cell r="AN1025" t="str">
            <v/>
          </cell>
          <cell r="AO1025" t="str">
            <v>%SITE_CLIENT%/?library_guid=AF76A76E-8E9E-4B21-B778-21538D464880</v>
          </cell>
          <cell r="AP1025" t="str">
            <v>Accès au travers du portail ENI</v>
          </cell>
          <cell r="AQ1025" t="str">
            <v xml:space="preserve"> animation </v>
          </cell>
          <cell r="AR1025" t="str">
            <v xml:space="preserve"> audio </v>
          </cell>
          <cell r="AS1025" t="str">
            <v xml:space="preserve"> capture écran </v>
          </cell>
          <cell r="AT1025" t="str">
            <v xml:space="preserve"> effets spéciaux </v>
          </cell>
          <cell r="AU1025" t="str">
            <v xml:space="preserve"> fond vert </v>
          </cell>
          <cell r="AV1025" t="str">
            <v xml:space="preserve"> formation vidéo </v>
          </cell>
          <cell r="AW1025" t="str">
            <v xml:space="preserve"> LNSOB20CAM</v>
          </cell>
          <cell r="AX1025" t="str">
            <v xml:space="preserve"> montage </v>
          </cell>
          <cell r="AY1025" t="str">
            <v xml:space="preserve"> mp4 </v>
          </cell>
          <cell r="AZ1025" t="str">
            <v xml:space="preserve"> narration </v>
          </cell>
          <cell r="BA1025" t="str">
            <v xml:space="preserve"> transition </v>
          </cell>
          <cell r="BB1025" t="str">
            <v xml:space="preserve"> tuto </v>
          </cell>
          <cell r="BC1025" t="str">
            <v xml:space="preserve">Techsmith </v>
          </cell>
          <cell r="BD1025" t="str">
            <v/>
          </cell>
          <cell r="BE1025" t="str">
            <v/>
          </cell>
          <cell r="BF1025" t="str">
            <v/>
          </cell>
          <cell r="BG1025" t="str">
            <v/>
          </cell>
          <cell r="BH1025" t="str">
            <v/>
          </cell>
          <cell r="BI1025" t="str">
            <v/>
          </cell>
          <cell r="BJ1025" t="str">
            <v/>
          </cell>
          <cell r="BK1025" t="str">
            <v/>
          </cell>
          <cell r="BL1025" t="str">
            <v/>
          </cell>
          <cell r="BM1025" t="str">
            <v/>
          </cell>
          <cell r="BN1025" t="str">
            <v/>
          </cell>
          <cell r="BO1025" t="str">
            <v/>
          </cell>
          <cell r="BP1025" t="str">
            <v/>
          </cell>
          <cell r="BQ1025" t="str">
            <v/>
          </cell>
          <cell r="BR1025" t="str">
            <v/>
          </cell>
          <cell r="BS1025" t="str">
            <v/>
          </cell>
          <cell r="BT1025" t="str">
            <v/>
          </cell>
          <cell r="BU1025" t="str">
            <v/>
          </cell>
          <cell r="BV1025" t="str">
            <v/>
          </cell>
          <cell r="BW1025" t="str">
            <v/>
          </cell>
          <cell r="BX1025" t="str">
            <v/>
          </cell>
        </row>
        <row r="1026">
          <cell r="A1026" t="str">
            <v>SOB21EXCVBA</v>
          </cell>
          <cell r="B1026" t="str">
            <v>Apprenez le langage VBA</v>
          </cell>
          <cell r="C1026" t="str">
            <v>et devenez un expert sur Excel (versions 2019, 2021 et Microsoft 365)</v>
          </cell>
          <cell r="D1026" t="str">
            <v>Jean-Emmanuel  CHAPARTEGUI,Franck CHARDON GOLFETTO</v>
          </cell>
          <cell r="E1026" t="str">
            <v/>
          </cell>
          <cell r="F1026" t="str">
            <v xml:space="preserve">CHAPARTEGUI, Jean-Emmanuel </v>
          </cell>
          <cell r="G1026" t="str">
            <v>CHARDON GOLFETTO, Franck</v>
          </cell>
          <cell r="H1026" t="str">
            <v/>
          </cell>
          <cell r="I1026" t="str">
            <v/>
          </cell>
          <cell r="J1026" t="str">
            <v/>
          </cell>
          <cell r="K1026" t="str">
            <v>Edition du 1 June 2022</v>
          </cell>
          <cell r="L1026" t="str">
            <v>404 pages</v>
          </cell>
          <cell r="M1026" t="str">
            <v>Editions ENI</v>
          </cell>
          <cell r="N1026" t="str">
            <v>fre</v>
          </cell>
          <cell r="O1026" t="str">
            <v>fre</v>
          </cell>
          <cell r="P1026" t="str">
            <v>fre</v>
          </cell>
          <cell r="Q1026" t="str">
            <v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v>
          </cell>
          <cell r="R1026">
            <v>9782409036040</v>
          </cell>
          <cell r="S1026" t="str">
            <v>Version Numérique</v>
          </cell>
          <cell r="T1026">
            <v>9782409036033</v>
          </cell>
          <cell r="U1026" t="str">
            <v>Version Imprimée</v>
          </cell>
          <cell r="V1026" t="str">
            <v>St-Herblain</v>
          </cell>
          <cell r="W1026" t="str">
            <v>Editions ENI</v>
          </cell>
          <cell r="X1026">
            <v>2022</v>
          </cell>
          <cell r="Y1026" t="str">
            <v>Bibliothèque Numérique ENI (Service en ligne)</v>
          </cell>
          <cell r="Z1026" t="str">
            <v>SOLUTIONS BUSINESS</v>
          </cell>
          <cell r="AA1026" t="str">
            <v>texte</v>
          </cell>
          <cell r="AB1026" t="str">
            <v>txt</v>
          </cell>
          <cell r="AC1026" t="str">
            <v>rdacontent/fre</v>
          </cell>
          <cell r="AD1026" t="str">
            <v>informatique</v>
          </cell>
          <cell r="AE1026" t="str">
            <v>c</v>
          </cell>
          <cell r="AF1026" t="str">
            <v>rdamedia/fre</v>
          </cell>
          <cell r="AG1026" t="str">
            <v>ressource en ligne</v>
          </cell>
          <cell r="AH1026" t="str">
            <v>cr</v>
          </cell>
          <cell r="AI1026" t="str">
            <v>rdacarrier/fre</v>
          </cell>
          <cell r="AJ1026" t="str">
            <v>m\\\\\o\\d\\\\\\\\</v>
          </cell>
          <cell r="AK1026" t="str">
            <v>cr\cn\\\\uuaua</v>
          </cell>
          <cell r="AL1026" t="str">
            <v>Accès restreint aux membres</v>
          </cell>
          <cell r="AM1026" t="str">
            <v>Source de la note de description : Version imprimée</v>
          </cell>
          <cell r="AN1026" t="str">
            <v/>
          </cell>
          <cell r="AO1026" t="str">
            <v>%SITE_CLIENT%/?library_guid=6A07014B-EBA4-4A08-AF24-62B7FEA56AA9</v>
          </cell>
          <cell r="AP1026" t="str">
            <v>Accès au travers du portail ENI</v>
          </cell>
          <cell r="AQ1026" t="str">
            <v xml:space="preserve"> calcul matriciel </v>
          </cell>
          <cell r="AR1026" t="str">
            <v xml:space="preserve"> consolidation</v>
          </cell>
          <cell r="AS1026" t="str">
            <v xml:space="preserve"> date </v>
          </cell>
          <cell r="AT1026" t="str">
            <v xml:space="preserve"> fonctions de calcul </v>
          </cell>
          <cell r="AU1026" t="str">
            <v xml:space="preserve"> formulaire </v>
          </cell>
          <cell r="AV1026" t="str">
            <v xml:space="preserve"> mise en forme conditionnelle </v>
          </cell>
          <cell r="AW1026" t="str">
            <v xml:space="preserve"> planning </v>
          </cell>
          <cell r="AX1026" t="str">
            <v xml:space="preserve"> SI </v>
          </cell>
          <cell r="AY1026" t="str">
            <v xml:space="preserve"> tableaux croisés dynamiques </v>
          </cell>
          <cell r="AZ1026" t="str">
            <v xml:space="preserve"> tcd </v>
          </cell>
          <cell r="BA1026" t="str">
            <v xml:space="preserve"> validation des données </v>
          </cell>
          <cell r="BB1026" t="str">
            <v xml:space="preserve">Visual Basic Application </v>
          </cell>
          <cell r="BC1026" t="str">
            <v/>
          </cell>
          <cell r="BD1026" t="str">
            <v/>
          </cell>
          <cell r="BE1026" t="str">
            <v/>
          </cell>
          <cell r="BF1026" t="str">
            <v/>
          </cell>
          <cell r="BG1026" t="str">
            <v/>
          </cell>
          <cell r="BH1026" t="str">
            <v/>
          </cell>
          <cell r="BI1026" t="str">
            <v/>
          </cell>
          <cell r="BJ1026" t="str">
            <v/>
          </cell>
          <cell r="BK1026" t="str">
            <v/>
          </cell>
          <cell r="BL1026" t="str">
            <v/>
          </cell>
          <cell r="BM1026" t="str">
            <v/>
          </cell>
          <cell r="BN1026" t="str">
            <v/>
          </cell>
          <cell r="BO1026" t="str">
            <v/>
          </cell>
          <cell r="BP1026" t="str">
            <v/>
          </cell>
          <cell r="BQ1026" t="str">
            <v/>
          </cell>
          <cell r="BR1026" t="str">
            <v/>
          </cell>
          <cell r="BS1026" t="str">
            <v/>
          </cell>
          <cell r="BT1026" t="str">
            <v/>
          </cell>
          <cell r="BU1026" t="str">
            <v/>
          </cell>
          <cell r="BV1026" t="str">
            <v/>
          </cell>
          <cell r="BW1026" t="str">
            <v/>
          </cell>
          <cell r="BX1026" t="str">
            <v/>
          </cell>
        </row>
        <row r="1027">
          <cell r="A1027" t="str">
            <v>SOB2365OFF</v>
          </cell>
          <cell r="B1027" t="str">
            <v>Microsoft 365 au quotidien</v>
          </cell>
          <cell r="C1027" t="str">
            <v>Mises en situation, conseils et bonnes pratiques (2e édition)</v>
          </cell>
          <cell r="D1027" t="str">
            <v>Gilles BALMISSE</v>
          </cell>
          <cell r="E1027" t="str">
            <v/>
          </cell>
          <cell r="F1027" t="str">
            <v>BALMISSE, Gilles</v>
          </cell>
          <cell r="G1027" t="str">
            <v/>
          </cell>
          <cell r="H1027" t="str">
            <v/>
          </cell>
          <cell r="I1027" t="str">
            <v/>
          </cell>
          <cell r="J1027" t="str">
            <v/>
          </cell>
          <cell r="K1027" t="str">
            <v>Edition du 1 December 2020</v>
          </cell>
          <cell r="L1027" t="str">
            <v>324 pages</v>
          </cell>
          <cell r="M1027" t="str">
            <v>Editions ENI</v>
          </cell>
          <cell r="N1027" t="str">
            <v>fre</v>
          </cell>
          <cell r="O1027" t="str">
            <v>fre</v>
          </cell>
          <cell r="P1027" t="str">
            <v>fre</v>
          </cell>
          <cell r="Q1027" t="str">
            <v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v>
          </cell>
          <cell r="R1027">
            <v>9782409028212</v>
          </cell>
          <cell r="S1027" t="str">
            <v>Version Numérique</v>
          </cell>
          <cell r="T1027">
            <v>9782409028205</v>
          </cell>
          <cell r="U1027" t="str">
            <v>Version Imprimée</v>
          </cell>
          <cell r="V1027" t="str">
            <v>St-Herblain</v>
          </cell>
          <cell r="W1027" t="str">
            <v>Editions ENI</v>
          </cell>
          <cell r="X1027">
            <v>2020</v>
          </cell>
          <cell r="Y1027" t="str">
            <v>Bibliothèque Numérique ENI (Service en ligne)</v>
          </cell>
          <cell r="Z1027" t="str">
            <v>SOLUTIONS BUSINESS</v>
          </cell>
          <cell r="AA1027" t="str">
            <v>texte</v>
          </cell>
          <cell r="AB1027" t="str">
            <v>txt</v>
          </cell>
          <cell r="AC1027" t="str">
            <v>rdacontent/fre</v>
          </cell>
          <cell r="AD1027" t="str">
            <v>informatique</v>
          </cell>
          <cell r="AE1027" t="str">
            <v>c</v>
          </cell>
          <cell r="AF1027" t="str">
            <v>rdamedia/fre</v>
          </cell>
          <cell r="AG1027" t="str">
            <v>ressource en ligne</v>
          </cell>
          <cell r="AH1027" t="str">
            <v>cr</v>
          </cell>
          <cell r="AI1027" t="str">
            <v>rdacarrier/fre</v>
          </cell>
          <cell r="AJ1027" t="str">
            <v>m\\\\\o\\d\\\\\\\\</v>
          </cell>
          <cell r="AK1027" t="str">
            <v>cr\cn\\\\uuaua</v>
          </cell>
          <cell r="AL1027" t="str">
            <v>Accès restreint aux membres</v>
          </cell>
          <cell r="AM1027" t="str">
            <v>Source de la note de description : Version imprimée</v>
          </cell>
          <cell r="AN1027" t="str">
            <v/>
          </cell>
          <cell r="AO1027" t="str">
            <v>%SITE_CLIENT%/?library_guid=12E397AD-C6EB-4EFE-916E-590C7DE71228</v>
          </cell>
          <cell r="AP1027" t="str">
            <v>Accès au travers du portail ENI</v>
          </cell>
          <cell r="AQ1027" t="str">
            <v xml:space="preserve"> Delve </v>
          </cell>
          <cell r="AR1027" t="str">
            <v xml:space="preserve"> Flow </v>
          </cell>
          <cell r="AS1027" t="str">
            <v xml:space="preserve"> Groupes </v>
          </cell>
          <cell r="AT1027" t="str">
            <v xml:space="preserve"> Microsoft365 </v>
          </cell>
          <cell r="AU1027" t="str">
            <v xml:space="preserve"> Office online</v>
          </cell>
          <cell r="AV1027" t="str">
            <v xml:space="preserve"> Office pour le web </v>
          </cell>
          <cell r="AW1027" t="str">
            <v xml:space="preserve"> office365 </v>
          </cell>
          <cell r="AX1027" t="str">
            <v xml:space="preserve"> OneDrive </v>
          </cell>
          <cell r="AY1027" t="str">
            <v xml:space="preserve"> OneDrive </v>
          </cell>
          <cell r="AZ1027" t="str">
            <v xml:space="preserve"> OneNote </v>
          </cell>
          <cell r="BA1027" t="str">
            <v xml:space="preserve"> Power Apps </v>
          </cell>
          <cell r="BB1027" t="str">
            <v xml:space="preserve"> réunion en ligne </v>
          </cell>
          <cell r="BC1027" t="str">
            <v xml:space="preserve"> Sharepoint </v>
          </cell>
          <cell r="BD1027" t="str">
            <v xml:space="preserve"> Teams </v>
          </cell>
          <cell r="BE1027" t="str">
            <v xml:space="preserve"> téléconférence </v>
          </cell>
          <cell r="BF1027" t="str">
            <v xml:space="preserve"> transformation digitale </v>
          </cell>
          <cell r="BG1027" t="str">
            <v xml:space="preserve"> visioconférence </v>
          </cell>
          <cell r="BH1027" t="str">
            <v xml:space="preserve"> Yammer </v>
          </cell>
          <cell r="BI1027" t="str">
            <v xml:space="preserve">Outlook </v>
          </cell>
          <cell r="BJ1027" t="str">
            <v/>
          </cell>
          <cell r="BK1027" t="str">
            <v/>
          </cell>
          <cell r="BL1027" t="str">
            <v/>
          </cell>
          <cell r="BM1027" t="str">
            <v/>
          </cell>
          <cell r="BN1027" t="str">
            <v/>
          </cell>
          <cell r="BO1027" t="str">
            <v/>
          </cell>
          <cell r="BP1027" t="str">
            <v/>
          </cell>
          <cell r="BQ1027" t="str">
            <v/>
          </cell>
          <cell r="BR1027" t="str">
            <v/>
          </cell>
          <cell r="BS1027" t="str">
            <v/>
          </cell>
          <cell r="BT1027" t="str">
            <v/>
          </cell>
          <cell r="BU1027" t="str">
            <v/>
          </cell>
          <cell r="BV1027" t="str">
            <v/>
          </cell>
          <cell r="BW1027" t="str">
            <v/>
          </cell>
          <cell r="BX1027" t="str">
            <v/>
          </cell>
        </row>
        <row r="1028">
          <cell r="A1028" t="str">
            <v>SOB2EXCMODFI</v>
          </cell>
          <cell r="B1028" t="str">
            <v>Modélisation financière avec Excel (2e édition)</v>
          </cell>
          <cell r="C1028" t="str">
            <v>De l'analyse à la prise de décision</v>
          </cell>
          <cell r="D1028" t="str">
            <v>Boris NORO</v>
          </cell>
          <cell r="E1028" t="str">
            <v/>
          </cell>
          <cell r="F1028" t="str">
            <v>NORO, Boris</v>
          </cell>
          <cell r="G1028" t="str">
            <v/>
          </cell>
          <cell r="H1028" t="str">
            <v/>
          </cell>
          <cell r="I1028" t="str">
            <v/>
          </cell>
          <cell r="J1028" t="str">
            <v/>
          </cell>
          <cell r="K1028" t="str">
            <v>Edition du 1 August 2022</v>
          </cell>
          <cell r="L1028" t="str">
            <v>392 pages</v>
          </cell>
          <cell r="M1028" t="str">
            <v>Editions ENI</v>
          </cell>
          <cell r="N1028" t="str">
            <v>fre</v>
          </cell>
          <cell r="O1028" t="str">
            <v>fre</v>
          </cell>
          <cell r="P1028" t="str">
            <v>fre</v>
          </cell>
          <cell r="Q1028" t="str">
            <v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v>
          </cell>
          <cell r="R1028">
            <v>9782409036729</v>
          </cell>
          <cell r="S1028" t="str">
            <v>Version Numérique</v>
          </cell>
          <cell r="T1028">
            <v>9782409036712</v>
          </cell>
          <cell r="U1028" t="str">
            <v>Version Imprimée</v>
          </cell>
          <cell r="V1028" t="str">
            <v>St-Herblain</v>
          </cell>
          <cell r="W1028" t="str">
            <v>Editions ENI</v>
          </cell>
          <cell r="X1028">
            <v>2022</v>
          </cell>
          <cell r="Y1028" t="str">
            <v>Bibliothèque Numérique ENI (Service en ligne)</v>
          </cell>
          <cell r="Z1028" t="str">
            <v>SOLUTIONS BUSINESS</v>
          </cell>
          <cell r="AA1028" t="str">
            <v>texte</v>
          </cell>
          <cell r="AB1028" t="str">
            <v>txt</v>
          </cell>
          <cell r="AC1028" t="str">
            <v>rdacontent/fre</v>
          </cell>
          <cell r="AD1028" t="str">
            <v>informatique</v>
          </cell>
          <cell r="AE1028" t="str">
            <v>c</v>
          </cell>
          <cell r="AF1028" t="str">
            <v>rdamedia/fre</v>
          </cell>
          <cell r="AG1028" t="str">
            <v>ressource en ligne</v>
          </cell>
          <cell r="AH1028" t="str">
            <v>cr</v>
          </cell>
          <cell r="AI1028" t="str">
            <v>rdacarrier/fre</v>
          </cell>
          <cell r="AJ1028" t="str">
            <v>m\\\\\o\\d\\\\\\\\</v>
          </cell>
          <cell r="AK1028" t="str">
            <v>cr\cn\\\\uuaua</v>
          </cell>
          <cell r="AL1028" t="str">
            <v>Accès restreint aux membres</v>
          </cell>
          <cell r="AM1028" t="str">
            <v>Source de la note de description : Version imprimée</v>
          </cell>
          <cell r="AN1028" t="str">
            <v/>
          </cell>
          <cell r="AO1028" t="str">
            <v>%SITE_CLIENT%/?library_guid=FA5288E7-53B8-4B66-865A-0BE371FE0522</v>
          </cell>
          <cell r="AP1028" t="str">
            <v>Accès au travers du portail ENI</v>
          </cell>
          <cell r="AQ1028" t="str">
            <v xml:space="preserve"> arbre de probabilité </v>
          </cell>
          <cell r="AR1028" t="str">
            <v xml:space="preserve"> bilan </v>
          </cell>
          <cell r="AS1028" t="str">
            <v xml:space="preserve"> compte de résultat </v>
          </cell>
          <cell r="AT1028" t="str">
            <v xml:space="preserve"> finance </v>
          </cell>
          <cell r="AU1028" t="str">
            <v xml:space="preserve"> gestion </v>
          </cell>
          <cell r="AV1028" t="str">
            <v xml:space="preserve"> lissage exponentiel </v>
          </cell>
          <cell r="AW1028" t="str">
            <v xml:space="preserve"> moyennes mobiles </v>
          </cell>
          <cell r="AX1028" t="str">
            <v xml:space="preserve"> plan de trésorerie </v>
          </cell>
          <cell r="AY1028" t="str">
            <v xml:space="preserve"> Power Pivot </v>
          </cell>
          <cell r="AZ1028" t="str">
            <v xml:space="preserve"> POwer Query </v>
          </cell>
          <cell r="BA1028" t="str">
            <v xml:space="preserve"> PowerPivot  </v>
          </cell>
          <cell r="BB1028" t="str">
            <v xml:space="preserve"> ratio </v>
          </cell>
          <cell r="BC1028" t="str">
            <v xml:space="preserve"> régression linéaire </v>
          </cell>
          <cell r="BD1028" t="str">
            <v xml:space="preserve"> seuil de rentabilité </v>
          </cell>
          <cell r="BE1028" t="str">
            <v xml:space="preserve"> simulation </v>
          </cell>
          <cell r="BF1028" t="str">
            <v xml:space="preserve"> TIR </v>
          </cell>
          <cell r="BG1028" t="str">
            <v xml:space="preserve"> VAN </v>
          </cell>
          <cell r="BH1028" t="str">
            <v xml:space="preserve">Comptabilité </v>
          </cell>
          <cell r="BI1028" t="str">
            <v/>
          </cell>
          <cell r="BJ1028" t="str">
            <v/>
          </cell>
          <cell r="BK1028" t="str">
            <v/>
          </cell>
          <cell r="BL1028" t="str">
            <v/>
          </cell>
          <cell r="BM1028" t="str">
            <v/>
          </cell>
          <cell r="BN1028" t="str">
            <v/>
          </cell>
          <cell r="BO1028" t="str">
            <v/>
          </cell>
          <cell r="BP1028" t="str">
            <v/>
          </cell>
          <cell r="BQ1028" t="str">
            <v/>
          </cell>
          <cell r="BR1028" t="str">
            <v/>
          </cell>
          <cell r="BS1028" t="str">
            <v/>
          </cell>
          <cell r="BT1028" t="str">
            <v/>
          </cell>
          <cell r="BU1028" t="str">
            <v/>
          </cell>
          <cell r="BV1028" t="str">
            <v/>
          </cell>
          <cell r="BW1028" t="str">
            <v/>
          </cell>
          <cell r="BX1028" t="str">
            <v/>
          </cell>
        </row>
        <row r="1029">
          <cell r="A1029" t="str">
            <v>SOB2POWBI</v>
          </cell>
          <cell r="B1029" t="str">
            <v>Power BI Desktop</v>
          </cell>
          <cell r="C1029" t="str">
            <v>De l'analyse de données au reporting (2e édition)</v>
          </cell>
          <cell r="D1029" t="str">
            <v>André MEYER-ROUSSILHON</v>
          </cell>
          <cell r="E1029" t="str">
            <v/>
          </cell>
          <cell r="F1029" t="str">
            <v>MEYER-ROUSSILHON, André</v>
          </cell>
          <cell r="G1029" t="str">
            <v/>
          </cell>
          <cell r="H1029" t="str">
            <v/>
          </cell>
          <cell r="I1029" t="str">
            <v/>
          </cell>
          <cell r="J1029" t="str">
            <v/>
          </cell>
          <cell r="K1029" t="str">
            <v>Edition du 1 May 2021</v>
          </cell>
          <cell r="L1029" t="str">
            <v>336 pages</v>
          </cell>
          <cell r="M1029" t="str">
            <v>Editions ENI</v>
          </cell>
          <cell r="N1029" t="str">
            <v>fre</v>
          </cell>
          <cell r="O1029" t="str">
            <v>fre</v>
          </cell>
          <cell r="P1029" t="str">
            <v>fre</v>
          </cell>
          <cell r="Q1029" t="str">
            <v>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v>
          </cell>
          <cell r="R1029">
            <v>9782409030062</v>
          </cell>
          <cell r="S1029" t="str">
            <v>Version Numérique</v>
          </cell>
          <cell r="T1029">
            <v>9782409030055</v>
          </cell>
          <cell r="U1029" t="str">
            <v>Version Imprimée</v>
          </cell>
          <cell r="V1029" t="str">
            <v>St-Herblain</v>
          </cell>
          <cell r="W1029" t="str">
            <v>Editions ENI</v>
          </cell>
          <cell r="X1029">
            <v>2021</v>
          </cell>
          <cell r="Y1029" t="str">
            <v>Bibliothèque Numérique ENI (Service en ligne)</v>
          </cell>
          <cell r="Z1029" t="str">
            <v>SOLUTIONS BUSINESS</v>
          </cell>
          <cell r="AA1029" t="str">
            <v>texte</v>
          </cell>
          <cell r="AB1029" t="str">
            <v>txt</v>
          </cell>
          <cell r="AC1029" t="str">
            <v>rdacontent/fre</v>
          </cell>
          <cell r="AD1029" t="str">
            <v>informatique</v>
          </cell>
          <cell r="AE1029" t="str">
            <v>c</v>
          </cell>
          <cell r="AF1029" t="str">
            <v>rdamedia/fre</v>
          </cell>
          <cell r="AG1029" t="str">
            <v>ressource en ligne</v>
          </cell>
          <cell r="AH1029" t="str">
            <v>cr</v>
          </cell>
          <cell r="AI1029" t="str">
            <v>rdacarrier/fre</v>
          </cell>
          <cell r="AJ1029" t="str">
            <v>m\\\\\o\\d\\\\\\\\</v>
          </cell>
          <cell r="AK1029" t="str">
            <v>cr\cn\\\\uuaua</v>
          </cell>
          <cell r="AL1029" t="str">
            <v>Accès restreint aux membres</v>
          </cell>
          <cell r="AM1029" t="str">
            <v>Source de la note de description : Version imprimée</v>
          </cell>
          <cell r="AN1029" t="str">
            <v/>
          </cell>
          <cell r="AO1029" t="str">
            <v>%SITE_CLIENT%/?library_guid=5E3EEEE8-9165-47B3-9866-E086EF19CE69</v>
          </cell>
          <cell r="AP1029" t="str">
            <v>Accès au travers du portail ENI</v>
          </cell>
          <cell r="AQ1029" t="str">
            <v xml:space="preserve"> dashboard </v>
          </cell>
          <cell r="AR1029" t="str">
            <v xml:space="preserve"> data visualisation </v>
          </cell>
          <cell r="AS1029" t="str">
            <v xml:space="preserve"> DAX </v>
          </cell>
          <cell r="AT1029" t="str">
            <v xml:space="preserve"> ETL </v>
          </cell>
          <cell r="AU1029" t="str">
            <v xml:space="preserve"> graphiques </v>
          </cell>
          <cell r="AV1029" t="str">
            <v xml:space="preserve"> indicateurs </v>
          </cell>
          <cell r="AW1029" t="str">
            <v xml:space="preserve"> KPI </v>
          </cell>
          <cell r="AX1029" t="str">
            <v xml:space="preserve"> modèle de données </v>
          </cell>
          <cell r="AY1029" t="str">
            <v xml:space="preserve"> Power BI Service</v>
          </cell>
          <cell r="AZ1029" t="str">
            <v xml:space="preserve"> Power Query </v>
          </cell>
          <cell r="BA1029" t="str">
            <v xml:space="preserve"> reporting </v>
          </cell>
          <cell r="BB1029" t="str">
            <v xml:space="preserve"> segment </v>
          </cell>
          <cell r="BC1029" t="str">
            <v xml:space="preserve"> tableau de bord </v>
          </cell>
          <cell r="BD1029" t="str">
            <v xml:space="preserve"> visuels </v>
          </cell>
          <cell r="BE1029" t="str">
            <v xml:space="preserve">Dataviz </v>
          </cell>
          <cell r="BF1029" t="str">
            <v/>
          </cell>
          <cell r="BG1029" t="str">
            <v/>
          </cell>
          <cell r="BH1029" t="str">
            <v/>
          </cell>
          <cell r="BI1029" t="str">
            <v/>
          </cell>
          <cell r="BJ1029" t="str">
            <v/>
          </cell>
          <cell r="BK1029" t="str">
            <v/>
          </cell>
          <cell r="BL1029" t="str">
            <v/>
          </cell>
          <cell r="BM1029" t="str">
            <v/>
          </cell>
          <cell r="BN1029" t="str">
            <v/>
          </cell>
          <cell r="BO1029" t="str">
            <v/>
          </cell>
          <cell r="BP1029" t="str">
            <v/>
          </cell>
          <cell r="BQ1029" t="str">
            <v/>
          </cell>
          <cell r="BR1029" t="str">
            <v/>
          </cell>
          <cell r="BS1029" t="str">
            <v/>
          </cell>
          <cell r="BT1029" t="str">
            <v/>
          </cell>
          <cell r="BU1029" t="str">
            <v/>
          </cell>
          <cell r="BV1029" t="str">
            <v/>
          </cell>
          <cell r="BW1029" t="str">
            <v/>
          </cell>
          <cell r="BX1029" t="str">
            <v/>
          </cell>
        </row>
        <row r="1030">
          <cell r="A1030" t="str">
            <v>SOB2TEA</v>
          </cell>
          <cell r="B1030" t="str">
            <v>Teams au quotidien</v>
          </cell>
          <cell r="C1030" t="str">
            <v>Télétravail et travail d'équipe : les bonnes pratiques (2e édition)</v>
          </cell>
          <cell r="D1030" t="str">
            <v>Gilles BALMISSE</v>
          </cell>
          <cell r="E1030" t="str">
            <v/>
          </cell>
          <cell r="F1030" t="str">
            <v>BALMISSE, Gilles</v>
          </cell>
          <cell r="G1030" t="str">
            <v/>
          </cell>
          <cell r="H1030" t="str">
            <v/>
          </cell>
          <cell r="I1030" t="str">
            <v/>
          </cell>
          <cell r="J1030" t="str">
            <v/>
          </cell>
          <cell r="K1030" t="str">
            <v>Edition du 1 September 2022</v>
          </cell>
          <cell r="L1030" t="str">
            <v>322 pages</v>
          </cell>
          <cell r="M1030" t="str">
            <v>Editions ENI</v>
          </cell>
          <cell r="N1030" t="str">
            <v>fre</v>
          </cell>
          <cell r="O1030" t="str">
            <v>fre</v>
          </cell>
          <cell r="P1030" t="str">
            <v>fre</v>
          </cell>
          <cell r="Q1030" t="str">
            <v>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v>
          </cell>
          <cell r="R1030">
            <v>9782409036989</v>
          </cell>
          <cell r="S1030" t="str">
            <v>Version Numérique</v>
          </cell>
          <cell r="T1030">
            <v>9782409036972</v>
          </cell>
          <cell r="U1030" t="str">
            <v>Version Imprimée</v>
          </cell>
          <cell r="V1030" t="str">
            <v>St-Herblain</v>
          </cell>
          <cell r="W1030" t="str">
            <v>Editions ENI</v>
          </cell>
          <cell r="X1030">
            <v>2022</v>
          </cell>
          <cell r="Y1030" t="str">
            <v>Bibliothèque Numérique ENI (Service en ligne)</v>
          </cell>
          <cell r="Z1030" t="str">
            <v>SOLUTIONS BUSINESS</v>
          </cell>
          <cell r="AA1030" t="str">
            <v>texte</v>
          </cell>
          <cell r="AB1030" t="str">
            <v>txt</v>
          </cell>
          <cell r="AC1030" t="str">
            <v>rdacontent/fre</v>
          </cell>
          <cell r="AD1030" t="str">
            <v>informatique</v>
          </cell>
          <cell r="AE1030" t="str">
            <v>c</v>
          </cell>
          <cell r="AF1030" t="str">
            <v>rdamedia/fre</v>
          </cell>
          <cell r="AG1030" t="str">
            <v>ressource en ligne</v>
          </cell>
          <cell r="AH1030" t="str">
            <v>cr</v>
          </cell>
          <cell r="AI1030" t="str">
            <v>rdacarrier/fre</v>
          </cell>
          <cell r="AJ1030" t="str">
            <v>m\\\\\o\\d\\\\\\\\</v>
          </cell>
          <cell r="AK1030" t="str">
            <v>cr\cn\\\\uuaua</v>
          </cell>
          <cell r="AL1030" t="str">
            <v>Accès restreint aux membres</v>
          </cell>
          <cell r="AM1030" t="str">
            <v>Source de la note de description : Version imprimée</v>
          </cell>
          <cell r="AN1030" t="str">
            <v/>
          </cell>
          <cell r="AO1030" t="str">
            <v>%SITE_CLIENT%/?library_guid=7224FF0F-FD95-4375-AAF3-AC9CA3E6484B</v>
          </cell>
          <cell r="AP1030" t="str">
            <v>Accès au travers du portail ENI</v>
          </cell>
          <cell r="AQ1030" t="str">
            <v xml:space="preserve"> chat </v>
          </cell>
          <cell r="AR1030" t="str">
            <v xml:space="preserve"> cloud</v>
          </cell>
          <cell r="AS1030" t="str">
            <v xml:space="preserve"> co</v>
          </cell>
          <cell r="AT1030" t="str">
            <v xml:space="preserve"> communauté </v>
          </cell>
          <cell r="AU1030" t="str">
            <v xml:space="preserve"> conversation </v>
          </cell>
          <cell r="AV1030" t="str">
            <v xml:space="preserve"> Microsoft 365 </v>
          </cell>
          <cell r="AW1030" t="str">
            <v xml:space="preserve"> Office 365 </v>
          </cell>
          <cell r="AX1030" t="str">
            <v xml:space="preserve"> partage </v>
          </cell>
          <cell r="AY1030" t="str">
            <v xml:space="preserve"> réunion </v>
          </cell>
          <cell r="AZ1030" t="str">
            <v xml:space="preserve"> tchat </v>
          </cell>
          <cell r="BA1030" t="str">
            <v xml:space="preserve"> travail à distance </v>
          </cell>
          <cell r="BB1030" t="str">
            <v xml:space="preserve"> travail collaboratif </v>
          </cell>
          <cell r="BC1030" t="str">
            <v xml:space="preserve"> webconférence </v>
          </cell>
          <cell r="BD1030" t="str">
            <v xml:space="preserve">édition </v>
          </cell>
          <cell r="BE1030" t="str">
            <v xml:space="preserve">équipe </v>
          </cell>
          <cell r="BF1030" t="str">
            <v/>
          </cell>
          <cell r="BG1030" t="str">
            <v/>
          </cell>
          <cell r="BH1030" t="str">
            <v/>
          </cell>
          <cell r="BI1030" t="str">
            <v/>
          </cell>
          <cell r="BJ1030" t="str">
            <v/>
          </cell>
          <cell r="BK1030" t="str">
            <v/>
          </cell>
          <cell r="BL1030" t="str">
            <v/>
          </cell>
          <cell r="BM1030" t="str">
            <v/>
          </cell>
          <cell r="BN1030" t="str">
            <v/>
          </cell>
          <cell r="BO1030" t="str">
            <v/>
          </cell>
          <cell r="BP1030" t="str">
            <v/>
          </cell>
          <cell r="BQ1030" t="str">
            <v/>
          </cell>
          <cell r="BR1030" t="str">
            <v/>
          </cell>
          <cell r="BS1030" t="str">
            <v/>
          </cell>
          <cell r="BT1030" t="str">
            <v/>
          </cell>
          <cell r="BU1030" t="str">
            <v/>
          </cell>
          <cell r="BV1030" t="str">
            <v/>
          </cell>
          <cell r="BW1030" t="str">
            <v/>
          </cell>
          <cell r="BX1030" t="str">
            <v/>
          </cell>
        </row>
        <row r="1031">
          <cell r="A1031" t="str">
            <v>SOB365DYN</v>
          </cell>
          <cell r="B1031" t="str">
            <v>Microsoft Dynamics 365</v>
          </cell>
          <cell r="C1031" t="str">
            <v>Gérer et optimiser la relation client</v>
          </cell>
          <cell r="D1031" t="str">
            <v>Mahdi AZIZI</v>
          </cell>
          <cell r="E1031" t="str">
            <v/>
          </cell>
          <cell r="F1031" t="str">
            <v>AZIZI, Mahdi</v>
          </cell>
          <cell r="G1031" t="str">
            <v/>
          </cell>
          <cell r="H1031" t="str">
            <v/>
          </cell>
          <cell r="I1031" t="str">
            <v/>
          </cell>
          <cell r="J1031" t="str">
            <v/>
          </cell>
          <cell r="K1031" t="str">
            <v>Edition du 1 June 2021</v>
          </cell>
          <cell r="L1031" t="str">
            <v>216 pages</v>
          </cell>
          <cell r="M1031" t="str">
            <v>Editions ENI</v>
          </cell>
          <cell r="N1031" t="str">
            <v>fre</v>
          </cell>
          <cell r="O1031" t="str">
            <v>fre</v>
          </cell>
          <cell r="P1031" t="str">
            <v>fre</v>
          </cell>
          <cell r="Q1031" t="str">
            <v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v>
          </cell>
          <cell r="R1031">
            <v>9782409030482</v>
          </cell>
          <cell r="S1031" t="str">
            <v>Version Numérique</v>
          </cell>
          <cell r="T1031">
            <v>9782409030475</v>
          </cell>
          <cell r="U1031" t="str">
            <v>Version Imprimée</v>
          </cell>
          <cell r="V1031" t="str">
            <v>St-Herblain</v>
          </cell>
          <cell r="W1031" t="str">
            <v>Editions ENI</v>
          </cell>
          <cell r="X1031">
            <v>2021</v>
          </cell>
          <cell r="Y1031" t="str">
            <v>Bibliothèque Numérique ENI (Service en ligne)</v>
          </cell>
          <cell r="Z1031" t="str">
            <v>SOLUTIONS BUSINESS</v>
          </cell>
          <cell r="AA1031" t="str">
            <v>texte</v>
          </cell>
          <cell r="AB1031" t="str">
            <v>txt</v>
          </cell>
          <cell r="AC1031" t="str">
            <v>rdacontent/fre</v>
          </cell>
          <cell r="AD1031" t="str">
            <v>informatique</v>
          </cell>
          <cell r="AE1031" t="str">
            <v>c</v>
          </cell>
          <cell r="AF1031" t="str">
            <v>rdamedia/fre</v>
          </cell>
          <cell r="AG1031" t="str">
            <v>ressource en ligne</v>
          </cell>
          <cell r="AH1031" t="str">
            <v>cr</v>
          </cell>
          <cell r="AI1031" t="str">
            <v>rdacarrier/fre</v>
          </cell>
          <cell r="AJ1031" t="str">
            <v>m\\\\\o\\d\\\\\\\\</v>
          </cell>
          <cell r="AK1031" t="str">
            <v>cr\cn\\\\uuaua</v>
          </cell>
          <cell r="AL1031" t="str">
            <v>Accès restreint aux membres</v>
          </cell>
          <cell r="AM1031" t="str">
            <v>Source de la note de description : Version imprimée</v>
          </cell>
          <cell r="AN1031" t="str">
            <v/>
          </cell>
          <cell r="AO1031" t="str">
            <v>%SITE_CLIENT%/?library_guid=82BF9F91-6F13-40E7-9155-C4BB844B6019</v>
          </cell>
          <cell r="AP1031" t="str">
            <v>Accès au travers du portail ENI</v>
          </cell>
          <cell r="AQ1031" t="str">
            <v xml:space="preserve"> campagnes</v>
          </cell>
          <cell r="AR1031" t="str">
            <v xml:space="preserve"> Dynamics 365 Customer Service </v>
          </cell>
          <cell r="AS1031" t="str">
            <v xml:space="preserve"> Dynamics 365 for Customer Engagement </v>
          </cell>
          <cell r="AT1031" t="str">
            <v xml:space="preserve"> Dynamics 365 Marketing </v>
          </cell>
          <cell r="AU1031" t="str">
            <v xml:space="preserve"> Dynamics 365 Sales </v>
          </cell>
          <cell r="AV1031" t="str">
            <v xml:space="preserve"> Dynamics CRM </v>
          </cell>
          <cell r="AW1031" t="str">
            <v xml:space="preserve"> e</v>
          </cell>
          <cell r="AX1031" t="str">
            <v xml:space="preserve"> emailing </v>
          </cell>
          <cell r="AY1031" t="str">
            <v xml:space="preserve"> Processus de vente </v>
          </cell>
          <cell r="AZ1031" t="str">
            <v xml:space="preserve"> prospects </v>
          </cell>
          <cell r="BA1031" t="str">
            <v xml:space="preserve"> réclamations </v>
          </cell>
          <cell r="BB1031" t="str">
            <v xml:space="preserve"> référentiel clients </v>
          </cell>
          <cell r="BC1031" t="str">
            <v xml:space="preserve"> SAV </v>
          </cell>
          <cell r="BD1031" t="str">
            <v xml:space="preserve"> scores </v>
          </cell>
          <cell r="BE1031" t="str">
            <v xml:space="preserve"> Segmentation </v>
          </cell>
          <cell r="BF1031" t="str">
            <v xml:space="preserve">CRM </v>
          </cell>
          <cell r="BG1031" t="str">
            <v xml:space="preserve">mailing </v>
          </cell>
          <cell r="BH1031" t="str">
            <v/>
          </cell>
          <cell r="BI1031" t="str">
            <v/>
          </cell>
          <cell r="BJ1031" t="str">
            <v/>
          </cell>
          <cell r="BK1031" t="str">
            <v/>
          </cell>
          <cell r="BL1031" t="str">
            <v/>
          </cell>
          <cell r="BM1031" t="str">
            <v/>
          </cell>
          <cell r="BN1031" t="str">
            <v/>
          </cell>
          <cell r="BO1031" t="str">
            <v/>
          </cell>
          <cell r="BP1031" t="str">
            <v/>
          </cell>
          <cell r="BQ1031" t="str">
            <v/>
          </cell>
          <cell r="BR1031" t="str">
            <v/>
          </cell>
          <cell r="BS1031" t="str">
            <v/>
          </cell>
          <cell r="BT1031" t="str">
            <v/>
          </cell>
          <cell r="BU1031" t="str">
            <v/>
          </cell>
          <cell r="BV1031" t="str">
            <v/>
          </cell>
          <cell r="BW1031" t="str">
            <v/>
          </cell>
          <cell r="BX1031" t="str">
            <v/>
          </cell>
        </row>
        <row r="1032">
          <cell r="A1032" t="str">
            <v>SOB365OFFGCP</v>
          </cell>
          <cell r="B1032" t="str">
            <v>Gestion collaborative de projet avec Office 365</v>
          </cell>
          <cell r="C1032" t="str">
            <v>Méthodologie et bonnes pratiques</v>
          </cell>
          <cell r="D1032" t="str">
            <v>Gilles BALMISSE</v>
          </cell>
          <cell r="E1032" t="str">
            <v/>
          </cell>
          <cell r="F1032" t="str">
            <v>BALMISSE, Gilles</v>
          </cell>
          <cell r="G1032" t="str">
            <v/>
          </cell>
          <cell r="H1032" t="str">
            <v/>
          </cell>
          <cell r="I1032" t="str">
            <v/>
          </cell>
          <cell r="J1032" t="str">
            <v/>
          </cell>
          <cell r="K1032" t="str">
            <v>Edition du 1 August 2017</v>
          </cell>
          <cell r="L1032" t="str">
            <v>326 pages</v>
          </cell>
          <cell r="M1032" t="str">
            <v>Editions ENI</v>
          </cell>
          <cell r="N1032" t="str">
            <v>fre</v>
          </cell>
          <cell r="O1032" t="str">
            <v>fre</v>
          </cell>
          <cell r="P1032" t="str">
            <v>fre</v>
          </cell>
          <cell r="Q1032" t="str">
            <v>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v>
          </cell>
          <cell r="R1032">
            <v>9782409009969</v>
          </cell>
          <cell r="S1032" t="str">
            <v>Version Numérique</v>
          </cell>
          <cell r="T1032">
            <v>9782409008917</v>
          </cell>
          <cell r="U1032" t="str">
            <v>Version Imprimée</v>
          </cell>
          <cell r="V1032" t="str">
            <v>St-Herblain</v>
          </cell>
          <cell r="W1032" t="str">
            <v>Editions ENI</v>
          </cell>
          <cell r="X1032">
            <v>2017</v>
          </cell>
          <cell r="Y1032" t="str">
            <v>Bibliothèque Numérique ENI (Service en ligne)</v>
          </cell>
          <cell r="Z1032" t="str">
            <v>SOLUTIONS BUSINESS</v>
          </cell>
          <cell r="AA1032" t="str">
            <v>texte</v>
          </cell>
          <cell r="AB1032" t="str">
            <v>txt</v>
          </cell>
          <cell r="AC1032" t="str">
            <v>rdacontent/fre</v>
          </cell>
          <cell r="AD1032" t="str">
            <v>informatique</v>
          </cell>
          <cell r="AE1032" t="str">
            <v>c</v>
          </cell>
          <cell r="AF1032" t="str">
            <v>rdamedia/fre</v>
          </cell>
          <cell r="AG1032" t="str">
            <v>ressource en ligne</v>
          </cell>
          <cell r="AH1032" t="str">
            <v>cr</v>
          </cell>
          <cell r="AI1032" t="str">
            <v>rdacarrier/fre</v>
          </cell>
          <cell r="AJ1032" t="str">
            <v>m\\\\\o\\d\\\\\\\\</v>
          </cell>
          <cell r="AK1032" t="str">
            <v>cr\cn\\\\uuaua</v>
          </cell>
          <cell r="AL1032" t="str">
            <v>Accès restreint aux membres</v>
          </cell>
          <cell r="AM1032" t="str">
            <v>Source de la note de description : Version imprimée</v>
          </cell>
          <cell r="AN1032" t="str">
            <v/>
          </cell>
          <cell r="AO1032" t="str">
            <v>%SITE_CLIENT%/?library_guid=2A137626-16E2-4149-838E-3750BE040AB2</v>
          </cell>
          <cell r="AP1032" t="str">
            <v>Accès au travers du portail ENI</v>
          </cell>
          <cell r="AQ1032" t="str">
            <v xml:space="preserve"> Groupes </v>
          </cell>
          <cell r="AR1032" t="str">
            <v xml:space="preserve"> LNSOB365OFFGCP</v>
          </cell>
          <cell r="AS1032" t="str">
            <v xml:space="preserve"> Planner </v>
          </cell>
          <cell r="AT1032" t="str">
            <v xml:space="preserve"> Project Online </v>
          </cell>
          <cell r="AU1032" t="str">
            <v xml:space="preserve"> SharePoint </v>
          </cell>
          <cell r="AV1032" t="str">
            <v xml:space="preserve"> Skype Entreprise </v>
          </cell>
          <cell r="AW1032" t="str">
            <v xml:space="preserve"> Teams </v>
          </cell>
          <cell r="AX1032" t="str">
            <v xml:space="preserve"> Yammer </v>
          </cell>
          <cell r="AY1032" t="str">
            <v xml:space="preserve">Travail collaboratif </v>
          </cell>
          <cell r="AZ1032" t="str">
            <v/>
          </cell>
          <cell r="BA1032" t="str">
            <v/>
          </cell>
          <cell r="BB1032" t="str">
            <v/>
          </cell>
          <cell r="BC1032" t="str">
            <v/>
          </cell>
          <cell r="BD1032" t="str">
            <v/>
          </cell>
          <cell r="BE1032" t="str">
            <v/>
          </cell>
          <cell r="BF1032" t="str">
            <v/>
          </cell>
          <cell r="BG1032" t="str">
            <v/>
          </cell>
          <cell r="BH1032" t="str">
            <v/>
          </cell>
          <cell r="BI1032" t="str">
            <v/>
          </cell>
          <cell r="BJ1032" t="str">
            <v/>
          </cell>
          <cell r="BK1032" t="str">
            <v/>
          </cell>
          <cell r="BL1032" t="str">
            <v/>
          </cell>
          <cell r="BM1032" t="str">
            <v/>
          </cell>
          <cell r="BN1032" t="str">
            <v/>
          </cell>
          <cell r="BO1032" t="str">
            <v/>
          </cell>
          <cell r="BP1032" t="str">
            <v/>
          </cell>
          <cell r="BQ1032" t="str">
            <v/>
          </cell>
          <cell r="BR1032" t="str">
            <v/>
          </cell>
          <cell r="BS1032" t="str">
            <v/>
          </cell>
          <cell r="BT1032" t="str">
            <v/>
          </cell>
          <cell r="BU1032" t="str">
            <v/>
          </cell>
          <cell r="BV1032" t="str">
            <v/>
          </cell>
          <cell r="BW1032" t="str">
            <v/>
          </cell>
          <cell r="BX1032" t="str">
            <v/>
          </cell>
        </row>
        <row r="1033">
          <cell r="A1033" t="str">
            <v>SOB3MATFI</v>
          </cell>
          <cell r="B1033" t="str">
            <v>Mathématiques financières (3ième édition)</v>
          </cell>
          <cell r="C1033" t="str">
            <v>Construisez votre bibliothèque de fonctions avec VBA Excel</v>
          </cell>
          <cell r="D1033" t="str">
            <v>Stéphane Hamard</v>
          </cell>
          <cell r="E1033" t="str">
            <v/>
          </cell>
          <cell r="F1033" t="str">
            <v>Hamard, Stéphane</v>
          </cell>
          <cell r="G1033" t="str">
            <v/>
          </cell>
          <cell r="H1033" t="str">
            <v/>
          </cell>
          <cell r="I1033" t="str">
            <v/>
          </cell>
          <cell r="J1033" t="str">
            <v/>
          </cell>
          <cell r="K1033" t="str">
            <v>Edition du 1 December 2015</v>
          </cell>
          <cell r="L1033" t="str">
            <v>258 pages</v>
          </cell>
          <cell r="M1033" t="str">
            <v>Editions ENI</v>
          </cell>
          <cell r="N1033" t="str">
            <v>fre</v>
          </cell>
          <cell r="O1033" t="str">
            <v>fre</v>
          </cell>
          <cell r="P1033" t="str">
            <v>fre</v>
          </cell>
          <cell r="Q1033" t="str">
            <v>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v>
          </cell>
          <cell r="R1033">
            <v>9782746099616</v>
          </cell>
          <cell r="S1033" t="str">
            <v>Version Numérique</v>
          </cell>
          <cell r="T1033">
            <v>9782746098213</v>
          </cell>
          <cell r="U1033" t="str">
            <v>Version Imprimée</v>
          </cell>
          <cell r="V1033" t="str">
            <v>St-Herblain</v>
          </cell>
          <cell r="W1033" t="str">
            <v>Editions ENI</v>
          </cell>
          <cell r="X1033">
            <v>2015</v>
          </cell>
          <cell r="Y1033" t="str">
            <v>Bibliothèque Numérique ENI (Service en ligne)</v>
          </cell>
          <cell r="Z1033" t="str">
            <v>SOLUTIONS BUSINESS</v>
          </cell>
          <cell r="AA1033" t="str">
            <v>texte</v>
          </cell>
          <cell r="AB1033" t="str">
            <v>txt</v>
          </cell>
          <cell r="AC1033" t="str">
            <v>rdacontent/fre</v>
          </cell>
          <cell r="AD1033" t="str">
            <v>informatique</v>
          </cell>
          <cell r="AE1033" t="str">
            <v>c</v>
          </cell>
          <cell r="AF1033" t="str">
            <v>rdamedia/fre</v>
          </cell>
          <cell r="AG1033" t="str">
            <v>ressource en ligne</v>
          </cell>
          <cell r="AH1033" t="str">
            <v>cr</v>
          </cell>
          <cell r="AI1033" t="str">
            <v>rdacarrier/fre</v>
          </cell>
          <cell r="AJ1033" t="str">
            <v>m\\\\\o\\d\\\\\\\\</v>
          </cell>
          <cell r="AK1033" t="str">
            <v>cr\cn\\\\uuaua</v>
          </cell>
          <cell r="AL1033" t="str">
            <v>Accès restreint aux membres</v>
          </cell>
          <cell r="AM1033" t="str">
            <v>Source de la note de description : Version imprimée</v>
          </cell>
          <cell r="AN1033" t="str">
            <v/>
          </cell>
          <cell r="AO1033" t="str">
            <v>%SITE_CLIENT%/?library_guid=BE69E3D3-DAE7-47C2-B4F6-150D9CCE1CD8</v>
          </cell>
          <cell r="AP1033" t="str">
            <v>Accès au travers du portail ENI</v>
          </cell>
          <cell r="AQ1033" t="str">
            <v xml:space="preserve"> calendrier Target </v>
          </cell>
          <cell r="AR1033" t="str">
            <v xml:space="preserve"> Excel VBA </v>
          </cell>
          <cell r="AS1033" t="str">
            <v xml:space="preserve"> flux </v>
          </cell>
          <cell r="AT1033" t="str">
            <v xml:space="preserve"> fonction </v>
          </cell>
          <cell r="AU1033" t="str">
            <v xml:space="preserve"> inflation </v>
          </cell>
          <cell r="AV1033" t="str">
            <v xml:space="preserve"> jambe fixe </v>
          </cell>
          <cell r="AW1033" t="str">
            <v xml:space="preserve"> jambe variable </v>
          </cell>
          <cell r="AX1033" t="str">
            <v xml:space="preserve"> LNSOB3MATFI</v>
          </cell>
          <cell r="AY1033" t="str">
            <v xml:space="preserve"> point mort </v>
          </cell>
          <cell r="AZ1033" t="str">
            <v xml:space="preserve"> portefeuille </v>
          </cell>
          <cell r="BA1033" t="str">
            <v xml:space="preserve"> sensibilité </v>
          </cell>
          <cell r="BB1033" t="str">
            <v xml:space="preserve"> spread </v>
          </cell>
          <cell r="BC1033" t="str">
            <v xml:space="preserve"> swaps </v>
          </cell>
          <cell r="BD1033" t="str">
            <v xml:space="preserve"> taux actuariel </v>
          </cell>
          <cell r="BE1033" t="str">
            <v xml:space="preserve"> taux fixe </v>
          </cell>
          <cell r="BF1033" t="str">
            <v xml:space="preserve"> taux variable </v>
          </cell>
          <cell r="BG1033" t="str">
            <v xml:space="preserve"> titres indexés </v>
          </cell>
          <cell r="BH1033" t="str">
            <v xml:space="preserve">Visual Basic </v>
          </cell>
          <cell r="BI1033" t="str">
            <v/>
          </cell>
          <cell r="BJ1033" t="str">
            <v/>
          </cell>
          <cell r="BK1033" t="str">
            <v/>
          </cell>
          <cell r="BL1033" t="str">
            <v/>
          </cell>
          <cell r="BM1033" t="str">
            <v/>
          </cell>
          <cell r="BN1033" t="str">
            <v/>
          </cell>
          <cell r="BO1033" t="str">
            <v/>
          </cell>
          <cell r="BP1033" t="str">
            <v/>
          </cell>
          <cell r="BQ1033" t="str">
            <v/>
          </cell>
          <cell r="BR1033" t="str">
            <v/>
          </cell>
          <cell r="BS1033" t="str">
            <v/>
          </cell>
          <cell r="BT1033" t="str">
            <v/>
          </cell>
          <cell r="BU1033" t="str">
            <v/>
          </cell>
          <cell r="BV1033" t="str">
            <v/>
          </cell>
          <cell r="BW1033" t="str">
            <v/>
          </cell>
          <cell r="BX1033" t="str">
            <v/>
          </cell>
        </row>
        <row r="1034">
          <cell r="A1034" t="str">
            <v>SOB4DLEAR</v>
          </cell>
          <cell r="B1034" t="str">
            <v>Réussir votre projet Digital Learning</v>
          </cell>
          <cell r="C1034" t="str">
            <v>Du présentiel enrichi au distanciel : les nouvelles modalités d'apprentissage  (4e édition)</v>
          </cell>
          <cell r="D1034" t="str">
            <v>Marie PRAT</v>
          </cell>
          <cell r="E1034" t="str">
            <v/>
          </cell>
          <cell r="F1034" t="str">
            <v>PRAT, Marie</v>
          </cell>
          <cell r="G1034" t="str">
            <v/>
          </cell>
          <cell r="H1034" t="str">
            <v/>
          </cell>
          <cell r="I1034" t="str">
            <v/>
          </cell>
          <cell r="J1034" t="str">
            <v/>
          </cell>
          <cell r="K1034" t="str">
            <v>Edition du 1 September 2021</v>
          </cell>
          <cell r="L1034" t="str">
            <v>389 pages</v>
          </cell>
          <cell r="M1034" t="str">
            <v>Editions ENI</v>
          </cell>
          <cell r="N1034" t="str">
            <v>fre</v>
          </cell>
          <cell r="O1034" t="str">
            <v>fre</v>
          </cell>
          <cell r="P1034" t="str">
            <v>fre</v>
          </cell>
          <cell r="Q1034" t="str">
            <v>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v>
          </cell>
          <cell r="R1034">
            <v>9782409031717</v>
          </cell>
          <cell r="S1034" t="str">
            <v>Version Numérique</v>
          </cell>
          <cell r="T1034">
            <v>9782409031700</v>
          </cell>
          <cell r="U1034" t="str">
            <v>Version Imprimée</v>
          </cell>
          <cell r="V1034" t="str">
            <v>St-Herblain</v>
          </cell>
          <cell r="W1034" t="str">
            <v>Editions ENI</v>
          </cell>
          <cell r="X1034">
            <v>2021</v>
          </cell>
          <cell r="Y1034" t="str">
            <v>Bibliothèque Numérique ENI (Service en ligne)</v>
          </cell>
          <cell r="Z1034" t="str">
            <v>SOLUTIONS BUSINESS</v>
          </cell>
          <cell r="AA1034" t="str">
            <v>texte</v>
          </cell>
          <cell r="AB1034" t="str">
            <v>txt</v>
          </cell>
          <cell r="AC1034" t="str">
            <v>rdacontent/fre</v>
          </cell>
          <cell r="AD1034" t="str">
            <v>informatique</v>
          </cell>
          <cell r="AE1034" t="str">
            <v>c</v>
          </cell>
          <cell r="AF1034" t="str">
            <v>rdamedia/fre</v>
          </cell>
          <cell r="AG1034" t="str">
            <v>ressource en ligne</v>
          </cell>
          <cell r="AH1034" t="str">
            <v>cr</v>
          </cell>
          <cell r="AI1034" t="str">
            <v>rdacarrier/fre</v>
          </cell>
          <cell r="AJ1034" t="str">
            <v>m\\\\\o\\d\\\\\\\\</v>
          </cell>
          <cell r="AK1034" t="str">
            <v>cr\cn\\\\uuaua</v>
          </cell>
          <cell r="AL1034" t="str">
            <v>Accès restreint aux membres</v>
          </cell>
          <cell r="AM1034" t="str">
            <v>Source de la note de description : Version imprimée</v>
          </cell>
          <cell r="AN1034" t="str">
            <v/>
          </cell>
          <cell r="AO1034" t="str">
            <v>%SITE_CLIENT%/?library_guid=8E81D7C0-8511-4A3E-B5B4-5930F509584D</v>
          </cell>
          <cell r="AP1034" t="str">
            <v>Accès au travers du portail ENI</v>
          </cell>
          <cell r="AQ1034" t="str">
            <v xml:space="preserve"> classe virtuelle</v>
          </cell>
          <cell r="AR1034" t="str">
            <v xml:space="preserve"> distanciel </v>
          </cell>
          <cell r="AS1034" t="str">
            <v xml:space="preserve"> LMS </v>
          </cell>
          <cell r="AT1034" t="str">
            <v xml:space="preserve"> MOOC </v>
          </cell>
          <cell r="AU1034" t="str">
            <v xml:space="preserve"> plate</v>
          </cell>
          <cell r="AV1034" t="str">
            <v xml:space="preserve"> présentiel </v>
          </cell>
          <cell r="AW1034" t="str">
            <v xml:space="preserve"> tutorat </v>
          </cell>
          <cell r="AX1034" t="str">
            <v>e</v>
          </cell>
          <cell r="AY1034" t="str">
            <v xml:space="preserve">forme </v>
          </cell>
          <cell r="AZ1034" t="str">
            <v xml:space="preserve">learning </v>
          </cell>
          <cell r="BA1034" t="str">
            <v/>
          </cell>
          <cell r="BB1034" t="str">
            <v/>
          </cell>
          <cell r="BC1034" t="str">
            <v/>
          </cell>
          <cell r="BD1034" t="str">
            <v/>
          </cell>
          <cell r="BE1034" t="str">
            <v/>
          </cell>
          <cell r="BF1034" t="str">
            <v/>
          </cell>
          <cell r="BG1034" t="str">
            <v/>
          </cell>
          <cell r="BH1034" t="str">
            <v/>
          </cell>
          <cell r="BI1034" t="str">
            <v/>
          </cell>
          <cell r="BJ1034" t="str">
            <v/>
          </cell>
          <cell r="BK1034" t="str">
            <v/>
          </cell>
          <cell r="BL1034" t="str">
            <v/>
          </cell>
          <cell r="BM1034" t="str">
            <v/>
          </cell>
          <cell r="BN1034" t="str">
            <v/>
          </cell>
          <cell r="BO1034" t="str">
            <v/>
          </cell>
          <cell r="BP1034" t="str">
            <v/>
          </cell>
          <cell r="BQ1034" t="str">
            <v/>
          </cell>
          <cell r="BR1034" t="str">
            <v/>
          </cell>
          <cell r="BS1034" t="str">
            <v/>
          </cell>
          <cell r="BT1034" t="str">
            <v/>
          </cell>
          <cell r="BU1034" t="str">
            <v/>
          </cell>
          <cell r="BV1034" t="str">
            <v/>
          </cell>
          <cell r="BW1034" t="str">
            <v/>
          </cell>
          <cell r="BX1034" t="str">
            <v/>
          </cell>
        </row>
        <row r="1035">
          <cell r="A1035" t="str">
            <v>SOBAGT</v>
          </cell>
          <cell r="B1035" t="str">
            <v>Apprenez à gérer le temps</v>
          </cell>
          <cell r="C1035" t="str">
            <v>Concevez planning, échéanciers, tableaux d'absence</v>
          </cell>
          <cell r="D1035" t="str">
            <v>Faïza MOUMEN PIASCO</v>
          </cell>
          <cell r="E1035" t="str">
            <v/>
          </cell>
          <cell r="F1035" t="str">
            <v>MOUMEN PIASCO, Faïza</v>
          </cell>
          <cell r="G1035" t="str">
            <v/>
          </cell>
          <cell r="H1035" t="str">
            <v/>
          </cell>
          <cell r="I1035" t="str">
            <v/>
          </cell>
          <cell r="J1035" t="str">
            <v/>
          </cell>
          <cell r="K1035" t="str">
            <v>Edition du 1 October 2012</v>
          </cell>
          <cell r="L1035" t="str">
            <v>224 pages</v>
          </cell>
          <cell r="M1035" t="str">
            <v>Editions ENI</v>
          </cell>
          <cell r="N1035" t="str">
            <v>fre</v>
          </cell>
          <cell r="O1035" t="str">
            <v>fre</v>
          </cell>
          <cell r="P1035" t="str">
            <v>fre</v>
          </cell>
          <cell r="Q1035" t="str">
            <v>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v>
          </cell>
          <cell r="R1035">
            <v>9782746076969</v>
          </cell>
          <cell r="S1035" t="str">
            <v>Version Numérique</v>
          </cell>
          <cell r="T1035">
            <v>9782746076105</v>
          </cell>
          <cell r="U1035" t="str">
            <v>Version Imprimée</v>
          </cell>
          <cell r="V1035" t="str">
            <v>St-Herblain</v>
          </cell>
          <cell r="W1035" t="str">
            <v>Editions ENI</v>
          </cell>
          <cell r="X1035">
            <v>2012</v>
          </cell>
          <cell r="Y1035" t="str">
            <v>Bibliothèque Numérique ENI (Service en ligne)</v>
          </cell>
          <cell r="Z1035" t="str">
            <v>SOLUTIONS BUSINESS</v>
          </cell>
          <cell r="AA1035" t="str">
            <v>texte</v>
          </cell>
          <cell r="AB1035" t="str">
            <v>txt</v>
          </cell>
          <cell r="AC1035" t="str">
            <v>rdacontent/fre</v>
          </cell>
          <cell r="AD1035" t="str">
            <v>informatique</v>
          </cell>
          <cell r="AE1035" t="str">
            <v>c</v>
          </cell>
          <cell r="AF1035" t="str">
            <v>rdamedia/fre</v>
          </cell>
          <cell r="AG1035" t="str">
            <v>ressource en ligne</v>
          </cell>
          <cell r="AH1035" t="str">
            <v>cr</v>
          </cell>
          <cell r="AI1035" t="str">
            <v>rdacarrier/fre</v>
          </cell>
          <cell r="AJ1035" t="str">
            <v>m\\\\\o\\d\\\\\\\\</v>
          </cell>
          <cell r="AK1035" t="str">
            <v>cr\cn\\\\uuaua</v>
          </cell>
          <cell r="AL1035" t="str">
            <v>Accès restreint aux membres</v>
          </cell>
          <cell r="AM1035" t="str">
            <v>Source de la note de description : Version imprimée</v>
          </cell>
          <cell r="AN1035" t="str">
            <v/>
          </cell>
          <cell r="AO1035" t="str">
            <v>%SITE_CLIENT%/?library_guid=0009E204-1D2A-43B8-8285-207695268C1E</v>
          </cell>
          <cell r="AP1035" t="str">
            <v>Accès au travers du portail ENI</v>
          </cell>
          <cell r="AQ1035" t="str">
            <v xml:space="preserve"> calcul </v>
          </cell>
          <cell r="AR1035" t="str">
            <v xml:space="preserve"> date </v>
          </cell>
          <cell r="AS1035" t="str">
            <v xml:space="preserve"> Fonctions </v>
          </cell>
          <cell r="AT1035" t="str">
            <v xml:space="preserve"> heure </v>
          </cell>
          <cell r="AU1035" t="str">
            <v xml:space="preserve"> LNSOBAGT</v>
          </cell>
          <cell r="AV1035" t="str">
            <v xml:space="preserve"> tableur </v>
          </cell>
          <cell r="AW1035" t="str">
            <v xml:space="preserve">Microsoft </v>
          </cell>
          <cell r="AX1035" t="str">
            <v/>
          </cell>
          <cell r="AY1035" t="str">
            <v/>
          </cell>
          <cell r="AZ1035" t="str">
            <v/>
          </cell>
          <cell r="BA1035" t="str">
            <v/>
          </cell>
          <cell r="BB1035" t="str">
            <v/>
          </cell>
          <cell r="BC1035" t="str">
            <v/>
          </cell>
          <cell r="BD1035" t="str">
            <v/>
          </cell>
          <cell r="BE1035" t="str">
            <v/>
          </cell>
          <cell r="BF1035" t="str">
            <v/>
          </cell>
          <cell r="BG1035" t="str">
            <v/>
          </cell>
          <cell r="BH1035" t="str">
            <v/>
          </cell>
          <cell r="BI1035" t="str">
            <v/>
          </cell>
          <cell r="BJ1035" t="str">
            <v/>
          </cell>
          <cell r="BK1035" t="str">
            <v/>
          </cell>
          <cell r="BL1035" t="str">
            <v/>
          </cell>
          <cell r="BM1035" t="str">
            <v/>
          </cell>
          <cell r="BN1035" t="str">
            <v/>
          </cell>
          <cell r="BO1035" t="str">
            <v/>
          </cell>
          <cell r="BP1035" t="str">
            <v/>
          </cell>
          <cell r="BQ1035" t="str">
            <v/>
          </cell>
          <cell r="BR1035" t="str">
            <v/>
          </cell>
          <cell r="BS1035" t="str">
            <v/>
          </cell>
          <cell r="BT1035" t="str">
            <v/>
          </cell>
          <cell r="BU1035" t="str">
            <v/>
          </cell>
          <cell r="BV1035" t="str">
            <v/>
          </cell>
          <cell r="BW1035" t="str">
            <v/>
          </cell>
          <cell r="BX1035" t="str">
            <v/>
          </cell>
        </row>
        <row r="1036">
          <cell r="A1036" t="str">
            <v>SOBATCD</v>
          </cell>
          <cell r="B1036" t="str">
            <v>Analysez efficacement vos données à l'aide des tableaux croisés dynamiques</v>
          </cell>
          <cell r="C1036" t="str">
            <v/>
          </cell>
          <cell r="D1036" t="str">
            <v>Pierre RIGOLLET</v>
          </cell>
          <cell r="E1036" t="str">
            <v/>
          </cell>
          <cell r="F1036" t="str">
            <v>RIGOLLET, Pierre</v>
          </cell>
          <cell r="G1036" t="str">
            <v/>
          </cell>
          <cell r="H1036" t="str">
            <v/>
          </cell>
          <cell r="I1036" t="str">
            <v/>
          </cell>
          <cell r="J1036" t="str">
            <v/>
          </cell>
          <cell r="K1036" t="str">
            <v>Edition du 1 September 2012</v>
          </cell>
          <cell r="L1036" t="str">
            <v>273 pages</v>
          </cell>
          <cell r="M1036" t="str">
            <v>Editions ENI</v>
          </cell>
          <cell r="N1036" t="str">
            <v>fre</v>
          </cell>
          <cell r="O1036" t="str">
            <v>fre</v>
          </cell>
          <cell r="P1036" t="str">
            <v>fre</v>
          </cell>
          <cell r="Q1036" t="str">
            <v>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v>
          </cell>
          <cell r="R1036">
            <v>9782746076020</v>
          </cell>
          <cell r="S1036" t="str">
            <v>Version Numérique</v>
          </cell>
          <cell r="T1036">
            <v>9782746075658</v>
          </cell>
          <cell r="U1036" t="str">
            <v>Version Imprimée</v>
          </cell>
          <cell r="V1036" t="str">
            <v>St-Herblain</v>
          </cell>
          <cell r="W1036" t="str">
            <v>Editions ENI</v>
          </cell>
          <cell r="X1036">
            <v>2012</v>
          </cell>
          <cell r="Y1036" t="str">
            <v>Bibliothèque Numérique ENI (Service en ligne)</v>
          </cell>
          <cell r="Z1036" t="str">
            <v>SOLUTIONS BUSINESS</v>
          </cell>
          <cell r="AA1036" t="str">
            <v>texte</v>
          </cell>
          <cell r="AB1036" t="str">
            <v>txt</v>
          </cell>
          <cell r="AC1036" t="str">
            <v>rdacontent/fre</v>
          </cell>
          <cell r="AD1036" t="str">
            <v>informatique</v>
          </cell>
          <cell r="AE1036" t="str">
            <v>c</v>
          </cell>
          <cell r="AF1036" t="str">
            <v>rdamedia/fre</v>
          </cell>
          <cell r="AG1036" t="str">
            <v>ressource en ligne</v>
          </cell>
          <cell r="AH1036" t="str">
            <v>cr</v>
          </cell>
          <cell r="AI1036" t="str">
            <v>rdacarrier/fre</v>
          </cell>
          <cell r="AJ1036" t="str">
            <v>m\\\\\o\\d\\\\\\\\</v>
          </cell>
          <cell r="AK1036" t="str">
            <v>cr\cn\\\\uuaua</v>
          </cell>
          <cell r="AL1036" t="str">
            <v>Accès restreint aux membres</v>
          </cell>
          <cell r="AM1036" t="str">
            <v>Source de la note de description : Version imprimée</v>
          </cell>
          <cell r="AN1036" t="str">
            <v/>
          </cell>
          <cell r="AO1036" t="str">
            <v>%SITE_CLIENT%/?library_guid=8584DC01-D7DD-4474-B94C-A275F1052D42</v>
          </cell>
          <cell r="AP1036" t="str">
            <v>Accès au travers du portail ENI</v>
          </cell>
          <cell r="AQ1036" t="str">
            <v xml:space="preserve"> analyse croisée </v>
          </cell>
          <cell r="AR1036" t="str">
            <v xml:space="preserve"> classeur </v>
          </cell>
          <cell r="AS1036" t="str">
            <v xml:space="preserve"> e</v>
          </cell>
          <cell r="AT1036" t="str">
            <v xml:space="preserve"> ebook </v>
          </cell>
          <cell r="AU1036" t="str">
            <v xml:space="preserve"> excel 10 </v>
          </cell>
          <cell r="AV1036" t="str">
            <v xml:space="preserve"> feuille de calcul </v>
          </cell>
          <cell r="AW1036" t="str">
            <v xml:space="preserve"> formule </v>
          </cell>
          <cell r="AX1036" t="str">
            <v xml:space="preserve"> graphique croisé dynamique </v>
          </cell>
          <cell r="AY1036" t="str">
            <v xml:space="preserve"> livre numérique </v>
          </cell>
          <cell r="AZ1036" t="str">
            <v xml:space="preserve"> LNSOBATCD</v>
          </cell>
          <cell r="BA1036" t="str">
            <v xml:space="preserve"> slicer </v>
          </cell>
          <cell r="BB1036" t="str">
            <v xml:space="preserve"> statistique </v>
          </cell>
          <cell r="BC1036" t="str">
            <v xml:space="preserve"> tableau croisé </v>
          </cell>
          <cell r="BD1036" t="str">
            <v xml:space="preserve"> tableur </v>
          </cell>
          <cell r="BE1036" t="str">
            <v xml:space="preserve"> TCD </v>
          </cell>
          <cell r="BF1036" t="str">
            <v xml:space="preserve">book </v>
          </cell>
          <cell r="BG1036" t="str">
            <v xml:space="preserve">Microsoft </v>
          </cell>
          <cell r="BH1036" t="str">
            <v/>
          </cell>
          <cell r="BI1036" t="str">
            <v/>
          </cell>
          <cell r="BJ1036" t="str">
            <v/>
          </cell>
          <cell r="BK1036" t="str">
            <v/>
          </cell>
          <cell r="BL1036" t="str">
            <v/>
          </cell>
          <cell r="BM1036" t="str">
            <v/>
          </cell>
          <cell r="BN1036" t="str">
            <v/>
          </cell>
          <cell r="BO1036" t="str">
            <v/>
          </cell>
          <cell r="BP1036" t="str">
            <v/>
          </cell>
          <cell r="BQ1036" t="str">
            <v/>
          </cell>
          <cell r="BR1036" t="str">
            <v/>
          </cell>
          <cell r="BS1036" t="str">
            <v/>
          </cell>
          <cell r="BT1036" t="str">
            <v/>
          </cell>
          <cell r="BU1036" t="str">
            <v/>
          </cell>
          <cell r="BV1036" t="str">
            <v/>
          </cell>
          <cell r="BW1036" t="str">
            <v/>
          </cell>
          <cell r="BX1036" t="str">
            <v/>
          </cell>
        </row>
        <row r="1037">
          <cell r="A1037" t="str">
            <v>SOBBI13EXC</v>
          </cell>
          <cell r="B1037" t="str">
            <v>Business Intelligence</v>
          </cell>
          <cell r="C1037" t="str">
            <v>avec Excel, Power BI et Office 365</v>
          </cell>
          <cell r="D1037" t="str">
            <v>Jean-Pierre  GIRARDOT</v>
          </cell>
          <cell r="E1037" t="str">
            <v/>
          </cell>
          <cell r="F1037" t="str">
            <v xml:space="preserve">GIRARDOT, Jean-Pierre </v>
          </cell>
          <cell r="G1037" t="str">
            <v/>
          </cell>
          <cell r="H1037" t="str">
            <v/>
          </cell>
          <cell r="I1037" t="str">
            <v/>
          </cell>
          <cell r="J1037" t="str">
            <v/>
          </cell>
          <cell r="K1037" t="str">
            <v>Edition du 1 January 2015</v>
          </cell>
          <cell r="L1037" t="str">
            <v>414 pages</v>
          </cell>
          <cell r="M1037" t="str">
            <v>Editions ENI</v>
          </cell>
          <cell r="N1037" t="str">
            <v>fre</v>
          </cell>
          <cell r="O1037" t="str">
            <v>fre</v>
          </cell>
          <cell r="P1037" t="str">
            <v>fre</v>
          </cell>
          <cell r="Q1037" t="str">
            <v>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v>
          </cell>
          <cell r="R1037">
            <v>9782746094246</v>
          </cell>
          <cell r="S1037" t="str">
            <v>Version Numérique</v>
          </cell>
          <cell r="T1037">
            <v>9782746092891</v>
          </cell>
          <cell r="U1037" t="str">
            <v>Version Imprimée</v>
          </cell>
          <cell r="V1037" t="str">
            <v>St-Herblain</v>
          </cell>
          <cell r="W1037" t="str">
            <v>Editions ENI</v>
          </cell>
          <cell r="X1037">
            <v>2015</v>
          </cell>
          <cell r="Y1037" t="str">
            <v>Bibliothèque Numérique ENI (Service en ligne)</v>
          </cell>
          <cell r="Z1037" t="str">
            <v>SOLUTIONS BUSINESS</v>
          </cell>
          <cell r="AA1037" t="str">
            <v>texte</v>
          </cell>
          <cell r="AB1037" t="str">
            <v>txt</v>
          </cell>
          <cell r="AC1037" t="str">
            <v>rdacontent/fre</v>
          </cell>
          <cell r="AD1037" t="str">
            <v>informatique</v>
          </cell>
          <cell r="AE1037" t="str">
            <v>c</v>
          </cell>
          <cell r="AF1037" t="str">
            <v>rdamedia/fre</v>
          </cell>
          <cell r="AG1037" t="str">
            <v>ressource en ligne</v>
          </cell>
          <cell r="AH1037" t="str">
            <v>cr</v>
          </cell>
          <cell r="AI1037" t="str">
            <v>rdacarrier/fre</v>
          </cell>
          <cell r="AJ1037" t="str">
            <v>m\\\\\o\\d\\\\\\\\</v>
          </cell>
          <cell r="AK1037" t="str">
            <v>cr\cn\\\\uuaua</v>
          </cell>
          <cell r="AL1037" t="str">
            <v>Accès restreint aux membres</v>
          </cell>
          <cell r="AM1037" t="str">
            <v>Source de la note de description : Version imprimée</v>
          </cell>
          <cell r="AN1037" t="str">
            <v/>
          </cell>
          <cell r="AO1037" t="str">
            <v>%SITE_CLIENT%/?library_guid=3BC49DE8-4535-46EE-81A9-C8E0560F793D</v>
          </cell>
          <cell r="AP1037" t="str">
            <v>Accès au travers du portail ENI</v>
          </cell>
          <cell r="AQ1037" t="str">
            <v xml:space="preserve">  PowerQ&amp;amp;A </v>
          </cell>
          <cell r="AR1037" t="str">
            <v xml:space="preserve">  PowerQuery </v>
          </cell>
          <cell r="AS1037" t="str">
            <v xml:space="preserve"> BI </v>
          </cell>
          <cell r="AT1037" t="str">
            <v xml:space="preserve"> LNSOBBI13EXC</v>
          </cell>
          <cell r="AU1037" t="str">
            <v xml:space="preserve"> office365
 </v>
          </cell>
          <cell r="AV1037" t="str">
            <v xml:space="preserve"> Power Map </v>
          </cell>
          <cell r="AW1037" t="str">
            <v xml:space="preserve"> Power Pivot </v>
          </cell>
          <cell r="AX1037" t="str">
            <v xml:space="preserve"> Power Q&amp;amp;A </v>
          </cell>
          <cell r="AY1037" t="str">
            <v xml:space="preserve"> Power Query </v>
          </cell>
          <cell r="AZ1037" t="str">
            <v xml:space="preserve"> Power View </v>
          </cell>
          <cell r="BA1037" t="str">
            <v xml:space="preserve"> PowerMap </v>
          </cell>
          <cell r="BB1037" t="str">
            <v xml:space="preserve"> PowerPivot </v>
          </cell>
          <cell r="BC1037" t="str">
            <v xml:space="preserve"> PowerView </v>
          </cell>
          <cell r="BD1037" t="str">
            <v xml:space="preserve">PowerBI </v>
          </cell>
          <cell r="BE1037" t="str">
            <v/>
          </cell>
          <cell r="BF1037" t="str">
            <v/>
          </cell>
          <cell r="BG1037" t="str">
            <v/>
          </cell>
          <cell r="BH1037" t="str">
            <v/>
          </cell>
          <cell r="BI1037" t="str">
            <v/>
          </cell>
          <cell r="BJ1037" t="str">
            <v/>
          </cell>
          <cell r="BK1037" t="str">
            <v/>
          </cell>
          <cell r="BL1037" t="str">
            <v/>
          </cell>
          <cell r="BM1037" t="str">
            <v/>
          </cell>
          <cell r="BN1037" t="str">
            <v/>
          </cell>
          <cell r="BO1037" t="str">
            <v/>
          </cell>
          <cell r="BP1037" t="str">
            <v/>
          </cell>
          <cell r="BQ1037" t="str">
            <v/>
          </cell>
          <cell r="BR1037" t="str">
            <v/>
          </cell>
          <cell r="BS1037" t="str">
            <v/>
          </cell>
          <cell r="BT1037" t="str">
            <v/>
          </cell>
          <cell r="BU1037" t="str">
            <v/>
          </cell>
          <cell r="BV1037" t="str">
            <v/>
          </cell>
          <cell r="BW1037" t="str">
            <v/>
          </cell>
          <cell r="BX1037" t="str">
            <v/>
          </cell>
        </row>
        <row r="1038">
          <cell r="A1038" t="str">
            <v>SOBBPCOM</v>
          </cell>
          <cell r="B1038" t="str">
            <v>La Communication d'entreprise</v>
          </cell>
          <cell r="C1038" t="str">
            <v>Les bonnes pratiques pour être efficace</v>
          </cell>
          <cell r="D1038" t="str">
            <v>Didier MAZIER</v>
          </cell>
          <cell r="E1038" t="str">
            <v/>
          </cell>
          <cell r="F1038" t="str">
            <v>MAZIER, Didier</v>
          </cell>
          <cell r="G1038" t="str">
            <v/>
          </cell>
          <cell r="H1038" t="str">
            <v/>
          </cell>
          <cell r="I1038" t="str">
            <v/>
          </cell>
          <cell r="J1038" t="str">
            <v/>
          </cell>
          <cell r="K1038" t="str">
            <v>Edition du 1 December 2013</v>
          </cell>
          <cell r="L1038" t="str">
            <v>250 pages</v>
          </cell>
          <cell r="M1038" t="str">
            <v>Editions ENI</v>
          </cell>
          <cell r="N1038" t="str">
            <v>fre</v>
          </cell>
          <cell r="O1038" t="str">
            <v>fre</v>
          </cell>
          <cell r="P1038" t="str">
            <v>fre</v>
          </cell>
          <cell r="Q1038" t="str">
            <v>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v>
          </cell>
          <cell r="R1038">
            <v>9782746086715</v>
          </cell>
          <cell r="S1038" t="str">
            <v>Version Numérique</v>
          </cell>
          <cell r="T1038">
            <v>9782746085244</v>
          </cell>
          <cell r="U1038" t="str">
            <v>Version Imprimée</v>
          </cell>
          <cell r="V1038" t="str">
            <v>St-Herblain</v>
          </cell>
          <cell r="W1038" t="str">
            <v>Editions ENI</v>
          </cell>
          <cell r="X1038">
            <v>2013</v>
          </cell>
          <cell r="Y1038" t="str">
            <v>Bibliothèque Numérique ENI (Service en ligne)</v>
          </cell>
          <cell r="Z1038" t="str">
            <v>SOLUTIONS BUSINESS</v>
          </cell>
          <cell r="AA1038" t="str">
            <v>texte</v>
          </cell>
          <cell r="AB1038" t="str">
            <v>txt</v>
          </cell>
          <cell r="AC1038" t="str">
            <v>rdacontent/fre</v>
          </cell>
          <cell r="AD1038" t="str">
            <v>informatique</v>
          </cell>
          <cell r="AE1038" t="str">
            <v>c</v>
          </cell>
          <cell r="AF1038" t="str">
            <v>rdamedia/fre</v>
          </cell>
          <cell r="AG1038" t="str">
            <v>ressource en ligne</v>
          </cell>
          <cell r="AH1038" t="str">
            <v>cr</v>
          </cell>
          <cell r="AI1038" t="str">
            <v>rdacarrier/fre</v>
          </cell>
          <cell r="AJ1038" t="str">
            <v>m\\\\\o\\d\\\\\\\\</v>
          </cell>
          <cell r="AK1038" t="str">
            <v>cr\cn\\\\uuaua</v>
          </cell>
          <cell r="AL1038" t="str">
            <v>Accès restreint aux membres</v>
          </cell>
          <cell r="AM1038" t="str">
            <v>Source de la note de description : Version imprimée</v>
          </cell>
          <cell r="AN1038" t="str">
            <v/>
          </cell>
          <cell r="AO1038" t="str">
            <v>%SITE_CLIENT%/?library_guid=FB68AB7E-5AEC-4AE6-82B4-D830F7328812</v>
          </cell>
          <cell r="AP1038" t="str">
            <v>Accès au travers du portail ENI</v>
          </cell>
          <cell r="AQ1038" t="str">
            <v xml:space="preserve"> blog </v>
          </cell>
          <cell r="AR1038" t="str">
            <v xml:space="preserve"> conférence </v>
          </cell>
          <cell r="AS1038" t="str">
            <v xml:space="preserve"> contenu textuel </v>
          </cell>
          <cell r="AT1038" t="str">
            <v xml:space="preserve"> diaporama </v>
          </cell>
          <cell r="AU1038" t="str">
            <v xml:space="preserve"> e</v>
          </cell>
          <cell r="AV1038" t="str">
            <v xml:space="preserve"> emailing </v>
          </cell>
          <cell r="AW1038" t="str">
            <v xml:space="preserve"> évènement </v>
          </cell>
          <cell r="AX1038" t="str">
            <v xml:space="preserve"> identité </v>
          </cell>
          <cell r="AY1038" t="str">
            <v xml:space="preserve"> imprimé </v>
          </cell>
          <cell r="AZ1038" t="str">
            <v xml:space="preserve"> infographie </v>
          </cell>
          <cell r="BA1038" t="str">
            <v xml:space="preserve"> LNSOBBPCOM</v>
          </cell>
          <cell r="BB1038" t="str">
            <v xml:space="preserve"> newsletter </v>
          </cell>
          <cell r="BC1038" t="str">
            <v xml:space="preserve"> présentation </v>
          </cell>
          <cell r="BD1038" t="str">
            <v xml:space="preserve"> print </v>
          </cell>
          <cell r="BE1038" t="str">
            <v xml:space="preserve"> rédaction </v>
          </cell>
          <cell r="BF1038" t="str">
            <v xml:space="preserve"> réseaux sociaux </v>
          </cell>
          <cell r="BG1038" t="str">
            <v xml:space="preserve"> salon </v>
          </cell>
          <cell r="BH1038" t="str">
            <v xml:space="preserve"> salon </v>
          </cell>
          <cell r="BI1038" t="str">
            <v xml:space="preserve"> signalétique </v>
          </cell>
          <cell r="BJ1038" t="str">
            <v xml:space="preserve"> site web </v>
          </cell>
          <cell r="BK1038" t="str">
            <v xml:space="preserve"> typographie </v>
          </cell>
          <cell r="BL1038" t="str">
            <v xml:space="preserve">Comm </v>
          </cell>
          <cell r="BM1038" t="str">
            <v xml:space="preserve">mailing </v>
          </cell>
          <cell r="BN1038" t="str">
            <v/>
          </cell>
          <cell r="BO1038" t="str">
            <v/>
          </cell>
          <cell r="BP1038" t="str">
            <v/>
          </cell>
          <cell r="BQ1038" t="str">
            <v/>
          </cell>
          <cell r="BR1038" t="str">
            <v/>
          </cell>
          <cell r="BS1038" t="str">
            <v/>
          </cell>
          <cell r="BT1038" t="str">
            <v/>
          </cell>
          <cell r="BU1038" t="str">
            <v/>
          </cell>
          <cell r="BV1038" t="str">
            <v/>
          </cell>
          <cell r="BW1038" t="str">
            <v/>
          </cell>
          <cell r="BX1038" t="str">
            <v/>
          </cell>
        </row>
        <row r="1039">
          <cell r="A1039" t="str">
            <v>SOBDAX</v>
          </cell>
          <cell r="B1039" t="str">
            <v>Le langage DAX</v>
          </cell>
          <cell r="C1039" t="str">
            <v>Maîtrisez l'analyse et la modélisation de données dans Power BI et Excel</v>
          </cell>
          <cell r="D1039" t="str">
            <v>André MEYER-ROUSSILHON</v>
          </cell>
          <cell r="E1039" t="str">
            <v/>
          </cell>
          <cell r="F1039" t="str">
            <v>MEYER-ROUSSILHON, André</v>
          </cell>
          <cell r="G1039" t="str">
            <v/>
          </cell>
          <cell r="H1039" t="str">
            <v/>
          </cell>
          <cell r="I1039" t="str">
            <v/>
          </cell>
          <cell r="J1039" t="str">
            <v/>
          </cell>
          <cell r="K1039" t="str">
            <v>Edition du 1 April 2021</v>
          </cell>
          <cell r="L1039" t="str">
            <v>328 pages</v>
          </cell>
          <cell r="M1039" t="str">
            <v>Editions ENI</v>
          </cell>
          <cell r="N1039" t="str">
            <v>fre</v>
          </cell>
          <cell r="O1039" t="str">
            <v>fre</v>
          </cell>
          <cell r="P1039" t="str">
            <v>fre</v>
          </cell>
          <cell r="Q1039" t="str">
            <v>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v>
          </cell>
          <cell r="R1039">
            <v>9782409029660</v>
          </cell>
          <cell r="S1039" t="str">
            <v>Version Numérique</v>
          </cell>
          <cell r="T1039">
            <v>9782409029653</v>
          </cell>
          <cell r="U1039" t="str">
            <v>Version Imprimée</v>
          </cell>
          <cell r="V1039" t="str">
            <v>St-Herblain</v>
          </cell>
          <cell r="W1039" t="str">
            <v>Editions ENI</v>
          </cell>
          <cell r="X1039">
            <v>2021</v>
          </cell>
          <cell r="Y1039" t="str">
            <v>Bibliothèque Numérique ENI (Service en ligne)</v>
          </cell>
          <cell r="Z1039" t="str">
            <v>SOLUTIONS BUSINESS</v>
          </cell>
          <cell r="AA1039" t="str">
            <v>texte</v>
          </cell>
          <cell r="AB1039" t="str">
            <v>txt</v>
          </cell>
          <cell r="AC1039" t="str">
            <v>rdacontent/fre</v>
          </cell>
          <cell r="AD1039" t="str">
            <v>informatique</v>
          </cell>
          <cell r="AE1039" t="str">
            <v>c</v>
          </cell>
          <cell r="AF1039" t="str">
            <v>rdamedia/fre</v>
          </cell>
          <cell r="AG1039" t="str">
            <v>ressource en ligne</v>
          </cell>
          <cell r="AH1039" t="str">
            <v>cr</v>
          </cell>
          <cell r="AI1039" t="str">
            <v>rdacarrier/fre</v>
          </cell>
          <cell r="AJ1039" t="str">
            <v>m\\\\\o\\d\\\\\\\\</v>
          </cell>
          <cell r="AK1039" t="str">
            <v>cr\cn\\\\uuaua</v>
          </cell>
          <cell r="AL1039" t="str">
            <v>Accès restreint aux membres</v>
          </cell>
          <cell r="AM1039" t="str">
            <v>Source de la note de description : Version imprimée</v>
          </cell>
          <cell r="AN1039" t="str">
            <v/>
          </cell>
          <cell r="AO1039" t="str">
            <v>%SITE_CLIENT%/?library_guid=E48628D8-84E3-4188-9539-6B7BCAF94229</v>
          </cell>
          <cell r="AP1039" t="str">
            <v>Accès au travers du portail ENI</v>
          </cell>
          <cell r="AQ1039" t="str">
            <v xml:space="preserve"> CALCULATE </v>
          </cell>
          <cell r="AR1039" t="str">
            <v xml:space="preserve"> Contexte de filtre </v>
          </cell>
          <cell r="AS1039" t="str">
            <v xml:space="preserve"> Dax Studio</v>
          </cell>
          <cell r="AT1039" t="str">
            <v xml:space="preserve"> Excel </v>
          </cell>
          <cell r="AU1039" t="str">
            <v xml:space="preserve"> fonctions </v>
          </cell>
          <cell r="AV1039" t="str">
            <v xml:space="preserve"> modèle de données </v>
          </cell>
          <cell r="AW1039" t="str">
            <v xml:space="preserve"> Power Pivot </v>
          </cell>
          <cell r="AX1039" t="str">
            <v xml:space="preserve"> time intelligence </v>
          </cell>
          <cell r="AY1039" t="str">
            <v xml:space="preserve">Power BI Desktop </v>
          </cell>
          <cell r="AZ1039" t="str">
            <v/>
          </cell>
          <cell r="BA1039" t="str">
            <v/>
          </cell>
          <cell r="BB1039" t="str">
            <v/>
          </cell>
          <cell r="BC1039" t="str">
            <v/>
          </cell>
          <cell r="BD1039" t="str">
            <v/>
          </cell>
          <cell r="BE1039" t="str">
            <v/>
          </cell>
          <cell r="BF1039" t="str">
            <v/>
          </cell>
          <cell r="BG1039" t="str">
            <v/>
          </cell>
          <cell r="BH1039" t="str">
            <v/>
          </cell>
          <cell r="BI1039" t="str">
            <v/>
          </cell>
          <cell r="BJ1039" t="str">
            <v/>
          </cell>
          <cell r="BK1039" t="str">
            <v/>
          </cell>
          <cell r="BL1039" t="str">
            <v/>
          </cell>
          <cell r="BM1039" t="str">
            <v/>
          </cell>
          <cell r="BN1039" t="str">
            <v/>
          </cell>
          <cell r="BO1039" t="str">
            <v/>
          </cell>
          <cell r="BP1039" t="str">
            <v/>
          </cell>
          <cell r="BQ1039" t="str">
            <v/>
          </cell>
          <cell r="BR1039" t="str">
            <v/>
          </cell>
          <cell r="BS1039" t="str">
            <v/>
          </cell>
          <cell r="BT1039" t="str">
            <v/>
          </cell>
          <cell r="BU1039" t="str">
            <v/>
          </cell>
          <cell r="BV1039" t="str">
            <v/>
          </cell>
          <cell r="BW1039" t="str">
            <v/>
          </cell>
          <cell r="BX1039" t="str">
            <v/>
          </cell>
        </row>
        <row r="1040">
          <cell r="A1040" t="str">
            <v>SOBEXCGC</v>
          </cell>
          <cell r="B1040" t="str">
            <v>Gestion comptable avec Excel</v>
          </cell>
          <cell r="C1040" t="str">
            <v/>
          </cell>
          <cell r="D1040" t="str">
            <v>Faïza MOUMEN PIASCO</v>
          </cell>
          <cell r="E1040" t="str">
            <v/>
          </cell>
          <cell r="F1040" t="str">
            <v>MOUMEN PIASCO, Faïza</v>
          </cell>
          <cell r="G1040" t="str">
            <v/>
          </cell>
          <cell r="H1040" t="str">
            <v/>
          </cell>
          <cell r="I1040" t="str">
            <v/>
          </cell>
          <cell r="J1040" t="str">
            <v/>
          </cell>
          <cell r="K1040" t="str">
            <v>Edition du 1 December 2012</v>
          </cell>
          <cell r="L1040" t="str">
            <v>254 pages</v>
          </cell>
          <cell r="M1040" t="str">
            <v>Editions ENI</v>
          </cell>
          <cell r="N1040" t="str">
            <v>fre</v>
          </cell>
          <cell r="O1040" t="str">
            <v>fre</v>
          </cell>
          <cell r="P1040" t="str">
            <v>fre</v>
          </cell>
          <cell r="Q1040" t="str">
            <v>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v>
          </cell>
          <cell r="R1040">
            <v>9782746078048</v>
          </cell>
          <cell r="S1040" t="str">
            <v>Version Numérique</v>
          </cell>
          <cell r="T1040">
            <v>9782746077768</v>
          </cell>
          <cell r="U1040" t="str">
            <v>Version Imprimée</v>
          </cell>
          <cell r="V1040" t="str">
            <v>St-Herblain</v>
          </cell>
          <cell r="W1040" t="str">
            <v>Editions ENI</v>
          </cell>
          <cell r="X1040">
            <v>2012</v>
          </cell>
          <cell r="Y1040" t="str">
            <v>Bibliothèque Numérique ENI (Service en ligne)</v>
          </cell>
          <cell r="Z1040" t="str">
            <v>SOLUTIONS BUSINESS</v>
          </cell>
          <cell r="AA1040" t="str">
            <v>texte</v>
          </cell>
          <cell r="AB1040" t="str">
            <v>txt</v>
          </cell>
          <cell r="AC1040" t="str">
            <v>rdacontent/fre</v>
          </cell>
          <cell r="AD1040" t="str">
            <v>informatique</v>
          </cell>
          <cell r="AE1040" t="str">
            <v>c</v>
          </cell>
          <cell r="AF1040" t="str">
            <v>rdamedia/fre</v>
          </cell>
          <cell r="AG1040" t="str">
            <v>ressource en ligne</v>
          </cell>
          <cell r="AH1040" t="str">
            <v>cr</v>
          </cell>
          <cell r="AI1040" t="str">
            <v>rdacarrier/fre</v>
          </cell>
          <cell r="AJ1040" t="str">
            <v>m\\\\\o\\d\\\\\\\\</v>
          </cell>
          <cell r="AK1040" t="str">
            <v>cr\cn\\\\uuaua</v>
          </cell>
          <cell r="AL1040" t="str">
            <v>Accès restreint aux membres</v>
          </cell>
          <cell r="AM1040" t="str">
            <v>Source de la note de description : Version imprimée</v>
          </cell>
          <cell r="AN1040" t="str">
            <v/>
          </cell>
          <cell r="AO1040" t="str">
            <v>%SITE_CLIENT%/?library_guid=8A15CA26-784F-4992-B39D-9A615F2C9571</v>
          </cell>
          <cell r="AP1040" t="str">
            <v>Accès au travers du portail ENI</v>
          </cell>
          <cell r="AQ1040" t="str">
            <v xml:space="preserve"> compta </v>
          </cell>
          <cell r="AR1040" t="str">
            <v xml:space="preserve"> devise </v>
          </cell>
          <cell r="AS1040" t="str">
            <v xml:space="preserve"> facture </v>
          </cell>
          <cell r="AT1040" t="str">
            <v xml:space="preserve"> finance </v>
          </cell>
          <cell r="AU1040" t="str">
            <v xml:space="preserve"> immobilisations </v>
          </cell>
          <cell r="AV1040" t="str">
            <v xml:space="preserve"> LNSOBEXCGC</v>
          </cell>
          <cell r="AW1040" t="str">
            <v xml:space="preserve"> macro</v>
          </cell>
          <cell r="AX1040" t="str">
            <v xml:space="preserve"> macros </v>
          </cell>
          <cell r="AY1040" t="str">
            <v xml:space="preserve"> note de frais </v>
          </cell>
          <cell r="AZ1040" t="str">
            <v xml:space="preserve"> trésorerie </v>
          </cell>
          <cell r="BA1040" t="str">
            <v xml:space="preserve">commande </v>
          </cell>
          <cell r="BB1040" t="str">
            <v xml:space="preserve">Comptabilité </v>
          </cell>
          <cell r="BC1040" t="str">
            <v/>
          </cell>
          <cell r="BD1040" t="str">
            <v/>
          </cell>
          <cell r="BE1040" t="str">
            <v/>
          </cell>
          <cell r="BF1040" t="str">
            <v/>
          </cell>
          <cell r="BG1040" t="str">
            <v/>
          </cell>
          <cell r="BH1040" t="str">
            <v/>
          </cell>
          <cell r="BI1040" t="str">
            <v/>
          </cell>
          <cell r="BJ1040" t="str">
            <v/>
          </cell>
          <cell r="BK1040" t="str">
            <v/>
          </cell>
          <cell r="BL1040" t="str">
            <v/>
          </cell>
          <cell r="BM1040" t="str">
            <v/>
          </cell>
          <cell r="BN1040" t="str">
            <v/>
          </cell>
          <cell r="BO1040" t="str">
            <v/>
          </cell>
          <cell r="BP1040" t="str">
            <v/>
          </cell>
          <cell r="BQ1040" t="str">
            <v/>
          </cell>
          <cell r="BR1040" t="str">
            <v/>
          </cell>
          <cell r="BS1040" t="str">
            <v/>
          </cell>
          <cell r="BT1040" t="str">
            <v/>
          </cell>
          <cell r="BU1040" t="str">
            <v/>
          </cell>
          <cell r="BV1040" t="str">
            <v/>
          </cell>
          <cell r="BW1040" t="str">
            <v/>
          </cell>
          <cell r="BX1040" t="str">
            <v/>
          </cell>
        </row>
        <row r="1041">
          <cell r="A1041" t="str">
            <v>SOBEXCMV</v>
          </cell>
          <cell r="B1041" t="str">
            <v>Macros et langage VBA</v>
          </cell>
          <cell r="C1041" t="str">
            <v>Découvrez la programmation sous Excel (nouvelle édition)</v>
          </cell>
          <cell r="D1041" t="str">
            <v>Jean-Philippe ANDRÉ</v>
          </cell>
          <cell r="E1041" t="str">
            <v/>
          </cell>
          <cell r="F1041" t="str">
            <v>ANDRÉ, Jean-Philippe</v>
          </cell>
          <cell r="G1041" t="str">
            <v/>
          </cell>
          <cell r="H1041" t="str">
            <v/>
          </cell>
          <cell r="I1041" t="str">
            <v/>
          </cell>
          <cell r="J1041" t="str">
            <v/>
          </cell>
          <cell r="K1041" t="str">
            <v>Edition du 1 December 2021</v>
          </cell>
          <cell r="L1041" t="str">
            <v>422 pages</v>
          </cell>
          <cell r="M1041" t="str">
            <v>Editions ENI</v>
          </cell>
          <cell r="N1041" t="str">
            <v>fre</v>
          </cell>
          <cell r="O1041" t="str">
            <v>fre</v>
          </cell>
          <cell r="P1041" t="str">
            <v>fre</v>
          </cell>
          <cell r="Q1041" t="str">
            <v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v>
          </cell>
          <cell r="R1041">
            <v>9782409033131</v>
          </cell>
          <cell r="S1041" t="str">
            <v>Version Numérique</v>
          </cell>
          <cell r="T1041">
            <v>9782409033124</v>
          </cell>
          <cell r="U1041" t="str">
            <v>Version Imprimée</v>
          </cell>
          <cell r="V1041" t="str">
            <v>St-Herblain</v>
          </cell>
          <cell r="W1041" t="str">
            <v>Editions ENI</v>
          </cell>
          <cell r="X1041">
            <v>2021</v>
          </cell>
          <cell r="Y1041" t="str">
            <v>Bibliothèque Numérique ENI (Service en ligne)</v>
          </cell>
          <cell r="Z1041" t="str">
            <v>SOLUTIONS BUSINESS</v>
          </cell>
          <cell r="AA1041" t="str">
            <v>texte</v>
          </cell>
          <cell r="AB1041" t="str">
            <v>txt</v>
          </cell>
          <cell r="AC1041" t="str">
            <v>rdacontent/fre</v>
          </cell>
          <cell r="AD1041" t="str">
            <v>informatique</v>
          </cell>
          <cell r="AE1041" t="str">
            <v>c</v>
          </cell>
          <cell r="AF1041" t="str">
            <v>rdamedia/fre</v>
          </cell>
          <cell r="AG1041" t="str">
            <v>ressource en ligne</v>
          </cell>
          <cell r="AH1041" t="str">
            <v>cr</v>
          </cell>
          <cell r="AI1041" t="str">
            <v>rdacarrier/fre</v>
          </cell>
          <cell r="AJ1041" t="str">
            <v>m\\\\\o\\d\\\\\\\\</v>
          </cell>
          <cell r="AK1041" t="str">
            <v>cr\cn\\\\uuaua</v>
          </cell>
          <cell r="AL1041" t="str">
            <v>Accès restreint aux membres</v>
          </cell>
          <cell r="AM1041" t="str">
            <v>Source de la note de description : Version imprimée</v>
          </cell>
          <cell r="AN1041" t="str">
            <v/>
          </cell>
          <cell r="AO1041" t="str">
            <v>%SITE_CLIENT%/?library_guid=359D69C8-484D-4BE5-A543-913379683831</v>
          </cell>
          <cell r="AP1041" t="str">
            <v>Accès au travers du portail ENI</v>
          </cell>
          <cell r="AQ1041" t="str">
            <v xml:space="preserve">  condition </v>
          </cell>
          <cell r="AR1041" t="str">
            <v xml:space="preserve"> boucle </v>
          </cell>
          <cell r="AS1041" t="str">
            <v xml:space="preserve"> excel vba</v>
          </cell>
          <cell r="AT1041" t="str">
            <v xml:space="preserve"> macro</v>
          </cell>
          <cell r="AU1041" t="str">
            <v xml:space="preserve"> macro  commande </v>
          </cell>
          <cell r="AV1041" t="str">
            <v xml:space="preserve"> Microsoft </v>
          </cell>
          <cell r="AW1041" t="str">
            <v xml:space="preserve"> programmation </v>
          </cell>
          <cell r="AX1041" t="str">
            <v xml:space="preserve"> variables </v>
          </cell>
          <cell r="AY1041" t="str">
            <v xml:space="preserve"> VBA </v>
          </cell>
          <cell r="AZ1041" t="str">
            <v xml:space="preserve"> VBA excel </v>
          </cell>
          <cell r="BA1041" t="str">
            <v xml:space="preserve"> VBE </v>
          </cell>
          <cell r="BB1041" t="str">
            <v xml:space="preserve"> Visual Basic Application </v>
          </cell>
          <cell r="BC1041" t="str">
            <v xml:space="preserve">commande </v>
          </cell>
          <cell r="BD1041" t="str">
            <v xml:space="preserve">macro </v>
          </cell>
          <cell r="BE1041" t="str">
            <v/>
          </cell>
          <cell r="BF1041" t="str">
            <v/>
          </cell>
          <cell r="BG1041" t="str">
            <v/>
          </cell>
          <cell r="BH1041" t="str">
            <v/>
          </cell>
          <cell r="BI1041" t="str">
            <v/>
          </cell>
          <cell r="BJ1041" t="str">
            <v/>
          </cell>
          <cell r="BK1041" t="str">
            <v/>
          </cell>
          <cell r="BL1041" t="str">
            <v/>
          </cell>
          <cell r="BM1041" t="str">
            <v/>
          </cell>
          <cell r="BN1041" t="str">
            <v/>
          </cell>
          <cell r="BO1041" t="str">
            <v/>
          </cell>
          <cell r="BP1041" t="str">
            <v/>
          </cell>
          <cell r="BQ1041" t="str">
            <v/>
          </cell>
          <cell r="BR1041" t="str">
            <v/>
          </cell>
          <cell r="BS1041" t="str">
            <v/>
          </cell>
          <cell r="BT1041" t="str">
            <v/>
          </cell>
          <cell r="BU1041" t="str">
            <v/>
          </cell>
          <cell r="BV1041" t="str">
            <v/>
          </cell>
          <cell r="BW1041" t="str">
            <v/>
          </cell>
          <cell r="BX1041" t="str">
            <v/>
          </cell>
        </row>
        <row r="1042">
          <cell r="A1042" t="str">
            <v>SOBFORP</v>
          </cell>
          <cell r="B1042" t="str">
            <v>La formation professionnelle</v>
          </cell>
          <cell r="C1042" t="str">
            <v>Nouveaux outils et nouvelles pédagogies</v>
          </cell>
          <cell r="D1042" t="str">
            <v>Romain RISSOAN</v>
          </cell>
          <cell r="E1042" t="str">
            <v/>
          </cell>
          <cell r="F1042" t="str">
            <v>RISSOAN, Romain</v>
          </cell>
          <cell r="G1042" t="str">
            <v/>
          </cell>
          <cell r="H1042" t="str">
            <v/>
          </cell>
          <cell r="I1042" t="str">
            <v/>
          </cell>
          <cell r="J1042" t="str">
            <v/>
          </cell>
          <cell r="K1042" t="str">
            <v>Edition du 1 January 2014</v>
          </cell>
          <cell r="L1042" t="str">
            <v>0 pages</v>
          </cell>
          <cell r="M1042" t="str">
            <v>Editions ENI</v>
          </cell>
          <cell r="N1042" t="str">
            <v>fre</v>
          </cell>
          <cell r="O1042" t="str">
            <v>fre</v>
          </cell>
          <cell r="P1042" t="str">
            <v>fre</v>
          </cell>
          <cell r="Q1042" t="str">
            <v>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v>
          </cell>
          <cell r="R1042">
            <v>9782746087347</v>
          </cell>
          <cell r="S1042" t="str">
            <v>Version Numérique</v>
          </cell>
          <cell r="T1042">
            <v>9782746086234</v>
          </cell>
          <cell r="U1042" t="str">
            <v>Version Imprimée</v>
          </cell>
          <cell r="V1042" t="str">
            <v>St-Herblain</v>
          </cell>
          <cell r="W1042" t="str">
            <v>Editions ENI</v>
          </cell>
          <cell r="X1042">
            <v>2014</v>
          </cell>
          <cell r="Y1042" t="str">
            <v>Bibliothèque Numérique ENI (Service en ligne)</v>
          </cell>
          <cell r="Z1042" t="str">
            <v>SOLUTIONS BUSINESS</v>
          </cell>
          <cell r="AA1042" t="str">
            <v>texte</v>
          </cell>
          <cell r="AB1042" t="str">
            <v>txt</v>
          </cell>
          <cell r="AC1042" t="str">
            <v>rdacontent/fre</v>
          </cell>
          <cell r="AD1042" t="str">
            <v>informatique</v>
          </cell>
          <cell r="AE1042" t="str">
            <v>c</v>
          </cell>
          <cell r="AF1042" t="str">
            <v>rdamedia/fre</v>
          </cell>
          <cell r="AG1042" t="str">
            <v>ressource en ligne</v>
          </cell>
          <cell r="AH1042" t="str">
            <v>cr</v>
          </cell>
          <cell r="AI1042" t="str">
            <v>rdacarrier/fre</v>
          </cell>
          <cell r="AJ1042" t="str">
            <v>m\\\\\o\\d\\\\\\\\</v>
          </cell>
          <cell r="AK1042" t="str">
            <v>cr\cn\\\\uuaua</v>
          </cell>
          <cell r="AL1042" t="str">
            <v>Accès restreint aux membres</v>
          </cell>
          <cell r="AM1042" t="str">
            <v>Source de la note de description : Version imprimée</v>
          </cell>
          <cell r="AN1042" t="str">
            <v/>
          </cell>
          <cell r="AO1042" t="str">
            <v>%SITE_CLIENT%/?library_guid=88D96361-D23A-4D0D-A6BB-42682829982E</v>
          </cell>
          <cell r="AP1042" t="str">
            <v>Accès au travers du portail ENI</v>
          </cell>
          <cell r="AQ1042" t="str">
            <v xml:space="preserve"> apprentissage </v>
          </cell>
          <cell r="AR1042" t="str">
            <v xml:space="preserve"> Articulate </v>
          </cell>
          <cell r="AS1042" t="str">
            <v xml:space="preserve"> Assima </v>
          </cell>
          <cell r="AT1042" t="str">
            <v xml:space="preserve"> chat </v>
          </cell>
          <cell r="AU1042" t="str">
            <v xml:space="preserve"> classe virtuelle </v>
          </cell>
          <cell r="AV1042" t="str">
            <v xml:space="preserve"> FAD </v>
          </cell>
          <cell r="AW1042" t="str">
            <v xml:space="preserve"> Formation à distance </v>
          </cell>
          <cell r="AX1042" t="str">
            <v xml:space="preserve"> Knowmore </v>
          </cell>
          <cell r="AY1042" t="str">
            <v xml:space="preserve"> LCMS Dokeos </v>
          </cell>
          <cell r="AZ1042" t="str">
            <v xml:space="preserve"> LMS </v>
          </cell>
          <cell r="BA1042" t="str">
            <v xml:space="preserve"> LNSOBFORP</v>
          </cell>
          <cell r="BB1042" t="str">
            <v xml:space="preserve"> MindMapping </v>
          </cell>
          <cell r="BC1042" t="str">
            <v xml:space="preserve"> module </v>
          </cell>
          <cell r="BD1042" t="str">
            <v xml:space="preserve"> MOOC </v>
          </cell>
          <cell r="BE1042" t="str">
            <v xml:space="preserve"> pptPlex </v>
          </cell>
          <cell r="BF1042" t="str">
            <v xml:space="preserve"> présentiel </v>
          </cell>
          <cell r="BG1042" t="str">
            <v xml:space="preserve"> Prezi </v>
          </cell>
          <cell r="BH1042" t="str">
            <v xml:space="preserve"> RSE </v>
          </cell>
          <cell r="BI1042" t="str">
            <v xml:space="preserve"> social learning </v>
          </cell>
          <cell r="BJ1042" t="str">
            <v xml:space="preserve"> webTV </v>
          </cell>
          <cell r="BK1042" t="str">
            <v xml:space="preserve"> wiki </v>
          </cell>
          <cell r="BL1042" t="str">
            <v>e</v>
          </cell>
          <cell r="BM1042" t="str">
            <v xml:space="preserve">learning </v>
          </cell>
          <cell r="BN1042" t="str">
            <v/>
          </cell>
          <cell r="BO1042" t="str">
            <v/>
          </cell>
          <cell r="BP1042" t="str">
            <v/>
          </cell>
          <cell r="BQ1042" t="str">
            <v/>
          </cell>
          <cell r="BR1042" t="str">
            <v/>
          </cell>
          <cell r="BS1042" t="str">
            <v/>
          </cell>
          <cell r="BT1042" t="str">
            <v/>
          </cell>
          <cell r="BU1042" t="str">
            <v/>
          </cell>
          <cell r="BV1042" t="str">
            <v/>
          </cell>
          <cell r="BW1042" t="str">
            <v/>
          </cell>
          <cell r="BX1042" t="str">
            <v/>
          </cell>
        </row>
        <row r="1043">
          <cell r="A1043" t="str">
            <v>SOBGSFOR</v>
          </cell>
          <cell r="B1043" t="str">
            <v>Le guide des solutions du formateur</v>
          </cell>
          <cell r="C1043" t="str">
            <v>Conseils et coaching pour faire face à toutes les situations</v>
          </cell>
          <cell r="D1043" t="str">
            <v>Yves ROCAMORA</v>
          </cell>
          <cell r="E1043" t="str">
            <v/>
          </cell>
          <cell r="F1043" t="str">
            <v>ROCAMORA, Yves</v>
          </cell>
          <cell r="G1043" t="str">
            <v/>
          </cell>
          <cell r="H1043" t="str">
            <v/>
          </cell>
          <cell r="I1043" t="str">
            <v/>
          </cell>
          <cell r="J1043" t="str">
            <v/>
          </cell>
          <cell r="K1043" t="str">
            <v>Edition du 1 February 2022</v>
          </cell>
          <cell r="L1043" t="str">
            <v>260 pages</v>
          </cell>
          <cell r="M1043" t="str">
            <v>Editions ENI</v>
          </cell>
          <cell r="N1043" t="str">
            <v>fre</v>
          </cell>
          <cell r="O1043" t="str">
            <v>fre</v>
          </cell>
          <cell r="P1043" t="str">
            <v>fre</v>
          </cell>
          <cell r="Q1043" t="str">
            <v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v>
          </cell>
          <cell r="R1043">
            <v>9782409034312</v>
          </cell>
          <cell r="S1043" t="str">
            <v>Version Numérique</v>
          </cell>
          <cell r="T1043">
            <v>9782409034305</v>
          </cell>
          <cell r="U1043" t="str">
            <v>Version Imprimée</v>
          </cell>
          <cell r="V1043" t="str">
            <v>St-Herblain</v>
          </cell>
          <cell r="W1043" t="str">
            <v>Editions ENI</v>
          </cell>
          <cell r="X1043">
            <v>2022</v>
          </cell>
          <cell r="Y1043" t="str">
            <v>Bibliothèque Numérique ENI (Service en ligne)</v>
          </cell>
          <cell r="Z1043" t="str">
            <v>SOLUTIONS BUSINESS</v>
          </cell>
          <cell r="AA1043" t="str">
            <v>texte</v>
          </cell>
          <cell r="AB1043" t="str">
            <v>txt</v>
          </cell>
          <cell r="AC1043" t="str">
            <v>rdacontent/fre</v>
          </cell>
          <cell r="AD1043" t="str">
            <v>informatique</v>
          </cell>
          <cell r="AE1043" t="str">
            <v>c</v>
          </cell>
          <cell r="AF1043" t="str">
            <v>rdamedia/fre</v>
          </cell>
          <cell r="AG1043" t="str">
            <v>ressource en ligne</v>
          </cell>
          <cell r="AH1043" t="str">
            <v>cr</v>
          </cell>
          <cell r="AI1043" t="str">
            <v>rdacarrier/fre</v>
          </cell>
          <cell r="AJ1043" t="str">
            <v>m\\\\\o\\d\\\\\\\\</v>
          </cell>
          <cell r="AK1043" t="str">
            <v>cr\cn\\\\uuaua</v>
          </cell>
          <cell r="AL1043" t="str">
            <v>Accès restreint aux membres</v>
          </cell>
          <cell r="AM1043" t="str">
            <v>Source de la note de description : Version imprimée</v>
          </cell>
          <cell r="AN1043" t="str">
            <v/>
          </cell>
          <cell r="AO1043" t="str">
            <v>%SITE_CLIENT%/?library_guid=83C67A23-F3E7-41E0-81E3-FF1970CBCD00</v>
          </cell>
          <cell r="AP1043" t="str">
            <v>Accès au travers du portail ENI</v>
          </cell>
          <cell r="AQ1043" t="str">
            <v xml:space="preserve"> classe virtuelle </v>
          </cell>
          <cell r="AR1043" t="str">
            <v xml:space="preserve"> évaluation </v>
          </cell>
          <cell r="AS1043" t="str">
            <v xml:space="preserve"> formation à distance </v>
          </cell>
          <cell r="AT1043" t="str">
            <v xml:space="preserve"> ingénierie pédagogique</v>
          </cell>
          <cell r="AU1043" t="str">
            <v xml:space="preserve">Formation </v>
          </cell>
          <cell r="AV1043" t="str">
            <v/>
          </cell>
          <cell r="AW1043" t="str">
            <v/>
          </cell>
          <cell r="AX1043" t="str">
            <v/>
          </cell>
          <cell r="AY1043" t="str">
            <v/>
          </cell>
          <cell r="AZ1043" t="str">
            <v/>
          </cell>
          <cell r="BA1043" t="str">
            <v/>
          </cell>
          <cell r="BB1043" t="str">
            <v/>
          </cell>
          <cell r="BC1043" t="str">
            <v/>
          </cell>
          <cell r="BD1043" t="str">
            <v/>
          </cell>
          <cell r="BE1043" t="str">
            <v/>
          </cell>
          <cell r="BF1043" t="str">
            <v/>
          </cell>
          <cell r="BG1043" t="str">
            <v/>
          </cell>
          <cell r="BH1043" t="str">
            <v/>
          </cell>
          <cell r="BI1043" t="str">
            <v/>
          </cell>
          <cell r="BJ1043" t="str">
            <v/>
          </cell>
          <cell r="BK1043" t="str">
            <v/>
          </cell>
          <cell r="BL1043" t="str">
            <v/>
          </cell>
          <cell r="BM1043" t="str">
            <v/>
          </cell>
          <cell r="BN1043" t="str">
            <v/>
          </cell>
          <cell r="BO1043" t="str">
            <v/>
          </cell>
          <cell r="BP1043" t="str">
            <v/>
          </cell>
          <cell r="BQ1043" t="str">
            <v/>
          </cell>
          <cell r="BR1043" t="str">
            <v/>
          </cell>
          <cell r="BS1043" t="str">
            <v/>
          </cell>
          <cell r="BT1043" t="str">
            <v/>
          </cell>
          <cell r="BU1043" t="str">
            <v/>
          </cell>
          <cell r="BV1043" t="str">
            <v/>
          </cell>
          <cell r="BW1043" t="str">
            <v/>
          </cell>
          <cell r="BX1043" t="str">
            <v/>
          </cell>
        </row>
        <row r="1044">
          <cell r="A1044" t="str">
            <v>SOBI08SQL</v>
          </cell>
          <cell r="B1044" t="str">
            <v>Business Intelligence avec SQL Server 2008 R2</v>
          </cell>
          <cell r="C1044" t="str">
            <v>Maîtrisez les concepts et réalisez un système décisionnel</v>
          </cell>
          <cell r="D1044" t="str">
            <v>Sébastien FANTINI</v>
          </cell>
          <cell r="E1044" t="str">
            <v/>
          </cell>
          <cell r="F1044" t="str">
            <v>FANTINI, Sébastien</v>
          </cell>
          <cell r="G1044" t="str">
            <v/>
          </cell>
          <cell r="H1044" t="str">
            <v/>
          </cell>
          <cell r="I1044" t="str">
            <v/>
          </cell>
          <cell r="J1044" t="str">
            <v/>
          </cell>
          <cell r="K1044" t="str">
            <v>Edition du 1 July 2010</v>
          </cell>
          <cell r="L1044" t="str">
            <v>423 pages</v>
          </cell>
          <cell r="M1044" t="str">
            <v>Editions ENI</v>
          </cell>
          <cell r="N1044" t="str">
            <v>fre</v>
          </cell>
          <cell r="O1044" t="str">
            <v>fre</v>
          </cell>
          <cell r="P1044" t="str">
            <v>fre</v>
          </cell>
          <cell r="Q1044" t="str">
            <v>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v>
          </cell>
          <cell r="R1044">
            <v>9782746056541</v>
          </cell>
          <cell r="S1044" t="str">
            <v>Version Numérique</v>
          </cell>
          <cell r="T1044">
            <v>9782746055667</v>
          </cell>
          <cell r="U1044" t="str">
            <v>Version Imprimée</v>
          </cell>
          <cell r="V1044" t="str">
            <v>St-Herblain</v>
          </cell>
          <cell r="W1044" t="str">
            <v>Editions ENI</v>
          </cell>
          <cell r="X1044">
            <v>2010</v>
          </cell>
          <cell r="Y1044" t="str">
            <v>Bibliothèque Numérique ENI (Service en ligne)</v>
          </cell>
          <cell r="Z1044" t="str">
            <v>SOLUTIONS INFORMATIQUES</v>
          </cell>
          <cell r="AA1044" t="str">
            <v>texte</v>
          </cell>
          <cell r="AB1044" t="str">
            <v>txt</v>
          </cell>
          <cell r="AC1044" t="str">
            <v>rdacontent/fre</v>
          </cell>
          <cell r="AD1044" t="str">
            <v>informatique</v>
          </cell>
          <cell r="AE1044" t="str">
            <v>c</v>
          </cell>
          <cell r="AF1044" t="str">
            <v>rdamedia/fre</v>
          </cell>
          <cell r="AG1044" t="str">
            <v>ressource en ligne</v>
          </cell>
          <cell r="AH1044" t="str">
            <v>cr</v>
          </cell>
          <cell r="AI1044" t="str">
            <v>rdacarrier/fre</v>
          </cell>
          <cell r="AJ1044" t="str">
            <v>m\\\\\o\\d\\\\\\\\</v>
          </cell>
          <cell r="AK1044" t="str">
            <v>cr\cn\\\\uuaua</v>
          </cell>
          <cell r="AL1044" t="str">
            <v>Accès restreint aux membres</v>
          </cell>
          <cell r="AM1044" t="str">
            <v>Source de la note de description : Version imprimée</v>
          </cell>
          <cell r="AN1044" t="str">
            <v/>
          </cell>
          <cell r="AO1044" t="str">
            <v>%SITE_CLIENT%/?library_guid=71DA0CCC-D9C3-4D4B-94E2-D3C6B0128D7E</v>
          </cell>
          <cell r="AP1044" t="str">
            <v>Accès au travers du portail ENI</v>
          </cell>
          <cell r="AQ1044" t="str">
            <v xml:space="preserve"> 2008 R2 active </v>
          </cell>
          <cell r="AR1044" t="str">
            <v xml:space="preserve"> 2008r2  </v>
          </cell>
          <cell r="AS1044" t="str">
            <v xml:space="preserve"> analysis services </v>
          </cell>
          <cell r="AT1044" t="str">
            <v xml:space="preserve"> cube </v>
          </cell>
          <cell r="AU1044" t="str">
            <v xml:space="preserve"> decisionnel </v>
          </cell>
          <cell r="AV1044" t="str">
            <v xml:space="preserve"> entrepôt de données </v>
          </cell>
          <cell r="AW1044" t="str">
            <v xml:space="preserve"> ETL </v>
          </cell>
          <cell r="AX1044" t="str">
            <v xml:space="preserve"> Integration Services </v>
          </cell>
          <cell r="AY1044" t="str">
            <v xml:space="preserve"> livre BI </v>
          </cell>
          <cell r="AZ1044" t="str">
            <v xml:space="preserve"> livre Business intelligence </v>
          </cell>
          <cell r="BA1044" t="str">
            <v xml:space="preserve"> livre sql server </v>
          </cell>
          <cell r="BB1044" t="str">
            <v xml:space="preserve"> LNSOBI08SQL</v>
          </cell>
          <cell r="BC1044" t="str">
            <v xml:space="preserve"> PowerPivot </v>
          </cell>
          <cell r="BD1044" t="str">
            <v xml:space="preserve"> Reporting Services </v>
          </cell>
          <cell r="BE1044" t="str">
            <v xml:space="preserve"> sql serveur </v>
          </cell>
          <cell r="BF1044" t="str">
            <v xml:space="preserve"> sqlserver </v>
          </cell>
          <cell r="BG1044" t="str">
            <v xml:space="preserve">livre Microsoft </v>
          </cell>
          <cell r="BH1044" t="str">
            <v/>
          </cell>
          <cell r="BI1044" t="str">
            <v/>
          </cell>
          <cell r="BJ1044" t="str">
            <v/>
          </cell>
          <cell r="BK1044" t="str">
            <v/>
          </cell>
          <cell r="BL1044" t="str">
            <v/>
          </cell>
          <cell r="BM1044" t="str">
            <v/>
          </cell>
          <cell r="BN1044" t="str">
            <v/>
          </cell>
          <cell r="BO1044" t="str">
            <v/>
          </cell>
          <cell r="BP1044" t="str">
            <v/>
          </cell>
          <cell r="BQ1044" t="str">
            <v/>
          </cell>
          <cell r="BR1044" t="str">
            <v/>
          </cell>
          <cell r="BS1044" t="str">
            <v/>
          </cell>
          <cell r="BT1044" t="str">
            <v/>
          </cell>
          <cell r="BU1044" t="str">
            <v/>
          </cell>
          <cell r="BV1044" t="str">
            <v/>
          </cell>
          <cell r="BW1044" t="str">
            <v/>
          </cell>
          <cell r="BX1044" t="str">
            <v/>
          </cell>
        </row>
        <row r="1045">
          <cell r="A1045" t="str">
            <v>SOBI10SHA</v>
          </cell>
          <cell r="B1045" t="str">
            <v>Business Intelligence avec SharePoint Server 2010</v>
          </cell>
          <cell r="C1045" t="str">
            <v>Créez un portail décisionnel et pilotez la performance</v>
          </cell>
          <cell r="D1045" t="str">
            <v>Sébastien FANTINI</v>
          </cell>
          <cell r="E1045" t="str">
            <v/>
          </cell>
          <cell r="F1045" t="str">
            <v>FANTINI, Sébastien</v>
          </cell>
          <cell r="G1045" t="str">
            <v/>
          </cell>
          <cell r="H1045" t="str">
            <v/>
          </cell>
          <cell r="I1045" t="str">
            <v/>
          </cell>
          <cell r="J1045" t="str">
            <v/>
          </cell>
          <cell r="K1045" t="str">
            <v>Edition du 1 June 2011</v>
          </cell>
          <cell r="L1045" t="str">
            <v>503 pages</v>
          </cell>
          <cell r="M1045" t="str">
            <v>Editions ENI</v>
          </cell>
          <cell r="N1045" t="str">
            <v>fre</v>
          </cell>
          <cell r="O1045" t="str">
            <v>fre</v>
          </cell>
          <cell r="P1045" t="str">
            <v>fre</v>
          </cell>
          <cell r="Q1045" t="str">
            <v>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v>
          </cell>
          <cell r="R1045">
            <v>9782746066885</v>
          </cell>
          <cell r="S1045" t="str">
            <v>Version Numérique</v>
          </cell>
          <cell r="T1045">
            <v>9782746065130</v>
          </cell>
          <cell r="U1045" t="str">
            <v>Version Imprimée</v>
          </cell>
          <cell r="V1045" t="str">
            <v>St-Herblain</v>
          </cell>
          <cell r="W1045" t="str">
            <v>Editions ENI</v>
          </cell>
          <cell r="X1045">
            <v>2011</v>
          </cell>
          <cell r="Y1045" t="str">
            <v>Bibliothèque Numérique ENI (Service en ligne)</v>
          </cell>
          <cell r="Z1045" t="str">
            <v>SOLUTIONS INFORMATIQUES</v>
          </cell>
          <cell r="AA1045" t="str">
            <v>texte</v>
          </cell>
          <cell r="AB1045" t="str">
            <v>txt</v>
          </cell>
          <cell r="AC1045" t="str">
            <v>rdacontent/fre</v>
          </cell>
          <cell r="AD1045" t="str">
            <v>informatique</v>
          </cell>
          <cell r="AE1045" t="str">
            <v>c</v>
          </cell>
          <cell r="AF1045" t="str">
            <v>rdamedia/fre</v>
          </cell>
          <cell r="AG1045" t="str">
            <v>ressource en ligne</v>
          </cell>
          <cell r="AH1045" t="str">
            <v>cr</v>
          </cell>
          <cell r="AI1045" t="str">
            <v>rdacarrier/fre</v>
          </cell>
          <cell r="AJ1045" t="str">
            <v>m\\\\\o\\d\\\\\\\\</v>
          </cell>
          <cell r="AK1045" t="str">
            <v>cr\cn\\\\uuaua</v>
          </cell>
          <cell r="AL1045" t="str">
            <v>Accès restreint aux membres</v>
          </cell>
          <cell r="AM1045" t="str">
            <v>Source de la note de description : Version imprimée</v>
          </cell>
          <cell r="AN1045" t="str">
            <v/>
          </cell>
          <cell r="AO1045" t="str">
            <v>%SITE_CLIENT%/?library_guid=34F8BE1A-8597-4F96-A30B-9A195428B71C</v>
          </cell>
          <cell r="AP1045" t="str">
            <v>Accès au travers du portail ENI</v>
          </cell>
          <cell r="AQ1045" t="str">
            <v xml:space="preserve"> analysis services </v>
          </cell>
          <cell r="AR1045" t="str">
            <v xml:space="preserve"> décisionnel </v>
          </cell>
          <cell r="AS1045" t="str">
            <v xml:space="preserve"> di </v>
          </cell>
          <cell r="AT1045" t="str">
            <v xml:space="preserve"> LNSOBI10SHA</v>
          </cell>
          <cell r="AU1045" t="str">
            <v xml:space="preserve"> MOSS </v>
          </cell>
          <cell r="AV1045" t="str">
            <v xml:space="preserve"> sharepoint serveur </v>
          </cell>
          <cell r="AW1045" t="str">
            <v xml:space="preserve"> SQL Server </v>
          </cell>
          <cell r="AX1045" t="str">
            <v xml:space="preserve">bi </v>
          </cell>
          <cell r="AY1045" t="str">
            <v/>
          </cell>
          <cell r="AZ1045" t="str">
            <v/>
          </cell>
          <cell r="BA1045" t="str">
            <v/>
          </cell>
          <cell r="BB1045" t="str">
            <v/>
          </cell>
          <cell r="BC1045" t="str">
            <v/>
          </cell>
          <cell r="BD1045" t="str">
            <v/>
          </cell>
          <cell r="BE1045" t="str">
            <v/>
          </cell>
          <cell r="BF1045" t="str">
            <v/>
          </cell>
          <cell r="BG1045" t="str">
            <v/>
          </cell>
          <cell r="BH1045" t="str">
            <v/>
          </cell>
          <cell r="BI1045" t="str">
            <v/>
          </cell>
          <cell r="BJ1045" t="str">
            <v/>
          </cell>
          <cell r="BK1045" t="str">
            <v/>
          </cell>
          <cell r="BL1045" t="str">
            <v/>
          </cell>
          <cell r="BM1045" t="str">
            <v/>
          </cell>
          <cell r="BN1045" t="str">
            <v/>
          </cell>
          <cell r="BO1045" t="str">
            <v/>
          </cell>
          <cell r="BP1045" t="str">
            <v/>
          </cell>
          <cell r="BQ1045" t="str">
            <v/>
          </cell>
          <cell r="BR1045" t="str">
            <v/>
          </cell>
          <cell r="BS1045" t="str">
            <v/>
          </cell>
          <cell r="BT1045" t="str">
            <v/>
          </cell>
          <cell r="BU1045" t="str">
            <v/>
          </cell>
          <cell r="BV1045" t="str">
            <v/>
          </cell>
          <cell r="BW1045" t="str">
            <v/>
          </cell>
          <cell r="BX1045" t="str">
            <v/>
          </cell>
        </row>
        <row r="1046">
          <cell r="A1046" t="str">
            <v>SOBI12SQL</v>
          </cell>
          <cell r="B1046" t="str">
            <v>Business Intelligence avec SQL Server 2012</v>
          </cell>
          <cell r="C1046" t="str">
            <v>Maîtrisez les concepts et réalisez un système décisionnel</v>
          </cell>
          <cell r="D1046" t="str">
            <v>Sébastien FANTINI,Franck GAVAND</v>
          </cell>
          <cell r="E1046" t="str">
            <v/>
          </cell>
          <cell r="F1046" t="str">
            <v>FANTINI, Sébastien</v>
          </cell>
          <cell r="G1046" t="str">
            <v>GAVAND, Franck</v>
          </cell>
          <cell r="H1046" t="str">
            <v/>
          </cell>
          <cell r="I1046" t="str">
            <v/>
          </cell>
          <cell r="J1046" t="str">
            <v/>
          </cell>
          <cell r="K1046" t="str">
            <v>Edition du 1 December 2012</v>
          </cell>
          <cell r="L1046" t="str">
            <v>600 pages</v>
          </cell>
          <cell r="M1046" t="str">
            <v>Editions ENI</v>
          </cell>
          <cell r="N1046" t="str">
            <v>fre</v>
          </cell>
          <cell r="O1046" t="str">
            <v>fre</v>
          </cell>
          <cell r="P1046" t="str">
            <v>fre</v>
          </cell>
          <cell r="Q1046" t="str">
            <v>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v>
          </cell>
          <cell r="R1046">
            <v>9782746078062</v>
          </cell>
          <cell r="S1046" t="str">
            <v>Version Numérique</v>
          </cell>
          <cell r="T1046">
            <v>9782746077690</v>
          </cell>
          <cell r="U1046" t="str">
            <v>Version Imprimée</v>
          </cell>
          <cell r="V1046" t="str">
            <v>St-Herblain</v>
          </cell>
          <cell r="W1046" t="str">
            <v>Editions ENI</v>
          </cell>
          <cell r="X1046">
            <v>2012</v>
          </cell>
          <cell r="Y1046" t="str">
            <v>Bibliothèque Numérique ENI (Service en ligne)</v>
          </cell>
          <cell r="Z1046" t="str">
            <v>SOLUTIONS INFORMATIQUES</v>
          </cell>
          <cell r="AA1046" t="str">
            <v>texte</v>
          </cell>
          <cell r="AB1046" t="str">
            <v>txt</v>
          </cell>
          <cell r="AC1046" t="str">
            <v>rdacontent/fre</v>
          </cell>
          <cell r="AD1046" t="str">
            <v>informatique</v>
          </cell>
          <cell r="AE1046" t="str">
            <v>c</v>
          </cell>
          <cell r="AF1046" t="str">
            <v>rdamedia/fre</v>
          </cell>
          <cell r="AG1046" t="str">
            <v>ressource en ligne</v>
          </cell>
          <cell r="AH1046" t="str">
            <v>cr</v>
          </cell>
          <cell r="AI1046" t="str">
            <v>rdacarrier/fre</v>
          </cell>
          <cell r="AJ1046" t="str">
            <v>m\\\\\o\\d\\\\\\\\</v>
          </cell>
          <cell r="AK1046" t="str">
            <v>cr\cn\\\\uuaua</v>
          </cell>
          <cell r="AL1046" t="str">
            <v>Accès restreint aux membres</v>
          </cell>
          <cell r="AM1046" t="str">
            <v>Source de la note de description : Version imprimée</v>
          </cell>
          <cell r="AN1046" t="str">
            <v/>
          </cell>
          <cell r="AO1046" t="str">
            <v>%SITE_CLIENT%/?library_guid=5829C846-7E89-4362-87F8-8C56D1ED67EB</v>
          </cell>
          <cell r="AP1046" t="str">
            <v>Accès au travers du portail ENI</v>
          </cell>
          <cell r="AQ1046" t="str">
            <v xml:space="preserve"> analysis services </v>
          </cell>
          <cell r="AR1046" t="str">
            <v xml:space="preserve"> BI </v>
          </cell>
          <cell r="AS1046" t="str">
            <v xml:space="preserve"> cube </v>
          </cell>
          <cell r="AT1046" t="str">
            <v xml:space="preserve"> entrepôt de données </v>
          </cell>
          <cell r="AU1046" t="str">
            <v xml:space="preserve"> ETL </v>
          </cell>
          <cell r="AV1046" t="str">
            <v xml:space="preserve"> Integration Services </v>
          </cell>
          <cell r="AW1046" t="str">
            <v xml:space="preserve"> LNSOBI12SQL</v>
          </cell>
          <cell r="AX1046" t="str">
            <v xml:space="preserve"> PowerPivot </v>
          </cell>
          <cell r="AY1046" t="str">
            <v xml:space="preserve"> Reporting Services </v>
          </cell>
          <cell r="AZ1046" t="str">
            <v xml:space="preserve"> sql serveur </v>
          </cell>
          <cell r="BA1046" t="str">
            <v xml:space="preserve">Microsoft </v>
          </cell>
          <cell r="BB1046" t="str">
            <v/>
          </cell>
          <cell r="BC1046" t="str">
            <v/>
          </cell>
          <cell r="BD1046" t="str">
            <v/>
          </cell>
          <cell r="BE1046" t="str">
            <v/>
          </cell>
          <cell r="BF1046" t="str">
            <v/>
          </cell>
          <cell r="BG1046" t="str">
            <v/>
          </cell>
          <cell r="BH1046" t="str">
            <v/>
          </cell>
          <cell r="BI1046" t="str">
            <v/>
          </cell>
          <cell r="BJ1046" t="str">
            <v/>
          </cell>
          <cell r="BK1046" t="str">
            <v/>
          </cell>
          <cell r="BL1046" t="str">
            <v/>
          </cell>
          <cell r="BM1046" t="str">
            <v/>
          </cell>
          <cell r="BN1046" t="str">
            <v/>
          </cell>
          <cell r="BO1046" t="str">
            <v/>
          </cell>
          <cell r="BP1046" t="str">
            <v/>
          </cell>
          <cell r="BQ1046" t="str">
            <v/>
          </cell>
          <cell r="BR1046" t="str">
            <v/>
          </cell>
          <cell r="BS1046" t="str">
            <v/>
          </cell>
          <cell r="BT1046" t="str">
            <v/>
          </cell>
          <cell r="BU1046" t="str">
            <v/>
          </cell>
          <cell r="BV1046" t="str">
            <v/>
          </cell>
          <cell r="BW1046" t="str">
            <v/>
          </cell>
          <cell r="BX1046" t="str">
            <v/>
          </cell>
        </row>
        <row r="1047">
          <cell r="A1047" t="str">
            <v>SOBIMA</v>
          </cell>
          <cell r="B1047" t="str">
            <v>L'image numérique</v>
          </cell>
          <cell r="C1047" t="str">
            <v>Générez, traitez et exploitez vos images</v>
          </cell>
          <cell r="D1047" t="str">
            <v>Maxence DUPUPET</v>
          </cell>
          <cell r="E1047" t="str">
            <v/>
          </cell>
          <cell r="F1047" t="str">
            <v>DUPUPET, Maxence</v>
          </cell>
          <cell r="G1047" t="str">
            <v/>
          </cell>
          <cell r="H1047" t="str">
            <v/>
          </cell>
          <cell r="I1047" t="str">
            <v/>
          </cell>
          <cell r="J1047" t="str">
            <v/>
          </cell>
          <cell r="K1047" t="str">
            <v>Edition du 1 November 2019</v>
          </cell>
          <cell r="L1047" t="str">
            <v>188 pages</v>
          </cell>
          <cell r="M1047" t="str">
            <v>Editions ENI</v>
          </cell>
          <cell r="N1047" t="str">
            <v>fre</v>
          </cell>
          <cell r="O1047" t="str">
            <v>fre</v>
          </cell>
          <cell r="P1047" t="str">
            <v>fre</v>
          </cell>
          <cell r="Q1047" t="str">
            <v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v>
          </cell>
          <cell r="R1047">
            <v>9782409021459</v>
          </cell>
          <cell r="S1047" t="str">
            <v>Version Numérique</v>
          </cell>
          <cell r="T1047">
            <v>9782409021435</v>
          </cell>
          <cell r="U1047" t="str">
            <v>Version Imprimée</v>
          </cell>
          <cell r="V1047" t="str">
            <v>St-Herblain</v>
          </cell>
          <cell r="W1047" t="str">
            <v>Editions ENI</v>
          </cell>
          <cell r="X1047">
            <v>2019</v>
          </cell>
          <cell r="Y1047" t="str">
            <v>Bibliothèque Numérique ENI (Service en ligne)</v>
          </cell>
          <cell r="Z1047" t="str">
            <v>SOLUTIONS BUSINESS</v>
          </cell>
          <cell r="AA1047" t="str">
            <v>texte</v>
          </cell>
          <cell r="AB1047" t="str">
            <v>txt</v>
          </cell>
          <cell r="AC1047" t="str">
            <v>rdacontent/fre</v>
          </cell>
          <cell r="AD1047" t="str">
            <v>informatique</v>
          </cell>
          <cell r="AE1047" t="str">
            <v>c</v>
          </cell>
          <cell r="AF1047" t="str">
            <v>rdamedia/fre</v>
          </cell>
          <cell r="AG1047" t="str">
            <v>ressource en ligne</v>
          </cell>
          <cell r="AH1047" t="str">
            <v>cr</v>
          </cell>
          <cell r="AI1047" t="str">
            <v>rdacarrier/fre</v>
          </cell>
          <cell r="AJ1047" t="str">
            <v>m\\\\\o\\d\\\\\\\\</v>
          </cell>
          <cell r="AK1047" t="str">
            <v>cr\cn\\\\uuaua</v>
          </cell>
          <cell r="AL1047" t="str">
            <v>Accès restreint aux membres</v>
          </cell>
          <cell r="AM1047" t="str">
            <v>Source de la note de description : Version imprimée</v>
          </cell>
          <cell r="AN1047" t="str">
            <v/>
          </cell>
          <cell r="AO1047" t="str">
            <v>%SITE_CLIENT%/?library_guid=7D7DED6E-CEBB-4926-A60F-C85F3A4F0CF6</v>
          </cell>
          <cell r="AP1047" t="str">
            <v>Accès au travers du portail ENI</v>
          </cell>
          <cell r="AQ1047" t="str">
            <v xml:space="preserve"> alpha </v>
          </cell>
          <cell r="AR1047" t="str">
            <v xml:space="preserve"> couleur </v>
          </cell>
          <cell r="AS1047" t="str">
            <v xml:space="preserve"> deixis </v>
          </cell>
          <cell r="AT1047" t="str">
            <v xml:space="preserve"> droit à l'image </v>
          </cell>
          <cell r="AU1047" t="str">
            <v xml:space="preserve"> droit d'auteur </v>
          </cell>
          <cell r="AV1047" t="str">
            <v xml:space="preserve"> LNSOBIMA</v>
          </cell>
          <cell r="AW1047" t="str">
            <v xml:space="preserve"> modèle colorimétrique </v>
          </cell>
          <cell r="AX1047" t="str">
            <v xml:space="preserve"> photographie </v>
          </cell>
          <cell r="AY1047" t="str">
            <v xml:space="preserve"> pixel </v>
          </cell>
          <cell r="AZ1047" t="str">
            <v xml:space="preserve"> recadrage </v>
          </cell>
          <cell r="BA1047" t="str">
            <v xml:space="preserve"> résolution </v>
          </cell>
          <cell r="BB1047" t="str">
            <v xml:space="preserve"> scan </v>
          </cell>
          <cell r="BC1047" t="str">
            <v xml:space="preserve"> sémiologie </v>
          </cell>
          <cell r="BD1047" t="str">
            <v xml:space="preserve">Photo </v>
          </cell>
          <cell r="BE1047" t="str">
            <v/>
          </cell>
          <cell r="BF1047" t="str">
            <v/>
          </cell>
          <cell r="BG1047" t="str">
            <v/>
          </cell>
          <cell r="BH1047" t="str">
            <v/>
          </cell>
          <cell r="BI1047" t="str">
            <v/>
          </cell>
          <cell r="BJ1047" t="str">
            <v/>
          </cell>
          <cell r="BK1047" t="str">
            <v/>
          </cell>
          <cell r="BL1047" t="str">
            <v/>
          </cell>
          <cell r="BM1047" t="str">
            <v/>
          </cell>
          <cell r="BN1047" t="str">
            <v/>
          </cell>
          <cell r="BO1047" t="str">
            <v/>
          </cell>
          <cell r="BP1047" t="str">
            <v/>
          </cell>
          <cell r="BQ1047" t="str">
            <v/>
          </cell>
          <cell r="BR1047" t="str">
            <v/>
          </cell>
          <cell r="BS1047" t="str">
            <v/>
          </cell>
          <cell r="BT1047" t="str">
            <v/>
          </cell>
          <cell r="BU1047" t="str">
            <v/>
          </cell>
          <cell r="BV1047" t="str">
            <v/>
          </cell>
          <cell r="BW1047" t="str">
            <v/>
          </cell>
          <cell r="BX1047" t="str">
            <v/>
          </cell>
        </row>
        <row r="1048">
          <cell r="A1048" t="str">
            <v>SOBIN</v>
          </cell>
          <cell r="B1048" t="str">
            <v>Bing Maps</v>
          </cell>
          <cell r="C1048" t="str">
            <v>Guide complet de la cartographie interactive</v>
          </cell>
          <cell r="D1048" t="str">
            <v>Nicolas BOONAERT</v>
          </cell>
          <cell r="E1048" t="str">
            <v/>
          </cell>
          <cell r="F1048" t="str">
            <v>BOONAERT, Nicolas</v>
          </cell>
          <cell r="G1048" t="str">
            <v/>
          </cell>
          <cell r="H1048" t="str">
            <v/>
          </cell>
          <cell r="I1048" t="str">
            <v/>
          </cell>
          <cell r="J1048" t="str">
            <v/>
          </cell>
          <cell r="K1048" t="str">
            <v>Edition du 1 January 2010</v>
          </cell>
          <cell r="L1048" t="str">
            <v>462 pages</v>
          </cell>
          <cell r="M1048" t="str">
            <v>Editions ENI</v>
          </cell>
          <cell r="N1048" t="str">
            <v>fre</v>
          </cell>
          <cell r="O1048" t="str">
            <v>fre</v>
          </cell>
          <cell r="P1048" t="str">
            <v>fre</v>
          </cell>
          <cell r="Q1048" t="str">
            <v>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v>
          </cell>
          <cell r="R1048">
            <v>9782746053717</v>
          </cell>
          <cell r="S1048" t="str">
            <v>Version Numérique</v>
          </cell>
          <cell r="T1048">
            <v>9782746052987</v>
          </cell>
          <cell r="U1048" t="str">
            <v>Version Imprimée</v>
          </cell>
          <cell r="V1048" t="str">
            <v>St-Herblain</v>
          </cell>
          <cell r="W1048" t="str">
            <v>Editions ENI</v>
          </cell>
          <cell r="X1048">
            <v>2010</v>
          </cell>
          <cell r="Y1048" t="str">
            <v>Bibliothèque Numérique ENI (Service en ligne)</v>
          </cell>
          <cell r="Z1048" t="str">
            <v>SOLUTIONS INFORMATIQUES</v>
          </cell>
          <cell r="AA1048" t="str">
            <v>texte</v>
          </cell>
          <cell r="AB1048" t="str">
            <v>txt</v>
          </cell>
          <cell r="AC1048" t="str">
            <v>rdacontent/fre</v>
          </cell>
          <cell r="AD1048" t="str">
            <v>informatique</v>
          </cell>
          <cell r="AE1048" t="str">
            <v>c</v>
          </cell>
          <cell r="AF1048" t="str">
            <v>rdamedia/fre</v>
          </cell>
          <cell r="AG1048" t="str">
            <v>ressource en ligne</v>
          </cell>
          <cell r="AH1048" t="str">
            <v>cr</v>
          </cell>
          <cell r="AI1048" t="str">
            <v>rdacarrier/fre</v>
          </cell>
          <cell r="AJ1048" t="str">
            <v>m\\\\\o\\d\\\\\\\\</v>
          </cell>
          <cell r="AK1048" t="str">
            <v>cr\cn\\\\uuaua</v>
          </cell>
          <cell r="AL1048" t="str">
            <v>Accès restreint aux membres</v>
          </cell>
          <cell r="AM1048" t="str">
            <v>Source de la note de description : Version imprimée</v>
          </cell>
          <cell r="AN1048" t="str">
            <v/>
          </cell>
          <cell r="AO1048" t="str">
            <v>%SITE_CLIENT%/?library_guid=68E48256-BCE6-4DEA-8AB7-EFE7ED3152F5</v>
          </cell>
          <cell r="AP1048" t="str">
            <v>Accès au travers du portail ENI</v>
          </cell>
          <cell r="AQ1048" t="str">
            <v xml:space="preserve"> API </v>
          </cell>
          <cell r="AR1048" t="str">
            <v xml:space="preserve"> Bing Maps for Enterprise </v>
          </cell>
          <cell r="AS1048" t="str">
            <v xml:space="preserve"> C </v>
          </cell>
          <cell r="AT1048" t="str">
            <v xml:space="preserve"> cartographie </v>
          </cell>
          <cell r="AU1048" t="str">
            <v xml:space="preserve"> Live Local </v>
          </cell>
          <cell r="AV1048" t="str">
            <v xml:space="preserve"> Live Maps </v>
          </cell>
          <cell r="AW1048" t="str">
            <v xml:space="preserve"> livre cartographie </v>
          </cell>
          <cell r="AX1048" t="str">
            <v xml:space="preserve"> LNSOBIN</v>
          </cell>
          <cell r="AY1048" t="str">
            <v xml:space="preserve"> microsoft </v>
          </cell>
          <cell r="AZ1048" t="str">
            <v xml:space="preserve"> Search </v>
          </cell>
          <cell r="BA1048" t="str">
            <v xml:space="preserve"> virtual earth </v>
          </cell>
          <cell r="BB1048" t="str">
            <v xml:space="preserve">livre bing maps </v>
          </cell>
          <cell r="BC1048" t="str">
            <v/>
          </cell>
          <cell r="BD1048" t="str">
            <v/>
          </cell>
          <cell r="BE1048" t="str">
            <v/>
          </cell>
          <cell r="BF1048" t="str">
            <v/>
          </cell>
          <cell r="BG1048" t="str">
            <v/>
          </cell>
          <cell r="BH1048" t="str">
            <v/>
          </cell>
          <cell r="BI1048" t="str">
            <v/>
          </cell>
          <cell r="BJ1048" t="str">
            <v/>
          </cell>
          <cell r="BK1048" t="str">
            <v/>
          </cell>
          <cell r="BL1048" t="str">
            <v/>
          </cell>
          <cell r="BM1048" t="str">
            <v/>
          </cell>
          <cell r="BN1048" t="str">
            <v/>
          </cell>
          <cell r="BO1048" t="str">
            <v/>
          </cell>
          <cell r="BP1048" t="str">
            <v/>
          </cell>
          <cell r="BQ1048" t="str">
            <v/>
          </cell>
          <cell r="BR1048" t="str">
            <v/>
          </cell>
          <cell r="BS1048" t="str">
            <v/>
          </cell>
          <cell r="BT1048" t="str">
            <v/>
          </cell>
          <cell r="BU1048" t="str">
            <v/>
          </cell>
          <cell r="BV1048" t="str">
            <v/>
          </cell>
          <cell r="BW1048" t="str">
            <v/>
          </cell>
          <cell r="BX1048" t="str">
            <v/>
          </cell>
        </row>
        <row r="1049">
          <cell r="A1049" t="str">
            <v>SOBMIND</v>
          </cell>
          <cell r="B1049" t="str">
            <v>Mind Mapping</v>
          </cell>
          <cell r="C1049" t="str">
            <v>Pour être efficace au travail et dans les études</v>
          </cell>
          <cell r="D1049" t="str">
            <v>Bernard GALINDO,Rémi ROCHE</v>
          </cell>
          <cell r="E1049" t="str">
            <v/>
          </cell>
          <cell r="F1049" t="str">
            <v>GALINDO, Bernard</v>
          </cell>
          <cell r="G1049" t="str">
            <v>ROCHE, Rémi</v>
          </cell>
          <cell r="H1049" t="str">
            <v/>
          </cell>
          <cell r="I1049" t="str">
            <v/>
          </cell>
          <cell r="J1049" t="str">
            <v/>
          </cell>
          <cell r="K1049" t="str">
            <v>Edition du 1 August 2017</v>
          </cell>
          <cell r="L1049" t="str">
            <v>198 pages</v>
          </cell>
          <cell r="M1049" t="str">
            <v>Editions ENI</v>
          </cell>
          <cell r="N1049" t="str">
            <v>fre</v>
          </cell>
          <cell r="O1049" t="str">
            <v>fre</v>
          </cell>
          <cell r="P1049" t="str">
            <v>fre</v>
          </cell>
          <cell r="Q1049" t="str">
            <v>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v>
          </cell>
          <cell r="R1049">
            <v>9782409009983</v>
          </cell>
          <cell r="S1049" t="str">
            <v>Version Numérique</v>
          </cell>
          <cell r="T1049">
            <v>9782409007484</v>
          </cell>
          <cell r="U1049" t="str">
            <v>Version Imprimée</v>
          </cell>
          <cell r="V1049" t="str">
            <v>St-Herblain</v>
          </cell>
          <cell r="W1049" t="str">
            <v>Editions ENI</v>
          </cell>
          <cell r="X1049">
            <v>2017</v>
          </cell>
          <cell r="Y1049" t="str">
            <v>Bibliothèque Numérique ENI (Service en ligne)</v>
          </cell>
          <cell r="Z1049" t="str">
            <v>SOLUTIONS BUSINESS</v>
          </cell>
          <cell r="AA1049" t="str">
            <v>texte</v>
          </cell>
          <cell r="AB1049" t="str">
            <v>txt</v>
          </cell>
          <cell r="AC1049" t="str">
            <v>rdacontent/fre</v>
          </cell>
          <cell r="AD1049" t="str">
            <v>informatique</v>
          </cell>
          <cell r="AE1049" t="str">
            <v>c</v>
          </cell>
          <cell r="AF1049" t="str">
            <v>rdamedia/fre</v>
          </cell>
          <cell r="AG1049" t="str">
            <v>ressource en ligne</v>
          </cell>
          <cell r="AH1049" t="str">
            <v>cr</v>
          </cell>
          <cell r="AI1049" t="str">
            <v>rdacarrier/fre</v>
          </cell>
          <cell r="AJ1049" t="str">
            <v>m\\\\\o\\d\\\\\\\\</v>
          </cell>
          <cell r="AK1049" t="str">
            <v>cr\cn\\\\uuaua</v>
          </cell>
          <cell r="AL1049" t="str">
            <v>Accès restreint aux membres</v>
          </cell>
          <cell r="AM1049" t="str">
            <v>Source de la note de description : Version imprimée</v>
          </cell>
          <cell r="AN1049" t="str">
            <v/>
          </cell>
          <cell r="AO1049" t="str">
            <v>%SITE_CLIENT%/?library_guid=6B753260-BC7C-4DEC-982C-48CE9E8C6B86</v>
          </cell>
          <cell r="AP1049" t="str">
            <v>Accès au travers du portail ENI</v>
          </cell>
          <cell r="AQ1049" t="str">
            <v xml:space="preserve"> carte heuristique </v>
          </cell>
          <cell r="AR1049" t="str">
            <v xml:space="preserve"> LNSOBMIND</v>
          </cell>
          <cell r="AS1049" t="str">
            <v xml:space="preserve"> mind</v>
          </cell>
          <cell r="AT1049" t="str">
            <v xml:space="preserve"> mindmap </v>
          </cell>
          <cell r="AU1049" t="str">
            <v xml:space="preserve"> mindmapping </v>
          </cell>
          <cell r="AV1049" t="str">
            <v xml:space="preserve"> organisation des idées </v>
          </cell>
          <cell r="AW1049" t="str">
            <v xml:space="preserve">Carte mentale </v>
          </cell>
          <cell r="AX1049" t="str">
            <v xml:space="preserve">mapping </v>
          </cell>
          <cell r="AY1049" t="str">
            <v/>
          </cell>
          <cell r="AZ1049" t="str">
            <v/>
          </cell>
          <cell r="BA1049" t="str">
            <v/>
          </cell>
          <cell r="BB1049" t="str">
            <v/>
          </cell>
          <cell r="BC1049" t="str">
            <v/>
          </cell>
          <cell r="BD1049" t="str">
            <v/>
          </cell>
          <cell r="BE1049" t="str">
            <v/>
          </cell>
          <cell r="BF1049" t="str">
            <v/>
          </cell>
          <cell r="BG1049" t="str">
            <v/>
          </cell>
          <cell r="BH1049" t="str">
            <v/>
          </cell>
          <cell r="BI1049" t="str">
            <v/>
          </cell>
          <cell r="BJ1049" t="str">
            <v/>
          </cell>
          <cell r="BK1049" t="str">
            <v/>
          </cell>
          <cell r="BL1049" t="str">
            <v/>
          </cell>
          <cell r="BM1049" t="str">
            <v/>
          </cell>
          <cell r="BN1049" t="str">
            <v/>
          </cell>
          <cell r="BO1049" t="str">
            <v/>
          </cell>
          <cell r="BP1049" t="str">
            <v/>
          </cell>
          <cell r="BQ1049" t="str">
            <v/>
          </cell>
          <cell r="BR1049" t="str">
            <v/>
          </cell>
          <cell r="BS1049" t="str">
            <v/>
          </cell>
          <cell r="BT1049" t="str">
            <v/>
          </cell>
          <cell r="BU1049" t="str">
            <v/>
          </cell>
          <cell r="BV1049" t="str">
            <v/>
          </cell>
          <cell r="BW1049" t="str">
            <v/>
          </cell>
          <cell r="BX1049" t="str">
            <v/>
          </cell>
        </row>
        <row r="1050">
          <cell r="A1050" t="str">
            <v>SOBMOGP</v>
          </cell>
          <cell r="B1050" t="str">
            <v>Les meilleurs outils pour le chef de projet</v>
          </cell>
          <cell r="C1050" t="str">
            <v/>
          </cell>
          <cell r="D1050" t="str">
            <v>Didier MAZIER</v>
          </cell>
          <cell r="E1050" t="str">
            <v/>
          </cell>
          <cell r="F1050" t="str">
            <v>MAZIER, Didier</v>
          </cell>
          <cell r="G1050" t="str">
            <v/>
          </cell>
          <cell r="H1050" t="str">
            <v/>
          </cell>
          <cell r="I1050" t="str">
            <v/>
          </cell>
          <cell r="J1050" t="str">
            <v/>
          </cell>
          <cell r="K1050" t="str">
            <v>Edition du 1 September 2012</v>
          </cell>
          <cell r="L1050" t="str">
            <v>266 pages</v>
          </cell>
          <cell r="M1050" t="str">
            <v>Editions ENI</v>
          </cell>
          <cell r="N1050" t="str">
            <v>fre</v>
          </cell>
          <cell r="O1050" t="str">
            <v>fre</v>
          </cell>
          <cell r="P1050" t="str">
            <v>fre</v>
          </cell>
          <cell r="Q1050" t="str">
            <v>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v>
          </cell>
          <cell r="R1050">
            <v>9782746076365</v>
          </cell>
          <cell r="S1050" t="str">
            <v>Version Numérique</v>
          </cell>
          <cell r="T1050">
            <v>9782746075634</v>
          </cell>
          <cell r="U1050" t="str">
            <v>Version Imprimée</v>
          </cell>
          <cell r="V1050" t="str">
            <v>St-Herblain</v>
          </cell>
          <cell r="W1050" t="str">
            <v>Editions ENI</v>
          </cell>
          <cell r="X1050">
            <v>2012</v>
          </cell>
          <cell r="Y1050" t="str">
            <v>Bibliothèque Numérique ENI (Service en ligne)</v>
          </cell>
          <cell r="Z1050" t="str">
            <v>SOLUTIONS BUSINESS</v>
          </cell>
          <cell r="AA1050" t="str">
            <v>texte</v>
          </cell>
          <cell r="AB1050" t="str">
            <v>txt</v>
          </cell>
          <cell r="AC1050" t="str">
            <v>rdacontent/fre</v>
          </cell>
          <cell r="AD1050" t="str">
            <v>informatique</v>
          </cell>
          <cell r="AE1050" t="str">
            <v>c</v>
          </cell>
          <cell r="AF1050" t="str">
            <v>rdamedia/fre</v>
          </cell>
          <cell r="AG1050" t="str">
            <v>ressource en ligne</v>
          </cell>
          <cell r="AH1050" t="str">
            <v>cr</v>
          </cell>
          <cell r="AI1050" t="str">
            <v>rdacarrier/fre</v>
          </cell>
          <cell r="AJ1050" t="str">
            <v>m\\\\\o\\d\\\\\\\\</v>
          </cell>
          <cell r="AK1050" t="str">
            <v>cr\cn\\\\uuaua</v>
          </cell>
          <cell r="AL1050" t="str">
            <v>Accès restreint aux membres</v>
          </cell>
          <cell r="AM1050" t="str">
            <v>Source de la note de description : Version imprimée</v>
          </cell>
          <cell r="AN1050" t="str">
            <v/>
          </cell>
          <cell r="AO1050" t="str">
            <v>%SITE_CLIENT%/?library_guid=E912ED9D-09F2-4D05-9F05-765FFDC383AF</v>
          </cell>
          <cell r="AP1050" t="str">
            <v>Accès au travers du portail ENI</v>
          </cell>
          <cell r="AQ1050" t="str">
            <v xml:space="preserve"> @task </v>
          </cell>
          <cell r="AR1050" t="str">
            <v xml:space="preserve"> cash</v>
          </cell>
          <cell r="AS1050" t="str">
            <v xml:space="preserve"> diagramme de Gantt </v>
          </cell>
          <cell r="AT1050" t="str">
            <v xml:space="preserve"> e</v>
          </cell>
          <cell r="AU1050" t="str">
            <v xml:space="preserve"> ebook </v>
          </cell>
          <cell r="AV1050" t="str">
            <v xml:space="preserve"> Gantter </v>
          </cell>
          <cell r="AW1050" t="str">
            <v xml:space="preserve"> Get Satisfaction </v>
          </cell>
          <cell r="AX1050" t="str">
            <v xml:space="preserve"> Gliffy </v>
          </cell>
          <cell r="AY1050" t="str">
            <v xml:space="preserve"> Iscriba </v>
          </cell>
          <cell r="AZ1050" t="str">
            <v xml:space="preserve"> Jforce </v>
          </cell>
          <cell r="BA1050" t="str">
            <v xml:space="preserve"> livre électronique </v>
          </cell>
          <cell r="BB1050" t="str">
            <v xml:space="preserve"> livre numérique </v>
          </cell>
          <cell r="BC1050" t="str">
            <v xml:space="preserve"> livres électroniques </v>
          </cell>
          <cell r="BD1050" t="str">
            <v xml:space="preserve"> livres numériques </v>
          </cell>
          <cell r="BE1050" t="str">
            <v xml:space="preserve"> LNSOBMOGP</v>
          </cell>
          <cell r="BF1050" t="str">
            <v xml:space="preserve"> Mantis </v>
          </cell>
          <cell r="BG1050" t="str">
            <v xml:space="preserve"> Manymoon </v>
          </cell>
          <cell r="BH1050" t="str">
            <v xml:space="preserve"> Mockingbird </v>
          </cell>
          <cell r="BI1050" t="str">
            <v xml:space="preserve"> msproject </v>
          </cell>
          <cell r="BJ1050" t="str">
            <v xml:space="preserve"> Pencil </v>
          </cell>
          <cell r="BK1050" t="str">
            <v xml:space="preserve"> Pert </v>
          </cell>
          <cell r="BL1050" t="str">
            <v xml:space="preserve"> planification </v>
          </cell>
          <cell r="BM1050" t="str">
            <v xml:space="preserve"> Project Fork </v>
          </cell>
          <cell r="BN1050" t="str">
            <v xml:space="preserve"> Project Place </v>
          </cell>
          <cell r="BO1050" t="str">
            <v xml:space="preserve"> Redmine </v>
          </cell>
          <cell r="BP1050" t="str">
            <v xml:space="preserve">book </v>
          </cell>
          <cell r="BQ1050" t="str">
            <v xml:space="preserve">flow </v>
          </cell>
          <cell r="BR1050" t="str">
            <v xml:space="preserve">Gestion de projet </v>
          </cell>
          <cell r="BS1050" t="str">
            <v/>
          </cell>
          <cell r="BT1050" t="str">
            <v/>
          </cell>
          <cell r="BU1050" t="str">
            <v/>
          </cell>
          <cell r="BV1050" t="str">
            <v/>
          </cell>
          <cell r="BW1050" t="str">
            <v/>
          </cell>
          <cell r="BX1050" t="str">
            <v/>
          </cell>
        </row>
        <row r="1051">
          <cell r="A1051" t="str">
            <v>SOBMOO</v>
          </cell>
          <cell r="B1051" t="str">
            <v>Enseigner en ligne avec Moodle</v>
          </cell>
          <cell r="C1051" t="str">
            <v>De la prise en main à la création de cours complexes</v>
          </cell>
          <cell r="D1051" t="str">
            <v>Christian WESTPHAL</v>
          </cell>
          <cell r="E1051" t="str">
            <v/>
          </cell>
          <cell r="F1051" t="str">
            <v>WESTPHAL, Christian</v>
          </cell>
          <cell r="G1051" t="str">
            <v/>
          </cell>
          <cell r="H1051" t="str">
            <v/>
          </cell>
          <cell r="I1051" t="str">
            <v/>
          </cell>
          <cell r="J1051" t="str">
            <v/>
          </cell>
          <cell r="K1051" t="str">
            <v>Edition du 1 February 2020</v>
          </cell>
          <cell r="L1051" t="str">
            <v>448 pages</v>
          </cell>
          <cell r="M1051" t="str">
            <v>Editions ENI</v>
          </cell>
          <cell r="N1051" t="str">
            <v>fre</v>
          </cell>
          <cell r="O1051" t="str">
            <v>fre</v>
          </cell>
          <cell r="P1051" t="str">
            <v>fre</v>
          </cell>
          <cell r="Q1051" t="str">
            <v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v>
          </cell>
          <cell r="R1051">
            <v>9782409023194</v>
          </cell>
          <cell r="S1051" t="str">
            <v>Version Numérique</v>
          </cell>
          <cell r="T1051">
            <v>9782409023187</v>
          </cell>
          <cell r="U1051" t="str">
            <v>Version Imprimée</v>
          </cell>
          <cell r="V1051" t="str">
            <v>St-Herblain</v>
          </cell>
          <cell r="W1051" t="str">
            <v>Editions ENI</v>
          </cell>
          <cell r="X1051">
            <v>2020</v>
          </cell>
          <cell r="Y1051" t="str">
            <v>Bibliothèque Numérique ENI (Service en ligne)</v>
          </cell>
          <cell r="Z1051" t="str">
            <v>SOLUTIONS BUSINESS</v>
          </cell>
          <cell r="AA1051" t="str">
            <v>texte</v>
          </cell>
          <cell r="AB1051" t="str">
            <v>txt</v>
          </cell>
          <cell r="AC1051" t="str">
            <v>rdacontent/fre</v>
          </cell>
          <cell r="AD1051" t="str">
            <v>informatique</v>
          </cell>
          <cell r="AE1051" t="str">
            <v>c</v>
          </cell>
          <cell r="AF1051" t="str">
            <v>rdamedia/fre</v>
          </cell>
          <cell r="AG1051" t="str">
            <v>ressource en ligne</v>
          </cell>
          <cell r="AH1051" t="str">
            <v>cr</v>
          </cell>
          <cell r="AI1051" t="str">
            <v>rdacarrier/fre</v>
          </cell>
          <cell r="AJ1051" t="str">
            <v>m\\\\\o\\d\\\\\\\\</v>
          </cell>
          <cell r="AK1051" t="str">
            <v>cr\cn\\\\uuaua</v>
          </cell>
          <cell r="AL1051" t="str">
            <v>Accès restreint aux membres</v>
          </cell>
          <cell r="AM1051" t="str">
            <v>Source de la note de description : Version imprimée</v>
          </cell>
          <cell r="AN1051" t="str">
            <v/>
          </cell>
          <cell r="AO1051" t="str">
            <v>%SITE_CLIENT%/?library_guid=2803DD59-A316-4486-A9D9-A9E97C489134</v>
          </cell>
          <cell r="AP1051" t="str">
            <v>Accès au travers du portail ENI</v>
          </cell>
          <cell r="AQ1051" t="str">
            <v xml:space="preserve"> atto </v>
          </cell>
          <cell r="AR1051" t="str">
            <v xml:space="preserve"> classe virtuelle </v>
          </cell>
          <cell r="AS1051" t="str">
            <v xml:space="preserve"> cours en ligne </v>
          </cell>
          <cell r="AT1051" t="str">
            <v xml:space="preserve"> enseignement 2.0 </v>
          </cell>
          <cell r="AU1051" t="str">
            <v xml:space="preserve"> leçons </v>
          </cell>
          <cell r="AV1051" t="str">
            <v xml:space="preserve"> LMS </v>
          </cell>
          <cell r="AW1051" t="str">
            <v xml:space="preserve"> LNSOBMOO</v>
          </cell>
          <cell r="AX1051" t="str">
            <v xml:space="preserve"> MOOC </v>
          </cell>
          <cell r="AY1051" t="str">
            <v xml:space="preserve"> MoodleBox </v>
          </cell>
          <cell r="AZ1051" t="str">
            <v xml:space="preserve"> qcm </v>
          </cell>
          <cell r="BA1051" t="str">
            <v xml:space="preserve"> test </v>
          </cell>
          <cell r="BB1051" t="str">
            <v xml:space="preserve"> tinyMCE </v>
          </cell>
          <cell r="BC1051" t="str">
            <v>e</v>
          </cell>
          <cell r="BD1051" t="str">
            <v xml:space="preserve">learning </v>
          </cell>
          <cell r="BE1051" t="str">
            <v/>
          </cell>
          <cell r="BF1051" t="str">
            <v/>
          </cell>
          <cell r="BG1051" t="str">
            <v/>
          </cell>
          <cell r="BH1051" t="str">
            <v/>
          </cell>
          <cell r="BI1051" t="str">
            <v/>
          </cell>
          <cell r="BJ1051" t="str">
            <v/>
          </cell>
          <cell r="BK1051" t="str">
            <v/>
          </cell>
          <cell r="BL1051" t="str">
            <v/>
          </cell>
          <cell r="BM1051" t="str">
            <v/>
          </cell>
          <cell r="BN1051" t="str">
            <v/>
          </cell>
          <cell r="BO1051" t="str">
            <v/>
          </cell>
          <cell r="BP1051" t="str">
            <v/>
          </cell>
          <cell r="BQ1051" t="str">
            <v/>
          </cell>
          <cell r="BR1051" t="str">
            <v/>
          </cell>
          <cell r="BS1051" t="str">
            <v/>
          </cell>
          <cell r="BT1051" t="str">
            <v/>
          </cell>
          <cell r="BU1051" t="str">
            <v/>
          </cell>
          <cell r="BV1051" t="str">
            <v/>
          </cell>
          <cell r="BW1051" t="str">
            <v/>
          </cell>
          <cell r="BX1051" t="str">
            <v/>
          </cell>
        </row>
        <row r="1052">
          <cell r="A1052" t="str">
            <v>SOBMPQ</v>
          </cell>
          <cell r="B1052" t="str">
            <v>Power Query et le langage M</v>
          </cell>
          <cell r="C1052" t="str">
            <v>Faciliter la préparation, l'enrichissement et le traitement des données d'analyse</v>
          </cell>
          <cell r="D1052" t="str">
            <v>Frédéric LE GUEN</v>
          </cell>
          <cell r="E1052" t="str">
            <v/>
          </cell>
          <cell r="F1052" t="str">
            <v>LE GUEN, Frédéric</v>
          </cell>
          <cell r="G1052" t="str">
            <v/>
          </cell>
          <cell r="H1052" t="str">
            <v/>
          </cell>
          <cell r="I1052" t="str">
            <v/>
          </cell>
          <cell r="J1052" t="str">
            <v/>
          </cell>
          <cell r="K1052" t="str">
            <v>Edition du 1 June 2016</v>
          </cell>
          <cell r="L1052" t="str">
            <v>360 pages</v>
          </cell>
          <cell r="M1052" t="str">
            <v>Editions ENI</v>
          </cell>
          <cell r="N1052" t="str">
            <v>fre</v>
          </cell>
          <cell r="O1052" t="str">
            <v>fre</v>
          </cell>
          <cell r="P1052" t="str">
            <v>fre</v>
          </cell>
          <cell r="Q1052" t="str">
            <v>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v>
          </cell>
          <cell r="R1052">
            <v>9782409002991</v>
          </cell>
          <cell r="S1052" t="str">
            <v>Version Numérique</v>
          </cell>
          <cell r="T1052">
            <v>9782409001642</v>
          </cell>
          <cell r="U1052" t="str">
            <v>Version Imprimée</v>
          </cell>
          <cell r="V1052" t="str">
            <v>St-Herblain</v>
          </cell>
          <cell r="W1052" t="str">
            <v>Editions ENI</v>
          </cell>
          <cell r="X1052">
            <v>2016</v>
          </cell>
          <cell r="Y1052" t="str">
            <v>Bibliothèque Numérique ENI (Service en ligne)</v>
          </cell>
          <cell r="Z1052" t="str">
            <v>SOLUTIONS BUSINESS</v>
          </cell>
          <cell r="AA1052" t="str">
            <v>texte</v>
          </cell>
          <cell r="AB1052" t="str">
            <v>txt</v>
          </cell>
          <cell r="AC1052" t="str">
            <v>rdacontent/fre</v>
          </cell>
          <cell r="AD1052" t="str">
            <v>informatique</v>
          </cell>
          <cell r="AE1052" t="str">
            <v>c</v>
          </cell>
          <cell r="AF1052" t="str">
            <v>rdamedia/fre</v>
          </cell>
          <cell r="AG1052" t="str">
            <v>ressource en ligne</v>
          </cell>
          <cell r="AH1052" t="str">
            <v>cr</v>
          </cell>
          <cell r="AI1052" t="str">
            <v>rdacarrier/fre</v>
          </cell>
          <cell r="AJ1052" t="str">
            <v>m\\\\\o\\d\\\\\\\\</v>
          </cell>
          <cell r="AK1052" t="str">
            <v>cr\cn\\\\uuaua</v>
          </cell>
          <cell r="AL1052" t="str">
            <v>Accès restreint aux membres</v>
          </cell>
          <cell r="AM1052" t="str">
            <v>Source de la note de description : Version imprimée</v>
          </cell>
          <cell r="AN1052" t="str">
            <v/>
          </cell>
          <cell r="AO1052" t="str">
            <v>%SITE_CLIENT%/?library_guid=B55D5807-3DFD-42CF-A273-1FDF22C62B24</v>
          </cell>
          <cell r="AP1052" t="str">
            <v>Accès au travers du portail ENI</v>
          </cell>
          <cell r="AQ1052" t="str">
            <v xml:space="preserve"> ETL </v>
          </cell>
          <cell r="AR1052" t="str">
            <v xml:space="preserve"> importation </v>
          </cell>
          <cell r="AS1052" t="str">
            <v xml:space="preserve"> importer </v>
          </cell>
          <cell r="AT1052" t="str">
            <v xml:space="preserve"> LNSOBMPQ</v>
          </cell>
          <cell r="AU1052" t="str">
            <v xml:space="preserve"> requêtes </v>
          </cell>
          <cell r="AV1052" t="str">
            <v xml:space="preserve"> script </v>
          </cell>
          <cell r="AW1052" t="str">
            <v xml:space="preserve"> table des paramètres </v>
          </cell>
          <cell r="AX1052" t="str">
            <v xml:space="preserve"> table des temps </v>
          </cell>
          <cell r="AY1052" t="str">
            <v xml:space="preserve">Powerquery </v>
          </cell>
          <cell r="AZ1052" t="str">
            <v/>
          </cell>
          <cell r="BA1052" t="str">
            <v/>
          </cell>
          <cell r="BB1052" t="str">
            <v/>
          </cell>
          <cell r="BC1052" t="str">
            <v/>
          </cell>
          <cell r="BD1052" t="str">
            <v/>
          </cell>
          <cell r="BE1052" t="str">
            <v/>
          </cell>
          <cell r="BF1052" t="str">
            <v/>
          </cell>
          <cell r="BG1052" t="str">
            <v/>
          </cell>
          <cell r="BH1052" t="str">
            <v/>
          </cell>
          <cell r="BI1052" t="str">
            <v/>
          </cell>
          <cell r="BJ1052" t="str">
            <v/>
          </cell>
          <cell r="BK1052" t="str">
            <v/>
          </cell>
          <cell r="BL1052" t="str">
            <v/>
          </cell>
          <cell r="BM1052" t="str">
            <v/>
          </cell>
          <cell r="BN1052" t="str">
            <v/>
          </cell>
          <cell r="BO1052" t="str">
            <v/>
          </cell>
          <cell r="BP1052" t="str">
            <v/>
          </cell>
          <cell r="BQ1052" t="str">
            <v/>
          </cell>
          <cell r="BR1052" t="str">
            <v/>
          </cell>
          <cell r="BS1052" t="str">
            <v/>
          </cell>
          <cell r="BT1052" t="str">
            <v/>
          </cell>
          <cell r="BU1052" t="str">
            <v/>
          </cell>
          <cell r="BV1052" t="str">
            <v/>
          </cell>
          <cell r="BW1052" t="str">
            <v/>
          </cell>
          <cell r="BX1052" t="str">
            <v/>
          </cell>
        </row>
        <row r="1053">
          <cell r="A1053" t="str">
            <v>SOBOELEAR</v>
          </cell>
          <cell r="B1053" t="str">
            <v>Les meilleurs outils web 2.0 pour développer un projet e-learning</v>
          </cell>
          <cell r="C1053" t="str">
            <v/>
          </cell>
          <cell r="D1053" t="str">
            <v>Marie PRAT</v>
          </cell>
          <cell r="E1053" t="str">
            <v/>
          </cell>
          <cell r="F1053" t="str">
            <v>PRAT, Marie</v>
          </cell>
          <cell r="G1053" t="str">
            <v/>
          </cell>
          <cell r="H1053" t="str">
            <v/>
          </cell>
          <cell r="I1053" t="str">
            <v/>
          </cell>
          <cell r="J1053" t="str">
            <v/>
          </cell>
          <cell r="K1053" t="str">
            <v>Edition du 1 October 2012</v>
          </cell>
          <cell r="L1053" t="str">
            <v>306 pages</v>
          </cell>
          <cell r="M1053" t="str">
            <v>Editions ENI</v>
          </cell>
          <cell r="N1053" t="str">
            <v>fre</v>
          </cell>
          <cell r="O1053" t="str">
            <v>fre</v>
          </cell>
          <cell r="P1053" t="str">
            <v>fre</v>
          </cell>
          <cell r="Q1053" t="str">
            <v>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v>
          </cell>
          <cell r="R1053">
            <v>9782746076983</v>
          </cell>
          <cell r="S1053" t="str">
            <v>Version Numérique</v>
          </cell>
          <cell r="T1053">
            <v>9782746076129</v>
          </cell>
          <cell r="U1053" t="str">
            <v>Version Imprimée</v>
          </cell>
          <cell r="V1053" t="str">
            <v>St-Herblain</v>
          </cell>
          <cell r="W1053" t="str">
            <v>Editions ENI</v>
          </cell>
          <cell r="X1053">
            <v>2012</v>
          </cell>
          <cell r="Y1053" t="str">
            <v>Bibliothèque Numérique ENI (Service en ligne)</v>
          </cell>
          <cell r="Z1053" t="str">
            <v>SOLUTIONS BUSINESS</v>
          </cell>
          <cell r="AA1053" t="str">
            <v>texte</v>
          </cell>
          <cell r="AB1053" t="str">
            <v>txt</v>
          </cell>
          <cell r="AC1053" t="str">
            <v>rdacontent/fre</v>
          </cell>
          <cell r="AD1053" t="str">
            <v>informatique</v>
          </cell>
          <cell r="AE1053" t="str">
            <v>c</v>
          </cell>
          <cell r="AF1053" t="str">
            <v>rdamedia/fre</v>
          </cell>
          <cell r="AG1053" t="str">
            <v>ressource en ligne</v>
          </cell>
          <cell r="AH1053" t="str">
            <v>cr</v>
          </cell>
          <cell r="AI1053" t="str">
            <v>rdacarrier/fre</v>
          </cell>
          <cell r="AJ1053" t="str">
            <v>m\\\\\o\\d\\\\\\\\</v>
          </cell>
          <cell r="AK1053" t="str">
            <v>cr\cn\\\\uuaua</v>
          </cell>
          <cell r="AL1053" t="str">
            <v>Accès restreint aux membres</v>
          </cell>
          <cell r="AM1053" t="str">
            <v>Source de la note de description : Version imprimée</v>
          </cell>
          <cell r="AN1053" t="str">
            <v/>
          </cell>
          <cell r="AO1053" t="str">
            <v>%SITE_CLIENT%/?library_guid=C1E5DCDD-BD7D-4FDF-B21E-479F14EDDD40</v>
          </cell>
          <cell r="AP1053" t="str">
            <v>Accès au travers du portail ENI</v>
          </cell>
          <cell r="AQ1053" t="str">
            <v xml:space="preserve"> Adobe Connect </v>
          </cell>
          <cell r="AR1053" t="str">
            <v xml:space="preserve"> Adobe Presenter </v>
          </cell>
          <cell r="AS1053" t="str">
            <v xml:space="preserve"> blended learning</v>
          </cell>
          <cell r="AT1053" t="str">
            <v xml:space="preserve"> Camtasia </v>
          </cell>
          <cell r="AU1053" t="str">
            <v xml:space="preserve"> Communication </v>
          </cell>
          <cell r="AV1053" t="str">
            <v xml:space="preserve"> Communications </v>
          </cell>
          <cell r="AW1053" t="str">
            <v xml:space="preserve"> Dokeos </v>
          </cell>
          <cell r="AX1053" t="str">
            <v xml:space="preserve"> e</v>
          </cell>
          <cell r="AY1053" t="str">
            <v xml:space="preserve"> e learning </v>
          </cell>
          <cell r="AZ1053" t="str">
            <v xml:space="preserve"> elearning </v>
          </cell>
          <cell r="BA1053" t="str">
            <v xml:space="preserve"> exerciseur </v>
          </cell>
          <cell r="BB1053" t="str">
            <v xml:space="preserve"> formation </v>
          </cell>
          <cell r="BC1053" t="str">
            <v xml:space="preserve"> formation à distance </v>
          </cell>
          <cell r="BD1053" t="str">
            <v xml:space="preserve"> LCMS </v>
          </cell>
          <cell r="BE1053" t="str">
            <v xml:space="preserve"> learning </v>
          </cell>
          <cell r="BF1053" t="str">
            <v xml:space="preserve"> LNSOBOELEAR</v>
          </cell>
          <cell r="BG1053" t="str">
            <v xml:space="preserve"> MindMapping </v>
          </cell>
          <cell r="BH1053" t="str">
            <v xml:space="preserve"> module </v>
          </cell>
          <cell r="BI1053" t="str">
            <v xml:space="preserve"> Netquiz </v>
          </cell>
          <cell r="BJ1053" t="str">
            <v xml:space="preserve"> Wiki </v>
          </cell>
          <cell r="BK1053" t="str">
            <v xml:space="preserve">formation </v>
          </cell>
          <cell r="BL1053" t="str">
            <v xml:space="preserve">LMS </v>
          </cell>
          <cell r="BM1053" t="str">
            <v/>
          </cell>
          <cell r="BN1053" t="str">
            <v/>
          </cell>
          <cell r="BO1053" t="str">
            <v/>
          </cell>
          <cell r="BP1053" t="str">
            <v/>
          </cell>
          <cell r="BQ1053" t="str">
            <v/>
          </cell>
          <cell r="BR1053" t="str">
            <v/>
          </cell>
          <cell r="BS1053" t="str">
            <v/>
          </cell>
          <cell r="BT1053" t="str">
            <v/>
          </cell>
          <cell r="BU1053" t="str">
            <v/>
          </cell>
          <cell r="BV1053" t="str">
            <v/>
          </cell>
          <cell r="BW1053" t="str">
            <v/>
          </cell>
          <cell r="BX1053" t="str">
            <v/>
          </cell>
        </row>
        <row r="1054">
          <cell r="A1054" t="str">
            <v>SOBPAR</v>
          </cell>
          <cell r="B1054" t="str">
            <v>Parler et faire une présentation en public en toute confiance</v>
          </cell>
          <cell r="C1054" t="str">
            <v>Apprendre, s'entraîner et exceller !</v>
          </cell>
          <cell r="D1054" t="str">
            <v>Marc  ISRAEL</v>
          </cell>
          <cell r="E1054" t="str">
            <v/>
          </cell>
          <cell r="F1054" t="str">
            <v xml:space="preserve">ISRAEL, Marc </v>
          </cell>
          <cell r="G1054" t="str">
            <v/>
          </cell>
          <cell r="H1054" t="str">
            <v/>
          </cell>
          <cell r="I1054" t="str">
            <v/>
          </cell>
          <cell r="J1054" t="str">
            <v/>
          </cell>
          <cell r="K1054" t="str">
            <v>Edition du 1 March 2019</v>
          </cell>
          <cell r="L1054" t="str">
            <v>248 pages</v>
          </cell>
          <cell r="M1054" t="str">
            <v>Editions ENI</v>
          </cell>
          <cell r="N1054" t="str">
            <v>fre</v>
          </cell>
          <cell r="O1054" t="str">
            <v>fre</v>
          </cell>
          <cell r="P1054" t="str">
            <v>fre</v>
          </cell>
          <cell r="Q1054" t="str">
            <v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v>
          </cell>
          <cell r="R1054">
            <v>9782409018435</v>
          </cell>
          <cell r="S1054" t="str">
            <v>Version Numérique</v>
          </cell>
          <cell r="T1054">
            <v>9782409017988</v>
          </cell>
          <cell r="U1054" t="str">
            <v>Version Imprimée</v>
          </cell>
          <cell r="V1054" t="str">
            <v>St-Herblain</v>
          </cell>
          <cell r="W1054" t="str">
            <v>Editions ENI</v>
          </cell>
          <cell r="X1054">
            <v>2019</v>
          </cell>
          <cell r="Y1054" t="str">
            <v>Bibliothèque Numérique ENI (Service en ligne)</v>
          </cell>
          <cell r="Z1054" t="str">
            <v>SOLUTIONS BUSINESS</v>
          </cell>
          <cell r="AA1054" t="str">
            <v>texte</v>
          </cell>
          <cell r="AB1054" t="str">
            <v>txt</v>
          </cell>
          <cell r="AC1054" t="str">
            <v>rdacontent/fre</v>
          </cell>
          <cell r="AD1054" t="str">
            <v>informatique</v>
          </cell>
          <cell r="AE1054" t="str">
            <v>c</v>
          </cell>
          <cell r="AF1054" t="str">
            <v>rdamedia/fre</v>
          </cell>
          <cell r="AG1054" t="str">
            <v>ressource en ligne</v>
          </cell>
          <cell r="AH1054" t="str">
            <v>cr</v>
          </cell>
          <cell r="AI1054" t="str">
            <v>rdacarrier/fre</v>
          </cell>
          <cell r="AJ1054" t="str">
            <v>m\\\\\o\\d\\\\\\\\</v>
          </cell>
          <cell r="AK1054" t="str">
            <v>cr\cn\\\\uuaua</v>
          </cell>
          <cell r="AL1054" t="str">
            <v>Accès restreint aux membres</v>
          </cell>
          <cell r="AM1054" t="str">
            <v>Source de la note de description : Version imprimée</v>
          </cell>
          <cell r="AN1054" t="str">
            <v/>
          </cell>
          <cell r="AO1054" t="str">
            <v>%SITE_CLIENT%/?library_guid=CEE7C696-BE6B-478D-A2EF-FB1A8807CCE2</v>
          </cell>
          <cell r="AP1054" t="str">
            <v>Accès au travers du portail ENI</v>
          </cell>
          <cell r="AQ1054" t="str">
            <v xml:space="preserve"> Canva </v>
          </cell>
          <cell r="AR1054" t="str">
            <v xml:space="preserve"> communication </v>
          </cell>
          <cell r="AS1054" t="str">
            <v xml:space="preserve"> diaporama </v>
          </cell>
          <cell r="AT1054" t="str">
            <v xml:space="preserve"> discours </v>
          </cell>
          <cell r="AU1054" t="str">
            <v xml:space="preserve"> Harvard Graphics </v>
          </cell>
          <cell r="AV1054" t="str">
            <v xml:space="preserve"> Impress </v>
          </cell>
          <cell r="AW1054" t="str">
            <v xml:space="preserve"> Keynote </v>
          </cell>
          <cell r="AX1054" t="str">
            <v xml:space="preserve"> LNSOBPAR</v>
          </cell>
          <cell r="AY1054" t="str">
            <v xml:space="preserve"> Mindmapping </v>
          </cell>
          <cell r="AZ1054" t="str">
            <v xml:space="preserve"> PowerPoint </v>
          </cell>
          <cell r="BA1054" t="str">
            <v xml:space="preserve"> Prezi Next </v>
          </cell>
          <cell r="BB1054" t="str">
            <v xml:space="preserve"> répétition </v>
          </cell>
          <cell r="BC1054" t="str">
            <v xml:space="preserve"> respiration </v>
          </cell>
          <cell r="BD1054" t="str">
            <v xml:space="preserve"> Storyboard </v>
          </cell>
          <cell r="BE1054" t="str">
            <v xml:space="preserve"> Storytelling </v>
          </cell>
          <cell r="BF1054" t="str">
            <v xml:space="preserve"> Sway </v>
          </cell>
          <cell r="BG1054" t="str">
            <v xml:space="preserve">Prise de parole en public </v>
          </cell>
          <cell r="BH1054" t="str">
            <v/>
          </cell>
          <cell r="BI1054" t="str">
            <v/>
          </cell>
          <cell r="BJ1054" t="str">
            <v/>
          </cell>
          <cell r="BK1054" t="str">
            <v/>
          </cell>
          <cell r="BL1054" t="str">
            <v/>
          </cell>
          <cell r="BM1054" t="str">
            <v/>
          </cell>
          <cell r="BN1054" t="str">
            <v/>
          </cell>
          <cell r="BO1054" t="str">
            <v/>
          </cell>
          <cell r="BP1054" t="str">
            <v/>
          </cell>
          <cell r="BQ1054" t="str">
            <v/>
          </cell>
          <cell r="BR1054" t="str">
            <v/>
          </cell>
          <cell r="BS1054" t="str">
            <v/>
          </cell>
          <cell r="BT1054" t="str">
            <v/>
          </cell>
          <cell r="BU1054" t="str">
            <v/>
          </cell>
          <cell r="BV1054" t="str">
            <v/>
          </cell>
          <cell r="BW1054" t="str">
            <v/>
          </cell>
          <cell r="BX1054" t="str">
            <v/>
          </cell>
        </row>
        <row r="1055">
          <cell r="A1055" t="str">
            <v>SOBPOWQUE</v>
          </cell>
          <cell r="B1055" t="str">
            <v>Power Query et M</v>
          </cell>
          <cell r="C1055" t="str">
            <v>Extraire et préparer les données en vue de leur exploitation dans Excel ou Power BI</v>
          </cell>
          <cell r="D1055" t="str">
            <v>André MEYER-ROUSSILHON</v>
          </cell>
          <cell r="E1055" t="str">
            <v/>
          </cell>
          <cell r="F1055" t="str">
            <v>MEYER-ROUSSILHON, André</v>
          </cell>
          <cell r="G1055" t="str">
            <v/>
          </cell>
          <cell r="H1055" t="str">
            <v/>
          </cell>
          <cell r="I1055" t="str">
            <v/>
          </cell>
          <cell r="J1055" t="str">
            <v/>
          </cell>
          <cell r="K1055" t="str">
            <v>Edition du 1 September 2021</v>
          </cell>
          <cell r="L1055" t="str">
            <v>306 pages</v>
          </cell>
          <cell r="M1055" t="str">
            <v>Editions ENI</v>
          </cell>
          <cell r="N1055" t="str">
            <v>fre</v>
          </cell>
          <cell r="O1055" t="str">
            <v>fre</v>
          </cell>
          <cell r="P1055" t="str">
            <v>fre</v>
          </cell>
          <cell r="Q1055" t="str">
            <v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v>
          </cell>
          <cell r="R1055">
            <v>9782409031922</v>
          </cell>
          <cell r="S1055" t="str">
            <v>Version Numérique</v>
          </cell>
          <cell r="T1055">
            <v>9782409031915</v>
          </cell>
          <cell r="U1055" t="str">
            <v>Version Imprimée</v>
          </cell>
          <cell r="V1055" t="str">
            <v>St-Herblain</v>
          </cell>
          <cell r="W1055" t="str">
            <v>Editions ENI</v>
          </cell>
          <cell r="X1055">
            <v>2021</v>
          </cell>
          <cell r="Y1055" t="str">
            <v>Bibliothèque Numérique ENI (Service en ligne)</v>
          </cell>
          <cell r="Z1055" t="str">
            <v>SOLUTIONS BUSINESS</v>
          </cell>
          <cell r="AA1055" t="str">
            <v>texte</v>
          </cell>
          <cell r="AB1055" t="str">
            <v>txt</v>
          </cell>
          <cell r="AC1055" t="str">
            <v>rdacontent/fre</v>
          </cell>
          <cell r="AD1055" t="str">
            <v>informatique</v>
          </cell>
          <cell r="AE1055" t="str">
            <v>c</v>
          </cell>
          <cell r="AF1055" t="str">
            <v>rdamedia/fre</v>
          </cell>
          <cell r="AG1055" t="str">
            <v>ressource en ligne</v>
          </cell>
          <cell r="AH1055" t="str">
            <v>cr</v>
          </cell>
          <cell r="AI1055" t="str">
            <v>rdacarrier/fre</v>
          </cell>
          <cell r="AJ1055" t="str">
            <v>m\\\\\o\\d\\\\\\\\</v>
          </cell>
          <cell r="AK1055" t="str">
            <v>cr\cn\\\\uuaua</v>
          </cell>
          <cell r="AL1055" t="str">
            <v>Accès restreint aux membres</v>
          </cell>
          <cell r="AM1055" t="str">
            <v>Source de la note de description : Version imprimée</v>
          </cell>
          <cell r="AN1055" t="str">
            <v/>
          </cell>
          <cell r="AO1055" t="str">
            <v>%SITE_CLIENT%/?library_guid=465E68BD-3DA0-426D-9364-D3950828C61A</v>
          </cell>
          <cell r="AP1055" t="str">
            <v>Accès au travers du portail ENI</v>
          </cell>
          <cell r="AQ1055" t="str">
            <v xml:space="preserve"> agrégation de tables </v>
          </cell>
          <cell r="AR1055" t="str">
            <v xml:space="preserve"> base de données </v>
          </cell>
          <cell r="AS1055" t="str">
            <v xml:space="preserve"> Business Intelligence </v>
          </cell>
          <cell r="AT1055" t="str">
            <v xml:space="preserve"> dataset </v>
          </cell>
          <cell r="AU1055" t="str">
            <v xml:space="preserve"> ETL </v>
          </cell>
          <cell r="AV1055" t="str">
            <v xml:space="preserve"> extraction </v>
          </cell>
          <cell r="AW1055" t="str">
            <v xml:space="preserve"> jeux de données </v>
          </cell>
          <cell r="AX1055" t="str">
            <v xml:space="preserve"> modèle en étoile</v>
          </cell>
          <cell r="AY1055" t="str">
            <v xml:space="preserve"> nettoyage </v>
          </cell>
          <cell r="AZ1055" t="str">
            <v xml:space="preserve"> Power BI </v>
          </cell>
          <cell r="BA1055" t="str">
            <v xml:space="preserve"> transformation </v>
          </cell>
          <cell r="BB1055" t="str">
            <v xml:space="preserve">BI </v>
          </cell>
          <cell r="BC1055" t="str">
            <v/>
          </cell>
          <cell r="BD1055" t="str">
            <v/>
          </cell>
          <cell r="BE1055" t="str">
            <v/>
          </cell>
          <cell r="BF1055" t="str">
            <v/>
          </cell>
          <cell r="BG1055" t="str">
            <v/>
          </cell>
          <cell r="BH1055" t="str">
            <v/>
          </cell>
          <cell r="BI1055" t="str">
            <v/>
          </cell>
          <cell r="BJ1055" t="str">
            <v/>
          </cell>
          <cell r="BK1055" t="str">
            <v/>
          </cell>
          <cell r="BL1055" t="str">
            <v/>
          </cell>
          <cell r="BM1055" t="str">
            <v/>
          </cell>
          <cell r="BN1055" t="str">
            <v/>
          </cell>
          <cell r="BO1055" t="str">
            <v/>
          </cell>
          <cell r="BP1055" t="str">
            <v/>
          </cell>
          <cell r="BQ1055" t="str">
            <v/>
          </cell>
          <cell r="BR1055" t="str">
            <v/>
          </cell>
          <cell r="BS1055" t="str">
            <v/>
          </cell>
          <cell r="BT1055" t="str">
            <v/>
          </cell>
          <cell r="BU1055" t="str">
            <v/>
          </cell>
          <cell r="BV1055" t="str">
            <v/>
          </cell>
          <cell r="BW1055" t="str">
            <v/>
          </cell>
          <cell r="BX1055" t="str">
            <v/>
          </cell>
        </row>
        <row r="1056">
          <cell r="A1056" t="str">
            <v>SOBPRE</v>
          </cell>
          <cell r="B1056" t="str">
            <v>Prezi</v>
          </cell>
          <cell r="C1056" t="str">
            <v>Faites la différence avec des présentations originales !</v>
          </cell>
          <cell r="D1056" t="str">
            <v>Myriam GRIS</v>
          </cell>
          <cell r="E1056" t="str">
            <v/>
          </cell>
          <cell r="F1056" t="str">
            <v>GRIS, Myriam</v>
          </cell>
          <cell r="G1056" t="str">
            <v/>
          </cell>
          <cell r="H1056" t="str">
            <v/>
          </cell>
          <cell r="I1056" t="str">
            <v/>
          </cell>
          <cell r="J1056" t="str">
            <v/>
          </cell>
          <cell r="K1056" t="str">
            <v>Edition du 1 March 2015</v>
          </cell>
          <cell r="L1056" t="str">
            <v>230 pages</v>
          </cell>
          <cell r="M1056" t="str">
            <v>Editions ENI</v>
          </cell>
          <cell r="N1056" t="str">
            <v>fre</v>
          </cell>
          <cell r="O1056" t="str">
            <v>fre</v>
          </cell>
          <cell r="P1056" t="str">
            <v>fre</v>
          </cell>
          <cell r="Q1056" t="str">
            <v>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v>
          </cell>
          <cell r="R1056">
            <v>9782746095465</v>
          </cell>
          <cell r="S1056" t="str">
            <v>Version Numérique</v>
          </cell>
          <cell r="T1056">
            <v>9782746094390</v>
          </cell>
          <cell r="U1056" t="str">
            <v>Version Imprimée</v>
          </cell>
          <cell r="V1056" t="str">
            <v>St-Herblain</v>
          </cell>
          <cell r="W1056" t="str">
            <v>Editions ENI</v>
          </cell>
          <cell r="X1056">
            <v>2015</v>
          </cell>
          <cell r="Y1056" t="str">
            <v>Bibliothèque Numérique ENI (Service en ligne)</v>
          </cell>
          <cell r="Z1056" t="str">
            <v>SOLUTIONS BUSINESS</v>
          </cell>
          <cell r="AA1056" t="str">
            <v>texte</v>
          </cell>
          <cell r="AB1056" t="str">
            <v>txt</v>
          </cell>
          <cell r="AC1056" t="str">
            <v>rdacontent/fre</v>
          </cell>
          <cell r="AD1056" t="str">
            <v>informatique</v>
          </cell>
          <cell r="AE1056" t="str">
            <v>c</v>
          </cell>
          <cell r="AF1056" t="str">
            <v>rdamedia/fre</v>
          </cell>
          <cell r="AG1056" t="str">
            <v>ressource en ligne</v>
          </cell>
          <cell r="AH1056" t="str">
            <v>cr</v>
          </cell>
          <cell r="AI1056" t="str">
            <v>rdacarrier/fre</v>
          </cell>
          <cell r="AJ1056" t="str">
            <v>m\\\\\o\\d\\\\\\\\</v>
          </cell>
          <cell r="AK1056" t="str">
            <v>cr\cn\\\\uuaua</v>
          </cell>
          <cell r="AL1056" t="str">
            <v>Accès restreint aux membres</v>
          </cell>
          <cell r="AM1056" t="str">
            <v>Source de la note de description : Version imprimée</v>
          </cell>
          <cell r="AN1056" t="str">
            <v/>
          </cell>
          <cell r="AO1056" t="str">
            <v>%SITE_CLIENT%/?library_guid=83381915-0900-46ED-BB1F-ED2B46B1BF13</v>
          </cell>
          <cell r="AP1056" t="str">
            <v>Accès au travers du portail ENI</v>
          </cell>
          <cell r="AQ1056" t="str">
            <v xml:space="preserve"> animation </v>
          </cell>
          <cell r="AR1056" t="str">
            <v xml:space="preserve"> LNSOBPRE</v>
          </cell>
          <cell r="AS1056" t="str">
            <v xml:space="preserve"> preAO </v>
          </cell>
          <cell r="AT1056" t="str">
            <v xml:space="preserve"> projection </v>
          </cell>
          <cell r="AU1056" t="str">
            <v xml:space="preserve">Diaporama </v>
          </cell>
          <cell r="AV1056" t="str">
            <v/>
          </cell>
          <cell r="AW1056" t="str">
            <v/>
          </cell>
          <cell r="AX1056" t="str">
            <v/>
          </cell>
          <cell r="AY1056" t="str">
            <v/>
          </cell>
          <cell r="AZ1056" t="str">
            <v/>
          </cell>
          <cell r="BA1056" t="str">
            <v/>
          </cell>
          <cell r="BB1056" t="str">
            <v/>
          </cell>
          <cell r="BC1056" t="str">
            <v/>
          </cell>
          <cell r="BD1056" t="str">
            <v/>
          </cell>
          <cell r="BE1056" t="str">
            <v/>
          </cell>
          <cell r="BF1056" t="str">
            <v/>
          </cell>
          <cell r="BG1056" t="str">
            <v/>
          </cell>
          <cell r="BH1056" t="str">
            <v/>
          </cell>
          <cell r="BI1056" t="str">
            <v/>
          </cell>
          <cell r="BJ1056" t="str">
            <v/>
          </cell>
          <cell r="BK1056" t="str">
            <v/>
          </cell>
          <cell r="BL1056" t="str">
            <v/>
          </cell>
          <cell r="BM1056" t="str">
            <v/>
          </cell>
          <cell r="BN1056" t="str">
            <v/>
          </cell>
          <cell r="BO1056" t="str">
            <v/>
          </cell>
          <cell r="BP1056" t="str">
            <v/>
          </cell>
          <cell r="BQ1056" t="str">
            <v/>
          </cell>
          <cell r="BR1056" t="str">
            <v/>
          </cell>
          <cell r="BS1056" t="str">
            <v/>
          </cell>
          <cell r="BT1056" t="str">
            <v/>
          </cell>
          <cell r="BU1056" t="str">
            <v/>
          </cell>
          <cell r="BV1056" t="str">
            <v/>
          </cell>
          <cell r="BW1056" t="str">
            <v/>
          </cell>
          <cell r="BX1056" t="str">
            <v/>
          </cell>
        </row>
        <row r="1057">
          <cell r="A1057" t="str">
            <v>SOBRENPOWBI</v>
          </cell>
          <cell r="B1057" t="str">
            <v>Power BI Desktop</v>
          </cell>
          <cell r="C1057" t="str">
            <v>Renforcer, approfondir, explorer</v>
          </cell>
          <cell r="D1057" t="str">
            <v>André MEYER-ROUSSILHON</v>
          </cell>
          <cell r="E1057" t="str">
            <v/>
          </cell>
          <cell r="F1057" t="str">
            <v>MEYER-ROUSSILHON, André</v>
          </cell>
          <cell r="G1057" t="str">
            <v/>
          </cell>
          <cell r="H1057" t="str">
            <v/>
          </cell>
          <cell r="I1057" t="str">
            <v/>
          </cell>
          <cell r="J1057" t="str">
            <v/>
          </cell>
          <cell r="K1057" t="str">
            <v>Edition du 1 September 2020</v>
          </cell>
          <cell r="L1057" t="str">
            <v>280 pages</v>
          </cell>
          <cell r="M1057" t="str">
            <v>Editions ENI</v>
          </cell>
          <cell r="N1057" t="str">
            <v>fre</v>
          </cell>
          <cell r="O1057" t="str">
            <v>fre</v>
          </cell>
          <cell r="P1057" t="str">
            <v>fre</v>
          </cell>
          <cell r="Q1057" t="str">
            <v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v>
          </cell>
          <cell r="R1057">
            <v>9782409026775</v>
          </cell>
          <cell r="S1057" t="str">
            <v>Version Numérique</v>
          </cell>
          <cell r="T1057">
            <v>9782409026768</v>
          </cell>
          <cell r="U1057" t="str">
            <v>Version Imprimée</v>
          </cell>
          <cell r="V1057" t="str">
            <v>St-Herblain</v>
          </cell>
          <cell r="W1057" t="str">
            <v>Editions ENI</v>
          </cell>
          <cell r="X1057">
            <v>2020</v>
          </cell>
          <cell r="Y1057" t="str">
            <v>Bibliothèque Numérique ENI (Service en ligne)</v>
          </cell>
          <cell r="Z1057" t="str">
            <v>SOLUTIONS BUSINESS</v>
          </cell>
          <cell r="AA1057" t="str">
            <v>texte</v>
          </cell>
          <cell r="AB1057" t="str">
            <v>txt</v>
          </cell>
          <cell r="AC1057" t="str">
            <v>rdacontent/fre</v>
          </cell>
          <cell r="AD1057" t="str">
            <v>informatique</v>
          </cell>
          <cell r="AE1057" t="str">
            <v>c</v>
          </cell>
          <cell r="AF1057" t="str">
            <v>rdamedia/fre</v>
          </cell>
          <cell r="AG1057" t="str">
            <v>ressource en ligne</v>
          </cell>
          <cell r="AH1057" t="str">
            <v>cr</v>
          </cell>
          <cell r="AI1057" t="str">
            <v>rdacarrier/fre</v>
          </cell>
          <cell r="AJ1057" t="str">
            <v>m\\\\\o\\d\\\\\\\\</v>
          </cell>
          <cell r="AK1057" t="str">
            <v>cr\cn\\\\uuaua</v>
          </cell>
          <cell r="AL1057" t="str">
            <v>Accès restreint aux membres</v>
          </cell>
          <cell r="AM1057" t="str">
            <v>Source de la note de description : Version imprimée</v>
          </cell>
          <cell r="AN1057" t="str">
            <v/>
          </cell>
          <cell r="AO1057" t="str">
            <v>%SITE_CLIENT%/?library_guid=A03D20C7-AAE7-4FFA-8C74-722CBBFC8A54</v>
          </cell>
          <cell r="AP1057" t="str">
            <v>Accès au travers du portail ENI</v>
          </cell>
          <cell r="AQ1057" t="str">
            <v xml:space="preserve"> dashboard </v>
          </cell>
          <cell r="AR1057" t="str">
            <v xml:space="preserve"> data visualisation </v>
          </cell>
          <cell r="AS1057" t="str">
            <v xml:space="preserve"> DAX </v>
          </cell>
          <cell r="AT1057" t="str">
            <v xml:space="preserve"> ETL </v>
          </cell>
          <cell r="AU1057" t="str">
            <v xml:space="preserve"> graphiques </v>
          </cell>
          <cell r="AV1057" t="str">
            <v xml:space="preserve"> indicateurs </v>
          </cell>
          <cell r="AW1057" t="str">
            <v xml:space="preserve"> KPI </v>
          </cell>
          <cell r="AX1057" t="str">
            <v xml:space="preserve"> modèle de données </v>
          </cell>
          <cell r="AY1057" t="str">
            <v xml:space="preserve"> Power BI ServiceI</v>
          </cell>
          <cell r="AZ1057" t="str">
            <v xml:space="preserve"> Power Query </v>
          </cell>
          <cell r="BA1057" t="str">
            <v xml:space="preserve"> reporting </v>
          </cell>
          <cell r="BB1057" t="str">
            <v xml:space="preserve"> segment </v>
          </cell>
          <cell r="BC1057" t="str">
            <v xml:space="preserve"> tableau de bord </v>
          </cell>
          <cell r="BD1057" t="str">
            <v xml:space="preserve"> visuels </v>
          </cell>
          <cell r="BE1057" t="str">
            <v xml:space="preserve">Dataviz </v>
          </cell>
          <cell r="BF1057" t="str">
            <v/>
          </cell>
          <cell r="BG1057" t="str">
            <v/>
          </cell>
          <cell r="BH1057" t="str">
            <v/>
          </cell>
          <cell r="BI1057" t="str">
            <v/>
          </cell>
          <cell r="BJ1057" t="str">
            <v/>
          </cell>
          <cell r="BK1057" t="str">
            <v/>
          </cell>
          <cell r="BL1057" t="str">
            <v/>
          </cell>
          <cell r="BM1057" t="str">
            <v/>
          </cell>
          <cell r="BN1057" t="str">
            <v/>
          </cell>
          <cell r="BO1057" t="str">
            <v/>
          </cell>
          <cell r="BP1057" t="str">
            <v/>
          </cell>
          <cell r="BQ1057" t="str">
            <v/>
          </cell>
          <cell r="BR1057" t="str">
            <v/>
          </cell>
          <cell r="BS1057" t="str">
            <v/>
          </cell>
          <cell r="BT1057" t="str">
            <v/>
          </cell>
          <cell r="BU1057" t="str">
            <v/>
          </cell>
          <cell r="BV1057" t="str">
            <v/>
          </cell>
          <cell r="BW1057" t="str">
            <v/>
          </cell>
          <cell r="BX1057" t="str">
            <v/>
          </cell>
        </row>
        <row r="1058">
          <cell r="A1058" t="str">
            <v>SOBTABDAT</v>
          </cell>
          <cell r="B1058" t="str">
            <v>Datavisualisation et tableaux de bord interactifs</v>
          </cell>
          <cell r="C1058" t="str">
            <v>avec Tableau Desktop</v>
          </cell>
          <cell r="D1058" t="str">
            <v>Alexandre Faulx-Briole</v>
          </cell>
          <cell r="E1058" t="str">
            <v/>
          </cell>
          <cell r="F1058" t="str">
            <v>Faulx-Briole, Alexandre</v>
          </cell>
          <cell r="G1058" t="str">
            <v/>
          </cell>
          <cell r="H1058" t="str">
            <v/>
          </cell>
          <cell r="I1058" t="str">
            <v/>
          </cell>
          <cell r="J1058" t="str">
            <v/>
          </cell>
          <cell r="K1058" t="str">
            <v>Edition du 1 December 2017</v>
          </cell>
          <cell r="L1058" t="str">
            <v>354 pages</v>
          </cell>
          <cell r="M1058" t="str">
            <v>Editions ENI</v>
          </cell>
          <cell r="N1058" t="str">
            <v>fre</v>
          </cell>
          <cell r="O1058" t="str">
            <v>fre</v>
          </cell>
          <cell r="P1058" t="str">
            <v>fre</v>
          </cell>
          <cell r="Q1058" t="str">
            <v>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v>
          </cell>
          <cell r="R1058">
            <v>9782409011627</v>
          </cell>
          <cell r="S1058" t="str">
            <v>Version Numérique</v>
          </cell>
          <cell r="T1058">
            <v>9782409011320</v>
          </cell>
          <cell r="U1058" t="str">
            <v>Version Imprimée</v>
          </cell>
          <cell r="V1058" t="str">
            <v>St-Herblain</v>
          </cell>
          <cell r="W1058" t="str">
            <v>Editions ENI</v>
          </cell>
          <cell r="X1058">
            <v>2017</v>
          </cell>
          <cell r="Y1058" t="str">
            <v>Bibliothèque Numérique ENI (Service en ligne)</v>
          </cell>
          <cell r="Z1058" t="str">
            <v>SOLUTIONS BUSINESS</v>
          </cell>
          <cell r="AA1058" t="str">
            <v>texte</v>
          </cell>
          <cell r="AB1058" t="str">
            <v>txt</v>
          </cell>
          <cell r="AC1058" t="str">
            <v>rdacontent/fre</v>
          </cell>
          <cell r="AD1058" t="str">
            <v>informatique</v>
          </cell>
          <cell r="AE1058" t="str">
            <v>c</v>
          </cell>
          <cell r="AF1058" t="str">
            <v>rdamedia/fre</v>
          </cell>
          <cell r="AG1058" t="str">
            <v>ressource en ligne</v>
          </cell>
          <cell r="AH1058" t="str">
            <v>cr</v>
          </cell>
          <cell r="AI1058" t="str">
            <v>rdacarrier/fre</v>
          </cell>
          <cell r="AJ1058" t="str">
            <v>m\\\\\o\\d\\\\\\\\</v>
          </cell>
          <cell r="AK1058" t="str">
            <v>cr\cn\\\\uuaua</v>
          </cell>
          <cell r="AL1058" t="str">
            <v>Accès restreint aux membres</v>
          </cell>
          <cell r="AM1058" t="str">
            <v>Source de la note de description : Version imprimée</v>
          </cell>
          <cell r="AN1058" t="str">
            <v/>
          </cell>
          <cell r="AO1058" t="str">
            <v>%SITE_CLIENT%/?library_guid=BDA8501A-6C75-4605-8CDB-156CE6190983</v>
          </cell>
          <cell r="AP1058" t="str">
            <v>Accès au travers du portail ENI</v>
          </cell>
          <cell r="AQ1058" t="str">
            <v xml:space="preserve"> cartographie </v>
          </cell>
          <cell r="AR1058" t="str">
            <v xml:space="preserve"> dimension </v>
          </cell>
          <cell r="AS1058" t="str">
            <v xml:space="preserve"> graphique </v>
          </cell>
          <cell r="AT1058" t="str">
            <v xml:space="preserve"> interactivité </v>
          </cell>
          <cell r="AU1058" t="str">
            <v xml:space="preserve"> LNSOBTABDAT</v>
          </cell>
          <cell r="AV1058" t="str">
            <v xml:space="preserve"> statistique </v>
          </cell>
          <cell r="AW1058" t="str">
            <v xml:space="preserve"> visualisation </v>
          </cell>
          <cell r="AX1058" t="str">
            <v xml:space="preserve">Dataviz </v>
          </cell>
          <cell r="AY1058" t="str">
            <v/>
          </cell>
          <cell r="AZ1058" t="str">
            <v/>
          </cell>
          <cell r="BA1058" t="str">
            <v/>
          </cell>
          <cell r="BB1058" t="str">
            <v/>
          </cell>
          <cell r="BC1058" t="str">
            <v/>
          </cell>
          <cell r="BD1058" t="str">
            <v/>
          </cell>
          <cell r="BE1058" t="str">
            <v/>
          </cell>
          <cell r="BF1058" t="str">
            <v/>
          </cell>
          <cell r="BG1058" t="str">
            <v/>
          </cell>
          <cell r="BH1058" t="str">
            <v/>
          </cell>
          <cell r="BI1058" t="str">
            <v/>
          </cell>
          <cell r="BJ1058" t="str">
            <v/>
          </cell>
          <cell r="BK1058" t="str">
            <v/>
          </cell>
          <cell r="BL1058" t="str">
            <v/>
          </cell>
          <cell r="BM1058" t="str">
            <v/>
          </cell>
          <cell r="BN1058" t="str">
            <v/>
          </cell>
          <cell r="BO1058" t="str">
            <v/>
          </cell>
          <cell r="BP1058" t="str">
            <v/>
          </cell>
          <cell r="BQ1058" t="str">
            <v/>
          </cell>
          <cell r="BR1058" t="str">
            <v/>
          </cell>
          <cell r="BS1058" t="str">
            <v/>
          </cell>
          <cell r="BT1058" t="str">
            <v/>
          </cell>
          <cell r="BU1058" t="str">
            <v/>
          </cell>
          <cell r="BV1058" t="str">
            <v/>
          </cell>
          <cell r="BW1058" t="str">
            <v/>
          </cell>
          <cell r="BX1058" t="str">
            <v/>
          </cell>
        </row>
        <row r="1059">
          <cell r="A1059" t="str">
            <v>SOBTPE</v>
          </cell>
          <cell r="B1059" t="str">
            <v>Ma petite entreprise au quotidien</v>
          </cell>
          <cell r="C1059" t="str">
            <v>Du bilan à l'analyse financière : comprendre, gérer, analyser</v>
          </cell>
          <cell r="D1059" t="str">
            <v>Nadine BONHIVERS</v>
          </cell>
          <cell r="E1059" t="str">
            <v/>
          </cell>
          <cell r="F1059" t="str">
            <v>BONHIVERS, Nadine</v>
          </cell>
          <cell r="G1059" t="str">
            <v/>
          </cell>
          <cell r="H1059" t="str">
            <v/>
          </cell>
          <cell r="I1059" t="str">
            <v/>
          </cell>
          <cell r="J1059" t="str">
            <v/>
          </cell>
          <cell r="K1059" t="str">
            <v>Edition du 1 November 2022</v>
          </cell>
          <cell r="L1059" t="str">
            <v>338 pages</v>
          </cell>
          <cell r="M1059" t="str">
            <v>Editions ENI</v>
          </cell>
          <cell r="N1059" t="str">
            <v>fre</v>
          </cell>
          <cell r="O1059" t="str">
            <v>fre</v>
          </cell>
          <cell r="P1059" t="str">
            <v>fre</v>
          </cell>
          <cell r="Q1059" t="str">
            <v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v>
          </cell>
          <cell r="R1059">
            <v>9782409037894</v>
          </cell>
          <cell r="S1059" t="str">
            <v>Version Numérique</v>
          </cell>
          <cell r="T1059">
            <v>9782409037887</v>
          </cell>
          <cell r="U1059" t="str">
            <v>Version Imprimée</v>
          </cell>
          <cell r="V1059" t="str">
            <v>St-Herblain</v>
          </cell>
          <cell r="W1059" t="str">
            <v>Editions ENI</v>
          </cell>
          <cell r="X1059">
            <v>2022</v>
          </cell>
          <cell r="Y1059" t="str">
            <v>Bibliothèque Numérique ENI (Service en ligne)</v>
          </cell>
          <cell r="Z1059" t="str">
            <v>SOLUTIONS BUSINESS</v>
          </cell>
          <cell r="AA1059" t="str">
            <v>texte</v>
          </cell>
          <cell r="AB1059" t="str">
            <v>txt</v>
          </cell>
          <cell r="AC1059" t="str">
            <v>rdacontent/fre</v>
          </cell>
          <cell r="AD1059" t="str">
            <v>informatique</v>
          </cell>
          <cell r="AE1059" t="str">
            <v>c</v>
          </cell>
          <cell r="AF1059" t="str">
            <v>rdamedia/fre</v>
          </cell>
          <cell r="AG1059" t="str">
            <v>ressource en ligne</v>
          </cell>
          <cell r="AH1059" t="str">
            <v>cr</v>
          </cell>
          <cell r="AI1059" t="str">
            <v>rdacarrier/fre</v>
          </cell>
          <cell r="AJ1059" t="str">
            <v>m\\\\\o\\d\\\\\\\\</v>
          </cell>
          <cell r="AK1059" t="str">
            <v>cr\cn\\\\uuaua</v>
          </cell>
          <cell r="AL1059" t="str">
            <v>Accès restreint aux membres</v>
          </cell>
          <cell r="AM1059" t="str">
            <v>Source de la note de description : Version imprimée</v>
          </cell>
          <cell r="AN1059" t="str">
            <v/>
          </cell>
          <cell r="AO1059" t="str">
            <v>%SITE_CLIENT%/?library_guid=0C5A1F3F-D6BD-4CBD-9F9C-38CBDB66BEF4</v>
          </cell>
          <cell r="AP1059" t="str">
            <v>Accès au travers du portail ENI</v>
          </cell>
          <cell r="AQ1059" t="str">
            <v xml:space="preserve"> Bilan </v>
          </cell>
          <cell r="AR1059" t="str">
            <v xml:space="preserve"> compta </v>
          </cell>
          <cell r="AS1059" t="str">
            <v xml:space="preserve"> Comptabilité </v>
          </cell>
          <cell r="AT1059" t="str">
            <v xml:space="preserve"> Compte de résultat </v>
          </cell>
          <cell r="AU1059" t="str">
            <v xml:space="preserve"> trésorerie </v>
          </cell>
          <cell r="AV1059" t="str">
            <v xml:space="preserve"> TVA</v>
          </cell>
          <cell r="AW1059" t="str">
            <v xml:space="preserve">PME </v>
          </cell>
          <cell r="AX1059" t="str">
            <v/>
          </cell>
          <cell r="AY1059" t="str">
            <v/>
          </cell>
          <cell r="AZ1059" t="str">
            <v/>
          </cell>
          <cell r="BA1059" t="str">
            <v/>
          </cell>
          <cell r="BB1059" t="str">
            <v/>
          </cell>
          <cell r="BC1059" t="str">
            <v/>
          </cell>
          <cell r="BD1059" t="str">
            <v/>
          </cell>
          <cell r="BE1059" t="str">
            <v/>
          </cell>
          <cell r="BF1059" t="str">
            <v/>
          </cell>
          <cell r="BG1059" t="str">
            <v/>
          </cell>
          <cell r="BH1059" t="str">
            <v/>
          </cell>
          <cell r="BI1059" t="str">
            <v/>
          </cell>
          <cell r="BJ1059" t="str">
            <v/>
          </cell>
          <cell r="BK1059" t="str">
            <v/>
          </cell>
          <cell r="BL1059" t="str">
            <v/>
          </cell>
          <cell r="BM1059" t="str">
            <v/>
          </cell>
          <cell r="BN1059" t="str">
            <v/>
          </cell>
          <cell r="BO1059" t="str">
            <v/>
          </cell>
          <cell r="BP1059" t="str">
            <v/>
          </cell>
          <cell r="BQ1059" t="str">
            <v/>
          </cell>
          <cell r="BR1059" t="str">
            <v/>
          </cell>
          <cell r="BS1059" t="str">
            <v/>
          </cell>
          <cell r="BT1059" t="str">
            <v/>
          </cell>
          <cell r="BU1059" t="str">
            <v/>
          </cell>
          <cell r="BV1059" t="str">
            <v/>
          </cell>
          <cell r="BW1059" t="str">
            <v/>
          </cell>
          <cell r="BX1059" t="str">
            <v/>
          </cell>
        </row>
        <row r="1060">
          <cell r="A1060" t="str">
            <v>SOBYAM</v>
          </cell>
          <cell r="B1060" t="str">
            <v>Yammer</v>
          </cell>
          <cell r="C1060" t="str">
            <v>Le réseau social d'entreprise de Microsoft&amp;reg;</v>
          </cell>
          <cell r="D1060" t="str">
            <v>Gilles BALMISSE</v>
          </cell>
          <cell r="E1060" t="str">
            <v/>
          </cell>
          <cell r="F1060" t="str">
            <v>BALMISSE, Gilles</v>
          </cell>
          <cell r="G1060" t="str">
            <v/>
          </cell>
          <cell r="H1060" t="str">
            <v/>
          </cell>
          <cell r="I1060" t="str">
            <v/>
          </cell>
          <cell r="J1060" t="str">
            <v/>
          </cell>
          <cell r="K1060" t="str">
            <v>Edition du 1 January 2016</v>
          </cell>
          <cell r="L1060" t="str">
            <v>224 pages</v>
          </cell>
          <cell r="M1060" t="str">
            <v>Editions ENI</v>
          </cell>
          <cell r="N1060" t="str">
            <v>fre</v>
          </cell>
          <cell r="O1060" t="str">
            <v>fre</v>
          </cell>
          <cell r="P1060" t="str">
            <v>fre</v>
          </cell>
          <cell r="Q1060" t="str">
            <v>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v>
          </cell>
          <cell r="R1060">
            <v>9782409000348</v>
          </cell>
          <cell r="S1060" t="str">
            <v>Version Numérique</v>
          </cell>
          <cell r="T1060">
            <v>9782746098725</v>
          </cell>
          <cell r="U1060" t="str">
            <v>Version Imprimée</v>
          </cell>
          <cell r="V1060" t="str">
            <v>St-Herblain</v>
          </cell>
          <cell r="W1060" t="str">
            <v>Editions ENI</v>
          </cell>
          <cell r="X1060">
            <v>2016</v>
          </cell>
          <cell r="Y1060" t="str">
            <v>Bibliothèque Numérique ENI (Service en ligne)</v>
          </cell>
          <cell r="Z1060" t="str">
            <v>SOLUTIONS BUSINESS</v>
          </cell>
          <cell r="AA1060" t="str">
            <v>texte</v>
          </cell>
          <cell r="AB1060" t="str">
            <v>txt</v>
          </cell>
          <cell r="AC1060" t="str">
            <v>rdacontent/fre</v>
          </cell>
          <cell r="AD1060" t="str">
            <v>informatique</v>
          </cell>
          <cell r="AE1060" t="str">
            <v>c</v>
          </cell>
          <cell r="AF1060" t="str">
            <v>rdamedia/fre</v>
          </cell>
          <cell r="AG1060" t="str">
            <v>ressource en ligne</v>
          </cell>
          <cell r="AH1060" t="str">
            <v>cr</v>
          </cell>
          <cell r="AI1060" t="str">
            <v>rdacarrier/fre</v>
          </cell>
          <cell r="AJ1060" t="str">
            <v>m\\\\\o\\d\\\\\\\\</v>
          </cell>
          <cell r="AK1060" t="str">
            <v>cr\cn\\\\uuaua</v>
          </cell>
          <cell r="AL1060" t="str">
            <v>Accès restreint aux membres</v>
          </cell>
          <cell r="AM1060" t="str">
            <v>Source de la note de description : Version imprimée</v>
          </cell>
          <cell r="AN1060" t="str">
            <v/>
          </cell>
          <cell r="AO1060" t="str">
            <v>%SITE_CLIENT%/?library_guid=D71804E4-9F1A-4144-B3C0-1E6631CAE6FF</v>
          </cell>
          <cell r="AP1060" t="str">
            <v>Accès au travers du portail ENI</v>
          </cell>
          <cell r="AQ1060" t="str">
            <v xml:space="preserve"> collaboration </v>
          </cell>
          <cell r="AR1060" t="str">
            <v xml:space="preserve"> communauté </v>
          </cell>
          <cell r="AS1060" t="str">
            <v xml:space="preserve"> LNSOBYAM</v>
          </cell>
          <cell r="AT1060" t="str">
            <v xml:space="preserve"> Office 365 </v>
          </cell>
          <cell r="AU1060" t="str">
            <v xml:space="preserve"> sharepoint </v>
          </cell>
          <cell r="AV1060" t="str">
            <v xml:space="preserve">RSE </v>
          </cell>
          <cell r="AW1060" t="str">
            <v/>
          </cell>
          <cell r="AX1060" t="str">
            <v/>
          </cell>
          <cell r="AY1060" t="str">
            <v/>
          </cell>
          <cell r="AZ1060" t="str">
            <v/>
          </cell>
          <cell r="BA1060" t="str">
            <v/>
          </cell>
          <cell r="BB1060" t="str">
            <v/>
          </cell>
          <cell r="BC1060" t="str">
            <v/>
          </cell>
          <cell r="BD1060" t="str">
            <v/>
          </cell>
          <cell r="BE1060" t="str">
            <v/>
          </cell>
          <cell r="BF1060" t="str">
            <v/>
          </cell>
          <cell r="BG1060" t="str">
            <v/>
          </cell>
          <cell r="BH1060" t="str">
            <v/>
          </cell>
          <cell r="BI1060" t="str">
            <v/>
          </cell>
          <cell r="BJ1060" t="str">
            <v/>
          </cell>
          <cell r="BK1060" t="str">
            <v/>
          </cell>
          <cell r="BL1060" t="str">
            <v/>
          </cell>
          <cell r="BM1060" t="str">
            <v/>
          </cell>
          <cell r="BN1060" t="str">
            <v/>
          </cell>
          <cell r="BO1060" t="str">
            <v/>
          </cell>
          <cell r="BP1060" t="str">
            <v/>
          </cell>
          <cell r="BQ1060" t="str">
            <v/>
          </cell>
          <cell r="BR1060" t="str">
            <v/>
          </cell>
          <cell r="BS1060" t="str">
            <v/>
          </cell>
          <cell r="BT1060" t="str">
            <v/>
          </cell>
          <cell r="BU1060" t="str">
            <v/>
          </cell>
          <cell r="BV1060" t="str">
            <v/>
          </cell>
          <cell r="BW1060" t="str">
            <v/>
          </cell>
          <cell r="BX1060" t="str">
            <v/>
          </cell>
        </row>
        <row r="1061">
          <cell r="A1061" t="str">
            <v>SOJASP</v>
          </cell>
          <cell r="B1061" t="str">
            <v>Java et Spring</v>
          </cell>
          <cell r="C1061" t="str">
            <v>Concevoir, construire et développer une application Java/J2EE avec Spring</v>
          </cell>
          <cell r="D1061" t="str">
            <v>Adrien MEAUDRE</v>
          </cell>
          <cell r="E1061" t="str">
            <v/>
          </cell>
          <cell r="F1061" t="str">
            <v>MEAUDRE, Adrien</v>
          </cell>
          <cell r="G1061" t="str">
            <v/>
          </cell>
          <cell r="H1061" t="str">
            <v/>
          </cell>
          <cell r="I1061" t="str">
            <v/>
          </cell>
          <cell r="J1061" t="str">
            <v/>
          </cell>
          <cell r="K1061" t="str">
            <v>Edition du 1 June 2010</v>
          </cell>
          <cell r="L1061" t="str">
            <v>290 pages</v>
          </cell>
          <cell r="M1061" t="str">
            <v>Editions ENI</v>
          </cell>
          <cell r="N1061" t="str">
            <v>fre</v>
          </cell>
          <cell r="O1061" t="str">
            <v>fre</v>
          </cell>
          <cell r="P1061" t="str">
            <v>fre</v>
          </cell>
          <cell r="Q1061" t="str">
            <v>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v>
          </cell>
          <cell r="R1061">
            <v>9782746056107</v>
          </cell>
          <cell r="S1061" t="str">
            <v>Version Numérique</v>
          </cell>
          <cell r="T1061">
            <v>9782746055148</v>
          </cell>
          <cell r="U1061" t="str">
            <v>Version Imprimée</v>
          </cell>
          <cell r="V1061" t="str">
            <v>St-Herblain</v>
          </cell>
          <cell r="W1061" t="str">
            <v>Editions ENI</v>
          </cell>
          <cell r="X1061">
            <v>2010</v>
          </cell>
          <cell r="Y1061" t="str">
            <v>Bibliothèque Numérique ENI (Service en ligne)</v>
          </cell>
          <cell r="Z1061" t="str">
            <v>SOLUTIONS INFORMATIQUES</v>
          </cell>
          <cell r="AA1061" t="str">
            <v>texte</v>
          </cell>
          <cell r="AB1061" t="str">
            <v>txt</v>
          </cell>
          <cell r="AC1061" t="str">
            <v>rdacontent/fre</v>
          </cell>
          <cell r="AD1061" t="str">
            <v>informatique</v>
          </cell>
          <cell r="AE1061" t="str">
            <v>c</v>
          </cell>
          <cell r="AF1061" t="str">
            <v>rdamedia/fre</v>
          </cell>
          <cell r="AG1061" t="str">
            <v>ressource en ligne</v>
          </cell>
          <cell r="AH1061" t="str">
            <v>cr</v>
          </cell>
          <cell r="AI1061" t="str">
            <v>rdacarrier/fre</v>
          </cell>
          <cell r="AJ1061" t="str">
            <v>m\\\\\o\\d\\\\\\\\</v>
          </cell>
          <cell r="AK1061" t="str">
            <v>cr\cn\\\\uuaua</v>
          </cell>
          <cell r="AL1061" t="str">
            <v>Accès restreint aux membres</v>
          </cell>
          <cell r="AM1061" t="str">
            <v>Source de la note de description : Version imprimée</v>
          </cell>
          <cell r="AN1061" t="str">
            <v/>
          </cell>
          <cell r="AO1061" t="str">
            <v>%SITE_CLIENT%/?library_guid=18D7FBF1-0E56-443B-9B99-95AB2C125D37</v>
          </cell>
          <cell r="AP1061" t="str">
            <v>Accès au travers du portail ENI</v>
          </cell>
          <cell r="AQ1061" t="str">
            <v xml:space="preserve"> framework </v>
          </cell>
          <cell r="AR1061" t="str">
            <v xml:space="preserve"> hibernate </v>
          </cell>
          <cell r="AS1061" t="str">
            <v xml:space="preserve"> livre J2EE </v>
          </cell>
          <cell r="AT1061" t="str">
            <v xml:space="preserve"> livre java </v>
          </cell>
          <cell r="AU1061" t="str">
            <v xml:space="preserve"> LNSOJASP</v>
          </cell>
          <cell r="AV1061" t="str">
            <v xml:space="preserve"> MVC </v>
          </cell>
          <cell r="AW1061" t="str">
            <v xml:space="preserve"> webflow </v>
          </cell>
          <cell r="AX1061" t="str">
            <v xml:space="preserve">livre spring </v>
          </cell>
          <cell r="AY1061" t="str">
            <v/>
          </cell>
          <cell r="AZ1061" t="str">
            <v/>
          </cell>
          <cell r="BA1061" t="str">
            <v/>
          </cell>
          <cell r="BB1061" t="str">
            <v/>
          </cell>
          <cell r="BC1061" t="str">
            <v/>
          </cell>
          <cell r="BD1061" t="str">
            <v/>
          </cell>
          <cell r="BE1061" t="str">
            <v/>
          </cell>
          <cell r="BF1061" t="str">
            <v/>
          </cell>
          <cell r="BG1061" t="str">
            <v/>
          </cell>
          <cell r="BH1061" t="str">
            <v/>
          </cell>
          <cell r="BI1061" t="str">
            <v/>
          </cell>
          <cell r="BJ1061" t="str">
            <v/>
          </cell>
          <cell r="BK1061" t="str">
            <v/>
          </cell>
          <cell r="BL1061" t="str">
            <v/>
          </cell>
          <cell r="BM1061" t="str">
            <v/>
          </cell>
          <cell r="BN1061" t="str">
            <v/>
          </cell>
          <cell r="BO1061" t="str">
            <v/>
          </cell>
          <cell r="BP1061" t="str">
            <v/>
          </cell>
          <cell r="BQ1061" t="str">
            <v/>
          </cell>
          <cell r="BR1061" t="str">
            <v/>
          </cell>
          <cell r="BS1061" t="str">
            <v/>
          </cell>
          <cell r="BT1061" t="str">
            <v/>
          </cell>
          <cell r="BU1061" t="str">
            <v/>
          </cell>
          <cell r="BV1061" t="str">
            <v/>
          </cell>
          <cell r="BW1061" t="str">
            <v/>
          </cell>
          <cell r="BX1061" t="str">
            <v/>
          </cell>
        </row>
        <row r="1062">
          <cell r="A1062" t="str">
            <v>SOMPC</v>
          </cell>
          <cell r="B1062" t="str">
            <v>Maîtriser son PC (sous Windows)</v>
          </cell>
          <cell r="C1062" t="str">
            <v>Entretien, Dépannage, Mise à niveau</v>
          </cell>
          <cell r="D1062" t="str">
            <v>Eric THOMAS</v>
          </cell>
          <cell r="E1062" t="str">
            <v/>
          </cell>
          <cell r="F1062" t="str">
            <v>THOMAS, Eric</v>
          </cell>
          <cell r="G1062" t="str">
            <v/>
          </cell>
          <cell r="H1062" t="str">
            <v/>
          </cell>
          <cell r="I1062" t="str">
            <v/>
          </cell>
          <cell r="J1062" t="str">
            <v/>
          </cell>
          <cell r="K1062" t="str">
            <v>Edition du 1 July 2010</v>
          </cell>
          <cell r="L1062" t="str">
            <v>353 pages</v>
          </cell>
          <cell r="M1062" t="str">
            <v>Editions ENI</v>
          </cell>
          <cell r="N1062" t="str">
            <v>fre</v>
          </cell>
          <cell r="O1062" t="str">
            <v>fre</v>
          </cell>
          <cell r="P1062" t="str">
            <v>fre</v>
          </cell>
          <cell r="Q1062" t="str">
            <v>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v>
          </cell>
          <cell r="R1062">
            <v>9782746056558</v>
          </cell>
          <cell r="S1062" t="str">
            <v>Version Numérique</v>
          </cell>
          <cell r="T1062">
            <v>9782746055681</v>
          </cell>
          <cell r="U1062" t="str">
            <v>Version Imprimée</v>
          </cell>
          <cell r="V1062" t="str">
            <v>St-Herblain</v>
          </cell>
          <cell r="W1062" t="str">
            <v>Editions ENI</v>
          </cell>
          <cell r="X1062">
            <v>2010</v>
          </cell>
          <cell r="Y1062" t="str">
            <v>Bibliothèque Numérique ENI (Service en ligne)</v>
          </cell>
          <cell r="Z1062" t="str">
            <v>SOLUTIONS INFORMATIQUES</v>
          </cell>
          <cell r="AA1062" t="str">
            <v>texte</v>
          </cell>
          <cell r="AB1062" t="str">
            <v>txt</v>
          </cell>
          <cell r="AC1062" t="str">
            <v>rdacontent/fre</v>
          </cell>
          <cell r="AD1062" t="str">
            <v>informatique</v>
          </cell>
          <cell r="AE1062" t="str">
            <v>c</v>
          </cell>
          <cell r="AF1062" t="str">
            <v>rdamedia/fre</v>
          </cell>
          <cell r="AG1062" t="str">
            <v>ressource en ligne</v>
          </cell>
          <cell r="AH1062" t="str">
            <v>cr</v>
          </cell>
          <cell r="AI1062" t="str">
            <v>rdacarrier/fre</v>
          </cell>
          <cell r="AJ1062" t="str">
            <v>m\\\\\o\\d\\\\\\\\</v>
          </cell>
          <cell r="AK1062" t="str">
            <v>cr\cn\\\\uuaua</v>
          </cell>
          <cell r="AL1062" t="str">
            <v>Accès restreint aux membres</v>
          </cell>
          <cell r="AM1062" t="str">
            <v>Source de la note de description : Version imprimée</v>
          </cell>
          <cell r="AN1062" t="str">
            <v/>
          </cell>
          <cell r="AO1062" t="str">
            <v>%SITE_CLIENT%/?library_guid=C018505B-C2EC-43EF-9775-BF4D61E0E648</v>
          </cell>
          <cell r="AP1062" t="str">
            <v>Accès au travers du portail ENI</v>
          </cell>
          <cell r="AQ1062" t="str">
            <v xml:space="preserve"> dépannage </v>
          </cell>
          <cell r="AR1062" t="str">
            <v xml:space="preserve"> entretien </v>
          </cell>
          <cell r="AS1062" t="str">
            <v xml:space="preserve"> installation </v>
          </cell>
          <cell r="AT1062" t="str">
            <v xml:space="preserve"> livre maintenance </v>
          </cell>
          <cell r="AU1062" t="str">
            <v xml:space="preserve"> LNSOMPC</v>
          </cell>
          <cell r="AV1062" t="str">
            <v xml:space="preserve">livre PC </v>
          </cell>
          <cell r="AW1062" t="str">
            <v/>
          </cell>
          <cell r="AX1062" t="str">
            <v/>
          </cell>
          <cell r="AY1062" t="str">
            <v/>
          </cell>
          <cell r="AZ1062" t="str">
            <v/>
          </cell>
          <cell r="BA1062" t="str">
            <v/>
          </cell>
          <cell r="BB1062" t="str">
            <v/>
          </cell>
          <cell r="BC1062" t="str">
            <v/>
          </cell>
          <cell r="BD1062" t="str">
            <v/>
          </cell>
          <cell r="BE1062" t="str">
            <v/>
          </cell>
          <cell r="BF1062" t="str">
            <v/>
          </cell>
          <cell r="BG1062" t="str">
            <v/>
          </cell>
          <cell r="BH1062" t="str">
            <v/>
          </cell>
          <cell r="BI1062" t="str">
            <v/>
          </cell>
          <cell r="BJ1062" t="str">
            <v/>
          </cell>
          <cell r="BK1062" t="str">
            <v/>
          </cell>
          <cell r="BL1062" t="str">
            <v/>
          </cell>
          <cell r="BM1062" t="str">
            <v/>
          </cell>
          <cell r="BN1062" t="str">
            <v/>
          </cell>
          <cell r="BO1062" t="str">
            <v/>
          </cell>
          <cell r="BP1062" t="str">
            <v/>
          </cell>
          <cell r="BQ1062" t="str">
            <v/>
          </cell>
          <cell r="BR1062" t="str">
            <v/>
          </cell>
          <cell r="BS1062" t="str">
            <v/>
          </cell>
          <cell r="BT1062" t="str">
            <v/>
          </cell>
          <cell r="BU1062" t="str">
            <v/>
          </cell>
          <cell r="BV1062" t="str">
            <v/>
          </cell>
          <cell r="BW1062" t="str">
            <v/>
          </cell>
          <cell r="BX1062" t="str">
            <v/>
          </cell>
        </row>
        <row r="1063">
          <cell r="A1063" t="str">
            <v>SOPH4CSDRE</v>
          </cell>
          <cell r="B1063" t="str">
            <v>PHP/MySQL avec Dreamweaver CS4</v>
          </cell>
          <cell r="C1063" t="str">
            <v>Pour créer des sites dynamiques</v>
          </cell>
          <cell r="D1063" t="str">
            <v>Christophe AUBRY</v>
          </cell>
          <cell r="E1063" t="str">
            <v/>
          </cell>
          <cell r="F1063" t="str">
            <v>AUBRY, Christophe</v>
          </cell>
          <cell r="G1063" t="str">
            <v/>
          </cell>
          <cell r="H1063" t="str">
            <v/>
          </cell>
          <cell r="I1063" t="str">
            <v/>
          </cell>
          <cell r="J1063" t="str">
            <v/>
          </cell>
          <cell r="K1063" t="str">
            <v>Edition du 1 August 2009</v>
          </cell>
          <cell r="L1063" t="str">
            <v>400 pages</v>
          </cell>
          <cell r="M1063" t="str">
            <v>Editions ENI</v>
          </cell>
          <cell r="N1063" t="str">
            <v>fre</v>
          </cell>
          <cell r="O1063" t="str">
            <v>fre</v>
          </cell>
          <cell r="P1063" t="str">
            <v>fre</v>
          </cell>
          <cell r="Q1063" t="str">
            <v>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v>
          </cell>
          <cell r="R1063">
            <v>9782746051232</v>
          </cell>
          <cell r="S1063" t="str">
            <v>Version Numérique</v>
          </cell>
          <cell r="T1063">
            <v>9782746050204</v>
          </cell>
          <cell r="U1063" t="str">
            <v>Version Imprimée</v>
          </cell>
          <cell r="V1063" t="str">
            <v>St-Herblain</v>
          </cell>
          <cell r="W1063" t="str">
            <v>Editions ENI</v>
          </cell>
          <cell r="X1063">
            <v>2009</v>
          </cell>
          <cell r="Y1063" t="str">
            <v>Bibliothèque Numérique ENI (Service en ligne)</v>
          </cell>
          <cell r="Z1063" t="str">
            <v>SOLUTIONS INFORMATIQUES</v>
          </cell>
          <cell r="AA1063" t="str">
            <v>texte</v>
          </cell>
          <cell r="AB1063" t="str">
            <v>txt</v>
          </cell>
          <cell r="AC1063" t="str">
            <v>rdacontent/fre</v>
          </cell>
          <cell r="AD1063" t="str">
            <v>informatique</v>
          </cell>
          <cell r="AE1063" t="str">
            <v>c</v>
          </cell>
          <cell r="AF1063" t="str">
            <v>rdamedia/fre</v>
          </cell>
          <cell r="AG1063" t="str">
            <v>ressource en ligne</v>
          </cell>
          <cell r="AH1063" t="str">
            <v>cr</v>
          </cell>
          <cell r="AI1063" t="str">
            <v>rdacarrier/fre</v>
          </cell>
          <cell r="AJ1063" t="str">
            <v>m\\\\\o\\d\\\\\\\\</v>
          </cell>
          <cell r="AK1063" t="str">
            <v>cr\cn\\\\uuaua</v>
          </cell>
          <cell r="AL1063" t="str">
            <v>Accès restreint aux membres</v>
          </cell>
          <cell r="AM1063" t="str">
            <v>Source de la note de description : Version imprimée</v>
          </cell>
          <cell r="AN1063" t="str">
            <v/>
          </cell>
          <cell r="AO1063" t="str">
            <v>%SITE_CLIENT%/?library_guid=1D95610D-0CDC-4868-AE4E-033FBA200722</v>
          </cell>
          <cell r="AP1063" t="str">
            <v>Accès au travers du portail ENI</v>
          </cell>
          <cell r="AQ1063" t="str">
            <v xml:space="preserve"> base de données </v>
          </cell>
          <cell r="AR1063" t="str">
            <v xml:space="preserve"> LNSOPH4CSDRE</v>
          </cell>
          <cell r="AS1063" t="str">
            <v xml:space="preserve"> page web dynamique </v>
          </cell>
          <cell r="AT1063" t="str">
            <v xml:space="preserve">Site dynamique </v>
          </cell>
          <cell r="AU1063" t="str">
            <v/>
          </cell>
          <cell r="AV1063" t="str">
            <v/>
          </cell>
          <cell r="AW1063" t="str">
            <v/>
          </cell>
          <cell r="AX1063" t="str">
            <v/>
          </cell>
          <cell r="AY1063" t="str">
            <v/>
          </cell>
          <cell r="AZ1063" t="str">
            <v/>
          </cell>
          <cell r="BA1063" t="str">
            <v/>
          </cell>
          <cell r="BB1063" t="str">
            <v/>
          </cell>
          <cell r="BC1063" t="str">
            <v/>
          </cell>
          <cell r="BD1063" t="str">
            <v/>
          </cell>
          <cell r="BE1063" t="str">
            <v/>
          </cell>
          <cell r="BF1063" t="str">
            <v/>
          </cell>
          <cell r="BG1063" t="str">
            <v/>
          </cell>
          <cell r="BH1063" t="str">
            <v/>
          </cell>
          <cell r="BI1063" t="str">
            <v/>
          </cell>
          <cell r="BJ1063" t="str">
            <v/>
          </cell>
          <cell r="BK1063" t="str">
            <v/>
          </cell>
          <cell r="BL1063" t="str">
            <v/>
          </cell>
          <cell r="BM1063" t="str">
            <v/>
          </cell>
          <cell r="BN1063" t="str">
            <v/>
          </cell>
          <cell r="BO1063" t="str">
            <v/>
          </cell>
          <cell r="BP1063" t="str">
            <v/>
          </cell>
          <cell r="BQ1063" t="str">
            <v/>
          </cell>
          <cell r="BR1063" t="str">
            <v/>
          </cell>
          <cell r="BS1063" t="str">
            <v/>
          </cell>
          <cell r="BT1063" t="str">
            <v/>
          </cell>
          <cell r="BU1063" t="str">
            <v/>
          </cell>
          <cell r="BV1063" t="str">
            <v/>
          </cell>
          <cell r="BW1063" t="str">
            <v/>
          </cell>
          <cell r="BX1063" t="str">
            <v/>
          </cell>
        </row>
        <row r="1064">
          <cell r="A1064" t="str">
            <v>SOPHPAD</v>
          </cell>
          <cell r="B1064" t="str">
            <v>PHP</v>
          </cell>
          <cell r="C1064" t="str">
            <v>De l'analyse au développement d'une application professionnelle</v>
          </cell>
          <cell r="D1064" t="str">
            <v>Eric QUINTON</v>
          </cell>
          <cell r="E1064" t="str">
            <v/>
          </cell>
          <cell r="F1064" t="str">
            <v>QUINTON, Eric</v>
          </cell>
          <cell r="G1064" t="str">
            <v/>
          </cell>
          <cell r="H1064" t="str">
            <v/>
          </cell>
          <cell r="I1064" t="str">
            <v/>
          </cell>
          <cell r="J1064" t="str">
            <v/>
          </cell>
          <cell r="K1064" t="str">
            <v>Edition du 1 March 2010</v>
          </cell>
          <cell r="L1064" t="str">
            <v>287 pages</v>
          </cell>
          <cell r="M1064" t="str">
            <v>Editions ENI</v>
          </cell>
          <cell r="N1064" t="str">
            <v>fre</v>
          </cell>
          <cell r="O1064" t="str">
            <v>fre</v>
          </cell>
          <cell r="P1064" t="str">
            <v>fre</v>
          </cell>
          <cell r="Q1064" t="str">
            <v>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v>
          </cell>
          <cell r="R1064">
            <v>9782746054530</v>
          </cell>
          <cell r="S1064" t="str">
            <v>Version Numérique</v>
          </cell>
          <cell r="T1064">
            <v>9782746053830</v>
          </cell>
          <cell r="U1064" t="str">
            <v>Version Imprimée</v>
          </cell>
          <cell r="V1064" t="str">
            <v>St-Herblain</v>
          </cell>
          <cell r="W1064" t="str">
            <v>Editions ENI</v>
          </cell>
          <cell r="X1064">
            <v>2010</v>
          </cell>
          <cell r="Y1064" t="str">
            <v>Bibliothèque Numérique ENI (Service en ligne)</v>
          </cell>
          <cell r="Z1064" t="str">
            <v>SOLUTIONS INFORMATIQUES</v>
          </cell>
          <cell r="AA1064" t="str">
            <v>texte</v>
          </cell>
          <cell r="AB1064" t="str">
            <v>txt</v>
          </cell>
          <cell r="AC1064" t="str">
            <v>rdacontent/fre</v>
          </cell>
          <cell r="AD1064" t="str">
            <v>informatique</v>
          </cell>
          <cell r="AE1064" t="str">
            <v>c</v>
          </cell>
          <cell r="AF1064" t="str">
            <v>rdamedia/fre</v>
          </cell>
          <cell r="AG1064" t="str">
            <v>ressource en ligne</v>
          </cell>
          <cell r="AH1064" t="str">
            <v>cr</v>
          </cell>
          <cell r="AI1064" t="str">
            <v>rdacarrier/fre</v>
          </cell>
          <cell r="AJ1064" t="str">
            <v>m\\\\\o\\d\\\\\\\\</v>
          </cell>
          <cell r="AK1064" t="str">
            <v>cr\cn\\\\uuaua</v>
          </cell>
          <cell r="AL1064" t="str">
            <v>Accès restreint aux membres</v>
          </cell>
          <cell r="AM1064" t="str">
            <v>Source de la note de description : Version imprimée</v>
          </cell>
          <cell r="AN1064" t="str">
            <v/>
          </cell>
          <cell r="AO1064" t="str">
            <v>%SITE_CLIENT%/?library_guid=63C2DE1A-5689-4A56-8B55-2118F6A9E7F5</v>
          </cell>
          <cell r="AP1064" t="str">
            <v>Accès au travers du portail ENI</v>
          </cell>
          <cell r="AQ1064" t="str">
            <v xml:space="preserve"> développement </v>
          </cell>
          <cell r="AR1064" t="str">
            <v xml:space="preserve"> LNSOPHPAD</v>
          </cell>
          <cell r="AS1064" t="str">
            <v xml:space="preserve"> MVC </v>
          </cell>
          <cell r="AT1064" t="str">
            <v xml:space="preserve"> php5 </v>
          </cell>
          <cell r="AU1064" t="str">
            <v xml:space="preserve">livre PHP </v>
          </cell>
          <cell r="AV1064" t="str">
            <v/>
          </cell>
          <cell r="AW1064" t="str">
            <v/>
          </cell>
          <cell r="AX1064" t="str">
            <v/>
          </cell>
          <cell r="AY1064" t="str">
            <v/>
          </cell>
          <cell r="AZ1064" t="str">
            <v/>
          </cell>
          <cell r="BA1064" t="str">
            <v/>
          </cell>
          <cell r="BB1064" t="str">
            <v/>
          </cell>
          <cell r="BC1064" t="str">
            <v/>
          </cell>
          <cell r="BD1064" t="str">
            <v/>
          </cell>
          <cell r="BE1064" t="str">
            <v/>
          </cell>
          <cell r="BF1064" t="str">
            <v/>
          </cell>
          <cell r="BG1064" t="str">
            <v/>
          </cell>
          <cell r="BH1064" t="str">
            <v/>
          </cell>
          <cell r="BI1064" t="str">
            <v/>
          </cell>
          <cell r="BJ1064" t="str">
            <v/>
          </cell>
          <cell r="BK1064" t="str">
            <v/>
          </cell>
          <cell r="BL1064" t="str">
            <v/>
          </cell>
          <cell r="BM1064" t="str">
            <v/>
          </cell>
          <cell r="BN1064" t="str">
            <v/>
          </cell>
          <cell r="BO1064" t="str">
            <v/>
          </cell>
          <cell r="BP1064" t="str">
            <v/>
          </cell>
          <cell r="BQ1064" t="str">
            <v/>
          </cell>
          <cell r="BR1064" t="str">
            <v/>
          </cell>
          <cell r="BS1064" t="str">
            <v/>
          </cell>
          <cell r="BT1064" t="str">
            <v/>
          </cell>
          <cell r="BU1064" t="str">
            <v/>
          </cell>
          <cell r="BV1064" t="str">
            <v/>
          </cell>
          <cell r="BW1064" t="str">
            <v/>
          </cell>
          <cell r="BX1064" t="str">
            <v/>
          </cell>
        </row>
        <row r="1065">
          <cell r="A1065" t="str">
            <v>SORCSS</v>
          </cell>
          <cell r="B1065" t="str">
            <v>CSS</v>
          </cell>
          <cell r="C1065" t="str">
            <v>Réussir la mise en page de vos sites Web</v>
          </cell>
          <cell r="D1065" t="str">
            <v>Christophe AUBRY</v>
          </cell>
          <cell r="E1065" t="str">
            <v/>
          </cell>
          <cell r="F1065" t="str">
            <v>AUBRY, Christophe</v>
          </cell>
          <cell r="G1065" t="str">
            <v/>
          </cell>
          <cell r="H1065" t="str">
            <v/>
          </cell>
          <cell r="I1065" t="str">
            <v/>
          </cell>
          <cell r="J1065" t="str">
            <v/>
          </cell>
          <cell r="K1065" t="str">
            <v>Edition du 1 January 2010</v>
          </cell>
          <cell r="L1065" t="str">
            <v>483 pages</v>
          </cell>
          <cell r="M1065" t="str">
            <v>Editions ENI</v>
          </cell>
          <cell r="N1065" t="str">
            <v>fre</v>
          </cell>
          <cell r="O1065" t="str">
            <v>fre</v>
          </cell>
          <cell r="P1065" t="str">
            <v>fre</v>
          </cell>
          <cell r="Q1065" t="str">
            <v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v>
          </cell>
          <cell r="R1065">
            <v>9782746053731</v>
          </cell>
          <cell r="S1065" t="str">
            <v>Version Numérique</v>
          </cell>
          <cell r="T1065">
            <v>9782746053069</v>
          </cell>
          <cell r="U1065" t="str">
            <v>Version Imprimée</v>
          </cell>
          <cell r="V1065" t="str">
            <v>St-Herblain</v>
          </cell>
          <cell r="W1065" t="str">
            <v>Editions ENI</v>
          </cell>
          <cell r="X1065">
            <v>2010</v>
          </cell>
          <cell r="Y1065" t="str">
            <v>Bibliothèque Numérique ENI (Service en ligne)</v>
          </cell>
          <cell r="Z1065" t="str">
            <v>SOLUTIONS INFORMATIQUES</v>
          </cell>
          <cell r="AA1065" t="str">
            <v>texte</v>
          </cell>
          <cell r="AB1065" t="str">
            <v>txt</v>
          </cell>
          <cell r="AC1065" t="str">
            <v>rdacontent/fre</v>
          </cell>
          <cell r="AD1065" t="str">
            <v>informatique</v>
          </cell>
          <cell r="AE1065" t="str">
            <v>c</v>
          </cell>
          <cell r="AF1065" t="str">
            <v>rdamedia/fre</v>
          </cell>
          <cell r="AG1065" t="str">
            <v>ressource en ligne</v>
          </cell>
          <cell r="AH1065" t="str">
            <v>cr</v>
          </cell>
          <cell r="AI1065" t="str">
            <v>rdacarrier/fre</v>
          </cell>
          <cell r="AJ1065" t="str">
            <v>m\\\\\o\\d\\\\\\\\</v>
          </cell>
          <cell r="AK1065" t="str">
            <v>cr\cn\\\\uuaua</v>
          </cell>
          <cell r="AL1065" t="str">
            <v>Accès restreint aux membres</v>
          </cell>
          <cell r="AM1065" t="str">
            <v>Source de la note de description : Version imprimée</v>
          </cell>
          <cell r="AN1065" t="str">
            <v/>
          </cell>
          <cell r="AO1065" t="str">
            <v>%SITE_CLIENT%/?library_guid=C8A072FB-5F8D-48AB-B7B0-646C22DF0553</v>
          </cell>
          <cell r="AP1065" t="str">
            <v>Accès au travers du portail ENI</v>
          </cell>
          <cell r="AQ1065" t="str">
            <v xml:space="preserve"> div </v>
          </cell>
          <cell r="AR1065" t="str">
            <v xml:space="preserve"> feuille de style </v>
          </cell>
          <cell r="AS1065" t="str">
            <v xml:space="preserve"> LNSORCSS</v>
          </cell>
          <cell r="AT1065" t="str">
            <v xml:space="preserve"> site web </v>
          </cell>
          <cell r="AU1065" t="str">
            <v xml:space="preserve"> templates </v>
          </cell>
          <cell r="AV1065" t="str">
            <v xml:space="preserve"> YAML </v>
          </cell>
          <cell r="AW1065" t="str">
            <v xml:space="preserve">livre CSS </v>
          </cell>
          <cell r="AX1065" t="str">
            <v/>
          </cell>
          <cell r="AY1065" t="str">
            <v/>
          </cell>
          <cell r="AZ1065" t="str">
            <v/>
          </cell>
          <cell r="BA1065" t="str">
            <v/>
          </cell>
          <cell r="BB1065" t="str">
            <v/>
          </cell>
          <cell r="BC1065" t="str">
            <v/>
          </cell>
          <cell r="BD1065" t="str">
            <v/>
          </cell>
          <cell r="BE1065" t="str">
            <v/>
          </cell>
          <cell r="BF1065" t="str">
            <v/>
          </cell>
          <cell r="BG1065" t="str">
            <v/>
          </cell>
          <cell r="BH1065" t="str">
            <v/>
          </cell>
          <cell r="BI1065" t="str">
            <v/>
          </cell>
          <cell r="BJ1065" t="str">
            <v/>
          </cell>
          <cell r="BK1065" t="str">
            <v/>
          </cell>
          <cell r="BL1065" t="str">
            <v/>
          </cell>
          <cell r="BM1065" t="str">
            <v/>
          </cell>
          <cell r="BN1065" t="str">
            <v/>
          </cell>
          <cell r="BO1065" t="str">
            <v/>
          </cell>
          <cell r="BP1065" t="str">
            <v/>
          </cell>
          <cell r="BQ1065" t="str">
            <v/>
          </cell>
          <cell r="BR1065" t="str">
            <v/>
          </cell>
          <cell r="BS1065" t="str">
            <v/>
          </cell>
          <cell r="BT1065" t="str">
            <v/>
          </cell>
          <cell r="BU1065" t="str">
            <v/>
          </cell>
          <cell r="BV1065" t="str">
            <v/>
          </cell>
          <cell r="BW1065" t="str">
            <v/>
          </cell>
          <cell r="BX1065" t="str">
            <v/>
          </cell>
        </row>
        <row r="1066">
          <cell r="A1066" t="str">
            <v>SOSCR</v>
          </cell>
          <cell r="B1066" t="str">
            <v>Scripts Shell sous Linux</v>
          </cell>
          <cell r="C1066" t="str">
            <v>Mise en &amp;oelig;uvre de 5 projets</v>
          </cell>
          <cell r="D1066" t="str">
            <v>Jean-Marc BARANGER,Théo SCHOMAKER</v>
          </cell>
          <cell r="E1066" t="str">
            <v/>
          </cell>
          <cell r="F1066" t="str">
            <v>BARANGER, Jean-Marc</v>
          </cell>
          <cell r="G1066" t="str">
            <v>SCHOMAKER, Théo</v>
          </cell>
          <cell r="H1066" t="str">
            <v/>
          </cell>
          <cell r="I1066" t="str">
            <v/>
          </cell>
          <cell r="J1066" t="str">
            <v/>
          </cell>
          <cell r="K1066" t="str">
            <v>Edition du 1 November 2008</v>
          </cell>
          <cell r="L1066" t="str">
            <v>282 pages</v>
          </cell>
          <cell r="M1066" t="str">
            <v>Editions ENI</v>
          </cell>
          <cell r="N1066" t="str">
            <v>fre</v>
          </cell>
          <cell r="O1066" t="str">
            <v>fre</v>
          </cell>
          <cell r="P1066" t="str">
            <v>fre</v>
          </cell>
          <cell r="Q1066" t="str">
            <v>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v>
          </cell>
          <cell r="R1066">
            <v>9782746046313</v>
          </cell>
          <cell r="S1066" t="str">
            <v>Version Numérique</v>
          </cell>
          <cell r="T1066">
            <v>9782746046177</v>
          </cell>
          <cell r="U1066" t="str">
            <v>Version Imprimée</v>
          </cell>
          <cell r="V1066" t="str">
            <v>St-Herblain</v>
          </cell>
          <cell r="W1066" t="str">
            <v>Editions ENI</v>
          </cell>
          <cell r="X1066">
            <v>2008</v>
          </cell>
          <cell r="Y1066" t="str">
            <v>Bibliothèque Numérique ENI (Service en ligne)</v>
          </cell>
          <cell r="Z1066" t="str">
            <v>SOLUTIONS INFORMATIQUES</v>
          </cell>
          <cell r="AA1066" t="str">
            <v>texte</v>
          </cell>
          <cell r="AB1066" t="str">
            <v>txt</v>
          </cell>
          <cell r="AC1066" t="str">
            <v>rdacontent/fre</v>
          </cell>
          <cell r="AD1066" t="str">
            <v>informatique</v>
          </cell>
          <cell r="AE1066" t="str">
            <v>c</v>
          </cell>
          <cell r="AF1066" t="str">
            <v>rdamedia/fre</v>
          </cell>
          <cell r="AG1066" t="str">
            <v>ressource en ligne</v>
          </cell>
          <cell r="AH1066" t="str">
            <v>cr</v>
          </cell>
          <cell r="AI1066" t="str">
            <v>rdacarrier/fre</v>
          </cell>
          <cell r="AJ1066" t="str">
            <v>m\\\\\o\\d\\\\\\\\</v>
          </cell>
          <cell r="AK1066" t="str">
            <v>cr\cn\\\\uuaua</v>
          </cell>
          <cell r="AL1066" t="str">
            <v>Accès restreint aux membres</v>
          </cell>
          <cell r="AM1066" t="str">
            <v>Source de la note de description : Version imprimée</v>
          </cell>
          <cell r="AN1066" t="str">
            <v/>
          </cell>
          <cell r="AO1066" t="str">
            <v>%SITE_CLIENT%/?library_guid=29652A72-FCC5-4727-A593-A0B7F448612C</v>
          </cell>
          <cell r="AP1066" t="str">
            <v>Accès au travers du portail ENI</v>
          </cell>
          <cell r="AQ1066" t="str">
            <v xml:space="preserve"> livre linux </v>
          </cell>
          <cell r="AR1066" t="str">
            <v xml:space="preserve"> livre shell </v>
          </cell>
          <cell r="AS1066" t="str">
            <v xml:space="preserve"> LNSOSCR</v>
          </cell>
          <cell r="AT1066" t="str">
            <v xml:space="preserve"> script </v>
          </cell>
          <cell r="AU1066" t="str">
            <v xml:space="preserve"> script shell </v>
          </cell>
          <cell r="AV1066" t="str">
            <v xml:space="preserve">livre script </v>
          </cell>
          <cell r="AW1066" t="str">
            <v/>
          </cell>
          <cell r="AX1066" t="str">
            <v/>
          </cell>
          <cell r="AY1066" t="str">
            <v/>
          </cell>
          <cell r="AZ1066" t="str">
            <v/>
          </cell>
          <cell r="BA1066" t="str">
            <v/>
          </cell>
          <cell r="BB1066" t="str">
            <v/>
          </cell>
          <cell r="BC1066" t="str">
            <v/>
          </cell>
          <cell r="BD1066" t="str">
            <v/>
          </cell>
          <cell r="BE1066" t="str">
            <v/>
          </cell>
          <cell r="BF1066" t="str">
            <v/>
          </cell>
          <cell r="BG1066" t="str">
            <v/>
          </cell>
          <cell r="BH1066" t="str">
            <v/>
          </cell>
          <cell r="BI1066" t="str">
            <v/>
          </cell>
          <cell r="BJ1066" t="str">
            <v/>
          </cell>
          <cell r="BK1066" t="str">
            <v/>
          </cell>
          <cell r="BL1066" t="str">
            <v/>
          </cell>
          <cell r="BM1066" t="str">
            <v/>
          </cell>
          <cell r="BN1066" t="str">
            <v/>
          </cell>
          <cell r="BO1066" t="str">
            <v/>
          </cell>
          <cell r="BP1066" t="str">
            <v/>
          </cell>
          <cell r="BQ1066" t="str">
            <v/>
          </cell>
          <cell r="BR1066" t="str">
            <v/>
          </cell>
          <cell r="BS1066" t="str">
            <v/>
          </cell>
          <cell r="BT1066" t="str">
            <v/>
          </cell>
          <cell r="BU1066" t="str">
            <v/>
          </cell>
          <cell r="BV1066" t="str">
            <v/>
          </cell>
          <cell r="BW1066" t="str">
            <v/>
          </cell>
          <cell r="BX1066" t="str">
            <v/>
          </cell>
        </row>
        <row r="1067">
          <cell r="A1067" t="str">
            <v>SOUMJA</v>
          </cell>
          <cell r="B1067" t="str">
            <v>de UML à Java</v>
          </cell>
          <cell r="C1067" t="str">
            <v>Conception et réalisation d'une application Web dans le domaine de la sémantique</v>
          </cell>
          <cell r="D1067" t="str">
            <v>Laurent DEBRAUWER</v>
          </cell>
          <cell r="E1067" t="str">
            <v/>
          </cell>
          <cell r="F1067" t="str">
            <v>DEBRAUWER, Laurent</v>
          </cell>
          <cell r="G1067" t="str">
            <v/>
          </cell>
          <cell r="H1067" t="str">
            <v/>
          </cell>
          <cell r="I1067" t="str">
            <v/>
          </cell>
          <cell r="J1067" t="str">
            <v/>
          </cell>
          <cell r="K1067" t="str">
            <v>Edition du 1 April 2012</v>
          </cell>
          <cell r="L1067" t="str">
            <v>307 pages</v>
          </cell>
          <cell r="M1067" t="str">
            <v>Editions ENI</v>
          </cell>
          <cell r="N1067" t="str">
            <v>fre</v>
          </cell>
          <cell r="O1067" t="str">
            <v>fre</v>
          </cell>
          <cell r="P1067" t="str">
            <v>fre</v>
          </cell>
          <cell r="Q1067" t="str">
            <v>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v>
          </cell>
          <cell r="R1067">
            <v>9782746073647</v>
          </cell>
          <cell r="S1067" t="str">
            <v>Version Numérique</v>
          </cell>
          <cell r="T1067">
            <v>9782746073036</v>
          </cell>
          <cell r="U1067" t="str">
            <v>Version Imprimée</v>
          </cell>
          <cell r="V1067" t="str">
            <v>St-Herblain</v>
          </cell>
          <cell r="W1067" t="str">
            <v>Editions ENI</v>
          </cell>
          <cell r="X1067">
            <v>2012</v>
          </cell>
          <cell r="Y1067" t="str">
            <v>Bibliothèque Numérique ENI (Service en ligne)</v>
          </cell>
          <cell r="Z1067" t="str">
            <v>SOLUTIONS INFORMATIQUES</v>
          </cell>
          <cell r="AA1067" t="str">
            <v>texte</v>
          </cell>
          <cell r="AB1067" t="str">
            <v>txt</v>
          </cell>
          <cell r="AC1067" t="str">
            <v>rdacontent/fre</v>
          </cell>
          <cell r="AD1067" t="str">
            <v>informatique</v>
          </cell>
          <cell r="AE1067" t="str">
            <v>c</v>
          </cell>
          <cell r="AF1067" t="str">
            <v>rdamedia/fre</v>
          </cell>
          <cell r="AG1067" t="str">
            <v>ressource en ligne</v>
          </cell>
          <cell r="AH1067" t="str">
            <v>cr</v>
          </cell>
          <cell r="AI1067" t="str">
            <v>rdacarrier/fre</v>
          </cell>
          <cell r="AJ1067" t="str">
            <v>m\\\\\o\\d\\\\\\\\</v>
          </cell>
          <cell r="AK1067" t="str">
            <v>cr\cn\\\\uuaua</v>
          </cell>
          <cell r="AL1067" t="str">
            <v>Accès restreint aux membres</v>
          </cell>
          <cell r="AM1067" t="str">
            <v>Source de la note de description : Version imprimée</v>
          </cell>
          <cell r="AN1067" t="str">
            <v/>
          </cell>
          <cell r="AO1067" t="str">
            <v>%SITE_CLIENT%/?library_guid=80CC34B0-63E3-4554-9F86-D9B3237E3352</v>
          </cell>
          <cell r="AP1067" t="str">
            <v>Accès au travers du portail ENI</v>
          </cell>
          <cell r="AQ1067" t="str">
            <v xml:space="preserve"> livre java </v>
          </cell>
          <cell r="AR1067" t="str">
            <v xml:space="preserve"> LNSOUMJA</v>
          </cell>
          <cell r="AS1067" t="str">
            <v xml:space="preserve"> processus unifié </v>
          </cell>
          <cell r="AT1067" t="str">
            <v xml:space="preserve"> semantique </v>
          </cell>
          <cell r="AU1067" t="str">
            <v xml:space="preserve"> uml2  </v>
          </cell>
          <cell r="AV1067" t="str">
            <v xml:space="preserve">livre uml </v>
          </cell>
          <cell r="AW1067" t="str">
            <v/>
          </cell>
          <cell r="AX1067" t="str">
            <v/>
          </cell>
          <cell r="AY1067" t="str">
            <v/>
          </cell>
          <cell r="AZ1067" t="str">
            <v/>
          </cell>
          <cell r="BA1067" t="str">
            <v/>
          </cell>
          <cell r="BB1067" t="str">
            <v/>
          </cell>
          <cell r="BC1067" t="str">
            <v/>
          </cell>
          <cell r="BD1067" t="str">
            <v/>
          </cell>
          <cell r="BE1067" t="str">
            <v/>
          </cell>
          <cell r="BF1067" t="str">
            <v/>
          </cell>
          <cell r="BG1067" t="str">
            <v/>
          </cell>
          <cell r="BH1067" t="str">
            <v/>
          </cell>
          <cell r="BI1067" t="str">
            <v/>
          </cell>
          <cell r="BJ1067" t="str">
            <v/>
          </cell>
          <cell r="BK1067" t="str">
            <v/>
          </cell>
          <cell r="BL1067" t="str">
            <v/>
          </cell>
          <cell r="BM1067" t="str">
            <v/>
          </cell>
          <cell r="BN1067" t="str">
            <v/>
          </cell>
          <cell r="BO1067" t="str">
            <v/>
          </cell>
          <cell r="BP1067" t="str">
            <v/>
          </cell>
          <cell r="BQ1067" t="str">
            <v/>
          </cell>
          <cell r="BR1067" t="str">
            <v/>
          </cell>
          <cell r="BS1067" t="str">
            <v/>
          </cell>
          <cell r="BT1067" t="str">
            <v/>
          </cell>
          <cell r="BU1067" t="str">
            <v/>
          </cell>
          <cell r="BV1067" t="str">
            <v/>
          </cell>
          <cell r="BW1067" t="str">
            <v/>
          </cell>
          <cell r="BX1067" t="str">
            <v/>
          </cell>
        </row>
        <row r="1068">
          <cell r="A1068" t="str">
            <v>TP12CORA</v>
          </cell>
          <cell r="B1068" t="str">
            <v>Oracle 12c</v>
          </cell>
          <cell r="C1068" t="str">
            <v>Programmez avec SQL et PL/SQL : Exercices et corrigés</v>
          </cell>
          <cell r="D1068" t="str">
            <v>Jérôme Gabillaud,Anne-Sophie LACROIX</v>
          </cell>
          <cell r="E1068" t="str">
            <v/>
          </cell>
          <cell r="F1068" t="str">
            <v>Gabillaud, Jérôme</v>
          </cell>
          <cell r="G1068" t="str">
            <v>LACROIX, Anne-Sophie</v>
          </cell>
          <cell r="H1068" t="str">
            <v/>
          </cell>
          <cell r="I1068" t="str">
            <v/>
          </cell>
          <cell r="J1068" t="str">
            <v/>
          </cell>
          <cell r="K1068" t="str">
            <v>Edition du 1 June 2014</v>
          </cell>
          <cell r="L1068" t="str">
            <v>210 pages</v>
          </cell>
          <cell r="M1068" t="str">
            <v>Editions ENI</v>
          </cell>
          <cell r="N1068" t="str">
            <v>fre</v>
          </cell>
          <cell r="O1068" t="str">
            <v>fre</v>
          </cell>
          <cell r="P1068" t="str">
            <v>fre</v>
          </cell>
          <cell r="Q1068" t="str">
            <v>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v>
          </cell>
          <cell r="R1068">
            <v>9782409012457</v>
          </cell>
          <cell r="S1068" t="str">
            <v>Version Numérique</v>
          </cell>
          <cell r="T1068">
            <v>9782746089303</v>
          </cell>
          <cell r="U1068" t="str">
            <v>Version Imprimée</v>
          </cell>
          <cell r="V1068" t="str">
            <v>St-Herblain</v>
          </cell>
          <cell r="W1068" t="str">
            <v>Editions ENI</v>
          </cell>
          <cell r="X1068">
            <v>2014</v>
          </cell>
          <cell r="Y1068" t="str">
            <v>Bibliothèque Numérique ENI (Service en ligne)</v>
          </cell>
          <cell r="Z1068" t="str">
            <v>LES TP INFORMATIQUES</v>
          </cell>
          <cell r="AA1068" t="str">
            <v>texte</v>
          </cell>
          <cell r="AB1068" t="str">
            <v>txt</v>
          </cell>
          <cell r="AC1068" t="str">
            <v>rdacontent/fre</v>
          </cell>
          <cell r="AD1068" t="str">
            <v>informatique</v>
          </cell>
          <cell r="AE1068" t="str">
            <v>c</v>
          </cell>
          <cell r="AF1068" t="str">
            <v>rdamedia/fre</v>
          </cell>
          <cell r="AG1068" t="str">
            <v>ressource en ligne</v>
          </cell>
          <cell r="AH1068" t="str">
            <v>cr</v>
          </cell>
          <cell r="AI1068" t="str">
            <v>rdacarrier/fre</v>
          </cell>
          <cell r="AJ1068" t="str">
            <v>m\\\\\o\\d\\\\\\\\</v>
          </cell>
          <cell r="AK1068" t="str">
            <v>cr\cn\\\\uuaua</v>
          </cell>
          <cell r="AL1068" t="str">
            <v>Accès restreint aux membres</v>
          </cell>
          <cell r="AM1068" t="str">
            <v>Source de la note de description : Version imprimée</v>
          </cell>
          <cell r="AN1068" t="str">
            <v/>
          </cell>
          <cell r="AO1068" t="str">
            <v>%SITE_CLIENT%/?library_guid=C20F7679-C54B-40F9-87B3-58F77F7426D5</v>
          </cell>
          <cell r="AP1068" t="str">
            <v>Accès au travers du portail ENI</v>
          </cell>
          <cell r="AQ1068" t="str">
            <v xml:space="preserve"> slq dml </v>
          </cell>
          <cell r="AR1068" t="str">
            <v xml:space="preserve"> sql ddl </v>
          </cell>
          <cell r="AS1068" t="str">
            <v xml:space="preserve"> ts0048</v>
          </cell>
          <cell r="AT1068" t="str">
            <v xml:space="preserve">livre oracle </v>
          </cell>
          <cell r="AU1068" t="str">
            <v/>
          </cell>
          <cell r="AV1068" t="str">
            <v/>
          </cell>
          <cell r="AW1068" t="str">
            <v/>
          </cell>
          <cell r="AX1068" t="str">
            <v/>
          </cell>
          <cell r="AY1068" t="str">
            <v/>
          </cell>
          <cell r="AZ1068" t="str">
            <v/>
          </cell>
          <cell r="BA1068" t="str">
            <v/>
          </cell>
          <cell r="BB1068" t="str">
            <v/>
          </cell>
          <cell r="BC1068" t="str">
            <v/>
          </cell>
          <cell r="BD1068" t="str">
            <v/>
          </cell>
          <cell r="BE1068" t="str">
            <v/>
          </cell>
          <cell r="BF1068" t="str">
            <v/>
          </cell>
          <cell r="BG1068" t="str">
            <v/>
          </cell>
          <cell r="BH1068" t="str">
            <v/>
          </cell>
          <cell r="BI1068" t="str">
            <v/>
          </cell>
          <cell r="BJ1068" t="str">
            <v/>
          </cell>
          <cell r="BK1068" t="str">
            <v/>
          </cell>
          <cell r="BL1068" t="str">
            <v/>
          </cell>
          <cell r="BM1068" t="str">
            <v/>
          </cell>
          <cell r="BN1068" t="str">
            <v/>
          </cell>
          <cell r="BO1068" t="str">
            <v/>
          </cell>
          <cell r="BP1068" t="str">
            <v/>
          </cell>
          <cell r="BQ1068" t="str">
            <v/>
          </cell>
          <cell r="BR1068" t="str">
            <v/>
          </cell>
          <cell r="BS1068" t="str">
            <v/>
          </cell>
          <cell r="BT1068" t="str">
            <v/>
          </cell>
          <cell r="BU1068" t="str">
            <v/>
          </cell>
          <cell r="BV1068" t="str">
            <v/>
          </cell>
          <cell r="BW1068" t="str">
            <v/>
          </cell>
          <cell r="BX1068" t="str">
            <v/>
          </cell>
        </row>
        <row r="1069">
          <cell r="A1069" t="str">
            <v>TP12CORAA</v>
          </cell>
          <cell r="B1069" t="str">
            <v>Oracle 12c</v>
          </cell>
          <cell r="C1069" t="str">
            <v>Administrez une base de données : Exercices et corrigés</v>
          </cell>
          <cell r="D1069" t="str">
            <v>Claire Noirault</v>
          </cell>
          <cell r="E1069" t="str">
            <v/>
          </cell>
          <cell r="F1069" t="str">
            <v>Noirault, Claire</v>
          </cell>
          <cell r="G1069" t="str">
            <v/>
          </cell>
          <cell r="H1069" t="str">
            <v/>
          </cell>
          <cell r="I1069" t="str">
            <v/>
          </cell>
          <cell r="J1069" t="str">
            <v/>
          </cell>
          <cell r="K1069" t="str">
            <v>Edition du 1 April 2014</v>
          </cell>
          <cell r="L1069" t="str">
            <v>228 pages</v>
          </cell>
          <cell r="M1069" t="str">
            <v>Editions ENI</v>
          </cell>
          <cell r="N1069" t="str">
            <v>fre</v>
          </cell>
          <cell r="O1069" t="str">
            <v>fre</v>
          </cell>
          <cell r="P1069" t="str">
            <v>fre</v>
          </cell>
          <cell r="Q1069" t="str">
            <v>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v>
          </cell>
          <cell r="R1069">
            <v>9782746093485</v>
          </cell>
          <cell r="S1069" t="str">
            <v>Version Numérique</v>
          </cell>
          <cell r="T1069">
            <v>9782746088573</v>
          </cell>
          <cell r="U1069" t="str">
            <v>Version Imprimée</v>
          </cell>
          <cell r="V1069" t="str">
            <v>St-Herblain</v>
          </cell>
          <cell r="W1069" t="str">
            <v>Editions ENI</v>
          </cell>
          <cell r="X1069">
            <v>2014</v>
          </cell>
          <cell r="Y1069" t="str">
            <v>Bibliothèque Numérique ENI (Service en ligne)</v>
          </cell>
          <cell r="Z1069" t="str">
            <v>LES TP INFORMATIQUES</v>
          </cell>
          <cell r="AA1069" t="str">
            <v>texte</v>
          </cell>
          <cell r="AB1069" t="str">
            <v>txt</v>
          </cell>
          <cell r="AC1069" t="str">
            <v>rdacontent/fre</v>
          </cell>
          <cell r="AD1069" t="str">
            <v>informatique</v>
          </cell>
          <cell r="AE1069" t="str">
            <v>c</v>
          </cell>
          <cell r="AF1069" t="str">
            <v>rdamedia/fre</v>
          </cell>
          <cell r="AG1069" t="str">
            <v>ressource en ligne</v>
          </cell>
          <cell r="AH1069" t="str">
            <v>cr</v>
          </cell>
          <cell r="AI1069" t="str">
            <v>rdacarrier/fre</v>
          </cell>
          <cell r="AJ1069" t="str">
            <v>m\\\\\o\\d\\\\\\\\</v>
          </cell>
          <cell r="AK1069" t="str">
            <v>cr\cn\\\\uuaua</v>
          </cell>
          <cell r="AL1069" t="str">
            <v>Accès restreint aux membres</v>
          </cell>
          <cell r="AM1069" t="str">
            <v>Source de la note de description : Version imprimée</v>
          </cell>
          <cell r="AN1069" t="str">
            <v/>
          </cell>
          <cell r="AO1069" t="str">
            <v>%SITE_CLIENT%/?library_guid=0549AE24-AC1D-41B3-A478-97D58276707F</v>
          </cell>
          <cell r="AP1069" t="str">
            <v>Accès au travers du portail ENI</v>
          </cell>
          <cell r="AQ1069" t="str">
            <v xml:space="preserve"> base de données </v>
          </cell>
          <cell r="AR1069" t="str">
            <v xml:space="preserve"> LNTP12CORAA</v>
          </cell>
          <cell r="AS1069" t="str">
            <v xml:space="preserve"> SGBD </v>
          </cell>
          <cell r="AT1069" t="str">
            <v xml:space="preserve"> SGBDR  </v>
          </cell>
          <cell r="AU1069" t="str">
            <v xml:space="preserve"> SQL </v>
          </cell>
          <cell r="AV1069" t="str">
            <v xml:space="preserve">livre oracle </v>
          </cell>
          <cell r="AW1069" t="str">
            <v/>
          </cell>
          <cell r="AX1069" t="str">
            <v/>
          </cell>
          <cell r="AY1069" t="str">
            <v/>
          </cell>
          <cell r="AZ1069" t="str">
            <v/>
          </cell>
          <cell r="BA1069" t="str">
            <v/>
          </cell>
          <cell r="BB1069" t="str">
            <v/>
          </cell>
          <cell r="BC1069" t="str">
            <v/>
          </cell>
          <cell r="BD1069" t="str">
            <v/>
          </cell>
          <cell r="BE1069" t="str">
            <v/>
          </cell>
          <cell r="BF1069" t="str">
            <v/>
          </cell>
          <cell r="BG1069" t="str">
            <v/>
          </cell>
          <cell r="BH1069" t="str">
            <v/>
          </cell>
          <cell r="BI1069" t="str">
            <v/>
          </cell>
          <cell r="BJ1069" t="str">
            <v/>
          </cell>
          <cell r="BK1069" t="str">
            <v/>
          </cell>
          <cell r="BL1069" t="str">
            <v/>
          </cell>
          <cell r="BM1069" t="str">
            <v/>
          </cell>
          <cell r="BN1069" t="str">
            <v/>
          </cell>
          <cell r="BO1069" t="str">
            <v/>
          </cell>
          <cell r="BP1069" t="str">
            <v/>
          </cell>
          <cell r="BQ1069" t="str">
            <v/>
          </cell>
          <cell r="BR1069" t="str">
            <v/>
          </cell>
          <cell r="BS1069" t="str">
            <v/>
          </cell>
          <cell r="BT1069" t="str">
            <v/>
          </cell>
          <cell r="BU1069" t="str">
            <v/>
          </cell>
          <cell r="BV1069" t="str">
            <v/>
          </cell>
          <cell r="BW1069" t="str">
            <v/>
          </cell>
          <cell r="BX1069" t="str">
            <v/>
          </cell>
        </row>
        <row r="1070">
          <cell r="A1070" t="str">
            <v>TP13ACCV</v>
          </cell>
          <cell r="B1070" t="str">
            <v>VBA Access 2013</v>
          </cell>
          <cell r="C1070" t="str">
            <v>Apprenez à créer des applications professionnelles : Exercices et corrigés</v>
          </cell>
          <cell r="D1070" t="str">
            <v>Henri Laugié,Thierry MARIAN</v>
          </cell>
          <cell r="E1070" t="str">
            <v/>
          </cell>
          <cell r="F1070" t="str">
            <v>Laugié, Henri</v>
          </cell>
          <cell r="G1070" t="str">
            <v>MARIAN, Thierry</v>
          </cell>
          <cell r="H1070" t="str">
            <v/>
          </cell>
          <cell r="I1070" t="str">
            <v/>
          </cell>
          <cell r="J1070" t="str">
            <v/>
          </cell>
          <cell r="K1070" t="str">
            <v>Edition du 1 December 2013</v>
          </cell>
          <cell r="L1070" t="str">
            <v>362 pages</v>
          </cell>
          <cell r="M1070" t="str">
            <v>Editions ENI</v>
          </cell>
          <cell r="N1070" t="str">
            <v>fre</v>
          </cell>
          <cell r="O1070" t="str">
            <v>fre</v>
          </cell>
          <cell r="P1070" t="str">
            <v>fre</v>
          </cell>
          <cell r="Q1070" t="str">
            <v>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v>
          </cell>
          <cell r="R1070">
            <v>9782746094017</v>
          </cell>
          <cell r="S1070" t="str">
            <v>Version Numérique</v>
          </cell>
          <cell r="T1070">
            <v>9782746085435</v>
          </cell>
          <cell r="U1070" t="str">
            <v>Version Imprimée</v>
          </cell>
          <cell r="V1070" t="str">
            <v>St-Herblain</v>
          </cell>
          <cell r="W1070" t="str">
            <v>Editions ENI</v>
          </cell>
          <cell r="X1070">
            <v>2013</v>
          </cell>
          <cell r="Y1070" t="str">
            <v>Bibliothèque Numérique ENI (Service en ligne)</v>
          </cell>
          <cell r="Z1070" t="str">
            <v>LES TP INFORMATIQUES</v>
          </cell>
          <cell r="AA1070" t="str">
            <v>texte</v>
          </cell>
          <cell r="AB1070" t="str">
            <v>txt</v>
          </cell>
          <cell r="AC1070" t="str">
            <v>rdacontent/fre</v>
          </cell>
          <cell r="AD1070" t="str">
            <v>informatique</v>
          </cell>
          <cell r="AE1070" t="str">
            <v>c</v>
          </cell>
          <cell r="AF1070" t="str">
            <v>rdamedia/fre</v>
          </cell>
          <cell r="AG1070" t="str">
            <v>ressource en ligne</v>
          </cell>
          <cell r="AH1070" t="str">
            <v>cr</v>
          </cell>
          <cell r="AI1070" t="str">
            <v>rdacarrier/fre</v>
          </cell>
          <cell r="AJ1070" t="str">
            <v>m\\\\\o\\d\\\\\\\\</v>
          </cell>
          <cell r="AK1070" t="str">
            <v>cr\cn\\\\uuaua</v>
          </cell>
          <cell r="AL1070" t="str">
            <v>Accès restreint aux membres</v>
          </cell>
          <cell r="AM1070" t="str">
            <v>Source de la note de description : Version imprimée</v>
          </cell>
          <cell r="AN1070" t="str">
            <v/>
          </cell>
          <cell r="AO1070" t="str">
            <v>%SITE_CLIENT%/?library_guid=182A4BFE-C6AB-4D9A-87FE-C99B0F0730B2</v>
          </cell>
          <cell r="AP1070" t="str">
            <v>Accès au travers du portail ENI</v>
          </cell>
          <cell r="AQ1070" t="str">
            <v xml:space="preserve"> access vba </v>
          </cell>
          <cell r="AR1070" t="str">
            <v xml:space="preserve"> adodb </v>
          </cell>
          <cell r="AS1070" t="str">
            <v xml:space="preserve"> dao </v>
          </cell>
          <cell r="AT1070" t="str">
            <v xml:space="preserve"> livre VBA </v>
          </cell>
          <cell r="AU1070" t="str">
            <v xml:space="preserve"> LNTP13ACCV</v>
          </cell>
          <cell r="AV1070" t="str">
            <v xml:space="preserve"> macro </v>
          </cell>
          <cell r="AW1070" t="str">
            <v xml:space="preserve"> macro</v>
          </cell>
          <cell r="AX1070" t="str">
            <v xml:space="preserve"> odbc </v>
          </cell>
          <cell r="AY1070" t="str">
            <v xml:space="preserve"> requête </v>
          </cell>
          <cell r="AZ1070" t="str">
            <v xml:space="preserve"> requêtes </v>
          </cell>
          <cell r="BA1070" t="str">
            <v xml:space="preserve"> sql </v>
          </cell>
          <cell r="BB1070" t="str">
            <v xml:space="preserve"> vb </v>
          </cell>
          <cell r="BC1070" t="str">
            <v xml:space="preserve"> visual basic </v>
          </cell>
          <cell r="BD1070" t="str">
            <v xml:space="preserve">commande </v>
          </cell>
          <cell r="BE1070" t="str">
            <v xml:space="preserve">microsoft </v>
          </cell>
          <cell r="BF1070" t="str">
            <v/>
          </cell>
          <cell r="BG1070" t="str">
            <v/>
          </cell>
          <cell r="BH1070" t="str">
            <v/>
          </cell>
          <cell r="BI1070" t="str">
            <v/>
          </cell>
          <cell r="BJ1070" t="str">
            <v/>
          </cell>
          <cell r="BK1070" t="str">
            <v/>
          </cell>
          <cell r="BL1070" t="str">
            <v/>
          </cell>
          <cell r="BM1070" t="str">
            <v/>
          </cell>
          <cell r="BN1070" t="str">
            <v/>
          </cell>
          <cell r="BO1070" t="str">
            <v/>
          </cell>
          <cell r="BP1070" t="str">
            <v/>
          </cell>
          <cell r="BQ1070" t="str">
            <v/>
          </cell>
          <cell r="BR1070" t="str">
            <v/>
          </cell>
          <cell r="BS1070" t="str">
            <v/>
          </cell>
          <cell r="BT1070" t="str">
            <v/>
          </cell>
          <cell r="BU1070" t="str">
            <v/>
          </cell>
          <cell r="BV1070" t="str">
            <v/>
          </cell>
          <cell r="BW1070" t="str">
            <v/>
          </cell>
          <cell r="BX1070" t="str">
            <v/>
          </cell>
        </row>
        <row r="1071">
          <cell r="A1071" t="str">
            <v>TP13EXCV</v>
          </cell>
          <cell r="B1071" t="str">
            <v>VBA EXCEL 2013</v>
          </cell>
          <cell r="C1071" t="str">
            <v>Créez des applications professionnelles : Exercices et corrigés</v>
          </cell>
          <cell r="D1071" t="str">
            <v>Claude  DUIGOU,Henri Laugié</v>
          </cell>
          <cell r="E1071" t="str">
            <v/>
          </cell>
          <cell r="F1071" t="str">
            <v xml:space="preserve">DUIGOU, Claude </v>
          </cell>
          <cell r="G1071" t="str">
            <v>Laugié, Henri</v>
          </cell>
          <cell r="H1071" t="str">
            <v/>
          </cell>
          <cell r="I1071" t="str">
            <v/>
          </cell>
          <cell r="J1071" t="str">
            <v/>
          </cell>
          <cell r="K1071" t="str">
            <v>Edition du 1 January 2014</v>
          </cell>
          <cell r="L1071" t="str">
            <v>361 pages</v>
          </cell>
          <cell r="M1071" t="str">
            <v>Editions ENI</v>
          </cell>
          <cell r="N1071" t="str">
            <v>fre</v>
          </cell>
          <cell r="O1071" t="str">
            <v>fre</v>
          </cell>
          <cell r="P1071" t="str">
            <v>fre</v>
          </cell>
          <cell r="Q1071" t="str">
            <v>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v>
          </cell>
          <cell r="R1071">
            <v>9782746094291</v>
          </cell>
          <cell r="S1071" t="str">
            <v>Version Numérique</v>
          </cell>
          <cell r="T1071">
            <v>9782746085992</v>
          </cell>
          <cell r="U1071" t="str">
            <v>Version Imprimée</v>
          </cell>
          <cell r="V1071" t="str">
            <v>St-Herblain</v>
          </cell>
          <cell r="W1071" t="str">
            <v>Editions ENI</v>
          </cell>
          <cell r="X1071">
            <v>2014</v>
          </cell>
          <cell r="Y1071" t="str">
            <v>Bibliothèque Numérique ENI (Service en ligne)</v>
          </cell>
          <cell r="Z1071" t="str">
            <v>LES TP INFORMATIQUES</v>
          </cell>
          <cell r="AA1071" t="str">
            <v>texte</v>
          </cell>
          <cell r="AB1071" t="str">
            <v>txt</v>
          </cell>
          <cell r="AC1071" t="str">
            <v>rdacontent/fre</v>
          </cell>
          <cell r="AD1071" t="str">
            <v>informatique</v>
          </cell>
          <cell r="AE1071" t="str">
            <v>c</v>
          </cell>
          <cell r="AF1071" t="str">
            <v>rdamedia/fre</v>
          </cell>
          <cell r="AG1071" t="str">
            <v>ressource en ligne</v>
          </cell>
          <cell r="AH1071" t="str">
            <v>cr</v>
          </cell>
          <cell r="AI1071" t="str">
            <v>rdacarrier/fre</v>
          </cell>
          <cell r="AJ1071" t="str">
            <v>m\\\\\o\\d\\\\\\\\</v>
          </cell>
          <cell r="AK1071" t="str">
            <v>cr\cn\\\\uuaua</v>
          </cell>
          <cell r="AL1071" t="str">
            <v>Accès restreint aux membres</v>
          </cell>
          <cell r="AM1071" t="str">
            <v>Source de la note de description : Version imprimée</v>
          </cell>
          <cell r="AN1071" t="str">
            <v/>
          </cell>
          <cell r="AO1071" t="str">
            <v>%SITE_CLIENT%/?library_guid=D91D5CCC-7A9E-45B4-AA2F-EFB750A54ADD</v>
          </cell>
          <cell r="AP1071" t="str">
            <v>Accès au travers du portail ENI</v>
          </cell>
          <cell r="AQ1071" t="str">
            <v xml:space="preserve"> langage objet </v>
          </cell>
          <cell r="AR1071" t="str">
            <v xml:space="preserve"> livre VBA </v>
          </cell>
          <cell r="AS1071" t="str">
            <v xml:space="preserve"> LNTP13EXCV</v>
          </cell>
          <cell r="AT1071" t="str">
            <v xml:space="preserve"> macro </v>
          </cell>
          <cell r="AU1071" t="str">
            <v xml:space="preserve"> macro</v>
          </cell>
          <cell r="AV1071" t="str">
            <v xml:space="preserve"> macros </v>
          </cell>
          <cell r="AW1071" t="str">
            <v xml:space="preserve"> objet </v>
          </cell>
          <cell r="AX1071" t="str">
            <v xml:space="preserve"> Office 2013 </v>
          </cell>
          <cell r="AY1071" t="str">
            <v xml:space="preserve"> programmation </v>
          </cell>
          <cell r="AZ1071" t="str">
            <v xml:space="preserve"> VB </v>
          </cell>
          <cell r="BA1071" t="str">
            <v xml:space="preserve"> Visual Basic </v>
          </cell>
          <cell r="BB1071" t="str">
            <v xml:space="preserve">commande </v>
          </cell>
          <cell r="BC1071" t="str">
            <v xml:space="preserve">microsoft </v>
          </cell>
          <cell r="BD1071" t="str">
            <v/>
          </cell>
          <cell r="BE1071" t="str">
            <v/>
          </cell>
          <cell r="BF1071" t="str">
            <v/>
          </cell>
          <cell r="BG1071" t="str">
            <v/>
          </cell>
          <cell r="BH1071" t="str">
            <v/>
          </cell>
          <cell r="BI1071" t="str">
            <v/>
          </cell>
          <cell r="BJ1071" t="str">
            <v/>
          </cell>
          <cell r="BK1071" t="str">
            <v/>
          </cell>
          <cell r="BL1071" t="str">
            <v/>
          </cell>
          <cell r="BM1071" t="str">
            <v/>
          </cell>
          <cell r="BN1071" t="str">
            <v/>
          </cell>
          <cell r="BO1071" t="str">
            <v/>
          </cell>
          <cell r="BP1071" t="str">
            <v/>
          </cell>
          <cell r="BQ1071" t="str">
            <v/>
          </cell>
          <cell r="BR1071" t="str">
            <v/>
          </cell>
          <cell r="BS1071" t="str">
            <v/>
          </cell>
          <cell r="BT1071" t="str">
            <v/>
          </cell>
          <cell r="BU1071" t="str">
            <v/>
          </cell>
          <cell r="BV1071" t="str">
            <v/>
          </cell>
          <cell r="BW1071" t="str">
            <v/>
          </cell>
          <cell r="BX1071" t="str">
            <v/>
          </cell>
        </row>
        <row r="1072">
          <cell r="A1072" t="str">
            <v>TP16ACCV</v>
          </cell>
          <cell r="B1072" t="str">
            <v>VBA Access 2016</v>
          </cell>
          <cell r="C1072" t="str">
            <v>Créez des applications professionnelles : Exercices et corrigés</v>
          </cell>
          <cell r="D1072" t="str">
            <v>Thierry MARIAN</v>
          </cell>
          <cell r="E1072" t="str">
            <v/>
          </cell>
          <cell r="F1072" t="str">
            <v>MARIAN, Thierry</v>
          </cell>
          <cell r="G1072" t="str">
            <v/>
          </cell>
          <cell r="H1072" t="str">
            <v/>
          </cell>
          <cell r="I1072" t="str">
            <v/>
          </cell>
          <cell r="J1072" t="str">
            <v/>
          </cell>
          <cell r="K1072" t="str">
            <v>Edition du 1 January 2016</v>
          </cell>
          <cell r="L1072" t="str">
            <v>405 pages</v>
          </cell>
          <cell r="M1072" t="str">
            <v>Editions ENI</v>
          </cell>
          <cell r="N1072" t="str">
            <v>fre</v>
          </cell>
          <cell r="O1072" t="str">
            <v>fre</v>
          </cell>
          <cell r="P1072" t="str">
            <v>fre</v>
          </cell>
          <cell r="Q1072" t="str">
            <v>&amp;Agrave;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v>
          </cell>
          <cell r="R1072">
            <v>9782409000133</v>
          </cell>
          <cell r="S1072" t="str">
            <v>Version Numérique</v>
          </cell>
          <cell r="T1072">
            <v>9782746098800</v>
          </cell>
          <cell r="U1072" t="str">
            <v>Version Imprimée</v>
          </cell>
          <cell r="V1072" t="str">
            <v>St-Herblain</v>
          </cell>
          <cell r="W1072" t="str">
            <v>Editions ENI</v>
          </cell>
          <cell r="X1072">
            <v>2016</v>
          </cell>
          <cell r="Y1072" t="str">
            <v>Bibliothèque Numérique ENI (Service en ligne)</v>
          </cell>
          <cell r="Z1072" t="str">
            <v>LES TP INFORMATIQUES</v>
          </cell>
          <cell r="AA1072" t="str">
            <v>texte</v>
          </cell>
          <cell r="AB1072" t="str">
            <v>txt</v>
          </cell>
          <cell r="AC1072" t="str">
            <v>rdacontent/fre</v>
          </cell>
          <cell r="AD1072" t="str">
            <v>informatique</v>
          </cell>
          <cell r="AE1072" t="str">
            <v>c</v>
          </cell>
          <cell r="AF1072" t="str">
            <v>rdamedia/fre</v>
          </cell>
          <cell r="AG1072" t="str">
            <v>ressource en ligne</v>
          </cell>
          <cell r="AH1072" t="str">
            <v>cr</v>
          </cell>
          <cell r="AI1072" t="str">
            <v>rdacarrier/fre</v>
          </cell>
          <cell r="AJ1072" t="str">
            <v>m\\\\\o\\d\\\\\\\\</v>
          </cell>
          <cell r="AK1072" t="str">
            <v>cr\cn\\\\uuaua</v>
          </cell>
          <cell r="AL1072" t="str">
            <v>Accès restreint aux membres</v>
          </cell>
          <cell r="AM1072" t="str">
            <v>Source de la note de description : Version imprimée</v>
          </cell>
          <cell r="AN1072" t="str">
            <v/>
          </cell>
          <cell r="AO1072" t="str">
            <v>%SITE_CLIENT%/?library_guid=6E2399E4-13AE-4314-8AD9-7AA00D50B8A7</v>
          </cell>
          <cell r="AP1072" t="str">
            <v>Accès au travers du portail ENI</v>
          </cell>
          <cell r="AQ1072" t="str">
            <v xml:space="preserve"> access vba </v>
          </cell>
          <cell r="AR1072" t="str">
            <v xml:space="preserve"> adodb </v>
          </cell>
          <cell r="AS1072" t="str">
            <v xml:space="preserve"> dao </v>
          </cell>
          <cell r="AT1072" t="str">
            <v xml:space="preserve"> livre VBA </v>
          </cell>
          <cell r="AU1072" t="str">
            <v xml:space="preserve"> LNTP16ACCV</v>
          </cell>
          <cell r="AV1072" t="str">
            <v xml:space="preserve"> macro </v>
          </cell>
          <cell r="AW1072" t="str">
            <v xml:space="preserve"> macro</v>
          </cell>
          <cell r="AX1072" t="str">
            <v xml:space="preserve"> odbc </v>
          </cell>
          <cell r="AY1072" t="str">
            <v xml:space="preserve"> requête </v>
          </cell>
          <cell r="AZ1072" t="str">
            <v xml:space="preserve"> requêtes </v>
          </cell>
          <cell r="BA1072" t="str">
            <v xml:space="preserve"> sql </v>
          </cell>
          <cell r="BB1072" t="str">
            <v xml:space="preserve"> vb </v>
          </cell>
          <cell r="BC1072" t="str">
            <v xml:space="preserve"> visual basic </v>
          </cell>
          <cell r="BD1072" t="str">
            <v xml:space="preserve">commande </v>
          </cell>
          <cell r="BE1072" t="str">
            <v xml:space="preserve">microsoft </v>
          </cell>
          <cell r="BF1072" t="str">
            <v/>
          </cell>
          <cell r="BG1072" t="str">
            <v/>
          </cell>
          <cell r="BH1072" t="str">
            <v/>
          </cell>
          <cell r="BI1072" t="str">
            <v/>
          </cell>
          <cell r="BJ1072" t="str">
            <v/>
          </cell>
          <cell r="BK1072" t="str">
            <v/>
          </cell>
          <cell r="BL1072" t="str">
            <v/>
          </cell>
          <cell r="BM1072" t="str">
            <v/>
          </cell>
          <cell r="BN1072" t="str">
            <v/>
          </cell>
          <cell r="BO1072" t="str">
            <v/>
          </cell>
          <cell r="BP1072" t="str">
            <v/>
          </cell>
          <cell r="BQ1072" t="str">
            <v/>
          </cell>
          <cell r="BR1072" t="str">
            <v/>
          </cell>
          <cell r="BS1072" t="str">
            <v/>
          </cell>
          <cell r="BT1072" t="str">
            <v/>
          </cell>
          <cell r="BU1072" t="str">
            <v/>
          </cell>
          <cell r="BV1072" t="str">
            <v/>
          </cell>
          <cell r="BW1072" t="str">
            <v/>
          </cell>
          <cell r="BX1072" t="str">
            <v/>
          </cell>
        </row>
        <row r="1073">
          <cell r="A1073" t="str">
            <v>TP16AUT</v>
          </cell>
          <cell r="B1073" t="str">
            <v>AutoCAD (versions 2013 à 2016)</v>
          </cell>
          <cell r="C1073" t="str">
            <v>Créez des dessins techniques en 2D - Exercices et corrigés</v>
          </cell>
          <cell r="D1073" t="str">
            <v>Jean-Yves GOUEZ</v>
          </cell>
          <cell r="E1073" t="str">
            <v/>
          </cell>
          <cell r="F1073" t="str">
            <v>GOUEZ, Jean-Yves</v>
          </cell>
          <cell r="G1073" t="str">
            <v/>
          </cell>
          <cell r="H1073" t="str">
            <v/>
          </cell>
          <cell r="I1073" t="str">
            <v/>
          </cell>
          <cell r="J1073" t="str">
            <v/>
          </cell>
          <cell r="K1073" t="str">
            <v>Edition du 1 February 2016</v>
          </cell>
          <cell r="L1073" t="str">
            <v>180 pages</v>
          </cell>
          <cell r="M1073" t="str">
            <v>Editions ENI</v>
          </cell>
          <cell r="N1073" t="str">
            <v>fre</v>
          </cell>
          <cell r="O1073" t="str">
            <v>fre</v>
          </cell>
          <cell r="P1073" t="str">
            <v>fre</v>
          </cell>
          <cell r="Q1073" t="str">
            <v>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v>
          </cell>
          <cell r="R1073">
            <v>9782409000768</v>
          </cell>
          <cell r="S1073" t="str">
            <v>Version Numérique</v>
          </cell>
          <cell r="T1073">
            <v>9782746098794</v>
          </cell>
          <cell r="U1073" t="str">
            <v>Version Imprimée</v>
          </cell>
          <cell r="V1073" t="str">
            <v>St-Herblain</v>
          </cell>
          <cell r="W1073" t="str">
            <v>Editions ENI</v>
          </cell>
          <cell r="X1073">
            <v>2016</v>
          </cell>
          <cell r="Y1073" t="str">
            <v>Bibliothèque Numérique ENI (Service en ligne)</v>
          </cell>
          <cell r="Z1073" t="str">
            <v>LES TP INFORMATIQUES</v>
          </cell>
          <cell r="AA1073" t="str">
            <v>texte</v>
          </cell>
          <cell r="AB1073" t="str">
            <v>txt</v>
          </cell>
          <cell r="AC1073" t="str">
            <v>rdacontent/fre</v>
          </cell>
          <cell r="AD1073" t="str">
            <v>informatique</v>
          </cell>
          <cell r="AE1073" t="str">
            <v>c</v>
          </cell>
          <cell r="AF1073" t="str">
            <v>rdamedia/fre</v>
          </cell>
          <cell r="AG1073" t="str">
            <v>ressource en ligne</v>
          </cell>
          <cell r="AH1073" t="str">
            <v>cr</v>
          </cell>
          <cell r="AI1073" t="str">
            <v>rdacarrier/fre</v>
          </cell>
          <cell r="AJ1073" t="str">
            <v>m\\\\\o\\d\\\\\\\\</v>
          </cell>
          <cell r="AK1073" t="str">
            <v>cr\cn\\\\uuaua</v>
          </cell>
          <cell r="AL1073" t="str">
            <v>Accès restreint aux membres</v>
          </cell>
          <cell r="AM1073" t="str">
            <v>Source de la note de description : Version imprimée</v>
          </cell>
          <cell r="AN1073" t="str">
            <v/>
          </cell>
          <cell r="AO1073" t="str">
            <v>%SITE_CLIENT%/?library_guid=814B7C49-8948-4ABC-9A25-318424625214</v>
          </cell>
          <cell r="AP1073" t="str">
            <v>Accès au travers du portail ENI</v>
          </cell>
          <cell r="AQ1073" t="str">
            <v xml:space="preserve"> 2D </v>
          </cell>
          <cell r="AR1073" t="str">
            <v xml:space="preserve"> Auto CAD </v>
          </cell>
          <cell r="AS1073" t="str">
            <v xml:space="preserve"> CAO </v>
          </cell>
          <cell r="AT1073" t="str">
            <v xml:space="preserve"> DAO </v>
          </cell>
          <cell r="AU1073" t="str">
            <v xml:space="preserve"> Dessin </v>
          </cell>
          <cell r="AV1073" t="str">
            <v xml:space="preserve"> dwf </v>
          </cell>
          <cell r="AW1073" t="str">
            <v xml:space="preserve"> LNTP16AUT</v>
          </cell>
          <cell r="AX1073" t="str">
            <v xml:space="preserve"> skp </v>
          </cell>
          <cell r="AY1073" t="str">
            <v xml:space="preserve">autodesk </v>
          </cell>
          <cell r="AZ1073" t="str">
            <v/>
          </cell>
          <cell r="BA1073" t="str">
            <v/>
          </cell>
          <cell r="BB1073" t="str">
            <v/>
          </cell>
          <cell r="BC1073" t="str">
            <v/>
          </cell>
          <cell r="BD1073" t="str">
            <v/>
          </cell>
          <cell r="BE1073" t="str">
            <v/>
          </cell>
          <cell r="BF1073" t="str">
            <v/>
          </cell>
          <cell r="BG1073" t="str">
            <v/>
          </cell>
          <cell r="BH1073" t="str">
            <v/>
          </cell>
          <cell r="BI1073" t="str">
            <v/>
          </cell>
          <cell r="BJ1073" t="str">
            <v/>
          </cell>
          <cell r="BK1073" t="str">
            <v/>
          </cell>
          <cell r="BL1073" t="str">
            <v/>
          </cell>
          <cell r="BM1073" t="str">
            <v/>
          </cell>
          <cell r="BN1073" t="str">
            <v/>
          </cell>
          <cell r="BO1073" t="str">
            <v/>
          </cell>
          <cell r="BP1073" t="str">
            <v/>
          </cell>
          <cell r="BQ1073" t="str">
            <v/>
          </cell>
          <cell r="BR1073" t="str">
            <v/>
          </cell>
          <cell r="BS1073" t="str">
            <v/>
          </cell>
          <cell r="BT1073" t="str">
            <v/>
          </cell>
          <cell r="BU1073" t="str">
            <v/>
          </cell>
          <cell r="BV1073" t="str">
            <v/>
          </cell>
          <cell r="BW1073" t="str">
            <v/>
          </cell>
          <cell r="BX1073" t="str">
            <v/>
          </cell>
        </row>
        <row r="1074">
          <cell r="A1074" t="str">
            <v>TP16EXCV</v>
          </cell>
          <cell r="B1074" t="str">
            <v>VBA Excel 2016</v>
          </cell>
          <cell r="C1074" t="str">
            <v>Créez des applications professionnelles : Exercices et corrigés</v>
          </cell>
          <cell r="D1074" t="str">
            <v>Claude  DUIGOU</v>
          </cell>
          <cell r="E1074" t="str">
            <v/>
          </cell>
          <cell r="F1074" t="str">
            <v xml:space="preserve">DUIGOU, Claude </v>
          </cell>
          <cell r="G1074" t="str">
            <v/>
          </cell>
          <cell r="H1074" t="str">
            <v/>
          </cell>
          <cell r="I1074" t="str">
            <v/>
          </cell>
          <cell r="J1074" t="str">
            <v/>
          </cell>
          <cell r="K1074" t="str">
            <v>Edition du 1 January 2016</v>
          </cell>
          <cell r="L1074" t="str">
            <v>380 pages</v>
          </cell>
          <cell r="M1074" t="str">
            <v>Editions ENI</v>
          </cell>
          <cell r="N1074" t="str">
            <v>fre</v>
          </cell>
          <cell r="O1074" t="str">
            <v>fre</v>
          </cell>
          <cell r="P1074" t="str">
            <v>fre</v>
          </cell>
          <cell r="Q1074" t="str">
            <v>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v>
          </cell>
          <cell r="R1074">
            <v>9782409000126</v>
          </cell>
          <cell r="S1074" t="str">
            <v>Version Numérique</v>
          </cell>
          <cell r="T1074">
            <v>9782746099272</v>
          </cell>
          <cell r="U1074" t="str">
            <v>Version Imprimée</v>
          </cell>
          <cell r="V1074" t="str">
            <v>St-Herblain</v>
          </cell>
          <cell r="W1074" t="str">
            <v>Editions ENI</v>
          </cell>
          <cell r="X1074">
            <v>2016</v>
          </cell>
          <cell r="Y1074" t="str">
            <v>Bibliothèque Numérique ENI (Service en ligne)</v>
          </cell>
          <cell r="Z1074" t="str">
            <v>LES TP INFORMATIQUES</v>
          </cell>
          <cell r="AA1074" t="str">
            <v>texte</v>
          </cell>
          <cell r="AB1074" t="str">
            <v>txt</v>
          </cell>
          <cell r="AC1074" t="str">
            <v>rdacontent/fre</v>
          </cell>
          <cell r="AD1074" t="str">
            <v>informatique</v>
          </cell>
          <cell r="AE1074" t="str">
            <v>c</v>
          </cell>
          <cell r="AF1074" t="str">
            <v>rdamedia/fre</v>
          </cell>
          <cell r="AG1074" t="str">
            <v>ressource en ligne</v>
          </cell>
          <cell r="AH1074" t="str">
            <v>cr</v>
          </cell>
          <cell r="AI1074" t="str">
            <v>rdacarrier/fre</v>
          </cell>
          <cell r="AJ1074" t="str">
            <v>m\\\\\o\\d\\\\\\\\</v>
          </cell>
          <cell r="AK1074" t="str">
            <v>cr\cn\\\\uuaua</v>
          </cell>
          <cell r="AL1074" t="str">
            <v>Accès restreint aux membres</v>
          </cell>
          <cell r="AM1074" t="str">
            <v>Source de la note de description : Version imprimée</v>
          </cell>
          <cell r="AN1074" t="str">
            <v/>
          </cell>
          <cell r="AO1074" t="str">
            <v>%SITE_CLIENT%/?library_guid=3FF9D3B0-3545-45A5-B9F3-7508298746AC</v>
          </cell>
          <cell r="AP1074" t="str">
            <v>Accès au travers du portail ENI</v>
          </cell>
          <cell r="AQ1074" t="str">
            <v xml:space="preserve"> langage objet </v>
          </cell>
          <cell r="AR1074" t="str">
            <v xml:space="preserve"> livre VBA </v>
          </cell>
          <cell r="AS1074" t="str">
            <v xml:space="preserve"> LNTP16EXCV</v>
          </cell>
          <cell r="AT1074" t="str">
            <v xml:space="preserve"> macro </v>
          </cell>
          <cell r="AU1074" t="str">
            <v xml:space="preserve"> macro</v>
          </cell>
          <cell r="AV1074" t="str">
            <v xml:space="preserve"> macros </v>
          </cell>
          <cell r="AW1074" t="str">
            <v xml:space="preserve"> objet </v>
          </cell>
          <cell r="AX1074" t="str">
            <v xml:space="preserve"> Office 2016 </v>
          </cell>
          <cell r="AY1074" t="str">
            <v xml:space="preserve"> programmation </v>
          </cell>
          <cell r="AZ1074" t="str">
            <v xml:space="preserve"> VB </v>
          </cell>
          <cell r="BA1074" t="str">
            <v xml:space="preserve"> Visual Basic </v>
          </cell>
          <cell r="BB1074" t="str">
            <v xml:space="preserve">commande </v>
          </cell>
          <cell r="BC1074" t="str">
            <v xml:space="preserve">microsoft </v>
          </cell>
          <cell r="BD1074" t="str">
            <v/>
          </cell>
          <cell r="BE1074" t="str">
            <v/>
          </cell>
          <cell r="BF1074" t="str">
            <v/>
          </cell>
          <cell r="BG1074" t="str">
            <v/>
          </cell>
          <cell r="BH1074" t="str">
            <v/>
          </cell>
          <cell r="BI1074" t="str">
            <v/>
          </cell>
          <cell r="BJ1074" t="str">
            <v/>
          </cell>
          <cell r="BK1074" t="str">
            <v/>
          </cell>
          <cell r="BL1074" t="str">
            <v/>
          </cell>
          <cell r="BM1074" t="str">
            <v/>
          </cell>
          <cell r="BN1074" t="str">
            <v/>
          </cell>
          <cell r="BO1074" t="str">
            <v/>
          </cell>
          <cell r="BP1074" t="str">
            <v/>
          </cell>
          <cell r="BQ1074" t="str">
            <v/>
          </cell>
          <cell r="BR1074" t="str">
            <v/>
          </cell>
          <cell r="BS1074" t="str">
            <v/>
          </cell>
          <cell r="BT1074" t="str">
            <v/>
          </cell>
          <cell r="BU1074" t="str">
            <v/>
          </cell>
          <cell r="BV1074" t="str">
            <v/>
          </cell>
          <cell r="BW1074" t="str">
            <v/>
          </cell>
          <cell r="BX1074" t="str">
            <v/>
          </cell>
        </row>
        <row r="1075">
          <cell r="A1075" t="str">
            <v>TP19ACCV</v>
          </cell>
          <cell r="B1075" t="str">
            <v>VBA pour Access (versions 2019 et Microsoft 365)</v>
          </cell>
          <cell r="C1075" t="str">
            <v>Créez des applications professionnelles : Exercices et corrigés</v>
          </cell>
          <cell r="D1075" t="str">
            <v>Claude  DUIGOU</v>
          </cell>
          <cell r="E1075" t="str">
            <v/>
          </cell>
          <cell r="F1075" t="str">
            <v xml:space="preserve">DUIGOU, Claude </v>
          </cell>
          <cell r="G1075" t="str">
            <v/>
          </cell>
          <cell r="H1075" t="str">
            <v/>
          </cell>
          <cell r="I1075" t="str">
            <v/>
          </cell>
          <cell r="J1075" t="str">
            <v/>
          </cell>
          <cell r="K1075" t="str">
            <v>Edition du 1 May 2020</v>
          </cell>
          <cell r="L1075" t="str">
            <v>274 pages</v>
          </cell>
          <cell r="M1075" t="str">
            <v>Editions ENI</v>
          </cell>
          <cell r="N1075" t="str">
            <v>fre</v>
          </cell>
          <cell r="O1075" t="str">
            <v>fre</v>
          </cell>
          <cell r="P1075" t="str">
            <v>fre</v>
          </cell>
          <cell r="Q1075" t="str">
            <v>&amp;Agrave;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v>
          </cell>
          <cell r="R1075">
            <v>9782409025167</v>
          </cell>
          <cell r="S1075" t="str">
            <v>Version Numérique</v>
          </cell>
          <cell r="T1075">
            <v>9782409025150</v>
          </cell>
          <cell r="U1075" t="str">
            <v>Version Imprimée</v>
          </cell>
          <cell r="V1075" t="str">
            <v>St-Herblain</v>
          </cell>
          <cell r="W1075" t="str">
            <v>Editions ENI</v>
          </cell>
          <cell r="X1075">
            <v>2020</v>
          </cell>
          <cell r="Y1075" t="str">
            <v>Bibliothèque Numérique ENI (Service en ligne)</v>
          </cell>
          <cell r="Z1075" t="str">
            <v>LES TP INFORMATIQUES</v>
          </cell>
          <cell r="AA1075" t="str">
            <v>texte</v>
          </cell>
          <cell r="AB1075" t="str">
            <v>txt</v>
          </cell>
          <cell r="AC1075" t="str">
            <v>rdacontent/fre</v>
          </cell>
          <cell r="AD1075" t="str">
            <v>informatique</v>
          </cell>
          <cell r="AE1075" t="str">
            <v>c</v>
          </cell>
          <cell r="AF1075" t="str">
            <v>rdamedia/fre</v>
          </cell>
          <cell r="AG1075" t="str">
            <v>ressource en ligne</v>
          </cell>
          <cell r="AH1075" t="str">
            <v>cr</v>
          </cell>
          <cell r="AI1075" t="str">
            <v>rdacarrier/fre</v>
          </cell>
          <cell r="AJ1075" t="str">
            <v>m\\\\\o\\d\\\\\\\\</v>
          </cell>
          <cell r="AK1075" t="str">
            <v>cr\cn\\\\uuaua</v>
          </cell>
          <cell r="AL1075" t="str">
            <v>Accès restreint aux membres</v>
          </cell>
          <cell r="AM1075" t="str">
            <v>Source de la note de description : Version imprimée</v>
          </cell>
          <cell r="AN1075" t="str">
            <v/>
          </cell>
          <cell r="AO1075" t="str">
            <v>%SITE_CLIENT%/?library_guid=8C9262E0-606C-4A41-92B2-7DB2AF393E18</v>
          </cell>
          <cell r="AP1075" t="str">
            <v>Accès au travers du portail ENI</v>
          </cell>
          <cell r="AQ1075">
            <v>365</v>
          </cell>
          <cell r="AR1075" t="str">
            <v xml:space="preserve"> access vba </v>
          </cell>
          <cell r="AS1075" t="str">
            <v xml:space="preserve"> adodb </v>
          </cell>
          <cell r="AT1075" t="str">
            <v xml:space="preserve"> dao </v>
          </cell>
          <cell r="AU1075" t="str">
            <v xml:space="preserve"> livre VBA </v>
          </cell>
          <cell r="AV1075" t="str">
            <v xml:space="preserve"> LNTP19ACCV</v>
          </cell>
          <cell r="AW1075" t="str">
            <v xml:space="preserve"> macro </v>
          </cell>
          <cell r="AX1075" t="str">
            <v xml:space="preserve"> macro</v>
          </cell>
          <cell r="AY1075" t="str">
            <v xml:space="preserve"> ms365 </v>
          </cell>
          <cell r="AZ1075" t="str">
            <v xml:space="preserve"> odbc </v>
          </cell>
          <cell r="BA1075" t="str">
            <v xml:space="preserve"> requête </v>
          </cell>
          <cell r="BB1075" t="str">
            <v xml:space="preserve"> requêtes </v>
          </cell>
          <cell r="BC1075" t="str">
            <v xml:space="preserve"> sql </v>
          </cell>
          <cell r="BD1075" t="str">
            <v xml:space="preserve"> vb </v>
          </cell>
          <cell r="BE1075" t="str">
            <v xml:space="preserve"> visual basic </v>
          </cell>
          <cell r="BF1075" t="str">
            <v xml:space="preserve">commande </v>
          </cell>
          <cell r="BG1075" t="str">
            <v xml:space="preserve">microsoft </v>
          </cell>
          <cell r="BH1075" t="str">
            <v/>
          </cell>
          <cell r="BI1075" t="str">
            <v/>
          </cell>
          <cell r="BJ1075" t="str">
            <v/>
          </cell>
          <cell r="BK1075" t="str">
            <v/>
          </cell>
          <cell r="BL1075" t="str">
            <v/>
          </cell>
          <cell r="BM1075" t="str">
            <v/>
          </cell>
          <cell r="BN1075" t="str">
            <v/>
          </cell>
          <cell r="BO1075" t="str">
            <v/>
          </cell>
          <cell r="BP1075" t="str">
            <v/>
          </cell>
          <cell r="BQ1075" t="str">
            <v/>
          </cell>
          <cell r="BR1075" t="str">
            <v/>
          </cell>
          <cell r="BS1075" t="str">
            <v/>
          </cell>
          <cell r="BT1075" t="str">
            <v/>
          </cell>
          <cell r="BU1075" t="str">
            <v/>
          </cell>
          <cell r="BV1075" t="str">
            <v/>
          </cell>
          <cell r="BW1075" t="str">
            <v/>
          </cell>
          <cell r="BX1075" t="str">
            <v/>
          </cell>
        </row>
        <row r="1076">
          <cell r="A1076" t="str">
            <v>TP19EXCV</v>
          </cell>
          <cell r="B1076" t="str">
            <v>VBA pour Excel (version 2019 et Office 365)</v>
          </cell>
          <cell r="C1076" t="str">
            <v>Créez des applications professionnelles : Exercices et corrigés</v>
          </cell>
          <cell r="D1076" t="str">
            <v>Claude  DUIGOU</v>
          </cell>
          <cell r="E1076" t="str">
            <v/>
          </cell>
          <cell r="F1076" t="str">
            <v xml:space="preserve">DUIGOU, Claude </v>
          </cell>
          <cell r="G1076" t="str">
            <v/>
          </cell>
          <cell r="H1076" t="str">
            <v/>
          </cell>
          <cell r="I1076" t="str">
            <v/>
          </cell>
          <cell r="J1076" t="str">
            <v/>
          </cell>
          <cell r="K1076" t="str">
            <v>Edition du 1 March 2019</v>
          </cell>
          <cell r="L1076" t="str">
            <v>388 pages</v>
          </cell>
          <cell r="M1076" t="str">
            <v>Editions ENI</v>
          </cell>
          <cell r="N1076" t="str">
            <v>fre</v>
          </cell>
          <cell r="O1076" t="str">
            <v>fre</v>
          </cell>
          <cell r="P1076" t="str">
            <v>fre</v>
          </cell>
          <cell r="Q1076" t="str">
            <v>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v>
          </cell>
          <cell r="R1076">
            <v>9782409018336</v>
          </cell>
          <cell r="S1076" t="str">
            <v>Version Numérique</v>
          </cell>
          <cell r="T1076">
            <v>9782409017926</v>
          </cell>
          <cell r="U1076" t="str">
            <v>Version Imprimée</v>
          </cell>
          <cell r="V1076" t="str">
            <v>St-Herblain</v>
          </cell>
          <cell r="W1076" t="str">
            <v>Editions ENI</v>
          </cell>
          <cell r="X1076">
            <v>2019</v>
          </cell>
          <cell r="Y1076" t="str">
            <v>Bibliothèque Numérique ENI (Service en ligne)</v>
          </cell>
          <cell r="Z1076" t="str">
            <v>LES TP INFORMATIQUES</v>
          </cell>
          <cell r="AA1076" t="str">
            <v>texte</v>
          </cell>
          <cell r="AB1076" t="str">
            <v>txt</v>
          </cell>
          <cell r="AC1076" t="str">
            <v>rdacontent/fre</v>
          </cell>
          <cell r="AD1076" t="str">
            <v>informatique</v>
          </cell>
          <cell r="AE1076" t="str">
            <v>c</v>
          </cell>
          <cell r="AF1076" t="str">
            <v>rdamedia/fre</v>
          </cell>
          <cell r="AG1076" t="str">
            <v>ressource en ligne</v>
          </cell>
          <cell r="AH1076" t="str">
            <v>cr</v>
          </cell>
          <cell r="AI1076" t="str">
            <v>rdacarrier/fre</v>
          </cell>
          <cell r="AJ1076" t="str">
            <v>m\\\\\o\\d\\\\\\\\</v>
          </cell>
          <cell r="AK1076" t="str">
            <v>cr\cn\\\\uuaua</v>
          </cell>
          <cell r="AL1076" t="str">
            <v>Accès restreint aux membres</v>
          </cell>
          <cell r="AM1076" t="str">
            <v>Source de la note de description : Version imprimée</v>
          </cell>
          <cell r="AN1076" t="str">
            <v/>
          </cell>
          <cell r="AO1076" t="str">
            <v>%SITE_CLIENT%/?library_guid=2AE62E15-559D-4229-ACBA-30426EA841F5</v>
          </cell>
          <cell r="AP1076" t="str">
            <v>Accès au travers du portail ENI</v>
          </cell>
          <cell r="AQ1076" t="str">
            <v xml:space="preserve"> langage objet </v>
          </cell>
          <cell r="AR1076" t="str">
            <v xml:space="preserve"> livre VBA </v>
          </cell>
          <cell r="AS1076" t="str">
            <v xml:space="preserve"> LNTP19EXCV</v>
          </cell>
          <cell r="AT1076" t="str">
            <v xml:space="preserve"> macro </v>
          </cell>
          <cell r="AU1076" t="str">
            <v xml:space="preserve"> macro</v>
          </cell>
          <cell r="AV1076" t="str">
            <v xml:space="preserve"> macros </v>
          </cell>
          <cell r="AW1076" t="str">
            <v xml:space="preserve"> objet </v>
          </cell>
          <cell r="AX1076" t="str">
            <v xml:space="preserve"> Office 2019 </v>
          </cell>
          <cell r="AY1076" t="str">
            <v xml:space="preserve"> Office 365 </v>
          </cell>
          <cell r="AZ1076" t="str">
            <v xml:space="preserve"> programmation </v>
          </cell>
          <cell r="BA1076" t="str">
            <v xml:space="preserve"> VB </v>
          </cell>
          <cell r="BB1076" t="str">
            <v xml:space="preserve"> Visual Basic </v>
          </cell>
          <cell r="BC1076" t="str">
            <v xml:space="preserve">commande </v>
          </cell>
          <cell r="BD1076" t="str">
            <v xml:space="preserve">microsoft </v>
          </cell>
          <cell r="BE1076" t="str">
            <v/>
          </cell>
          <cell r="BF1076" t="str">
            <v/>
          </cell>
          <cell r="BG1076" t="str">
            <v/>
          </cell>
          <cell r="BH1076" t="str">
            <v/>
          </cell>
          <cell r="BI1076" t="str">
            <v/>
          </cell>
          <cell r="BJ1076" t="str">
            <v/>
          </cell>
          <cell r="BK1076" t="str">
            <v/>
          </cell>
          <cell r="BL1076" t="str">
            <v/>
          </cell>
          <cell r="BM1076" t="str">
            <v/>
          </cell>
          <cell r="BN1076" t="str">
            <v/>
          </cell>
          <cell r="BO1076" t="str">
            <v/>
          </cell>
          <cell r="BP1076" t="str">
            <v/>
          </cell>
          <cell r="BQ1076" t="str">
            <v/>
          </cell>
          <cell r="BR1076" t="str">
            <v/>
          </cell>
          <cell r="BS1076" t="str">
            <v/>
          </cell>
          <cell r="BT1076" t="str">
            <v/>
          </cell>
          <cell r="BU1076" t="str">
            <v/>
          </cell>
          <cell r="BV1076" t="str">
            <v/>
          </cell>
          <cell r="BW1076" t="str">
            <v/>
          </cell>
          <cell r="BX1076" t="str">
            <v/>
          </cell>
        </row>
        <row r="1077">
          <cell r="A1077" t="str">
            <v>TP21EXCV</v>
          </cell>
          <cell r="B1077" t="str">
            <v>VBA pour Excel (versions 2021 et Microsoft 365)</v>
          </cell>
          <cell r="C1077" t="str">
            <v>Créez des applications professionnelles : Exercices et corrigés</v>
          </cell>
          <cell r="D1077" t="str">
            <v>Claude  DUIGOU</v>
          </cell>
          <cell r="E1077" t="str">
            <v/>
          </cell>
          <cell r="F1077" t="str">
            <v xml:space="preserve">DUIGOU, Claude </v>
          </cell>
          <cell r="G1077" t="str">
            <v/>
          </cell>
          <cell r="H1077" t="str">
            <v/>
          </cell>
          <cell r="I1077" t="str">
            <v/>
          </cell>
          <cell r="J1077" t="str">
            <v/>
          </cell>
          <cell r="K1077" t="str">
            <v>Edition du 1 December 2021</v>
          </cell>
          <cell r="L1077" t="str">
            <v>406 pages</v>
          </cell>
          <cell r="M1077" t="str">
            <v>Editions ENI</v>
          </cell>
          <cell r="N1077" t="str">
            <v>fre</v>
          </cell>
          <cell r="O1077" t="str">
            <v>fre</v>
          </cell>
          <cell r="P1077" t="str">
            <v>fre</v>
          </cell>
          <cell r="Q1077" t="str">
            <v>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v>
          </cell>
          <cell r="R1077">
            <v>9782409033360</v>
          </cell>
          <cell r="S1077" t="str">
            <v>Version Numérique</v>
          </cell>
          <cell r="T1077">
            <v>9782409033353</v>
          </cell>
          <cell r="U1077" t="str">
            <v>Version Imprimée</v>
          </cell>
          <cell r="V1077" t="str">
            <v>St-Herblain</v>
          </cell>
          <cell r="W1077" t="str">
            <v>Editions ENI</v>
          </cell>
          <cell r="X1077">
            <v>2021</v>
          </cell>
          <cell r="Y1077" t="str">
            <v>Bibliothèque Numérique ENI (Service en ligne)</v>
          </cell>
          <cell r="Z1077" t="str">
            <v>LES TP INFORMATIQUES</v>
          </cell>
          <cell r="AA1077" t="str">
            <v>texte</v>
          </cell>
          <cell r="AB1077" t="str">
            <v>txt</v>
          </cell>
          <cell r="AC1077" t="str">
            <v>rdacontent/fre</v>
          </cell>
          <cell r="AD1077" t="str">
            <v>informatique</v>
          </cell>
          <cell r="AE1077" t="str">
            <v>c</v>
          </cell>
          <cell r="AF1077" t="str">
            <v>rdamedia/fre</v>
          </cell>
          <cell r="AG1077" t="str">
            <v>ressource en ligne</v>
          </cell>
          <cell r="AH1077" t="str">
            <v>cr</v>
          </cell>
          <cell r="AI1077" t="str">
            <v>rdacarrier/fre</v>
          </cell>
          <cell r="AJ1077" t="str">
            <v>m\\\\\o\\d\\\\\\\\</v>
          </cell>
          <cell r="AK1077" t="str">
            <v>cr\cn\\\\uuaua</v>
          </cell>
          <cell r="AL1077" t="str">
            <v>Accès restreint aux membres</v>
          </cell>
          <cell r="AM1077" t="str">
            <v>Source de la note de description : Version imprimée</v>
          </cell>
          <cell r="AN1077" t="str">
            <v/>
          </cell>
          <cell r="AO1077" t="str">
            <v>%SITE_CLIENT%/?library_guid=AC822A2A-473C-4151-A207-A33C5CAE4E2D</v>
          </cell>
          <cell r="AP1077" t="str">
            <v>Accès au travers du portail ENI</v>
          </cell>
          <cell r="AQ1077" t="str">
            <v xml:space="preserve"> langage objet </v>
          </cell>
          <cell r="AR1077" t="str">
            <v xml:space="preserve"> livre VBA </v>
          </cell>
          <cell r="AS1077" t="str">
            <v xml:space="preserve"> macro </v>
          </cell>
          <cell r="AT1077" t="str">
            <v xml:space="preserve"> macro</v>
          </cell>
          <cell r="AU1077" t="str">
            <v xml:space="preserve"> macros </v>
          </cell>
          <cell r="AV1077" t="str">
            <v xml:space="preserve"> objet </v>
          </cell>
          <cell r="AW1077" t="str">
            <v xml:space="preserve"> Office 2021 </v>
          </cell>
          <cell r="AX1077" t="str">
            <v xml:space="preserve"> Office 365</v>
          </cell>
          <cell r="AY1077" t="str">
            <v xml:space="preserve"> programmation </v>
          </cell>
          <cell r="AZ1077" t="str">
            <v xml:space="preserve"> VB </v>
          </cell>
          <cell r="BA1077" t="str">
            <v xml:space="preserve"> Visual Basic </v>
          </cell>
          <cell r="BB1077" t="str">
            <v xml:space="preserve">commande </v>
          </cell>
          <cell r="BC1077" t="str">
            <v xml:space="preserve">microsoft </v>
          </cell>
          <cell r="BD1077" t="str">
            <v/>
          </cell>
          <cell r="BE1077" t="str">
            <v/>
          </cell>
          <cell r="BF1077" t="str">
            <v/>
          </cell>
          <cell r="BG1077" t="str">
            <v/>
          </cell>
          <cell r="BH1077" t="str">
            <v/>
          </cell>
          <cell r="BI1077" t="str">
            <v/>
          </cell>
          <cell r="BJ1077" t="str">
            <v/>
          </cell>
          <cell r="BK1077" t="str">
            <v/>
          </cell>
          <cell r="BL1077" t="str">
            <v/>
          </cell>
          <cell r="BM1077" t="str">
            <v/>
          </cell>
          <cell r="BN1077" t="str">
            <v/>
          </cell>
          <cell r="BO1077" t="str">
            <v/>
          </cell>
          <cell r="BP1077" t="str">
            <v/>
          </cell>
          <cell r="BQ1077" t="str">
            <v/>
          </cell>
          <cell r="BR1077" t="str">
            <v/>
          </cell>
          <cell r="BS1077" t="str">
            <v/>
          </cell>
          <cell r="BT1077" t="str">
            <v/>
          </cell>
          <cell r="BU1077" t="str">
            <v/>
          </cell>
          <cell r="BV1077" t="str">
            <v/>
          </cell>
          <cell r="BW1077" t="str">
            <v/>
          </cell>
          <cell r="BX1077" t="str">
            <v/>
          </cell>
        </row>
        <row r="1078">
          <cell r="A1078" t="str">
            <v>TP3LINA</v>
          </cell>
          <cell r="B1078" t="str">
            <v>Linux</v>
          </cell>
          <cell r="C1078" t="str">
            <v>Administrez le système - Exercices et corrigés (3e édition)</v>
          </cell>
          <cell r="D1078" t="str">
            <v>Renaud MEDICI</v>
          </cell>
          <cell r="E1078" t="str">
            <v/>
          </cell>
          <cell r="F1078" t="str">
            <v>MEDICI, Renaud</v>
          </cell>
          <cell r="G1078" t="str">
            <v/>
          </cell>
          <cell r="H1078" t="str">
            <v/>
          </cell>
          <cell r="I1078" t="str">
            <v/>
          </cell>
          <cell r="J1078" t="str">
            <v/>
          </cell>
          <cell r="K1078" t="str">
            <v>Edition du 1 April 2017</v>
          </cell>
          <cell r="L1078" t="str">
            <v>198 pages</v>
          </cell>
          <cell r="M1078" t="str">
            <v>Editions ENI</v>
          </cell>
          <cell r="N1078" t="str">
            <v>fre</v>
          </cell>
          <cell r="O1078" t="str">
            <v>fre</v>
          </cell>
          <cell r="P1078" t="str">
            <v>fre</v>
          </cell>
          <cell r="Q1078" t="str">
            <v>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v>
          </cell>
          <cell r="R1078">
            <v>9782409008184</v>
          </cell>
          <cell r="S1078" t="str">
            <v>Version Numérique</v>
          </cell>
          <cell r="T1078">
            <v>9782409006890</v>
          </cell>
          <cell r="U1078" t="str">
            <v>Version Imprimée</v>
          </cell>
          <cell r="V1078" t="str">
            <v>St-Herblain</v>
          </cell>
          <cell r="W1078" t="str">
            <v>Editions ENI</v>
          </cell>
          <cell r="X1078">
            <v>2017</v>
          </cell>
          <cell r="Y1078" t="str">
            <v>Bibliothèque Numérique ENI (Service en ligne)</v>
          </cell>
          <cell r="Z1078" t="str">
            <v>LES TP INFORMATIQUES</v>
          </cell>
          <cell r="AA1078" t="str">
            <v>texte</v>
          </cell>
          <cell r="AB1078" t="str">
            <v>txt</v>
          </cell>
          <cell r="AC1078" t="str">
            <v>rdacontent/fre</v>
          </cell>
          <cell r="AD1078" t="str">
            <v>informatique</v>
          </cell>
          <cell r="AE1078" t="str">
            <v>c</v>
          </cell>
          <cell r="AF1078" t="str">
            <v>rdamedia/fre</v>
          </cell>
          <cell r="AG1078" t="str">
            <v>ressource en ligne</v>
          </cell>
          <cell r="AH1078" t="str">
            <v>cr</v>
          </cell>
          <cell r="AI1078" t="str">
            <v>rdacarrier/fre</v>
          </cell>
          <cell r="AJ1078" t="str">
            <v>m\\\\\o\\d\\\\\\\\</v>
          </cell>
          <cell r="AK1078" t="str">
            <v>cr\cn\\\\uuaua</v>
          </cell>
          <cell r="AL1078" t="str">
            <v>Accès restreint aux membres</v>
          </cell>
          <cell r="AM1078" t="str">
            <v>Source de la note de description : Version imprimée</v>
          </cell>
          <cell r="AN1078" t="str">
            <v/>
          </cell>
          <cell r="AO1078" t="str">
            <v>%SITE_CLIENT%/?library_guid=F9F5E64F-24B5-4FB8-9041-1FC4A6AF0244</v>
          </cell>
          <cell r="AP1078" t="str">
            <v>Accès au travers du portail ENI</v>
          </cell>
          <cell r="AQ1078" t="str">
            <v xml:space="preserve"> Debian </v>
          </cell>
          <cell r="AR1078" t="str">
            <v xml:space="preserve"> livre fedora </v>
          </cell>
          <cell r="AS1078" t="str">
            <v xml:space="preserve"> livre GNU/linux </v>
          </cell>
          <cell r="AT1078" t="str">
            <v xml:space="preserve"> LNTP3LINA</v>
          </cell>
          <cell r="AU1078" t="str">
            <v xml:space="preserve">livre linux </v>
          </cell>
          <cell r="AV1078" t="str">
            <v/>
          </cell>
          <cell r="AW1078" t="str">
            <v/>
          </cell>
          <cell r="AX1078" t="str">
            <v/>
          </cell>
          <cell r="AY1078" t="str">
            <v/>
          </cell>
          <cell r="AZ1078" t="str">
            <v/>
          </cell>
          <cell r="BA1078" t="str">
            <v/>
          </cell>
          <cell r="BB1078" t="str">
            <v/>
          </cell>
          <cell r="BC1078" t="str">
            <v/>
          </cell>
          <cell r="BD1078" t="str">
            <v/>
          </cell>
          <cell r="BE1078" t="str">
            <v/>
          </cell>
          <cell r="BF1078" t="str">
            <v/>
          </cell>
          <cell r="BG1078" t="str">
            <v/>
          </cell>
          <cell r="BH1078" t="str">
            <v/>
          </cell>
          <cell r="BI1078" t="str">
            <v/>
          </cell>
          <cell r="BJ1078" t="str">
            <v/>
          </cell>
          <cell r="BK1078" t="str">
            <v/>
          </cell>
          <cell r="BL1078" t="str">
            <v/>
          </cell>
          <cell r="BM1078" t="str">
            <v/>
          </cell>
          <cell r="BN1078" t="str">
            <v/>
          </cell>
          <cell r="BO1078" t="str">
            <v/>
          </cell>
          <cell r="BP1078" t="str">
            <v/>
          </cell>
          <cell r="BQ1078" t="str">
            <v/>
          </cell>
          <cell r="BR1078" t="str">
            <v/>
          </cell>
          <cell r="BS1078" t="str">
            <v/>
          </cell>
          <cell r="BT1078" t="str">
            <v/>
          </cell>
          <cell r="BU1078" t="str">
            <v/>
          </cell>
          <cell r="BV1078" t="str">
            <v/>
          </cell>
          <cell r="BW1078" t="str">
            <v/>
          </cell>
          <cell r="BX1078" t="str">
            <v/>
          </cell>
        </row>
        <row r="1079">
          <cell r="A1079" t="str">
            <v>TP3SSH</v>
          </cell>
          <cell r="B1079" t="str">
            <v>Scripts shell</v>
          </cell>
          <cell r="C1079" t="str">
            <v>Programmez sous Unix/Linux (sh, ksh, bash) - Exercices et corrigés (3e édition)</v>
          </cell>
          <cell r="D1079" t="str">
            <v>Jean-Marc BARANGER,Théo SCHOMAKER</v>
          </cell>
          <cell r="E1079" t="str">
            <v/>
          </cell>
          <cell r="F1079" t="str">
            <v>BARANGER, Jean-Marc</v>
          </cell>
          <cell r="G1079" t="str">
            <v>SCHOMAKER, Théo</v>
          </cell>
          <cell r="H1079" t="str">
            <v/>
          </cell>
          <cell r="I1079" t="str">
            <v/>
          </cell>
          <cell r="J1079" t="str">
            <v/>
          </cell>
          <cell r="K1079" t="str">
            <v>Edition du 1 May 2017</v>
          </cell>
          <cell r="L1079" t="str">
            <v>405 pages</v>
          </cell>
          <cell r="M1079" t="str">
            <v>Editions ENI</v>
          </cell>
          <cell r="N1079" t="str">
            <v>fre</v>
          </cell>
          <cell r="O1079" t="str">
            <v>fre</v>
          </cell>
          <cell r="P1079" t="str">
            <v>fre</v>
          </cell>
          <cell r="Q1079" t="str">
            <v>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v>
          </cell>
          <cell r="R1079">
            <v>9782409008696</v>
          </cell>
          <cell r="S1079" t="str">
            <v>Version Numérique</v>
          </cell>
          <cell r="T1079">
            <v>9782409007910</v>
          </cell>
          <cell r="U1079" t="str">
            <v>Version Imprimée</v>
          </cell>
          <cell r="V1079" t="str">
            <v>St-Herblain</v>
          </cell>
          <cell r="W1079" t="str">
            <v>Editions ENI</v>
          </cell>
          <cell r="X1079">
            <v>2017</v>
          </cell>
          <cell r="Y1079" t="str">
            <v>Bibliothèque Numérique ENI (Service en ligne)</v>
          </cell>
          <cell r="Z1079" t="str">
            <v>LES TP INFORMATIQUES</v>
          </cell>
          <cell r="AA1079" t="str">
            <v>texte</v>
          </cell>
          <cell r="AB1079" t="str">
            <v>txt</v>
          </cell>
          <cell r="AC1079" t="str">
            <v>rdacontent/fre</v>
          </cell>
          <cell r="AD1079" t="str">
            <v>informatique</v>
          </cell>
          <cell r="AE1079" t="str">
            <v>c</v>
          </cell>
          <cell r="AF1079" t="str">
            <v>rdamedia/fre</v>
          </cell>
          <cell r="AG1079" t="str">
            <v>ressource en ligne</v>
          </cell>
          <cell r="AH1079" t="str">
            <v>cr</v>
          </cell>
          <cell r="AI1079" t="str">
            <v>rdacarrier/fre</v>
          </cell>
          <cell r="AJ1079" t="str">
            <v>m\\\\\o\\d\\\\\\\\</v>
          </cell>
          <cell r="AK1079" t="str">
            <v>cr\cn\\\\uuaua</v>
          </cell>
          <cell r="AL1079" t="str">
            <v>Accès restreint aux membres</v>
          </cell>
          <cell r="AM1079" t="str">
            <v>Source de la note de description : Version imprimée</v>
          </cell>
          <cell r="AN1079" t="str">
            <v/>
          </cell>
          <cell r="AO1079" t="str">
            <v>%SITE_CLIENT%/?library_guid=CA0B5EB0-984C-4F05-940D-14C1391DE9B0</v>
          </cell>
          <cell r="AP1079" t="str">
            <v>Accès au travers du portail ENI</v>
          </cell>
          <cell r="AQ1079" t="str">
            <v xml:space="preserve"> awk </v>
          </cell>
          <cell r="AR1079" t="str">
            <v xml:space="preserve"> bash </v>
          </cell>
          <cell r="AS1079" t="str">
            <v xml:space="preserve"> bourne </v>
          </cell>
          <cell r="AT1079" t="str">
            <v xml:space="preserve"> builtin </v>
          </cell>
          <cell r="AU1079" t="str">
            <v xml:space="preserve"> korn </v>
          </cell>
          <cell r="AV1079" t="str">
            <v xml:space="preserve"> ksh </v>
          </cell>
          <cell r="AW1079" t="str">
            <v xml:space="preserve"> livre linux </v>
          </cell>
          <cell r="AX1079" t="str">
            <v xml:space="preserve"> livre shell </v>
          </cell>
          <cell r="AY1079" t="str">
            <v xml:space="preserve"> livre unix </v>
          </cell>
          <cell r="AZ1079" t="str">
            <v xml:space="preserve"> LNTP3SSH</v>
          </cell>
          <cell r="BA1079" t="str">
            <v xml:space="preserve"> sed </v>
          </cell>
          <cell r="BB1079" t="str">
            <v xml:space="preserve"> sh </v>
          </cell>
          <cell r="BC1079" t="str">
            <v xml:space="preserve">livre script </v>
          </cell>
          <cell r="BD1079" t="str">
            <v/>
          </cell>
          <cell r="BE1079" t="str">
            <v/>
          </cell>
          <cell r="BF1079" t="str">
            <v/>
          </cell>
          <cell r="BG1079" t="str">
            <v/>
          </cell>
          <cell r="BH1079" t="str">
            <v/>
          </cell>
          <cell r="BI1079" t="str">
            <v/>
          </cell>
          <cell r="BJ1079" t="str">
            <v/>
          </cell>
          <cell r="BK1079" t="str">
            <v/>
          </cell>
          <cell r="BL1079" t="str">
            <v/>
          </cell>
          <cell r="BM1079" t="str">
            <v/>
          </cell>
          <cell r="BN1079" t="str">
            <v/>
          </cell>
          <cell r="BO1079" t="str">
            <v/>
          </cell>
          <cell r="BP1079" t="str">
            <v/>
          </cell>
          <cell r="BQ1079" t="str">
            <v/>
          </cell>
          <cell r="BR1079" t="str">
            <v/>
          </cell>
          <cell r="BS1079" t="str">
            <v/>
          </cell>
          <cell r="BT1079" t="str">
            <v/>
          </cell>
          <cell r="BU1079" t="str">
            <v/>
          </cell>
          <cell r="BV1079" t="str">
            <v/>
          </cell>
          <cell r="BW1079" t="str">
            <v/>
          </cell>
          <cell r="BX1079" t="str">
            <v/>
          </cell>
        </row>
        <row r="1080">
          <cell r="A1080" t="str">
            <v>TP4BLIN</v>
          </cell>
          <cell r="B1080" t="str">
            <v>Linux</v>
          </cell>
          <cell r="C1080" t="str">
            <v>Entraînez-vous sur les commandes de base : Exercices et corrigés (4e édition)</v>
          </cell>
          <cell r="D1080" t="str">
            <v>Nicolas PONS</v>
          </cell>
          <cell r="E1080" t="str">
            <v/>
          </cell>
          <cell r="F1080" t="str">
            <v>PONS, Nicolas</v>
          </cell>
          <cell r="G1080" t="str">
            <v/>
          </cell>
          <cell r="H1080" t="str">
            <v/>
          </cell>
          <cell r="I1080" t="str">
            <v/>
          </cell>
          <cell r="J1080" t="str">
            <v/>
          </cell>
          <cell r="K1080" t="str">
            <v>Edition du 1 October 2019</v>
          </cell>
          <cell r="L1080" t="str">
            <v>198 pages</v>
          </cell>
          <cell r="M1080" t="str">
            <v>Editions ENI</v>
          </cell>
          <cell r="N1080" t="str">
            <v>fre</v>
          </cell>
          <cell r="O1080" t="str">
            <v>fre</v>
          </cell>
          <cell r="P1080" t="str">
            <v>fre</v>
          </cell>
          <cell r="Q1080" t="str">
            <v>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v>
          </cell>
          <cell r="R1080">
            <v>9782409021015</v>
          </cell>
          <cell r="S1080" t="str">
            <v>Version Numérique</v>
          </cell>
          <cell r="T1080">
            <v>9782409021008</v>
          </cell>
          <cell r="U1080" t="str">
            <v>Version Imprimée</v>
          </cell>
          <cell r="V1080" t="str">
            <v>St-Herblain</v>
          </cell>
          <cell r="W1080" t="str">
            <v>Editions ENI</v>
          </cell>
          <cell r="X1080">
            <v>2019</v>
          </cell>
          <cell r="Y1080" t="str">
            <v>Bibliothèque Numérique ENI (Service en ligne)</v>
          </cell>
          <cell r="Z1080" t="str">
            <v>LES TP INFORMATIQUES</v>
          </cell>
          <cell r="AA1080" t="str">
            <v>texte</v>
          </cell>
          <cell r="AB1080" t="str">
            <v>txt</v>
          </cell>
          <cell r="AC1080" t="str">
            <v>rdacontent/fre</v>
          </cell>
          <cell r="AD1080" t="str">
            <v>informatique</v>
          </cell>
          <cell r="AE1080" t="str">
            <v>c</v>
          </cell>
          <cell r="AF1080" t="str">
            <v>rdamedia/fre</v>
          </cell>
          <cell r="AG1080" t="str">
            <v>ressource en ligne</v>
          </cell>
          <cell r="AH1080" t="str">
            <v>cr</v>
          </cell>
          <cell r="AI1080" t="str">
            <v>rdacarrier/fre</v>
          </cell>
          <cell r="AJ1080" t="str">
            <v>m\\\\\o\\d\\\\\\\\</v>
          </cell>
          <cell r="AK1080" t="str">
            <v>cr\cn\\\\uuaua</v>
          </cell>
          <cell r="AL1080" t="str">
            <v>Accès restreint aux membres</v>
          </cell>
          <cell r="AM1080" t="str">
            <v>Source de la note de description : Version imprimée</v>
          </cell>
          <cell r="AN1080" t="str">
            <v/>
          </cell>
          <cell r="AO1080" t="str">
            <v>%SITE_CLIENT%/?library_guid=2DF9F5AF-B136-4B7C-96E6-8364A8F13017</v>
          </cell>
          <cell r="AP1080" t="str">
            <v>Accès au travers du portail ENI</v>
          </cell>
          <cell r="AQ1080" t="str">
            <v xml:space="preserve"> Debian </v>
          </cell>
          <cell r="AR1080" t="str">
            <v xml:space="preserve"> Fedora </v>
          </cell>
          <cell r="AS1080" t="str">
            <v xml:space="preserve"> gnu/linux </v>
          </cell>
          <cell r="AT1080" t="str">
            <v xml:space="preserve"> LNTP4BLIN</v>
          </cell>
          <cell r="AU1080" t="str">
            <v xml:space="preserve"> Redhat </v>
          </cell>
          <cell r="AV1080" t="str">
            <v xml:space="preserve"> Suse </v>
          </cell>
          <cell r="AW1080" t="str">
            <v xml:space="preserve">livre linux </v>
          </cell>
          <cell r="AX1080" t="str">
            <v/>
          </cell>
          <cell r="AY1080" t="str">
            <v/>
          </cell>
          <cell r="AZ1080" t="str">
            <v/>
          </cell>
          <cell r="BA1080" t="str">
            <v/>
          </cell>
          <cell r="BB1080" t="str">
            <v/>
          </cell>
          <cell r="BC1080" t="str">
            <v/>
          </cell>
          <cell r="BD1080" t="str">
            <v/>
          </cell>
          <cell r="BE1080" t="str">
            <v/>
          </cell>
          <cell r="BF1080" t="str">
            <v/>
          </cell>
          <cell r="BG1080" t="str">
            <v/>
          </cell>
          <cell r="BH1080" t="str">
            <v/>
          </cell>
          <cell r="BI1080" t="str">
            <v/>
          </cell>
          <cell r="BJ1080" t="str">
            <v/>
          </cell>
          <cell r="BK1080" t="str">
            <v/>
          </cell>
          <cell r="BL1080" t="str">
            <v/>
          </cell>
          <cell r="BM1080" t="str">
            <v/>
          </cell>
          <cell r="BN1080" t="str">
            <v/>
          </cell>
          <cell r="BO1080" t="str">
            <v/>
          </cell>
          <cell r="BP1080" t="str">
            <v/>
          </cell>
          <cell r="BQ1080" t="str">
            <v/>
          </cell>
          <cell r="BR1080" t="str">
            <v/>
          </cell>
          <cell r="BS1080" t="str">
            <v/>
          </cell>
          <cell r="BT1080" t="str">
            <v/>
          </cell>
          <cell r="BU1080" t="str">
            <v/>
          </cell>
          <cell r="BV1080" t="str">
            <v/>
          </cell>
          <cell r="BW1080" t="str">
            <v/>
          </cell>
          <cell r="BX1080" t="str">
            <v/>
          </cell>
        </row>
        <row r="1081">
          <cell r="A1081" t="str">
            <v>TP6CIS</v>
          </cell>
          <cell r="B1081" t="str">
            <v>CISCO</v>
          </cell>
          <cell r="C1081" t="str">
            <v>Configurez routeurs et commutateurs : Exercices et corrigés (6e édition)</v>
          </cell>
          <cell r="D1081" t="str">
            <v>Sébastien ARTU,Aurélien ROUX</v>
          </cell>
          <cell r="E1081" t="str">
            <v/>
          </cell>
          <cell r="F1081" t="str">
            <v>ARTU, Sébastien</v>
          </cell>
          <cell r="G1081" t="str">
            <v>ROUX, Aurélien</v>
          </cell>
          <cell r="H1081" t="str">
            <v/>
          </cell>
          <cell r="I1081" t="str">
            <v/>
          </cell>
          <cell r="J1081" t="str">
            <v/>
          </cell>
          <cell r="K1081" t="str">
            <v>Edition du 1 September 2021</v>
          </cell>
          <cell r="L1081" t="str">
            <v>494 pages</v>
          </cell>
          <cell r="M1081" t="str">
            <v>Editions ENI</v>
          </cell>
          <cell r="N1081" t="str">
            <v>fre</v>
          </cell>
          <cell r="O1081" t="str">
            <v>fre</v>
          </cell>
          <cell r="P1081" t="str">
            <v>fre</v>
          </cell>
          <cell r="Q1081" t="str">
            <v>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v>
          </cell>
          <cell r="R1081">
            <v>9782409032059</v>
          </cell>
          <cell r="S1081" t="str">
            <v>Version Numérique</v>
          </cell>
          <cell r="T1081">
            <v>9782409031625</v>
          </cell>
          <cell r="U1081" t="str">
            <v>Version Imprimée</v>
          </cell>
          <cell r="V1081" t="str">
            <v>St-Herblain</v>
          </cell>
          <cell r="W1081" t="str">
            <v>Editions ENI</v>
          </cell>
          <cell r="X1081">
            <v>2021</v>
          </cell>
          <cell r="Y1081" t="str">
            <v>Bibliothèque Numérique ENI (Service en ligne)</v>
          </cell>
          <cell r="Z1081" t="str">
            <v>LES TP INFORMATIQUES</v>
          </cell>
          <cell r="AA1081" t="str">
            <v>texte</v>
          </cell>
          <cell r="AB1081" t="str">
            <v>txt</v>
          </cell>
          <cell r="AC1081" t="str">
            <v>rdacontent/fre</v>
          </cell>
          <cell r="AD1081" t="str">
            <v>informatique</v>
          </cell>
          <cell r="AE1081" t="str">
            <v>c</v>
          </cell>
          <cell r="AF1081" t="str">
            <v>rdamedia/fre</v>
          </cell>
          <cell r="AG1081" t="str">
            <v>ressource en ligne</v>
          </cell>
          <cell r="AH1081" t="str">
            <v>cr</v>
          </cell>
          <cell r="AI1081" t="str">
            <v>rdacarrier/fre</v>
          </cell>
          <cell r="AJ1081" t="str">
            <v>m\\\\\o\\d\\\\\\\\</v>
          </cell>
          <cell r="AK1081" t="str">
            <v>cr\cn\\\\uuaua</v>
          </cell>
          <cell r="AL1081" t="str">
            <v>Accès restreint aux membres</v>
          </cell>
          <cell r="AM1081" t="str">
            <v>Source de la note de description : Version imprimée</v>
          </cell>
          <cell r="AN1081" t="str">
            <v/>
          </cell>
          <cell r="AO1081" t="str">
            <v>%SITE_CLIENT%/?library_guid=53CF5346-6B99-4A02-AF32-7933D4DB14BA</v>
          </cell>
          <cell r="AP1081" t="str">
            <v>Accès au travers du portail ENI</v>
          </cell>
          <cell r="AQ1081" t="str">
            <v xml:space="preserve"> commutateur </v>
          </cell>
          <cell r="AR1081" t="str">
            <v xml:space="preserve"> ipv4 </v>
          </cell>
          <cell r="AS1081" t="str">
            <v xml:space="preserve"> ipv6 </v>
          </cell>
          <cell r="AT1081" t="str">
            <v xml:space="preserve"> OSI </v>
          </cell>
          <cell r="AU1081" t="str">
            <v xml:space="preserve"> réseaux </v>
          </cell>
          <cell r="AV1081" t="str">
            <v xml:space="preserve"> routeur </v>
          </cell>
          <cell r="AW1081" t="str">
            <v xml:space="preserve"> securite </v>
          </cell>
          <cell r="AX1081" t="str">
            <v xml:space="preserve"> securité </v>
          </cell>
          <cell r="AY1081" t="str">
            <v xml:space="preserve"> sécurité </v>
          </cell>
          <cell r="AZ1081" t="str">
            <v xml:space="preserve"> vlan </v>
          </cell>
          <cell r="BA1081" t="str">
            <v xml:space="preserve"> VPN </v>
          </cell>
          <cell r="BB1081" t="str">
            <v xml:space="preserve"> wi</v>
          </cell>
          <cell r="BC1081" t="str">
            <v xml:space="preserve">ccna </v>
          </cell>
          <cell r="BD1081" t="str">
            <v>fi</v>
          </cell>
          <cell r="BE1081" t="str">
            <v/>
          </cell>
          <cell r="BF1081" t="str">
            <v/>
          </cell>
          <cell r="BG1081" t="str">
            <v/>
          </cell>
          <cell r="BH1081" t="str">
            <v/>
          </cell>
          <cell r="BI1081" t="str">
            <v/>
          </cell>
          <cell r="BJ1081" t="str">
            <v/>
          </cell>
          <cell r="BK1081" t="str">
            <v/>
          </cell>
          <cell r="BL1081" t="str">
            <v/>
          </cell>
          <cell r="BM1081" t="str">
            <v/>
          </cell>
          <cell r="BN1081" t="str">
            <v/>
          </cell>
          <cell r="BO1081" t="str">
            <v/>
          </cell>
          <cell r="BP1081" t="str">
            <v/>
          </cell>
          <cell r="BQ1081" t="str">
            <v/>
          </cell>
          <cell r="BR1081" t="str">
            <v/>
          </cell>
          <cell r="BS1081" t="str">
            <v/>
          </cell>
          <cell r="BT1081" t="str">
            <v/>
          </cell>
          <cell r="BU1081" t="str">
            <v/>
          </cell>
          <cell r="BV1081" t="str">
            <v/>
          </cell>
          <cell r="BW1081" t="str">
            <v/>
          </cell>
          <cell r="BX1081" t="str">
            <v/>
          </cell>
        </row>
        <row r="1082">
          <cell r="A1082" t="str">
            <v>TP7RES</v>
          </cell>
          <cell r="B1082" t="str">
            <v>Les réseaux</v>
          </cell>
          <cell r="C1082" t="str">
            <v>Administrez un réseau sous Windows ou sous Linux : Exercices et corrigés (7e édition)</v>
          </cell>
          <cell r="D1082" t="str">
            <v>José DORDOIGNE</v>
          </cell>
          <cell r="E1082" t="str">
            <v/>
          </cell>
          <cell r="F1082" t="str">
            <v>DORDOIGNE, José</v>
          </cell>
          <cell r="G1082" t="str">
            <v/>
          </cell>
          <cell r="H1082" t="str">
            <v/>
          </cell>
          <cell r="I1082" t="str">
            <v/>
          </cell>
          <cell r="J1082" t="str">
            <v/>
          </cell>
          <cell r="K1082" t="str">
            <v>Edition du 1 November 2022</v>
          </cell>
          <cell r="L1082" t="str">
            <v>628 pages</v>
          </cell>
          <cell r="M1082" t="str">
            <v>Editions ENI</v>
          </cell>
          <cell r="N1082" t="str">
            <v>fre</v>
          </cell>
          <cell r="O1082" t="str">
            <v>fre</v>
          </cell>
          <cell r="P1082" t="str">
            <v>fre</v>
          </cell>
          <cell r="Q1082" t="str">
            <v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v>
          </cell>
          <cell r="R1082">
            <v>9782409037818</v>
          </cell>
          <cell r="S1082" t="str">
            <v>Version Numérique</v>
          </cell>
          <cell r="T1082">
            <v>9782409037801</v>
          </cell>
          <cell r="U1082" t="str">
            <v>Version Imprimée</v>
          </cell>
          <cell r="V1082" t="str">
            <v>St-Herblain</v>
          </cell>
          <cell r="W1082" t="str">
            <v>Editions ENI</v>
          </cell>
          <cell r="X1082">
            <v>2022</v>
          </cell>
          <cell r="Y1082" t="str">
            <v>Bibliothèque Numérique ENI (Service en ligne)</v>
          </cell>
          <cell r="Z1082" t="str">
            <v>LES TP INFORMATIQUES</v>
          </cell>
          <cell r="AA1082" t="str">
            <v>texte</v>
          </cell>
          <cell r="AB1082" t="str">
            <v>txt</v>
          </cell>
          <cell r="AC1082" t="str">
            <v>rdacontent/fre</v>
          </cell>
          <cell r="AD1082" t="str">
            <v>informatique</v>
          </cell>
          <cell r="AE1082" t="str">
            <v>c</v>
          </cell>
          <cell r="AF1082" t="str">
            <v>rdamedia/fre</v>
          </cell>
          <cell r="AG1082" t="str">
            <v>ressource en ligne</v>
          </cell>
          <cell r="AH1082" t="str">
            <v>cr</v>
          </cell>
          <cell r="AI1082" t="str">
            <v>rdacarrier/fre</v>
          </cell>
          <cell r="AJ1082" t="str">
            <v>m\\\\\o\\d\\\\\\\\</v>
          </cell>
          <cell r="AK1082" t="str">
            <v>cr\cn\\\\uuaua</v>
          </cell>
          <cell r="AL1082" t="str">
            <v>Accès restreint aux membres</v>
          </cell>
          <cell r="AM1082" t="str">
            <v>Source de la note de description : Version imprimée</v>
          </cell>
          <cell r="AN1082" t="str">
            <v/>
          </cell>
          <cell r="AO1082" t="str">
            <v>%SITE_CLIENT%/?library_guid=054A5077-FE19-4992-9AA6-6E6359F96067</v>
          </cell>
          <cell r="AP1082" t="str">
            <v>Accès au travers du portail ENI</v>
          </cell>
          <cell r="AQ1082" t="str">
            <v xml:space="preserve"> câblage </v>
          </cell>
          <cell r="AR1082" t="str">
            <v xml:space="preserve"> ethernet </v>
          </cell>
          <cell r="AS1082" t="str">
            <v xml:space="preserve"> intranet </v>
          </cell>
          <cell r="AT1082" t="str">
            <v xml:space="preserve"> IP </v>
          </cell>
          <cell r="AU1082" t="str">
            <v xml:space="preserve"> ip v 6 </v>
          </cell>
          <cell r="AV1082" t="str">
            <v xml:space="preserve"> ipv6 </v>
          </cell>
          <cell r="AW1082" t="str">
            <v xml:space="preserve"> RAID </v>
          </cell>
          <cell r="AX1082" t="str">
            <v xml:space="preserve"> spanning tree</v>
          </cell>
          <cell r="AY1082" t="str">
            <v xml:space="preserve"> table de routage </v>
          </cell>
          <cell r="AZ1082" t="str">
            <v xml:space="preserve"> TCP </v>
          </cell>
          <cell r="BA1082" t="str">
            <v xml:space="preserve"> TCP/IP </v>
          </cell>
          <cell r="BB1082" t="str">
            <v xml:space="preserve"> token ring </v>
          </cell>
          <cell r="BC1082" t="str">
            <v xml:space="preserve">Réseau </v>
          </cell>
          <cell r="BD1082" t="str">
            <v/>
          </cell>
          <cell r="BE1082" t="str">
            <v/>
          </cell>
          <cell r="BF1082" t="str">
            <v/>
          </cell>
          <cell r="BG1082" t="str">
            <v/>
          </cell>
          <cell r="BH1082" t="str">
            <v/>
          </cell>
          <cell r="BI1082" t="str">
            <v/>
          </cell>
          <cell r="BJ1082" t="str">
            <v/>
          </cell>
          <cell r="BK1082" t="str">
            <v/>
          </cell>
          <cell r="BL1082" t="str">
            <v/>
          </cell>
          <cell r="BM1082" t="str">
            <v/>
          </cell>
          <cell r="BN1082" t="str">
            <v/>
          </cell>
          <cell r="BO1082" t="str">
            <v/>
          </cell>
          <cell r="BP1082" t="str">
            <v/>
          </cell>
          <cell r="BQ1082" t="str">
            <v/>
          </cell>
          <cell r="BR1082" t="str">
            <v/>
          </cell>
          <cell r="BS1082" t="str">
            <v/>
          </cell>
          <cell r="BT1082" t="str">
            <v/>
          </cell>
          <cell r="BU1082" t="str">
            <v/>
          </cell>
          <cell r="BV1082" t="str">
            <v/>
          </cell>
          <cell r="BW1082" t="str">
            <v/>
          </cell>
          <cell r="BX1082" t="str">
            <v/>
          </cell>
        </row>
        <row r="1083">
          <cell r="A1083" t="str">
            <v>TPPHMY</v>
          </cell>
          <cell r="B1083" t="str">
            <v>PHP et MySQL</v>
          </cell>
          <cell r="C1083" t="str">
            <v>Entraînez-vous à développer une application collaborative</v>
          </cell>
          <cell r="D1083" t="str">
            <v>Brice-Arnaud GUÉRIN</v>
          </cell>
          <cell r="E1083" t="str">
            <v/>
          </cell>
          <cell r="F1083" t="str">
            <v>GUÉRIN, Brice-Arnaud</v>
          </cell>
          <cell r="G1083" t="str">
            <v/>
          </cell>
          <cell r="H1083" t="str">
            <v/>
          </cell>
          <cell r="I1083" t="str">
            <v/>
          </cell>
          <cell r="J1083" t="str">
            <v/>
          </cell>
          <cell r="K1083" t="str">
            <v>Edition du 1 November 2019</v>
          </cell>
          <cell r="L1083" t="str">
            <v>300 pages</v>
          </cell>
          <cell r="M1083" t="str">
            <v>Editions ENI</v>
          </cell>
          <cell r="N1083" t="str">
            <v>fre</v>
          </cell>
          <cell r="O1083" t="str">
            <v>fre</v>
          </cell>
          <cell r="P1083" t="str">
            <v>fre</v>
          </cell>
          <cell r="Q1083" t="str">
            <v>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v>
          </cell>
          <cell r="R1083">
            <v>9782409021633</v>
          </cell>
          <cell r="S1083" t="str">
            <v>Version Numérique</v>
          </cell>
          <cell r="T1083">
            <v>9782409021626</v>
          </cell>
          <cell r="U1083" t="str">
            <v>Version Imprimée</v>
          </cell>
          <cell r="V1083" t="str">
            <v>St-Herblain</v>
          </cell>
          <cell r="W1083" t="str">
            <v>Editions ENI</v>
          </cell>
          <cell r="X1083">
            <v>2019</v>
          </cell>
          <cell r="Y1083" t="str">
            <v>Bibliothèque Numérique ENI (Service en ligne)</v>
          </cell>
          <cell r="Z1083" t="str">
            <v>LES TP INFORMATIQUES</v>
          </cell>
          <cell r="AA1083" t="str">
            <v>texte</v>
          </cell>
          <cell r="AB1083" t="str">
            <v>txt</v>
          </cell>
          <cell r="AC1083" t="str">
            <v>rdacontent/fre</v>
          </cell>
          <cell r="AD1083" t="str">
            <v>informatique</v>
          </cell>
          <cell r="AE1083" t="str">
            <v>c</v>
          </cell>
          <cell r="AF1083" t="str">
            <v>rdamedia/fre</v>
          </cell>
          <cell r="AG1083" t="str">
            <v>ressource en ligne</v>
          </cell>
          <cell r="AH1083" t="str">
            <v>cr</v>
          </cell>
          <cell r="AI1083" t="str">
            <v>rdacarrier/fre</v>
          </cell>
          <cell r="AJ1083" t="str">
            <v>m\\\\\o\\d\\\\\\\\</v>
          </cell>
          <cell r="AK1083" t="str">
            <v>cr\cn\\\\uuaua</v>
          </cell>
          <cell r="AL1083" t="str">
            <v>Accès restreint aux membres</v>
          </cell>
          <cell r="AM1083" t="str">
            <v>Source de la note de description : Version imprimée</v>
          </cell>
          <cell r="AN1083" t="str">
            <v/>
          </cell>
          <cell r="AO1083" t="str">
            <v>%SITE_CLIENT%/?library_guid=7AB02888-D14E-4978-A7A7-E21CD698FA2A</v>
          </cell>
          <cell r="AP1083" t="str">
            <v>Accès au travers du portail ENI</v>
          </cell>
          <cell r="AQ1083" t="str">
            <v xml:space="preserve"> Apache </v>
          </cell>
          <cell r="AR1083" t="str">
            <v xml:space="preserve"> Bootstrap </v>
          </cell>
          <cell r="AS1083" t="str">
            <v xml:space="preserve"> Eclipse </v>
          </cell>
          <cell r="AT1083" t="str">
            <v xml:space="preserve"> FPL </v>
          </cell>
          <cell r="AU1083" t="str">
            <v xml:space="preserve"> HTML5 </v>
          </cell>
          <cell r="AV1083" t="str">
            <v xml:space="preserve"> LNTPPHMY</v>
          </cell>
          <cell r="AW1083" t="str">
            <v xml:space="preserve"> MVC </v>
          </cell>
          <cell r="AX1083" t="str">
            <v xml:space="preserve"> MySQL </v>
          </cell>
          <cell r="AY1083" t="str">
            <v xml:space="preserve"> NoSQL </v>
          </cell>
          <cell r="AZ1083" t="str">
            <v xml:space="preserve">PHP </v>
          </cell>
          <cell r="BA1083" t="str">
            <v/>
          </cell>
          <cell r="BB1083" t="str">
            <v/>
          </cell>
          <cell r="BC1083" t="str">
            <v/>
          </cell>
          <cell r="BD1083" t="str">
            <v/>
          </cell>
          <cell r="BE1083" t="str">
            <v/>
          </cell>
          <cell r="BF1083" t="str">
            <v/>
          </cell>
          <cell r="BG1083" t="str">
            <v/>
          </cell>
          <cell r="BH1083" t="str">
            <v/>
          </cell>
          <cell r="BI1083" t="str">
            <v/>
          </cell>
          <cell r="BJ1083" t="str">
            <v/>
          </cell>
          <cell r="BK1083" t="str">
            <v/>
          </cell>
          <cell r="BL1083" t="str">
            <v/>
          </cell>
          <cell r="BM1083" t="str">
            <v/>
          </cell>
          <cell r="BN1083" t="str">
            <v/>
          </cell>
          <cell r="BO1083" t="str">
            <v/>
          </cell>
          <cell r="BP1083" t="str">
            <v/>
          </cell>
          <cell r="BQ1083" t="str">
            <v/>
          </cell>
          <cell r="BR1083" t="str">
            <v/>
          </cell>
          <cell r="BS1083" t="str">
            <v/>
          </cell>
          <cell r="BT1083" t="str">
            <v/>
          </cell>
          <cell r="BU1083" t="str">
            <v/>
          </cell>
          <cell r="BV1083" t="str">
            <v/>
          </cell>
          <cell r="BW1083" t="str">
            <v/>
          </cell>
          <cell r="BX1083" t="str">
            <v/>
          </cell>
        </row>
        <row r="1084">
          <cell r="A1084" t="str">
            <v>VKEI2CPOWFOL</v>
          </cell>
          <cell r="B1084" t="str">
            <v>PowerShell Core et Windows PowerShell - Les fondamentaux du langage</v>
          </cell>
          <cell r="C1084" t="str">
            <v>Livre avec complément vidéo : Automatisation des tâches, création d'interfaces et outils graphiques</v>
          </cell>
          <cell r="D1084" t="str">
            <v>Maxime CARADEC,Robin LEMESLE,Arnaud PETITJEAN</v>
          </cell>
          <cell r="E1084" t="str">
            <v/>
          </cell>
          <cell r="F1084" t="str">
            <v>CARADEC, Maxime</v>
          </cell>
          <cell r="G1084" t="str">
            <v>LEMESLE, Robin</v>
          </cell>
          <cell r="H1084" t="str">
            <v>PETITJEAN, Arnaud</v>
          </cell>
          <cell r="I1084" t="str">
            <v/>
          </cell>
          <cell r="J1084" t="str">
            <v/>
          </cell>
          <cell r="K1084" t="str">
            <v>Edition du 1 February 2019</v>
          </cell>
          <cell r="L1084" t="str">
            <v>666 pages</v>
          </cell>
          <cell r="M1084" t="str">
            <v>Editions ENI</v>
          </cell>
          <cell r="N1084" t="str">
            <v>fre</v>
          </cell>
          <cell r="O1084" t="str">
            <v>fre</v>
          </cell>
          <cell r="P1084" t="str">
            <v>fre</v>
          </cell>
          <cell r="Q1084" t="str">
            <v>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v>
          </cell>
          <cell r="R1084">
            <v>9782409017766</v>
          </cell>
          <cell r="S1084" t="str">
            <v>Version Numérique</v>
          </cell>
          <cell r="T1084">
            <v>9782409017759</v>
          </cell>
          <cell r="U1084" t="str">
            <v>Version Imprimée</v>
          </cell>
          <cell r="V1084" t="str">
            <v>St-Herblain</v>
          </cell>
          <cell r="W1084" t="str">
            <v>Editions ENI</v>
          </cell>
          <cell r="X1084">
            <v>2019</v>
          </cell>
          <cell r="Y1084" t="str">
            <v>Bibliothèque Numérique ENI (Service en ligne)</v>
          </cell>
          <cell r="Z1084" t="str">
            <v>VBOOK</v>
          </cell>
          <cell r="AA1084" t="str">
            <v>texte</v>
          </cell>
          <cell r="AB1084" t="str">
            <v>txt</v>
          </cell>
          <cell r="AC1084" t="str">
            <v>rdacontent/fre</v>
          </cell>
          <cell r="AD1084" t="str">
            <v>informatique</v>
          </cell>
          <cell r="AE1084" t="str">
            <v>c</v>
          </cell>
          <cell r="AF1084" t="str">
            <v>rdamedia/fre</v>
          </cell>
          <cell r="AG1084" t="str">
            <v>ressource en ligne</v>
          </cell>
          <cell r="AH1084" t="str">
            <v>cr</v>
          </cell>
          <cell r="AI1084" t="str">
            <v>rdacarrier/fre</v>
          </cell>
          <cell r="AJ1084" t="str">
            <v>m\\\\\o\\d\\\\\\\\</v>
          </cell>
          <cell r="AK1084" t="str">
            <v>cr\cn\\\\uuaua</v>
          </cell>
          <cell r="AL1084" t="str">
            <v>Accès restreint aux membres</v>
          </cell>
          <cell r="AM1084" t="str">
            <v>Source de la note de description : Version imprimée</v>
          </cell>
          <cell r="AN1084" t="str">
            <v/>
          </cell>
          <cell r="AO1084" t="str">
            <v>%SITE_CLIENT%/?library_guid=0B865A4A-457D-4B78-8855-D6F7861C481F</v>
          </cell>
          <cell r="AP1084" t="str">
            <v>Accès au travers du portail ENI</v>
          </cell>
          <cell r="AQ1084" t="str">
            <v xml:space="preserve"> .NET </v>
          </cell>
          <cell r="AR1084" t="str">
            <v xml:space="preserve"> active </v>
          </cell>
          <cell r="AS1084" t="str">
            <v xml:space="preserve"> batch </v>
          </cell>
          <cell r="AT1084" t="str">
            <v xml:space="preserve"> boîte </v>
          </cell>
          <cell r="AU1084" t="str">
            <v xml:space="preserve"> boucles </v>
          </cell>
          <cell r="AV1084" t="str">
            <v xml:space="preserve"> CSV </v>
          </cell>
          <cell r="AW1084" t="str">
            <v xml:space="preserve"> directory </v>
          </cell>
          <cell r="AX1084" t="str">
            <v xml:space="preserve"> Exchange </v>
          </cell>
          <cell r="AY1084" t="str">
            <v xml:space="preserve"> langage </v>
          </cell>
          <cell r="AZ1084" t="str">
            <v xml:space="preserve"> lettre </v>
          </cell>
          <cell r="BA1084" t="str">
            <v xml:space="preserve"> LNVKEI2CPOWFOL</v>
          </cell>
          <cell r="BB1084" t="str">
            <v xml:space="preserve"> Microsoft </v>
          </cell>
          <cell r="BC1084" t="str">
            <v xml:space="preserve"> monad </v>
          </cell>
          <cell r="BD1084" t="str">
            <v xml:space="preserve"> objet </v>
          </cell>
          <cell r="BE1084" t="str">
            <v xml:space="preserve"> powershel </v>
          </cell>
          <cell r="BF1084" t="str">
            <v xml:space="preserve"> powershell Core </v>
          </cell>
          <cell r="BG1084" t="str">
            <v xml:space="preserve"> remoting </v>
          </cell>
          <cell r="BH1084" t="str">
            <v xml:space="preserve"> réseau  </v>
          </cell>
          <cell r="BI1084" t="str">
            <v xml:space="preserve"> script </v>
          </cell>
          <cell r="BJ1084" t="str">
            <v xml:space="preserve"> scripting </v>
          </cell>
          <cell r="BK1084" t="str">
            <v xml:space="preserve"> server </v>
          </cell>
          <cell r="BL1084" t="str">
            <v xml:space="preserve"> système </v>
          </cell>
          <cell r="BM1084" t="str">
            <v xml:space="preserve"> tuto </v>
          </cell>
          <cell r="BN1084" t="str">
            <v xml:space="preserve"> tutorial </v>
          </cell>
          <cell r="BO1084" t="str">
            <v xml:space="preserve"> tutoriel </v>
          </cell>
          <cell r="BP1084" t="str">
            <v xml:space="preserve"> tutoriels </v>
          </cell>
          <cell r="BQ1084" t="str">
            <v xml:space="preserve"> tutos </v>
          </cell>
          <cell r="BR1084" t="str">
            <v xml:space="preserve"> video </v>
          </cell>
          <cell r="BS1084" t="str">
            <v xml:space="preserve"> vidéo </v>
          </cell>
          <cell r="BT1084" t="str">
            <v xml:space="preserve"> videos </v>
          </cell>
          <cell r="BU1084" t="str">
            <v xml:space="preserve"> vidéos </v>
          </cell>
          <cell r="BV1084" t="str">
            <v xml:space="preserve"> Windows </v>
          </cell>
          <cell r="BW1084" t="str">
            <v xml:space="preserve">livre PowerShell </v>
          </cell>
          <cell r="BX1084" t="str">
            <v/>
          </cell>
        </row>
        <row r="1085">
          <cell r="A1085" t="str">
            <v>VKGSF21IND</v>
          </cell>
          <cell r="B1085" t="str">
            <v>InDesign 2021</v>
          </cell>
          <cell r="C1085" t="str">
            <v>Livre avec complément vidéo : Les blocs dans une composition</v>
          </cell>
          <cell r="D1085" t="str">
            <v>Christophe AUBRY,Malko Pouchin</v>
          </cell>
          <cell r="E1085" t="str">
            <v/>
          </cell>
          <cell r="F1085" t="str">
            <v>AUBRY, Christophe</v>
          </cell>
          <cell r="G1085" t="str">
            <v>Pouchin, Malko</v>
          </cell>
          <cell r="H1085" t="str">
            <v/>
          </cell>
          <cell r="I1085" t="str">
            <v/>
          </cell>
          <cell r="J1085" t="str">
            <v/>
          </cell>
          <cell r="K1085" t="str">
            <v>Edition du 1 October 2021</v>
          </cell>
          <cell r="L1085" t="str">
            <v>610 pages</v>
          </cell>
          <cell r="M1085" t="str">
            <v>Editions ENI</v>
          </cell>
          <cell r="N1085" t="str">
            <v>fre</v>
          </cell>
          <cell r="O1085" t="str">
            <v>fre</v>
          </cell>
          <cell r="P1085" t="str">
            <v>fre</v>
          </cell>
          <cell r="Q1085" t="str">
            <v>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v>
          </cell>
          <cell r="R1085">
            <v>9782409032271</v>
          </cell>
          <cell r="S1085" t="str">
            <v>Version Numérique</v>
          </cell>
          <cell r="T1085">
            <v>9782409032264</v>
          </cell>
          <cell r="U1085" t="str">
            <v>Version Imprimée</v>
          </cell>
          <cell r="V1085" t="str">
            <v>St-Herblain</v>
          </cell>
          <cell r="W1085" t="str">
            <v>Editions ENI</v>
          </cell>
          <cell r="X1085">
            <v>2021</v>
          </cell>
          <cell r="Y1085" t="str">
            <v>Bibliothèque Numérique ENI (Service en ligne)</v>
          </cell>
          <cell r="Z1085" t="str">
            <v>VKG - VBook Graphique</v>
          </cell>
          <cell r="AA1085" t="str">
            <v>texte</v>
          </cell>
          <cell r="AB1085" t="str">
            <v>txt</v>
          </cell>
          <cell r="AC1085" t="str">
            <v>rdacontent/fre</v>
          </cell>
          <cell r="AD1085" t="str">
            <v>informatique</v>
          </cell>
          <cell r="AE1085" t="str">
            <v>c</v>
          </cell>
          <cell r="AF1085" t="str">
            <v>rdamedia/fre</v>
          </cell>
          <cell r="AG1085" t="str">
            <v>ressource en ligne</v>
          </cell>
          <cell r="AH1085" t="str">
            <v>cr</v>
          </cell>
          <cell r="AI1085" t="str">
            <v>rdacarrier/fre</v>
          </cell>
          <cell r="AJ1085" t="str">
            <v>m\\\\\o\\d\\\\\\\\</v>
          </cell>
          <cell r="AK1085" t="str">
            <v>cr\cn\\\\uuaua</v>
          </cell>
          <cell r="AL1085" t="str">
            <v>Accès restreint aux membres</v>
          </cell>
          <cell r="AM1085" t="str">
            <v>Source de la note de description : Version imprimée</v>
          </cell>
          <cell r="AN1085" t="str">
            <v/>
          </cell>
          <cell r="AO1085" t="str">
            <v>%SITE_CLIENT%/?library_guid=4D3701CA-E6E3-45C2-AA44-79624FE0032F</v>
          </cell>
          <cell r="AP1085" t="str">
            <v>Accès au travers du portail ENI</v>
          </cell>
          <cell r="AQ1085" t="str">
            <v xml:space="preserve">  video </v>
          </cell>
          <cell r="AR1085" t="str">
            <v xml:space="preserve"> bibliothèques CC </v>
          </cell>
          <cell r="AS1085" t="str">
            <v xml:space="preserve"> gabarits </v>
          </cell>
          <cell r="AT1085" t="str">
            <v xml:space="preserve"> InD </v>
          </cell>
          <cell r="AU1085" t="str">
            <v xml:space="preserve"> index </v>
          </cell>
          <cell r="AV1085" t="str">
            <v xml:space="preserve"> livres </v>
          </cell>
          <cell r="AW1085" t="str">
            <v xml:space="preserve"> mise en page </v>
          </cell>
          <cell r="AX1085" t="str">
            <v xml:space="preserve"> PAO </v>
          </cell>
          <cell r="AY1085" t="str">
            <v xml:space="preserve"> PDF </v>
          </cell>
          <cell r="AZ1085" t="str">
            <v xml:space="preserve"> table des matières </v>
          </cell>
          <cell r="BA1085" t="str">
            <v xml:space="preserve"> tuto </v>
          </cell>
          <cell r="BB1085" t="str">
            <v xml:space="preserve"> tutorial </v>
          </cell>
          <cell r="BC1085" t="str">
            <v xml:space="preserve"> tutoriel </v>
          </cell>
          <cell r="BD1085" t="str">
            <v xml:space="preserve"> tutoriels</v>
          </cell>
          <cell r="BE1085" t="str">
            <v xml:space="preserve"> tutos </v>
          </cell>
          <cell r="BF1085" t="str">
            <v xml:space="preserve"> vidéo </v>
          </cell>
          <cell r="BG1085" t="str">
            <v xml:space="preserve"> videos </v>
          </cell>
          <cell r="BH1085" t="str">
            <v xml:space="preserve"> vidéos </v>
          </cell>
          <cell r="BI1085" t="str">
            <v xml:space="preserve">Adobe </v>
          </cell>
          <cell r="BJ1085" t="str">
            <v/>
          </cell>
          <cell r="BK1085" t="str">
            <v/>
          </cell>
          <cell r="BL1085" t="str">
            <v/>
          </cell>
          <cell r="BM1085" t="str">
            <v/>
          </cell>
          <cell r="BN1085" t="str">
            <v/>
          </cell>
          <cell r="BO1085" t="str">
            <v/>
          </cell>
          <cell r="BP1085" t="str">
            <v/>
          </cell>
          <cell r="BQ1085" t="str">
            <v/>
          </cell>
          <cell r="BR1085" t="str">
            <v/>
          </cell>
          <cell r="BS1085" t="str">
            <v/>
          </cell>
          <cell r="BT1085" t="str">
            <v/>
          </cell>
          <cell r="BU1085" t="str">
            <v/>
          </cell>
          <cell r="BV1085" t="str">
            <v/>
          </cell>
          <cell r="BW1085" t="str">
            <v/>
          </cell>
          <cell r="BX1085" t="str">
            <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Notices_catalogue/%20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K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33" customFormat="1" ht="20.100000000000001" customHeight="1" x14ac:dyDescent="0.25">
      <c r="A3" s="33" t="s">
        <v>111</v>
      </c>
      <c r="B3" s="33" t="s">
        <v>112</v>
      </c>
      <c r="C3" s="33">
        <v>20241220</v>
      </c>
      <c r="D3" s="33" t="s">
        <v>113</v>
      </c>
      <c r="E3" s="33" t="s">
        <v>114</v>
      </c>
      <c r="F3" s="33" t="s">
        <v>115</v>
      </c>
      <c r="G3" s="33" t="s">
        <v>116</v>
      </c>
      <c r="H3" s="33" t="s">
        <v>117</v>
      </c>
      <c r="I3" s="33" t="s">
        <v>118</v>
      </c>
      <c r="J3" s="33" t="s">
        <v>119</v>
      </c>
      <c r="K3" s="33" t="s">
        <v>116</v>
      </c>
      <c r="L3" s="33" t="s">
        <v>116</v>
      </c>
      <c r="M3" s="5" t="s">
        <v>120</v>
      </c>
      <c r="N3" s="33" t="s">
        <v>121</v>
      </c>
      <c r="O3" s="33" t="s">
        <v>112</v>
      </c>
      <c r="P3" s="7" t="s">
        <v>122</v>
      </c>
      <c r="Q3" s="33" t="s">
        <v>122</v>
      </c>
      <c r="R3" s="33" t="s">
        <v>122</v>
      </c>
      <c r="S3" s="33" t="s">
        <v>123</v>
      </c>
      <c r="T3" s="33">
        <v>9782409043413</v>
      </c>
      <c r="U3" s="33" t="s">
        <v>124</v>
      </c>
      <c r="V3" s="33">
        <v>9782409043406</v>
      </c>
      <c r="W3" s="33" t="s">
        <v>125</v>
      </c>
      <c r="X3" s="33" t="s">
        <v>126</v>
      </c>
      <c r="Y3" s="33" t="s">
        <v>112</v>
      </c>
      <c r="Z3" s="33">
        <v>2024</v>
      </c>
      <c r="AA3" s="33" t="s">
        <v>127</v>
      </c>
      <c r="AB3" s="33" t="s">
        <v>128</v>
      </c>
      <c r="AC3" s="33" t="s">
        <v>129</v>
      </c>
      <c r="AD3" s="33" t="s">
        <v>130</v>
      </c>
      <c r="AE3" s="33" t="s">
        <v>131</v>
      </c>
      <c r="AF3" s="33" t="s">
        <v>132</v>
      </c>
      <c r="AG3" s="33" t="s">
        <v>133</v>
      </c>
      <c r="AH3" s="33" t="s">
        <v>134</v>
      </c>
      <c r="AI3" s="33" t="s">
        <v>135</v>
      </c>
      <c r="AJ3" s="33" t="s">
        <v>136</v>
      </c>
      <c r="AK3" s="33" t="s">
        <v>137</v>
      </c>
      <c r="AL3" s="33" t="s">
        <v>138</v>
      </c>
      <c r="AM3" s="33" t="s">
        <v>139</v>
      </c>
      <c r="AN3" s="33" t="s">
        <v>140</v>
      </c>
      <c r="AO3" s="33" t="s">
        <v>141</v>
      </c>
      <c r="AP3" s="33" t="s">
        <v>116</v>
      </c>
      <c r="AQ3" s="33" t="s">
        <v>142</v>
      </c>
      <c r="AR3" s="33" t="s">
        <v>76</v>
      </c>
      <c r="AS3" s="33" t="s">
        <v>143</v>
      </c>
      <c r="AT3" s="33" t="s">
        <v>116</v>
      </c>
      <c r="AU3" s="33" t="s">
        <v>116</v>
      </c>
      <c r="AV3" s="33" t="s">
        <v>116</v>
      </c>
      <c r="AW3" s="33" t="s">
        <v>116</v>
      </c>
      <c r="AX3" s="33" t="s">
        <v>116</v>
      </c>
      <c r="AY3" s="33" t="s">
        <v>116</v>
      </c>
      <c r="AZ3" s="33" t="s">
        <v>116</v>
      </c>
      <c r="BA3" s="33" t="s">
        <v>116</v>
      </c>
      <c r="BB3" s="33" t="s">
        <v>116</v>
      </c>
      <c r="BC3" s="33" t="s">
        <v>116</v>
      </c>
      <c r="BD3" s="33" t="s">
        <v>116</v>
      </c>
      <c r="BE3" s="33" t="s">
        <v>116</v>
      </c>
      <c r="BF3" s="33" t="s">
        <v>116</v>
      </c>
      <c r="BG3" s="33" t="s">
        <v>116</v>
      </c>
      <c r="BH3" s="33" t="s">
        <v>116</v>
      </c>
      <c r="BI3" s="33" t="s">
        <v>116</v>
      </c>
      <c r="BJ3" s="33" t="s">
        <v>116</v>
      </c>
      <c r="BK3" s="33" t="s">
        <v>116</v>
      </c>
      <c r="BL3" s="33" t="s">
        <v>116</v>
      </c>
      <c r="BM3" s="33" t="s">
        <v>116</v>
      </c>
      <c r="BN3" s="33" t="s">
        <v>116</v>
      </c>
      <c r="BO3" s="33" t="s">
        <v>116</v>
      </c>
      <c r="BP3" s="33" t="s">
        <v>116</v>
      </c>
      <c r="BQ3" s="33" t="s">
        <v>116</v>
      </c>
      <c r="BR3" s="33" t="s">
        <v>116</v>
      </c>
      <c r="BS3" s="33" t="s">
        <v>116</v>
      </c>
      <c r="BT3" s="33" t="s">
        <v>116</v>
      </c>
      <c r="BU3" s="33" t="s">
        <v>116</v>
      </c>
      <c r="BV3" s="33" t="s">
        <v>116</v>
      </c>
      <c r="BW3" s="33" t="s">
        <v>116</v>
      </c>
      <c r="BX3" s="33" t="s">
        <v>116</v>
      </c>
      <c r="BY3" s="33" t="s">
        <v>116</v>
      </c>
      <c r="BZ3" s="33" t="s">
        <v>116</v>
      </c>
      <c r="CA3" s="33" t="s">
        <v>116</v>
      </c>
    </row>
    <row r="4" spans="1:79" s="33" customFormat="1" ht="20.100000000000001" customHeight="1" x14ac:dyDescent="0.25">
      <c r="A4" s="33" t="s">
        <v>144</v>
      </c>
      <c r="B4" s="33" t="s">
        <v>112</v>
      </c>
      <c r="C4" s="33">
        <v>20241220</v>
      </c>
      <c r="D4" s="33" t="s">
        <v>145</v>
      </c>
      <c r="E4" s="33" t="s">
        <v>146</v>
      </c>
      <c r="F4" s="33" t="s">
        <v>147</v>
      </c>
      <c r="G4" s="33" t="s">
        <v>116</v>
      </c>
      <c r="H4" s="33" t="s">
        <v>148</v>
      </c>
      <c r="I4" s="33" t="s">
        <v>116</v>
      </c>
      <c r="J4" s="33" t="s">
        <v>116</v>
      </c>
      <c r="K4" s="33" t="s">
        <v>116</v>
      </c>
      <c r="L4" s="33" t="s">
        <v>116</v>
      </c>
      <c r="M4" s="5" t="s">
        <v>149</v>
      </c>
      <c r="N4" s="33" t="s">
        <v>150</v>
      </c>
      <c r="O4" s="33" t="s">
        <v>112</v>
      </c>
      <c r="P4" s="7" t="s">
        <v>122</v>
      </c>
      <c r="Q4" s="33" t="s">
        <v>122</v>
      </c>
      <c r="R4" s="33" t="s">
        <v>122</v>
      </c>
      <c r="S4" s="33" t="s">
        <v>151</v>
      </c>
      <c r="T4" s="33">
        <v>9782409043291</v>
      </c>
      <c r="U4" s="33" t="s">
        <v>124</v>
      </c>
      <c r="V4" s="33">
        <v>9782409043284</v>
      </c>
      <c r="W4" s="33" t="s">
        <v>125</v>
      </c>
      <c r="X4" s="33" t="s">
        <v>126</v>
      </c>
      <c r="Y4" s="33" t="s">
        <v>112</v>
      </c>
      <c r="Z4" s="33">
        <v>2024</v>
      </c>
      <c r="AA4" s="33" t="s">
        <v>127</v>
      </c>
      <c r="AB4" s="33" t="s">
        <v>152</v>
      </c>
      <c r="AC4" s="33" t="s">
        <v>129</v>
      </c>
      <c r="AD4" s="33" t="s">
        <v>130</v>
      </c>
      <c r="AE4" s="33" t="s">
        <v>131</v>
      </c>
      <c r="AF4" s="33" t="s">
        <v>132</v>
      </c>
      <c r="AG4" s="33" t="s">
        <v>133</v>
      </c>
      <c r="AH4" s="33" t="s">
        <v>134</v>
      </c>
      <c r="AI4" s="33" t="s">
        <v>135</v>
      </c>
      <c r="AJ4" s="33" t="s">
        <v>136</v>
      </c>
      <c r="AK4" s="33" t="s">
        <v>137</v>
      </c>
      <c r="AL4" s="33" t="s">
        <v>138</v>
      </c>
      <c r="AM4" s="33" t="s">
        <v>139</v>
      </c>
      <c r="AN4" s="33" t="s">
        <v>140</v>
      </c>
      <c r="AO4" s="33" t="s">
        <v>141</v>
      </c>
      <c r="AP4" s="33" t="s">
        <v>116</v>
      </c>
      <c r="AQ4" s="33" t="s">
        <v>153</v>
      </c>
      <c r="AR4" s="33" t="s">
        <v>76</v>
      </c>
      <c r="AS4" s="33" t="s">
        <v>154</v>
      </c>
      <c r="AT4" s="33" t="s">
        <v>155</v>
      </c>
      <c r="AU4" s="33" t="s">
        <v>116</v>
      </c>
      <c r="AV4" s="33" t="s">
        <v>116</v>
      </c>
      <c r="AW4" s="33" t="s">
        <v>116</v>
      </c>
      <c r="AX4" s="33" t="s">
        <v>116</v>
      </c>
      <c r="AY4" s="33" t="s">
        <v>116</v>
      </c>
      <c r="AZ4" s="33" t="s">
        <v>116</v>
      </c>
      <c r="BA4" s="33" t="s">
        <v>116</v>
      </c>
      <c r="BB4" s="33" t="s">
        <v>116</v>
      </c>
      <c r="BC4" s="33" t="s">
        <v>116</v>
      </c>
      <c r="BD4" s="33" t="s">
        <v>116</v>
      </c>
      <c r="BE4" s="33" t="s">
        <v>116</v>
      </c>
      <c r="BF4" s="33" t="s">
        <v>116</v>
      </c>
      <c r="BG4" s="33" t="s">
        <v>116</v>
      </c>
      <c r="BH4" s="33" t="s">
        <v>116</v>
      </c>
      <c r="BI4" s="33" t="s">
        <v>116</v>
      </c>
      <c r="BJ4" s="33" t="s">
        <v>116</v>
      </c>
      <c r="BK4" s="33" t="s">
        <v>116</v>
      </c>
      <c r="BL4" s="33" t="s">
        <v>116</v>
      </c>
      <c r="BM4" s="33" t="s">
        <v>116</v>
      </c>
      <c r="BN4" s="33" t="s">
        <v>116</v>
      </c>
      <c r="BO4" s="33" t="s">
        <v>116</v>
      </c>
      <c r="BP4" s="33" t="s">
        <v>116</v>
      </c>
      <c r="BQ4" s="33" t="s">
        <v>116</v>
      </c>
      <c r="BR4" s="33" t="s">
        <v>116</v>
      </c>
      <c r="BS4" s="33" t="s">
        <v>116</v>
      </c>
      <c r="BT4" s="33" t="s">
        <v>116</v>
      </c>
      <c r="BU4" s="33" t="s">
        <v>116</v>
      </c>
      <c r="BV4" s="33" t="s">
        <v>116</v>
      </c>
      <c r="BW4" s="33" t="s">
        <v>116</v>
      </c>
      <c r="BX4" s="33" t="s">
        <v>116</v>
      </c>
      <c r="BY4" s="33" t="s">
        <v>116</v>
      </c>
      <c r="BZ4" s="33" t="s">
        <v>116</v>
      </c>
      <c r="CA4" s="33" t="s">
        <v>116</v>
      </c>
    </row>
    <row r="5" spans="1:79" s="33" customFormat="1" ht="20.100000000000001" customHeight="1" x14ac:dyDescent="0.25">
      <c r="A5" s="33" t="s">
        <v>156</v>
      </c>
      <c r="B5" s="33" t="s">
        <v>112</v>
      </c>
      <c r="C5" s="33">
        <v>20241220</v>
      </c>
      <c r="D5" s="33" t="s">
        <v>157</v>
      </c>
      <c r="E5" s="33" t="s">
        <v>158</v>
      </c>
      <c r="F5" s="33" t="s">
        <v>159</v>
      </c>
      <c r="G5" s="33" t="s">
        <v>116</v>
      </c>
      <c r="H5" s="33" t="s">
        <v>160</v>
      </c>
      <c r="I5" s="33" t="s">
        <v>116</v>
      </c>
      <c r="J5" s="33" t="s">
        <v>116</v>
      </c>
      <c r="K5" s="33" t="s">
        <v>116</v>
      </c>
      <c r="L5" s="33" t="s">
        <v>116</v>
      </c>
      <c r="M5" s="5" t="s">
        <v>161</v>
      </c>
      <c r="N5" s="33" t="s">
        <v>162</v>
      </c>
      <c r="O5" s="33" t="s">
        <v>112</v>
      </c>
      <c r="P5" s="7" t="s">
        <v>122</v>
      </c>
      <c r="Q5" s="33" t="s">
        <v>122</v>
      </c>
      <c r="R5" s="33" t="s">
        <v>122</v>
      </c>
      <c r="S5" s="33" t="s">
        <v>163</v>
      </c>
      <c r="T5" s="33">
        <v>9782409044021</v>
      </c>
      <c r="U5" s="33" t="s">
        <v>124</v>
      </c>
      <c r="V5" s="33">
        <v>9782409044014</v>
      </c>
      <c r="W5" s="33" t="s">
        <v>125</v>
      </c>
      <c r="X5" s="33" t="s">
        <v>126</v>
      </c>
      <c r="Y5" s="33" t="s">
        <v>112</v>
      </c>
      <c r="Z5" s="33">
        <v>2024</v>
      </c>
      <c r="AA5" s="33" t="s">
        <v>127</v>
      </c>
      <c r="AB5" s="33" t="s">
        <v>164</v>
      </c>
      <c r="AC5" s="33" t="s">
        <v>129</v>
      </c>
      <c r="AD5" s="33" t="s">
        <v>130</v>
      </c>
      <c r="AE5" s="33" t="s">
        <v>131</v>
      </c>
      <c r="AF5" s="33" t="s">
        <v>132</v>
      </c>
      <c r="AG5" s="33" t="s">
        <v>133</v>
      </c>
      <c r="AH5" s="33" t="s">
        <v>134</v>
      </c>
      <c r="AI5" s="33" t="s">
        <v>135</v>
      </c>
      <c r="AJ5" s="33" t="s">
        <v>136</v>
      </c>
      <c r="AK5" s="33" t="s">
        <v>137</v>
      </c>
      <c r="AL5" s="33" t="s">
        <v>138</v>
      </c>
      <c r="AM5" s="33" t="s">
        <v>139</v>
      </c>
      <c r="AN5" s="33" t="s">
        <v>140</v>
      </c>
      <c r="AO5" s="33" t="s">
        <v>141</v>
      </c>
      <c r="AP5" s="33" t="s">
        <v>116</v>
      </c>
      <c r="AQ5" s="33" t="s">
        <v>165</v>
      </c>
      <c r="AR5" s="33" t="s">
        <v>76</v>
      </c>
      <c r="AS5" s="33" t="s">
        <v>166</v>
      </c>
      <c r="AT5" s="33" t="s">
        <v>167</v>
      </c>
      <c r="AU5" s="33" t="s">
        <v>116</v>
      </c>
      <c r="AV5" s="33" t="s">
        <v>116</v>
      </c>
      <c r="AW5" s="33" t="s">
        <v>116</v>
      </c>
      <c r="AX5" s="33" t="s">
        <v>116</v>
      </c>
      <c r="AY5" s="33" t="s">
        <v>116</v>
      </c>
      <c r="AZ5" s="33" t="s">
        <v>116</v>
      </c>
      <c r="BA5" s="33" t="s">
        <v>116</v>
      </c>
      <c r="BB5" s="33" t="s">
        <v>116</v>
      </c>
      <c r="BC5" s="33" t="s">
        <v>116</v>
      </c>
      <c r="BD5" s="33" t="s">
        <v>116</v>
      </c>
      <c r="BE5" s="33" t="s">
        <v>116</v>
      </c>
      <c r="BF5" s="33" t="s">
        <v>116</v>
      </c>
      <c r="BG5" s="33" t="s">
        <v>116</v>
      </c>
      <c r="BH5" s="33" t="s">
        <v>116</v>
      </c>
      <c r="BI5" s="33" t="s">
        <v>116</v>
      </c>
      <c r="BJ5" s="33" t="s">
        <v>116</v>
      </c>
      <c r="BK5" s="33" t="s">
        <v>116</v>
      </c>
      <c r="BL5" s="33" t="s">
        <v>116</v>
      </c>
      <c r="BM5" s="33" t="s">
        <v>116</v>
      </c>
      <c r="BN5" s="33" t="s">
        <v>116</v>
      </c>
      <c r="BO5" s="33" t="s">
        <v>116</v>
      </c>
      <c r="BP5" s="33" t="s">
        <v>116</v>
      </c>
      <c r="BQ5" s="33" t="s">
        <v>116</v>
      </c>
      <c r="BR5" s="33" t="s">
        <v>116</v>
      </c>
      <c r="BS5" s="33" t="s">
        <v>116</v>
      </c>
      <c r="BT5" s="33" t="s">
        <v>116</v>
      </c>
      <c r="BU5" s="33" t="s">
        <v>116</v>
      </c>
      <c r="BV5" s="33" t="s">
        <v>116</v>
      </c>
      <c r="BW5" s="33" t="s">
        <v>116</v>
      </c>
      <c r="BX5" s="33" t="s">
        <v>116</v>
      </c>
      <c r="BY5" s="33" t="s">
        <v>116</v>
      </c>
      <c r="BZ5" s="33" t="s">
        <v>116</v>
      </c>
      <c r="CA5" s="33" t="s">
        <v>116</v>
      </c>
    </row>
    <row r="6" spans="1:79" s="33" customFormat="1" ht="20.100000000000001" customHeight="1" x14ac:dyDescent="0.25">
      <c r="A6" s="33" t="s">
        <v>168</v>
      </c>
      <c r="B6" s="33" t="s">
        <v>112</v>
      </c>
      <c r="C6" s="33">
        <v>20241220</v>
      </c>
      <c r="D6" s="33" t="s">
        <v>169</v>
      </c>
      <c r="E6" s="33" t="s">
        <v>170</v>
      </c>
      <c r="F6" s="33" t="s">
        <v>171</v>
      </c>
      <c r="G6" s="33" t="s">
        <v>116</v>
      </c>
      <c r="H6" s="33" t="s">
        <v>172</v>
      </c>
      <c r="I6" s="33" t="s">
        <v>173</v>
      </c>
      <c r="J6" s="33" t="s">
        <v>116</v>
      </c>
      <c r="K6" s="33" t="s">
        <v>116</v>
      </c>
      <c r="L6" s="33" t="s">
        <v>116</v>
      </c>
      <c r="M6" s="5" t="s">
        <v>149</v>
      </c>
      <c r="N6" s="33" t="s">
        <v>174</v>
      </c>
      <c r="O6" s="33" t="s">
        <v>112</v>
      </c>
      <c r="P6" s="7" t="s">
        <v>122</v>
      </c>
      <c r="Q6" s="33" t="s">
        <v>122</v>
      </c>
      <c r="R6" s="33" t="s">
        <v>122</v>
      </c>
      <c r="S6" s="33" t="s">
        <v>175</v>
      </c>
      <c r="T6" s="33">
        <v>9782409043673</v>
      </c>
      <c r="U6" s="33" t="s">
        <v>124</v>
      </c>
      <c r="V6" s="33">
        <v>9782409043666</v>
      </c>
      <c r="W6" s="33" t="s">
        <v>125</v>
      </c>
      <c r="X6" s="33" t="s">
        <v>126</v>
      </c>
      <c r="Y6" s="33" t="s">
        <v>112</v>
      </c>
      <c r="Z6" s="33">
        <v>2024</v>
      </c>
      <c r="AA6" s="33" t="s">
        <v>127</v>
      </c>
      <c r="AB6" s="33" t="s">
        <v>164</v>
      </c>
      <c r="AC6" s="33" t="s">
        <v>129</v>
      </c>
      <c r="AD6" s="33" t="s">
        <v>130</v>
      </c>
      <c r="AE6" s="33" t="s">
        <v>131</v>
      </c>
      <c r="AF6" s="33" t="s">
        <v>132</v>
      </c>
      <c r="AG6" s="33" t="s">
        <v>133</v>
      </c>
      <c r="AH6" s="33" t="s">
        <v>134</v>
      </c>
      <c r="AI6" s="33" t="s">
        <v>135</v>
      </c>
      <c r="AJ6" s="33" t="s">
        <v>136</v>
      </c>
      <c r="AK6" s="33" t="s">
        <v>137</v>
      </c>
      <c r="AL6" s="33" t="s">
        <v>138</v>
      </c>
      <c r="AM6" s="33" t="s">
        <v>139</v>
      </c>
      <c r="AN6" s="33" t="s">
        <v>140</v>
      </c>
      <c r="AO6" s="33" t="s">
        <v>141</v>
      </c>
      <c r="AP6" s="33" t="s">
        <v>116</v>
      </c>
      <c r="AQ6" s="33" t="s">
        <v>176</v>
      </c>
      <c r="AR6" s="33" t="s">
        <v>76</v>
      </c>
      <c r="AS6" s="33" t="s">
        <v>177</v>
      </c>
      <c r="AT6" s="33" t="s">
        <v>178</v>
      </c>
      <c r="AU6" s="33" t="s">
        <v>179</v>
      </c>
      <c r="AV6" s="33" t="s">
        <v>180</v>
      </c>
      <c r="AW6" s="33" t="s">
        <v>181</v>
      </c>
      <c r="AX6" s="33" t="s">
        <v>182</v>
      </c>
      <c r="AY6" s="33" t="s">
        <v>183</v>
      </c>
      <c r="AZ6" s="33" t="s">
        <v>184</v>
      </c>
      <c r="BA6" s="33" t="s">
        <v>185</v>
      </c>
      <c r="BB6" s="33" t="s">
        <v>186</v>
      </c>
      <c r="BC6" s="33" t="s">
        <v>187</v>
      </c>
      <c r="BD6" s="33" t="s">
        <v>188</v>
      </c>
      <c r="BE6" s="33" t="s">
        <v>189</v>
      </c>
      <c r="BF6" s="33" t="s">
        <v>116</v>
      </c>
      <c r="BG6" s="33" t="s">
        <v>116</v>
      </c>
      <c r="BH6" s="33" t="s">
        <v>116</v>
      </c>
      <c r="BI6" s="33" t="s">
        <v>116</v>
      </c>
      <c r="BJ6" s="33" t="s">
        <v>116</v>
      </c>
      <c r="BK6" s="33" t="s">
        <v>116</v>
      </c>
      <c r="BL6" s="33" t="s">
        <v>116</v>
      </c>
      <c r="BM6" s="33" t="s">
        <v>116</v>
      </c>
      <c r="BN6" s="33" t="s">
        <v>116</v>
      </c>
      <c r="BO6" s="33" t="s">
        <v>116</v>
      </c>
      <c r="BP6" s="33" t="s">
        <v>116</v>
      </c>
      <c r="BQ6" s="33" t="s">
        <v>116</v>
      </c>
      <c r="BR6" s="33" t="s">
        <v>116</v>
      </c>
      <c r="BS6" s="33" t="s">
        <v>116</v>
      </c>
      <c r="BT6" s="33" t="s">
        <v>116</v>
      </c>
      <c r="BU6" s="33" t="s">
        <v>116</v>
      </c>
      <c r="BV6" s="33" t="s">
        <v>116</v>
      </c>
      <c r="BW6" s="33" t="s">
        <v>116</v>
      </c>
      <c r="BX6" s="33" t="s">
        <v>116</v>
      </c>
      <c r="BY6" s="33" t="s">
        <v>116</v>
      </c>
      <c r="BZ6" s="33" t="s">
        <v>116</v>
      </c>
      <c r="CA6" s="33" t="s">
        <v>116</v>
      </c>
    </row>
    <row r="7" spans="1:79" s="33" customFormat="1" ht="20.100000000000001" customHeight="1" x14ac:dyDescent="0.25">
      <c r="A7" s="33" t="s">
        <v>190</v>
      </c>
      <c r="B7" s="33" t="s">
        <v>112</v>
      </c>
      <c r="C7" s="33">
        <v>20241220</v>
      </c>
      <c r="D7" s="33" t="s">
        <v>191</v>
      </c>
      <c r="E7" s="33" t="s">
        <v>192</v>
      </c>
      <c r="F7" s="33" t="s">
        <v>193</v>
      </c>
      <c r="G7" s="33" t="s">
        <v>116</v>
      </c>
      <c r="H7" s="33" t="s">
        <v>194</v>
      </c>
      <c r="I7" s="33" t="s">
        <v>116</v>
      </c>
      <c r="J7" s="33" t="s">
        <v>116</v>
      </c>
      <c r="K7" s="33" t="s">
        <v>116</v>
      </c>
      <c r="L7" s="33" t="s">
        <v>116</v>
      </c>
      <c r="M7" s="5" t="s">
        <v>149</v>
      </c>
      <c r="N7" s="33" t="s">
        <v>195</v>
      </c>
      <c r="O7" s="33" t="s">
        <v>112</v>
      </c>
      <c r="P7" s="7" t="s">
        <v>122</v>
      </c>
      <c r="Q7" s="33" t="s">
        <v>122</v>
      </c>
      <c r="R7" s="33" t="s">
        <v>122</v>
      </c>
      <c r="S7" s="33" t="s">
        <v>196</v>
      </c>
      <c r="T7" s="33">
        <v>9782409043796</v>
      </c>
      <c r="U7" s="33" t="s">
        <v>124</v>
      </c>
      <c r="V7" s="33">
        <v>9782409043789</v>
      </c>
      <c r="W7" s="33" t="s">
        <v>125</v>
      </c>
      <c r="X7" s="33" t="s">
        <v>126</v>
      </c>
      <c r="Y7" s="33" t="s">
        <v>112</v>
      </c>
      <c r="Z7" s="33">
        <v>2024</v>
      </c>
      <c r="AA7" s="33" t="s">
        <v>127</v>
      </c>
      <c r="AB7" s="33" t="s">
        <v>128</v>
      </c>
      <c r="AC7" s="33" t="s">
        <v>129</v>
      </c>
      <c r="AD7" s="33" t="s">
        <v>130</v>
      </c>
      <c r="AE7" s="33" t="s">
        <v>131</v>
      </c>
      <c r="AF7" s="33" t="s">
        <v>132</v>
      </c>
      <c r="AG7" s="33" t="s">
        <v>133</v>
      </c>
      <c r="AH7" s="33" t="s">
        <v>134</v>
      </c>
      <c r="AI7" s="33" t="s">
        <v>135</v>
      </c>
      <c r="AJ7" s="33" t="s">
        <v>136</v>
      </c>
      <c r="AK7" s="33" t="s">
        <v>137</v>
      </c>
      <c r="AL7" s="33" t="s">
        <v>138</v>
      </c>
      <c r="AM7" s="33" t="s">
        <v>139</v>
      </c>
      <c r="AN7" s="33" t="s">
        <v>140</v>
      </c>
      <c r="AO7" s="33" t="s">
        <v>141</v>
      </c>
      <c r="AP7" s="33" t="s">
        <v>116</v>
      </c>
      <c r="AQ7" s="33" t="s">
        <v>197</v>
      </c>
      <c r="AR7" s="33" t="s">
        <v>76</v>
      </c>
      <c r="AS7" s="33" t="s">
        <v>198</v>
      </c>
      <c r="AT7" s="33" t="s">
        <v>199</v>
      </c>
      <c r="AU7" s="33" t="s">
        <v>200</v>
      </c>
      <c r="AV7" s="33" t="s">
        <v>201</v>
      </c>
      <c r="AW7" s="33" t="s">
        <v>202</v>
      </c>
      <c r="AX7" s="33" t="s">
        <v>116</v>
      </c>
      <c r="AY7" s="33" t="s">
        <v>116</v>
      </c>
      <c r="AZ7" s="33" t="s">
        <v>116</v>
      </c>
      <c r="BA7" s="33" t="s">
        <v>116</v>
      </c>
      <c r="BB7" s="33" t="s">
        <v>116</v>
      </c>
      <c r="BC7" s="33" t="s">
        <v>116</v>
      </c>
      <c r="BD7" s="33" t="s">
        <v>116</v>
      </c>
      <c r="BE7" s="33" t="s">
        <v>116</v>
      </c>
      <c r="BF7" s="33" t="s">
        <v>116</v>
      </c>
      <c r="BG7" s="33" t="s">
        <v>116</v>
      </c>
      <c r="BH7" s="33" t="s">
        <v>116</v>
      </c>
      <c r="BI7" s="33" t="s">
        <v>116</v>
      </c>
      <c r="BJ7" s="33" t="s">
        <v>116</v>
      </c>
      <c r="BK7" s="33" t="s">
        <v>116</v>
      </c>
      <c r="BL7" s="33" t="s">
        <v>116</v>
      </c>
      <c r="BM7" s="33" t="s">
        <v>116</v>
      </c>
      <c r="BN7" s="33" t="s">
        <v>116</v>
      </c>
      <c r="BO7" s="33" t="s">
        <v>116</v>
      </c>
      <c r="BP7" s="33" t="s">
        <v>116</v>
      </c>
      <c r="BQ7" s="33" t="s">
        <v>116</v>
      </c>
      <c r="BR7" s="33" t="s">
        <v>116</v>
      </c>
      <c r="BS7" s="33" t="s">
        <v>116</v>
      </c>
      <c r="BT7" s="33" t="s">
        <v>116</v>
      </c>
      <c r="BU7" s="33" t="s">
        <v>116</v>
      </c>
      <c r="BV7" s="33" t="s">
        <v>116</v>
      </c>
      <c r="BW7" s="33" t="s">
        <v>116</v>
      </c>
      <c r="BX7" s="33" t="s">
        <v>116</v>
      </c>
      <c r="BY7" s="33" t="s">
        <v>116</v>
      </c>
      <c r="BZ7" s="33" t="s">
        <v>116</v>
      </c>
      <c r="CA7" s="33" t="s">
        <v>116</v>
      </c>
    </row>
    <row r="8" spans="1:79" s="33" customFormat="1" ht="20.100000000000001" customHeight="1" x14ac:dyDescent="0.25">
      <c r="A8" s="33" t="s">
        <v>203</v>
      </c>
      <c r="B8" s="33" t="s">
        <v>112</v>
      </c>
      <c r="C8" s="33">
        <v>20241220</v>
      </c>
      <c r="D8" s="33" t="s">
        <v>204</v>
      </c>
      <c r="E8" s="33" t="s">
        <v>205</v>
      </c>
      <c r="F8" s="33" t="s">
        <v>206</v>
      </c>
      <c r="G8" s="33" t="s">
        <v>116</v>
      </c>
      <c r="H8" s="33" t="s">
        <v>207</v>
      </c>
      <c r="I8" s="33" t="s">
        <v>116</v>
      </c>
      <c r="J8" s="33" t="s">
        <v>116</v>
      </c>
      <c r="K8" s="33" t="s">
        <v>116</v>
      </c>
      <c r="L8" s="33" t="s">
        <v>116</v>
      </c>
      <c r="M8" s="5" t="s">
        <v>208</v>
      </c>
      <c r="N8" s="33" t="s">
        <v>209</v>
      </c>
      <c r="O8" s="33" t="s">
        <v>112</v>
      </c>
      <c r="P8" s="7" t="s">
        <v>122</v>
      </c>
      <c r="Q8" s="33" t="s">
        <v>122</v>
      </c>
      <c r="R8" s="33" t="s">
        <v>122</v>
      </c>
      <c r="S8" s="33" t="s">
        <v>210</v>
      </c>
      <c r="T8" s="33">
        <v>9782409046377</v>
      </c>
      <c r="U8" s="33" t="s">
        <v>124</v>
      </c>
      <c r="V8" s="33">
        <v>9782409046360</v>
      </c>
      <c r="W8" s="33" t="s">
        <v>125</v>
      </c>
      <c r="X8" s="33" t="s">
        <v>126</v>
      </c>
      <c r="Y8" s="33" t="s">
        <v>112</v>
      </c>
      <c r="Z8" s="33">
        <v>2024</v>
      </c>
      <c r="AA8" s="33" t="s">
        <v>127</v>
      </c>
      <c r="AB8" s="33" t="s">
        <v>152</v>
      </c>
      <c r="AC8" s="33" t="s">
        <v>129</v>
      </c>
      <c r="AD8" s="33" t="s">
        <v>130</v>
      </c>
      <c r="AE8" s="33" t="s">
        <v>131</v>
      </c>
      <c r="AF8" s="33" t="s">
        <v>132</v>
      </c>
      <c r="AG8" s="33" t="s">
        <v>133</v>
      </c>
      <c r="AH8" s="33" t="s">
        <v>134</v>
      </c>
      <c r="AI8" s="33" t="s">
        <v>135</v>
      </c>
      <c r="AJ8" s="33" t="s">
        <v>136</v>
      </c>
      <c r="AK8" s="33" t="s">
        <v>137</v>
      </c>
      <c r="AL8" s="33" t="s">
        <v>138</v>
      </c>
      <c r="AM8" s="33" t="s">
        <v>139</v>
      </c>
      <c r="AN8" s="33" t="s">
        <v>140</v>
      </c>
      <c r="AO8" s="33" t="s">
        <v>141</v>
      </c>
      <c r="AP8" s="33" t="s">
        <v>116</v>
      </c>
      <c r="AQ8" s="33" t="s">
        <v>211</v>
      </c>
      <c r="AR8" s="33" t="s">
        <v>76</v>
      </c>
      <c r="AS8" s="33" t="s">
        <v>212</v>
      </c>
      <c r="AT8" s="33" t="s">
        <v>116</v>
      </c>
      <c r="AU8" s="33" t="s">
        <v>116</v>
      </c>
      <c r="AV8" s="33" t="s">
        <v>116</v>
      </c>
      <c r="AW8" s="33" t="s">
        <v>116</v>
      </c>
      <c r="AX8" s="33" t="s">
        <v>116</v>
      </c>
      <c r="AY8" s="33" t="s">
        <v>116</v>
      </c>
      <c r="AZ8" s="33" t="s">
        <v>116</v>
      </c>
      <c r="BA8" s="33" t="s">
        <v>116</v>
      </c>
      <c r="BB8" s="33" t="s">
        <v>116</v>
      </c>
      <c r="BC8" s="33" t="s">
        <v>116</v>
      </c>
      <c r="BD8" s="33" t="s">
        <v>116</v>
      </c>
      <c r="BE8" s="33" t="s">
        <v>116</v>
      </c>
      <c r="BF8" s="33" t="s">
        <v>116</v>
      </c>
      <c r="BG8" s="33" t="s">
        <v>116</v>
      </c>
      <c r="BH8" s="33" t="s">
        <v>116</v>
      </c>
      <c r="BI8" s="33" t="s">
        <v>116</v>
      </c>
      <c r="BJ8" s="33" t="s">
        <v>116</v>
      </c>
      <c r="BK8" s="33" t="s">
        <v>116</v>
      </c>
      <c r="BL8" s="33" t="s">
        <v>116</v>
      </c>
      <c r="BM8" s="33" t="s">
        <v>116</v>
      </c>
      <c r="BN8" s="33" t="s">
        <v>116</v>
      </c>
      <c r="BO8" s="33" t="s">
        <v>116</v>
      </c>
      <c r="BP8" s="33" t="s">
        <v>116</v>
      </c>
      <c r="BQ8" s="33" t="s">
        <v>116</v>
      </c>
      <c r="BR8" s="33" t="s">
        <v>116</v>
      </c>
      <c r="BS8" s="33" t="s">
        <v>116</v>
      </c>
      <c r="BT8" s="33" t="s">
        <v>116</v>
      </c>
      <c r="BU8" s="33" t="s">
        <v>116</v>
      </c>
      <c r="BV8" s="33" t="s">
        <v>116</v>
      </c>
      <c r="BW8" s="33" t="s">
        <v>116</v>
      </c>
      <c r="BX8" s="33" t="s">
        <v>116</v>
      </c>
      <c r="BY8" s="33" t="s">
        <v>116</v>
      </c>
      <c r="BZ8" s="33" t="s">
        <v>116</v>
      </c>
      <c r="CA8" s="33" t="s">
        <v>116</v>
      </c>
    </row>
    <row r="9" spans="1:79" s="33" customFormat="1" ht="20.100000000000001" customHeight="1" x14ac:dyDescent="0.25">
      <c r="A9" s="33" t="s">
        <v>213</v>
      </c>
      <c r="B9" s="33" t="s">
        <v>112</v>
      </c>
      <c r="C9" s="33">
        <v>20241220</v>
      </c>
      <c r="D9" s="33" t="s">
        <v>214</v>
      </c>
      <c r="E9" s="33" t="s">
        <v>215</v>
      </c>
      <c r="F9" s="33" t="s">
        <v>216</v>
      </c>
      <c r="G9" s="33" t="s">
        <v>116</v>
      </c>
      <c r="H9" s="33" t="s">
        <v>217</v>
      </c>
      <c r="I9" s="33" t="s">
        <v>218</v>
      </c>
      <c r="J9" s="33" t="s">
        <v>116</v>
      </c>
      <c r="K9" s="33" t="s">
        <v>116</v>
      </c>
      <c r="L9" s="33" t="s">
        <v>116</v>
      </c>
      <c r="M9" s="5" t="s">
        <v>219</v>
      </c>
      <c r="N9" s="33" t="s">
        <v>220</v>
      </c>
      <c r="O9" s="33" t="s">
        <v>112</v>
      </c>
      <c r="P9" s="7" t="s">
        <v>122</v>
      </c>
      <c r="Q9" s="33" t="s">
        <v>122</v>
      </c>
      <c r="R9" s="33" t="s">
        <v>122</v>
      </c>
      <c r="S9" s="33" t="s">
        <v>221</v>
      </c>
      <c r="T9" s="33">
        <v>9782409045035</v>
      </c>
      <c r="U9" s="33" t="s">
        <v>124</v>
      </c>
      <c r="V9" s="33">
        <v>9782409045028</v>
      </c>
      <c r="W9" s="33" t="s">
        <v>125</v>
      </c>
      <c r="X9" s="33" t="s">
        <v>126</v>
      </c>
      <c r="Y9" s="33" t="s">
        <v>112</v>
      </c>
      <c r="Z9" s="33">
        <v>2024</v>
      </c>
      <c r="AA9" s="33" t="s">
        <v>127</v>
      </c>
      <c r="AB9" s="33" t="s">
        <v>222</v>
      </c>
      <c r="AC9" s="33" t="s">
        <v>129</v>
      </c>
      <c r="AD9" s="33" t="s">
        <v>130</v>
      </c>
      <c r="AE9" s="33" t="s">
        <v>131</v>
      </c>
      <c r="AF9" s="33" t="s">
        <v>132</v>
      </c>
      <c r="AG9" s="33" t="s">
        <v>133</v>
      </c>
      <c r="AH9" s="33" t="s">
        <v>134</v>
      </c>
      <c r="AI9" s="33" t="s">
        <v>135</v>
      </c>
      <c r="AJ9" s="33" t="s">
        <v>136</v>
      </c>
      <c r="AK9" s="33" t="s">
        <v>137</v>
      </c>
      <c r="AL9" s="33" t="s">
        <v>138</v>
      </c>
      <c r="AM9" s="33" t="s">
        <v>139</v>
      </c>
      <c r="AN9" s="33" t="s">
        <v>140</v>
      </c>
      <c r="AO9" s="33" t="s">
        <v>141</v>
      </c>
      <c r="AP9" s="33" t="s">
        <v>116</v>
      </c>
      <c r="AQ9" s="33" t="s">
        <v>223</v>
      </c>
      <c r="AR9" s="33" t="s">
        <v>76</v>
      </c>
      <c r="AS9" s="33" t="s">
        <v>224</v>
      </c>
      <c r="AT9" s="33" t="s">
        <v>225</v>
      </c>
      <c r="AU9" s="33" t="s">
        <v>226</v>
      </c>
      <c r="AV9" s="33" t="s">
        <v>227</v>
      </c>
      <c r="AW9" s="33" t="s">
        <v>228</v>
      </c>
      <c r="AX9" s="33" t="s">
        <v>229</v>
      </c>
      <c r="AY9" s="33" t="s">
        <v>230</v>
      </c>
      <c r="AZ9" s="33" t="s">
        <v>231</v>
      </c>
      <c r="BA9" s="33" t="s">
        <v>232</v>
      </c>
      <c r="BB9" s="33" t="s">
        <v>233</v>
      </c>
      <c r="BC9" s="33" t="s">
        <v>234</v>
      </c>
      <c r="BD9" s="33" t="s">
        <v>235</v>
      </c>
      <c r="BE9" s="33" t="s">
        <v>236</v>
      </c>
      <c r="BF9" s="33" t="s">
        <v>237</v>
      </c>
      <c r="BG9" s="33" t="s">
        <v>238</v>
      </c>
      <c r="BH9" s="33" t="s">
        <v>239</v>
      </c>
      <c r="BI9" s="33" t="s">
        <v>240</v>
      </c>
      <c r="BJ9" s="33" t="s">
        <v>116</v>
      </c>
      <c r="BK9" s="33" t="s">
        <v>116</v>
      </c>
      <c r="BL9" s="33" t="s">
        <v>116</v>
      </c>
      <c r="BM9" s="33" t="s">
        <v>116</v>
      </c>
      <c r="BN9" s="33" t="s">
        <v>116</v>
      </c>
      <c r="BO9" s="33" t="s">
        <v>116</v>
      </c>
      <c r="BP9" s="33" t="s">
        <v>116</v>
      </c>
      <c r="BQ9" s="33" t="s">
        <v>116</v>
      </c>
      <c r="BR9" s="33" t="s">
        <v>116</v>
      </c>
      <c r="BS9" s="33" t="s">
        <v>116</v>
      </c>
      <c r="BT9" s="33" t="s">
        <v>116</v>
      </c>
      <c r="BU9" s="33" t="s">
        <v>116</v>
      </c>
      <c r="BV9" s="33" t="s">
        <v>116</v>
      </c>
      <c r="BW9" s="33" t="s">
        <v>116</v>
      </c>
      <c r="BX9" s="33" t="s">
        <v>116</v>
      </c>
      <c r="BY9" s="33" t="s">
        <v>116</v>
      </c>
      <c r="BZ9" s="33" t="s">
        <v>116</v>
      </c>
      <c r="CA9" s="33" t="s">
        <v>116</v>
      </c>
    </row>
    <row r="10" spans="1:79" s="33" customFormat="1" ht="20.100000000000001" customHeight="1" x14ac:dyDescent="0.25">
      <c r="A10" s="33" t="s">
        <v>241</v>
      </c>
      <c r="B10" s="33" t="s">
        <v>112</v>
      </c>
      <c r="C10" s="33">
        <v>20241220</v>
      </c>
      <c r="D10" s="33" t="s">
        <v>242</v>
      </c>
      <c r="E10" s="33" t="s">
        <v>243</v>
      </c>
      <c r="F10" s="33" t="s">
        <v>244</v>
      </c>
      <c r="G10" s="33" t="s">
        <v>116</v>
      </c>
      <c r="H10" s="33" t="s">
        <v>245</v>
      </c>
      <c r="I10" s="33" t="s">
        <v>116</v>
      </c>
      <c r="J10" s="33" t="s">
        <v>116</v>
      </c>
      <c r="K10" s="33" t="s">
        <v>116</v>
      </c>
      <c r="L10" s="33" t="s">
        <v>116</v>
      </c>
      <c r="M10" s="5" t="s">
        <v>246</v>
      </c>
      <c r="N10" s="33" t="s">
        <v>247</v>
      </c>
      <c r="O10" s="33" t="s">
        <v>112</v>
      </c>
      <c r="P10" s="7" t="s">
        <v>122</v>
      </c>
      <c r="Q10" s="33" t="s">
        <v>122</v>
      </c>
      <c r="R10" s="33" t="s">
        <v>122</v>
      </c>
      <c r="S10" s="33" t="s">
        <v>248</v>
      </c>
      <c r="T10" s="33">
        <v>9782409047138</v>
      </c>
      <c r="U10" s="33" t="s">
        <v>124</v>
      </c>
      <c r="V10" s="33">
        <v>9782409047121</v>
      </c>
      <c r="W10" s="33" t="s">
        <v>125</v>
      </c>
      <c r="X10" s="33" t="s">
        <v>126</v>
      </c>
      <c r="Y10" s="33" t="s">
        <v>112</v>
      </c>
      <c r="Z10" s="33">
        <v>2024</v>
      </c>
      <c r="AA10" s="33" t="s">
        <v>127</v>
      </c>
      <c r="AB10" s="33" t="s">
        <v>249</v>
      </c>
      <c r="AC10" s="33" t="s">
        <v>129</v>
      </c>
      <c r="AD10" s="33" t="s">
        <v>130</v>
      </c>
      <c r="AE10" s="33" t="s">
        <v>131</v>
      </c>
      <c r="AF10" s="33" t="s">
        <v>132</v>
      </c>
      <c r="AG10" s="33" t="s">
        <v>133</v>
      </c>
      <c r="AH10" s="33" t="s">
        <v>134</v>
      </c>
      <c r="AI10" s="33" t="s">
        <v>135</v>
      </c>
      <c r="AJ10" s="33" t="s">
        <v>136</v>
      </c>
      <c r="AK10" s="33" t="s">
        <v>137</v>
      </c>
      <c r="AL10" s="33" t="s">
        <v>138</v>
      </c>
      <c r="AM10" s="33" t="s">
        <v>139</v>
      </c>
      <c r="AN10" s="33" t="s">
        <v>140</v>
      </c>
      <c r="AO10" s="33" t="s">
        <v>141</v>
      </c>
      <c r="AP10" s="33" t="s">
        <v>116</v>
      </c>
      <c r="AQ10" s="33" t="s">
        <v>250</v>
      </c>
      <c r="AR10" s="33" t="s">
        <v>76</v>
      </c>
      <c r="AS10" s="33" t="s">
        <v>251</v>
      </c>
      <c r="AT10" s="33" t="s">
        <v>116</v>
      </c>
      <c r="AU10" s="33" t="s">
        <v>116</v>
      </c>
      <c r="AV10" s="33" t="s">
        <v>116</v>
      </c>
      <c r="AW10" s="33" t="s">
        <v>116</v>
      </c>
      <c r="AX10" s="33" t="s">
        <v>116</v>
      </c>
      <c r="AY10" s="33" t="s">
        <v>116</v>
      </c>
      <c r="AZ10" s="33" t="s">
        <v>116</v>
      </c>
      <c r="BA10" s="33" t="s">
        <v>116</v>
      </c>
      <c r="BB10" s="33" t="s">
        <v>116</v>
      </c>
      <c r="BC10" s="33" t="s">
        <v>116</v>
      </c>
      <c r="BD10" s="33" t="s">
        <v>116</v>
      </c>
      <c r="BE10" s="33" t="s">
        <v>116</v>
      </c>
      <c r="BF10" s="33" t="s">
        <v>116</v>
      </c>
      <c r="BG10" s="33" t="s">
        <v>116</v>
      </c>
      <c r="BH10" s="33" t="s">
        <v>116</v>
      </c>
      <c r="BI10" s="33" t="s">
        <v>116</v>
      </c>
      <c r="BJ10" s="33" t="s">
        <v>116</v>
      </c>
      <c r="BK10" s="33" t="s">
        <v>116</v>
      </c>
      <c r="BL10" s="33" t="s">
        <v>116</v>
      </c>
      <c r="BM10" s="33" t="s">
        <v>116</v>
      </c>
      <c r="BN10" s="33" t="s">
        <v>116</v>
      </c>
      <c r="BO10" s="33" t="s">
        <v>116</v>
      </c>
      <c r="BP10" s="33" t="s">
        <v>116</v>
      </c>
      <c r="BQ10" s="33" t="s">
        <v>116</v>
      </c>
      <c r="BR10" s="33" t="s">
        <v>116</v>
      </c>
      <c r="BS10" s="33" t="s">
        <v>116</v>
      </c>
      <c r="BT10" s="33" t="s">
        <v>116</v>
      </c>
      <c r="BU10" s="33" t="s">
        <v>116</v>
      </c>
      <c r="BV10" s="33" t="s">
        <v>116</v>
      </c>
      <c r="BW10" s="33" t="s">
        <v>116</v>
      </c>
      <c r="BX10" s="33" t="s">
        <v>116</v>
      </c>
      <c r="BY10" s="33" t="s">
        <v>116</v>
      </c>
      <c r="BZ10" s="33" t="s">
        <v>116</v>
      </c>
      <c r="CA10" s="33" t="s">
        <v>116</v>
      </c>
    </row>
    <row r="11" spans="1:79" s="33" customFormat="1" ht="20.100000000000001" customHeight="1" x14ac:dyDescent="0.25">
      <c r="A11" s="33" t="s">
        <v>252</v>
      </c>
      <c r="B11" s="33" t="s">
        <v>112</v>
      </c>
      <c r="C11" s="33">
        <v>20241220</v>
      </c>
      <c r="D11" s="33" t="s">
        <v>253</v>
      </c>
      <c r="E11" s="33" t="s">
        <v>254</v>
      </c>
      <c r="F11" s="33" t="s">
        <v>255</v>
      </c>
      <c r="G11" s="33" t="s">
        <v>116</v>
      </c>
      <c r="H11" s="33" t="s">
        <v>256</v>
      </c>
      <c r="I11" s="33" t="s">
        <v>116</v>
      </c>
      <c r="J11" s="33" t="s">
        <v>116</v>
      </c>
      <c r="K11" s="33" t="s">
        <v>116</v>
      </c>
      <c r="L11" s="33" t="s">
        <v>116</v>
      </c>
      <c r="M11" s="5" t="s">
        <v>257</v>
      </c>
      <c r="N11" s="33" t="s">
        <v>258</v>
      </c>
      <c r="O11" s="33" t="s">
        <v>112</v>
      </c>
      <c r="P11" s="7" t="s">
        <v>122</v>
      </c>
      <c r="Q11" s="33" t="s">
        <v>122</v>
      </c>
      <c r="R11" s="33" t="s">
        <v>122</v>
      </c>
      <c r="S11" s="33" t="s">
        <v>259</v>
      </c>
      <c r="T11" s="33">
        <v>9782409044496</v>
      </c>
      <c r="U11" s="33" t="s">
        <v>124</v>
      </c>
      <c r="V11" s="33">
        <v>9782409044489</v>
      </c>
      <c r="W11" s="33" t="s">
        <v>125</v>
      </c>
      <c r="X11" s="33" t="s">
        <v>126</v>
      </c>
      <c r="Y11" s="33" t="s">
        <v>112</v>
      </c>
      <c r="Z11" s="33">
        <v>2024</v>
      </c>
      <c r="AA11" s="33" t="s">
        <v>127</v>
      </c>
      <c r="AB11" s="33" t="s">
        <v>260</v>
      </c>
      <c r="AC11" s="33" t="s">
        <v>129</v>
      </c>
      <c r="AD11" s="33" t="s">
        <v>130</v>
      </c>
      <c r="AE11" s="33" t="s">
        <v>131</v>
      </c>
      <c r="AF11" s="33" t="s">
        <v>132</v>
      </c>
      <c r="AG11" s="33" t="s">
        <v>133</v>
      </c>
      <c r="AH11" s="33" t="s">
        <v>134</v>
      </c>
      <c r="AI11" s="33" t="s">
        <v>135</v>
      </c>
      <c r="AJ11" s="33" t="s">
        <v>136</v>
      </c>
      <c r="AK11" s="33" t="s">
        <v>137</v>
      </c>
      <c r="AL11" s="33" t="s">
        <v>138</v>
      </c>
      <c r="AM11" s="33" t="s">
        <v>139</v>
      </c>
      <c r="AN11" s="33" t="s">
        <v>140</v>
      </c>
      <c r="AO11" s="33" t="s">
        <v>141</v>
      </c>
      <c r="AP11" s="33" t="s">
        <v>116</v>
      </c>
      <c r="AQ11" s="33" t="s">
        <v>261</v>
      </c>
      <c r="AR11" s="33" t="s">
        <v>76</v>
      </c>
      <c r="AS11" s="33" t="s">
        <v>262</v>
      </c>
      <c r="AT11" s="33" t="s">
        <v>263</v>
      </c>
      <c r="AU11" s="33" t="s">
        <v>264</v>
      </c>
      <c r="AV11" s="33" t="s">
        <v>265</v>
      </c>
      <c r="AW11" s="33" t="s">
        <v>266</v>
      </c>
      <c r="AX11" s="33" t="s">
        <v>267</v>
      </c>
      <c r="AY11" s="33" t="s">
        <v>268</v>
      </c>
      <c r="AZ11" s="33" t="s">
        <v>269</v>
      </c>
      <c r="BA11" s="33" t="s">
        <v>270</v>
      </c>
      <c r="BB11" s="33" t="s">
        <v>271</v>
      </c>
      <c r="BC11" s="33" t="s">
        <v>272</v>
      </c>
      <c r="BD11" s="33" t="s">
        <v>273</v>
      </c>
      <c r="BE11" s="33" t="s">
        <v>116</v>
      </c>
      <c r="BF11" s="33" t="s">
        <v>116</v>
      </c>
      <c r="BG11" s="33" t="s">
        <v>116</v>
      </c>
      <c r="BH11" s="33" t="s">
        <v>116</v>
      </c>
      <c r="BI11" s="33" t="s">
        <v>116</v>
      </c>
      <c r="BJ11" s="33" t="s">
        <v>116</v>
      </c>
      <c r="BK11" s="33" t="s">
        <v>116</v>
      </c>
      <c r="BL11" s="33" t="s">
        <v>116</v>
      </c>
      <c r="BM11" s="33" t="s">
        <v>116</v>
      </c>
      <c r="BN11" s="33" t="s">
        <v>116</v>
      </c>
      <c r="BO11" s="33" t="s">
        <v>116</v>
      </c>
      <c r="BP11" s="33" t="s">
        <v>116</v>
      </c>
      <c r="BQ11" s="33" t="s">
        <v>116</v>
      </c>
      <c r="BR11" s="33" t="s">
        <v>116</v>
      </c>
      <c r="BS11" s="33" t="s">
        <v>116</v>
      </c>
      <c r="BT11" s="33" t="s">
        <v>116</v>
      </c>
      <c r="BU11" s="33" t="s">
        <v>116</v>
      </c>
      <c r="BV11" s="33" t="s">
        <v>116</v>
      </c>
      <c r="BW11" s="33" t="s">
        <v>116</v>
      </c>
      <c r="BX11" s="33" t="s">
        <v>116</v>
      </c>
      <c r="BY11" s="33" t="s">
        <v>116</v>
      </c>
      <c r="BZ11" s="33" t="s">
        <v>116</v>
      </c>
      <c r="CA11" s="33" t="s">
        <v>116</v>
      </c>
    </row>
    <row r="12" spans="1:79" s="33" customFormat="1" ht="20.100000000000001" customHeight="1" x14ac:dyDescent="0.25">
      <c r="A12" s="33" t="s">
        <v>274</v>
      </c>
      <c r="B12" s="33" t="s">
        <v>112</v>
      </c>
      <c r="C12" s="33">
        <v>20241220</v>
      </c>
      <c r="D12" s="33" t="s">
        <v>275</v>
      </c>
      <c r="E12" s="33" t="s">
        <v>276</v>
      </c>
      <c r="F12" s="33" t="s">
        <v>277</v>
      </c>
      <c r="G12" s="33" t="s">
        <v>116</v>
      </c>
      <c r="H12" s="33" t="s">
        <v>278</v>
      </c>
      <c r="I12" s="33" t="s">
        <v>116</v>
      </c>
      <c r="J12" s="33" t="s">
        <v>116</v>
      </c>
      <c r="K12" s="33" t="s">
        <v>116</v>
      </c>
      <c r="L12" s="33" t="s">
        <v>116</v>
      </c>
      <c r="M12" s="5" t="s">
        <v>257</v>
      </c>
      <c r="N12" s="33" t="s">
        <v>279</v>
      </c>
      <c r="O12" s="33" t="s">
        <v>112</v>
      </c>
      <c r="P12" s="7" t="s">
        <v>122</v>
      </c>
      <c r="Q12" s="33" t="s">
        <v>122</v>
      </c>
      <c r="R12" s="33" t="s">
        <v>122</v>
      </c>
      <c r="S12" s="33" t="s">
        <v>280</v>
      </c>
      <c r="T12" s="33">
        <v>9782409044083</v>
      </c>
      <c r="U12" s="33" t="s">
        <v>124</v>
      </c>
      <c r="V12" s="33">
        <v>9782409044076</v>
      </c>
      <c r="W12" s="33" t="s">
        <v>125</v>
      </c>
      <c r="X12" s="33" t="s">
        <v>126</v>
      </c>
      <c r="Y12" s="33" t="s">
        <v>112</v>
      </c>
      <c r="Z12" s="33">
        <v>2024</v>
      </c>
      <c r="AA12" s="33" t="s">
        <v>127</v>
      </c>
      <c r="AB12" s="33" t="s">
        <v>152</v>
      </c>
      <c r="AC12" s="33" t="s">
        <v>129</v>
      </c>
      <c r="AD12" s="33" t="s">
        <v>130</v>
      </c>
      <c r="AE12" s="33" t="s">
        <v>131</v>
      </c>
      <c r="AF12" s="33" t="s">
        <v>132</v>
      </c>
      <c r="AG12" s="33" t="s">
        <v>133</v>
      </c>
      <c r="AH12" s="33" t="s">
        <v>134</v>
      </c>
      <c r="AI12" s="33" t="s">
        <v>135</v>
      </c>
      <c r="AJ12" s="33" t="s">
        <v>136</v>
      </c>
      <c r="AK12" s="33" t="s">
        <v>137</v>
      </c>
      <c r="AL12" s="33" t="s">
        <v>138</v>
      </c>
      <c r="AM12" s="33" t="s">
        <v>139</v>
      </c>
      <c r="AN12" s="33" t="s">
        <v>140</v>
      </c>
      <c r="AO12" s="33" t="s">
        <v>141</v>
      </c>
      <c r="AP12" s="33" t="s">
        <v>116</v>
      </c>
      <c r="AQ12" s="33" t="s">
        <v>281</v>
      </c>
      <c r="AR12" s="33" t="s">
        <v>76</v>
      </c>
      <c r="AS12" s="33" t="s">
        <v>282</v>
      </c>
      <c r="AT12" s="33" t="s">
        <v>283</v>
      </c>
      <c r="AU12" s="33" t="s">
        <v>284</v>
      </c>
      <c r="AV12" s="33" t="s">
        <v>285</v>
      </c>
      <c r="AW12" s="33" t="s">
        <v>286</v>
      </c>
      <c r="AX12" s="33" t="s">
        <v>287</v>
      </c>
      <c r="AY12" s="33" t="s">
        <v>288</v>
      </c>
      <c r="AZ12" s="33" t="s">
        <v>116</v>
      </c>
      <c r="BA12" s="33" t="s">
        <v>116</v>
      </c>
      <c r="BB12" s="33" t="s">
        <v>116</v>
      </c>
      <c r="BC12" s="33" t="s">
        <v>116</v>
      </c>
      <c r="BD12" s="33" t="s">
        <v>116</v>
      </c>
      <c r="BE12" s="33" t="s">
        <v>116</v>
      </c>
      <c r="BF12" s="33" t="s">
        <v>116</v>
      </c>
      <c r="BG12" s="33" t="s">
        <v>116</v>
      </c>
      <c r="BH12" s="33" t="s">
        <v>116</v>
      </c>
      <c r="BI12" s="33" t="s">
        <v>116</v>
      </c>
      <c r="BJ12" s="33" t="s">
        <v>116</v>
      </c>
      <c r="BK12" s="33" t="s">
        <v>116</v>
      </c>
      <c r="BL12" s="33" t="s">
        <v>116</v>
      </c>
      <c r="BM12" s="33" t="s">
        <v>116</v>
      </c>
      <c r="BN12" s="33" t="s">
        <v>116</v>
      </c>
      <c r="BO12" s="33" t="s">
        <v>116</v>
      </c>
      <c r="BP12" s="33" t="s">
        <v>116</v>
      </c>
      <c r="BQ12" s="33" t="s">
        <v>116</v>
      </c>
      <c r="BR12" s="33" t="s">
        <v>116</v>
      </c>
      <c r="BS12" s="33" t="s">
        <v>116</v>
      </c>
      <c r="BT12" s="33" t="s">
        <v>116</v>
      </c>
      <c r="BU12" s="33" t="s">
        <v>116</v>
      </c>
      <c r="BV12" s="33" t="s">
        <v>116</v>
      </c>
      <c r="BW12" s="33" t="s">
        <v>116</v>
      </c>
      <c r="BX12" s="33" t="s">
        <v>116</v>
      </c>
      <c r="BY12" s="33" t="s">
        <v>116</v>
      </c>
      <c r="BZ12" s="33" t="s">
        <v>116</v>
      </c>
      <c r="CA12" s="33" t="s">
        <v>116</v>
      </c>
    </row>
    <row r="13" spans="1:79" s="17" customFormat="1" ht="20.100000000000001" customHeight="1" x14ac:dyDescent="0.25">
      <c r="A13" s="17" t="s">
        <v>289</v>
      </c>
      <c r="B13" s="17" t="s">
        <v>112</v>
      </c>
      <c r="C13" s="27">
        <v>20241220</v>
      </c>
      <c r="D13" s="17" t="s">
        <v>290</v>
      </c>
      <c r="E13" s="17" t="s">
        <v>291</v>
      </c>
      <c r="F13" s="17" t="s">
        <v>292</v>
      </c>
      <c r="G13" s="17" t="s">
        <v>116</v>
      </c>
      <c r="H13" s="17" t="s">
        <v>293</v>
      </c>
      <c r="I13" s="17" t="s">
        <v>294</v>
      </c>
      <c r="J13" s="17" t="s">
        <v>116</v>
      </c>
      <c r="K13" s="17" t="s">
        <v>116</v>
      </c>
      <c r="L13" s="17" t="s">
        <v>116</v>
      </c>
      <c r="M13" s="5" t="s">
        <v>246</v>
      </c>
      <c r="N13" s="17" t="s">
        <v>295</v>
      </c>
      <c r="O13" s="17" t="s">
        <v>112</v>
      </c>
      <c r="P13" s="7" t="s">
        <v>122</v>
      </c>
      <c r="Q13" s="17" t="s">
        <v>122</v>
      </c>
      <c r="R13" s="17" t="s">
        <v>122</v>
      </c>
      <c r="S13" s="17" t="s">
        <v>296</v>
      </c>
      <c r="T13" s="27">
        <v>9782409047114</v>
      </c>
      <c r="U13" s="17" t="s">
        <v>124</v>
      </c>
      <c r="V13" s="27">
        <v>9782409047107</v>
      </c>
      <c r="W13" s="17" t="s">
        <v>125</v>
      </c>
      <c r="X13" s="17" t="s">
        <v>126</v>
      </c>
      <c r="Y13" s="17" t="s">
        <v>112</v>
      </c>
      <c r="Z13" s="27">
        <v>2024</v>
      </c>
      <c r="AA13" s="17" t="s">
        <v>127</v>
      </c>
      <c r="AB13" s="17" t="s">
        <v>128</v>
      </c>
      <c r="AC13" s="17" t="s">
        <v>129</v>
      </c>
      <c r="AD13" s="17" t="s">
        <v>130</v>
      </c>
      <c r="AE13" s="17" t="s">
        <v>131</v>
      </c>
      <c r="AF13" s="17" t="s">
        <v>132</v>
      </c>
      <c r="AG13" s="17" t="s">
        <v>133</v>
      </c>
      <c r="AH13" s="17" t="s">
        <v>134</v>
      </c>
      <c r="AI13" s="17" t="s">
        <v>135</v>
      </c>
      <c r="AJ13" s="17" t="s">
        <v>136</v>
      </c>
      <c r="AK13" s="17" t="s">
        <v>137</v>
      </c>
      <c r="AL13" s="17" t="s">
        <v>138</v>
      </c>
      <c r="AM13" s="17" t="s">
        <v>139</v>
      </c>
      <c r="AN13" s="17" t="s">
        <v>140</v>
      </c>
      <c r="AO13" s="17" t="s">
        <v>141</v>
      </c>
      <c r="AP13" s="17" t="s">
        <v>116</v>
      </c>
      <c r="AQ13" s="17" t="s">
        <v>297</v>
      </c>
      <c r="AR13" s="17" t="s">
        <v>76</v>
      </c>
      <c r="AS13" s="17" t="s">
        <v>298</v>
      </c>
      <c r="AT13" s="17" t="s">
        <v>299</v>
      </c>
      <c r="AU13" s="17" t="s">
        <v>300</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301</v>
      </c>
      <c r="B14" s="17" t="s">
        <v>112</v>
      </c>
      <c r="C14" s="27">
        <v>20241220</v>
      </c>
      <c r="D14" s="17" t="s">
        <v>302</v>
      </c>
      <c r="E14" s="17" t="s">
        <v>303</v>
      </c>
      <c r="F14" s="17" t="s">
        <v>304</v>
      </c>
      <c r="G14" s="17" t="s">
        <v>116</v>
      </c>
      <c r="H14" s="17" t="s">
        <v>305</v>
      </c>
      <c r="I14" s="17" t="s">
        <v>306</v>
      </c>
      <c r="J14" s="17" t="s">
        <v>116</v>
      </c>
      <c r="K14" s="17" t="s">
        <v>116</v>
      </c>
      <c r="L14" s="17" t="s">
        <v>116</v>
      </c>
      <c r="M14" s="5" t="s">
        <v>149</v>
      </c>
      <c r="N14" s="17" t="s">
        <v>307</v>
      </c>
      <c r="O14" s="17" t="s">
        <v>112</v>
      </c>
      <c r="P14" s="7" t="s">
        <v>122</v>
      </c>
      <c r="Q14" s="17" t="s">
        <v>122</v>
      </c>
      <c r="R14" s="17" t="s">
        <v>122</v>
      </c>
      <c r="S14" s="17" t="s">
        <v>308</v>
      </c>
      <c r="T14" s="27">
        <v>9782409043710</v>
      </c>
      <c r="U14" s="17" t="s">
        <v>124</v>
      </c>
      <c r="V14" s="27">
        <v>9782409043703</v>
      </c>
      <c r="W14" s="17" t="s">
        <v>125</v>
      </c>
      <c r="X14" s="17" t="s">
        <v>126</v>
      </c>
      <c r="Y14" s="17" t="s">
        <v>112</v>
      </c>
      <c r="Z14" s="27">
        <v>2024</v>
      </c>
      <c r="AA14" s="17" t="s">
        <v>127</v>
      </c>
      <c r="AB14" s="17" t="s">
        <v>164</v>
      </c>
      <c r="AC14" s="17" t="s">
        <v>129</v>
      </c>
      <c r="AD14" s="17" t="s">
        <v>130</v>
      </c>
      <c r="AE14" s="17" t="s">
        <v>131</v>
      </c>
      <c r="AF14" s="17" t="s">
        <v>132</v>
      </c>
      <c r="AG14" s="17" t="s">
        <v>133</v>
      </c>
      <c r="AH14" s="17" t="s">
        <v>134</v>
      </c>
      <c r="AI14" s="17" t="s">
        <v>135</v>
      </c>
      <c r="AJ14" s="17" t="s">
        <v>136</v>
      </c>
      <c r="AK14" s="17" t="s">
        <v>137</v>
      </c>
      <c r="AL14" s="17" t="s">
        <v>138</v>
      </c>
      <c r="AM14" s="17" t="s">
        <v>139</v>
      </c>
      <c r="AN14" s="17" t="s">
        <v>140</v>
      </c>
      <c r="AO14" s="17" t="s">
        <v>141</v>
      </c>
      <c r="AP14" s="17" t="s">
        <v>116</v>
      </c>
      <c r="AQ14" s="17" t="s">
        <v>309</v>
      </c>
      <c r="AR14" s="17" t="s">
        <v>76</v>
      </c>
      <c r="AS14" s="17" t="s">
        <v>310</v>
      </c>
      <c r="AT14" s="17" t="s">
        <v>311</v>
      </c>
      <c r="AU14" s="17" t="s">
        <v>312</v>
      </c>
      <c r="AV14" s="17" t="s">
        <v>313</v>
      </c>
      <c r="AW14" s="17" t="s">
        <v>314</v>
      </c>
      <c r="AX14" s="17" t="s">
        <v>315</v>
      </c>
      <c r="AY14" s="17" t="s">
        <v>316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317</v>
      </c>
      <c r="B15" s="17" t="s">
        <v>112</v>
      </c>
      <c r="C15" s="27">
        <v>20241220</v>
      </c>
      <c r="D15" s="17" t="s">
        <v>318</v>
      </c>
      <c r="E15" s="17" t="s">
        <v>319</v>
      </c>
      <c r="F15" s="17" t="s">
        <v>320</v>
      </c>
      <c r="G15" s="17" t="s">
        <v>116</v>
      </c>
      <c r="H15" s="17" t="s">
        <v>321</v>
      </c>
      <c r="I15" s="17" t="s">
        <v>116</v>
      </c>
      <c r="J15" s="17" t="s">
        <v>116</v>
      </c>
      <c r="K15" s="17" t="s">
        <v>116</v>
      </c>
      <c r="L15" s="17" t="s">
        <v>116</v>
      </c>
      <c r="M15" s="5" t="s">
        <v>322</v>
      </c>
      <c r="N15" s="17" t="s">
        <v>323</v>
      </c>
      <c r="O15" s="17" t="s">
        <v>112</v>
      </c>
      <c r="P15" s="7" t="s">
        <v>122</v>
      </c>
      <c r="Q15" s="17" t="s">
        <v>122</v>
      </c>
      <c r="R15" s="17" t="s">
        <v>122</v>
      </c>
      <c r="S15" s="17" t="s">
        <v>324</v>
      </c>
      <c r="T15" s="27">
        <v>9782409047626</v>
      </c>
      <c r="U15" s="17" t="s">
        <v>124</v>
      </c>
      <c r="V15" s="27">
        <v>9782409047619</v>
      </c>
      <c r="W15" s="17" t="s">
        <v>125</v>
      </c>
      <c r="X15" s="17" t="s">
        <v>126</v>
      </c>
      <c r="Y15" s="17" t="s">
        <v>112</v>
      </c>
      <c r="Z15" s="27">
        <v>2024</v>
      </c>
      <c r="AA15" s="17" t="s">
        <v>127</v>
      </c>
      <c r="AB15" s="17" t="s">
        <v>249</v>
      </c>
      <c r="AC15" s="17" t="s">
        <v>129</v>
      </c>
      <c r="AD15" s="17" t="s">
        <v>130</v>
      </c>
      <c r="AE15" s="17" t="s">
        <v>131</v>
      </c>
      <c r="AF15" s="17" t="s">
        <v>132</v>
      </c>
      <c r="AG15" s="17" t="s">
        <v>133</v>
      </c>
      <c r="AH15" s="17" t="s">
        <v>134</v>
      </c>
      <c r="AI15" s="17" t="s">
        <v>135</v>
      </c>
      <c r="AJ15" s="17" t="s">
        <v>136</v>
      </c>
      <c r="AK15" s="17" t="s">
        <v>137</v>
      </c>
      <c r="AL15" s="17" t="s">
        <v>138</v>
      </c>
      <c r="AM15" s="17" t="s">
        <v>139</v>
      </c>
      <c r="AN15" s="17" t="s">
        <v>140</v>
      </c>
      <c r="AO15" s="17" t="s">
        <v>141</v>
      </c>
      <c r="AP15" s="17" t="s">
        <v>116</v>
      </c>
      <c r="AQ15" s="17" t="s">
        <v>325</v>
      </c>
      <c r="AR15" s="17" t="s">
        <v>76</v>
      </c>
      <c r="AS15" s="17" t="s">
        <v>326</v>
      </c>
      <c r="AT15" s="17" t="s">
        <v>116</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327</v>
      </c>
      <c r="B16" s="17" t="s">
        <v>112</v>
      </c>
      <c r="C16" s="27">
        <v>20241220</v>
      </c>
      <c r="D16" s="17" t="s">
        <v>328</v>
      </c>
      <c r="E16" s="17" t="s">
        <v>329</v>
      </c>
      <c r="F16" s="17" t="s">
        <v>330</v>
      </c>
      <c r="G16" s="17" t="s">
        <v>116</v>
      </c>
      <c r="H16" s="17" t="s">
        <v>331</v>
      </c>
      <c r="I16" s="17" t="s">
        <v>116</v>
      </c>
      <c r="J16" s="17" t="s">
        <v>116</v>
      </c>
      <c r="K16" s="17" t="s">
        <v>116</v>
      </c>
      <c r="L16" s="17" t="s">
        <v>116</v>
      </c>
      <c r="M16" s="5" t="s">
        <v>208</v>
      </c>
      <c r="N16" s="17" t="s">
        <v>162</v>
      </c>
      <c r="O16" s="17" t="s">
        <v>112</v>
      </c>
      <c r="P16" s="7" t="s">
        <v>122</v>
      </c>
      <c r="Q16" s="17" t="s">
        <v>122</v>
      </c>
      <c r="R16" s="17" t="s">
        <v>122</v>
      </c>
      <c r="S16" s="17" t="s">
        <v>332</v>
      </c>
      <c r="T16" s="27">
        <v>9782409046193</v>
      </c>
      <c r="U16" s="17" t="s">
        <v>124</v>
      </c>
      <c r="V16" s="27">
        <v>9782409046186</v>
      </c>
      <c r="W16" s="17" t="s">
        <v>125</v>
      </c>
      <c r="X16" s="17" t="s">
        <v>126</v>
      </c>
      <c r="Y16" s="17" t="s">
        <v>112</v>
      </c>
      <c r="Z16" s="27">
        <v>2024</v>
      </c>
      <c r="AA16" s="17" t="s">
        <v>127</v>
      </c>
      <c r="AB16" s="17" t="s">
        <v>333</v>
      </c>
      <c r="AC16" s="17" t="s">
        <v>129</v>
      </c>
      <c r="AD16" s="17" t="s">
        <v>130</v>
      </c>
      <c r="AE16" s="17" t="s">
        <v>131</v>
      </c>
      <c r="AF16" s="17" t="s">
        <v>132</v>
      </c>
      <c r="AG16" s="17" t="s">
        <v>133</v>
      </c>
      <c r="AH16" s="17" t="s">
        <v>134</v>
      </c>
      <c r="AI16" s="17" t="s">
        <v>135</v>
      </c>
      <c r="AJ16" s="17" t="s">
        <v>136</v>
      </c>
      <c r="AK16" s="17" t="s">
        <v>137</v>
      </c>
      <c r="AL16" s="17" t="s">
        <v>138</v>
      </c>
      <c r="AM16" s="17" t="s">
        <v>139</v>
      </c>
      <c r="AN16" s="17" t="s">
        <v>140</v>
      </c>
      <c r="AO16" s="17" t="s">
        <v>141</v>
      </c>
      <c r="AP16" s="17" t="s">
        <v>116</v>
      </c>
      <c r="AQ16" s="17" t="s">
        <v>334</v>
      </c>
      <c r="AR16" s="17" t="s">
        <v>76</v>
      </c>
      <c r="AS16" s="17" t="s">
        <v>335</v>
      </c>
      <c r="AT16" s="17" t="s">
        <v>116</v>
      </c>
      <c r="AU16" s="17" t="s">
        <v>116</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336</v>
      </c>
      <c r="B17" s="17" t="s">
        <v>112</v>
      </c>
      <c r="C17" s="27">
        <v>20241220</v>
      </c>
      <c r="D17" s="17" t="s">
        <v>337</v>
      </c>
      <c r="E17" s="17" t="s">
        <v>338</v>
      </c>
      <c r="F17" s="17" t="s">
        <v>339</v>
      </c>
      <c r="G17" s="17" t="s">
        <v>116</v>
      </c>
      <c r="H17" s="17" t="s">
        <v>340</v>
      </c>
      <c r="I17" s="17" t="s">
        <v>116</v>
      </c>
      <c r="J17" s="17" t="s">
        <v>116</v>
      </c>
      <c r="K17" s="17" t="s">
        <v>116</v>
      </c>
      <c r="L17" s="17" t="s">
        <v>116</v>
      </c>
      <c r="M17" s="5" t="s">
        <v>246</v>
      </c>
      <c r="N17" s="17" t="s">
        <v>341</v>
      </c>
      <c r="O17" s="17" t="s">
        <v>112</v>
      </c>
      <c r="P17" s="7" t="s">
        <v>122</v>
      </c>
      <c r="Q17" s="17" t="s">
        <v>122</v>
      </c>
      <c r="R17" s="17" t="s">
        <v>122</v>
      </c>
      <c r="S17" s="17" t="s">
        <v>342</v>
      </c>
      <c r="T17" s="27">
        <v>9782409047015</v>
      </c>
      <c r="U17" s="17" t="s">
        <v>124</v>
      </c>
      <c r="V17" s="27">
        <v>9782409047008</v>
      </c>
      <c r="W17" s="17" t="s">
        <v>125</v>
      </c>
      <c r="X17" s="17" t="s">
        <v>126</v>
      </c>
      <c r="Y17" s="17" t="s">
        <v>112</v>
      </c>
      <c r="Z17" s="27">
        <v>2024</v>
      </c>
      <c r="AA17" s="17" t="s">
        <v>127</v>
      </c>
      <c r="AB17" s="17" t="s">
        <v>152</v>
      </c>
      <c r="AC17" s="17" t="s">
        <v>129</v>
      </c>
      <c r="AD17" s="17" t="s">
        <v>130</v>
      </c>
      <c r="AE17" s="17" t="s">
        <v>131</v>
      </c>
      <c r="AF17" s="17" t="s">
        <v>132</v>
      </c>
      <c r="AG17" s="17" t="s">
        <v>133</v>
      </c>
      <c r="AH17" s="17" t="s">
        <v>134</v>
      </c>
      <c r="AI17" s="17" t="s">
        <v>135</v>
      </c>
      <c r="AJ17" s="17" t="s">
        <v>136</v>
      </c>
      <c r="AK17" s="17" t="s">
        <v>137</v>
      </c>
      <c r="AL17" s="17" t="s">
        <v>138</v>
      </c>
      <c r="AM17" s="17" t="s">
        <v>139</v>
      </c>
      <c r="AN17" s="17" t="s">
        <v>140</v>
      </c>
      <c r="AO17" s="17" t="s">
        <v>141</v>
      </c>
      <c r="AP17" s="17" t="s">
        <v>116</v>
      </c>
      <c r="AQ17" s="17" t="s">
        <v>343</v>
      </c>
      <c r="AR17" s="17" t="s">
        <v>76</v>
      </c>
      <c r="AS17" s="17" t="s">
        <v>344</v>
      </c>
      <c r="AT17" s="17" t="s">
        <v>345</v>
      </c>
      <c r="AU17" s="17" t="s">
        <v>116</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346</v>
      </c>
      <c r="B18" s="17" t="s">
        <v>112</v>
      </c>
      <c r="C18" s="27">
        <v>20241220</v>
      </c>
      <c r="D18" s="17" t="s">
        <v>347</v>
      </c>
      <c r="E18" s="17" t="s">
        <v>348</v>
      </c>
      <c r="F18" s="17" t="s">
        <v>349</v>
      </c>
      <c r="G18" s="17" t="s">
        <v>116</v>
      </c>
      <c r="H18" s="17" t="s">
        <v>350</v>
      </c>
      <c r="I18" s="17" t="s">
        <v>116</v>
      </c>
      <c r="J18" s="17" t="s">
        <v>116</v>
      </c>
      <c r="K18" s="17" t="s">
        <v>116</v>
      </c>
      <c r="L18" s="17" t="s">
        <v>116</v>
      </c>
      <c r="M18" s="5" t="s">
        <v>208</v>
      </c>
      <c r="N18" s="17" t="s">
        <v>351</v>
      </c>
      <c r="O18" s="17" t="s">
        <v>112</v>
      </c>
      <c r="P18" s="7" t="s">
        <v>122</v>
      </c>
      <c r="Q18" s="17" t="s">
        <v>122</v>
      </c>
      <c r="R18" s="17" t="s">
        <v>122</v>
      </c>
      <c r="S18" s="17" t="s">
        <v>352</v>
      </c>
      <c r="T18" s="27">
        <v>9782409045417</v>
      </c>
      <c r="U18" s="17" t="s">
        <v>124</v>
      </c>
      <c r="V18" s="27">
        <v>9782409045400</v>
      </c>
      <c r="W18" s="17" t="s">
        <v>125</v>
      </c>
      <c r="X18" s="17" t="s">
        <v>126</v>
      </c>
      <c r="Y18" s="17" t="s">
        <v>112</v>
      </c>
      <c r="Z18" s="27">
        <v>2024</v>
      </c>
      <c r="AA18" s="17" t="s">
        <v>127</v>
      </c>
      <c r="AB18" s="17" t="s">
        <v>128</v>
      </c>
      <c r="AC18" s="17" t="s">
        <v>129</v>
      </c>
      <c r="AD18" s="17" t="s">
        <v>130</v>
      </c>
      <c r="AE18" s="17" t="s">
        <v>131</v>
      </c>
      <c r="AF18" s="17" t="s">
        <v>132</v>
      </c>
      <c r="AG18" s="17" t="s">
        <v>133</v>
      </c>
      <c r="AH18" s="17" t="s">
        <v>134</v>
      </c>
      <c r="AI18" s="17" t="s">
        <v>135</v>
      </c>
      <c r="AJ18" s="17" t="s">
        <v>136</v>
      </c>
      <c r="AK18" s="17" t="s">
        <v>137</v>
      </c>
      <c r="AL18" s="17" t="s">
        <v>138</v>
      </c>
      <c r="AM18" s="17" t="s">
        <v>139</v>
      </c>
      <c r="AN18" s="17" t="s">
        <v>140</v>
      </c>
      <c r="AO18" s="17" t="s">
        <v>141</v>
      </c>
      <c r="AP18" s="17" t="s">
        <v>116</v>
      </c>
      <c r="AQ18" s="17" t="s">
        <v>353</v>
      </c>
      <c r="AR18" s="17" t="s">
        <v>76</v>
      </c>
      <c r="AS18" s="17" t="s">
        <v>354</v>
      </c>
      <c r="AT18" s="17" t="s">
        <v>116</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355</v>
      </c>
      <c r="B19" s="17" t="s">
        <v>112</v>
      </c>
      <c r="C19" s="27">
        <v>20241220</v>
      </c>
      <c r="D19" s="17" t="s">
        <v>356</v>
      </c>
      <c r="E19" s="17" t="s">
        <v>357</v>
      </c>
      <c r="F19" s="17" t="s">
        <v>358</v>
      </c>
      <c r="G19" s="17" t="s">
        <v>116</v>
      </c>
      <c r="H19" s="17" t="s">
        <v>359</v>
      </c>
      <c r="I19" s="17" t="s">
        <v>116</v>
      </c>
      <c r="J19" s="17" t="s">
        <v>116</v>
      </c>
      <c r="K19" s="17" t="s">
        <v>116</v>
      </c>
      <c r="L19" s="17" t="s">
        <v>116</v>
      </c>
      <c r="M19" s="5" t="s">
        <v>246</v>
      </c>
      <c r="N19" s="17" t="s">
        <v>360</v>
      </c>
      <c r="O19" s="17" t="s">
        <v>112</v>
      </c>
      <c r="P19" s="7" t="s">
        <v>122</v>
      </c>
      <c r="Q19" s="17" t="s">
        <v>122</v>
      </c>
      <c r="R19" s="17" t="s">
        <v>122</v>
      </c>
      <c r="S19" s="17" t="s">
        <v>361</v>
      </c>
      <c r="T19" s="27">
        <v>9782409046759</v>
      </c>
      <c r="U19" s="17" t="s">
        <v>124</v>
      </c>
      <c r="V19" s="27">
        <v>9782409046742</v>
      </c>
      <c r="W19" s="17" t="s">
        <v>125</v>
      </c>
      <c r="X19" s="17" t="s">
        <v>126</v>
      </c>
      <c r="Y19" s="17" t="s">
        <v>112</v>
      </c>
      <c r="Z19" s="27">
        <v>2024</v>
      </c>
      <c r="AA19" s="17" t="s">
        <v>127</v>
      </c>
      <c r="AB19" s="17" t="s">
        <v>249</v>
      </c>
      <c r="AC19" s="17" t="s">
        <v>129</v>
      </c>
      <c r="AD19" s="17" t="s">
        <v>130</v>
      </c>
      <c r="AE19" s="17" t="s">
        <v>131</v>
      </c>
      <c r="AF19" s="17" t="s">
        <v>132</v>
      </c>
      <c r="AG19" s="17" t="s">
        <v>133</v>
      </c>
      <c r="AH19" s="17" t="s">
        <v>134</v>
      </c>
      <c r="AI19" s="17" t="s">
        <v>135</v>
      </c>
      <c r="AJ19" s="17" t="s">
        <v>136</v>
      </c>
      <c r="AK19" s="17" t="s">
        <v>137</v>
      </c>
      <c r="AL19" s="17" t="s">
        <v>138</v>
      </c>
      <c r="AM19" s="17" t="s">
        <v>139</v>
      </c>
      <c r="AN19" s="17" t="s">
        <v>140</v>
      </c>
      <c r="AO19" s="17" t="s">
        <v>141</v>
      </c>
      <c r="AP19" s="17" t="s">
        <v>116</v>
      </c>
      <c r="AQ19" s="17" t="s">
        <v>362</v>
      </c>
      <c r="AR19" s="17" t="s">
        <v>76</v>
      </c>
      <c r="AS19" s="17" t="s">
        <v>363</v>
      </c>
      <c r="AT19" s="17" t="s">
        <v>116</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364</v>
      </c>
      <c r="B20" s="17" t="s">
        <v>112</v>
      </c>
      <c r="C20" s="27">
        <v>20241220</v>
      </c>
      <c r="D20" s="17" t="s">
        <v>365</v>
      </c>
      <c r="E20" s="17" t="s">
        <v>366</v>
      </c>
      <c r="F20" s="17" t="s">
        <v>367</v>
      </c>
      <c r="G20" s="17" t="s">
        <v>116</v>
      </c>
      <c r="H20" s="17" t="s">
        <v>368</v>
      </c>
      <c r="I20" s="17" t="s">
        <v>369</v>
      </c>
      <c r="J20" s="17" t="s">
        <v>116</v>
      </c>
      <c r="K20" s="17" t="s">
        <v>116</v>
      </c>
      <c r="L20" s="17" t="s">
        <v>116</v>
      </c>
      <c r="M20" s="5" t="s">
        <v>370</v>
      </c>
      <c r="N20" s="17" t="s">
        <v>371</v>
      </c>
      <c r="O20" s="17" t="s">
        <v>112</v>
      </c>
      <c r="P20" s="7" t="s">
        <v>122</v>
      </c>
      <c r="Q20" s="17" t="s">
        <v>122</v>
      </c>
      <c r="R20" s="17" t="s">
        <v>122</v>
      </c>
      <c r="S20" s="17" t="s">
        <v>372</v>
      </c>
      <c r="T20" s="27">
        <v>9782409044878</v>
      </c>
      <c r="U20" s="17" t="s">
        <v>124</v>
      </c>
      <c r="V20" s="27">
        <v>9782409044861</v>
      </c>
      <c r="W20" s="17" t="s">
        <v>125</v>
      </c>
      <c r="X20" s="17" t="s">
        <v>126</v>
      </c>
      <c r="Y20" s="17" t="s">
        <v>112</v>
      </c>
      <c r="Z20" s="27">
        <v>2024</v>
      </c>
      <c r="AA20" s="17" t="s">
        <v>127</v>
      </c>
      <c r="AB20" s="17" t="s">
        <v>222</v>
      </c>
      <c r="AC20" s="17" t="s">
        <v>129</v>
      </c>
      <c r="AD20" s="17" t="s">
        <v>130</v>
      </c>
      <c r="AE20" s="17" t="s">
        <v>131</v>
      </c>
      <c r="AF20" s="17" t="s">
        <v>132</v>
      </c>
      <c r="AG20" s="17" t="s">
        <v>133</v>
      </c>
      <c r="AH20" s="17" t="s">
        <v>134</v>
      </c>
      <c r="AI20" s="17" t="s">
        <v>135</v>
      </c>
      <c r="AJ20" s="17" t="s">
        <v>136</v>
      </c>
      <c r="AK20" s="17" t="s">
        <v>137</v>
      </c>
      <c r="AL20" s="17" t="s">
        <v>138</v>
      </c>
      <c r="AM20" s="17" t="s">
        <v>139</v>
      </c>
      <c r="AN20" s="17" t="s">
        <v>140</v>
      </c>
      <c r="AO20" s="17" t="s">
        <v>141</v>
      </c>
      <c r="AP20" s="17" t="s">
        <v>116</v>
      </c>
      <c r="AQ20" s="17" t="s">
        <v>373</v>
      </c>
      <c r="AR20" s="17" t="s">
        <v>76</v>
      </c>
      <c r="AS20" s="17" t="s">
        <v>374</v>
      </c>
      <c r="AT20" s="17" t="s">
        <v>375</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376</v>
      </c>
      <c r="B21" s="17" t="s">
        <v>112</v>
      </c>
      <c r="C21" s="27">
        <v>20241220</v>
      </c>
      <c r="D21" s="17" t="s">
        <v>377</v>
      </c>
      <c r="E21" s="17" t="s">
        <v>378</v>
      </c>
      <c r="F21" s="17" t="s">
        <v>379</v>
      </c>
      <c r="G21" s="17" t="s">
        <v>116</v>
      </c>
      <c r="H21" s="17" t="s">
        <v>380</v>
      </c>
      <c r="I21" s="17" t="s">
        <v>381</v>
      </c>
      <c r="J21" s="17" t="s">
        <v>116</v>
      </c>
      <c r="K21" s="17" t="s">
        <v>116</v>
      </c>
      <c r="L21" s="17" t="s">
        <v>116</v>
      </c>
      <c r="M21" s="5" t="s">
        <v>382</v>
      </c>
      <c r="N21" s="17" t="s">
        <v>383</v>
      </c>
      <c r="O21" s="17" t="s">
        <v>112</v>
      </c>
      <c r="P21" s="7" t="s">
        <v>122</v>
      </c>
      <c r="Q21" s="17" t="s">
        <v>122</v>
      </c>
      <c r="R21" s="17" t="s">
        <v>122</v>
      </c>
      <c r="S21" s="17" t="s">
        <v>384</v>
      </c>
      <c r="T21" s="27">
        <v>9782409045592</v>
      </c>
      <c r="U21" s="17" t="s">
        <v>124</v>
      </c>
      <c r="V21" s="27">
        <v>9782409045585</v>
      </c>
      <c r="W21" s="17" t="s">
        <v>125</v>
      </c>
      <c r="X21" s="17" t="s">
        <v>126</v>
      </c>
      <c r="Y21" s="17" t="s">
        <v>112</v>
      </c>
      <c r="Z21" s="27">
        <v>2024</v>
      </c>
      <c r="AA21" s="17" t="s">
        <v>127</v>
      </c>
      <c r="AB21" s="17" t="s">
        <v>385</v>
      </c>
      <c r="AC21" s="17" t="s">
        <v>129</v>
      </c>
      <c r="AD21" s="17" t="s">
        <v>130</v>
      </c>
      <c r="AE21" s="17" t="s">
        <v>131</v>
      </c>
      <c r="AF21" s="17" t="s">
        <v>132</v>
      </c>
      <c r="AG21" s="17" t="s">
        <v>133</v>
      </c>
      <c r="AH21" s="17" t="s">
        <v>134</v>
      </c>
      <c r="AI21" s="17" t="s">
        <v>135</v>
      </c>
      <c r="AJ21" s="17" t="s">
        <v>136</v>
      </c>
      <c r="AK21" s="17" t="s">
        <v>137</v>
      </c>
      <c r="AL21" s="17" t="s">
        <v>138</v>
      </c>
      <c r="AM21" s="17" t="s">
        <v>139</v>
      </c>
      <c r="AN21" s="17" t="s">
        <v>140</v>
      </c>
      <c r="AO21" s="17" t="s">
        <v>141</v>
      </c>
      <c r="AP21" s="17" t="s">
        <v>116</v>
      </c>
      <c r="AQ21" s="17" t="s">
        <v>386</v>
      </c>
      <c r="AR21" s="17" t="s">
        <v>76</v>
      </c>
      <c r="AS21" s="17" t="s">
        <v>387</v>
      </c>
      <c r="AT21" s="17" t="s">
        <v>388</v>
      </c>
      <c r="AU21" s="17" t="s">
        <v>389</v>
      </c>
      <c r="AV21" s="17" t="s">
        <v>390</v>
      </c>
      <c r="AW21" s="17" t="s">
        <v>391</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392</v>
      </c>
      <c r="B22" s="17" t="s">
        <v>112</v>
      </c>
      <c r="C22" s="27">
        <v>20241220</v>
      </c>
      <c r="D22" s="17" t="s">
        <v>393</v>
      </c>
      <c r="E22" s="17" t="s">
        <v>394</v>
      </c>
      <c r="F22" s="17" t="s">
        <v>395</v>
      </c>
      <c r="G22" s="17" t="s">
        <v>116</v>
      </c>
      <c r="H22" s="17" t="s">
        <v>396</v>
      </c>
      <c r="I22" s="17" t="s">
        <v>116</v>
      </c>
      <c r="J22" s="17" t="s">
        <v>116</v>
      </c>
      <c r="K22" s="17" t="s">
        <v>116</v>
      </c>
      <c r="L22" s="17" t="s">
        <v>116</v>
      </c>
      <c r="M22" s="5" t="s">
        <v>322</v>
      </c>
      <c r="N22" s="17" t="s">
        <v>397</v>
      </c>
      <c r="O22" s="17" t="s">
        <v>112</v>
      </c>
      <c r="P22" s="7" t="s">
        <v>122</v>
      </c>
      <c r="Q22" s="17" t="s">
        <v>122</v>
      </c>
      <c r="R22" s="17" t="s">
        <v>122</v>
      </c>
      <c r="S22" s="17" t="s">
        <v>398</v>
      </c>
      <c r="T22" s="27">
        <v>9782409047435</v>
      </c>
      <c r="U22" s="17" t="s">
        <v>124</v>
      </c>
      <c r="V22" s="27">
        <v>9782409047428</v>
      </c>
      <c r="W22" s="17" t="s">
        <v>125</v>
      </c>
      <c r="X22" s="17" t="s">
        <v>126</v>
      </c>
      <c r="Y22" s="17" t="s">
        <v>112</v>
      </c>
      <c r="Z22" s="27">
        <v>2024</v>
      </c>
      <c r="AA22" s="17" t="s">
        <v>127</v>
      </c>
      <c r="AB22" s="17" t="s">
        <v>164</v>
      </c>
      <c r="AC22" s="17" t="s">
        <v>129</v>
      </c>
      <c r="AD22" s="17" t="s">
        <v>130</v>
      </c>
      <c r="AE22" s="17" t="s">
        <v>131</v>
      </c>
      <c r="AF22" s="17" t="s">
        <v>132</v>
      </c>
      <c r="AG22" s="17" t="s">
        <v>133</v>
      </c>
      <c r="AH22" s="17" t="s">
        <v>134</v>
      </c>
      <c r="AI22" s="17" t="s">
        <v>135</v>
      </c>
      <c r="AJ22" s="17" t="s">
        <v>136</v>
      </c>
      <c r="AK22" s="17" t="s">
        <v>137</v>
      </c>
      <c r="AL22" s="17" t="s">
        <v>138</v>
      </c>
      <c r="AM22" s="17" t="s">
        <v>139</v>
      </c>
      <c r="AN22" s="17" t="s">
        <v>140</v>
      </c>
      <c r="AO22" s="17" t="s">
        <v>141</v>
      </c>
      <c r="AP22" s="17" t="s">
        <v>116</v>
      </c>
      <c r="AQ22" s="17" t="s">
        <v>399</v>
      </c>
      <c r="AR22" s="17" t="s">
        <v>76</v>
      </c>
      <c r="AS22" s="17" t="s">
        <v>400</v>
      </c>
      <c r="AT22" s="17" t="s">
        <v>401</v>
      </c>
      <c r="AU22" s="17" t="s">
        <v>402</v>
      </c>
      <c r="AV22" s="17" t="s">
        <v>403</v>
      </c>
      <c r="AW22" s="17" t="s">
        <v>404</v>
      </c>
      <c r="AX22" s="17" t="s">
        <v>405</v>
      </c>
      <c r="AY22" s="17" t="s">
        <v>406</v>
      </c>
      <c r="AZ22" s="17" t="s">
        <v>407</v>
      </c>
      <c r="BA22" s="17" t="s">
        <v>408</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409</v>
      </c>
      <c r="B23" s="17" t="s">
        <v>112</v>
      </c>
      <c r="C23" s="27">
        <v>20241220</v>
      </c>
      <c r="D23" s="17" t="s">
        <v>410</v>
      </c>
      <c r="E23" s="17" t="s">
        <v>411</v>
      </c>
      <c r="F23" s="17" t="s">
        <v>412</v>
      </c>
      <c r="G23" s="17" t="s">
        <v>116</v>
      </c>
      <c r="H23" s="17" t="s">
        <v>413</v>
      </c>
      <c r="I23" s="17" t="s">
        <v>116</v>
      </c>
      <c r="J23" s="17" t="s">
        <v>116</v>
      </c>
      <c r="K23" s="17" t="s">
        <v>116</v>
      </c>
      <c r="L23" s="17" t="s">
        <v>116</v>
      </c>
      <c r="M23" s="5" t="s">
        <v>120</v>
      </c>
      <c r="N23" s="17" t="s">
        <v>414</v>
      </c>
      <c r="O23" s="17" t="s">
        <v>112</v>
      </c>
      <c r="P23" s="7" t="s">
        <v>122</v>
      </c>
      <c r="Q23" s="17" t="s">
        <v>122</v>
      </c>
      <c r="R23" s="17" t="s">
        <v>122</v>
      </c>
      <c r="S23" s="17" t="s">
        <v>415</v>
      </c>
      <c r="T23" s="27">
        <v>9782409043338</v>
      </c>
      <c r="U23" s="17" t="s">
        <v>124</v>
      </c>
      <c r="V23" s="27">
        <v>9782409043321</v>
      </c>
      <c r="W23" s="17" t="s">
        <v>125</v>
      </c>
      <c r="X23" s="17" t="s">
        <v>126</v>
      </c>
      <c r="Y23" s="17" t="s">
        <v>112</v>
      </c>
      <c r="Z23" s="27">
        <v>2024</v>
      </c>
      <c r="AA23" s="17" t="s">
        <v>127</v>
      </c>
      <c r="AB23" s="17" t="s">
        <v>164</v>
      </c>
      <c r="AC23" s="17" t="s">
        <v>129</v>
      </c>
      <c r="AD23" s="17" t="s">
        <v>130</v>
      </c>
      <c r="AE23" s="17" t="s">
        <v>131</v>
      </c>
      <c r="AF23" s="17" t="s">
        <v>132</v>
      </c>
      <c r="AG23" s="17" t="s">
        <v>133</v>
      </c>
      <c r="AH23" s="17" t="s">
        <v>134</v>
      </c>
      <c r="AI23" s="17" t="s">
        <v>135</v>
      </c>
      <c r="AJ23" s="17" t="s">
        <v>136</v>
      </c>
      <c r="AK23" s="17" t="s">
        <v>137</v>
      </c>
      <c r="AL23" s="17" t="s">
        <v>138</v>
      </c>
      <c r="AM23" s="17" t="s">
        <v>139</v>
      </c>
      <c r="AN23" s="17" t="s">
        <v>140</v>
      </c>
      <c r="AO23" s="17" t="s">
        <v>141</v>
      </c>
      <c r="AP23" s="17" t="s">
        <v>116</v>
      </c>
      <c r="AQ23" s="17" t="s">
        <v>416</v>
      </c>
      <c r="AR23" s="17" t="s">
        <v>76</v>
      </c>
      <c r="AS23" s="17" t="s">
        <v>417</v>
      </c>
      <c r="AT23" s="17" t="s">
        <v>418</v>
      </c>
      <c r="AU23" s="17" t="s">
        <v>419</v>
      </c>
      <c r="AV23" s="17" t="s">
        <v>420</v>
      </c>
      <c r="AW23" s="17" t="s">
        <v>421</v>
      </c>
      <c r="AX23" s="17" t="s">
        <v>422</v>
      </c>
      <c r="AY23" s="17" t="s">
        <v>423</v>
      </c>
      <c r="AZ23" s="17" t="s">
        <v>424</v>
      </c>
      <c r="BA23" s="17" t="s">
        <v>425</v>
      </c>
      <c r="BB23" s="17" t="s">
        <v>426</v>
      </c>
      <c r="BC23" s="17" t="s">
        <v>427</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428</v>
      </c>
      <c r="B24" s="17" t="s">
        <v>112</v>
      </c>
      <c r="C24" s="27">
        <v>20241220</v>
      </c>
      <c r="D24" s="17" t="s">
        <v>429</v>
      </c>
      <c r="E24" s="17" t="s">
        <v>430</v>
      </c>
      <c r="F24" s="17" t="s">
        <v>431</v>
      </c>
      <c r="G24" s="17" t="s">
        <v>116</v>
      </c>
      <c r="H24" s="17" t="s">
        <v>432</v>
      </c>
      <c r="I24" s="17" t="s">
        <v>433</v>
      </c>
      <c r="J24" s="17" t="s">
        <v>434</v>
      </c>
      <c r="K24" s="17" t="s">
        <v>435</v>
      </c>
      <c r="L24" s="17" t="s">
        <v>116</v>
      </c>
      <c r="M24" s="5" t="s">
        <v>120</v>
      </c>
      <c r="N24" s="17" t="s">
        <v>436</v>
      </c>
      <c r="O24" s="17" t="s">
        <v>112</v>
      </c>
      <c r="P24" s="7" t="s">
        <v>122</v>
      </c>
      <c r="Q24" s="17" t="s">
        <v>122</v>
      </c>
      <c r="R24" s="17" t="s">
        <v>122</v>
      </c>
      <c r="S24" s="17" t="s">
        <v>437</v>
      </c>
      <c r="T24" s="27">
        <v>9782409043154</v>
      </c>
      <c r="U24" s="17" t="s">
        <v>124</v>
      </c>
      <c r="V24" s="27">
        <v>9782409043147</v>
      </c>
      <c r="W24" s="17" t="s">
        <v>125</v>
      </c>
      <c r="X24" s="17" t="s">
        <v>126</v>
      </c>
      <c r="Y24" s="17" t="s">
        <v>112</v>
      </c>
      <c r="Z24" s="27">
        <v>2024</v>
      </c>
      <c r="AA24" s="17" t="s">
        <v>127</v>
      </c>
      <c r="AB24" s="17" t="s">
        <v>128</v>
      </c>
      <c r="AC24" s="17" t="s">
        <v>129</v>
      </c>
      <c r="AD24" s="17" t="s">
        <v>130</v>
      </c>
      <c r="AE24" s="17" t="s">
        <v>131</v>
      </c>
      <c r="AF24" s="17" t="s">
        <v>132</v>
      </c>
      <c r="AG24" s="17" t="s">
        <v>133</v>
      </c>
      <c r="AH24" s="17" t="s">
        <v>134</v>
      </c>
      <c r="AI24" s="17" t="s">
        <v>135</v>
      </c>
      <c r="AJ24" s="17" t="s">
        <v>136</v>
      </c>
      <c r="AK24" s="17" t="s">
        <v>137</v>
      </c>
      <c r="AL24" s="17" t="s">
        <v>138</v>
      </c>
      <c r="AM24" s="17" t="s">
        <v>139</v>
      </c>
      <c r="AN24" s="17" t="s">
        <v>140</v>
      </c>
      <c r="AO24" s="17" t="s">
        <v>141</v>
      </c>
      <c r="AP24" s="17" t="s">
        <v>116</v>
      </c>
      <c r="AQ24" s="17" t="s">
        <v>438</v>
      </c>
      <c r="AR24" s="17" t="s">
        <v>76</v>
      </c>
      <c r="AS24" s="17" t="s">
        <v>439</v>
      </c>
      <c r="AT24" s="17" t="s">
        <v>440</v>
      </c>
      <c r="AU24" s="17" t="s">
        <v>441</v>
      </c>
      <c r="AV24" s="17" t="s">
        <v>442</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443</v>
      </c>
      <c r="B25" s="17" t="s">
        <v>112</v>
      </c>
      <c r="C25" s="27">
        <v>20241220</v>
      </c>
      <c r="D25" s="17" t="s">
        <v>444</v>
      </c>
      <c r="E25" s="17" t="s">
        <v>445</v>
      </c>
      <c r="F25" s="17" t="s">
        <v>446</v>
      </c>
      <c r="G25" s="17" t="s">
        <v>116</v>
      </c>
      <c r="H25" s="17" t="s">
        <v>447</v>
      </c>
      <c r="I25" s="17" t="s">
        <v>116</v>
      </c>
      <c r="J25" s="17" t="s">
        <v>116</v>
      </c>
      <c r="K25" s="17" t="s">
        <v>116</v>
      </c>
      <c r="L25" s="17" t="s">
        <v>116</v>
      </c>
      <c r="M25" s="5" t="s">
        <v>120</v>
      </c>
      <c r="N25" s="17" t="s">
        <v>448</v>
      </c>
      <c r="O25" s="17" t="s">
        <v>112</v>
      </c>
      <c r="P25" s="7" t="s">
        <v>122</v>
      </c>
      <c r="Q25" s="17" t="s">
        <v>122</v>
      </c>
      <c r="R25" s="17" t="s">
        <v>122</v>
      </c>
      <c r="S25" s="17" t="s">
        <v>449</v>
      </c>
      <c r="T25" s="27">
        <v>9782409043215</v>
      </c>
      <c r="U25" s="17" t="s">
        <v>124</v>
      </c>
      <c r="V25" s="27">
        <v>9782409043208</v>
      </c>
      <c r="W25" s="17" t="s">
        <v>125</v>
      </c>
      <c r="X25" s="17" t="s">
        <v>126</v>
      </c>
      <c r="Y25" s="17" t="s">
        <v>112</v>
      </c>
      <c r="Z25" s="27">
        <v>2024</v>
      </c>
      <c r="AA25" s="17" t="s">
        <v>127</v>
      </c>
      <c r="AB25" s="17" t="s">
        <v>152</v>
      </c>
      <c r="AC25" s="17" t="s">
        <v>129</v>
      </c>
      <c r="AD25" s="17" t="s">
        <v>130</v>
      </c>
      <c r="AE25" s="17" t="s">
        <v>131</v>
      </c>
      <c r="AF25" s="17" t="s">
        <v>132</v>
      </c>
      <c r="AG25" s="17" t="s">
        <v>133</v>
      </c>
      <c r="AH25" s="17" t="s">
        <v>134</v>
      </c>
      <c r="AI25" s="17" t="s">
        <v>135</v>
      </c>
      <c r="AJ25" s="17" t="s">
        <v>136</v>
      </c>
      <c r="AK25" s="17" t="s">
        <v>137</v>
      </c>
      <c r="AL25" s="17" t="s">
        <v>138</v>
      </c>
      <c r="AM25" s="17" t="s">
        <v>139</v>
      </c>
      <c r="AN25" s="17" t="s">
        <v>140</v>
      </c>
      <c r="AO25" s="17" t="s">
        <v>141</v>
      </c>
      <c r="AP25" s="17" t="s">
        <v>116</v>
      </c>
      <c r="AQ25" s="17" t="s">
        <v>450</v>
      </c>
      <c r="AR25" s="17" t="s">
        <v>76</v>
      </c>
      <c r="AS25" s="17" t="s">
        <v>451</v>
      </c>
      <c r="AT25" s="17" t="s">
        <v>452</v>
      </c>
      <c r="AU25" s="17" t="s">
        <v>453</v>
      </c>
      <c r="AV25" s="17" t="s">
        <v>454</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455</v>
      </c>
      <c r="B26" s="17" t="s">
        <v>112</v>
      </c>
      <c r="C26" s="27">
        <v>20241220</v>
      </c>
      <c r="D26" s="17" t="s">
        <v>456</v>
      </c>
      <c r="E26" s="17" t="s">
        <v>457</v>
      </c>
      <c r="F26" s="17" t="s">
        <v>458</v>
      </c>
      <c r="G26" s="17" t="s">
        <v>116</v>
      </c>
      <c r="H26" s="17" t="s">
        <v>459</v>
      </c>
      <c r="I26" s="17" t="s">
        <v>116</v>
      </c>
      <c r="J26" s="17" t="s">
        <v>116</v>
      </c>
      <c r="K26" s="17" t="s">
        <v>116</v>
      </c>
      <c r="L26" s="17" t="s">
        <v>116</v>
      </c>
      <c r="M26" s="5" t="s">
        <v>219</v>
      </c>
      <c r="N26" s="17" t="s">
        <v>460</v>
      </c>
      <c r="O26" s="17" t="s">
        <v>112</v>
      </c>
      <c r="P26" s="7" t="s">
        <v>122</v>
      </c>
      <c r="Q26" s="17" t="s">
        <v>122</v>
      </c>
      <c r="R26" s="17" t="s">
        <v>122</v>
      </c>
      <c r="S26" s="17" t="s">
        <v>461</v>
      </c>
      <c r="T26" s="27">
        <v>9782409045110</v>
      </c>
      <c r="U26" s="17" t="s">
        <v>124</v>
      </c>
      <c r="V26" s="27">
        <v>9782409045103</v>
      </c>
      <c r="W26" s="17" t="s">
        <v>125</v>
      </c>
      <c r="X26" s="17" t="s">
        <v>126</v>
      </c>
      <c r="Y26" s="17" t="s">
        <v>112</v>
      </c>
      <c r="Z26" s="27">
        <v>2024</v>
      </c>
      <c r="AA26" s="17" t="s">
        <v>127</v>
      </c>
      <c r="AB26" s="17" t="s">
        <v>260</v>
      </c>
      <c r="AC26" s="17" t="s">
        <v>129</v>
      </c>
      <c r="AD26" s="17" t="s">
        <v>130</v>
      </c>
      <c r="AE26" s="17" t="s">
        <v>131</v>
      </c>
      <c r="AF26" s="17" t="s">
        <v>132</v>
      </c>
      <c r="AG26" s="17" t="s">
        <v>133</v>
      </c>
      <c r="AH26" s="17" t="s">
        <v>134</v>
      </c>
      <c r="AI26" s="17" t="s">
        <v>135</v>
      </c>
      <c r="AJ26" s="17" t="s">
        <v>136</v>
      </c>
      <c r="AK26" s="17" t="s">
        <v>137</v>
      </c>
      <c r="AL26" s="17" t="s">
        <v>138</v>
      </c>
      <c r="AM26" s="17" t="s">
        <v>139</v>
      </c>
      <c r="AN26" s="17" t="s">
        <v>140</v>
      </c>
      <c r="AO26" s="17" t="s">
        <v>141</v>
      </c>
      <c r="AP26" s="17" t="s">
        <v>116</v>
      </c>
      <c r="AQ26" s="17" t="s">
        <v>462</v>
      </c>
      <c r="AR26" s="17" t="s">
        <v>76</v>
      </c>
      <c r="AS26" s="17" t="s">
        <v>282</v>
      </c>
      <c r="AT26" s="17" t="s">
        <v>463</v>
      </c>
      <c r="AU26" s="17" t="s">
        <v>464</v>
      </c>
      <c r="AV26" s="17" t="s">
        <v>465</v>
      </c>
      <c r="AW26" s="17" t="s">
        <v>466</v>
      </c>
      <c r="AX26" s="17" t="s">
        <v>467</v>
      </c>
      <c r="AY26" s="17" t="s">
        <v>468</v>
      </c>
      <c r="AZ26" s="17" t="s">
        <v>469</v>
      </c>
      <c r="BA26" s="17" t="s">
        <v>470</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471</v>
      </c>
      <c r="B27" s="17" t="s">
        <v>112</v>
      </c>
      <c r="C27" s="27">
        <v>20241220</v>
      </c>
      <c r="D27" s="17" t="s">
        <v>472</v>
      </c>
      <c r="E27" s="17" t="s">
        <v>473</v>
      </c>
      <c r="F27" s="17" t="s">
        <v>474</v>
      </c>
      <c r="G27" s="17" t="s">
        <v>116</v>
      </c>
      <c r="H27" s="17" t="s">
        <v>475</v>
      </c>
      <c r="I27" s="17" t="s">
        <v>116</v>
      </c>
      <c r="J27" s="17" t="s">
        <v>116</v>
      </c>
      <c r="K27" s="17" t="s">
        <v>116</v>
      </c>
      <c r="L27" s="17" t="s">
        <v>116</v>
      </c>
      <c r="M27" s="5" t="s">
        <v>370</v>
      </c>
      <c r="N27" s="17" t="s">
        <v>476</v>
      </c>
      <c r="O27" s="17" t="s">
        <v>112</v>
      </c>
      <c r="P27" s="7" t="s">
        <v>122</v>
      </c>
      <c r="Q27" s="17" t="s">
        <v>122</v>
      </c>
      <c r="R27" s="17" t="s">
        <v>122</v>
      </c>
      <c r="S27" s="17" t="s">
        <v>477</v>
      </c>
      <c r="T27" s="27">
        <v>9782409044793</v>
      </c>
      <c r="U27" s="17" t="s">
        <v>124</v>
      </c>
      <c r="V27" s="27">
        <v>9782409044786</v>
      </c>
      <c r="W27" s="17" t="s">
        <v>125</v>
      </c>
      <c r="X27" s="17" t="s">
        <v>126</v>
      </c>
      <c r="Y27" s="17" t="s">
        <v>112</v>
      </c>
      <c r="Z27" s="27">
        <v>2024</v>
      </c>
      <c r="AA27" s="17" t="s">
        <v>127</v>
      </c>
      <c r="AB27" s="17" t="s">
        <v>164</v>
      </c>
      <c r="AC27" s="17" t="s">
        <v>129</v>
      </c>
      <c r="AD27" s="17" t="s">
        <v>130</v>
      </c>
      <c r="AE27" s="17" t="s">
        <v>131</v>
      </c>
      <c r="AF27" s="17" t="s">
        <v>132</v>
      </c>
      <c r="AG27" s="17" t="s">
        <v>133</v>
      </c>
      <c r="AH27" s="17" t="s">
        <v>134</v>
      </c>
      <c r="AI27" s="17" t="s">
        <v>135</v>
      </c>
      <c r="AJ27" s="17" t="s">
        <v>136</v>
      </c>
      <c r="AK27" s="17" t="s">
        <v>137</v>
      </c>
      <c r="AL27" s="17" t="s">
        <v>138</v>
      </c>
      <c r="AM27" s="17" t="s">
        <v>139</v>
      </c>
      <c r="AN27" s="17" t="s">
        <v>140</v>
      </c>
      <c r="AO27" s="17" t="s">
        <v>141</v>
      </c>
      <c r="AP27" s="17" t="s">
        <v>116</v>
      </c>
      <c r="AQ27" s="17" t="s">
        <v>478</v>
      </c>
      <c r="AR27" s="17" t="s">
        <v>76</v>
      </c>
      <c r="AS27" s="17" t="s">
        <v>479</v>
      </c>
      <c r="AT27" s="17" t="s">
        <v>480</v>
      </c>
      <c r="AU27" s="17" t="s">
        <v>481</v>
      </c>
      <c r="AV27" s="17" t="s">
        <v>482</v>
      </c>
      <c r="AW27" s="17" t="s">
        <v>483</v>
      </c>
      <c r="AX27" s="17" t="s">
        <v>484</v>
      </c>
      <c r="AY27" s="17" t="s">
        <v>282</v>
      </c>
      <c r="AZ27" s="17" t="s">
        <v>485</v>
      </c>
      <c r="BA27" s="17" t="s">
        <v>486</v>
      </c>
      <c r="BB27" s="17" t="s">
        <v>487</v>
      </c>
      <c r="BC27" s="17" t="s">
        <v>488</v>
      </c>
      <c r="BD27" s="17" t="s">
        <v>489</v>
      </c>
      <c r="BE27" s="17" t="s">
        <v>490</v>
      </c>
      <c r="BF27" s="17" t="s">
        <v>491</v>
      </c>
      <c r="BG27" s="17" t="s">
        <v>492</v>
      </c>
      <c r="BH27" s="17" t="s">
        <v>493</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494</v>
      </c>
      <c r="B28" s="17" t="s">
        <v>112</v>
      </c>
      <c r="C28" s="27">
        <v>20241220</v>
      </c>
      <c r="D28" s="17" t="s">
        <v>495</v>
      </c>
      <c r="E28" s="17" t="s">
        <v>496</v>
      </c>
      <c r="F28" s="17" t="s">
        <v>497</v>
      </c>
      <c r="G28" s="17" t="s">
        <v>116</v>
      </c>
      <c r="H28" s="17" t="s">
        <v>498</v>
      </c>
      <c r="I28" s="17" t="s">
        <v>499</v>
      </c>
      <c r="J28" s="17" t="s">
        <v>500</v>
      </c>
      <c r="K28" s="17" t="s">
        <v>116</v>
      </c>
      <c r="L28" s="17" t="s">
        <v>116</v>
      </c>
      <c r="M28" s="5" t="s">
        <v>208</v>
      </c>
      <c r="N28" s="17" t="s">
        <v>501</v>
      </c>
      <c r="O28" s="17" t="s">
        <v>112</v>
      </c>
      <c r="P28" s="7" t="s">
        <v>122</v>
      </c>
      <c r="Q28" s="17" t="s">
        <v>122</v>
      </c>
      <c r="R28" s="17" t="s">
        <v>122</v>
      </c>
      <c r="S28" s="17" t="s">
        <v>502</v>
      </c>
      <c r="T28" s="27">
        <v>9782409046131</v>
      </c>
      <c r="U28" s="17" t="s">
        <v>124</v>
      </c>
      <c r="V28" s="27">
        <v>9782409046124</v>
      </c>
      <c r="W28" s="17" t="s">
        <v>125</v>
      </c>
      <c r="X28" s="17" t="s">
        <v>126</v>
      </c>
      <c r="Y28" s="17" t="s">
        <v>112</v>
      </c>
      <c r="Z28" s="27">
        <v>2024</v>
      </c>
      <c r="AA28" s="17" t="s">
        <v>127</v>
      </c>
      <c r="AB28" s="17" t="s">
        <v>128</v>
      </c>
      <c r="AC28" s="17" t="s">
        <v>129</v>
      </c>
      <c r="AD28" s="17" t="s">
        <v>130</v>
      </c>
      <c r="AE28" s="17" t="s">
        <v>131</v>
      </c>
      <c r="AF28" s="17" t="s">
        <v>132</v>
      </c>
      <c r="AG28" s="17" t="s">
        <v>133</v>
      </c>
      <c r="AH28" s="17" t="s">
        <v>134</v>
      </c>
      <c r="AI28" s="17" t="s">
        <v>135</v>
      </c>
      <c r="AJ28" s="17" t="s">
        <v>136</v>
      </c>
      <c r="AK28" s="17" t="s">
        <v>137</v>
      </c>
      <c r="AL28" s="17" t="s">
        <v>138</v>
      </c>
      <c r="AM28" s="17" t="s">
        <v>139</v>
      </c>
      <c r="AN28" s="17" t="s">
        <v>140</v>
      </c>
      <c r="AO28" s="17" t="s">
        <v>141</v>
      </c>
      <c r="AP28" s="17" t="s">
        <v>116</v>
      </c>
      <c r="AQ28" s="17" t="s">
        <v>503</v>
      </c>
      <c r="AR28" s="17" t="s">
        <v>76</v>
      </c>
      <c r="AS28" s="17" t="s">
        <v>504</v>
      </c>
      <c r="AT28" s="17" t="s">
        <v>505</v>
      </c>
      <c r="AU28" s="17" t="s">
        <v>506</v>
      </c>
      <c r="AV28" s="17" t="s">
        <v>507</v>
      </c>
      <c r="AW28" s="17" t="s">
        <v>508</v>
      </c>
      <c r="AX28" s="17" t="s">
        <v>509</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510</v>
      </c>
      <c r="B29" s="17" t="s">
        <v>112</v>
      </c>
      <c r="C29" s="27">
        <v>20241220</v>
      </c>
      <c r="D29" s="17" t="s">
        <v>511</v>
      </c>
      <c r="E29" s="17" t="s">
        <v>512</v>
      </c>
      <c r="F29" s="17" t="s">
        <v>513</v>
      </c>
      <c r="G29" s="17" t="s">
        <v>116</v>
      </c>
      <c r="H29" s="17" t="s">
        <v>514</v>
      </c>
      <c r="I29" s="17" t="s">
        <v>116</v>
      </c>
      <c r="J29" s="17" t="s">
        <v>116</v>
      </c>
      <c r="K29" s="17" t="s">
        <v>116</v>
      </c>
      <c r="L29" s="17" t="s">
        <v>116</v>
      </c>
      <c r="M29" s="5" t="s">
        <v>208</v>
      </c>
      <c r="N29" s="17" t="s">
        <v>515</v>
      </c>
      <c r="O29" s="17" t="s">
        <v>112</v>
      </c>
      <c r="P29" s="7" t="s">
        <v>122</v>
      </c>
      <c r="Q29" s="17" t="s">
        <v>122</v>
      </c>
      <c r="R29" s="17" t="s">
        <v>122</v>
      </c>
      <c r="S29" s="17" t="s">
        <v>516</v>
      </c>
      <c r="T29" s="27">
        <v>9782409045936</v>
      </c>
      <c r="U29" s="17" t="s">
        <v>124</v>
      </c>
      <c r="V29" s="27">
        <v>9782409045929</v>
      </c>
      <c r="W29" s="17" t="s">
        <v>125</v>
      </c>
      <c r="X29" s="17" t="s">
        <v>126</v>
      </c>
      <c r="Y29" s="17" t="s">
        <v>112</v>
      </c>
      <c r="Z29" s="27">
        <v>2024</v>
      </c>
      <c r="AA29" s="17" t="s">
        <v>127</v>
      </c>
      <c r="AB29" s="17" t="s">
        <v>152</v>
      </c>
      <c r="AC29" s="17" t="s">
        <v>129</v>
      </c>
      <c r="AD29" s="17" t="s">
        <v>130</v>
      </c>
      <c r="AE29" s="17" t="s">
        <v>131</v>
      </c>
      <c r="AF29" s="17" t="s">
        <v>132</v>
      </c>
      <c r="AG29" s="17" t="s">
        <v>133</v>
      </c>
      <c r="AH29" s="17" t="s">
        <v>134</v>
      </c>
      <c r="AI29" s="17" t="s">
        <v>135</v>
      </c>
      <c r="AJ29" s="17" t="s">
        <v>136</v>
      </c>
      <c r="AK29" s="17" t="s">
        <v>137</v>
      </c>
      <c r="AL29" s="17" t="s">
        <v>138</v>
      </c>
      <c r="AM29" s="17" t="s">
        <v>139</v>
      </c>
      <c r="AN29" s="17" t="s">
        <v>140</v>
      </c>
      <c r="AO29" s="17" t="s">
        <v>141</v>
      </c>
      <c r="AP29" s="17" t="s">
        <v>116</v>
      </c>
      <c r="AQ29" s="17" t="s">
        <v>517</v>
      </c>
      <c r="AR29" s="17" t="s">
        <v>76</v>
      </c>
      <c r="AS29" s="17" t="s">
        <v>518</v>
      </c>
      <c r="AT29" s="17" t="s">
        <v>519</v>
      </c>
      <c r="AU29" s="17" t="s">
        <v>520</v>
      </c>
      <c r="AV29" s="17" t="s">
        <v>521</v>
      </c>
      <c r="AW29" s="17" t="s">
        <v>181</v>
      </c>
      <c r="AX29" s="17" t="s">
        <v>522</v>
      </c>
      <c r="AY29" s="17" t="s">
        <v>523</v>
      </c>
      <c r="AZ29" s="17" t="s">
        <v>524</v>
      </c>
      <c r="BA29" s="17" t="s">
        <v>525</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526</v>
      </c>
      <c r="B30" s="17" t="s">
        <v>112</v>
      </c>
      <c r="C30" s="27">
        <v>20241220</v>
      </c>
      <c r="D30" s="17" t="s">
        <v>527</v>
      </c>
      <c r="E30" s="17" t="s">
        <v>528</v>
      </c>
      <c r="F30" s="17" t="s">
        <v>529</v>
      </c>
      <c r="G30" s="17" t="s">
        <v>116</v>
      </c>
      <c r="H30" s="17" t="s">
        <v>530</v>
      </c>
      <c r="I30" s="17" t="s">
        <v>116</v>
      </c>
      <c r="J30" s="17" t="s">
        <v>116</v>
      </c>
      <c r="K30" s="17" t="s">
        <v>116</v>
      </c>
      <c r="L30" s="17" t="s">
        <v>116</v>
      </c>
      <c r="M30" s="5" t="s">
        <v>531</v>
      </c>
      <c r="N30" s="17" t="s">
        <v>532</v>
      </c>
      <c r="O30" s="17" t="s">
        <v>112</v>
      </c>
      <c r="P30" s="7" t="s">
        <v>122</v>
      </c>
      <c r="Q30" s="17" t="s">
        <v>122</v>
      </c>
      <c r="R30" s="17" t="s">
        <v>122</v>
      </c>
      <c r="S30" s="17" t="s">
        <v>533</v>
      </c>
      <c r="T30" s="27">
        <v>9782409045875</v>
      </c>
      <c r="U30" s="17" t="s">
        <v>124</v>
      </c>
      <c r="V30" s="27">
        <v>9782409045868</v>
      </c>
      <c r="W30" s="17" t="s">
        <v>125</v>
      </c>
      <c r="X30" s="17" t="s">
        <v>126</v>
      </c>
      <c r="Y30" s="17" t="s">
        <v>112</v>
      </c>
      <c r="Z30" s="27">
        <v>2024</v>
      </c>
      <c r="AA30" s="17" t="s">
        <v>127</v>
      </c>
      <c r="AB30" s="17" t="s">
        <v>128</v>
      </c>
      <c r="AC30" s="17" t="s">
        <v>129</v>
      </c>
      <c r="AD30" s="17" t="s">
        <v>130</v>
      </c>
      <c r="AE30" s="17" t="s">
        <v>131</v>
      </c>
      <c r="AF30" s="17" t="s">
        <v>132</v>
      </c>
      <c r="AG30" s="17" t="s">
        <v>133</v>
      </c>
      <c r="AH30" s="17" t="s">
        <v>134</v>
      </c>
      <c r="AI30" s="17" t="s">
        <v>135</v>
      </c>
      <c r="AJ30" s="17" t="s">
        <v>136</v>
      </c>
      <c r="AK30" s="17" t="s">
        <v>137</v>
      </c>
      <c r="AL30" s="17" t="s">
        <v>138</v>
      </c>
      <c r="AM30" s="17" t="s">
        <v>139</v>
      </c>
      <c r="AN30" s="17" t="s">
        <v>140</v>
      </c>
      <c r="AO30" s="17" t="s">
        <v>141</v>
      </c>
      <c r="AP30" s="17" t="s">
        <v>116</v>
      </c>
      <c r="AQ30" s="17" t="s">
        <v>534</v>
      </c>
      <c r="AR30" s="17" t="s">
        <v>76</v>
      </c>
      <c r="AS30" s="17" t="s">
        <v>535</v>
      </c>
      <c r="AT30" s="17" t="s">
        <v>536</v>
      </c>
      <c r="AU30" s="17" t="s">
        <v>537</v>
      </c>
      <c r="AV30" s="17" t="s">
        <v>538</v>
      </c>
      <c r="AW30" s="17" t="s">
        <v>539</v>
      </c>
      <c r="AX30" s="17" t="s">
        <v>540</v>
      </c>
      <c r="AY30" s="17" t="s">
        <v>541</v>
      </c>
      <c r="AZ30" s="17" t="s">
        <v>542</v>
      </c>
      <c r="BA30" s="17" t="s">
        <v>543</v>
      </c>
      <c r="BB30" s="17" t="s">
        <v>544</v>
      </c>
      <c r="BC30" s="17" t="s">
        <v>545</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546</v>
      </c>
      <c r="B31" s="17" t="s">
        <v>112</v>
      </c>
      <c r="C31" s="27">
        <v>20241220</v>
      </c>
      <c r="D31" s="17" t="s">
        <v>547</v>
      </c>
      <c r="E31" s="17" t="s">
        <v>548</v>
      </c>
      <c r="F31" s="17" t="s">
        <v>549</v>
      </c>
      <c r="G31" s="17" t="s">
        <v>116</v>
      </c>
      <c r="H31" s="17" t="s">
        <v>550</v>
      </c>
      <c r="I31" s="17" t="s">
        <v>116</v>
      </c>
      <c r="J31" s="17" t="s">
        <v>116</v>
      </c>
      <c r="K31" s="17" t="s">
        <v>116</v>
      </c>
      <c r="L31" s="17" t="s">
        <v>116</v>
      </c>
      <c r="M31" s="5" t="s">
        <v>551</v>
      </c>
      <c r="N31" s="17" t="s">
        <v>552</v>
      </c>
      <c r="O31" s="17" t="s">
        <v>112</v>
      </c>
      <c r="P31" s="7" t="s">
        <v>122</v>
      </c>
      <c r="Q31" s="17" t="s">
        <v>122</v>
      </c>
      <c r="R31" s="17" t="s">
        <v>122</v>
      </c>
      <c r="S31" s="17" t="s">
        <v>553</v>
      </c>
      <c r="T31" s="27">
        <v>9782409046797</v>
      </c>
      <c r="U31" s="17" t="s">
        <v>124</v>
      </c>
      <c r="V31" s="27">
        <v>9782409046780</v>
      </c>
      <c r="W31" s="17" t="s">
        <v>125</v>
      </c>
      <c r="X31" s="17" t="s">
        <v>126</v>
      </c>
      <c r="Y31" s="17" t="s">
        <v>112</v>
      </c>
      <c r="Z31" s="27">
        <v>2024</v>
      </c>
      <c r="AA31" s="17" t="s">
        <v>127</v>
      </c>
      <c r="AB31" s="17" t="s">
        <v>249</v>
      </c>
      <c r="AC31" s="17" t="s">
        <v>129</v>
      </c>
      <c r="AD31" s="17" t="s">
        <v>130</v>
      </c>
      <c r="AE31" s="17" t="s">
        <v>131</v>
      </c>
      <c r="AF31" s="17" t="s">
        <v>132</v>
      </c>
      <c r="AG31" s="17" t="s">
        <v>133</v>
      </c>
      <c r="AH31" s="17" t="s">
        <v>134</v>
      </c>
      <c r="AI31" s="17" t="s">
        <v>135</v>
      </c>
      <c r="AJ31" s="17" t="s">
        <v>136</v>
      </c>
      <c r="AK31" s="17" t="s">
        <v>137</v>
      </c>
      <c r="AL31" s="17" t="s">
        <v>138</v>
      </c>
      <c r="AM31" s="17" t="s">
        <v>139</v>
      </c>
      <c r="AN31" s="17" t="s">
        <v>140</v>
      </c>
      <c r="AO31" s="17" t="s">
        <v>141</v>
      </c>
      <c r="AP31" s="17" t="s">
        <v>116</v>
      </c>
      <c r="AQ31" s="17" t="s">
        <v>554</v>
      </c>
      <c r="AR31" s="17" t="s">
        <v>76</v>
      </c>
      <c r="AS31" s="17" t="s">
        <v>555</v>
      </c>
      <c r="AT31" s="17" t="s">
        <v>556</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557</v>
      </c>
      <c r="B32" s="17" t="s">
        <v>112</v>
      </c>
      <c r="C32" s="27">
        <v>20241220</v>
      </c>
      <c r="D32" s="17" t="s">
        <v>558</v>
      </c>
      <c r="E32" s="17" t="s">
        <v>559</v>
      </c>
      <c r="F32" s="17" t="s">
        <v>560</v>
      </c>
      <c r="G32" s="17" t="s">
        <v>116</v>
      </c>
      <c r="H32" s="17" t="s">
        <v>561</v>
      </c>
      <c r="I32" s="17" t="s">
        <v>116</v>
      </c>
      <c r="J32" s="17" t="s">
        <v>116</v>
      </c>
      <c r="K32" s="17" t="s">
        <v>116</v>
      </c>
      <c r="L32" s="17" t="s">
        <v>116</v>
      </c>
      <c r="M32" s="5" t="s">
        <v>551</v>
      </c>
      <c r="N32" s="17" t="s">
        <v>562</v>
      </c>
      <c r="O32" s="17" t="s">
        <v>112</v>
      </c>
      <c r="P32" s="7" t="s">
        <v>122</v>
      </c>
      <c r="Q32" s="17" t="s">
        <v>122</v>
      </c>
      <c r="R32" s="17" t="s">
        <v>122</v>
      </c>
      <c r="S32" s="17" t="s">
        <v>563</v>
      </c>
      <c r="T32" s="27">
        <v>9782409046599</v>
      </c>
      <c r="U32" s="17" t="s">
        <v>124</v>
      </c>
      <c r="V32" s="27">
        <v>9782409046582</v>
      </c>
      <c r="W32" s="17" t="s">
        <v>125</v>
      </c>
      <c r="X32" s="17" t="s">
        <v>126</v>
      </c>
      <c r="Y32" s="17" t="s">
        <v>112</v>
      </c>
      <c r="Z32" s="27">
        <v>2024</v>
      </c>
      <c r="AA32" s="17" t="s">
        <v>127</v>
      </c>
      <c r="AB32" s="17" t="s">
        <v>152</v>
      </c>
      <c r="AC32" s="17" t="s">
        <v>129</v>
      </c>
      <c r="AD32" s="17" t="s">
        <v>130</v>
      </c>
      <c r="AE32" s="17" t="s">
        <v>131</v>
      </c>
      <c r="AF32" s="17" t="s">
        <v>132</v>
      </c>
      <c r="AG32" s="17" t="s">
        <v>133</v>
      </c>
      <c r="AH32" s="17" t="s">
        <v>134</v>
      </c>
      <c r="AI32" s="17" t="s">
        <v>135</v>
      </c>
      <c r="AJ32" s="17" t="s">
        <v>136</v>
      </c>
      <c r="AK32" s="17" t="s">
        <v>137</v>
      </c>
      <c r="AL32" s="17" t="s">
        <v>138</v>
      </c>
      <c r="AM32" s="17" t="s">
        <v>139</v>
      </c>
      <c r="AN32" s="17" t="s">
        <v>140</v>
      </c>
      <c r="AO32" s="17" t="s">
        <v>141</v>
      </c>
      <c r="AP32" s="17" t="s">
        <v>116</v>
      </c>
      <c r="AQ32" s="17" t="s">
        <v>564</v>
      </c>
      <c r="AR32" s="17" t="s">
        <v>76</v>
      </c>
      <c r="AS32" s="17" t="s">
        <v>565</v>
      </c>
      <c r="AT32" s="17" t="s">
        <v>566</v>
      </c>
      <c r="AU32" s="17" t="s">
        <v>567</v>
      </c>
      <c r="AV32" s="17" t="s">
        <v>568</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569</v>
      </c>
      <c r="B33" s="17" t="s">
        <v>112</v>
      </c>
      <c r="C33" s="27">
        <v>20241220</v>
      </c>
      <c r="D33" s="17" t="s">
        <v>570</v>
      </c>
      <c r="E33" s="17" t="s">
        <v>571</v>
      </c>
      <c r="F33" s="17" t="s">
        <v>572</v>
      </c>
      <c r="G33" s="17" t="s">
        <v>116</v>
      </c>
      <c r="H33" s="17" t="s">
        <v>573</v>
      </c>
      <c r="I33" s="17" t="s">
        <v>116</v>
      </c>
      <c r="J33" s="17" t="s">
        <v>116</v>
      </c>
      <c r="K33" s="17" t="s">
        <v>116</v>
      </c>
      <c r="L33" s="17" t="s">
        <v>116</v>
      </c>
      <c r="M33" s="5" t="s">
        <v>149</v>
      </c>
      <c r="N33" s="17" t="s">
        <v>574</v>
      </c>
      <c r="O33" s="17" t="s">
        <v>112</v>
      </c>
      <c r="P33" s="7" t="s">
        <v>122</v>
      </c>
      <c r="Q33" s="17" t="s">
        <v>122</v>
      </c>
      <c r="R33" s="17" t="s">
        <v>122</v>
      </c>
      <c r="S33" s="17" t="s">
        <v>575</v>
      </c>
      <c r="T33" s="27">
        <v>9782409043758</v>
      </c>
      <c r="U33" s="17" t="s">
        <v>124</v>
      </c>
      <c r="V33" s="27">
        <v>9782409043741</v>
      </c>
      <c r="W33" s="17" t="s">
        <v>125</v>
      </c>
      <c r="X33" s="17" t="s">
        <v>126</v>
      </c>
      <c r="Y33" s="17" t="s">
        <v>112</v>
      </c>
      <c r="Z33" s="27">
        <v>2024</v>
      </c>
      <c r="AA33" s="17" t="s">
        <v>127</v>
      </c>
      <c r="AB33" s="17" t="s">
        <v>576</v>
      </c>
      <c r="AC33" s="17" t="s">
        <v>129</v>
      </c>
      <c r="AD33" s="17" t="s">
        <v>130</v>
      </c>
      <c r="AE33" s="17" t="s">
        <v>131</v>
      </c>
      <c r="AF33" s="17" t="s">
        <v>132</v>
      </c>
      <c r="AG33" s="17" t="s">
        <v>133</v>
      </c>
      <c r="AH33" s="17" t="s">
        <v>134</v>
      </c>
      <c r="AI33" s="17" t="s">
        <v>135</v>
      </c>
      <c r="AJ33" s="17" t="s">
        <v>136</v>
      </c>
      <c r="AK33" s="17" t="s">
        <v>137</v>
      </c>
      <c r="AL33" s="17" t="s">
        <v>138</v>
      </c>
      <c r="AM33" s="17" t="s">
        <v>139</v>
      </c>
      <c r="AN33" s="17" t="s">
        <v>140</v>
      </c>
      <c r="AO33" s="17" t="s">
        <v>141</v>
      </c>
      <c r="AP33" s="17" t="s">
        <v>116</v>
      </c>
      <c r="AQ33" s="17" t="s">
        <v>577</v>
      </c>
      <c r="AR33" s="17" t="s">
        <v>76</v>
      </c>
      <c r="AS33" s="17" t="s">
        <v>578</v>
      </c>
      <c r="AT33" s="17" t="s">
        <v>579</v>
      </c>
      <c r="AU33" s="17" t="s">
        <v>580</v>
      </c>
      <c r="AV33" s="17" t="s">
        <v>581</v>
      </c>
      <c r="AW33" s="17" t="s">
        <v>582</v>
      </c>
      <c r="AX33" s="17" t="s">
        <v>583</v>
      </c>
      <c r="AY33" s="17" t="s">
        <v>584</v>
      </c>
      <c r="AZ33" s="17" t="s">
        <v>585</v>
      </c>
      <c r="BA33" s="17" t="s">
        <v>586</v>
      </c>
      <c r="BB33" s="17" t="s">
        <v>587</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588</v>
      </c>
      <c r="B34" s="17" t="s">
        <v>112</v>
      </c>
      <c r="C34" s="27">
        <v>20241220</v>
      </c>
      <c r="D34" s="17" t="s">
        <v>589</v>
      </c>
      <c r="E34" s="17" t="s">
        <v>590</v>
      </c>
      <c r="F34" s="17" t="s">
        <v>591</v>
      </c>
      <c r="G34" s="17" t="s">
        <v>116</v>
      </c>
      <c r="H34" s="17" t="s">
        <v>592</v>
      </c>
      <c r="I34" s="17" t="s">
        <v>116</v>
      </c>
      <c r="J34" s="17" t="s">
        <v>116</v>
      </c>
      <c r="K34" s="17" t="s">
        <v>116</v>
      </c>
      <c r="L34" s="17" t="s">
        <v>116</v>
      </c>
      <c r="M34" s="5" t="s">
        <v>531</v>
      </c>
      <c r="N34" s="17" t="s">
        <v>593</v>
      </c>
      <c r="O34" s="17" t="s">
        <v>112</v>
      </c>
      <c r="P34" s="7" t="s">
        <v>122</v>
      </c>
      <c r="Q34" s="17" t="s">
        <v>122</v>
      </c>
      <c r="R34" s="17" t="s">
        <v>122</v>
      </c>
      <c r="S34" s="17" t="s">
        <v>594</v>
      </c>
      <c r="T34" s="27">
        <v>9782409045912</v>
      </c>
      <c r="U34" s="17" t="s">
        <v>124</v>
      </c>
      <c r="V34" s="27">
        <v>9782409045905</v>
      </c>
      <c r="W34" s="17" t="s">
        <v>125</v>
      </c>
      <c r="X34" s="17" t="s">
        <v>126</v>
      </c>
      <c r="Y34" s="17" t="s">
        <v>112</v>
      </c>
      <c r="Z34" s="27">
        <v>2024</v>
      </c>
      <c r="AA34" s="17" t="s">
        <v>127</v>
      </c>
      <c r="AB34" s="17" t="s">
        <v>128</v>
      </c>
      <c r="AC34" s="17" t="s">
        <v>129</v>
      </c>
      <c r="AD34" s="17" t="s">
        <v>130</v>
      </c>
      <c r="AE34" s="17" t="s">
        <v>131</v>
      </c>
      <c r="AF34" s="17" t="s">
        <v>132</v>
      </c>
      <c r="AG34" s="17" t="s">
        <v>133</v>
      </c>
      <c r="AH34" s="17" t="s">
        <v>134</v>
      </c>
      <c r="AI34" s="17" t="s">
        <v>135</v>
      </c>
      <c r="AJ34" s="17" t="s">
        <v>136</v>
      </c>
      <c r="AK34" s="17" t="s">
        <v>137</v>
      </c>
      <c r="AL34" s="17" t="s">
        <v>138</v>
      </c>
      <c r="AM34" s="17" t="s">
        <v>139</v>
      </c>
      <c r="AN34" s="17" t="s">
        <v>140</v>
      </c>
      <c r="AO34" s="17" t="s">
        <v>141</v>
      </c>
      <c r="AP34" s="17" t="s">
        <v>116</v>
      </c>
      <c r="AQ34" s="17" t="s">
        <v>595</v>
      </c>
      <c r="AR34" s="17" t="s">
        <v>76</v>
      </c>
      <c r="AS34" s="17" t="s">
        <v>596</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597</v>
      </c>
      <c r="B35" s="17" t="s">
        <v>112</v>
      </c>
      <c r="C35" s="27">
        <v>20241220</v>
      </c>
      <c r="D35" s="17" t="s">
        <v>598</v>
      </c>
      <c r="E35" s="17" t="s">
        <v>599</v>
      </c>
      <c r="F35" s="17" t="s">
        <v>600</v>
      </c>
      <c r="G35" s="17" t="s">
        <v>116</v>
      </c>
      <c r="H35" s="17" t="s">
        <v>173</v>
      </c>
      <c r="I35" s="17" t="s">
        <v>601</v>
      </c>
      <c r="J35" s="17" t="s">
        <v>116</v>
      </c>
      <c r="K35" s="17" t="s">
        <v>116</v>
      </c>
      <c r="L35" s="17" t="s">
        <v>116</v>
      </c>
      <c r="M35" s="5" t="s">
        <v>246</v>
      </c>
      <c r="N35" s="17" t="s">
        <v>602</v>
      </c>
      <c r="O35" s="17" t="s">
        <v>112</v>
      </c>
      <c r="P35" s="7" t="s">
        <v>122</v>
      </c>
      <c r="Q35" s="17" t="s">
        <v>122</v>
      </c>
      <c r="R35" s="17" t="s">
        <v>122</v>
      </c>
      <c r="S35" s="17" t="s">
        <v>603</v>
      </c>
      <c r="T35" s="27">
        <v>9782409047053</v>
      </c>
      <c r="U35" s="17" t="s">
        <v>124</v>
      </c>
      <c r="V35" s="27">
        <v>9782409047046</v>
      </c>
      <c r="W35" s="17" t="s">
        <v>125</v>
      </c>
      <c r="X35" s="17" t="s">
        <v>126</v>
      </c>
      <c r="Y35" s="17" t="s">
        <v>112</v>
      </c>
      <c r="Z35" s="27">
        <v>2024</v>
      </c>
      <c r="AA35" s="17" t="s">
        <v>127</v>
      </c>
      <c r="AB35" s="17" t="s">
        <v>260</v>
      </c>
      <c r="AC35" s="17" t="s">
        <v>129</v>
      </c>
      <c r="AD35" s="17" t="s">
        <v>130</v>
      </c>
      <c r="AE35" s="17" t="s">
        <v>131</v>
      </c>
      <c r="AF35" s="17" t="s">
        <v>132</v>
      </c>
      <c r="AG35" s="17" t="s">
        <v>133</v>
      </c>
      <c r="AH35" s="17" t="s">
        <v>134</v>
      </c>
      <c r="AI35" s="17" t="s">
        <v>135</v>
      </c>
      <c r="AJ35" s="17" t="s">
        <v>136</v>
      </c>
      <c r="AK35" s="17" t="s">
        <v>137</v>
      </c>
      <c r="AL35" s="17" t="s">
        <v>138</v>
      </c>
      <c r="AM35" s="17" t="s">
        <v>139</v>
      </c>
      <c r="AN35" s="17" t="s">
        <v>140</v>
      </c>
      <c r="AO35" s="17" t="s">
        <v>141</v>
      </c>
      <c r="AP35" s="17" t="s">
        <v>116</v>
      </c>
      <c r="AQ35" s="17" t="s">
        <v>604</v>
      </c>
      <c r="AR35" s="17" t="s">
        <v>76</v>
      </c>
      <c r="AS35" s="17" t="s">
        <v>605</v>
      </c>
      <c r="AT35" s="17" t="s">
        <v>606</v>
      </c>
      <c r="AU35" s="17" t="s">
        <v>607</v>
      </c>
      <c r="AV35" s="17" t="s">
        <v>608</v>
      </c>
      <c r="AW35" s="17" t="s">
        <v>609</v>
      </c>
      <c r="AX35" s="17" t="s">
        <v>610</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611</v>
      </c>
      <c r="B36" s="17" t="s">
        <v>112</v>
      </c>
      <c r="C36" s="27">
        <v>20241220</v>
      </c>
      <c r="D36" s="17" t="s">
        <v>612</v>
      </c>
      <c r="E36" s="17" t="s">
        <v>116</v>
      </c>
      <c r="F36" s="17" t="s">
        <v>613</v>
      </c>
      <c r="G36" s="17" t="s">
        <v>116</v>
      </c>
      <c r="H36" s="17" t="s">
        <v>614</v>
      </c>
      <c r="I36" s="17" t="s">
        <v>116</v>
      </c>
      <c r="J36" s="17" t="s">
        <v>116</v>
      </c>
      <c r="K36" s="17" t="s">
        <v>116</v>
      </c>
      <c r="L36" s="17" t="s">
        <v>116</v>
      </c>
      <c r="M36" s="5" t="s">
        <v>257</v>
      </c>
      <c r="N36" s="17" t="s">
        <v>615</v>
      </c>
      <c r="O36" s="17" t="s">
        <v>112</v>
      </c>
      <c r="P36" s="7" t="s">
        <v>122</v>
      </c>
      <c r="Q36" s="17" t="s">
        <v>122</v>
      </c>
      <c r="R36" s="17" t="s">
        <v>122</v>
      </c>
      <c r="S36" s="17" t="s">
        <v>616</v>
      </c>
      <c r="T36" s="27">
        <v>9782409043659</v>
      </c>
      <c r="U36" s="17" t="s">
        <v>124</v>
      </c>
      <c r="V36" s="27">
        <v>9782409043642</v>
      </c>
      <c r="W36" s="17" t="s">
        <v>125</v>
      </c>
      <c r="X36" s="17" t="s">
        <v>126</v>
      </c>
      <c r="Y36" s="17" t="s">
        <v>112</v>
      </c>
      <c r="Z36" s="27">
        <v>2024</v>
      </c>
      <c r="AA36" s="17" t="s">
        <v>127</v>
      </c>
      <c r="AB36" s="17" t="s">
        <v>260</v>
      </c>
      <c r="AC36" s="17" t="s">
        <v>129</v>
      </c>
      <c r="AD36" s="17" t="s">
        <v>130</v>
      </c>
      <c r="AE36" s="17" t="s">
        <v>131</v>
      </c>
      <c r="AF36" s="17" t="s">
        <v>132</v>
      </c>
      <c r="AG36" s="17" t="s">
        <v>133</v>
      </c>
      <c r="AH36" s="17" t="s">
        <v>134</v>
      </c>
      <c r="AI36" s="17" t="s">
        <v>135</v>
      </c>
      <c r="AJ36" s="17" t="s">
        <v>136</v>
      </c>
      <c r="AK36" s="17" t="s">
        <v>137</v>
      </c>
      <c r="AL36" s="17" t="s">
        <v>138</v>
      </c>
      <c r="AM36" s="17" t="s">
        <v>139</v>
      </c>
      <c r="AN36" s="17" t="s">
        <v>140</v>
      </c>
      <c r="AO36" s="17" t="s">
        <v>141</v>
      </c>
      <c r="AP36" s="17" t="s">
        <v>116</v>
      </c>
      <c r="AQ36" s="17" t="s">
        <v>617</v>
      </c>
      <c r="AR36" s="17" t="s">
        <v>76</v>
      </c>
      <c r="AS36" s="17" t="s">
        <v>618</v>
      </c>
      <c r="AT36" s="17" t="s">
        <v>619</v>
      </c>
      <c r="AU36" s="17" t="s">
        <v>620</v>
      </c>
      <c r="AV36" s="17" t="s">
        <v>621</v>
      </c>
      <c r="AW36" s="17" t="s">
        <v>622</v>
      </c>
      <c r="AX36" s="17" t="s">
        <v>623</v>
      </c>
      <c r="AY36" s="17" t="s">
        <v>624</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625</v>
      </c>
      <c r="B37" s="17" t="s">
        <v>112</v>
      </c>
      <c r="C37" s="27">
        <v>20241220</v>
      </c>
      <c r="D37" s="17" t="s">
        <v>626</v>
      </c>
      <c r="E37" s="17" t="s">
        <v>627</v>
      </c>
      <c r="F37" s="17" t="s">
        <v>628</v>
      </c>
      <c r="G37" s="17" t="s">
        <v>116</v>
      </c>
      <c r="H37" s="17" t="s">
        <v>629</v>
      </c>
      <c r="I37" s="17" t="s">
        <v>116</v>
      </c>
      <c r="J37" s="17" t="s">
        <v>116</v>
      </c>
      <c r="K37" s="17" t="s">
        <v>116</v>
      </c>
      <c r="L37" s="17" t="s">
        <v>116</v>
      </c>
      <c r="M37" s="5" t="s">
        <v>551</v>
      </c>
      <c r="N37" s="17" t="s">
        <v>630</v>
      </c>
      <c r="O37" s="17" t="s">
        <v>112</v>
      </c>
      <c r="P37" s="7" t="s">
        <v>122</v>
      </c>
      <c r="Q37" s="17" t="s">
        <v>122</v>
      </c>
      <c r="R37" s="17" t="s">
        <v>122</v>
      </c>
      <c r="S37" s="17" t="s">
        <v>631</v>
      </c>
      <c r="T37" s="27">
        <v>9782409046636</v>
      </c>
      <c r="U37" s="17" t="s">
        <v>124</v>
      </c>
      <c r="V37" s="27">
        <v>9782409046629</v>
      </c>
      <c r="W37" s="17" t="s">
        <v>125</v>
      </c>
      <c r="X37" s="17" t="s">
        <v>126</v>
      </c>
      <c r="Y37" s="17" t="s">
        <v>112</v>
      </c>
      <c r="Z37" s="27">
        <v>2024</v>
      </c>
      <c r="AA37" s="17" t="s">
        <v>127</v>
      </c>
      <c r="AB37" s="17" t="s">
        <v>152</v>
      </c>
      <c r="AC37" s="17" t="s">
        <v>129</v>
      </c>
      <c r="AD37" s="17" t="s">
        <v>130</v>
      </c>
      <c r="AE37" s="17" t="s">
        <v>131</v>
      </c>
      <c r="AF37" s="17" t="s">
        <v>132</v>
      </c>
      <c r="AG37" s="17" t="s">
        <v>133</v>
      </c>
      <c r="AH37" s="17" t="s">
        <v>134</v>
      </c>
      <c r="AI37" s="17" t="s">
        <v>135</v>
      </c>
      <c r="AJ37" s="17" t="s">
        <v>136</v>
      </c>
      <c r="AK37" s="17" t="s">
        <v>137</v>
      </c>
      <c r="AL37" s="17" t="s">
        <v>138</v>
      </c>
      <c r="AM37" s="17" t="s">
        <v>139</v>
      </c>
      <c r="AN37" s="17" t="s">
        <v>140</v>
      </c>
      <c r="AO37" s="17" t="s">
        <v>141</v>
      </c>
      <c r="AP37" s="17" t="s">
        <v>116</v>
      </c>
      <c r="AQ37" s="17" t="s">
        <v>632</v>
      </c>
      <c r="AR37" s="17" t="s">
        <v>76</v>
      </c>
      <c r="AS37" s="17" t="s">
        <v>633</v>
      </c>
      <c r="AT37" s="17" t="s">
        <v>634</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635</v>
      </c>
      <c r="B38" s="17" t="s">
        <v>112</v>
      </c>
      <c r="C38" s="27">
        <v>20241220</v>
      </c>
      <c r="D38" s="17" t="s">
        <v>636</v>
      </c>
      <c r="E38" s="17" t="s">
        <v>637</v>
      </c>
      <c r="F38" s="17" t="s">
        <v>638</v>
      </c>
      <c r="G38" s="17" t="s">
        <v>116</v>
      </c>
      <c r="H38" s="17" t="s">
        <v>639</v>
      </c>
      <c r="I38" s="17" t="s">
        <v>116</v>
      </c>
      <c r="J38" s="17" t="s">
        <v>116</v>
      </c>
      <c r="K38" s="17" t="s">
        <v>116</v>
      </c>
      <c r="L38" s="17" t="s">
        <v>116</v>
      </c>
      <c r="M38" s="5" t="s">
        <v>120</v>
      </c>
      <c r="N38" s="17" t="s">
        <v>436</v>
      </c>
      <c r="O38" s="17" t="s">
        <v>112</v>
      </c>
      <c r="P38" s="7" t="s">
        <v>122</v>
      </c>
      <c r="Q38" s="17" t="s">
        <v>122</v>
      </c>
      <c r="R38" s="17" t="s">
        <v>122</v>
      </c>
      <c r="S38" s="17" t="s">
        <v>640</v>
      </c>
      <c r="T38" s="27">
        <v>9782409043130</v>
      </c>
      <c r="U38" s="17" t="s">
        <v>124</v>
      </c>
      <c r="V38" s="27">
        <v>9782409043123</v>
      </c>
      <c r="W38" s="17" t="s">
        <v>125</v>
      </c>
      <c r="X38" s="17" t="s">
        <v>126</v>
      </c>
      <c r="Y38" s="17" t="s">
        <v>112</v>
      </c>
      <c r="Z38" s="27">
        <v>2024</v>
      </c>
      <c r="AA38" s="17" t="s">
        <v>127</v>
      </c>
      <c r="AB38" s="17" t="s">
        <v>128</v>
      </c>
      <c r="AC38" s="17" t="s">
        <v>129</v>
      </c>
      <c r="AD38" s="17" t="s">
        <v>130</v>
      </c>
      <c r="AE38" s="17" t="s">
        <v>131</v>
      </c>
      <c r="AF38" s="17" t="s">
        <v>132</v>
      </c>
      <c r="AG38" s="17" t="s">
        <v>133</v>
      </c>
      <c r="AH38" s="17" t="s">
        <v>134</v>
      </c>
      <c r="AI38" s="17" t="s">
        <v>135</v>
      </c>
      <c r="AJ38" s="17" t="s">
        <v>136</v>
      </c>
      <c r="AK38" s="17" t="s">
        <v>137</v>
      </c>
      <c r="AL38" s="17" t="s">
        <v>138</v>
      </c>
      <c r="AM38" s="17" t="s">
        <v>139</v>
      </c>
      <c r="AN38" s="17" t="s">
        <v>140</v>
      </c>
      <c r="AO38" s="17" t="s">
        <v>141</v>
      </c>
      <c r="AP38" s="17" t="s">
        <v>116</v>
      </c>
      <c r="AQ38" s="17" t="s">
        <v>641</v>
      </c>
      <c r="AR38" s="17" t="s">
        <v>76</v>
      </c>
      <c r="AS38" s="17" t="s">
        <v>642</v>
      </c>
      <c r="AT38" s="17" t="s">
        <v>643</v>
      </c>
      <c r="AU38" s="17" t="s">
        <v>644</v>
      </c>
      <c r="AV38" s="17" t="s">
        <v>645</v>
      </c>
      <c r="AW38" s="17" t="s">
        <v>646</v>
      </c>
      <c r="AX38" s="17" t="s">
        <v>202</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647</v>
      </c>
      <c r="B39" s="17" t="s">
        <v>112</v>
      </c>
      <c r="C39" s="27">
        <v>20241220</v>
      </c>
      <c r="D39" s="17" t="s">
        <v>648</v>
      </c>
      <c r="E39" s="17" t="s">
        <v>649</v>
      </c>
      <c r="F39" s="17" t="s">
        <v>650</v>
      </c>
      <c r="G39" s="17" t="s">
        <v>116</v>
      </c>
      <c r="H39" s="17" t="s">
        <v>651</v>
      </c>
      <c r="I39" s="17" t="s">
        <v>116</v>
      </c>
      <c r="J39" s="17" t="s">
        <v>116</v>
      </c>
      <c r="K39" s="17" t="s">
        <v>116</v>
      </c>
      <c r="L39" s="17" t="s">
        <v>116</v>
      </c>
      <c r="M39" s="5" t="s">
        <v>208</v>
      </c>
      <c r="N39" s="17" t="s">
        <v>652</v>
      </c>
      <c r="O39" s="17" t="s">
        <v>112</v>
      </c>
      <c r="P39" s="7" t="s">
        <v>122</v>
      </c>
      <c r="Q39" s="17" t="s">
        <v>122</v>
      </c>
      <c r="R39" s="17" t="s">
        <v>122</v>
      </c>
      <c r="S39" s="17" t="s">
        <v>653</v>
      </c>
      <c r="T39" s="27">
        <v>9782409046278</v>
      </c>
      <c r="U39" s="17" t="s">
        <v>124</v>
      </c>
      <c r="V39" s="27">
        <v>9782409046261</v>
      </c>
      <c r="W39" s="17" t="s">
        <v>125</v>
      </c>
      <c r="X39" s="17" t="s">
        <v>126</v>
      </c>
      <c r="Y39" s="17" t="s">
        <v>112</v>
      </c>
      <c r="Z39" s="27">
        <v>2024</v>
      </c>
      <c r="AA39" s="17" t="s">
        <v>127</v>
      </c>
      <c r="AB39" s="17" t="s">
        <v>249</v>
      </c>
      <c r="AC39" s="17" t="s">
        <v>129</v>
      </c>
      <c r="AD39" s="17" t="s">
        <v>130</v>
      </c>
      <c r="AE39" s="17" t="s">
        <v>131</v>
      </c>
      <c r="AF39" s="17" t="s">
        <v>132</v>
      </c>
      <c r="AG39" s="17" t="s">
        <v>133</v>
      </c>
      <c r="AH39" s="17" t="s">
        <v>134</v>
      </c>
      <c r="AI39" s="17" t="s">
        <v>135</v>
      </c>
      <c r="AJ39" s="17" t="s">
        <v>136</v>
      </c>
      <c r="AK39" s="17" t="s">
        <v>137</v>
      </c>
      <c r="AL39" s="17" t="s">
        <v>138</v>
      </c>
      <c r="AM39" s="17" t="s">
        <v>139</v>
      </c>
      <c r="AN39" s="17" t="s">
        <v>140</v>
      </c>
      <c r="AO39" s="17" t="s">
        <v>141</v>
      </c>
      <c r="AP39" s="17" t="s">
        <v>116</v>
      </c>
      <c r="AQ39" s="17" t="s">
        <v>654</v>
      </c>
      <c r="AR39" s="17" t="s">
        <v>76</v>
      </c>
      <c r="AS39" s="17" t="s">
        <v>655</v>
      </c>
      <c r="AT39" s="17" t="s">
        <v>656</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657</v>
      </c>
      <c r="B40" s="17" t="s">
        <v>112</v>
      </c>
      <c r="C40" s="27">
        <v>20241220</v>
      </c>
      <c r="D40" s="17" t="s">
        <v>658</v>
      </c>
      <c r="E40" s="17" t="s">
        <v>659</v>
      </c>
      <c r="F40" s="17" t="s">
        <v>660</v>
      </c>
      <c r="G40" s="17" t="s">
        <v>116</v>
      </c>
      <c r="H40" s="17" t="s">
        <v>661</v>
      </c>
      <c r="I40" s="17" t="s">
        <v>116</v>
      </c>
      <c r="J40" s="17" t="s">
        <v>116</v>
      </c>
      <c r="K40" s="17" t="s">
        <v>116</v>
      </c>
      <c r="L40" s="17" t="s">
        <v>116</v>
      </c>
      <c r="M40" s="5" t="s">
        <v>370</v>
      </c>
      <c r="N40" s="17" t="s">
        <v>662</v>
      </c>
      <c r="O40" s="17" t="s">
        <v>112</v>
      </c>
      <c r="P40" s="7" t="s">
        <v>122</v>
      </c>
      <c r="Q40" s="17" t="s">
        <v>122</v>
      </c>
      <c r="R40" s="17" t="s">
        <v>122</v>
      </c>
      <c r="S40" s="17" t="s">
        <v>663</v>
      </c>
      <c r="T40" s="27">
        <v>9782409044892</v>
      </c>
      <c r="U40" s="17" t="s">
        <v>124</v>
      </c>
      <c r="V40" s="27">
        <v>9782409044885</v>
      </c>
      <c r="W40" s="17" t="s">
        <v>125</v>
      </c>
      <c r="X40" s="17" t="s">
        <v>126</v>
      </c>
      <c r="Y40" s="17" t="s">
        <v>112</v>
      </c>
      <c r="Z40" s="27">
        <v>2024</v>
      </c>
      <c r="AA40" s="17" t="s">
        <v>127</v>
      </c>
      <c r="AB40" s="17" t="s">
        <v>222</v>
      </c>
      <c r="AC40" s="17" t="s">
        <v>129</v>
      </c>
      <c r="AD40" s="17" t="s">
        <v>130</v>
      </c>
      <c r="AE40" s="17" t="s">
        <v>131</v>
      </c>
      <c r="AF40" s="17" t="s">
        <v>132</v>
      </c>
      <c r="AG40" s="17" t="s">
        <v>133</v>
      </c>
      <c r="AH40" s="17" t="s">
        <v>134</v>
      </c>
      <c r="AI40" s="17" t="s">
        <v>135</v>
      </c>
      <c r="AJ40" s="17" t="s">
        <v>136</v>
      </c>
      <c r="AK40" s="17" t="s">
        <v>137</v>
      </c>
      <c r="AL40" s="17" t="s">
        <v>138</v>
      </c>
      <c r="AM40" s="17" t="s">
        <v>139</v>
      </c>
      <c r="AN40" s="17" t="s">
        <v>140</v>
      </c>
      <c r="AO40" s="17" t="s">
        <v>141</v>
      </c>
      <c r="AP40" s="17" t="s">
        <v>116</v>
      </c>
      <c r="AQ40" s="17" t="s">
        <v>664</v>
      </c>
      <c r="AR40" s="17" t="s">
        <v>76</v>
      </c>
      <c r="AS40" s="17" t="s">
        <v>665</v>
      </c>
      <c r="AT40" s="17" t="s">
        <v>666</v>
      </c>
      <c r="AU40" s="28" t="s">
        <v>667</v>
      </c>
      <c r="AV40" s="17" t="s">
        <v>668</v>
      </c>
      <c r="AW40" s="17" t="s">
        <v>669</v>
      </c>
      <c r="AX40" s="17" t="s">
        <v>670</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671</v>
      </c>
      <c r="B41" s="17" t="s">
        <v>112</v>
      </c>
      <c r="C41" s="27">
        <v>20241220</v>
      </c>
      <c r="D41" s="17" t="s">
        <v>672</v>
      </c>
      <c r="E41" s="17" t="s">
        <v>116</v>
      </c>
      <c r="F41" s="17" t="s">
        <v>673</v>
      </c>
      <c r="G41" s="17" t="s">
        <v>116</v>
      </c>
      <c r="H41" s="17" t="s">
        <v>674</v>
      </c>
      <c r="I41" s="17" t="s">
        <v>116</v>
      </c>
      <c r="J41" s="17" t="s">
        <v>116</v>
      </c>
      <c r="K41" s="17" t="s">
        <v>116</v>
      </c>
      <c r="L41" s="17" t="s">
        <v>116</v>
      </c>
      <c r="M41" s="5" t="s">
        <v>149</v>
      </c>
      <c r="N41" s="17" t="s">
        <v>675</v>
      </c>
      <c r="O41" s="17" t="s">
        <v>112</v>
      </c>
      <c r="P41" s="7" t="s">
        <v>122</v>
      </c>
      <c r="Q41" s="17" t="s">
        <v>122</v>
      </c>
      <c r="R41" s="17" t="s">
        <v>122</v>
      </c>
      <c r="S41" s="17" t="s">
        <v>676</v>
      </c>
      <c r="T41" s="27">
        <v>9782409043475</v>
      </c>
      <c r="U41" s="17" t="s">
        <v>124</v>
      </c>
      <c r="V41" s="27">
        <v>9782409043468</v>
      </c>
      <c r="W41" s="17" t="s">
        <v>125</v>
      </c>
      <c r="X41" s="17" t="s">
        <v>126</v>
      </c>
      <c r="Y41" s="17" t="s">
        <v>112</v>
      </c>
      <c r="Z41" s="27">
        <v>2024</v>
      </c>
      <c r="AA41" s="17" t="s">
        <v>127</v>
      </c>
      <c r="AB41" s="17" t="s">
        <v>164</v>
      </c>
      <c r="AC41" s="17" t="s">
        <v>129</v>
      </c>
      <c r="AD41" s="17" t="s">
        <v>130</v>
      </c>
      <c r="AE41" s="17" t="s">
        <v>131</v>
      </c>
      <c r="AF41" s="17" t="s">
        <v>132</v>
      </c>
      <c r="AG41" s="17" t="s">
        <v>133</v>
      </c>
      <c r="AH41" s="17" t="s">
        <v>134</v>
      </c>
      <c r="AI41" s="17" t="s">
        <v>135</v>
      </c>
      <c r="AJ41" s="17" t="s">
        <v>136</v>
      </c>
      <c r="AK41" s="17" t="s">
        <v>137</v>
      </c>
      <c r="AL41" s="17" t="s">
        <v>138</v>
      </c>
      <c r="AM41" s="17" t="s">
        <v>139</v>
      </c>
      <c r="AN41" s="17" t="s">
        <v>140</v>
      </c>
      <c r="AO41" s="17" t="s">
        <v>141</v>
      </c>
      <c r="AP41" s="17" t="s">
        <v>116</v>
      </c>
      <c r="AQ41" s="17" t="s">
        <v>677</v>
      </c>
      <c r="AR41" s="17" t="s">
        <v>76</v>
      </c>
      <c r="AS41" s="17" t="s">
        <v>678</v>
      </c>
      <c r="AT41" s="17" t="s">
        <v>679</v>
      </c>
      <c r="AU41" s="17" t="s">
        <v>680</v>
      </c>
      <c r="AV41" s="17" t="s">
        <v>681</v>
      </c>
      <c r="AW41" s="17" t="s">
        <v>682</v>
      </c>
      <c r="AX41" s="17" t="s">
        <v>683</v>
      </c>
      <c r="AY41" s="17" t="s">
        <v>684</v>
      </c>
      <c r="AZ41" s="17" t="s">
        <v>685</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686</v>
      </c>
      <c r="B42" s="17" t="s">
        <v>112</v>
      </c>
      <c r="C42" s="27">
        <v>20241220</v>
      </c>
      <c r="D42" s="17" t="s">
        <v>687</v>
      </c>
      <c r="E42" s="17" t="s">
        <v>688</v>
      </c>
      <c r="F42" s="17" t="s">
        <v>689</v>
      </c>
      <c r="G42" s="17" t="s">
        <v>116</v>
      </c>
      <c r="H42" s="17" t="s">
        <v>690</v>
      </c>
      <c r="I42" s="17" t="s">
        <v>116</v>
      </c>
      <c r="J42" s="17" t="s">
        <v>116</v>
      </c>
      <c r="K42" s="17" t="s">
        <v>116</v>
      </c>
      <c r="L42" s="17" t="s">
        <v>116</v>
      </c>
      <c r="M42" s="5" t="s">
        <v>161</v>
      </c>
      <c r="N42" s="17" t="s">
        <v>691</v>
      </c>
      <c r="O42" s="17" t="s">
        <v>112</v>
      </c>
      <c r="P42" s="7" t="s">
        <v>122</v>
      </c>
      <c r="Q42" s="17" t="s">
        <v>122</v>
      </c>
      <c r="R42" s="17" t="s">
        <v>122</v>
      </c>
      <c r="S42" s="17" t="s">
        <v>692</v>
      </c>
      <c r="T42" s="27">
        <v>9782409042782</v>
      </c>
      <c r="U42" s="17" t="s">
        <v>124</v>
      </c>
      <c r="V42" s="27">
        <v>9782409042775</v>
      </c>
      <c r="W42" s="17" t="s">
        <v>125</v>
      </c>
      <c r="X42" s="17" t="s">
        <v>126</v>
      </c>
      <c r="Y42" s="17" t="s">
        <v>112</v>
      </c>
      <c r="Z42" s="27">
        <v>2024</v>
      </c>
      <c r="AA42" s="17" t="s">
        <v>127</v>
      </c>
      <c r="AB42" s="17" t="s">
        <v>164</v>
      </c>
      <c r="AC42" s="17" t="s">
        <v>129</v>
      </c>
      <c r="AD42" s="17" t="s">
        <v>130</v>
      </c>
      <c r="AE42" s="17" t="s">
        <v>131</v>
      </c>
      <c r="AF42" s="17" t="s">
        <v>132</v>
      </c>
      <c r="AG42" s="17" t="s">
        <v>133</v>
      </c>
      <c r="AH42" s="17" t="s">
        <v>134</v>
      </c>
      <c r="AI42" s="17" t="s">
        <v>135</v>
      </c>
      <c r="AJ42" s="17" t="s">
        <v>136</v>
      </c>
      <c r="AK42" s="17" t="s">
        <v>137</v>
      </c>
      <c r="AL42" s="17" t="s">
        <v>138</v>
      </c>
      <c r="AM42" s="17" t="s">
        <v>139</v>
      </c>
      <c r="AN42" s="17" t="s">
        <v>140</v>
      </c>
      <c r="AO42" s="17" t="s">
        <v>141</v>
      </c>
      <c r="AP42" s="17" t="s">
        <v>116</v>
      </c>
      <c r="AQ42" s="17" t="s">
        <v>693</v>
      </c>
      <c r="AR42" s="17" t="s">
        <v>76</v>
      </c>
      <c r="AS42" s="17" t="s">
        <v>694</v>
      </c>
      <c r="AT42" s="17" t="s">
        <v>695</v>
      </c>
      <c r="AU42" s="17" t="s">
        <v>696</v>
      </c>
      <c r="AV42" s="17" t="s">
        <v>697</v>
      </c>
      <c r="AW42" s="17" t="s">
        <v>698</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699</v>
      </c>
      <c r="B43" s="17" t="s">
        <v>112</v>
      </c>
      <c r="C43" s="27">
        <v>20241220</v>
      </c>
      <c r="D43" s="17" t="s">
        <v>700</v>
      </c>
      <c r="E43" s="17" t="s">
        <v>701</v>
      </c>
      <c r="F43" s="17" t="s">
        <v>702</v>
      </c>
      <c r="G43" s="17" t="s">
        <v>116</v>
      </c>
      <c r="H43" s="17" t="s">
        <v>703</v>
      </c>
      <c r="I43" s="17" t="s">
        <v>116</v>
      </c>
      <c r="J43" s="17" t="s">
        <v>116</v>
      </c>
      <c r="K43" s="17" t="s">
        <v>116</v>
      </c>
      <c r="L43" s="17" t="s">
        <v>116</v>
      </c>
      <c r="M43" s="5" t="s">
        <v>257</v>
      </c>
      <c r="N43" s="17" t="s">
        <v>448</v>
      </c>
      <c r="O43" s="17" t="s">
        <v>112</v>
      </c>
      <c r="P43" s="7" t="s">
        <v>122</v>
      </c>
      <c r="Q43" s="17" t="s">
        <v>122</v>
      </c>
      <c r="R43" s="17" t="s">
        <v>122</v>
      </c>
      <c r="S43" s="17" t="s">
        <v>704</v>
      </c>
      <c r="T43" s="27">
        <v>9782409044410</v>
      </c>
      <c r="U43" s="17" t="s">
        <v>124</v>
      </c>
      <c r="V43" s="27">
        <v>9782409044403</v>
      </c>
      <c r="W43" s="17" t="s">
        <v>125</v>
      </c>
      <c r="X43" s="17" t="s">
        <v>126</v>
      </c>
      <c r="Y43" s="17" t="s">
        <v>112</v>
      </c>
      <c r="Z43" s="27">
        <v>2024</v>
      </c>
      <c r="AA43" s="17" t="s">
        <v>127</v>
      </c>
      <c r="AB43" s="17" t="s">
        <v>152</v>
      </c>
      <c r="AC43" s="17" t="s">
        <v>129</v>
      </c>
      <c r="AD43" s="17" t="s">
        <v>130</v>
      </c>
      <c r="AE43" s="17" t="s">
        <v>131</v>
      </c>
      <c r="AF43" s="17" t="s">
        <v>132</v>
      </c>
      <c r="AG43" s="17" t="s">
        <v>133</v>
      </c>
      <c r="AH43" s="17" t="s">
        <v>134</v>
      </c>
      <c r="AI43" s="17" t="s">
        <v>135</v>
      </c>
      <c r="AJ43" s="17" t="s">
        <v>136</v>
      </c>
      <c r="AK43" s="17" t="s">
        <v>137</v>
      </c>
      <c r="AL43" s="17" t="s">
        <v>138</v>
      </c>
      <c r="AM43" s="17" t="s">
        <v>139</v>
      </c>
      <c r="AN43" s="17" t="s">
        <v>140</v>
      </c>
      <c r="AO43" s="17" t="s">
        <v>141</v>
      </c>
      <c r="AP43" s="17" t="s">
        <v>116</v>
      </c>
      <c r="AQ43" s="17" t="s">
        <v>705</v>
      </c>
      <c r="AR43" s="17" t="s">
        <v>76</v>
      </c>
      <c r="AS43" s="17" t="s">
        <v>479</v>
      </c>
      <c r="AT43" s="17" t="s">
        <v>706</v>
      </c>
      <c r="AU43" s="17" t="s">
        <v>482</v>
      </c>
      <c r="AV43" s="17" t="s">
        <v>707</v>
      </c>
      <c r="AW43" s="17" t="s">
        <v>681</v>
      </c>
      <c r="AX43" s="17" t="s">
        <v>484</v>
      </c>
      <c r="AY43" s="17" t="s">
        <v>708</v>
      </c>
      <c r="AZ43" s="17" t="s">
        <v>282</v>
      </c>
      <c r="BA43" s="17" t="s">
        <v>709</v>
      </c>
      <c r="BB43" s="17" t="s">
        <v>710</v>
      </c>
      <c r="BC43" s="17" t="s">
        <v>711</v>
      </c>
      <c r="BD43" s="17" t="s">
        <v>485</v>
      </c>
      <c r="BE43" s="17" t="s">
        <v>487</v>
      </c>
      <c r="BF43" s="17" t="s">
        <v>712</v>
      </c>
      <c r="BG43" s="17" t="s">
        <v>713</v>
      </c>
      <c r="BH43" s="17" t="s">
        <v>714</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715</v>
      </c>
      <c r="B44" s="17" t="s">
        <v>112</v>
      </c>
      <c r="C44" s="27">
        <v>20241220</v>
      </c>
      <c r="D44" s="17" t="s">
        <v>716</v>
      </c>
      <c r="E44" s="17" t="s">
        <v>717</v>
      </c>
      <c r="F44" s="17" t="s">
        <v>718</v>
      </c>
      <c r="G44" s="17" t="s">
        <v>116</v>
      </c>
      <c r="H44" s="17" t="s">
        <v>719</v>
      </c>
      <c r="I44" s="17" t="s">
        <v>116</v>
      </c>
      <c r="J44" s="17" t="s">
        <v>116</v>
      </c>
      <c r="K44" s="17" t="s">
        <v>116</v>
      </c>
      <c r="L44" s="17" t="s">
        <v>116</v>
      </c>
      <c r="M44" s="5" t="s">
        <v>551</v>
      </c>
      <c r="N44" s="17" t="s">
        <v>720</v>
      </c>
      <c r="O44" s="17" t="s">
        <v>112</v>
      </c>
      <c r="P44" s="7" t="s">
        <v>122</v>
      </c>
      <c r="Q44" s="17" t="s">
        <v>122</v>
      </c>
      <c r="R44" s="17" t="s">
        <v>122</v>
      </c>
      <c r="S44" s="17" t="s">
        <v>721</v>
      </c>
      <c r="T44" s="27">
        <v>9782409046513</v>
      </c>
      <c r="U44" s="17" t="s">
        <v>124</v>
      </c>
      <c r="V44" s="27">
        <v>9782409046506</v>
      </c>
      <c r="W44" s="17" t="s">
        <v>125</v>
      </c>
      <c r="X44" s="17" t="s">
        <v>126</v>
      </c>
      <c r="Y44" s="17" t="s">
        <v>112</v>
      </c>
      <c r="Z44" s="27">
        <v>2024</v>
      </c>
      <c r="AA44" s="17" t="s">
        <v>127</v>
      </c>
      <c r="AB44" s="17" t="s">
        <v>164</v>
      </c>
      <c r="AC44" s="17" t="s">
        <v>129</v>
      </c>
      <c r="AD44" s="17" t="s">
        <v>130</v>
      </c>
      <c r="AE44" s="17" t="s">
        <v>131</v>
      </c>
      <c r="AF44" s="17" t="s">
        <v>132</v>
      </c>
      <c r="AG44" s="17" t="s">
        <v>133</v>
      </c>
      <c r="AH44" s="17" t="s">
        <v>134</v>
      </c>
      <c r="AI44" s="17" t="s">
        <v>135</v>
      </c>
      <c r="AJ44" s="17" t="s">
        <v>136</v>
      </c>
      <c r="AK44" s="17" t="s">
        <v>137</v>
      </c>
      <c r="AL44" s="17" t="s">
        <v>138</v>
      </c>
      <c r="AM44" s="17" t="s">
        <v>139</v>
      </c>
      <c r="AN44" s="17" t="s">
        <v>140</v>
      </c>
      <c r="AO44" s="17" t="s">
        <v>141</v>
      </c>
      <c r="AP44" s="17" t="s">
        <v>116</v>
      </c>
      <c r="AQ44" s="17" t="s">
        <v>722</v>
      </c>
      <c r="AR44" s="17" t="s">
        <v>76</v>
      </c>
      <c r="AS44" s="17" t="s">
        <v>723</v>
      </c>
      <c r="AT44" s="17" t="s">
        <v>724</v>
      </c>
      <c r="AU44" s="17" t="s">
        <v>678</v>
      </c>
      <c r="AV44" s="17" t="s">
        <v>725</v>
      </c>
      <c r="AW44" s="17" t="s">
        <v>682</v>
      </c>
      <c r="AX44" s="17" t="s">
        <v>726</v>
      </c>
      <c r="AY44" s="17" t="s">
        <v>727</v>
      </c>
      <c r="AZ44" s="17" t="s">
        <v>728</v>
      </c>
      <c r="BA44" s="17" t="s">
        <v>729</v>
      </c>
      <c r="BB44" s="17" t="s">
        <v>730</v>
      </c>
      <c r="BC44" s="17" t="s">
        <v>731</v>
      </c>
      <c r="BD44" s="17" t="s">
        <v>732</v>
      </c>
      <c r="BE44" s="17" t="s">
        <v>733</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734</v>
      </c>
      <c r="B45" s="17" t="s">
        <v>112</v>
      </c>
      <c r="C45" s="27">
        <v>20241220</v>
      </c>
      <c r="D45" s="17" t="s">
        <v>735</v>
      </c>
      <c r="E45" s="17" t="s">
        <v>736</v>
      </c>
      <c r="F45" s="17" t="s">
        <v>737</v>
      </c>
      <c r="G45" s="17" t="s">
        <v>116</v>
      </c>
      <c r="H45" s="17" t="s">
        <v>738</v>
      </c>
      <c r="I45" s="17" t="s">
        <v>116</v>
      </c>
      <c r="J45" s="17" t="s">
        <v>116</v>
      </c>
      <c r="K45" s="17" t="s">
        <v>116</v>
      </c>
      <c r="L45" s="17" t="s">
        <v>116</v>
      </c>
      <c r="M45" s="5" t="s">
        <v>161</v>
      </c>
      <c r="N45" s="17" t="s">
        <v>739</v>
      </c>
      <c r="O45" s="17" t="s">
        <v>112</v>
      </c>
      <c r="P45" s="7" t="s">
        <v>122</v>
      </c>
      <c r="Q45" s="17" t="s">
        <v>122</v>
      </c>
      <c r="R45" s="17" t="s">
        <v>122</v>
      </c>
      <c r="S45" s="17" t="s">
        <v>740</v>
      </c>
      <c r="T45" s="27">
        <v>9782409044069</v>
      </c>
      <c r="U45" s="17" t="s">
        <v>124</v>
      </c>
      <c r="V45" s="27">
        <v>9782409044052</v>
      </c>
      <c r="W45" s="17" t="s">
        <v>125</v>
      </c>
      <c r="X45" s="17" t="s">
        <v>126</v>
      </c>
      <c r="Y45" s="17" t="s">
        <v>112</v>
      </c>
      <c r="Z45" s="27">
        <v>2024</v>
      </c>
      <c r="AA45" s="17" t="s">
        <v>127</v>
      </c>
      <c r="AB45" s="17" t="s">
        <v>128</v>
      </c>
      <c r="AC45" s="17" t="s">
        <v>129</v>
      </c>
      <c r="AD45" s="17" t="s">
        <v>130</v>
      </c>
      <c r="AE45" s="17" t="s">
        <v>131</v>
      </c>
      <c r="AF45" s="17" t="s">
        <v>132</v>
      </c>
      <c r="AG45" s="17" t="s">
        <v>133</v>
      </c>
      <c r="AH45" s="17" t="s">
        <v>134</v>
      </c>
      <c r="AI45" s="17" t="s">
        <v>135</v>
      </c>
      <c r="AJ45" s="17" t="s">
        <v>136</v>
      </c>
      <c r="AK45" s="17" t="s">
        <v>137</v>
      </c>
      <c r="AL45" s="17" t="s">
        <v>138</v>
      </c>
      <c r="AM45" s="17" t="s">
        <v>139</v>
      </c>
      <c r="AN45" s="17" t="s">
        <v>140</v>
      </c>
      <c r="AO45" s="17" t="s">
        <v>141</v>
      </c>
      <c r="AP45" s="17" t="s">
        <v>116</v>
      </c>
      <c r="AQ45" s="17" t="s">
        <v>741</v>
      </c>
      <c r="AR45" s="17" t="s">
        <v>76</v>
      </c>
      <c r="AS45" s="17" t="s">
        <v>742</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743</v>
      </c>
      <c r="B46" s="17" t="s">
        <v>112</v>
      </c>
      <c r="C46" s="27">
        <v>20241220</v>
      </c>
      <c r="D46" s="17" t="s">
        <v>744</v>
      </c>
      <c r="E46" s="17" t="s">
        <v>745</v>
      </c>
      <c r="F46" s="17" t="s">
        <v>746</v>
      </c>
      <c r="G46" s="17" t="s">
        <v>116</v>
      </c>
      <c r="H46" s="17" t="s">
        <v>747</v>
      </c>
      <c r="I46" s="17" t="s">
        <v>116</v>
      </c>
      <c r="J46" s="17" t="s">
        <v>116</v>
      </c>
      <c r="K46" s="17" t="s">
        <v>116</v>
      </c>
      <c r="L46" s="17" t="s">
        <v>116</v>
      </c>
      <c r="M46" s="5" t="s">
        <v>149</v>
      </c>
      <c r="N46" s="17" t="s">
        <v>748</v>
      </c>
      <c r="O46" s="17" t="s">
        <v>112</v>
      </c>
      <c r="P46" s="7" t="s">
        <v>122</v>
      </c>
      <c r="Q46" s="17" t="s">
        <v>122</v>
      </c>
      <c r="R46" s="17" t="s">
        <v>122</v>
      </c>
      <c r="S46" s="17" t="s">
        <v>749</v>
      </c>
      <c r="T46" s="27">
        <v>9782409043574</v>
      </c>
      <c r="U46" s="17" t="s">
        <v>124</v>
      </c>
      <c r="V46" s="27">
        <v>9782409043567</v>
      </c>
      <c r="W46" s="17" t="s">
        <v>125</v>
      </c>
      <c r="X46" s="17" t="s">
        <v>126</v>
      </c>
      <c r="Y46" s="17" t="s">
        <v>112</v>
      </c>
      <c r="Z46" s="27">
        <v>2024</v>
      </c>
      <c r="AA46" s="17" t="s">
        <v>127</v>
      </c>
      <c r="AB46" s="17" t="s">
        <v>164</v>
      </c>
      <c r="AC46" s="17" t="s">
        <v>129</v>
      </c>
      <c r="AD46" s="17" t="s">
        <v>130</v>
      </c>
      <c r="AE46" s="17" t="s">
        <v>131</v>
      </c>
      <c r="AF46" s="17" t="s">
        <v>132</v>
      </c>
      <c r="AG46" s="17" t="s">
        <v>133</v>
      </c>
      <c r="AH46" s="17" t="s">
        <v>134</v>
      </c>
      <c r="AI46" s="17" t="s">
        <v>135</v>
      </c>
      <c r="AJ46" s="17" t="s">
        <v>136</v>
      </c>
      <c r="AK46" s="17" t="s">
        <v>137</v>
      </c>
      <c r="AL46" s="17" t="s">
        <v>138</v>
      </c>
      <c r="AM46" s="17" t="s">
        <v>139</v>
      </c>
      <c r="AN46" s="17" t="s">
        <v>140</v>
      </c>
      <c r="AO46" s="17" t="s">
        <v>141</v>
      </c>
      <c r="AP46" s="17" t="s">
        <v>116</v>
      </c>
      <c r="AQ46" s="17" t="s">
        <v>750</v>
      </c>
      <c r="AR46" s="17" t="s">
        <v>76</v>
      </c>
      <c r="AS46" s="17" t="s">
        <v>751</v>
      </c>
      <c r="AT46" s="17" t="s">
        <v>752</v>
      </c>
      <c r="AU46" s="17" t="s">
        <v>753</v>
      </c>
      <c r="AV46" s="17" t="s">
        <v>754</v>
      </c>
      <c r="AW46" s="17" t="s">
        <v>755</v>
      </c>
      <c r="AX46" s="17" t="s">
        <v>756</v>
      </c>
      <c r="AY46" s="17" t="s">
        <v>757</v>
      </c>
      <c r="AZ46" s="17" t="s">
        <v>758</v>
      </c>
      <c r="BA46" s="17" t="s">
        <v>759</v>
      </c>
      <c r="BB46" s="17" t="s">
        <v>760</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761</v>
      </c>
      <c r="B47" s="17" t="s">
        <v>112</v>
      </c>
      <c r="C47" s="27">
        <v>20241220</v>
      </c>
      <c r="D47" s="17" t="s">
        <v>762</v>
      </c>
      <c r="E47" s="17" t="s">
        <v>763</v>
      </c>
      <c r="F47" s="17" t="s">
        <v>764</v>
      </c>
      <c r="G47" s="17" t="s">
        <v>116</v>
      </c>
      <c r="H47" s="17" t="s">
        <v>765</v>
      </c>
      <c r="I47" s="17" t="s">
        <v>766</v>
      </c>
      <c r="J47" s="17" t="s">
        <v>116</v>
      </c>
      <c r="K47" s="17" t="s">
        <v>116</v>
      </c>
      <c r="L47" s="17" t="s">
        <v>116</v>
      </c>
      <c r="M47" s="5" t="s">
        <v>382</v>
      </c>
      <c r="N47" s="17" t="s">
        <v>767</v>
      </c>
      <c r="O47" s="17" t="s">
        <v>112</v>
      </c>
      <c r="P47" s="7" t="s">
        <v>122</v>
      </c>
      <c r="Q47" s="17" t="s">
        <v>122</v>
      </c>
      <c r="R47" s="17" t="s">
        <v>122</v>
      </c>
      <c r="S47" s="17" t="s">
        <v>768</v>
      </c>
      <c r="T47" s="27">
        <v>9782409045691</v>
      </c>
      <c r="U47" s="17" t="s">
        <v>124</v>
      </c>
      <c r="V47" s="27">
        <v>9782409045684</v>
      </c>
      <c r="W47" s="17" t="s">
        <v>125</v>
      </c>
      <c r="X47" s="17" t="s">
        <v>126</v>
      </c>
      <c r="Y47" s="17" t="s">
        <v>112</v>
      </c>
      <c r="Z47" s="27">
        <v>2024</v>
      </c>
      <c r="AA47" s="17" t="s">
        <v>127</v>
      </c>
      <c r="AB47" s="17" t="s">
        <v>769</v>
      </c>
      <c r="AC47" s="17" t="s">
        <v>129</v>
      </c>
      <c r="AD47" s="17" t="s">
        <v>130</v>
      </c>
      <c r="AE47" s="17" t="s">
        <v>131</v>
      </c>
      <c r="AF47" s="17" t="s">
        <v>132</v>
      </c>
      <c r="AG47" s="17" t="s">
        <v>133</v>
      </c>
      <c r="AH47" s="17" t="s">
        <v>134</v>
      </c>
      <c r="AI47" s="17" t="s">
        <v>135</v>
      </c>
      <c r="AJ47" s="17" t="s">
        <v>136</v>
      </c>
      <c r="AK47" s="17" t="s">
        <v>137</v>
      </c>
      <c r="AL47" s="17" t="s">
        <v>138</v>
      </c>
      <c r="AM47" s="17" t="s">
        <v>139</v>
      </c>
      <c r="AN47" s="17" t="s">
        <v>140</v>
      </c>
      <c r="AO47" s="17" t="s">
        <v>141</v>
      </c>
      <c r="AP47" s="17" t="s">
        <v>116</v>
      </c>
      <c r="AQ47" s="17" t="s">
        <v>770</v>
      </c>
      <c r="AR47" s="17" t="s">
        <v>76</v>
      </c>
      <c r="AS47" s="17" t="s">
        <v>771</v>
      </c>
      <c r="AT47" s="17" t="s">
        <v>772</v>
      </c>
      <c r="AU47" s="17" t="s">
        <v>773</v>
      </c>
      <c r="AV47" s="17" t="s">
        <v>774</v>
      </c>
      <c r="AW47" s="17" t="s">
        <v>775</v>
      </c>
      <c r="AX47" s="17" t="s">
        <v>776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777</v>
      </c>
      <c r="B48" s="17" t="s">
        <v>112</v>
      </c>
      <c r="C48" s="27">
        <v>20241220</v>
      </c>
      <c r="D48" s="17" t="s">
        <v>778</v>
      </c>
      <c r="E48" s="17" t="s">
        <v>779</v>
      </c>
      <c r="F48" s="17" t="s">
        <v>780</v>
      </c>
      <c r="G48" s="17" t="s">
        <v>116</v>
      </c>
      <c r="H48" s="17" t="s">
        <v>781</v>
      </c>
      <c r="I48" s="17" t="s">
        <v>116</v>
      </c>
      <c r="J48" s="17" t="s">
        <v>116</v>
      </c>
      <c r="K48" s="17" t="s">
        <v>116</v>
      </c>
      <c r="L48" s="17" t="s">
        <v>116</v>
      </c>
      <c r="M48" s="5" t="s">
        <v>219</v>
      </c>
      <c r="N48" s="17" t="s">
        <v>782</v>
      </c>
      <c r="O48" s="17" t="s">
        <v>112</v>
      </c>
      <c r="P48" s="7" t="s">
        <v>122</v>
      </c>
      <c r="Q48" s="17" t="s">
        <v>122</v>
      </c>
      <c r="R48" s="17" t="s">
        <v>122</v>
      </c>
      <c r="S48" s="17" t="s">
        <v>783</v>
      </c>
      <c r="T48" s="27">
        <v>9782409045158</v>
      </c>
      <c r="U48" s="17" t="s">
        <v>124</v>
      </c>
      <c r="V48" s="27">
        <v>9782409045141</v>
      </c>
      <c r="W48" s="17" t="s">
        <v>125</v>
      </c>
      <c r="X48" s="17" t="s">
        <v>126</v>
      </c>
      <c r="Y48" s="17" t="s">
        <v>112</v>
      </c>
      <c r="Z48" s="27">
        <v>2024</v>
      </c>
      <c r="AA48" s="17" t="s">
        <v>127</v>
      </c>
      <c r="AB48" s="17" t="s">
        <v>164</v>
      </c>
      <c r="AC48" s="17" t="s">
        <v>129</v>
      </c>
      <c r="AD48" s="17" t="s">
        <v>130</v>
      </c>
      <c r="AE48" s="17" t="s">
        <v>131</v>
      </c>
      <c r="AF48" s="17" t="s">
        <v>132</v>
      </c>
      <c r="AG48" s="17" t="s">
        <v>133</v>
      </c>
      <c r="AH48" s="17" t="s">
        <v>134</v>
      </c>
      <c r="AI48" s="17" t="s">
        <v>135</v>
      </c>
      <c r="AJ48" s="17" t="s">
        <v>136</v>
      </c>
      <c r="AK48" s="17" t="s">
        <v>137</v>
      </c>
      <c r="AL48" s="17" t="s">
        <v>138</v>
      </c>
      <c r="AM48" s="17" t="s">
        <v>139</v>
      </c>
      <c r="AN48" s="17" t="s">
        <v>140</v>
      </c>
      <c r="AO48" s="17" t="s">
        <v>141</v>
      </c>
      <c r="AP48" s="17" t="s">
        <v>116</v>
      </c>
      <c r="AQ48" s="17" t="s">
        <v>784</v>
      </c>
      <c r="AR48" s="17" t="s">
        <v>76</v>
      </c>
      <c r="AS48" s="17" t="s">
        <v>785</v>
      </c>
      <c r="AT48" s="17" t="s">
        <v>786</v>
      </c>
      <c r="AU48" s="17" t="s">
        <v>706</v>
      </c>
      <c r="AV48" s="17" t="s">
        <v>787</v>
      </c>
      <c r="AW48" s="17" t="s">
        <v>788</v>
      </c>
      <c r="AX48" s="17" t="s">
        <v>789</v>
      </c>
      <c r="AY48" s="17" t="s">
        <v>488</v>
      </c>
      <c r="AZ48" s="17" t="s">
        <v>790</v>
      </c>
      <c r="BA48" s="17" t="s">
        <v>791</v>
      </c>
      <c r="BB48" s="17" t="s">
        <v>792</v>
      </c>
      <c r="BC48" s="17" t="s">
        <v>793</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794</v>
      </c>
      <c r="B49" s="17" t="s">
        <v>112</v>
      </c>
      <c r="C49" s="27">
        <v>20241220</v>
      </c>
      <c r="D49" s="17" t="s">
        <v>795</v>
      </c>
      <c r="E49" s="17" t="s">
        <v>796</v>
      </c>
      <c r="F49" s="17" t="s">
        <v>572</v>
      </c>
      <c r="G49" s="17" t="s">
        <v>116</v>
      </c>
      <c r="H49" s="17" t="s">
        <v>573</v>
      </c>
      <c r="I49" s="17" t="s">
        <v>116</v>
      </c>
      <c r="J49" s="17" t="s">
        <v>116</v>
      </c>
      <c r="K49" s="17" t="s">
        <v>116</v>
      </c>
      <c r="L49" s="17" t="s">
        <v>116</v>
      </c>
      <c r="M49" s="5" t="s">
        <v>257</v>
      </c>
      <c r="N49" s="17" t="s">
        <v>797</v>
      </c>
      <c r="O49" s="17" t="s">
        <v>112</v>
      </c>
      <c r="P49" s="7" t="s">
        <v>122</v>
      </c>
      <c r="Q49" s="17" t="s">
        <v>122</v>
      </c>
      <c r="R49" s="17" t="s">
        <v>122</v>
      </c>
      <c r="S49" s="17" t="s">
        <v>798</v>
      </c>
      <c r="T49" s="27">
        <v>9782409044519</v>
      </c>
      <c r="U49" s="17" t="s">
        <v>124</v>
      </c>
      <c r="V49" s="27">
        <v>9782409044502</v>
      </c>
      <c r="W49" s="17" t="s">
        <v>125</v>
      </c>
      <c r="X49" s="17" t="s">
        <v>126</v>
      </c>
      <c r="Y49" s="17" t="s">
        <v>112</v>
      </c>
      <c r="Z49" s="27">
        <v>2024</v>
      </c>
      <c r="AA49" s="17" t="s">
        <v>127</v>
      </c>
      <c r="AB49" s="17" t="s">
        <v>164</v>
      </c>
      <c r="AC49" s="17" t="s">
        <v>129</v>
      </c>
      <c r="AD49" s="17" t="s">
        <v>130</v>
      </c>
      <c r="AE49" s="17" t="s">
        <v>131</v>
      </c>
      <c r="AF49" s="17" t="s">
        <v>132</v>
      </c>
      <c r="AG49" s="17" t="s">
        <v>133</v>
      </c>
      <c r="AH49" s="17" t="s">
        <v>134</v>
      </c>
      <c r="AI49" s="17" t="s">
        <v>135</v>
      </c>
      <c r="AJ49" s="17" t="s">
        <v>136</v>
      </c>
      <c r="AK49" s="17" t="s">
        <v>137</v>
      </c>
      <c r="AL49" s="17" t="s">
        <v>138</v>
      </c>
      <c r="AM49" s="17" t="s">
        <v>139</v>
      </c>
      <c r="AN49" s="17" t="s">
        <v>140</v>
      </c>
      <c r="AO49" s="17" t="s">
        <v>141</v>
      </c>
      <c r="AP49" s="17" t="s">
        <v>116</v>
      </c>
      <c r="AQ49" s="17" t="s">
        <v>799</v>
      </c>
      <c r="AR49" s="17" t="s">
        <v>76</v>
      </c>
      <c r="AS49" s="17" t="s">
        <v>800</v>
      </c>
      <c r="AT49" s="17" t="s">
        <v>801</v>
      </c>
      <c r="AU49" s="17" t="s">
        <v>802</v>
      </c>
      <c r="AV49" s="17" t="s">
        <v>684</v>
      </c>
      <c r="AW49" s="17" t="s">
        <v>803</v>
      </c>
      <c r="AX49" s="17" t="s">
        <v>804</v>
      </c>
      <c r="AY49" s="17" t="s">
        <v>805</v>
      </c>
      <c r="AZ49" s="17" t="s">
        <v>806</v>
      </c>
      <c r="BA49" s="17" t="s">
        <v>807</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808</v>
      </c>
      <c r="B50" s="17" t="s">
        <v>112</v>
      </c>
      <c r="C50" s="27">
        <v>20241220</v>
      </c>
      <c r="D50" s="17" t="s">
        <v>809</v>
      </c>
      <c r="E50" s="17" t="s">
        <v>810</v>
      </c>
      <c r="F50" s="17" t="s">
        <v>811</v>
      </c>
      <c r="G50" s="17" t="s">
        <v>116</v>
      </c>
      <c r="H50" s="17" t="s">
        <v>812</v>
      </c>
      <c r="I50" s="17" t="s">
        <v>116</v>
      </c>
      <c r="J50" s="17" t="s">
        <v>116</v>
      </c>
      <c r="K50" s="17" t="s">
        <v>116</v>
      </c>
      <c r="L50" s="17" t="s">
        <v>116</v>
      </c>
      <c r="M50" s="5" t="s">
        <v>246</v>
      </c>
      <c r="N50" s="17" t="s">
        <v>813</v>
      </c>
      <c r="O50" s="17" t="s">
        <v>112</v>
      </c>
      <c r="P50" s="7" t="s">
        <v>122</v>
      </c>
      <c r="Q50" s="17" t="s">
        <v>122</v>
      </c>
      <c r="R50" s="17" t="s">
        <v>122</v>
      </c>
      <c r="S50" s="17" t="s">
        <v>814</v>
      </c>
      <c r="T50" s="27">
        <v>9782409046674</v>
      </c>
      <c r="U50" s="17" t="s">
        <v>124</v>
      </c>
      <c r="V50" s="27">
        <v>9782409046667</v>
      </c>
      <c r="W50" s="17" t="s">
        <v>125</v>
      </c>
      <c r="X50" s="17" t="s">
        <v>126</v>
      </c>
      <c r="Y50" s="17" t="s">
        <v>112</v>
      </c>
      <c r="Z50" s="27">
        <v>2024</v>
      </c>
      <c r="AA50" s="17" t="s">
        <v>127</v>
      </c>
      <c r="AB50" s="17" t="s">
        <v>164</v>
      </c>
      <c r="AC50" s="17" t="s">
        <v>129</v>
      </c>
      <c r="AD50" s="17" t="s">
        <v>130</v>
      </c>
      <c r="AE50" s="17" t="s">
        <v>131</v>
      </c>
      <c r="AF50" s="17" t="s">
        <v>132</v>
      </c>
      <c r="AG50" s="17" t="s">
        <v>133</v>
      </c>
      <c r="AH50" s="17" t="s">
        <v>134</v>
      </c>
      <c r="AI50" s="17" t="s">
        <v>135</v>
      </c>
      <c r="AJ50" s="17" t="s">
        <v>136</v>
      </c>
      <c r="AK50" s="17" t="s">
        <v>137</v>
      </c>
      <c r="AL50" s="17" t="s">
        <v>138</v>
      </c>
      <c r="AM50" s="17" t="s">
        <v>139</v>
      </c>
      <c r="AN50" s="17" t="s">
        <v>140</v>
      </c>
      <c r="AO50" s="17" t="s">
        <v>141</v>
      </c>
      <c r="AP50" s="17" t="s">
        <v>116</v>
      </c>
      <c r="AQ50" s="17" t="s">
        <v>815</v>
      </c>
      <c r="AR50" s="17" t="s">
        <v>76</v>
      </c>
      <c r="AS50" s="17" t="s">
        <v>816</v>
      </c>
      <c r="AT50" s="17" t="s">
        <v>817</v>
      </c>
      <c r="AU50" s="17" t="s">
        <v>818</v>
      </c>
      <c r="AV50" s="17" t="s">
        <v>819</v>
      </c>
      <c r="AW50" s="17" t="s">
        <v>820</v>
      </c>
      <c r="AX50" s="17" t="s">
        <v>821</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822</v>
      </c>
      <c r="B51" s="17" t="s">
        <v>112</v>
      </c>
      <c r="C51" s="27">
        <v>20241220</v>
      </c>
      <c r="D51" s="17" t="s">
        <v>823</v>
      </c>
      <c r="E51" s="17" t="s">
        <v>824</v>
      </c>
      <c r="F51" s="17" t="s">
        <v>825</v>
      </c>
      <c r="G51" s="17" t="s">
        <v>116</v>
      </c>
      <c r="H51" s="17" t="s">
        <v>826</v>
      </c>
      <c r="I51" s="17" t="s">
        <v>116</v>
      </c>
      <c r="J51" s="17" t="s">
        <v>116</v>
      </c>
      <c r="K51" s="17" t="s">
        <v>116</v>
      </c>
      <c r="L51" s="17" t="s">
        <v>116</v>
      </c>
      <c r="M51" s="5" t="s">
        <v>208</v>
      </c>
      <c r="N51" s="17" t="s">
        <v>827</v>
      </c>
      <c r="O51" s="17" t="s">
        <v>112</v>
      </c>
      <c r="P51" s="7" t="s">
        <v>122</v>
      </c>
      <c r="Q51" s="17" t="s">
        <v>122</v>
      </c>
      <c r="R51" s="17" t="s">
        <v>122</v>
      </c>
      <c r="S51" s="17" t="s">
        <v>828</v>
      </c>
      <c r="T51" s="27">
        <v>9782409046230</v>
      </c>
      <c r="U51" s="17" t="s">
        <v>124</v>
      </c>
      <c r="V51" s="27">
        <v>9782409046223</v>
      </c>
      <c r="W51" s="17" t="s">
        <v>125</v>
      </c>
      <c r="X51" s="17" t="s">
        <v>126</v>
      </c>
      <c r="Y51" s="17" t="s">
        <v>112</v>
      </c>
      <c r="Z51" s="27">
        <v>2024</v>
      </c>
      <c r="AA51" s="17" t="s">
        <v>127</v>
      </c>
      <c r="AB51" s="17" t="s">
        <v>333</v>
      </c>
      <c r="AC51" s="17" t="s">
        <v>129</v>
      </c>
      <c r="AD51" s="17" t="s">
        <v>130</v>
      </c>
      <c r="AE51" s="17" t="s">
        <v>131</v>
      </c>
      <c r="AF51" s="17" t="s">
        <v>132</v>
      </c>
      <c r="AG51" s="17" t="s">
        <v>133</v>
      </c>
      <c r="AH51" s="17" t="s">
        <v>134</v>
      </c>
      <c r="AI51" s="17" t="s">
        <v>135</v>
      </c>
      <c r="AJ51" s="17" t="s">
        <v>136</v>
      </c>
      <c r="AK51" s="17" t="s">
        <v>137</v>
      </c>
      <c r="AL51" s="17" t="s">
        <v>138</v>
      </c>
      <c r="AM51" s="17" t="s">
        <v>139</v>
      </c>
      <c r="AN51" s="17" t="s">
        <v>140</v>
      </c>
      <c r="AO51" s="17" t="s">
        <v>141</v>
      </c>
      <c r="AP51" s="17" t="s">
        <v>116</v>
      </c>
      <c r="AQ51" s="17" t="s">
        <v>829</v>
      </c>
      <c r="AR51" s="17" t="s">
        <v>76</v>
      </c>
      <c r="AS51" s="17" t="s">
        <v>830</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831</v>
      </c>
      <c r="B52" s="17" t="s">
        <v>112</v>
      </c>
      <c r="C52" s="27">
        <v>20241220</v>
      </c>
      <c r="D52" s="17" t="s">
        <v>832</v>
      </c>
      <c r="E52" s="17" t="s">
        <v>833</v>
      </c>
      <c r="F52" s="17" t="s">
        <v>834</v>
      </c>
      <c r="G52" s="17" t="s">
        <v>116</v>
      </c>
      <c r="H52" s="17" t="s">
        <v>835</v>
      </c>
      <c r="I52" s="17" t="s">
        <v>116</v>
      </c>
      <c r="J52" s="17" t="s">
        <v>116</v>
      </c>
      <c r="K52" s="17" t="s">
        <v>116</v>
      </c>
      <c r="L52" s="17" t="s">
        <v>116</v>
      </c>
      <c r="M52" s="5" t="s">
        <v>246</v>
      </c>
      <c r="N52" s="17" t="s">
        <v>836</v>
      </c>
      <c r="O52" s="17" t="s">
        <v>112</v>
      </c>
      <c r="P52" s="7" t="s">
        <v>122</v>
      </c>
      <c r="Q52" s="17" t="s">
        <v>122</v>
      </c>
      <c r="R52" s="17" t="s">
        <v>122</v>
      </c>
      <c r="S52" s="17" t="s">
        <v>837</v>
      </c>
      <c r="T52" s="27">
        <v>9782409046971</v>
      </c>
      <c r="U52" s="17" t="s">
        <v>124</v>
      </c>
      <c r="V52" s="27">
        <v>9782409046964</v>
      </c>
      <c r="W52" s="17" t="s">
        <v>125</v>
      </c>
      <c r="X52" s="17" t="s">
        <v>126</v>
      </c>
      <c r="Y52" s="17" t="s">
        <v>112</v>
      </c>
      <c r="Z52" s="27">
        <v>2024</v>
      </c>
      <c r="AA52" s="17" t="s">
        <v>127</v>
      </c>
      <c r="AB52" s="17" t="s">
        <v>152</v>
      </c>
      <c r="AC52" s="17" t="s">
        <v>129</v>
      </c>
      <c r="AD52" s="17" t="s">
        <v>130</v>
      </c>
      <c r="AE52" s="17" t="s">
        <v>131</v>
      </c>
      <c r="AF52" s="17" t="s">
        <v>132</v>
      </c>
      <c r="AG52" s="17" t="s">
        <v>133</v>
      </c>
      <c r="AH52" s="17" t="s">
        <v>134</v>
      </c>
      <c r="AI52" s="17" t="s">
        <v>135</v>
      </c>
      <c r="AJ52" s="17" t="s">
        <v>136</v>
      </c>
      <c r="AK52" s="17" t="s">
        <v>137</v>
      </c>
      <c r="AL52" s="17" t="s">
        <v>138</v>
      </c>
      <c r="AM52" s="17" t="s">
        <v>139</v>
      </c>
      <c r="AN52" s="17" t="s">
        <v>140</v>
      </c>
      <c r="AO52" s="17" t="s">
        <v>141</v>
      </c>
      <c r="AP52" s="17" t="s">
        <v>116</v>
      </c>
      <c r="AQ52" s="17" t="s">
        <v>838</v>
      </c>
      <c r="AR52" s="17" t="s">
        <v>76</v>
      </c>
      <c r="AS52" s="17" t="s">
        <v>839</v>
      </c>
      <c r="AT52" s="17" t="s">
        <v>840</v>
      </c>
      <c r="AU52" s="17" t="s">
        <v>841</v>
      </c>
      <c r="AV52" s="17" t="s">
        <v>842</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843</v>
      </c>
      <c r="B53" s="17" t="s">
        <v>112</v>
      </c>
      <c r="C53" s="27">
        <v>20241220</v>
      </c>
      <c r="D53" s="17" t="s">
        <v>844</v>
      </c>
      <c r="E53" s="17" t="s">
        <v>845</v>
      </c>
      <c r="F53" s="17" t="s">
        <v>846</v>
      </c>
      <c r="G53" s="17" t="s">
        <v>116</v>
      </c>
      <c r="H53" s="17" t="s">
        <v>847</v>
      </c>
      <c r="I53" s="17" t="s">
        <v>848</v>
      </c>
      <c r="J53" s="17" t="s">
        <v>116</v>
      </c>
      <c r="K53" s="17" t="s">
        <v>116</v>
      </c>
      <c r="L53" s="17" t="s">
        <v>116</v>
      </c>
      <c r="M53" s="5" t="s">
        <v>149</v>
      </c>
      <c r="N53" s="17" t="s">
        <v>849</v>
      </c>
      <c r="O53" s="17" t="s">
        <v>112</v>
      </c>
      <c r="P53" s="7" t="s">
        <v>122</v>
      </c>
      <c r="Q53" s="17" t="s">
        <v>122</v>
      </c>
      <c r="R53" s="17" t="s">
        <v>122</v>
      </c>
      <c r="S53" s="17" t="s">
        <v>850</v>
      </c>
      <c r="T53" s="27">
        <v>9782409043451</v>
      </c>
      <c r="U53" s="17" t="s">
        <v>124</v>
      </c>
      <c r="V53" s="27">
        <v>9782409043444</v>
      </c>
      <c r="W53" s="17" t="s">
        <v>125</v>
      </c>
      <c r="X53" s="17" t="s">
        <v>126</v>
      </c>
      <c r="Y53" s="17" t="s">
        <v>112</v>
      </c>
      <c r="Z53" s="27">
        <v>2024</v>
      </c>
      <c r="AA53" s="17" t="s">
        <v>127</v>
      </c>
      <c r="AB53" s="17" t="s">
        <v>128</v>
      </c>
      <c r="AC53" s="17" t="s">
        <v>129</v>
      </c>
      <c r="AD53" s="17" t="s">
        <v>130</v>
      </c>
      <c r="AE53" s="17" t="s">
        <v>131</v>
      </c>
      <c r="AF53" s="17" t="s">
        <v>132</v>
      </c>
      <c r="AG53" s="17" t="s">
        <v>133</v>
      </c>
      <c r="AH53" s="17" t="s">
        <v>134</v>
      </c>
      <c r="AI53" s="17" t="s">
        <v>135</v>
      </c>
      <c r="AJ53" s="17" t="s">
        <v>136</v>
      </c>
      <c r="AK53" s="17" t="s">
        <v>137</v>
      </c>
      <c r="AL53" s="17" t="s">
        <v>138</v>
      </c>
      <c r="AM53" s="17" t="s">
        <v>139</v>
      </c>
      <c r="AN53" s="17" t="s">
        <v>140</v>
      </c>
      <c r="AO53" s="17" t="s">
        <v>141</v>
      </c>
      <c r="AP53" s="17" t="s">
        <v>116</v>
      </c>
      <c r="AQ53" s="17" t="s">
        <v>851</v>
      </c>
      <c r="AR53" s="17" t="s">
        <v>76</v>
      </c>
      <c r="AS53" s="17" t="s">
        <v>852</v>
      </c>
      <c r="AT53" s="17" t="s">
        <v>853</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854</v>
      </c>
      <c r="B54" s="17" t="s">
        <v>112</v>
      </c>
      <c r="C54" s="27">
        <v>20241220</v>
      </c>
      <c r="D54" s="17" t="s">
        <v>855</v>
      </c>
      <c r="E54" s="17" t="s">
        <v>856</v>
      </c>
      <c r="F54" s="17" t="s">
        <v>857</v>
      </c>
      <c r="G54" s="17" t="s">
        <v>116</v>
      </c>
      <c r="H54" s="17" t="s">
        <v>858</v>
      </c>
      <c r="I54" s="17" t="s">
        <v>859</v>
      </c>
      <c r="J54" s="17" t="s">
        <v>860</v>
      </c>
      <c r="K54" s="17" t="s">
        <v>861</v>
      </c>
      <c r="L54" s="17" t="s">
        <v>862</v>
      </c>
      <c r="M54" s="5" t="s">
        <v>322</v>
      </c>
      <c r="N54" s="17" t="s">
        <v>863</v>
      </c>
      <c r="O54" s="17" t="s">
        <v>112</v>
      </c>
      <c r="P54" s="20" t="s">
        <v>122</v>
      </c>
      <c r="Q54" s="17" t="s">
        <v>122</v>
      </c>
      <c r="R54" s="17" t="s">
        <v>122</v>
      </c>
      <c r="S54" s="17" t="s">
        <v>864</v>
      </c>
      <c r="T54" s="27">
        <v>9782409046452</v>
      </c>
      <c r="U54" s="17" t="s">
        <v>124</v>
      </c>
      <c r="V54" s="27">
        <v>9782409046445</v>
      </c>
      <c r="W54" s="17" t="s">
        <v>125</v>
      </c>
      <c r="X54" s="17" t="s">
        <v>126</v>
      </c>
      <c r="Y54" s="17" t="s">
        <v>112</v>
      </c>
      <c r="Z54" s="27">
        <v>2024</v>
      </c>
      <c r="AA54" s="17" t="s">
        <v>127</v>
      </c>
      <c r="AB54" s="17" t="s">
        <v>152</v>
      </c>
      <c r="AC54" s="17" t="s">
        <v>129</v>
      </c>
      <c r="AD54" s="17" t="s">
        <v>130</v>
      </c>
      <c r="AE54" s="17" t="s">
        <v>131</v>
      </c>
      <c r="AF54" s="17" t="s">
        <v>132</v>
      </c>
      <c r="AG54" s="17" t="s">
        <v>133</v>
      </c>
      <c r="AH54" s="17" t="s">
        <v>134</v>
      </c>
      <c r="AI54" s="17" t="s">
        <v>135</v>
      </c>
      <c r="AJ54" s="17" t="s">
        <v>136</v>
      </c>
      <c r="AK54" s="17" t="s">
        <v>137</v>
      </c>
      <c r="AL54" s="17" t="s">
        <v>138</v>
      </c>
      <c r="AM54" s="17" t="s">
        <v>139</v>
      </c>
      <c r="AN54" s="17" t="s">
        <v>140</v>
      </c>
      <c r="AO54" s="17" t="s">
        <v>141</v>
      </c>
      <c r="AP54" s="17" t="s">
        <v>116</v>
      </c>
      <c r="AQ54" s="17" t="s">
        <v>865</v>
      </c>
      <c r="AR54" s="17" t="s">
        <v>76</v>
      </c>
      <c r="AS54" s="17" t="s">
        <v>866</v>
      </c>
      <c r="AT54" s="17" t="s">
        <v>867</v>
      </c>
      <c r="AU54" s="17" t="s">
        <v>868</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869</v>
      </c>
      <c r="B55" s="17" t="s">
        <v>112</v>
      </c>
      <c r="C55" s="27">
        <v>20241220</v>
      </c>
      <c r="D55" s="17" t="s">
        <v>870</v>
      </c>
      <c r="E55" s="17" t="s">
        <v>871</v>
      </c>
      <c r="F55" s="17" t="s">
        <v>872</v>
      </c>
      <c r="G55" s="17" t="s">
        <v>116</v>
      </c>
      <c r="H55" s="17" t="s">
        <v>873</v>
      </c>
      <c r="I55" s="17" t="s">
        <v>116</v>
      </c>
      <c r="J55" s="17" t="s">
        <v>116</v>
      </c>
      <c r="K55" s="17" t="s">
        <v>116</v>
      </c>
      <c r="L55" s="17" t="s">
        <v>116</v>
      </c>
      <c r="M55" s="5" t="s">
        <v>322</v>
      </c>
      <c r="N55" s="17" t="s">
        <v>874</v>
      </c>
      <c r="O55" s="17" t="s">
        <v>112</v>
      </c>
      <c r="P55" s="20" t="s">
        <v>122</v>
      </c>
      <c r="Q55" s="17" t="s">
        <v>122</v>
      </c>
      <c r="R55" s="17" t="s">
        <v>122</v>
      </c>
      <c r="S55" s="17" t="s">
        <v>875</v>
      </c>
      <c r="T55" s="27">
        <v>9782409047541</v>
      </c>
      <c r="U55" s="17" t="s">
        <v>124</v>
      </c>
      <c r="V55" s="27">
        <v>9782409047534</v>
      </c>
      <c r="W55" s="17" t="s">
        <v>125</v>
      </c>
      <c r="X55" s="17" t="s">
        <v>126</v>
      </c>
      <c r="Y55" s="17" t="s">
        <v>112</v>
      </c>
      <c r="Z55" s="27">
        <v>2024</v>
      </c>
      <c r="AA55" s="17" t="s">
        <v>127</v>
      </c>
      <c r="AB55" s="17" t="s">
        <v>876</v>
      </c>
      <c r="AC55" s="17" t="s">
        <v>129</v>
      </c>
      <c r="AD55" s="17" t="s">
        <v>130</v>
      </c>
      <c r="AE55" s="17" t="s">
        <v>131</v>
      </c>
      <c r="AF55" s="17" t="s">
        <v>132</v>
      </c>
      <c r="AG55" s="17" t="s">
        <v>133</v>
      </c>
      <c r="AH55" s="17" t="s">
        <v>134</v>
      </c>
      <c r="AI55" s="17" t="s">
        <v>135</v>
      </c>
      <c r="AJ55" s="17" t="s">
        <v>136</v>
      </c>
      <c r="AK55" s="17" t="s">
        <v>137</v>
      </c>
      <c r="AL55" s="17" t="s">
        <v>138</v>
      </c>
      <c r="AM55" s="17" t="s">
        <v>139</v>
      </c>
      <c r="AN55" s="17" t="s">
        <v>140</v>
      </c>
      <c r="AO55" s="17" t="s">
        <v>141</v>
      </c>
      <c r="AP55" s="17" t="s">
        <v>116</v>
      </c>
      <c r="AQ55" s="17" t="s">
        <v>877</v>
      </c>
      <c r="AR55" s="17" t="s">
        <v>76</v>
      </c>
      <c r="AS55" s="17" t="s">
        <v>878</v>
      </c>
      <c r="AT55" s="17" t="s">
        <v>879</v>
      </c>
      <c r="AU55" s="17" t="s">
        <v>880</v>
      </c>
      <c r="AV55" s="17" t="s">
        <v>881</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882</v>
      </c>
      <c r="B56" s="17" t="s">
        <v>112</v>
      </c>
      <c r="C56" s="27">
        <v>20241220</v>
      </c>
      <c r="D56" s="17" t="s">
        <v>883</v>
      </c>
      <c r="E56" s="17" t="s">
        <v>884</v>
      </c>
      <c r="F56" s="17" t="s">
        <v>885</v>
      </c>
      <c r="G56" s="17" t="s">
        <v>116</v>
      </c>
      <c r="H56" s="17" t="s">
        <v>886</v>
      </c>
      <c r="I56" s="17" t="s">
        <v>331</v>
      </c>
      <c r="J56" s="17" t="s">
        <v>116</v>
      </c>
      <c r="K56" s="17" t="s">
        <v>116</v>
      </c>
      <c r="L56" s="17" t="s">
        <v>116</v>
      </c>
      <c r="M56" s="5" t="s">
        <v>161</v>
      </c>
      <c r="N56" s="17" t="s">
        <v>887</v>
      </c>
      <c r="O56" s="17" t="s">
        <v>112</v>
      </c>
      <c r="P56" s="20" t="s">
        <v>122</v>
      </c>
      <c r="Q56" s="17" t="s">
        <v>122</v>
      </c>
      <c r="R56" s="17" t="s">
        <v>122</v>
      </c>
      <c r="S56" s="17" t="s">
        <v>888</v>
      </c>
      <c r="T56" s="27">
        <v>9782409043888</v>
      </c>
      <c r="U56" s="17" t="s">
        <v>124</v>
      </c>
      <c r="V56" s="27">
        <v>9782409043871</v>
      </c>
      <c r="W56" s="17" t="s">
        <v>125</v>
      </c>
      <c r="X56" s="17" t="s">
        <v>126</v>
      </c>
      <c r="Y56" s="17" t="s">
        <v>112</v>
      </c>
      <c r="Z56" s="27">
        <v>2024</v>
      </c>
      <c r="AA56" s="17" t="s">
        <v>127</v>
      </c>
      <c r="AB56" s="17" t="s">
        <v>333</v>
      </c>
      <c r="AC56" s="17" t="s">
        <v>129</v>
      </c>
      <c r="AD56" s="17" t="s">
        <v>130</v>
      </c>
      <c r="AE56" s="17" t="s">
        <v>131</v>
      </c>
      <c r="AF56" s="17" t="s">
        <v>132</v>
      </c>
      <c r="AG56" s="17" t="s">
        <v>133</v>
      </c>
      <c r="AH56" s="17" t="s">
        <v>134</v>
      </c>
      <c r="AI56" s="17" t="s">
        <v>135</v>
      </c>
      <c r="AJ56" s="17" t="s">
        <v>136</v>
      </c>
      <c r="AK56" s="17" t="s">
        <v>137</v>
      </c>
      <c r="AL56" s="17" t="s">
        <v>138</v>
      </c>
      <c r="AM56" s="17" t="s">
        <v>139</v>
      </c>
      <c r="AN56" s="17" t="s">
        <v>140</v>
      </c>
      <c r="AO56" s="17" t="s">
        <v>141</v>
      </c>
      <c r="AP56" s="17" t="s">
        <v>116</v>
      </c>
      <c r="AQ56" s="17" t="s">
        <v>889</v>
      </c>
      <c r="AR56" s="17" t="s">
        <v>76</v>
      </c>
      <c r="AS56" s="17" t="s">
        <v>890</v>
      </c>
      <c r="AT56" s="17" t="s">
        <v>891</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892</v>
      </c>
      <c r="B57" s="17" t="s">
        <v>112</v>
      </c>
      <c r="C57" s="27">
        <v>20241220</v>
      </c>
      <c r="D57" s="17" t="s">
        <v>795</v>
      </c>
      <c r="E57" s="17" t="s">
        <v>893</v>
      </c>
      <c r="F57" s="17" t="s">
        <v>572</v>
      </c>
      <c r="G57" s="17" t="s">
        <v>116</v>
      </c>
      <c r="H57" s="17" t="s">
        <v>573</v>
      </c>
      <c r="I57" s="17" t="s">
        <v>116</v>
      </c>
      <c r="J57" s="17" t="s">
        <v>116</v>
      </c>
      <c r="K57" s="17" t="s">
        <v>116</v>
      </c>
      <c r="L57" s="17" t="s">
        <v>116</v>
      </c>
      <c r="M57" s="5" t="s">
        <v>382</v>
      </c>
      <c r="N57" s="17" t="s">
        <v>894</v>
      </c>
      <c r="O57" s="17" t="s">
        <v>112</v>
      </c>
      <c r="P57" s="20" t="s">
        <v>122</v>
      </c>
      <c r="Q57" s="17" t="s">
        <v>122</v>
      </c>
      <c r="R57" s="17" t="s">
        <v>122</v>
      </c>
      <c r="S57" s="17" t="s">
        <v>895</v>
      </c>
      <c r="T57" s="27">
        <v>9782409045554</v>
      </c>
      <c r="U57" s="17" t="s">
        <v>124</v>
      </c>
      <c r="V57" s="27">
        <v>9782409045547</v>
      </c>
      <c r="W57" s="17" t="s">
        <v>125</v>
      </c>
      <c r="X57" s="17" t="s">
        <v>126</v>
      </c>
      <c r="Y57" s="17" t="s">
        <v>112</v>
      </c>
      <c r="Z57" s="27">
        <v>2024</v>
      </c>
      <c r="AA57" s="17" t="s">
        <v>127</v>
      </c>
      <c r="AB57" s="17" t="s">
        <v>385</v>
      </c>
      <c r="AC57" s="17" t="s">
        <v>129</v>
      </c>
      <c r="AD57" s="17" t="s">
        <v>130</v>
      </c>
      <c r="AE57" s="17" t="s">
        <v>131</v>
      </c>
      <c r="AF57" s="17" t="s">
        <v>132</v>
      </c>
      <c r="AG57" s="17" t="s">
        <v>133</v>
      </c>
      <c r="AH57" s="17" t="s">
        <v>134</v>
      </c>
      <c r="AI57" s="17" t="s">
        <v>135</v>
      </c>
      <c r="AJ57" s="17" t="s">
        <v>136</v>
      </c>
      <c r="AK57" s="17" t="s">
        <v>137</v>
      </c>
      <c r="AL57" s="17" t="s">
        <v>138</v>
      </c>
      <c r="AM57" s="17" t="s">
        <v>139</v>
      </c>
      <c r="AN57" s="17" t="s">
        <v>140</v>
      </c>
      <c r="AO57" s="17" t="s">
        <v>141</v>
      </c>
      <c r="AP57" s="17" t="s">
        <v>116</v>
      </c>
      <c r="AQ57" s="17" t="s">
        <v>896</v>
      </c>
      <c r="AR57" s="17" t="s">
        <v>76</v>
      </c>
      <c r="AS57" s="17" t="s">
        <v>897</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898</v>
      </c>
      <c r="B58" s="17" t="s">
        <v>112</v>
      </c>
      <c r="C58" s="27">
        <v>20241220</v>
      </c>
      <c r="D58" s="17" t="s">
        <v>899</v>
      </c>
      <c r="E58" s="17" t="s">
        <v>824</v>
      </c>
      <c r="F58" s="17" t="s">
        <v>900</v>
      </c>
      <c r="G58" s="17" t="s">
        <v>116</v>
      </c>
      <c r="H58" s="17" t="s">
        <v>901</v>
      </c>
      <c r="I58" s="17" t="s">
        <v>902</v>
      </c>
      <c r="J58" s="17" t="s">
        <v>116</v>
      </c>
      <c r="K58" s="17" t="s">
        <v>116</v>
      </c>
      <c r="L58" s="17" t="s">
        <v>116</v>
      </c>
      <c r="M58" s="5" t="s">
        <v>382</v>
      </c>
      <c r="N58" s="17" t="s">
        <v>903</v>
      </c>
      <c r="O58" s="17" t="s">
        <v>112</v>
      </c>
      <c r="P58" s="20" t="s">
        <v>122</v>
      </c>
      <c r="Q58" s="17" t="s">
        <v>122</v>
      </c>
      <c r="R58" s="17" t="s">
        <v>122</v>
      </c>
      <c r="S58" s="17" t="s">
        <v>904</v>
      </c>
      <c r="T58" s="27">
        <v>9782409045653</v>
      </c>
      <c r="U58" s="17" t="s">
        <v>124</v>
      </c>
      <c r="V58" s="27">
        <v>9782409045646</v>
      </c>
      <c r="W58" s="17" t="s">
        <v>125</v>
      </c>
      <c r="X58" s="17" t="s">
        <v>126</v>
      </c>
      <c r="Y58" s="17" t="s">
        <v>112</v>
      </c>
      <c r="Z58" s="27">
        <v>2024</v>
      </c>
      <c r="AA58" s="17" t="s">
        <v>127</v>
      </c>
      <c r="AB58" s="17" t="s">
        <v>152</v>
      </c>
      <c r="AC58" s="17" t="s">
        <v>129</v>
      </c>
      <c r="AD58" s="17" t="s">
        <v>130</v>
      </c>
      <c r="AE58" s="17" t="s">
        <v>131</v>
      </c>
      <c r="AF58" s="17" t="s">
        <v>132</v>
      </c>
      <c r="AG58" s="17" t="s">
        <v>133</v>
      </c>
      <c r="AH58" s="17" t="s">
        <v>134</v>
      </c>
      <c r="AI58" s="17" t="s">
        <v>135</v>
      </c>
      <c r="AJ58" s="17" t="s">
        <v>136</v>
      </c>
      <c r="AK58" s="17" t="s">
        <v>137</v>
      </c>
      <c r="AL58" s="17" t="s">
        <v>138</v>
      </c>
      <c r="AM58" s="17" t="s">
        <v>139</v>
      </c>
      <c r="AN58" s="17" t="s">
        <v>140</v>
      </c>
      <c r="AO58" s="17" t="s">
        <v>141</v>
      </c>
      <c r="AP58" s="17" t="s">
        <v>116</v>
      </c>
      <c r="AQ58" s="17" t="s">
        <v>905</v>
      </c>
      <c r="AR58" s="17" t="s">
        <v>76</v>
      </c>
      <c r="AS58" s="17" t="s">
        <v>906</v>
      </c>
      <c r="AT58" s="17" t="s">
        <v>907</v>
      </c>
      <c r="AU58" s="17" t="s">
        <v>908</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909</v>
      </c>
      <c r="B59" s="17" t="s">
        <v>112</v>
      </c>
      <c r="C59" s="27">
        <v>20241220</v>
      </c>
      <c r="D59" s="17" t="s">
        <v>910</v>
      </c>
      <c r="E59" s="17" t="s">
        <v>911</v>
      </c>
      <c r="F59" s="17" t="s">
        <v>304</v>
      </c>
      <c r="G59" s="17" t="s">
        <v>116</v>
      </c>
      <c r="H59" s="17" t="s">
        <v>305</v>
      </c>
      <c r="I59" s="17" t="s">
        <v>306</v>
      </c>
      <c r="J59" s="17" t="s">
        <v>116</v>
      </c>
      <c r="K59" s="17" t="s">
        <v>116</v>
      </c>
      <c r="L59" s="17" t="s">
        <v>116</v>
      </c>
      <c r="M59" s="5" t="s">
        <v>208</v>
      </c>
      <c r="N59" s="17" t="s">
        <v>912</v>
      </c>
      <c r="O59" s="17" t="s">
        <v>112</v>
      </c>
      <c r="P59" s="20" t="s">
        <v>122</v>
      </c>
      <c r="Q59" s="17" t="s">
        <v>122</v>
      </c>
      <c r="R59" s="17" t="s">
        <v>122</v>
      </c>
      <c r="S59" s="17" t="s">
        <v>913</v>
      </c>
      <c r="T59" s="27">
        <v>9782409046353</v>
      </c>
      <c r="U59" s="17" t="s">
        <v>124</v>
      </c>
      <c r="V59" s="27">
        <v>9782409046346</v>
      </c>
      <c r="W59" s="17" t="s">
        <v>125</v>
      </c>
      <c r="X59" s="17" t="s">
        <v>126</v>
      </c>
      <c r="Y59" s="17" t="s">
        <v>112</v>
      </c>
      <c r="Z59" s="27">
        <v>2024</v>
      </c>
      <c r="AA59" s="17" t="s">
        <v>127</v>
      </c>
      <c r="AB59" s="17" t="s">
        <v>914</v>
      </c>
      <c r="AC59" s="17" t="s">
        <v>129</v>
      </c>
      <c r="AD59" s="17" t="s">
        <v>130</v>
      </c>
      <c r="AE59" s="17" t="s">
        <v>131</v>
      </c>
      <c r="AF59" s="17" t="s">
        <v>132</v>
      </c>
      <c r="AG59" s="17" t="s">
        <v>133</v>
      </c>
      <c r="AH59" s="17" t="s">
        <v>134</v>
      </c>
      <c r="AI59" s="17" t="s">
        <v>135</v>
      </c>
      <c r="AJ59" s="17" t="s">
        <v>136</v>
      </c>
      <c r="AK59" s="17" t="s">
        <v>137</v>
      </c>
      <c r="AL59" s="17" t="s">
        <v>138</v>
      </c>
      <c r="AM59" s="17" t="s">
        <v>139</v>
      </c>
      <c r="AN59" s="17" t="s">
        <v>140</v>
      </c>
      <c r="AO59" s="17" t="s">
        <v>141</v>
      </c>
      <c r="AP59" s="17" t="s">
        <v>116</v>
      </c>
      <c r="AQ59" s="17" t="s">
        <v>915</v>
      </c>
      <c r="AR59" s="17" t="s">
        <v>76</v>
      </c>
      <c r="AS59" s="17" t="s">
        <v>310</v>
      </c>
      <c r="AT59" s="17" t="s">
        <v>311</v>
      </c>
      <c r="AU59" s="17" t="s">
        <v>916</v>
      </c>
      <c r="AV59" s="17" t="s">
        <v>312</v>
      </c>
      <c r="AW59" s="17" t="s">
        <v>917</v>
      </c>
      <c r="AX59" s="17" t="s">
        <v>313</v>
      </c>
      <c r="AY59" s="17" t="s">
        <v>918</v>
      </c>
      <c r="AZ59" s="17" t="s">
        <v>919</v>
      </c>
      <c r="BA59" s="17" t="s">
        <v>920</v>
      </c>
      <c r="BB59" s="17" t="s">
        <v>921</v>
      </c>
      <c r="BC59" s="17" t="s">
        <v>922</v>
      </c>
      <c r="BD59" s="17" t="s">
        <v>923</v>
      </c>
      <c r="BE59" s="17" t="s">
        <v>924</v>
      </c>
      <c r="BF59" s="17" t="s">
        <v>925</v>
      </c>
      <c r="BG59" s="17" t="s">
        <v>926</v>
      </c>
      <c r="BH59" s="17" t="s">
        <v>927</v>
      </c>
      <c r="BI59" s="17" t="s">
        <v>928</v>
      </c>
      <c r="BJ59" s="17" t="s">
        <v>929</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930</v>
      </c>
      <c r="B60" s="17" t="s">
        <v>112</v>
      </c>
      <c r="C60" s="27">
        <v>20241220</v>
      </c>
      <c r="D60" s="17" t="s">
        <v>931</v>
      </c>
      <c r="E60" s="17" t="s">
        <v>932</v>
      </c>
      <c r="F60" s="17" t="s">
        <v>933</v>
      </c>
      <c r="G60" s="17" t="s">
        <v>116</v>
      </c>
      <c r="H60" s="17" t="s">
        <v>934</v>
      </c>
      <c r="I60" s="17" t="s">
        <v>116</v>
      </c>
      <c r="J60" s="17" t="s">
        <v>116</v>
      </c>
      <c r="K60" s="17" t="s">
        <v>116</v>
      </c>
      <c r="L60" s="17" t="s">
        <v>116</v>
      </c>
      <c r="M60" s="5" t="s">
        <v>219</v>
      </c>
      <c r="N60" s="17" t="s">
        <v>935</v>
      </c>
      <c r="O60" s="17" t="s">
        <v>112</v>
      </c>
      <c r="P60" s="20" t="s">
        <v>122</v>
      </c>
      <c r="Q60" s="17" t="s">
        <v>122</v>
      </c>
      <c r="R60" s="17" t="s">
        <v>122</v>
      </c>
      <c r="S60" s="17" t="s">
        <v>936</v>
      </c>
      <c r="T60" s="27">
        <v>9782409044618</v>
      </c>
      <c r="U60" s="17" t="s">
        <v>124</v>
      </c>
      <c r="V60" s="27">
        <v>9782409044601</v>
      </c>
      <c r="W60" s="17" t="s">
        <v>125</v>
      </c>
      <c r="X60" s="17" t="s">
        <v>126</v>
      </c>
      <c r="Y60" s="17" t="s">
        <v>112</v>
      </c>
      <c r="Z60" s="27">
        <v>2024</v>
      </c>
      <c r="AA60" s="17" t="s">
        <v>127</v>
      </c>
      <c r="AB60" s="17" t="s">
        <v>152</v>
      </c>
      <c r="AC60" s="17" t="s">
        <v>129</v>
      </c>
      <c r="AD60" s="17" t="s">
        <v>130</v>
      </c>
      <c r="AE60" s="17" t="s">
        <v>131</v>
      </c>
      <c r="AF60" s="17" t="s">
        <v>132</v>
      </c>
      <c r="AG60" s="17" t="s">
        <v>133</v>
      </c>
      <c r="AH60" s="17" t="s">
        <v>134</v>
      </c>
      <c r="AI60" s="17" t="s">
        <v>135</v>
      </c>
      <c r="AJ60" s="17" t="s">
        <v>136</v>
      </c>
      <c r="AK60" s="17" t="s">
        <v>137</v>
      </c>
      <c r="AL60" s="17" t="s">
        <v>138</v>
      </c>
      <c r="AM60" s="17" t="s">
        <v>139</v>
      </c>
      <c r="AN60" s="17" t="s">
        <v>140</v>
      </c>
      <c r="AO60" s="17" t="s">
        <v>141</v>
      </c>
      <c r="AP60" s="17" t="s">
        <v>116</v>
      </c>
      <c r="AQ60" s="17" t="s">
        <v>937</v>
      </c>
      <c r="AR60" s="17" t="s">
        <v>76</v>
      </c>
      <c r="AS60" s="17" t="s">
        <v>938</v>
      </c>
      <c r="AT60" s="17" t="s">
        <v>939</v>
      </c>
      <c r="AU60" s="17" t="s">
        <v>940</v>
      </c>
      <c r="AV60" s="17" t="s">
        <v>941</v>
      </c>
      <c r="AW60" s="17" t="s">
        <v>942</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943</v>
      </c>
      <c r="B61" s="17" t="s">
        <v>112</v>
      </c>
      <c r="C61" s="27">
        <v>20241220</v>
      </c>
      <c r="D61" s="17" t="s">
        <v>944</v>
      </c>
      <c r="E61" s="17" t="s">
        <v>824</v>
      </c>
      <c r="F61" s="17" t="s">
        <v>945</v>
      </c>
      <c r="G61" s="17" t="s">
        <v>116</v>
      </c>
      <c r="H61" s="17" t="s">
        <v>946</v>
      </c>
      <c r="I61" s="17" t="s">
        <v>116</v>
      </c>
      <c r="J61" s="17" t="s">
        <v>116</v>
      </c>
      <c r="K61" s="17" t="s">
        <v>116</v>
      </c>
      <c r="L61" s="17" t="s">
        <v>116</v>
      </c>
      <c r="M61" s="5" t="s">
        <v>246</v>
      </c>
      <c r="N61" s="17" t="s">
        <v>947</v>
      </c>
      <c r="O61" s="17" t="s">
        <v>112</v>
      </c>
      <c r="P61" s="20" t="s">
        <v>122</v>
      </c>
      <c r="Q61" s="17" t="s">
        <v>122</v>
      </c>
      <c r="R61" s="17" t="s">
        <v>122</v>
      </c>
      <c r="S61" s="17" t="s">
        <v>948</v>
      </c>
      <c r="T61" s="27">
        <v>9782409047237</v>
      </c>
      <c r="U61" s="17" t="s">
        <v>124</v>
      </c>
      <c r="V61" s="27">
        <v>9782409047220</v>
      </c>
      <c r="W61" s="17" t="s">
        <v>125</v>
      </c>
      <c r="X61" s="17" t="s">
        <v>126</v>
      </c>
      <c r="Y61" s="17" t="s">
        <v>112</v>
      </c>
      <c r="Z61" s="27">
        <v>2024</v>
      </c>
      <c r="AA61" s="17" t="s">
        <v>127</v>
      </c>
      <c r="AB61" s="17" t="s">
        <v>249</v>
      </c>
      <c r="AC61" s="17" t="s">
        <v>129</v>
      </c>
      <c r="AD61" s="17" t="s">
        <v>130</v>
      </c>
      <c r="AE61" s="17" t="s">
        <v>131</v>
      </c>
      <c r="AF61" s="17" t="s">
        <v>132</v>
      </c>
      <c r="AG61" s="17" t="s">
        <v>133</v>
      </c>
      <c r="AH61" s="17" t="s">
        <v>134</v>
      </c>
      <c r="AI61" s="17" t="s">
        <v>135</v>
      </c>
      <c r="AJ61" s="17" t="s">
        <v>136</v>
      </c>
      <c r="AK61" s="17" t="s">
        <v>137</v>
      </c>
      <c r="AL61" s="17" t="s">
        <v>138</v>
      </c>
      <c r="AM61" s="17" t="s">
        <v>139</v>
      </c>
      <c r="AN61" s="17" t="s">
        <v>140</v>
      </c>
      <c r="AO61" s="17" t="s">
        <v>141</v>
      </c>
      <c r="AP61" s="17" t="s">
        <v>116</v>
      </c>
      <c r="AQ61" s="17" t="s">
        <v>949</v>
      </c>
      <c r="AR61" s="17" t="s">
        <v>76</v>
      </c>
      <c r="AS61" s="17" t="s">
        <v>950</v>
      </c>
      <c r="AT61" s="17" t="s">
        <v>116</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951</v>
      </c>
      <c r="B62" s="17" t="s">
        <v>112</v>
      </c>
      <c r="C62" s="27">
        <v>20241220</v>
      </c>
      <c r="D62" s="17" t="s">
        <v>952</v>
      </c>
      <c r="E62" s="17" t="s">
        <v>953</v>
      </c>
      <c r="F62" s="17" t="s">
        <v>358</v>
      </c>
      <c r="G62" s="17" t="s">
        <v>116</v>
      </c>
      <c r="H62" s="17" t="s">
        <v>359</v>
      </c>
      <c r="I62" s="17" t="s">
        <v>116</v>
      </c>
      <c r="J62" s="17" t="s">
        <v>116</v>
      </c>
      <c r="K62" s="17" t="s">
        <v>116</v>
      </c>
      <c r="L62" s="17" t="s">
        <v>116</v>
      </c>
      <c r="M62" s="5" t="s">
        <v>219</v>
      </c>
      <c r="N62" s="17" t="s">
        <v>954</v>
      </c>
      <c r="O62" s="17" t="s">
        <v>112</v>
      </c>
      <c r="P62" s="20" t="s">
        <v>122</v>
      </c>
      <c r="Q62" s="17" t="s">
        <v>122</v>
      </c>
      <c r="R62" s="17" t="s">
        <v>122</v>
      </c>
      <c r="S62" s="17" t="s">
        <v>955</v>
      </c>
      <c r="T62" s="27">
        <v>9782409045233</v>
      </c>
      <c r="U62" s="17" t="s">
        <v>124</v>
      </c>
      <c r="V62" s="27">
        <v>9782409045226</v>
      </c>
      <c r="W62" s="17" t="s">
        <v>125</v>
      </c>
      <c r="X62" s="17" t="s">
        <v>126</v>
      </c>
      <c r="Y62" s="17" t="s">
        <v>112</v>
      </c>
      <c r="Z62" s="27">
        <v>2024</v>
      </c>
      <c r="AA62" s="17" t="s">
        <v>127</v>
      </c>
      <c r="AB62" s="17" t="s">
        <v>249</v>
      </c>
      <c r="AC62" s="17" t="s">
        <v>129</v>
      </c>
      <c r="AD62" s="17" t="s">
        <v>130</v>
      </c>
      <c r="AE62" s="17" t="s">
        <v>131</v>
      </c>
      <c r="AF62" s="17" t="s">
        <v>132</v>
      </c>
      <c r="AG62" s="17" t="s">
        <v>133</v>
      </c>
      <c r="AH62" s="17" t="s">
        <v>134</v>
      </c>
      <c r="AI62" s="17" t="s">
        <v>135</v>
      </c>
      <c r="AJ62" s="17" t="s">
        <v>136</v>
      </c>
      <c r="AK62" s="17" t="s">
        <v>137</v>
      </c>
      <c r="AL62" s="17" t="s">
        <v>138</v>
      </c>
      <c r="AM62" s="17" t="s">
        <v>139</v>
      </c>
      <c r="AN62" s="17" t="s">
        <v>140</v>
      </c>
      <c r="AO62" s="17" t="s">
        <v>141</v>
      </c>
      <c r="AP62" s="17" t="s">
        <v>116</v>
      </c>
      <c r="AQ62" s="17" t="s">
        <v>956</v>
      </c>
      <c r="AR62" s="17" t="s">
        <v>76</v>
      </c>
      <c r="AS62" s="17" t="s">
        <v>957</v>
      </c>
      <c r="AT62" s="17" t="s">
        <v>958</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959</v>
      </c>
      <c r="B63" s="17" t="s">
        <v>112</v>
      </c>
      <c r="C63" s="27">
        <v>20241220</v>
      </c>
      <c r="D63" s="17" t="s">
        <v>960</v>
      </c>
      <c r="E63" s="17" t="s">
        <v>961</v>
      </c>
      <c r="F63" s="17" t="s">
        <v>358</v>
      </c>
      <c r="G63" s="17" t="s">
        <v>116</v>
      </c>
      <c r="H63" s="17" t="s">
        <v>359</v>
      </c>
      <c r="I63" s="17" t="s">
        <v>116</v>
      </c>
      <c r="J63" s="17" t="s">
        <v>116</v>
      </c>
      <c r="K63" s="17" t="s">
        <v>116</v>
      </c>
      <c r="L63" s="17" t="s">
        <v>116</v>
      </c>
      <c r="M63" s="5" t="s">
        <v>149</v>
      </c>
      <c r="N63" s="17" t="s">
        <v>962</v>
      </c>
      <c r="O63" s="17" t="s">
        <v>112</v>
      </c>
      <c r="P63" s="20" t="s">
        <v>122</v>
      </c>
      <c r="Q63" s="17" t="s">
        <v>122</v>
      </c>
      <c r="R63" s="17" t="s">
        <v>122</v>
      </c>
      <c r="S63" s="17" t="s">
        <v>963</v>
      </c>
      <c r="T63" s="27">
        <v>9782409042560</v>
      </c>
      <c r="U63" s="17" t="s">
        <v>124</v>
      </c>
      <c r="V63" s="27">
        <v>9782409042553</v>
      </c>
      <c r="W63" s="17" t="s">
        <v>125</v>
      </c>
      <c r="X63" s="17" t="s">
        <v>126</v>
      </c>
      <c r="Y63" s="17" t="s">
        <v>112</v>
      </c>
      <c r="Z63" s="27">
        <v>2024</v>
      </c>
      <c r="AA63" s="17" t="s">
        <v>127</v>
      </c>
      <c r="AB63" s="17" t="s">
        <v>249</v>
      </c>
      <c r="AC63" s="17" t="s">
        <v>129</v>
      </c>
      <c r="AD63" s="17" t="s">
        <v>130</v>
      </c>
      <c r="AE63" s="17" t="s">
        <v>131</v>
      </c>
      <c r="AF63" s="17" t="s">
        <v>132</v>
      </c>
      <c r="AG63" s="17" t="s">
        <v>133</v>
      </c>
      <c r="AH63" s="17" t="s">
        <v>134</v>
      </c>
      <c r="AI63" s="17" t="s">
        <v>135</v>
      </c>
      <c r="AJ63" s="17" t="s">
        <v>136</v>
      </c>
      <c r="AK63" s="17" t="s">
        <v>137</v>
      </c>
      <c r="AL63" s="17" t="s">
        <v>138</v>
      </c>
      <c r="AM63" s="17" t="s">
        <v>139</v>
      </c>
      <c r="AN63" s="17" t="s">
        <v>140</v>
      </c>
      <c r="AO63" s="17" t="s">
        <v>141</v>
      </c>
      <c r="AP63" s="17" t="s">
        <v>116</v>
      </c>
      <c r="AQ63" s="17" t="s">
        <v>964</v>
      </c>
      <c r="AR63" s="17" t="s">
        <v>76</v>
      </c>
      <c r="AS63" s="17" t="s">
        <v>965</v>
      </c>
      <c r="AT63" s="17" t="s">
        <v>966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967</v>
      </c>
      <c r="B64" s="17" t="s">
        <v>112</v>
      </c>
      <c r="C64" s="27">
        <v>20241220</v>
      </c>
      <c r="D64" s="17" t="s">
        <v>968</v>
      </c>
      <c r="E64" s="17" t="s">
        <v>969</v>
      </c>
      <c r="F64" s="17" t="s">
        <v>970</v>
      </c>
      <c r="G64" s="17" t="s">
        <v>116</v>
      </c>
      <c r="H64" s="17" t="s">
        <v>971</v>
      </c>
      <c r="I64" s="17" t="s">
        <v>116</v>
      </c>
      <c r="J64" s="17" t="s">
        <v>116</v>
      </c>
      <c r="K64" s="17" t="s">
        <v>116</v>
      </c>
      <c r="L64" s="17" t="s">
        <v>116</v>
      </c>
      <c r="M64" s="5" t="s">
        <v>257</v>
      </c>
      <c r="N64" s="17" t="s">
        <v>972</v>
      </c>
      <c r="O64" s="17" t="s">
        <v>112</v>
      </c>
      <c r="P64" s="20" t="s">
        <v>122</v>
      </c>
      <c r="Q64" s="17" t="s">
        <v>122</v>
      </c>
      <c r="R64" s="17" t="s">
        <v>122</v>
      </c>
      <c r="S64" s="17" t="s">
        <v>973</v>
      </c>
      <c r="T64" s="27">
        <v>9782409044458</v>
      </c>
      <c r="U64" s="17" t="s">
        <v>124</v>
      </c>
      <c r="V64" s="27">
        <v>9782409044441</v>
      </c>
      <c r="W64" s="17" t="s">
        <v>125</v>
      </c>
      <c r="X64" s="17" t="s">
        <v>126</v>
      </c>
      <c r="Y64" s="17" t="s">
        <v>112</v>
      </c>
      <c r="Z64" s="27">
        <v>2024</v>
      </c>
      <c r="AA64" s="17" t="s">
        <v>127</v>
      </c>
      <c r="AB64" s="17" t="s">
        <v>152</v>
      </c>
      <c r="AC64" s="17" t="s">
        <v>129</v>
      </c>
      <c r="AD64" s="17" t="s">
        <v>130</v>
      </c>
      <c r="AE64" s="17" t="s">
        <v>131</v>
      </c>
      <c r="AF64" s="17" t="s">
        <v>132</v>
      </c>
      <c r="AG64" s="17" t="s">
        <v>133</v>
      </c>
      <c r="AH64" s="17" t="s">
        <v>134</v>
      </c>
      <c r="AI64" s="17" t="s">
        <v>135</v>
      </c>
      <c r="AJ64" s="17" t="s">
        <v>136</v>
      </c>
      <c r="AK64" s="17" t="s">
        <v>137</v>
      </c>
      <c r="AL64" s="17" t="s">
        <v>138</v>
      </c>
      <c r="AM64" s="17" t="s">
        <v>139</v>
      </c>
      <c r="AN64" s="17" t="s">
        <v>140</v>
      </c>
      <c r="AO64" s="17" t="s">
        <v>141</v>
      </c>
      <c r="AP64" s="17" t="s">
        <v>116</v>
      </c>
      <c r="AQ64" s="17" t="s">
        <v>974</v>
      </c>
      <c r="AR64" s="17" t="s">
        <v>76</v>
      </c>
      <c r="AS64" s="17" t="s">
        <v>975</v>
      </c>
      <c r="AT64" s="17" t="s">
        <v>976</v>
      </c>
      <c r="AU64" s="17" t="s">
        <v>977</v>
      </c>
      <c r="AV64" s="17" t="s">
        <v>978</v>
      </c>
      <c r="AW64" s="17" t="s">
        <v>979</v>
      </c>
      <c r="AX64" s="17" t="s">
        <v>980</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981</v>
      </c>
      <c r="B65" s="17" t="s">
        <v>112</v>
      </c>
      <c r="C65" s="27">
        <v>20241220</v>
      </c>
      <c r="D65" s="17" t="s">
        <v>982</v>
      </c>
      <c r="E65" s="17" t="s">
        <v>983</v>
      </c>
      <c r="F65" s="17" t="s">
        <v>984</v>
      </c>
      <c r="G65" s="17" t="s">
        <v>116</v>
      </c>
      <c r="H65" s="17" t="s">
        <v>985</v>
      </c>
      <c r="I65" s="17" t="s">
        <v>116</v>
      </c>
      <c r="J65" s="17" t="s">
        <v>116</v>
      </c>
      <c r="K65" s="17" t="s">
        <v>116</v>
      </c>
      <c r="L65" s="17" t="s">
        <v>116</v>
      </c>
      <c r="M65" s="5" t="s">
        <v>161</v>
      </c>
      <c r="N65" s="17" t="s">
        <v>986</v>
      </c>
      <c r="O65" s="17" t="s">
        <v>112</v>
      </c>
      <c r="P65" s="20" t="s">
        <v>122</v>
      </c>
      <c r="Q65" s="17" t="s">
        <v>122</v>
      </c>
      <c r="R65" s="17" t="s">
        <v>122</v>
      </c>
      <c r="S65" s="17" t="s">
        <v>987</v>
      </c>
      <c r="T65" s="27">
        <v>9782409043864</v>
      </c>
      <c r="U65" s="17" t="s">
        <v>124</v>
      </c>
      <c r="V65" s="27">
        <v>9782409043857</v>
      </c>
      <c r="W65" s="17" t="s">
        <v>125</v>
      </c>
      <c r="X65" s="17" t="s">
        <v>126</v>
      </c>
      <c r="Y65" s="17" t="s">
        <v>112</v>
      </c>
      <c r="Z65" s="27">
        <v>2024</v>
      </c>
      <c r="AA65" s="17" t="s">
        <v>127</v>
      </c>
      <c r="AB65" s="17" t="s">
        <v>128</v>
      </c>
      <c r="AC65" s="17" t="s">
        <v>129</v>
      </c>
      <c r="AD65" s="17" t="s">
        <v>130</v>
      </c>
      <c r="AE65" s="17" t="s">
        <v>131</v>
      </c>
      <c r="AF65" s="17" t="s">
        <v>132</v>
      </c>
      <c r="AG65" s="17" t="s">
        <v>133</v>
      </c>
      <c r="AH65" s="17" t="s">
        <v>134</v>
      </c>
      <c r="AI65" s="17" t="s">
        <v>135</v>
      </c>
      <c r="AJ65" s="17" t="s">
        <v>136</v>
      </c>
      <c r="AK65" s="17" t="s">
        <v>137</v>
      </c>
      <c r="AL65" s="17" t="s">
        <v>138</v>
      </c>
      <c r="AM65" s="17" t="s">
        <v>139</v>
      </c>
      <c r="AN65" s="17" t="s">
        <v>140</v>
      </c>
      <c r="AO65" s="17" t="s">
        <v>141</v>
      </c>
      <c r="AP65" s="17" t="s">
        <v>116</v>
      </c>
      <c r="AQ65" s="17" t="s">
        <v>988</v>
      </c>
      <c r="AR65" s="17" t="s">
        <v>76</v>
      </c>
      <c r="AS65" s="17" t="s">
        <v>989</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990</v>
      </c>
      <c r="B66" s="17" t="s">
        <v>112</v>
      </c>
      <c r="C66" s="27">
        <v>20241220</v>
      </c>
      <c r="D66" s="17" t="s">
        <v>991</v>
      </c>
      <c r="E66" s="17" t="s">
        <v>992</v>
      </c>
      <c r="F66" s="17" t="s">
        <v>993</v>
      </c>
      <c r="G66" s="17" t="s">
        <v>116</v>
      </c>
      <c r="H66" s="17" t="s">
        <v>994</v>
      </c>
      <c r="I66" s="17" t="s">
        <v>116</v>
      </c>
      <c r="J66" s="17" t="s">
        <v>116</v>
      </c>
      <c r="K66" s="17" t="s">
        <v>116</v>
      </c>
      <c r="L66" s="17" t="s">
        <v>116</v>
      </c>
      <c r="M66" s="5" t="s">
        <v>382</v>
      </c>
      <c r="N66" s="17" t="s">
        <v>797</v>
      </c>
      <c r="O66" s="17" t="s">
        <v>112</v>
      </c>
      <c r="P66" s="20" t="s">
        <v>122</v>
      </c>
      <c r="Q66" s="17" t="s">
        <v>122</v>
      </c>
      <c r="R66" s="17" t="s">
        <v>122</v>
      </c>
      <c r="S66" s="17" t="s">
        <v>995</v>
      </c>
      <c r="T66" s="27">
        <v>9782409045318</v>
      </c>
      <c r="U66" s="17" t="s">
        <v>124</v>
      </c>
      <c r="V66" s="27">
        <v>9782409045301</v>
      </c>
      <c r="W66" s="17" t="s">
        <v>125</v>
      </c>
      <c r="X66" s="17" t="s">
        <v>126</v>
      </c>
      <c r="Y66" s="17" t="s">
        <v>112</v>
      </c>
      <c r="Z66" s="27">
        <v>2024</v>
      </c>
      <c r="AA66" s="17" t="s">
        <v>127</v>
      </c>
      <c r="AB66" s="17" t="s">
        <v>128</v>
      </c>
      <c r="AC66" s="17" t="s">
        <v>129</v>
      </c>
      <c r="AD66" s="17" t="s">
        <v>130</v>
      </c>
      <c r="AE66" s="17" t="s">
        <v>131</v>
      </c>
      <c r="AF66" s="17" t="s">
        <v>132</v>
      </c>
      <c r="AG66" s="17" t="s">
        <v>133</v>
      </c>
      <c r="AH66" s="17" t="s">
        <v>134</v>
      </c>
      <c r="AI66" s="17" t="s">
        <v>135</v>
      </c>
      <c r="AJ66" s="17" t="s">
        <v>136</v>
      </c>
      <c r="AK66" s="17" t="s">
        <v>137</v>
      </c>
      <c r="AL66" s="17" t="s">
        <v>138</v>
      </c>
      <c r="AM66" s="17" t="s">
        <v>139</v>
      </c>
      <c r="AN66" s="17" t="s">
        <v>140</v>
      </c>
      <c r="AO66" s="17" t="s">
        <v>141</v>
      </c>
      <c r="AP66" s="17" t="s">
        <v>116</v>
      </c>
      <c r="AQ66" s="17" t="s">
        <v>996</v>
      </c>
      <c r="AR66" s="17" t="s">
        <v>76</v>
      </c>
      <c r="AS66" s="17" t="s">
        <v>997</v>
      </c>
      <c r="AT66" s="17" t="s">
        <v>998</v>
      </c>
      <c r="AU66" s="17" t="s">
        <v>999</v>
      </c>
      <c r="AV66" s="17" t="s">
        <v>1000</v>
      </c>
      <c r="AW66" s="17" t="s">
        <v>1001</v>
      </c>
      <c r="AX66" s="17" t="s">
        <v>1002</v>
      </c>
      <c r="AY66" s="17" t="s">
        <v>1003</v>
      </c>
      <c r="AZ66" s="17" t="s">
        <v>1004</v>
      </c>
      <c r="BA66" s="17" t="s">
        <v>1005</v>
      </c>
      <c r="BB66" s="17" t="s">
        <v>1006</v>
      </c>
      <c r="BC66" s="17" t="s">
        <v>1007</v>
      </c>
      <c r="BD66" s="17" t="s">
        <v>755</v>
      </c>
      <c r="BE66" s="17" t="s">
        <v>1008</v>
      </c>
      <c r="BF66" s="17" t="s">
        <v>1009</v>
      </c>
      <c r="BG66" s="17" t="s">
        <v>1010</v>
      </c>
      <c r="BH66" s="17" t="s">
        <v>1011</v>
      </c>
      <c r="BI66" s="17" t="s">
        <v>1012</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1013</v>
      </c>
      <c r="B67" s="17" t="s">
        <v>112</v>
      </c>
      <c r="C67" s="27">
        <v>20241220</v>
      </c>
      <c r="D67" s="17" t="s">
        <v>1014</v>
      </c>
      <c r="E67" s="17" t="s">
        <v>1015</v>
      </c>
      <c r="F67" s="17" t="s">
        <v>1016</v>
      </c>
      <c r="G67" s="17" t="s">
        <v>116</v>
      </c>
      <c r="H67" s="17" t="s">
        <v>1017</v>
      </c>
      <c r="I67" s="17" t="s">
        <v>1018</v>
      </c>
      <c r="J67" s="17" t="s">
        <v>116</v>
      </c>
      <c r="K67" s="17" t="s">
        <v>116</v>
      </c>
      <c r="L67" s="17" t="s">
        <v>116</v>
      </c>
      <c r="M67" s="5" t="s">
        <v>208</v>
      </c>
      <c r="N67" s="17" t="s">
        <v>1019</v>
      </c>
      <c r="O67" s="17" t="s">
        <v>112</v>
      </c>
      <c r="P67" s="20" t="s">
        <v>122</v>
      </c>
      <c r="Q67" s="17" t="s">
        <v>122</v>
      </c>
      <c r="R67" s="17" t="s">
        <v>122</v>
      </c>
      <c r="S67" s="17" t="s">
        <v>1020</v>
      </c>
      <c r="T67" s="27">
        <v>9782409046155</v>
      </c>
      <c r="U67" s="17" t="s">
        <v>124</v>
      </c>
      <c r="V67" s="27">
        <v>9782409046148</v>
      </c>
      <c r="W67" s="17" t="s">
        <v>125</v>
      </c>
      <c r="X67" s="17" t="s">
        <v>126</v>
      </c>
      <c r="Y67" s="17" t="s">
        <v>112</v>
      </c>
      <c r="Z67" s="27">
        <v>2024</v>
      </c>
      <c r="AA67" s="17" t="s">
        <v>127</v>
      </c>
      <c r="AB67" s="17" t="s">
        <v>876</v>
      </c>
      <c r="AC67" s="17" t="s">
        <v>129</v>
      </c>
      <c r="AD67" s="17" t="s">
        <v>130</v>
      </c>
      <c r="AE67" s="17" t="s">
        <v>131</v>
      </c>
      <c r="AF67" s="17" t="s">
        <v>132</v>
      </c>
      <c r="AG67" s="17" t="s">
        <v>133</v>
      </c>
      <c r="AH67" s="17" t="s">
        <v>134</v>
      </c>
      <c r="AI67" s="17" t="s">
        <v>135</v>
      </c>
      <c r="AJ67" s="17" t="s">
        <v>136</v>
      </c>
      <c r="AK67" s="17" t="s">
        <v>137</v>
      </c>
      <c r="AL67" s="17" t="s">
        <v>138</v>
      </c>
      <c r="AM67" s="17" t="s">
        <v>139</v>
      </c>
      <c r="AN67" s="17" t="s">
        <v>140</v>
      </c>
      <c r="AO67" s="17" t="s">
        <v>141</v>
      </c>
      <c r="AP67" s="17" t="s">
        <v>116</v>
      </c>
      <c r="AQ67" s="17" t="s">
        <v>1021</v>
      </c>
      <c r="AR67" s="17" t="s">
        <v>76</v>
      </c>
      <c r="AS67" s="17" t="s">
        <v>1022</v>
      </c>
      <c r="AT67" s="17" t="s">
        <v>1023</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1024</v>
      </c>
      <c r="B68" s="17" t="s">
        <v>112</v>
      </c>
      <c r="C68" s="27">
        <v>20241220</v>
      </c>
      <c r="D68" s="17" t="s">
        <v>456</v>
      </c>
      <c r="E68" s="17" t="s">
        <v>1025</v>
      </c>
      <c r="F68" s="17" t="s">
        <v>458</v>
      </c>
      <c r="G68" s="17" t="s">
        <v>116</v>
      </c>
      <c r="H68" s="17" t="s">
        <v>459</v>
      </c>
      <c r="I68" s="17" t="s">
        <v>116</v>
      </c>
      <c r="J68" s="17" t="s">
        <v>116</v>
      </c>
      <c r="K68" s="17" t="s">
        <v>116</v>
      </c>
      <c r="L68" s="17" t="s">
        <v>116</v>
      </c>
      <c r="M68" s="5" t="s">
        <v>149</v>
      </c>
      <c r="N68" s="17" t="s">
        <v>1026</v>
      </c>
      <c r="O68" s="17" t="s">
        <v>112</v>
      </c>
      <c r="P68" s="20" t="s">
        <v>122</v>
      </c>
      <c r="Q68" s="17" t="s">
        <v>122</v>
      </c>
      <c r="R68" s="17" t="s">
        <v>122</v>
      </c>
      <c r="S68" s="17" t="s">
        <v>1027</v>
      </c>
      <c r="T68" s="27">
        <v>9782409043635</v>
      </c>
      <c r="U68" s="17" t="s">
        <v>124</v>
      </c>
      <c r="V68" s="27">
        <v>9782409043628</v>
      </c>
      <c r="W68" s="17" t="s">
        <v>125</v>
      </c>
      <c r="X68" s="17" t="s">
        <v>126</v>
      </c>
      <c r="Y68" s="17" t="s">
        <v>112</v>
      </c>
      <c r="Z68" s="27">
        <v>2024</v>
      </c>
      <c r="AA68" s="17" t="s">
        <v>127</v>
      </c>
      <c r="AB68" s="17" t="s">
        <v>260</v>
      </c>
      <c r="AC68" s="17" t="s">
        <v>129</v>
      </c>
      <c r="AD68" s="17" t="s">
        <v>130</v>
      </c>
      <c r="AE68" s="17" t="s">
        <v>131</v>
      </c>
      <c r="AF68" s="17" t="s">
        <v>132</v>
      </c>
      <c r="AG68" s="17" t="s">
        <v>133</v>
      </c>
      <c r="AH68" s="17" t="s">
        <v>134</v>
      </c>
      <c r="AI68" s="17" t="s">
        <v>135</v>
      </c>
      <c r="AJ68" s="17" t="s">
        <v>136</v>
      </c>
      <c r="AK68" s="17" t="s">
        <v>137</v>
      </c>
      <c r="AL68" s="17" t="s">
        <v>138</v>
      </c>
      <c r="AM68" s="17" t="s">
        <v>139</v>
      </c>
      <c r="AN68" s="17" t="s">
        <v>140</v>
      </c>
      <c r="AO68" s="17" t="s">
        <v>141</v>
      </c>
      <c r="AP68" s="17" t="s">
        <v>116</v>
      </c>
      <c r="AQ68" s="17" t="s">
        <v>1028</v>
      </c>
      <c r="AR68" s="17" t="s">
        <v>76</v>
      </c>
      <c r="AS68" s="17" t="s">
        <v>1029</v>
      </c>
      <c r="AT68" s="17" t="s">
        <v>1030</v>
      </c>
      <c r="AU68" s="17" t="s">
        <v>1031</v>
      </c>
      <c r="AV68" s="17" t="s">
        <v>1032</v>
      </c>
      <c r="AW68" s="17" t="s">
        <v>1033</v>
      </c>
      <c r="AX68" s="17" t="s">
        <v>1034</v>
      </c>
      <c r="AY68" s="17" t="s">
        <v>465</v>
      </c>
      <c r="AZ68" s="17" t="s">
        <v>1035</v>
      </c>
      <c r="BA68" s="17" t="s">
        <v>1036</v>
      </c>
      <c r="BB68" s="17" t="s">
        <v>1037</v>
      </c>
      <c r="BC68" s="17" t="s">
        <v>1038</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1039</v>
      </c>
      <c r="B69" s="17" t="s">
        <v>112</v>
      </c>
      <c r="C69" s="27">
        <v>20241220</v>
      </c>
      <c r="D69" s="17" t="s">
        <v>511</v>
      </c>
      <c r="E69" s="17" t="s">
        <v>1040</v>
      </c>
      <c r="F69" s="17" t="s">
        <v>171</v>
      </c>
      <c r="G69" s="17" t="s">
        <v>116</v>
      </c>
      <c r="H69" s="17" t="s">
        <v>172</v>
      </c>
      <c r="I69" s="17" t="s">
        <v>173</v>
      </c>
      <c r="J69" s="17" t="s">
        <v>116</v>
      </c>
      <c r="K69" s="17" t="s">
        <v>116</v>
      </c>
      <c r="L69" s="17" t="s">
        <v>116</v>
      </c>
      <c r="M69" s="5" t="s">
        <v>120</v>
      </c>
      <c r="N69" s="17" t="s">
        <v>1041</v>
      </c>
      <c r="O69" s="17" t="s">
        <v>112</v>
      </c>
      <c r="P69" s="20" t="s">
        <v>122</v>
      </c>
      <c r="Q69" s="17" t="s">
        <v>122</v>
      </c>
      <c r="R69" s="17" t="s">
        <v>122</v>
      </c>
      <c r="S69" s="17" t="s">
        <v>1042</v>
      </c>
      <c r="T69" s="27">
        <v>9782409043116</v>
      </c>
      <c r="U69" s="17" t="s">
        <v>124</v>
      </c>
      <c r="V69" s="27">
        <v>9782409043109</v>
      </c>
      <c r="W69" s="17" t="s">
        <v>125</v>
      </c>
      <c r="X69" s="17" t="s">
        <v>126</v>
      </c>
      <c r="Y69" s="17" t="s">
        <v>112</v>
      </c>
      <c r="Z69" s="27">
        <v>2024</v>
      </c>
      <c r="AA69" s="17" t="s">
        <v>127</v>
      </c>
      <c r="AB69" s="17" t="s">
        <v>1043</v>
      </c>
      <c r="AC69" s="17" t="s">
        <v>129</v>
      </c>
      <c r="AD69" s="17" t="s">
        <v>130</v>
      </c>
      <c r="AE69" s="17" t="s">
        <v>131</v>
      </c>
      <c r="AF69" s="17" t="s">
        <v>132</v>
      </c>
      <c r="AG69" s="17" t="s">
        <v>133</v>
      </c>
      <c r="AH69" s="17" t="s">
        <v>134</v>
      </c>
      <c r="AI69" s="17" t="s">
        <v>135</v>
      </c>
      <c r="AJ69" s="17" t="s">
        <v>136</v>
      </c>
      <c r="AK69" s="17" t="s">
        <v>137</v>
      </c>
      <c r="AL69" s="17" t="s">
        <v>138</v>
      </c>
      <c r="AM69" s="17" t="s">
        <v>139</v>
      </c>
      <c r="AN69" s="17" t="s">
        <v>140</v>
      </c>
      <c r="AO69" s="17" t="s">
        <v>141</v>
      </c>
      <c r="AP69" s="17" t="s">
        <v>116</v>
      </c>
      <c r="AQ69" s="17" t="s">
        <v>1044</v>
      </c>
      <c r="AR69" s="17" t="s">
        <v>76</v>
      </c>
      <c r="AS69" s="27">
        <v>101</v>
      </c>
      <c r="AT69" s="27">
        <v>102</v>
      </c>
      <c r="AU69" s="17" t="s">
        <v>1045</v>
      </c>
      <c r="AV69" s="17" t="s">
        <v>1046</v>
      </c>
      <c r="AW69" s="17" t="s">
        <v>1047</v>
      </c>
      <c r="AX69" s="17" t="s">
        <v>1048</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1049</v>
      </c>
      <c r="B70" s="17" t="s">
        <v>112</v>
      </c>
      <c r="C70" s="27">
        <v>20241220</v>
      </c>
      <c r="D70" s="17" t="s">
        <v>1050</v>
      </c>
      <c r="E70" s="17" t="s">
        <v>1051</v>
      </c>
      <c r="F70" s="17" t="s">
        <v>1052</v>
      </c>
      <c r="G70" s="17" t="s">
        <v>116</v>
      </c>
      <c r="H70" s="17" t="s">
        <v>1053</v>
      </c>
      <c r="I70" s="17" t="s">
        <v>116</v>
      </c>
      <c r="J70" s="17" t="s">
        <v>116</v>
      </c>
      <c r="K70" s="17" t="s">
        <v>116</v>
      </c>
      <c r="L70" s="17" t="s">
        <v>116</v>
      </c>
      <c r="M70" s="5" t="s">
        <v>322</v>
      </c>
      <c r="N70" s="17" t="s">
        <v>1054</v>
      </c>
      <c r="O70" s="17" t="s">
        <v>112</v>
      </c>
      <c r="P70" s="20" t="s">
        <v>122</v>
      </c>
      <c r="Q70" s="17" t="s">
        <v>122</v>
      </c>
      <c r="R70" s="17" t="s">
        <v>122</v>
      </c>
      <c r="S70" s="17" t="s">
        <v>1055</v>
      </c>
      <c r="T70" s="27">
        <v>9782409047398</v>
      </c>
      <c r="U70" s="17" t="s">
        <v>124</v>
      </c>
      <c r="V70" s="27">
        <v>9782409047381</v>
      </c>
      <c r="W70" s="17" t="s">
        <v>125</v>
      </c>
      <c r="X70" s="17" t="s">
        <v>126</v>
      </c>
      <c r="Y70" s="17" t="s">
        <v>112</v>
      </c>
      <c r="Z70" s="27">
        <v>2024</v>
      </c>
      <c r="AA70" s="17" t="s">
        <v>127</v>
      </c>
      <c r="AB70" s="17" t="s">
        <v>152</v>
      </c>
      <c r="AC70" s="17" t="s">
        <v>129</v>
      </c>
      <c r="AD70" s="17" t="s">
        <v>130</v>
      </c>
      <c r="AE70" s="17" t="s">
        <v>131</v>
      </c>
      <c r="AF70" s="17" t="s">
        <v>132</v>
      </c>
      <c r="AG70" s="17" t="s">
        <v>133</v>
      </c>
      <c r="AH70" s="17" t="s">
        <v>134</v>
      </c>
      <c r="AI70" s="17" t="s">
        <v>135</v>
      </c>
      <c r="AJ70" s="17" t="s">
        <v>136</v>
      </c>
      <c r="AK70" s="17" t="s">
        <v>137</v>
      </c>
      <c r="AL70" s="17" t="s">
        <v>138</v>
      </c>
      <c r="AM70" s="17" t="s">
        <v>139</v>
      </c>
      <c r="AN70" s="17" t="s">
        <v>140</v>
      </c>
      <c r="AO70" s="17" t="s">
        <v>141</v>
      </c>
      <c r="AP70" s="17" t="s">
        <v>116</v>
      </c>
      <c r="AQ70" s="17" t="s">
        <v>1056</v>
      </c>
      <c r="AR70" s="17" t="s">
        <v>76</v>
      </c>
      <c r="AS70" s="17" t="s">
        <v>1057</v>
      </c>
      <c r="AT70" s="17" t="s">
        <v>1058</v>
      </c>
      <c r="AU70" s="17" t="s">
        <v>1059</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1060</v>
      </c>
      <c r="B71" s="17" t="s">
        <v>112</v>
      </c>
      <c r="C71" s="27">
        <v>20241220</v>
      </c>
      <c r="D71" s="17" t="s">
        <v>1061</v>
      </c>
      <c r="E71" s="17" t="s">
        <v>824</v>
      </c>
      <c r="F71" s="17" t="s">
        <v>1062</v>
      </c>
      <c r="G71" s="17" t="s">
        <v>116</v>
      </c>
      <c r="H71" s="17" t="s">
        <v>1063</v>
      </c>
      <c r="I71" s="17" t="s">
        <v>116</v>
      </c>
      <c r="J71" s="17" t="s">
        <v>116</v>
      </c>
      <c r="K71" s="17" t="s">
        <v>116</v>
      </c>
      <c r="L71" s="17" t="s">
        <v>116</v>
      </c>
      <c r="M71" s="5" t="s">
        <v>257</v>
      </c>
      <c r="N71" s="17" t="s">
        <v>1064</v>
      </c>
      <c r="O71" s="17" t="s">
        <v>112</v>
      </c>
      <c r="P71" s="20" t="s">
        <v>122</v>
      </c>
      <c r="Q71" s="17" t="s">
        <v>122</v>
      </c>
      <c r="R71" s="17" t="s">
        <v>122</v>
      </c>
      <c r="S71" s="17" t="s">
        <v>1065</v>
      </c>
      <c r="T71" s="27">
        <v>9782409044397</v>
      </c>
      <c r="U71" s="17" t="s">
        <v>124</v>
      </c>
      <c r="V71" s="27">
        <v>9782409044380</v>
      </c>
      <c r="W71" s="17" t="s">
        <v>125</v>
      </c>
      <c r="X71" s="17" t="s">
        <v>126</v>
      </c>
      <c r="Y71" s="17" t="s">
        <v>112</v>
      </c>
      <c r="Z71" s="27">
        <v>2024</v>
      </c>
      <c r="AA71" s="17" t="s">
        <v>127</v>
      </c>
      <c r="AB71" s="17" t="s">
        <v>914</v>
      </c>
      <c r="AC71" s="17" t="s">
        <v>129</v>
      </c>
      <c r="AD71" s="17" t="s">
        <v>130</v>
      </c>
      <c r="AE71" s="17" t="s">
        <v>131</v>
      </c>
      <c r="AF71" s="17" t="s">
        <v>132</v>
      </c>
      <c r="AG71" s="17" t="s">
        <v>133</v>
      </c>
      <c r="AH71" s="17" t="s">
        <v>134</v>
      </c>
      <c r="AI71" s="17" t="s">
        <v>135</v>
      </c>
      <c r="AJ71" s="17" t="s">
        <v>136</v>
      </c>
      <c r="AK71" s="17" t="s">
        <v>137</v>
      </c>
      <c r="AL71" s="17" t="s">
        <v>138</v>
      </c>
      <c r="AM71" s="17" t="s">
        <v>139</v>
      </c>
      <c r="AN71" s="17" t="s">
        <v>140</v>
      </c>
      <c r="AO71" s="17" t="s">
        <v>141</v>
      </c>
      <c r="AP71" s="17" t="s">
        <v>116</v>
      </c>
      <c r="AQ71" s="17" t="s">
        <v>1066</v>
      </c>
      <c r="AR71" s="17" t="s">
        <v>76</v>
      </c>
      <c r="AS71" s="17" t="s">
        <v>1067</v>
      </c>
      <c r="AT71" s="17" t="s">
        <v>1068</v>
      </c>
      <c r="AU71" s="17" t="s">
        <v>1069</v>
      </c>
      <c r="AV71" s="17" t="s">
        <v>1070</v>
      </c>
      <c r="AW71" s="17" t="s">
        <v>1071</v>
      </c>
      <c r="AX71" s="17" t="s">
        <v>1072</v>
      </c>
      <c r="AY71" s="17" t="s">
        <v>1073</v>
      </c>
      <c r="AZ71" s="17" t="s">
        <v>1074</v>
      </c>
      <c r="BA71" s="17" t="s">
        <v>1075</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1076</v>
      </c>
      <c r="B72" s="17" t="s">
        <v>112</v>
      </c>
      <c r="C72" s="27">
        <v>20241220</v>
      </c>
      <c r="D72" s="17" t="s">
        <v>1077</v>
      </c>
      <c r="E72" s="17" t="s">
        <v>1078</v>
      </c>
      <c r="F72" s="17" t="s">
        <v>1079</v>
      </c>
      <c r="G72" s="17" t="s">
        <v>116</v>
      </c>
      <c r="H72" s="17" t="s">
        <v>1080</v>
      </c>
      <c r="I72" s="17" t="s">
        <v>116</v>
      </c>
      <c r="J72" s="17" t="s">
        <v>116</v>
      </c>
      <c r="K72" s="17" t="s">
        <v>116</v>
      </c>
      <c r="L72" s="17" t="s">
        <v>116</v>
      </c>
      <c r="M72" s="5" t="s">
        <v>219</v>
      </c>
      <c r="N72" s="17" t="s">
        <v>1081</v>
      </c>
      <c r="O72" s="17" t="s">
        <v>112</v>
      </c>
      <c r="P72" s="20" t="s">
        <v>122</v>
      </c>
      <c r="Q72" s="17" t="s">
        <v>122</v>
      </c>
      <c r="R72" s="17" t="s">
        <v>122</v>
      </c>
      <c r="S72" s="17" t="s">
        <v>1082</v>
      </c>
      <c r="T72" s="27">
        <v>9782409045073</v>
      </c>
      <c r="U72" s="17" t="s">
        <v>124</v>
      </c>
      <c r="V72" s="27">
        <v>9782409045066</v>
      </c>
      <c r="W72" s="17" t="s">
        <v>125</v>
      </c>
      <c r="X72" s="17" t="s">
        <v>126</v>
      </c>
      <c r="Y72" s="17" t="s">
        <v>112</v>
      </c>
      <c r="Z72" s="27">
        <v>2024</v>
      </c>
      <c r="AA72" s="17" t="s">
        <v>127</v>
      </c>
      <c r="AB72" s="17" t="s">
        <v>152</v>
      </c>
      <c r="AC72" s="17" t="s">
        <v>129</v>
      </c>
      <c r="AD72" s="17" t="s">
        <v>130</v>
      </c>
      <c r="AE72" s="17" t="s">
        <v>131</v>
      </c>
      <c r="AF72" s="17" t="s">
        <v>132</v>
      </c>
      <c r="AG72" s="17" t="s">
        <v>133</v>
      </c>
      <c r="AH72" s="17" t="s">
        <v>134</v>
      </c>
      <c r="AI72" s="17" t="s">
        <v>135</v>
      </c>
      <c r="AJ72" s="17" t="s">
        <v>136</v>
      </c>
      <c r="AK72" s="17" t="s">
        <v>137</v>
      </c>
      <c r="AL72" s="17" t="s">
        <v>138</v>
      </c>
      <c r="AM72" s="17" t="s">
        <v>139</v>
      </c>
      <c r="AN72" s="17" t="s">
        <v>140</v>
      </c>
      <c r="AO72" s="17" t="s">
        <v>141</v>
      </c>
      <c r="AP72" s="17" t="s">
        <v>116</v>
      </c>
      <c r="AQ72" s="17" t="s">
        <v>1083</v>
      </c>
      <c r="AR72" s="17" t="s">
        <v>76</v>
      </c>
      <c r="AS72" s="17" t="s">
        <v>1084</v>
      </c>
      <c r="AT72" s="17" t="s">
        <v>116</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1085</v>
      </c>
      <c r="B73" s="17" t="s">
        <v>112</v>
      </c>
      <c r="C73" s="27">
        <v>20241220</v>
      </c>
      <c r="D73" s="17" t="s">
        <v>1086</v>
      </c>
      <c r="E73" s="17" t="s">
        <v>1087</v>
      </c>
      <c r="F73" s="17" t="s">
        <v>1088</v>
      </c>
      <c r="G73" s="17" t="s">
        <v>116</v>
      </c>
      <c r="H73" s="17" t="s">
        <v>1089</v>
      </c>
      <c r="I73" s="17" t="s">
        <v>116</v>
      </c>
      <c r="J73" s="17" t="s">
        <v>116</v>
      </c>
      <c r="K73" s="17" t="s">
        <v>116</v>
      </c>
      <c r="L73" s="17" t="s">
        <v>116</v>
      </c>
      <c r="M73" s="5" t="s">
        <v>551</v>
      </c>
      <c r="N73" s="17" t="s">
        <v>1090</v>
      </c>
      <c r="O73" s="17" t="s">
        <v>112</v>
      </c>
      <c r="P73" s="20" t="s">
        <v>122</v>
      </c>
      <c r="Q73" s="17" t="s">
        <v>122</v>
      </c>
      <c r="R73" s="17" t="s">
        <v>122</v>
      </c>
      <c r="S73" s="17" t="s">
        <v>1091</v>
      </c>
      <c r="T73" s="27">
        <v>9782409046414</v>
      </c>
      <c r="U73" s="17" t="s">
        <v>124</v>
      </c>
      <c r="V73" s="27">
        <v>9782409046407</v>
      </c>
      <c r="W73" s="17" t="s">
        <v>125</v>
      </c>
      <c r="X73" s="17" t="s">
        <v>126</v>
      </c>
      <c r="Y73" s="17" t="s">
        <v>112</v>
      </c>
      <c r="Z73" s="27">
        <v>2024</v>
      </c>
      <c r="AA73" s="17" t="s">
        <v>127</v>
      </c>
      <c r="AB73" s="17" t="s">
        <v>152</v>
      </c>
      <c r="AC73" s="17" t="s">
        <v>129</v>
      </c>
      <c r="AD73" s="17" t="s">
        <v>130</v>
      </c>
      <c r="AE73" s="17" t="s">
        <v>131</v>
      </c>
      <c r="AF73" s="17" t="s">
        <v>132</v>
      </c>
      <c r="AG73" s="17" t="s">
        <v>133</v>
      </c>
      <c r="AH73" s="17" t="s">
        <v>134</v>
      </c>
      <c r="AI73" s="17" t="s">
        <v>135</v>
      </c>
      <c r="AJ73" s="17" t="s">
        <v>136</v>
      </c>
      <c r="AK73" s="17" t="s">
        <v>137</v>
      </c>
      <c r="AL73" s="17" t="s">
        <v>138</v>
      </c>
      <c r="AM73" s="17" t="s">
        <v>139</v>
      </c>
      <c r="AN73" s="17" t="s">
        <v>140</v>
      </c>
      <c r="AO73" s="17" t="s">
        <v>141</v>
      </c>
      <c r="AP73" s="17" t="s">
        <v>116</v>
      </c>
      <c r="AQ73" s="17" t="s">
        <v>1092</v>
      </c>
      <c r="AR73" s="17" t="s">
        <v>76</v>
      </c>
      <c r="AS73" s="17" t="s">
        <v>1093</v>
      </c>
      <c r="AT73" s="17" t="s">
        <v>1094</v>
      </c>
      <c r="AU73" s="17" t="s">
        <v>1095</v>
      </c>
      <c r="AV73" s="17" t="s">
        <v>1096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1097</v>
      </c>
      <c r="B74" s="17" t="s">
        <v>112</v>
      </c>
      <c r="C74" s="27">
        <v>20241220</v>
      </c>
      <c r="D74" s="17" t="s">
        <v>1098</v>
      </c>
      <c r="E74" s="17" t="s">
        <v>1099</v>
      </c>
      <c r="F74" s="17" t="s">
        <v>1100</v>
      </c>
      <c r="G74" s="17" t="s">
        <v>116</v>
      </c>
      <c r="H74" s="17" t="s">
        <v>1101</v>
      </c>
      <c r="I74" s="17" t="s">
        <v>116</v>
      </c>
      <c r="J74" s="17" t="s">
        <v>116</v>
      </c>
      <c r="K74" s="17" t="s">
        <v>116</v>
      </c>
      <c r="L74" s="17" t="s">
        <v>116</v>
      </c>
      <c r="M74" s="5" t="s">
        <v>161</v>
      </c>
      <c r="N74" s="17" t="s">
        <v>1102</v>
      </c>
      <c r="O74" s="17" t="s">
        <v>112</v>
      </c>
      <c r="P74" s="20" t="s">
        <v>122</v>
      </c>
      <c r="Q74" s="17" t="s">
        <v>122</v>
      </c>
      <c r="R74" s="17" t="s">
        <v>122</v>
      </c>
      <c r="S74" s="17" t="s">
        <v>1103</v>
      </c>
      <c r="T74" s="27">
        <v>9782409044007</v>
      </c>
      <c r="U74" s="17" t="s">
        <v>124</v>
      </c>
      <c r="V74" s="27">
        <v>9782409043994</v>
      </c>
      <c r="W74" s="17" t="s">
        <v>125</v>
      </c>
      <c r="X74" s="17" t="s">
        <v>126</v>
      </c>
      <c r="Y74" s="17" t="s">
        <v>112</v>
      </c>
      <c r="Z74" s="27">
        <v>2024</v>
      </c>
      <c r="AA74" s="17" t="s">
        <v>127</v>
      </c>
      <c r="AB74" s="17" t="s">
        <v>128</v>
      </c>
      <c r="AC74" s="17" t="s">
        <v>129</v>
      </c>
      <c r="AD74" s="17" t="s">
        <v>130</v>
      </c>
      <c r="AE74" s="17" t="s">
        <v>131</v>
      </c>
      <c r="AF74" s="17" t="s">
        <v>132</v>
      </c>
      <c r="AG74" s="17" t="s">
        <v>133</v>
      </c>
      <c r="AH74" s="17" t="s">
        <v>134</v>
      </c>
      <c r="AI74" s="17" t="s">
        <v>135</v>
      </c>
      <c r="AJ74" s="17" t="s">
        <v>136</v>
      </c>
      <c r="AK74" s="17" t="s">
        <v>137</v>
      </c>
      <c r="AL74" s="17" t="s">
        <v>138</v>
      </c>
      <c r="AM74" s="17" t="s">
        <v>139</v>
      </c>
      <c r="AN74" s="17" t="s">
        <v>140</v>
      </c>
      <c r="AO74" s="17" t="s">
        <v>141</v>
      </c>
      <c r="AP74" s="17" t="s">
        <v>116</v>
      </c>
      <c r="AQ74" s="17" t="s">
        <v>1104</v>
      </c>
      <c r="AR74" s="17" t="s">
        <v>76</v>
      </c>
      <c r="AS74" s="17" t="s">
        <v>1105</v>
      </c>
      <c r="AT74" s="17" t="s">
        <v>116</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1106</v>
      </c>
      <c r="B75" s="17" t="s">
        <v>112</v>
      </c>
      <c r="C75" s="27">
        <v>20241220</v>
      </c>
      <c r="D75" s="17" t="s">
        <v>1107</v>
      </c>
      <c r="E75" s="17" t="s">
        <v>1108</v>
      </c>
      <c r="F75" s="17" t="s">
        <v>1109</v>
      </c>
      <c r="G75" s="17" t="s">
        <v>116</v>
      </c>
      <c r="H75" s="17" t="s">
        <v>1110</v>
      </c>
      <c r="I75" s="17" t="s">
        <v>116</v>
      </c>
      <c r="J75" s="17" t="s">
        <v>116</v>
      </c>
      <c r="K75" s="17" t="s">
        <v>116</v>
      </c>
      <c r="L75" s="17" t="s">
        <v>116</v>
      </c>
      <c r="M75" s="5" t="s">
        <v>322</v>
      </c>
      <c r="N75" s="17" t="s">
        <v>1111</v>
      </c>
      <c r="O75" s="17" t="s">
        <v>112</v>
      </c>
      <c r="P75" s="20" t="s">
        <v>122</v>
      </c>
      <c r="Q75" s="17" t="s">
        <v>122</v>
      </c>
      <c r="R75" s="17" t="s">
        <v>122</v>
      </c>
      <c r="S75" s="17" t="s">
        <v>1112</v>
      </c>
      <c r="T75" s="27">
        <v>9782409047350</v>
      </c>
      <c r="U75" s="17" t="s">
        <v>124</v>
      </c>
      <c r="V75" s="27">
        <v>9782409047343</v>
      </c>
      <c r="W75" s="17" t="s">
        <v>125</v>
      </c>
      <c r="X75" s="17" t="s">
        <v>126</v>
      </c>
      <c r="Y75" s="17" t="s">
        <v>112</v>
      </c>
      <c r="Z75" s="27">
        <v>2024</v>
      </c>
      <c r="AA75" s="17" t="s">
        <v>127</v>
      </c>
      <c r="AB75" s="17" t="s">
        <v>152</v>
      </c>
      <c r="AC75" s="17" t="s">
        <v>129</v>
      </c>
      <c r="AD75" s="17" t="s">
        <v>130</v>
      </c>
      <c r="AE75" s="17" t="s">
        <v>131</v>
      </c>
      <c r="AF75" s="17" t="s">
        <v>132</v>
      </c>
      <c r="AG75" s="17" t="s">
        <v>133</v>
      </c>
      <c r="AH75" s="17" t="s">
        <v>134</v>
      </c>
      <c r="AI75" s="17" t="s">
        <v>135</v>
      </c>
      <c r="AJ75" s="17" t="s">
        <v>136</v>
      </c>
      <c r="AK75" s="17" t="s">
        <v>137</v>
      </c>
      <c r="AL75" s="17" t="s">
        <v>138</v>
      </c>
      <c r="AM75" s="17" t="s">
        <v>139</v>
      </c>
      <c r="AN75" s="17" t="s">
        <v>140</v>
      </c>
      <c r="AO75" s="17" t="s">
        <v>141</v>
      </c>
      <c r="AP75" s="17" t="s">
        <v>116</v>
      </c>
      <c r="AQ75" s="17" t="s">
        <v>1113</v>
      </c>
      <c r="AR75" s="17" t="s">
        <v>76</v>
      </c>
      <c r="AS75" s="17" t="s">
        <v>1114</v>
      </c>
      <c r="AT75" s="17" t="s">
        <v>1115</v>
      </c>
      <c r="AU75" s="17" t="s">
        <v>1116</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1117</v>
      </c>
      <c r="B76" s="17" t="s">
        <v>112</v>
      </c>
      <c r="C76" s="27">
        <v>20241220</v>
      </c>
      <c r="D76" s="17" t="s">
        <v>1118</v>
      </c>
      <c r="E76" s="17" t="s">
        <v>1119</v>
      </c>
      <c r="F76" s="17" t="s">
        <v>1120</v>
      </c>
      <c r="G76" s="17" t="s">
        <v>116</v>
      </c>
      <c r="H76" s="17" t="s">
        <v>1121</v>
      </c>
      <c r="I76" s="17" t="s">
        <v>116</v>
      </c>
      <c r="J76" s="17" t="s">
        <v>116</v>
      </c>
      <c r="K76" s="17" t="s">
        <v>116</v>
      </c>
      <c r="L76" s="17" t="s">
        <v>116</v>
      </c>
      <c r="M76" s="5" t="s">
        <v>219</v>
      </c>
      <c r="N76" s="17" t="s">
        <v>1122</v>
      </c>
      <c r="O76" s="17" t="s">
        <v>112</v>
      </c>
      <c r="P76" s="20" t="s">
        <v>122</v>
      </c>
      <c r="Q76" s="17" t="s">
        <v>122</v>
      </c>
      <c r="R76" s="17" t="s">
        <v>122</v>
      </c>
      <c r="S76" s="17" t="s">
        <v>1123</v>
      </c>
      <c r="T76" s="27">
        <v>9782409045134</v>
      </c>
      <c r="U76" s="17" t="s">
        <v>124</v>
      </c>
      <c r="V76" s="27">
        <v>9782409045127</v>
      </c>
      <c r="W76" s="17" t="s">
        <v>125</v>
      </c>
      <c r="X76" s="17" t="s">
        <v>126</v>
      </c>
      <c r="Y76" s="17" t="s">
        <v>112</v>
      </c>
      <c r="Z76" s="27">
        <v>2024</v>
      </c>
      <c r="AA76" s="17" t="s">
        <v>127</v>
      </c>
      <c r="AB76" s="17" t="s">
        <v>260</v>
      </c>
      <c r="AC76" s="17" t="s">
        <v>129</v>
      </c>
      <c r="AD76" s="17" t="s">
        <v>130</v>
      </c>
      <c r="AE76" s="17" t="s">
        <v>131</v>
      </c>
      <c r="AF76" s="17" t="s">
        <v>132</v>
      </c>
      <c r="AG76" s="17" t="s">
        <v>133</v>
      </c>
      <c r="AH76" s="17" t="s">
        <v>134</v>
      </c>
      <c r="AI76" s="17" t="s">
        <v>135</v>
      </c>
      <c r="AJ76" s="17" t="s">
        <v>136</v>
      </c>
      <c r="AK76" s="17" t="s">
        <v>137</v>
      </c>
      <c r="AL76" s="17" t="s">
        <v>138</v>
      </c>
      <c r="AM76" s="17" t="s">
        <v>139</v>
      </c>
      <c r="AN76" s="17" t="s">
        <v>140</v>
      </c>
      <c r="AO76" s="17" t="s">
        <v>141</v>
      </c>
      <c r="AP76" s="17" t="s">
        <v>116</v>
      </c>
      <c r="AQ76" s="17" t="s">
        <v>1124</v>
      </c>
      <c r="AR76" s="17" t="s">
        <v>76</v>
      </c>
      <c r="AS76" s="17" t="s">
        <v>1125</v>
      </c>
      <c r="AT76" s="17" t="s">
        <v>1126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1127</v>
      </c>
      <c r="B77" s="17" t="s">
        <v>112</v>
      </c>
      <c r="C77" s="27">
        <v>20241220</v>
      </c>
      <c r="D77" s="17" t="s">
        <v>1128</v>
      </c>
      <c r="E77" s="17" t="s">
        <v>1129</v>
      </c>
      <c r="F77" s="17" t="s">
        <v>1130</v>
      </c>
      <c r="G77" s="17" t="s">
        <v>116</v>
      </c>
      <c r="H77" s="17" t="s">
        <v>1131</v>
      </c>
      <c r="I77" s="17" t="s">
        <v>116</v>
      </c>
      <c r="J77" s="17" t="s">
        <v>116</v>
      </c>
      <c r="K77" s="17" t="s">
        <v>116</v>
      </c>
      <c r="L77" s="17" t="s">
        <v>116</v>
      </c>
      <c r="M77" s="5" t="s">
        <v>120</v>
      </c>
      <c r="N77" s="17" t="s">
        <v>1132</v>
      </c>
      <c r="O77" s="17" t="s">
        <v>112</v>
      </c>
      <c r="P77" s="20" t="s">
        <v>122</v>
      </c>
      <c r="Q77" s="17" t="s">
        <v>122</v>
      </c>
      <c r="R77" s="17" t="s">
        <v>122</v>
      </c>
      <c r="S77" s="17" t="s">
        <v>1133</v>
      </c>
      <c r="T77" s="27">
        <v>9782409043253</v>
      </c>
      <c r="U77" s="17" t="s">
        <v>124</v>
      </c>
      <c r="V77" s="27">
        <v>9782409043260</v>
      </c>
      <c r="W77" s="17" t="s">
        <v>125</v>
      </c>
      <c r="X77" s="17" t="s">
        <v>126</v>
      </c>
      <c r="Y77" s="17" t="s">
        <v>112</v>
      </c>
      <c r="Z77" s="27">
        <v>2024</v>
      </c>
      <c r="AA77" s="17" t="s">
        <v>127</v>
      </c>
      <c r="AB77" s="17" t="s">
        <v>152</v>
      </c>
      <c r="AC77" s="17" t="s">
        <v>129</v>
      </c>
      <c r="AD77" s="17" t="s">
        <v>130</v>
      </c>
      <c r="AE77" s="17" t="s">
        <v>131</v>
      </c>
      <c r="AF77" s="17" t="s">
        <v>132</v>
      </c>
      <c r="AG77" s="17" t="s">
        <v>133</v>
      </c>
      <c r="AH77" s="17" t="s">
        <v>134</v>
      </c>
      <c r="AI77" s="17" t="s">
        <v>135</v>
      </c>
      <c r="AJ77" s="17" t="s">
        <v>136</v>
      </c>
      <c r="AK77" s="17" t="s">
        <v>137</v>
      </c>
      <c r="AL77" s="17" t="s">
        <v>138</v>
      </c>
      <c r="AM77" s="17" t="s">
        <v>139</v>
      </c>
      <c r="AN77" s="17" t="s">
        <v>140</v>
      </c>
      <c r="AO77" s="17" t="s">
        <v>141</v>
      </c>
      <c r="AP77" s="17" t="s">
        <v>116</v>
      </c>
      <c r="AQ77" s="17" t="s">
        <v>1134</v>
      </c>
      <c r="AR77" s="17" t="s">
        <v>76</v>
      </c>
      <c r="AS77" s="17" t="s">
        <v>1135</v>
      </c>
      <c r="AT77" s="17" t="s">
        <v>1136</v>
      </c>
      <c r="AU77" s="17" t="s">
        <v>1137</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1138</v>
      </c>
      <c r="B78" s="17" t="s">
        <v>112</v>
      </c>
      <c r="C78" s="27">
        <v>20241220</v>
      </c>
      <c r="D78" s="17" t="s">
        <v>1139</v>
      </c>
      <c r="E78" s="17" t="s">
        <v>824</v>
      </c>
      <c r="F78" s="17" t="s">
        <v>1140</v>
      </c>
      <c r="G78" s="17" t="s">
        <v>116</v>
      </c>
      <c r="H78" s="17" t="s">
        <v>1141</v>
      </c>
      <c r="I78" s="17" t="s">
        <v>116</v>
      </c>
      <c r="J78" s="17" t="s">
        <v>116</v>
      </c>
      <c r="K78" s="17" t="s">
        <v>116</v>
      </c>
      <c r="L78" s="17" t="s">
        <v>116</v>
      </c>
      <c r="M78" s="5" t="s">
        <v>531</v>
      </c>
      <c r="N78" s="17" t="s">
        <v>1142</v>
      </c>
      <c r="O78" s="17" t="s">
        <v>112</v>
      </c>
      <c r="P78" s="20" t="s">
        <v>122</v>
      </c>
      <c r="Q78" s="17" t="s">
        <v>122</v>
      </c>
      <c r="R78" s="17" t="s">
        <v>122</v>
      </c>
      <c r="S78" s="17" t="s">
        <v>1143</v>
      </c>
      <c r="T78" s="27">
        <v>9782409045974</v>
      </c>
      <c r="U78" s="17" t="s">
        <v>124</v>
      </c>
      <c r="V78" s="27">
        <v>9782409045967</v>
      </c>
      <c r="W78" s="17" t="s">
        <v>125</v>
      </c>
      <c r="X78" s="17" t="s">
        <v>126</v>
      </c>
      <c r="Y78" s="17" t="s">
        <v>112</v>
      </c>
      <c r="Z78" s="27">
        <v>2024</v>
      </c>
      <c r="AA78" s="17" t="s">
        <v>127</v>
      </c>
      <c r="AB78" s="17" t="s">
        <v>164</v>
      </c>
      <c r="AC78" s="17" t="s">
        <v>129</v>
      </c>
      <c r="AD78" s="17" t="s">
        <v>130</v>
      </c>
      <c r="AE78" s="17" t="s">
        <v>131</v>
      </c>
      <c r="AF78" s="17" t="s">
        <v>132</v>
      </c>
      <c r="AG78" s="17" t="s">
        <v>133</v>
      </c>
      <c r="AH78" s="17" t="s">
        <v>134</v>
      </c>
      <c r="AI78" s="17" t="s">
        <v>135</v>
      </c>
      <c r="AJ78" s="17" t="s">
        <v>136</v>
      </c>
      <c r="AK78" s="17" t="s">
        <v>137</v>
      </c>
      <c r="AL78" s="17" t="s">
        <v>138</v>
      </c>
      <c r="AM78" s="17" t="s">
        <v>139</v>
      </c>
      <c r="AN78" s="17" t="s">
        <v>140</v>
      </c>
      <c r="AO78" s="17" t="s">
        <v>141</v>
      </c>
      <c r="AP78" s="17" t="s">
        <v>116</v>
      </c>
      <c r="AQ78" s="17" t="s">
        <v>1144</v>
      </c>
      <c r="AR78" s="17" t="s">
        <v>76</v>
      </c>
      <c r="AS78" s="17" t="s">
        <v>1145</v>
      </c>
      <c r="AT78" s="17" t="s">
        <v>1146</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1147</v>
      </c>
      <c r="B79" s="17" t="s">
        <v>112</v>
      </c>
      <c r="C79" s="27">
        <v>20241220</v>
      </c>
      <c r="D79" s="17" t="s">
        <v>1148</v>
      </c>
      <c r="E79" s="17" t="s">
        <v>1149</v>
      </c>
      <c r="F79" s="17" t="s">
        <v>1150</v>
      </c>
      <c r="G79" s="17" t="s">
        <v>116</v>
      </c>
      <c r="H79" s="17" t="s">
        <v>1151</v>
      </c>
      <c r="I79" s="17" t="s">
        <v>1152</v>
      </c>
      <c r="J79" s="17" t="s">
        <v>1153</v>
      </c>
      <c r="K79" s="17" t="s">
        <v>116</v>
      </c>
      <c r="L79" s="17" t="s">
        <v>116</v>
      </c>
      <c r="M79" s="5" t="s">
        <v>161</v>
      </c>
      <c r="N79" s="17" t="s">
        <v>1154</v>
      </c>
      <c r="O79" s="17" t="s">
        <v>112</v>
      </c>
      <c r="P79" s="20" t="s">
        <v>122</v>
      </c>
      <c r="Q79" s="17" t="s">
        <v>122</v>
      </c>
      <c r="R79" s="17" t="s">
        <v>122</v>
      </c>
      <c r="S79" s="17" t="s">
        <v>1155</v>
      </c>
      <c r="T79" s="27">
        <v>9782409044120</v>
      </c>
      <c r="U79" s="17" t="s">
        <v>124</v>
      </c>
      <c r="V79" s="27">
        <v>9782409044113</v>
      </c>
      <c r="W79" s="17" t="s">
        <v>125</v>
      </c>
      <c r="X79" s="17" t="s">
        <v>126</v>
      </c>
      <c r="Y79" s="17" t="s">
        <v>112</v>
      </c>
      <c r="Z79" s="27">
        <v>2024</v>
      </c>
      <c r="AA79" s="17" t="s">
        <v>127</v>
      </c>
      <c r="AB79" s="17" t="s">
        <v>164</v>
      </c>
      <c r="AC79" s="17" t="s">
        <v>129</v>
      </c>
      <c r="AD79" s="17" t="s">
        <v>130</v>
      </c>
      <c r="AE79" s="17" t="s">
        <v>131</v>
      </c>
      <c r="AF79" s="17" t="s">
        <v>132</v>
      </c>
      <c r="AG79" s="17" t="s">
        <v>133</v>
      </c>
      <c r="AH79" s="17" t="s">
        <v>134</v>
      </c>
      <c r="AI79" s="17" t="s">
        <v>135</v>
      </c>
      <c r="AJ79" s="17" t="s">
        <v>136</v>
      </c>
      <c r="AK79" s="17" t="s">
        <v>137</v>
      </c>
      <c r="AL79" s="17" t="s">
        <v>138</v>
      </c>
      <c r="AM79" s="17" t="s">
        <v>139</v>
      </c>
      <c r="AN79" s="17" t="s">
        <v>140</v>
      </c>
      <c r="AO79" s="17" t="s">
        <v>141</v>
      </c>
      <c r="AP79" s="17" t="s">
        <v>116</v>
      </c>
      <c r="AQ79" s="17" t="s">
        <v>1156</v>
      </c>
      <c r="AR79" s="17" t="s">
        <v>76</v>
      </c>
      <c r="AS79" s="17" t="s">
        <v>1157</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1158</v>
      </c>
      <c r="B80" s="17" t="s">
        <v>112</v>
      </c>
      <c r="C80" s="27">
        <v>20241220</v>
      </c>
      <c r="D80" s="17" t="s">
        <v>1159</v>
      </c>
      <c r="E80" s="17" t="s">
        <v>1160</v>
      </c>
      <c r="F80" s="17" t="s">
        <v>1161</v>
      </c>
      <c r="G80" s="17" t="s">
        <v>116</v>
      </c>
      <c r="H80" s="17" t="s">
        <v>1162</v>
      </c>
      <c r="I80" s="17" t="s">
        <v>116</v>
      </c>
      <c r="J80" s="17" t="s">
        <v>116</v>
      </c>
      <c r="K80" s="17" t="s">
        <v>116</v>
      </c>
      <c r="L80" s="17" t="s">
        <v>116</v>
      </c>
      <c r="M80" s="5" t="s">
        <v>370</v>
      </c>
      <c r="N80" s="17" t="s">
        <v>1163</v>
      </c>
      <c r="O80" s="17" t="s">
        <v>112</v>
      </c>
      <c r="P80" s="20" t="s">
        <v>122</v>
      </c>
      <c r="Q80" s="17" t="s">
        <v>122</v>
      </c>
      <c r="R80" s="17" t="s">
        <v>122</v>
      </c>
      <c r="S80" s="17" t="s">
        <v>1164</v>
      </c>
      <c r="T80" s="27">
        <v>9782409044991</v>
      </c>
      <c r="U80" s="17" t="s">
        <v>124</v>
      </c>
      <c r="V80" s="27">
        <v>9782409044984</v>
      </c>
      <c r="W80" s="17" t="s">
        <v>125</v>
      </c>
      <c r="X80" s="17" t="s">
        <v>126</v>
      </c>
      <c r="Y80" s="17" t="s">
        <v>112</v>
      </c>
      <c r="Z80" s="27">
        <v>2024</v>
      </c>
      <c r="AA80" s="17" t="s">
        <v>127</v>
      </c>
      <c r="AB80" s="17" t="s">
        <v>152</v>
      </c>
      <c r="AC80" s="17" t="s">
        <v>129</v>
      </c>
      <c r="AD80" s="17" t="s">
        <v>130</v>
      </c>
      <c r="AE80" s="17" t="s">
        <v>131</v>
      </c>
      <c r="AF80" s="17" t="s">
        <v>132</v>
      </c>
      <c r="AG80" s="17" t="s">
        <v>133</v>
      </c>
      <c r="AH80" s="17" t="s">
        <v>134</v>
      </c>
      <c r="AI80" s="17" t="s">
        <v>135</v>
      </c>
      <c r="AJ80" s="17" t="s">
        <v>136</v>
      </c>
      <c r="AK80" s="17" t="s">
        <v>137</v>
      </c>
      <c r="AL80" s="17" t="s">
        <v>138</v>
      </c>
      <c r="AM80" s="17" t="s">
        <v>139</v>
      </c>
      <c r="AN80" s="17" t="s">
        <v>140</v>
      </c>
      <c r="AO80" s="17" t="s">
        <v>141</v>
      </c>
      <c r="AP80" s="17" t="s">
        <v>116</v>
      </c>
      <c r="AQ80" s="17" t="s">
        <v>1165</v>
      </c>
      <c r="AR80" s="17" t="s">
        <v>76</v>
      </c>
      <c r="AS80" s="17" t="s">
        <v>1166</v>
      </c>
      <c r="AT80" s="17" t="s">
        <v>1167</v>
      </c>
      <c r="AU80" s="17" t="s">
        <v>1168</v>
      </c>
      <c r="AV80" s="17" t="s">
        <v>1169</v>
      </c>
      <c r="AW80" s="17" t="s">
        <v>1170</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1171</v>
      </c>
      <c r="B81" s="17" t="s">
        <v>112</v>
      </c>
      <c r="C81" s="27">
        <v>20241220</v>
      </c>
      <c r="D81" s="17" t="s">
        <v>1172</v>
      </c>
      <c r="E81" s="17" t="s">
        <v>1173</v>
      </c>
      <c r="F81" s="17" t="s">
        <v>1174</v>
      </c>
      <c r="G81" s="17" t="s">
        <v>116</v>
      </c>
      <c r="H81" s="17" t="s">
        <v>1175</v>
      </c>
      <c r="I81" s="17" t="s">
        <v>116</v>
      </c>
      <c r="J81" s="17" t="s">
        <v>116</v>
      </c>
      <c r="K81" s="17" t="s">
        <v>116</v>
      </c>
      <c r="L81" s="17" t="s">
        <v>116</v>
      </c>
      <c r="M81" s="5" t="s">
        <v>370</v>
      </c>
      <c r="N81" s="17" t="s">
        <v>574</v>
      </c>
      <c r="O81" s="17" t="s">
        <v>112</v>
      </c>
      <c r="P81" s="20" t="s">
        <v>122</v>
      </c>
      <c r="Q81" s="17" t="s">
        <v>122</v>
      </c>
      <c r="R81" s="17" t="s">
        <v>122</v>
      </c>
      <c r="S81" s="17" t="s">
        <v>1176</v>
      </c>
      <c r="T81" s="27">
        <v>9782409044915</v>
      </c>
      <c r="U81" s="17" t="s">
        <v>124</v>
      </c>
      <c r="V81" s="27">
        <v>9782409044908</v>
      </c>
      <c r="W81" s="17" t="s">
        <v>125</v>
      </c>
      <c r="X81" s="17" t="s">
        <v>126</v>
      </c>
      <c r="Y81" s="17" t="s">
        <v>112</v>
      </c>
      <c r="Z81" s="27">
        <v>2024</v>
      </c>
      <c r="AA81" s="17" t="s">
        <v>127</v>
      </c>
      <c r="AB81" s="17" t="s">
        <v>260</v>
      </c>
      <c r="AC81" s="17" t="s">
        <v>129</v>
      </c>
      <c r="AD81" s="17" t="s">
        <v>130</v>
      </c>
      <c r="AE81" s="17" t="s">
        <v>131</v>
      </c>
      <c r="AF81" s="17" t="s">
        <v>132</v>
      </c>
      <c r="AG81" s="17" t="s">
        <v>133</v>
      </c>
      <c r="AH81" s="17" t="s">
        <v>134</v>
      </c>
      <c r="AI81" s="17" t="s">
        <v>135</v>
      </c>
      <c r="AJ81" s="17" t="s">
        <v>136</v>
      </c>
      <c r="AK81" s="17" t="s">
        <v>137</v>
      </c>
      <c r="AL81" s="17" t="s">
        <v>138</v>
      </c>
      <c r="AM81" s="17" t="s">
        <v>139</v>
      </c>
      <c r="AN81" s="17" t="s">
        <v>140</v>
      </c>
      <c r="AO81" s="17" t="s">
        <v>141</v>
      </c>
      <c r="AP81" s="17" t="s">
        <v>116</v>
      </c>
      <c r="AQ81" s="17" t="s">
        <v>1177</v>
      </c>
      <c r="AR81" s="17" t="s">
        <v>76</v>
      </c>
      <c r="AS81" s="17" t="s">
        <v>1178</v>
      </c>
      <c r="AT81" s="17" t="s">
        <v>116</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1179</v>
      </c>
      <c r="B82" s="17" t="s">
        <v>112</v>
      </c>
      <c r="C82" s="27">
        <v>20241220</v>
      </c>
      <c r="D82" s="17" t="s">
        <v>1180</v>
      </c>
      <c r="E82" s="17" t="s">
        <v>824</v>
      </c>
      <c r="F82" s="17" t="s">
        <v>1181</v>
      </c>
      <c r="G82" s="17" t="s">
        <v>116</v>
      </c>
      <c r="H82" s="17" t="s">
        <v>1182</v>
      </c>
      <c r="I82" s="17" t="s">
        <v>116</v>
      </c>
      <c r="J82" s="17" t="s">
        <v>116</v>
      </c>
      <c r="K82" s="17" t="s">
        <v>116</v>
      </c>
      <c r="L82" s="17" t="s">
        <v>116</v>
      </c>
      <c r="M82" s="5" t="s">
        <v>246</v>
      </c>
      <c r="N82" s="17" t="s">
        <v>1183</v>
      </c>
      <c r="O82" s="17" t="s">
        <v>112</v>
      </c>
      <c r="P82" s="20" t="s">
        <v>122</v>
      </c>
      <c r="Q82" s="17" t="s">
        <v>122</v>
      </c>
      <c r="R82" s="17" t="s">
        <v>122</v>
      </c>
      <c r="S82" s="17" t="s">
        <v>1184</v>
      </c>
      <c r="T82" s="27">
        <v>9782409046117</v>
      </c>
      <c r="U82" s="17" t="s">
        <v>124</v>
      </c>
      <c r="V82" s="27">
        <v>9782409046100</v>
      </c>
      <c r="W82" s="17" t="s">
        <v>125</v>
      </c>
      <c r="X82" s="17" t="s">
        <v>126</v>
      </c>
      <c r="Y82" s="17" t="s">
        <v>112</v>
      </c>
      <c r="Z82" s="27">
        <v>2024</v>
      </c>
      <c r="AA82" s="17" t="s">
        <v>127</v>
      </c>
      <c r="AB82" s="17" t="s">
        <v>128</v>
      </c>
      <c r="AC82" s="17" t="s">
        <v>129</v>
      </c>
      <c r="AD82" s="17" t="s">
        <v>130</v>
      </c>
      <c r="AE82" s="17" t="s">
        <v>131</v>
      </c>
      <c r="AF82" s="17" t="s">
        <v>132</v>
      </c>
      <c r="AG82" s="17" t="s">
        <v>133</v>
      </c>
      <c r="AH82" s="17" t="s">
        <v>134</v>
      </c>
      <c r="AI82" s="17" t="s">
        <v>135</v>
      </c>
      <c r="AJ82" s="17" t="s">
        <v>136</v>
      </c>
      <c r="AK82" s="17" t="s">
        <v>137</v>
      </c>
      <c r="AL82" s="17" t="s">
        <v>138</v>
      </c>
      <c r="AM82" s="17" t="s">
        <v>139</v>
      </c>
      <c r="AN82" s="17" t="s">
        <v>140</v>
      </c>
      <c r="AO82" s="17" t="s">
        <v>141</v>
      </c>
      <c r="AP82" s="17" t="s">
        <v>116</v>
      </c>
      <c r="AQ82" s="17" t="s">
        <v>1185</v>
      </c>
      <c r="AR82" s="17" t="s">
        <v>76</v>
      </c>
      <c r="AS82" s="17" t="s">
        <v>1186</v>
      </c>
      <c r="AT82" s="17" t="s">
        <v>1187</v>
      </c>
      <c r="AU82" s="17" t="s">
        <v>1188</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1189</v>
      </c>
      <c r="B83" s="17" t="s">
        <v>112</v>
      </c>
      <c r="C83" s="27">
        <v>20241220</v>
      </c>
      <c r="D83" s="17" t="s">
        <v>1190</v>
      </c>
      <c r="E83" s="17" t="s">
        <v>1191</v>
      </c>
      <c r="F83" s="17" t="s">
        <v>1192</v>
      </c>
      <c r="G83" s="17" t="s">
        <v>116</v>
      </c>
      <c r="H83" s="17" t="s">
        <v>1193</v>
      </c>
      <c r="I83" s="17" t="s">
        <v>116</v>
      </c>
      <c r="J83" s="17" t="s">
        <v>116</v>
      </c>
      <c r="K83" s="17" t="s">
        <v>116</v>
      </c>
      <c r="L83" s="17" t="s">
        <v>116</v>
      </c>
      <c r="M83" s="5" t="s">
        <v>370</v>
      </c>
      <c r="N83" s="17" t="s">
        <v>1194</v>
      </c>
      <c r="O83" s="17" t="s">
        <v>112</v>
      </c>
      <c r="P83" s="20" t="s">
        <v>122</v>
      </c>
      <c r="Q83" s="17" t="s">
        <v>122</v>
      </c>
      <c r="R83" s="17" t="s">
        <v>122</v>
      </c>
      <c r="S83" s="17" t="s">
        <v>1195</v>
      </c>
      <c r="T83" s="27">
        <v>9782409044830</v>
      </c>
      <c r="U83" s="17" t="s">
        <v>124</v>
      </c>
      <c r="V83" s="27">
        <v>9782409044823</v>
      </c>
      <c r="W83" s="17" t="s">
        <v>125</v>
      </c>
      <c r="X83" s="17" t="s">
        <v>126</v>
      </c>
      <c r="Y83" s="17" t="s">
        <v>112</v>
      </c>
      <c r="Z83" s="27">
        <v>2024</v>
      </c>
      <c r="AA83" s="17" t="s">
        <v>127</v>
      </c>
      <c r="AB83" s="17" t="s">
        <v>152</v>
      </c>
      <c r="AC83" s="17" t="s">
        <v>129</v>
      </c>
      <c r="AD83" s="17" t="s">
        <v>130</v>
      </c>
      <c r="AE83" s="17" t="s">
        <v>131</v>
      </c>
      <c r="AF83" s="17" t="s">
        <v>132</v>
      </c>
      <c r="AG83" s="17" t="s">
        <v>133</v>
      </c>
      <c r="AH83" s="17" t="s">
        <v>134</v>
      </c>
      <c r="AI83" s="17" t="s">
        <v>135</v>
      </c>
      <c r="AJ83" s="17" t="s">
        <v>136</v>
      </c>
      <c r="AK83" s="17" t="s">
        <v>137</v>
      </c>
      <c r="AL83" s="17" t="s">
        <v>138</v>
      </c>
      <c r="AM83" s="17" t="s">
        <v>139</v>
      </c>
      <c r="AN83" s="17" t="s">
        <v>140</v>
      </c>
      <c r="AO83" s="17" t="s">
        <v>141</v>
      </c>
      <c r="AP83" s="17" t="s">
        <v>116</v>
      </c>
      <c r="AQ83" s="17" t="s">
        <v>1196</v>
      </c>
      <c r="AR83" s="17" t="s">
        <v>76</v>
      </c>
      <c r="AS83" s="17" t="s">
        <v>1197</v>
      </c>
      <c r="AT83" s="17" t="s">
        <v>1198</v>
      </c>
      <c r="AU83" s="17" t="s">
        <v>1199</v>
      </c>
      <c r="AV83" s="17" t="s">
        <v>1200</v>
      </c>
      <c r="AW83" s="17" t="s">
        <v>1167</v>
      </c>
      <c r="AX83" s="17" t="s">
        <v>1201</v>
      </c>
      <c r="AY83" s="17" t="s">
        <v>1202</v>
      </c>
      <c r="AZ83" s="17" t="s">
        <v>1203</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1204</v>
      </c>
      <c r="B84" s="17" t="s">
        <v>112</v>
      </c>
      <c r="C84" s="27">
        <v>20241220</v>
      </c>
      <c r="D84" s="17" t="s">
        <v>1205</v>
      </c>
      <c r="E84" s="17" t="s">
        <v>1206</v>
      </c>
      <c r="F84" s="17" t="s">
        <v>1207</v>
      </c>
      <c r="G84" s="17" t="s">
        <v>116</v>
      </c>
      <c r="H84" s="17" t="s">
        <v>1208</v>
      </c>
      <c r="I84" s="17" t="s">
        <v>116</v>
      </c>
      <c r="J84" s="17" t="s">
        <v>116</v>
      </c>
      <c r="K84" s="17" t="s">
        <v>116</v>
      </c>
      <c r="L84" s="17" t="s">
        <v>116</v>
      </c>
      <c r="M84" s="5" t="s">
        <v>246</v>
      </c>
      <c r="N84" s="17" t="s">
        <v>1209</v>
      </c>
      <c r="O84" s="17" t="s">
        <v>112</v>
      </c>
      <c r="P84" s="20" t="s">
        <v>122</v>
      </c>
      <c r="Q84" s="17" t="s">
        <v>122</v>
      </c>
      <c r="R84" s="17" t="s">
        <v>122</v>
      </c>
      <c r="S84" s="17" t="s">
        <v>1210</v>
      </c>
      <c r="T84" s="27">
        <v>9782409047077</v>
      </c>
      <c r="U84" s="17" t="s">
        <v>124</v>
      </c>
      <c r="V84" s="27">
        <v>9782409047060</v>
      </c>
      <c r="W84" s="17" t="s">
        <v>125</v>
      </c>
      <c r="X84" s="17" t="s">
        <v>126</v>
      </c>
      <c r="Y84" s="17" t="s">
        <v>112</v>
      </c>
      <c r="Z84" s="27">
        <v>2024</v>
      </c>
      <c r="AA84" s="17" t="s">
        <v>127</v>
      </c>
      <c r="AB84" s="17" t="s">
        <v>164</v>
      </c>
      <c r="AC84" s="17" t="s">
        <v>129</v>
      </c>
      <c r="AD84" s="17" t="s">
        <v>130</v>
      </c>
      <c r="AE84" s="17" t="s">
        <v>131</v>
      </c>
      <c r="AF84" s="17" t="s">
        <v>132</v>
      </c>
      <c r="AG84" s="17" t="s">
        <v>133</v>
      </c>
      <c r="AH84" s="17" t="s">
        <v>134</v>
      </c>
      <c r="AI84" s="17" t="s">
        <v>135</v>
      </c>
      <c r="AJ84" s="17" t="s">
        <v>136</v>
      </c>
      <c r="AK84" s="17" t="s">
        <v>137</v>
      </c>
      <c r="AL84" s="17" t="s">
        <v>138</v>
      </c>
      <c r="AM84" s="17" t="s">
        <v>139</v>
      </c>
      <c r="AN84" s="17" t="s">
        <v>140</v>
      </c>
      <c r="AO84" s="17" t="s">
        <v>141</v>
      </c>
      <c r="AP84" s="17" t="s">
        <v>116</v>
      </c>
      <c r="AQ84" s="17" t="s">
        <v>1211</v>
      </c>
      <c r="AR84" s="17" t="s">
        <v>76</v>
      </c>
      <c r="AS84" s="17" t="s">
        <v>1212</v>
      </c>
      <c r="AT84" s="17" t="s">
        <v>1213</v>
      </c>
      <c r="AU84" s="17" t="s">
        <v>1214</v>
      </c>
      <c r="AV84" s="17" t="s">
        <v>1215</v>
      </c>
      <c r="AW84" s="17" t="s">
        <v>1216</v>
      </c>
      <c r="AX84" s="17" t="s">
        <v>1217</v>
      </c>
      <c r="AY84" s="17" t="s">
        <v>1218</v>
      </c>
      <c r="AZ84" s="17" t="s">
        <v>1219</v>
      </c>
      <c r="BA84" s="17" t="s">
        <v>1220</v>
      </c>
      <c r="BB84" s="17" t="s">
        <v>1221</v>
      </c>
      <c r="BC84" s="17" t="s">
        <v>1222</v>
      </c>
      <c r="BD84" s="17" t="s">
        <v>1223</v>
      </c>
      <c r="BE84" s="17" t="s">
        <v>231</v>
      </c>
      <c r="BF84" s="17" t="s">
        <v>1224</v>
      </c>
      <c r="BG84" s="17" t="s">
        <v>1225</v>
      </c>
      <c r="BH84" s="17" t="s">
        <v>1226</v>
      </c>
      <c r="BI84" s="17" t="s">
        <v>185</v>
      </c>
      <c r="BJ84" s="17" t="s">
        <v>1227</v>
      </c>
      <c r="BK84" s="17" t="s">
        <v>1228</v>
      </c>
      <c r="BL84" s="17" t="s">
        <v>733</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1229</v>
      </c>
      <c r="B85" s="17" t="s">
        <v>112</v>
      </c>
      <c r="C85" s="27">
        <v>20241220</v>
      </c>
      <c r="D85" s="17" t="s">
        <v>1230</v>
      </c>
      <c r="E85" s="17" t="s">
        <v>1231</v>
      </c>
      <c r="F85" s="17" t="s">
        <v>1232</v>
      </c>
      <c r="G85" s="17" t="s">
        <v>116</v>
      </c>
      <c r="H85" s="17" t="s">
        <v>116</v>
      </c>
      <c r="I85" s="17" t="s">
        <v>1233</v>
      </c>
      <c r="J85" s="17" t="s">
        <v>116</v>
      </c>
      <c r="K85" s="17" t="s">
        <v>116</v>
      </c>
      <c r="L85" s="17" t="s">
        <v>116</v>
      </c>
      <c r="M85" s="5" t="s">
        <v>382</v>
      </c>
      <c r="N85" s="17" t="s">
        <v>1234</v>
      </c>
      <c r="O85" s="17" t="s">
        <v>112</v>
      </c>
      <c r="P85" s="20" t="s">
        <v>122</v>
      </c>
      <c r="Q85" s="17" t="s">
        <v>122</v>
      </c>
      <c r="R85" s="17" t="s">
        <v>122</v>
      </c>
      <c r="S85" s="17" t="s">
        <v>1235</v>
      </c>
      <c r="T85" s="27">
        <v>9782409045431</v>
      </c>
      <c r="U85" s="17" t="s">
        <v>124</v>
      </c>
      <c r="V85" s="27">
        <v>9782409045424</v>
      </c>
      <c r="W85" s="17" t="s">
        <v>125</v>
      </c>
      <c r="X85" s="17" t="s">
        <v>126</v>
      </c>
      <c r="Y85" s="17" t="s">
        <v>112</v>
      </c>
      <c r="Z85" s="27">
        <v>2024</v>
      </c>
      <c r="AA85" s="17" t="s">
        <v>127</v>
      </c>
      <c r="AB85" s="17" t="s">
        <v>164</v>
      </c>
      <c r="AC85" s="17" t="s">
        <v>129</v>
      </c>
      <c r="AD85" s="17" t="s">
        <v>130</v>
      </c>
      <c r="AE85" s="17" t="s">
        <v>131</v>
      </c>
      <c r="AF85" s="17" t="s">
        <v>132</v>
      </c>
      <c r="AG85" s="17" t="s">
        <v>133</v>
      </c>
      <c r="AH85" s="17" t="s">
        <v>134</v>
      </c>
      <c r="AI85" s="17" t="s">
        <v>135</v>
      </c>
      <c r="AJ85" s="17" t="s">
        <v>136</v>
      </c>
      <c r="AK85" s="17" t="s">
        <v>137</v>
      </c>
      <c r="AL85" s="17" t="s">
        <v>138</v>
      </c>
      <c r="AM85" s="17" t="s">
        <v>139</v>
      </c>
      <c r="AN85" s="17" t="s">
        <v>140</v>
      </c>
      <c r="AO85" s="17" t="s">
        <v>141</v>
      </c>
      <c r="AP85" s="17" t="s">
        <v>116</v>
      </c>
      <c r="AQ85" s="17" t="s">
        <v>1236</v>
      </c>
      <c r="AR85" s="17" t="s">
        <v>76</v>
      </c>
      <c r="AS85" s="17" t="s">
        <v>1237</v>
      </c>
      <c r="AT85" s="17" t="s">
        <v>1238</v>
      </c>
      <c r="AU85" s="17" t="s">
        <v>1239</v>
      </c>
      <c r="AV85" s="17" t="s">
        <v>1240</v>
      </c>
      <c r="AW85" s="17" t="s">
        <v>1241</v>
      </c>
      <c r="AX85" s="17" t="s">
        <v>1242</v>
      </c>
      <c r="AY85" s="17" t="s">
        <v>1242</v>
      </c>
      <c r="AZ85" s="17" t="s">
        <v>1243</v>
      </c>
      <c r="BA85" s="17" t="s">
        <v>1244</v>
      </c>
      <c r="BB85" s="17" t="s">
        <v>1245</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1246</v>
      </c>
      <c r="B86" s="17" t="s">
        <v>112</v>
      </c>
      <c r="C86" s="27">
        <v>20241220</v>
      </c>
      <c r="D86" s="17" t="s">
        <v>1247</v>
      </c>
      <c r="E86" s="17" t="s">
        <v>1248</v>
      </c>
      <c r="F86" s="17" t="s">
        <v>147</v>
      </c>
      <c r="G86" s="17" t="s">
        <v>116</v>
      </c>
      <c r="H86" s="17" t="s">
        <v>148</v>
      </c>
      <c r="I86" s="17" t="s">
        <v>116</v>
      </c>
      <c r="J86" s="17" t="s">
        <v>116</v>
      </c>
      <c r="K86" s="17" t="s">
        <v>116</v>
      </c>
      <c r="L86" s="17" t="s">
        <v>116</v>
      </c>
      <c r="M86" s="5" t="s">
        <v>1249</v>
      </c>
      <c r="N86" s="17" t="s">
        <v>1250</v>
      </c>
      <c r="O86" s="17" t="s">
        <v>112</v>
      </c>
      <c r="P86" s="20" t="s">
        <v>122</v>
      </c>
      <c r="Q86" s="17" t="s">
        <v>122</v>
      </c>
      <c r="R86" s="17" t="s">
        <v>122</v>
      </c>
      <c r="S86" s="17" t="s">
        <v>1251</v>
      </c>
      <c r="T86" s="27">
        <v>9782409039690</v>
      </c>
      <c r="U86" s="17" t="s">
        <v>124</v>
      </c>
      <c r="V86" s="27">
        <v>9782409039683</v>
      </c>
      <c r="W86" s="17" t="s">
        <v>125</v>
      </c>
      <c r="X86" s="17" t="s">
        <v>126</v>
      </c>
      <c r="Y86" s="17" t="s">
        <v>112</v>
      </c>
      <c r="Z86" s="27">
        <v>2023</v>
      </c>
      <c r="AA86" s="17" t="s">
        <v>127</v>
      </c>
      <c r="AB86" s="17" t="s">
        <v>152</v>
      </c>
      <c r="AC86" s="17" t="s">
        <v>129</v>
      </c>
      <c r="AD86" s="17" t="s">
        <v>130</v>
      </c>
      <c r="AE86" s="17" t="s">
        <v>131</v>
      </c>
      <c r="AF86" s="17" t="s">
        <v>132</v>
      </c>
      <c r="AG86" s="17" t="s">
        <v>133</v>
      </c>
      <c r="AH86" s="17" t="s">
        <v>134</v>
      </c>
      <c r="AI86" s="17" t="s">
        <v>135</v>
      </c>
      <c r="AJ86" s="17" t="s">
        <v>136</v>
      </c>
      <c r="AK86" s="17" t="s">
        <v>137</v>
      </c>
      <c r="AL86" s="17" t="s">
        <v>138</v>
      </c>
      <c r="AM86" s="17" t="s">
        <v>139</v>
      </c>
      <c r="AN86" s="17" t="s">
        <v>140</v>
      </c>
      <c r="AO86" s="17" t="s">
        <v>141</v>
      </c>
      <c r="AP86" s="17" t="s">
        <v>116</v>
      </c>
      <c r="AQ86" s="17" t="s">
        <v>1252</v>
      </c>
      <c r="AR86" s="17" t="s">
        <v>76</v>
      </c>
      <c r="AS86" s="17" t="s">
        <v>1253</v>
      </c>
      <c r="AT86" s="17" t="s">
        <v>1254</v>
      </c>
      <c r="AU86" s="17" t="s">
        <v>1255</v>
      </c>
      <c r="AV86" s="17" t="s">
        <v>1256</v>
      </c>
      <c r="AW86" s="17" t="s">
        <v>1257</v>
      </c>
      <c r="AX86" s="17" t="s">
        <v>1258</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1259</v>
      </c>
      <c r="B87" s="17" t="s">
        <v>112</v>
      </c>
      <c r="C87" s="27">
        <v>20241220</v>
      </c>
      <c r="D87" s="17" t="s">
        <v>1260</v>
      </c>
      <c r="E87" s="17" t="s">
        <v>1261</v>
      </c>
      <c r="F87" s="17" t="s">
        <v>1262</v>
      </c>
      <c r="G87" s="17" t="s">
        <v>116</v>
      </c>
      <c r="H87" s="17" t="s">
        <v>1263</v>
      </c>
      <c r="I87" s="17" t="s">
        <v>116</v>
      </c>
      <c r="J87" s="17" t="s">
        <v>116</v>
      </c>
      <c r="K87" s="17" t="s">
        <v>116</v>
      </c>
      <c r="L87" s="17" t="s">
        <v>116</v>
      </c>
      <c r="M87" s="5" t="s">
        <v>1264</v>
      </c>
      <c r="N87" s="17" t="s">
        <v>1265</v>
      </c>
      <c r="O87" s="17" t="s">
        <v>112</v>
      </c>
      <c r="P87" s="20" t="s">
        <v>122</v>
      </c>
      <c r="Q87" s="17" t="s">
        <v>122</v>
      </c>
      <c r="R87" s="17" t="s">
        <v>122</v>
      </c>
      <c r="S87" s="17" t="s">
        <v>1266</v>
      </c>
      <c r="T87" s="27">
        <v>9782409042645</v>
      </c>
      <c r="U87" s="17" t="s">
        <v>124</v>
      </c>
      <c r="V87" s="27">
        <v>9782409042638</v>
      </c>
      <c r="W87" s="17" t="s">
        <v>125</v>
      </c>
      <c r="X87" s="17" t="s">
        <v>126</v>
      </c>
      <c r="Y87" s="17" t="s">
        <v>112</v>
      </c>
      <c r="Z87" s="27">
        <v>2023</v>
      </c>
      <c r="AA87" s="17" t="s">
        <v>127</v>
      </c>
      <c r="AB87" s="17" t="s">
        <v>152</v>
      </c>
      <c r="AC87" s="17" t="s">
        <v>129</v>
      </c>
      <c r="AD87" s="17" t="s">
        <v>130</v>
      </c>
      <c r="AE87" s="17" t="s">
        <v>131</v>
      </c>
      <c r="AF87" s="17" t="s">
        <v>132</v>
      </c>
      <c r="AG87" s="17" t="s">
        <v>133</v>
      </c>
      <c r="AH87" s="17" t="s">
        <v>134</v>
      </c>
      <c r="AI87" s="17" t="s">
        <v>135</v>
      </c>
      <c r="AJ87" s="17" t="s">
        <v>136</v>
      </c>
      <c r="AK87" s="17" t="s">
        <v>137</v>
      </c>
      <c r="AL87" s="17" t="s">
        <v>138</v>
      </c>
      <c r="AM87" s="17" t="s">
        <v>139</v>
      </c>
      <c r="AN87" s="17" t="s">
        <v>140</v>
      </c>
      <c r="AO87" s="17" t="s">
        <v>141</v>
      </c>
      <c r="AP87" s="17" t="s">
        <v>116</v>
      </c>
      <c r="AQ87" s="17" t="s">
        <v>1267</v>
      </c>
      <c r="AR87" s="17" t="s">
        <v>76</v>
      </c>
      <c r="AS87" s="17" t="s">
        <v>1268</v>
      </c>
      <c r="AT87" s="17" t="s">
        <v>1269</v>
      </c>
      <c r="AU87" s="17" t="s">
        <v>1270</v>
      </c>
      <c r="AV87" s="17" t="s">
        <v>1271</v>
      </c>
      <c r="AW87" s="17" t="s">
        <v>1272</v>
      </c>
      <c r="AX87" s="17" t="s">
        <v>1273</v>
      </c>
      <c r="AY87" s="17" t="s">
        <v>1274</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1275</v>
      </c>
      <c r="B88" s="17" t="s">
        <v>112</v>
      </c>
      <c r="C88" s="27">
        <v>20241220</v>
      </c>
      <c r="D88" s="17" t="s">
        <v>1276</v>
      </c>
      <c r="E88" s="17" t="s">
        <v>116</v>
      </c>
      <c r="F88" s="17" t="s">
        <v>1277</v>
      </c>
      <c r="G88" s="17" t="s">
        <v>116</v>
      </c>
      <c r="H88" s="17" t="s">
        <v>1278</v>
      </c>
      <c r="I88" s="17" t="s">
        <v>1279</v>
      </c>
      <c r="J88" s="17" t="s">
        <v>116</v>
      </c>
      <c r="K88" s="17" t="s">
        <v>116</v>
      </c>
      <c r="L88" s="17" t="s">
        <v>116</v>
      </c>
      <c r="M88" s="5" t="s">
        <v>1280</v>
      </c>
      <c r="N88" s="17" t="s">
        <v>1281</v>
      </c>
      <c r="O88" s="17" t="s">
        <v>112</v>
      </c>
      <c r="P88" s="20" t="s">
        <v>122</v>
      </c>
      <c r="Q88" s="17" t="s">
        <v>122</v>
      </c>
      <c r="R88" s="17" t="s">
        <v>122</v>
      </c>
      <c r="S88" s="17" t="s">
        <v>1282</v>
      </c>
      <c r="T88" s="27">
        <v>9782409039652</v>
      </c>
      <c r="U88" s="17" t="s">
        <v>124</v>
      </c>
      <c r="V88" s="27">
        <v>9782409039645</v>
      </c>
      <c r="W88" s="17" t="s">
        <v>125</v>
      </c>
      <c r="X88" s="17" t="s">
        <v>126</v>
      </c>
      <c r="Y88" s="17" t="s">
        <v>112</v>
      </c>
      <c r="Z88" s="27">
        <v>2023</v>
      </c>
      <c r="AA88" s="17" t="s">
        <v>127</v>
      </c>
      <c r="AB88" s="17" t="s">
        <v>164</v>
      </c>
      <c r="AC88" s="17" t="s">
        <v>129</v>
      </c>
      <c r="AD88" s="17" t="s">
        <v>130</v>
      </c>
      <c r="AE88" s="17" t="s">
        <v>131</v>
      </c>
      <c r="AF88" s="17" t="s">
        <v>132</v>
      </c>
      <c r="AG88" s="17" t="s">
        <v>133</v>
      </c>
      <c r="AH88" s="17" t="s">
        <v>134</v>
      </c>
      <c r="AI88" s="17" t="s">
        <v>135</v>
      </c>
      <c r="AJ88" s="17" t="s">
        <v>136</v>
      </c>
      <c r="AK88" s="17" t="s">
        <v>137</v>
      </c>
      <c r="AL88" s="17" t="s">
        <v>138</v>
      </c>
      <c r="AM88" s="17" t="s">
        <v>139</v>
      </c>
      <c r="AN88" s="17" t="s">
        <v>140</v>
      </c>
      <c r="AO88" s="17" t="s">
        <v>141</v>
      </c>
      <c r="AP88" s="17" t="s">
        <v>116</v>
      </c>
      <c r="AQ88" s="17" t="s">
        <v>1283</v>
      </c>
      <c r="AR88" s="17" t="s">
        <v>76</v>
      </c>
      <c r="AS88" s="17" t="s">
        <v>1284</v>
      </c>
      <c r="AT88" s="17" t="s">
        <v>1285</v>
      </c>
      <c r="AU88" s="17" t="s">
        <v>1286</v>
      </c>
      <c r="AV88" s="17" t="s">
        <v>1287</v>
      </c>
      <c r="AW88" s="17" t="s">
        <v>1288</v>
      </c>
      <c r="AX88" s="17" t="s">
        <v>1289</v>
      </c>
      <c r="AY88" s="17" t="s">
        <v>1273</v>
      </c>
      <c r="AZ88" s="17" t="s">
        <v>1274</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1290</v>
      </c>
      <c r="B89" s="17" t="s">
        <v>112</v>
      </c>
      <c r="C89" s="27">
        <v>20241220</v>
      </c>
      <c r="D89" s="17" t="s">
        <v>1291</v>
      </c>
      <c r="E89" s="17" t="s">
        <v>1292</v>
      </c>
      <c r="F89" s="17" t="s">
        <v>1293</v>
      </c>
      <c r="G89" s="17" t="s">
        <v>116</v>
      </c>
      <c r="H89" s="17" t="s">
        <v>1294</v>
      </c>
      <c r="I89" s="17" t="s">
        <v>1295</v>
      </c>
      <c r="J89" s="17" t="s">
        <v>116</v>
      </c>
      <c r="K89" s="17" t="s">
        <v>116</v>
      </c>
      <c r="L89" s="17" t="s">
        <v>116</v>
      </c>
      <c r="M89" s="5" t="s">
        <v>1280</v>
      </c>
      <c r="N89" s="17" t="s">
        <v>1296</v>
      </c>
      <c r="O89" s="17" t="s">
        <v>112</v>
      </c>
      <c r="P89" s="20" t="s">
        <v>122</v>
      </c>
      <c r="Q89" s="17" t="s">
        <v>122</v>
      </c>
      <c r="R89" s="17" t="s">
        <v>122</v>
      </c>
      <c r="S89" s="17" t="s">
        <v>1297</v>
      </c>
      <c r="T89" s="27">
        <v>9782409039614</v>
      </c>
      <c r="U89" s="17" t="s">
        <v>124</v>
      </c>
      <c r="V89" s="27">
        <v>9782409039607</v>
      </c>
      <c r="W89" s="17" t="s">
        <v>125</v>
      </c>
      <c r="X89" s="17" t="s">
        <v>126</v>
      </c>
      <c r="Y89" s="17" t="s">
        <v>112</v>
      </c>
      <c r="Z89" s="27">
        <v>2023</v>
      </c>
      <c r="AA89" s="17" t="s">
        <v>127</v>
      </c>
      <c r="AB89" s="17" t="s">
        <v>385</v>
      </c>
      <c r="AC89" s="17" t="s">
        <v>129</v>
      </c>
      <c r="AD89" s="17" t="s">
        <v>130</v>
      </c>
      <c r="AE89" s="17" t="s">
        <v>131</v>
      </c>
      <c r="AF89" s="17" t="s">
        <v>132</v>
      </c>
      <c r="AG89" s="17" t="s">
        <v>133</v>
      </c>
      <c r="AH89" s="17" t="s">
        <v>134</v>
      </c>
      <c r="AI89" s="17" t="s">
        <v>135</v>
      </c>
      <c r="AJ89" s="17" t="s">
        <v>136</v>
      </c>
      <c r="AK89" s="17" t="s">
        <v>137</v>
      </c>
      <c r="AL89" s="17" t="s">
        <v>138</v>
      </c>
      <c r="AM89" s="17" t="s">
        <v>139</v>
      </c>
      <c r="AN89" s="17" t="s">
        <v>140</v>
      </c>
      <c r="AO89" s="17" t="s">
        <v>141</v>
      </c>
      <c r="AP89" s="17" t="s">
        <v>116</v>
      </c>
      <c r="AQ89" s="17" t="s">
        <v>1298</v>
      </c>
      <c r="AR89" s="17" t="s">
        <v>76</v>
      </c>
      <c r="AS89" s="17" t="s">
        <v>1299</v>
      </c>
      <c r="AT89" s="17" t="s">
        <v>1300</v>
      </c>
      <c r="AU89" s="17" t="s">
        <v>1301</v>
      </c>
      <c r="AV89" s="17" t="s">
        <v>759</v>
      </c>
      <c r="AW89" s="17" t="s">
        <v>1302</v>
      </c>
      <c r="AX89" s="17" t="s">
        <v>1303</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1304</v>
      </c>
      <c r="B90" s="17" t="s">
        <v>112</v>
      </c>
      <c r="C90" s="27">
        <v>20241220</v>
      </c>
      <c r="D90" s="17" t="s">
        <v>1305</v>
      </c>
      <c r="E90" s="17" t="s">
        <v>1306</v>
      </c>
      <c r="F90" s="17" t="s">
        <v>1307</v>
      </c>
      <c r="G90" s="17" t="s">
        <v>116</v>
      </c>
      <c r="H90" s="17" t="s">
        <v>1308</v>
      </c>
      <c r="I90" s="17" t="s">
        <v>116</v>
      </c>
      <c r="J90" s="17" t="s">
        <v>116</v>
      </c>
      <c r="K90" s="17" t="s">
        <v>116</v>
      </c>
      <c r="L90" s="17" t="s">
        <v>116</v>
      </c>
      <c r="M90" s="5" t="s">
        <v>1309</v>
      </c>
      <c r="N90" s="17" t="s">
        <v>1310</v>
      </c>
      <c r="O90" s="17" t="s">
        <v>112</v>
      </c>
      <c r="P90" s="20" t="s">
        <v>122</v>
      </c>
      <c r="Q90" s="17" t="s">
        <v>122</v>
      </c>
      <c r="R90" s="17" t="s">
        <v>122</v>
      </c>
      <c r="S90" s="17" t="s">
        <v>1311</v>
      </c>
      <c r="T90" s="27">
        <v>9782409038945</v>
      </c>
      <c r="U90" s="17" t="s">
        <v>124</v>
      </c>
      <c r="V90" s="27">
        <v>9782409038938</v>
      </c>
      <c r="W90" s="17" t="s">
        <v>125</v>
      </c>
      <c r="X90" s="17" t="s">
        <v>126</v>
      </c>
      <c r="Y90" s="17" t="s">
        <v>112</v>
      </c>
      <c r="Z90" s="27">
        <v>2023</v>
      </c>
      <c r="AA90" s="17" t="s">
        <v>127</v>
      </c>
      <c r="AB90" s="17" t="s">
        <v>164</v>
      </c>
      <c r="AC90" s="17" t="s">
        <v>129</v>
      </c>
      <c r="AD90" s="17" t="s">
        <v>130</v>
      </c>
      <c r="AE90" s="17" t="s">
        <v>131</v>
      </c>
      <c r="AF90" s="17" t="s">
        <v>132</v>
      </c>
      <c r="AG90" s="17" t="s">
        <v>133</v>
      </c>
      <c r="AH90" s="17" t="s">
        <v>134</v>
      </c>
      <c r="AI90" s="17" t="s">
        <v>135</v>
      </c>
      <c r="AJ90" s="17" t="s">
        <v>136</v>
      </c>
      <c r="AK90" s="17" t="s">
        <v>137</v>
      </c>
      <c r="AL90" s="17" t="s">
        <v>138</v>
      </c>
      <c r="AM90" s="17" t="s">
        <v>139</v>
      </c>
      <c r="AN90" s="17" t="s">
        <v>140</v>
      </c>
      <c r="AO90" s="17" t="s">
        <v>141</v>
      </c>
      <c r="AP90" s="17" t="s">
        <v>116</v>
      </c>
      <c r="AQ90" s="17" t="s">
        <v>1312</v>
      </c>
      <c r="AR90" s="17" t="s">
        <v>76</v>
      </c>
      <c r="AS90" s="17" t="s">
        <v>1313</v>
      </c>
      <c r="AT90" s="17" t="s">
        <v>1314</v>
      </c>
      <c r="AU90" s="17" t="s">
        <v>1315</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1316</v>
      </c>
      <c r="B91" s="17" t="s">
        <v>112</v>
      </c>
      <c r="C91" s="27">
        <v>20241220</v>
      </c>
      <c r="D91" s="17" t="s">
        <v>1317</v>
      </c>
      <c r="E91" s="17" t="s">
        <v>116</v>
      </c>
      <c r="F91" s="17" t="s">
        <v>1318</v>
      </c>
      <c r="G91" s="17" t="s">
        <v>116</v>
      </c>
      <c r="H91" s="17" t="s">
        <v>1319</v>
      </c>
      <c r="I91" s="17" t="s">
        <v>116</v>
      </c>
      <c r="J91" s="17" t="s">
        <v>116</v>
      </c>
      <c r="K91" s="17" t="s">
        <v>116</v>
      </c>
      <c r="L91" s="17" t="s">
        <v>116</v>
      </c>
      <c r="M91" s="5" t="s">
        <v>1309</v>
      </c>
      <c r="N91" s="17" t="s">
        <v>1320</v>
      </c>
      <c r="O91" s="17" t="s">
        <v>112</v>
      </c>
      <c r="P91" s="20" t="s">
        <v>122</v>
      </c>
      <c r="Q91" s="17" t="s">
        <v>122</v>
      </c>
      <c r="R91" s="17" t="s">
        <v>122</v>
      </c>
      <c r="S91" s="17" t="s">
        <v>1321</v>
      </c>
      <c r="T91" s="27">
        <v>9782409039270</v>
      </c>
      <c r="U91" s="17" t="s">
        <v>124</v>
      </c>
      <c r="V91" s="27">
        <v>9782409039263</v>
      </c>
      <c r="W91" s="17" t="s">
        <v>125</v>
      </c>
      <c r="X91" s="17" t="s">
        <v>126</v>
      </c>
      <c r="Y91" s="17" t="s">
        <v>112</v>
      </c>
      <c r="Z91" s="27">
        <v>2023</v>
      </c>
      <c r="AA91" s="17" t="s">
        <v>127</v>
      </c>
      <c r="AB91" s="17" t="s">
        <v>333</v>
      </c>
      <c r="AC91" s="17" t="s">
        <v>129</v>
      </c>
      <c r="AD91" s="17" t="s">
        <v>130</v>
      </c>
      <c r="AE91" s="17" t="s">
        <v>131</v>
      </c>
      <c r="AF91" s="17" t="s">
        <v>132</v>
      </c>
      <c r="AG91" s="17" t="s">
        <v>133</v>
      </c>
      <c r="AH91" s="17" t="s">
        <v>134</v>
      </c>
      <c r="AI91" s="17" t="s">
        <v>135</v>
      </c>
      <c r="AJ91" s="17" t="s">
        <v>136</v>
      </c>
      <c r="AK91" s="17" t="s">
        <v>137</v>
      </c>
      <c r="AL91" s="17" t="s">
        <v>138</v>
      </c>
      <c r="AM91" s="17" t="s">
        <v>139</v>
      </c>
      <c r="AN91" s="17" t="s">
        <v>140</v>
      </c>
      <c r="AO91" s="17" t="s">
        <v>141</v>
      </c>
      <c r="AP91" s="17" t="s">
        <v>116</v>
      </c>
      <c r="AQ91" s="17" t="s">
        <v>1322</v>
      </c>
      <c r="AR91" s="17" t="s">
        <v>76</v>
      </c>
      <c r="AS91" s="17" t="s">
        <v>1323</v>
      </c>
      <c r="AT91" s="17" t="s">
        <v>1324</v>
      </c>
      <c r="AU91" s="17" t="s">
        <v>1325</v>
      </c>
      <c r="AV91" s="17" t="s">
        <v>1326</v>
      </c>
      <c r="AW91" s="17" t="s">
        <v>1327</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1328</v>
      </c>
      <c r="B92" s="17" t="s">
        <v>112</v>
      </c>
      <c r="C92" s="27">
        <v>20241220</v>
      </c>
      <c r="D92" s="17" t="s">
        <v>1329</v>
      </c>
      <c r="E92" s="17" t="s">
        <v>1330</v>
      </c>
      <c r="F92" s="17" t="s">
        <v>1331</v>
      </c>
      <c r="G92" s="17" t="s">
        <v>116</v>
      </c>
      <c r="H92" s="17" t="s">
        <v>1332</v>
      </c>
      <c r="I92" s="17" t="s">
        <v>116</v>
      </c>
      <c r="J92" s="17" t="s">
        <v>116</v>
      </c>
      <c r="K92" s="17" t="s">
        <v>116</v>
      </c>
      <c r="L92" s="17" t="s">
        <v>116</v>
      </c>
      <c r="M92" s="5" t="s">
        <v>1333</v>
      </c>
      <c r="N92" s="17" t="s">
        <v>797</v>
      </c>
      <c r="O92" s="17" t="s">
        <v>112</v>
      </c>
      <c r="P92" s="20" t="s">
        <v>122</v>
      </c>
      <c r="Q92" s="17" t="s">
        <v>122</v>
      </c>
      <c r="R92" s="17" t="s">
        <v>122</v>
      </c>
      <c r="S92" s="17" t="s">
        <v>1334</v>
      </c>
      <c r="T92" s="27">
        <v>9782409040375</v>
      </c>
      <c r="U92" s="17" t="s">
        <v>124</v>
      </c>
      <c r="V92" s="27">
        <v>9782409040368</v>
      </c>
      <c r="W92" s="17" t="s">
        <v>125</v>
      </c>
      <c r="X92" s="17" t="s">
        <v>126</v>
      </c>
      <c r="Y92" s="17" t="s">
        <v>112</v>
      </c>
      <c r="Z92" s="27">
        <v>2023</v>
      </c>
      <c r="AA92" s="17" t="s">
        <v>127</v>
      </c>
      <c r="AB92" s="17" t="s">
        <v>576</v>
      </c>
      <c r="AC92" s="17" t="s">
        <v>129</v>
      </c>
      <c r="AD92" s="17" t="s">
        <v>130</v>
      </c>
      <c r="AE92" s="17" t="s">
        <v>131</v>
      </c>
      <c r="AF92" s="17" t="s">
        <v>132</v>
      </c>
      <c r="AG92" s="17" t="s">
        <v>133</v>
      </c>
      <c r="AH92" s="17" t="s">
        <v>134</v>
      </c>
      <c r="AI92" s="17" t="s">
        <v>135</v>
      </c>
      <c r="AJ92" s="17" t="s">
        <v>136</v>
      </c>
      <c r="AK92" s="17" t="s">
        <v>137</v>
      </c>
      <c r="AL92" s="17" t="s">
        <v>138</v>
      </c>
      <c r="AM92" s="17" t="s">
        <v>139</v>
      </c>
      <c r="AN92" s="17" t="s">
        <v>140</v>
      </c>
      <c r="AO92" s="17" t="s">
        <v>141</v>
      </c>
      <c r="AP92" s="17" t="s">
        <v>116</v>
      </c>
      <c r="AQ92" s="17" t="s">
        <v>1335</v>
      </c>
      <c r="AR92" s="17" t="s">
        <v>76</v>
      </c>
      <c r="AS92" s="17" t="s">
        <v>1336</v>
      </c>
      <c r="AT92" s="17" t="s">
        <v>1337</v>
      </c>
      <c r="AU92" s="17" t="s">
        <v>1338</v>
      </c>
      <c r="AV92" s="17" t="s">
        <v>1339</v>
      </c>
      <c r="AW92" s="17" t="s">
        <v>184</v>
      </c>
      <c r="AX92" s="17" t="s">
        <v>1340</v>
      </c>
      <c r="AY92" s="17" t="s">
        <v>1341</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1342</v>
      </c>
      <c r="B93" s="17" t="s">
        <v>112</v>
      </c>
      <c r="C93" s="27">
        <v>20241220</v>
      </c>
      <c r="D93" s="17" t="s">
        <v>1107</v>
      </c>
      <c r="E93" s="17" t="s">
        <v>1343</v>
      </c>
      <c r="F93" s="17" t="s">
        <v>1344</v>
      </c>
      <c r="G93" s="17" t="s">
        <v>116</v>
      </c>
      <c r="H93" s="17" t="s">
        <v>1345</v>
      </c>
      <c r="I93" s="17" t="s">
        <v>1346</v>
      </c>
      <c r="J93" s="17" t="s">
        <v>116</v>
      </c>
      <c r="K93" s="17" t="s">
        <v>116</v>
      </c>
      <c r="L93" s="17" t="s">
        <v>116</v>
      </c>
      <c r="M93" s="5" t="s">
        <v>1264</v>
      </c>
      <c r="N93" s="17" t="s">
        <v>1347</v>
      </c>
      <c r="O93" s="17" t="s">
        <v>112</v>
      </c>
      <c r="P93" s="20" t="s">
        <v>122</v>
      </c>
      <c r="Q93" s="17" t="s">
        <v>122</v>
      </c>
      <c r="R93" s="17" t="s">
        <v>122</v>
      </c>
      <c r="S93" s="17" t="s">
        <v>1348</v>
      </c>
      <c r="T93" s="27">
        <v>9782409042386</v>
      </c>
      <c r="U93" s="17" t="s">
        <v>124</v>
      </c>
      <c r="V93" s="27">
        <v>9782409042379</v>
      </c>
      <c r="W93" s="17" t="s">
        <v>125</v>
      </c>
      <c r="X93" s="17" t="s">
        <v>126</v>
      </c>
      <c r="Y93" s="17" t="s">
        <v>112</v>
      </c>
      <c r="Z93" s="27">
        <v>2023</v>
      </c>
      <c r="AA93" s="17" t="s">
        <v>127</v>
      </c>
      <c r="AB93" s="17" t="s">
        <v>260</v>
      </c>
      <c r="AC93" s="17" t="s">
        <v>129</v>
      </c>
      <c r="AD93" s="17" t="s">
        <v>130</v>
      </c>
      <c r="AE93" s="17" t="s">
        <v>131</v>
      </c>
      <c r="AF93" s="17" t="s">
        <v>132</v>
      </c>
      <c r="AG93" s="17" t="s">
        <v>133</v>
      </c>
      <c r="AH93" s="17" t="s">
        <v>134</v>
      </c>
      <c r="AI93" s="17" t="s">
        <v>135</v>
      </c>
      <c r="AJ93" s="17" t="s">
        <v>136</v>
      </c>
      <c r="AK93" s="17" t="s">
        <v>137</v>
      </c>
      <c r="AL93" s="17" t="s">
        <v>138</v>
      </c>
      <c r="AM93" s="17" t="s">
        <v>139</v>
      </c>
      <c r="AN93" s="17" t="s">
        <v>140</v>
      </c>
      <c r="AO93" s="17" t="s">
        <v>141</v>
      </c>
      <c r="AP93" s="17" t="s">
        <v>116</v>
      </c>
      <c r="AQ93" s="17" t="s">
        <v>1349</v>
      </c>
      <c r="AR93" s="17" t="s">
        <v>76</v>
      </c>
      <c r="AS93" s="17" t="s">
        <v>1114</v>
      </c>
      <c r="AT93" s="17" t="s">
        <v>1350</v>
      </c>
      <c r="AU93" s="17" t="s">
        <v>1351</v>
      </c>
      <c r="AV93" s="17" t="s">
        <v>1352</v>
      </c>
      <c r="AW93" s="17" t="s">
        <v>1353</v>
      </c>
      <c r="AX93" s="17" t="s">
        <v>1353</v>
      </c>
      <c r="AY93" s="17" t="s">
        <v>1354</v>
      </c>
      <c r="AZ93" s="17" t="s">
        <v>1354</v>
      </c>
      <c r="BA93" s="17" t="s">
        <v>1355</v>
      </c>
      <c r="BB93" s="17" t="s">
        <v>1356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1357</v>
      </c>
      <c r="B94" s="17" t="s">
        <v>112</v>
      </c>
      <c r="C94" s="27">
        <v>20241220</v>
      </c>
      <c r="D94" s="17" t="s">
        <v>1358</v>
      </c>
      <c r="E94" s="17" t="s">
        <v>1359</v>
      </c>
      <c r="F94" s="17" t="s">
        <v>1360</v>
      </c>
      <c r="G94" s="17" t="s">
        <v>116</v>
      </c>
      <c r="H94" s="17" t="s">
        <v>1361</v>
      </c>
      <c r="I94" s="17" t="s">
        <v>116</v>
      </c>
      <c r="J94" s="17" t="s">
        <v>116</v>
      </c>
      <c r="K94" s="17" t="s">
        <v>116</v>
      </c>
      <c r="L94" s="17" t="s">
        <v>116</v>
      </c>
      <c r="M94" s="5" t="s">
        <v>1362</v>
      </c>
      <c r="N94" s="17" t="s">
        <v>1363</v>
      </c>
      <c r="O94" s="17" t="s">
        <v>112</v>
      </c>
      <c r="P94" s="20" t="s">
        <v>122</v>
      </c>
      <c r="Q94" s="17" t="s">
        <v>122</v>
      </c>
      <c r="R94" s="17" t="s">
        <v>122</v>
      </c>
      <c r="S94" s="17" t="s">
        <v>1364</v>
      </c>
      <c r="T94" s="27">
        <v>9782409042683</v>
      </c>
      <c r="U94" s="17" t="s">
        <v>124</v>
      </c>
      <c r="V94" s="27">
        <v>9782409042676</v>
      </c>
      <c r="W94" s="17" t="s">
        <v>125</v>
      </c>
      <c r="X94" s="17" t="s">
        <v>126</v>
      </c>
      <c r="Y94" s="17" t="s">
        <v>112</v>
      </c>
      <c r="Z94" s="27">
        <v>2023</v>
      </c>
      <c r="AA94" s="17" t="s">
        <v>127</v>
      </c>
      <c r="AB94" s="17" t="s">
        <v>128</v>
      </c>
      <c r="AC94" s="17" t="s">
        <v>129</v>
      </c>
      <c r="AD94" s="17" t="s">
        <v>130</v>
      </c>
      <c r="AE94" s="17" t="s">
        <v>131</v>
      </c>
      <c r="AF94" s="17" t="s">
        <v>132</v>
      </c>
      <c r="AG94" s="17" t="s">
        <v>133</v>
      </c>
      <c r="AH94" s="17" t="s">
        <v>134</v>
      </c>
      <c r="AI94" s="17" t="s">
        <v>135</v>
      </c>
      <c r="AJ94" s="17" t="s">
        <v>136</v>
      </c>
      <c r="AK94" s="17" t="s">
        <v>137</v>
      </c>
      <c r="AL94" s="17" t="s">
        <v>138</v>
      </c>
      <c r="AM94" s="17" t="s">
        <v>139</v>
      </c>
      <c r="AN94" s="17" t="s">
        <v>140</v>
      </c>
      <c r="AO94" s="17" t="s">
        <v>141</v>
      </c>
      <c r="AP94" s="17" t="s">
        <v>116</v>
      </c>
      <c r="AQ94" s="17" t="s">
        <v>1365</v>
      </c>
      <c r="AR94" s="17" t="s">
        <v>76</v>
      </c>
      <c r="AS94" s="17" t="s">
        <v>1366</v>
      </c>
      <c r="AT94" s="17" t="s">
        <v>1367</v>
      </c>
      <c r="AU94" s="17" t="s">
        <v>1368</v>
      </c>
      <c r="AV94" s="17" t="s">
        <v>1369</v>
      </c>
      <c r="AW94" s="17" t="s">
        <v>1370</v>
      </c>
      <c r="AX94" s="17" t="s">
        <v>1371</v>
      </c>
      <c r="AY94" s="17" t="s">
        <v>1372</v>
      </c>
      <c r="AZ94" s="17" t="s">
        <v>1373</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1374</v>
      </c>
      <c r="B95" s="17" t="s">
        <v>112</v>
      </c>
      <c r="C95" s="27">
        <v>20241220</v>
      </c>
      <c r="D95" s="17" t="s">
        <v>1375</v>
      </c>
      <c r="E95" s="17" t="s">
        <v>1376</v>
      </c>
      <c r="F95" s="17" t="s">
        <v>358</v>
      </c>
      <c r="G95" s="17" t="s">
        <v>116</v>
      </c>
      <c r="H95" s="17" t="s">
        <v>359</v>
      </c>
      <c r="I95" s="17" t="s">
        <v>116</v>
      </c>
      <c r="J95" s="17" t="s">
        <v>116</v>
      </c>
      <c r="K95" s="17" t="s">
        <v>116</v>
      </c>
      <c r="L95" s="17" t="s">
        <v>116</v>
      </c>
      <c r="M95" s="5" t="s">
        <v>1377</v>
      </c>
      <c r="N95" s="17" t="s">
        <v>1378</v>
      </c>
      <c r="O95" s="17" t="s">
        <v>112</v>
      </c>
      <c r="P95" s="20" t="s">
        <v>122</v>
      </c>
      <c r="Q95" s="17" t="s">
        <v>122</v>
      </c>
      <c r="R95" s="17" t="s">
        <v>122</v>
      </c>
      <c r="S95" s="17" t="s">
        <v>1379</v>
      </c>
      <c r="T95" s="27">
        <v>9782409038457</v>
      </c>
      <c r="U95" s="17" t="s">
        <v>124</v>
      </c>
      <c r="V95" s="27">
        <v>9782409038440</v>
      </c>
      <c r="W95" s="17" t="s">
        <v>125</v>
      </c>
      <c r="X95" s="17" t="s">
        <v>126</v>
      </c>
      <c r="Y95" s="17" t="s">
        <v>112</v>
      </c>
      <c r="Z95" s="27">
        <v>2023</v>
      </c>
      <c r="AA95" s="17" t="s">
        <v>127</v>
      </c>
      <c r="AB95" s="17" t="s">
        <v>876</v>
      </c>
      <c r="AC95" s="17" t="s">
        <v>129</v>
      </c>
      <c r="AD95" s="17" t="s">
        <v>130</v>
      </c>
      <c r="AE95" s="17" t="s">
        <v>131</v>
      </c>
      <c r="AF95" s="17" t="s">
        <v>132</v>
      </c>
      <c r="AG95" s="17" t="s">
        <v>133</v>
      </c>
      <c r="AH95" s="17" t="s">
        <v>134</v>
      </c>
      <c r="AI95" s="17" t="s">
        <v>135</v>
      </c>
      <c r="AJ95" s="17" t="s">
        <v>136</v>
      </c>
      <c r="AK95" s="17" t="s">
        <v>137</v>
      </c>
      <c r="AL95" s="17" t="s">
        <v>138</v>
      </c>
      <c r="AM95" s="17" t="s">
        <v>139</v>
      </c>
      <c r="AN95" s="17" t="s">
        <v>140</v>
      </c>
      <c r="AO95" s="17" t="s">
        <v>141</v>
      </c>
      <c r="AP95" s="17" t="s">
        <v>116</v>
      </c>
      <c r="AQ95" s="17" t="s">
        <v>1380</v>
      </c>
      <c r="AR95" s="17" t="s">
        <v>76</v>
      </c>
      <c r="AS95" s="17" t="s">
        <v>1381</v>
      </c>
      <c r="AT95" s="17" t="s">
        <v>116</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1382</v>
      </c>
      <c r="B96" s="17" t="s">
        <v>112</v>
      </c>
      <c r="C96" s="27">
        <v>20241220</v>
      </c>
      <c r="D96" s="17" t="s">
        <v>1383</v>
      </c>
      <c r="E96" s="17" t="s">
        <v>1384</v>
      </c>
      <c r="F96" s="17" t="s">
        <v>1331</v>
      </c>
      <c r="G96" s="17" t="s">
        <v>116</v>
      </c>
      <c r="H96" s="17" t="s">
        <v>1332</v>
      </c>
      <c r="I96" s="17" t="s">
        <v>116</v>
      </c>
      <c r="J96" s="17" t="s">
        <v>116</v>
      </c>
      <c r="K96" s="17" t="s">
        <v>116</v>
      </c>
      <c r="L96" s="17" t="s">
        <v>116</v>
      </c>
      <c r="M96" s="5" t="s">
        <v>1385</v>
      </c>
      <c r="N96" s="17" t="s">
        <v>652</v>
      </c>
      <c r="O96" s="17" t="s">
        <v>112</v>
      </c>
      <c r="P96" s="20" t="s">
        <v>122</v>
      </c>
      <c r="Q96" s="17" t="s">
        <v>122</v>
      </c>
      <c r="R96" s="17" t="s">
        <v>122</v>
      </c>
      <c r="S96" s="17" t="s">
        <v>1386</v>
      </c>
      <c r="T96" s="27">
        <v>9782409041631</v>
      </c>
      <c r="U96" s="17" t="s">
        <v>124</v>
      </c>
      <c r="V96" s="27">
        <v>9782409041624</v>
      </c>
      <c r="W96" s="17" t="s">
        <v>125</v>
      </c>
      <c r="X96" s="17" t="s">
        <v>126</v>
      </c>
      <c r="Y96" s="17" t="s">
        <v>112</v>
      </c>
      <c r="Z96" s="27">
        <v>2023</v>
      </c>
      <c r="AA96" s="17" t="s">
        <v>127</v>
      </c>
      <c r="AB96" s="17" t="s">
        <v>385</v>
      </c>
      <c r="AC96" s="17" t="s">
        <v>129</v>
      </c>
      <c r="AD96" s="17" t="s">
        <v>130</v>
      </c>
      <c r="AE96" s="17" t="s">
        <v>131</v>
      </c>
      <c r="AF96" s="17" t="s">
        <v>132</v>
      </c>
      <c r="AG96" s="17" t="s">
        <v>133</v>
      </c>
      <c r="AH96" s="17" t="s">
        <v>134</v>
      </c>
      <c r="AI96" s="17" t="s">
        <v>135</v>
      </c>
      <c r="AJ96" s="17" t="s">
        <v>136</v>
      </c>
      <c r="AK96" s="17" t="s">
        <v>137</v>
      </c>
      <c r="AL96" s="17" t="s">
        <v>138</v>
      </c>
      <c r="AM96" s="17" t="s">
        <v>139</v>
      </c>
      <c r="AN96" s="17" t="s">
        <v>140</v>
      </c>
      <c r="AO96" s="17" t="s">
        <v>141</v>
      </c>
      <c r="AP96" s="17" t="s">
        <v>116</v>
      </c>
      <c r="AQ96" s="17" t="s">
        <v>1387</v>
      </c>
      <c r="AR96" s="17" t="s">
        <v>76</v>
      </c>
      <c r="AS96" s="17" t="s">
        <v>1388</v>
      </c>
      <c r="AT96" s="17" t="s">
        <v>1389</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1390</v>
      </c>
      <c r="B97" s="17" t="s">
        <v>112</v>
      </c>
      <c r="C97" s="27">
        <v>20241220</v>
      </c>
      <c r="D97" s="17" t="s">
        <v>1391</v>
      </c>
      <c r="E97" s="17" t="s">
        <v>1392</v>
      </c>
      <c r="F97" s="17" t="s">
        <v>1393</v>
      </c>
      <c r="G97" s="17" t="s">
        <v>116</v>
      </c>
      <c r="H97" s="17" t="s">
        <v>1394</v>
      </c>
      <c r="I97" s="17" t="s">
        <v>116</v>
      </c>
      <c r="J97" s="17" t="s">
        <v>116</v>
      </c>
      <c r="K97" s="17" t="s">
        <v>116</v>
      </c>
      <c r="L97" s="17" t="s">
        <v>116</v>
      </c>
      <c r="M97" s="5" t="s">
        <v>1395</v>
      </c>
      <c r="N97" s="17" t="s">
        <v>1396</v>
      </c>
      <c r="O97" s="17" t="s">
        <v>112</v>
      </c>
      <c r="P97" s="20" t="s">
        <v>122</v>
      </c>
      <c r="Q97" s="17" t="s">
        <v>122</v>
      </c>
      <c r="R97" s="17" t="s">
        <v>122</v>
      </c>
      <c r="S97" s="17" t="s">
        <v>1397</v>
      </c>
      <c r="T97" s="27">
        <v>9782409041174</v>
      </c>
      <c r="U97" s="17" t="s">
        <v>124</v>
      </c>
      <c r="V97" s="27">
        <v>9782409041167</v>
      </c>
      <c r="W97" s="17" t="s">
        <v>125</v>
      </c>
      <c r="X97" s="17" t="s">
        <v>126</v>
      </c>
      <c r="Y97" s="17" t="s">
        <v>112</v>
      </c>
      <c r="Z97" s="27">
        <v>2023</v>
      </c>
      <c r="AA97" s="17" t="s">
        <v>127</v>
      </c>
      <c r="AB97" s="17" t="s">
        <v>164</v>
      </c>
      <c r="AC97" s="17" t="s">
        <v>129</v>
      </c>
      <c r="AD97" s="17" t="s">
        <v>130</v>
      </c>
      <c r="AE97" s="17" t="s">
        <v>131</v>
      </c>
      <c r="AF97" s="17" t="s">
        <v>132</v>
      </c>
      <c r="AG97" s="17" t="s">
        <v>133</v>
      </c>
      <c r="AH97" s="17" t="s">
        <v>134</v>
      </c>
      <c r="AI97" s="17" t="s">
        <v>135</v>
      </c>
      <c r="AJ97" s="17" t="s">
        <v>136</v>
      </c>
      <c r="AK97" s="17" t="s">
        <v>137</v>
      </c>
      <c r="AL97" s="17" t="s">
        <v>138</v>
      </c>
      <c r="AM97" s="17" t="s">
        <v>139</v>
      </c>
      <c r="AN97" s="17" t="s">
        <v>140</v>
      </c>
      <c r="AO97" s="17" t="s">
        <v>141</v>
      </c>
      <c r="AP97" s="17" t="s">
        <v>116</v>
      </c>
      <c r="AQ97" s="17" t="s">
        <v>1398</v>
      </c>
      <c r="AR97" s="17" t="s">
        <v>76</v>
      </c>
      <c r="AS97" s="17" t="s">
        <v>1399</v>
      </c>
      <c r="AT97" s="17" t="s">
        <v>486</v>
      </c>
      <c r="AU97" s="17" t="s">
        <v>1400</v>
      </c>
      <c r="AV97" s="17" t="s">
        <v>1401</v>
      </c>
      <c r="AW97" s="17" t="s">
        <v>1402</v>
      </c>
      <c r="AX97" s="17" t="s">
        <v>1403</v>
      </c>
      <c r="AY97" s="17" t="s">
        <v>1404</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1405</v>
      </c>
      <c r="B98" s="17" t="s">
        <v>112</v>
      </c>
      <c r="C98" s="27">
        <v>20241220</v>
      </c>
      <c r="D98" s="17" t="s">
        <v>1406</v>
      </c>
      <c r="E98" s="17" t="s">
        <v>1407</v>
      </c>
      <c r="F98" s="17" t="s">
        <v>1408</v>
      </c>
      <c r="G98" s="17" t="s">
        <v>116</v>
      </c>
      <c r="H98" s="17" t="s">
        <v>1409</v>
      </c>
      <c r="I98" s="17" t="s">
        <v>116</v>
      </c>
      <c r="J98" s="17" t="s">
        <v>116</v>
      </c>
      <c r="K98" s="17" t="s">
        <v>116</v>
      </c>
      <c r="L98" s="17" t="s">
        <v>116</v>
      </c>
      <c r="M98" s="5" t="s">
        <v>1410</v>
      </c>
      <c r="N98" s="17" t="s">
        <v>1411</v>
      </c>
      <c r="O98" s="17" t="s">
        <v>112</v>
      </c>
      <c r="P98" s="20" t="s">
        <v>122</v>
      </c>
      <c r="Q98" s="17" t="s">
        <v>122</v>
      </c>
      <c r="R98" s="17" t="s">
        <v>122</v>
      </c>
      <c r="S98" s="17" t="s">
        <v>1412</v>
      </c>
      <c r="T98" s="27">
        <v>9782409041808</v>
      </c>
      <c r="U98" s="17" t="s">
        <v>124</v>
      </c>
      <c r="V98" s="27">
        <v>9782409041792</v>
      </c>
      <c r="W98" s="17" t="s">
        <v>125</v>
      </c>
      <c r="X98" s="17" t="s">
        <v>126</v>
      </c>
      <c r="Y98" s="17" t="s">
        <v>112</v>
      </c>
      <c r="Z98" s="27">
        <v>2023</v>
      </c>
      <c r="AA98" s="17" t="s">
        <v>127</v>
      </c>
      <c r="AB98" s="17" t="s">
        <v>152</v>
      </c>
      <c r="AC98" s="17" t="s">
        <v>129</v>
      </c>
      <c r="AD98" s="17" t="s">
        <v>130</v>
      </c>
      <c r="AE98" s="17" t="s">
        <v>131</v>
      </c>
      <c r="AF98" s="17" t="s">
        <v>132</v>
      </c>
      <c r="AG98" s="17" t="s">
        <v>133</v>
      </c>
      <c r="AH98" s="17" t="s">
        <v>134</v>
      </c>
      <c r="AI98" s="17" t="s">
        <v>135</v>
      </c>
      <c r="AJ98" s="17" t="s">
        <v>136</v>
      </c>
      <c r="AK98" s="17" t="s">
        <v>137</v>
      </c>
      <c r="AL98" s="17" t="s">
        <v>138</v>
      </c>
      <c r="AM98" s="17" t="s">
        <v>139</v>
      </c>
      <c r="AN98" s="17" t="s">
        <v>140</v>
      </c>
      <c r="AO98" s="17" t="s">
        <v>141</v>
      </c>
      <c r="AP98" s="17" t="s">
        <v>116</v>
      </c>
      <c r="AQ98" s="17" t="s">
        <v>1413</v>
      </c>
      <c r="AR98" s="17" t="s">
        <v>76</v>
      </c>
      <c r="AS98" s="17" t="s">
        <v>1414</v>
      </c>
      <c r="AT98" s="17" t="s">
        <v>1415</v>
      </c>
      <c r="AU98" s="17" t="s">
        <v>1416</v>
      </c>
      <c r="AV98" s="17" t="s">
        <v>1417</v>
      </c>
      <c r="AW98" s="17" t="s">
        <v>1418</v>
      </c>
      <c r="AX98" s="17" t="s">
        <v>1419</v>
      </c>
      <c r="AY98" s="17" t="s">
        <v>1420</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1421</v>
      </c>
      <c r="B99" s="17" t="s">
        <v>112</v>
      </c>
      <c r="C99" s="27">
        <v>20241220</v>
      </c>
      <c r="D99" s="17" t="s">
        <v>1422</v>
      </c>
      <c r="E99" s="17" t="s">
        <v>1423</v>
      </c>
      <c r="F99" s="17" t="s">
        <v>1424</v>
      </c>
      <c r="G99" s="17" t="s">
        <v>116</v>
      </c>
      <c r="H99" s="17" t="s">
        <v>1425</v>
      </c>
      <c r="I99" s="17" t="s">
        <v>116</v>
      </c>
      <c r="J99" s="17" t="s">
        <v>116</v>
      </c>
      <c r="K99" s="17" t="s">
        <v>116</v>
      </c>
      <c r="L99" s="17" t="s">
        <v>116</v>
      </c>
      <c r="M99" s="5" t="s">
        <v>1410</v>
      </c>
      <c r="N99" s="17" t="s">
        <v>1426</v>
      </c>
      <c r="O99" s="17" t="s">
        <v>112</v>
      </c>
      <c r="P99" s="20" t="s">
        <v>122</v>
      </c>
      <c r="Q99" s="17" t="s">
        <v>122</v>
      </c>
      <c r="R99" s="17" t="s">
        <v>122</v>
      </c>
      <c r="S99" s="17" t="s">
        <v>1427</v>
      </c>
      <c r="T99" s="27">
        <v>9782409041785</v>
      </c>
      <c r="U99" s="17" t="s">
        <v>124</v>
      </c>
      <c r="V99" s="27">
        <v>9782409041778</v>
      </c>
      <c r="W99" s="17" t="s">
        <v>125</v>
      </c>
      <c r="X99" s="17" t="s">
        <v>126</v>
      </c>
      <c r="Y99" s="17" t="s">
        <v>112</v>
      </c>
      <c r="Z99" s="27">
        <v>2023</v>
      </c>
      <c r="AA99" s="17" t="s">
        <v>127</v>
      </c>
      <c r="AB99" s="17" t="s">
        <v>260</v>
      </c>
      <c r="AC99" s="17" t="s">
        <v>129</v>
      </c>
      <c r="AD99" s="17" t="s">
        <v>130</v>
      </c>
      <c r="AE99" s="17" t="s">
        <v>131</v>
      </c>
      <c r="AF99" s="17" t="s">
        <v>132</v>
      </c>
      <c r="AG99" s="17" t="s">
        <v>133</v>
      </c>
      <c r="AH99" s="17" t="s">
        <v>134</v>
      </c>
      <c r="AI99" s="17" t="s">
        <v>135</v>
      </c>
      <c r="AJ99" s="17" t="s">
        <v>136</v>
      </c>
      <c r="AK99" s="17" t="s">
        <v>137</v>
      </c>
      <c r="AL99" s="17" t="s">
        <v>138</v>
      </c>
      <c r="AM99" s="17" t="s">
        <v>139</v>
      </c>
      <c r="AN99" s="17" t="s">
        <v>140</v>
      </c>
      <c r="AO99" s="17" t="s">
        <v>141</v>
      </c>
      <c r="AP99" s="17" t="s">
        <v>116</v>
      </c>
      <c r="AQ99" s="17" t="s">
        <v>1428</v>
      </c>
      <c r="AR99" s="17" t="s">
        <v>76</v>
      </c>
      <c r="AS99" s="17" t="s">
        <v>1429</v>
      </c>
      <c r="AT99" s="17" t="s">
        <v>116</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1430</v>
      </c>
      <c r="B100" s="17" t="s">
        <v>112</v>
      </c>
      <c r="C100" s="27">
        <v>20241220</v>
      </c>
      <c r="D100" s="17" t="s">
        <v>1431</v>
      </c>
      <c r="E100" s="17" t="s">
        <v>1432</v>
      </c>
      <c r="F100" s="17" t="s">
        <v>1433</v>
      </c>
      <c r="G100" s="17" t="s">
        <v>116</v>
      </c>
      <c r="H100" s="17" t="s">
        <v>1434</v>
      </c>
      <c r="I100" s="17" t="s">
        <v>116</v>
      </c>
      <c r="J100" s="17" t="s">
        <v>116</v>
      </c>
      <c r="K100" s="17" t="s">
        <v>116</v>
      </c>
      <c r="L100" s="17" t="s">
        <v>116</v>
      </c>
      <c r="M100" s="5" t="s">
        <v>1362</v>
      </c>
      <c r="N100" s="17" t="s">
        <v>1435</v>
      </c>
      <c r="O100" s="17" t="s">
        <v>112</v>
      </c>
      <c r="P100" s="20" t="s">
        <v>122</v>
      </c>
      <c r="Q100" s="17" t="s">
        <v>122</v>
      </c>
      <c r="R100" s="17" t="s">
        <v>122</v>
      </c>
      <c r="S100" s="17" t="s">
        <v>1436</v>
      </c>
      <c r="T100" s="27">
        <v>9782409042744</v>
      </c>
      <c r="U100" s="17" t="s">
        <v>124</v>
      </c>
      <c r="V100" s="27">
        <v>9782409042737</v>
      </c>
      <c r="W100" s="17" t="s">
        <v>125</v>
      </c>
      <c r="X100" s="17" t="s">
        <v>126</v>
      </c>
      <c r="Y100" s="17" t="s">
        <v>112</v>
      </c>
      <c r="Z100" s="27">
        <v>2023</v>
      </c>
      <c r="AA100" s="17" t="s">
        <v>127</v>
      </c>
      <c r="AB100" s="17" t="s">
        <v>152</v>
      </c>
      <c r="AC100" s="17" t="s">
        <v>129</v>
      </c>
      <c r="AD100" s="17" t="s">
        <v>130</v>
      </c>
      <c r="AE100" s="17" t="s">
        <v>131</v>
      </c>
      <c r="AF100" s="17" t="s">
        <v>132</v>
      </c>
      <c r="AG100" s="17" t="s">
        <v>133</v>
      </c>
      <c r="AH100" s="17" t="s">
        <v>134</v>
      </c>
      <c r="AI100" s="17" t="s">
        <v>135</v>
      </c>
      <c r="AJ100" s="17" t="s">
        <v>136</v>
      </c>
      <c r="AK100" s="17" t="s">
        <v>137</v>
      </c>
      <c r="AL100" s="17" t="s">
        <v>138</v>
      </c>
      <c r="AM100" s="17" t="s">
        <v>139</v>
      </c>
      <c r="AN100" s="17" t="s">
        <v>140</v>
      </c>
      <c r="AO100" s="17" t="s">
        <v>141</v>
      </c>
      <c r="AP100" s="17" t="s">
        <v>116</v>
      </c>
      <c r="AQ100" s="17" t="s">
        <v>1437</v>
      </c>
      <c r="AR100" s="17" t="s">
        <v>76</v>
      </c>
      <c r="AS100" s="17" t="s">
        <v>1438</v>
      </c>
      <c r="AT100" s="17" t="s">
        <v>1439</v>
      </c>
      <c r="AU100" s="17" t="s">
        <v>1440</v>
      </c>
      <c r="AV100" s="17" t="s">
        <v>1441</v>
      </c>
      <c r="AW100" s="17" t="s">
        <v>1442</v>
      </c>
      <c r="AX100" s="17" t="s">
        <v>1443</v>
      </c>
      <c r="AY100" s="17" t="s">
        <v>1444</v>
      </c>
      <c r="AZ100" s="17" t="s">
        <v>1254</v>
      </c>
      <c r="BA100" s="17" t="s">
        <v>1445</v>
      </c>
      <c r="BB100" s="17" t="s">
        <v>1446</v>
      </c>
      <c r="BC100" s="17" t="s">
        <v>1447</v>
      </c>
      <c r="BD100" s="17" t="s">
        <v>568</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1448</v>
      </c>
      <c r="B101" s="17" t="s">
        <v>112</v>
      </c>
      <c r="C101" s="27">
        <v>20241220</v>
      </c>
      <c r="D101" s="17" t="s">
        <v>1449</v>
      </c>
      <c r="E101" s="17" t="s">
        <v>1450</v>
      </c>
      <c r="F101" s="17" t="s">
        <v>1451</v>
      </c>
      <c r="G101" s="17" t="s">
        <v>116</v>
      </c>
      <c r="H101" s="17" t="s">
        <v>1452</v>
      </c>
      <c r="I101" s="17" t="s">
        <v>1453</v>
      </c>
      <c r="J101" s="17" t="s">
        <v>116</v>
      </c>
      <c r="K101" s="17" t="s">
        <v>116</v>
      </c>
      <c r="L101" s="17" t="s">
        <v>116</v>
      </c>
      <c r="M101" s="5" t="s">
        <v>1333</v>
      </c>
      <c r="N101" s="17" t="s">
        <v>1454</v>
      </c>
      <c r="O101" s="17" t="s">
        <v>112</v>
      </c>
      <c r="P101" s="20" t="s">
        <v>122</v>
      </c>
      <c r="Q101" s="17" t="s">
        <v>122</v>
      </c>
      <c r="R101" s="17" t="s">
        <v>122</v>
      </c>
      <c r="S101" s="17" t="s">
        <v>1455</v>
      </c>
      <c r="T101" s="27">
        <v>9782409040092</v>
      </c>
      <c r="U101" s="17" t="s">
        <v>124</v>
      </c>
      <c r="V101" s="27">
        <v>9782409040085</v>
      </c>
      <c r="W101" s="17" t="s">
        <v>125</v>
      </c>
      <c r="X101" s="17" t="s">
        <v>126</v>
      </c>
      <c r="Y101" s="17" t="s">
        <v>112</v>
      </c>
      <c r="Z101" s="27">
        <v>2023</v>
      </c>
      <c r="AA101" s="17" t="s">
        <v>127</v>
      </c>
      <c r="AB101" s="17" t="s">
        <v>1456</v>
      </c>
      <c r="AC101" s="17" t="s">
        <v>129</v>
      </c>
      <c r="AD101" s="17" t="s">
        <v>130</v>
      </c>
      <c r="AE101" s="17" t="s">
        <v>131</v>
      </c>
      <c r="AF101" s="17" t="s">
        <v>132</v>
      </c>
      <c r="AG101" s="17" t="s">
        <v>133</v>
      </c>
      <c r="AH101" s="17" t="s">
        <v>134</v>
      </c>
      <c r="AI101" s="17" t="s">
        <v>135</v>
      </c>
      <c r="AJ101" s="17" t="s">
        <v>136</v>
      </c>
      <c r="AK101" s="17" t="s">
        <v>137</v>
      </c>
      <c r="AL101" s="17" t="s">
        <v>138</v>
      </c>
      <c r="AM101" s="17" t="s">
        <v>139</v>
      </c>
      <c r="AN101" s="17" t="s">
        <v>140</v>
      </c>
      <c r="AO101" s="17" t="s">
        <v>141</v>
      </c>
      <c r="AP101" s="17" t="s">
        <v>116</v>
      </c>
      <c r="AQ101" s="17" t="s">
        <v>1457</v>
      </c>
      <c r="AR101" s="17" t="s">
        <v>76</v>
      </c>
      <c r="AS101" s="17" t="s">
        <v>1458</v>
      </c>
      <c r="AT101" s="17" t="s">
        <v>1459</v>
      </c>
      <c r="AU101" s="17" t="s">
        <v>1460</v>
      </c>
      <c r="AV101" s="17" t="s">
        <v>1461</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1462</v>
      </c>
      <c r="B102" s="17" t="s">
        <v>112</v>
      </c>
      <c r="C102" s="27">
        <v>20241220</v>
      </c>
      <c r="D102" s="17" t="s">
        <v>1463</v>
      </c>
      <c r="E102" s="17" t="s">
        <v>1464</v>
      </c>
      <c r="F102" s="17" t="s">
        <v>1465</v>
      </c>
      <c r="G102" s="17" t="s">
        <v>116</v>
      </c>
      <c r="H102" s="17" t="s">
        <v>1466</v>
      </c>
      <c r="I102" s="17" t="s">
        <v>116</v>
      </c>
      <c r="J102" s="17" t="s">
        <v>116</v>
      </c>
      <c r="K102" s="17" t="s">
        <v>116</v>
      </c>
      <c r="L102" s="17" t="s">
        <v>116</v>
      </c>
      <c r="M102" s="5" t="s">
        <v>1280</v>
      </c>
      <c r="N102" s="17" t="s">
        <v>1467</v>
      </c>
      <c r="O102" s="17" t="s">
        <v>112</v>
      </c>
      <c r="P102" s="20" t="s">
        <v>122</v>
      </c>
      <c r="Q102" s="17" t="s">
        <v>122</v>
      </c>
      <c r="R102" s="17" t="s">
        <v>122</v>
      </c>
      <c r="S102" s="17" t="s">
        <v>1468</v>
      </c>
      <c r="T102" s="27">
        <v>9782409038709</v>
      </c>
      <c r="U102" s="17" t="s">
        <v>124</v>
      </c>
      <c r="V102" s="27">
        <v>9782409038693</v>
      </c>
      <c r="W102" s="17" t="s">
        <v>125</v>
      </c>
      <c r="X102" s="17" t="s">
        <v>126</v>
      </c>
      <c r="Y102" s="17" t="s">
        <v>112</v>
      </c>
      <c r="Z102" s="27">
        <v>2023</v>
      </c>
      <c r="AA102" s="17" t="s">
        <v>127</v>
      </c>
      <c r="AB102" s="17" t="s">
        <v>260</v>
      </c>
      <c r="AC102" s="17" t="s">
        <v>129</v>
      </c>
      <c r="AD102" s="17" t="s">
        <v>130</v>
      </c>
      <c r="AE102" s="17" t="s">
        <v>131</v>
      </c>
      <c r="AF102" s="17" t="s">
        <v>132</v>
      </c>
      <c r="AG102" s="17" t="s">
        <v>133</v>
      </c>
      <c r="AH102" s="17" t="s">
        <v>134</v>
      </c>
      <c r="AI102" s="17" t="s">
        <v>135</v>
      </c>
      <c r="AJ102" s="17" t="s">
        <v>136</v>
      </c>
      <c r="AK102" s="17" t="s">
        <v>137</v>
      </c>
      <c r="AL102" s="17" t="s">
        <v>138</v>
      </c>
      <c r="AM102" s="17" t="s">
        <v>139</v>
      </c>
      <c r="AN102" s="17" t="s">
        <v>140</v>
      </c>
      <c r="AO102" s="17" t="s">
        <v>141</v>
      </c>
      <c r="AP102" s="17" t="s">
        <v>116</v>
      </c>
      <c r="AQ102" s="17" t="s">
        <v>1469</v>
      </c>
      <c r="AR102" s="17" t="s">
        <v>76</v>
      </c>
      <c r="AS102" s="17" t="s">
        <v>1470</v>
      </c>
      <c r="AT102" s="17" t="s">
        <v>1471</v>
      </c>
      <c r="AU102" s="17" t="s">
        <v>1472</v>
      </c>
      <c r="AV102" s="17" t="s">
        <v>1473</v>
      </c>
      <c r="AW102" s="17" t="s">
        <v>1474</v>
      </c>
      <c r="AX102" s="17" t="s">
        <v>1373</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1475</v>
      </c>
      <c r="B103" s="17" t="s">
        <v>112</v>
      </c>
      <c r="C103" s="27">
        <v>20241220</v>
      </c>
      <c r="D103" s="17" t="s">
        <v>1476</v>
      </c>
      <c r="E103" s="17" t="s">
        <v>1477</v>
      </c>
      <c r="F103" s="17" t="s">
        <v>1161</v>
      </c>
      <c r="G103" s="17" t="s">
        <v>116</v>
      </c>
      <c r="H103" s="17" t="s">
        <v>1162</v>
      </c>
      <c r="I103" s="17" t="s">
        <v>116</v>
      </c>
      <c r="J103" s="17" t="s">
        <v>116</v>
      </c>
      <c r="K103" s="17" t="s">
        <v>116</v>
      </c>
      <c r="L103" s="17" t="s">
        <v>116</v>
      </c>
      <c r="M103" s="5" t="s">
        <v>1309</v>
      </c>
      <c r="N103" s="17" t="s">
        <v>1478</v>
      </c>
      <c r="O103" s="17" t="s">
        <v>112</v>
      </c>
      <c r="P103" s="20" t="s">
        <v>122</v>
      </c>
      <c r="Q103" s="17" t="s">
        <v>122</v>
      </c>
      <c r="R103" s="17" t="s">
        <v>122</v>
      </c>
      <c r="S103" s="17" t="s">
        <v>1479</v>
      </c>
      <c r="T103" s="27">
        <v>9782409039089</v>
      </c>
      <c r="U103" s="17" t="s">
        <v>124</v>
      </c>
      <c r="V103" s="27">
        <v>9782409039072</v>
      </c>
      <c r="W103" s="17" t="s">
        <v>125</v>
      </c>
      <c r="X103" s="17" t="s">
        <v>126</v>
      </c>
      <c r="Y103" s="17" t="s">
        <v>112</v>
      </c>
      <c r="Z103" s="27">
        <v>2023</v>
      </c>
      <c r="AA103" s="17" t="s">
        <v>127</v>
      </c>
      <c r="AB103" s="17" t="s">
        <v>222</v>
      </c>
      <c r="AC103" s="17" t="s">
        <v>129</v>
      </c>
      <c r="AD103" s="17" t="s">
        <v>130</v>
      </c>
      <c r="AE103" s="17" t="s">
        <v>131</v>
      </c>
      <c r="AF103" s="17" t="s">
        <v>132</v>
      </c>
      <c r="AG103" s="17" t="s">
        <v>133</v>
      </c>
      <c r="AH103" s="17" t="s">
        <v>134</v>
      </c>
      <c r="AI103" s="17" t="s">
        <v>135</v>
      </c>
      <c r="AJ103" s="17" t="s">
        <v>136</v>
      </c>
      <c r="AK103" s="17" t="s">
        <v>137</v>
      </c>
      <c r="AL103" s="17" t="s">
        <v>138</v>
      </c>
      <c r="AM103" s="17" t="s">
        <v>139</v>
      </c>
      <c r="AN103" s="17" t="s">
        <v>140</v>
      </c>
      <c r="AO103" s="17" t="s">
        <v>141</v>
      </c>
      <c r="AP103" s="17" t="s">
        <v>116</v>
      </c>
      <c r="AQ103" s="17" t="s">
        <v>1480</v>
      </c>
      <c r="AR103" s="17" t="s">
        <v>76</v>
      </c>
      <c r="AS103" s="17" t="s">
        <v>1481</v>
      </c>
      <c r="AT103" s="17" t="s">
        <v>1482</v>
      </c>
      <c r="AU103" s="17" t="s">
        <v>1483</v>
      </c>
      <c r="AV103" s="17" t="s">
        <v>1484</v>
      </c>
      <c r="AW103" s="17" t="s">
        <v>1485</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1486</v>
      </c>
      <c r="B104" s="17" t="s">
        <v>112</v>
      </c>
      <c r="C104" s="27">
        <v>20241220</v>
      </c>
      <c r="D104" s="17" t="s">
        <v>1487</v>
      </c>
      <c r="E104" s="17" t="s">
        <v>1488</v>
      </c>
      <c r="F104" s="17" t="s">
        <v>572</v>
      </c>
      <c r="G104" s="17" t="s">
        <v>116</v>
      </c>
      <c r="H104" s="17" t="s">
        <v>573</v>
      </c>
      <c r="I104" s="17" t="s">
        <v>116</v>
      </c>
      <c r="J104" s="17" t="s">
        <v>116</v>
      </c>
      <c r="K104" s="17" t="s">
        <v>116</v>
      </c>
      <c r="L104" s="17" t="s">
        <v>116</v>
      </c>
      <c r="M104" s="5" t="s">
        <v>1395</v>
      </c>
      <c r="N104" s="17" t="s">
        <v>1363</v>
      </c>
      <c r="O104" s="17" t="s">
        <v>112</v>
      </c>
      <c r="P104" s="20" t="s">
        <v>122</v>
      </c>
      <c r="Q104" s="17" t="s">
        <v>122</v>
      </c>
      <c r="R104" s="17" t="s">
        <v>122</v>
      </c>
      <c r="S104" s="17" t="s">
        <v>1489</v>
      </c>
      <c r="T104" s="27">
        <v>9782409041235</v>
      </c>
      <c r="U104" s="17" t="s">
        <v>124</v>
      </c>
      <c r="V104" s="27">
        <v>9782409041228</v>
      </c>
      <c r="W104" s="17" t="s">
        <v>125</v>
      </c>
      <c r="X104" s="17" t="s">
        <v>126</v>
      </c>
      <c r="Y104" s="17" t="s">
        <v>112</v>
      </c>
      <c r="Z104" s="27">
        <v>2023</v>
      </c>
      <c r="AA104" s="17" t="s">
        <v>127</v>
      </c>
      <c r="AB104" s="17" t="s">
        <v>152</v>
      </c>
      <c r="AC104" s="17" t="s">
        <v>129</v>
      </c>
      <c r="AD104" s="17" t="s">
        <v>130</v>
      </c>
      <c r="AE104" s="17" t="s">
        <v>131</v>
      </c>
      <c r="AF104" s="17" t="s">
        <v>132</v>
      </c>
      <c r="AG104" s="17" t="s">
        <v>133</v>
      </c>
      <c r="AH104" s="17" t="s">
        <v>134</v>
      </c>
      <c r="AI104" s="17" t="s">
        <v>135</v>
      </c>
      <c r="AJ104" s="17" t="s">
        <v>136</v>
      </c>
      <c r="AK104" s="17" t="s">
        <v>137</v>
      </c>
      <c r="AL104" s="17" t="s">
        <v>138</v>
      </c>
      <c r="AM104" s="17" t="s">
        <v>139</v>
      </c>
      <c r="AN104" s="17" t="s">
        <v>140</v>
      </c>
      <c r="AO104" s="17" t="s">
        <v>141</v>
      </c>
      <c r="AP104" s="17" t="s">
        <v>116</v>
      </c>
      <c r="AQ104" s="17" t="s">
        <v>1490</v>
      </c>
      <c r="AR104" s="17" t="s">
        <v>76</v>
      </c>
      <c r="AS104" s="17" t="s">
        <v>1491</v>
      </c>
      <c r="AT104" s="17" t="s">
        <v>1492</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1493</v>
      </c>
      <c r="B105" s="17" t="s">
        <v>112</v>
      </c>
      <c r="C105" s="27">
        <v>20241220</v>
      </c>
      <c r="D105" s="17" t="s">
        <v>1494</v>
      </c>
      <c r="E105" s="17" t="s">
        <v>1495</v>
      </c>
      <c r="F105" s="17" t="s">
        <v>1496</v>
      </c>
      <c r="G105" s="17" t="s">
        <v>116</v>
      </c>
      <c r="H105" s="17" t="s">
        <v>1497</v>
      </c>
      <c r="I105" s="17" t="s">
        <v>1498</v>
      </c>
      <c r="J105" s="17" t="s">
        <v>1499</v>
      </c>
      <c r="K105" s="17" t="s">
        <v>116</v>
      </c>
      <c r="L105" s="17" t="s">
        <v>116</v>
      </c>
      <c r="M105" s="5" t="s">
        <v>1362</v>
      </c>
      <c r="N105" s="17" t="s">
        <v>501</v>
      </c>
      <c r="O105" s="17" t="s">
        <v>112</v>
      </c>
      <c r="P105" s="20" t="s">
        <v>122</v>
      </c>
      <c r="Q105" s="17" t="s">
        <v>122</v>
      </c>
      <c r="R105" s="17" t="s">
        <v>122</v>
      </c>
      <c r="S105" s="17" t="s">
        <v>1500</v>
      </c>
      <c r="T105" s="27">
        <v>9782409042881</v>
      </c>
      <c r="U105" s="17" t="s">
        <v>124</v>
      </c>
      <c r="V105" s="27">
        <v>9782409042874</v>
      </c>
      <c r="W105" s="17" t="s">
        <v>125</v>
      </c>
      <c r="X105" s="17" t="s">
        <v>126</v>
      </c>
      <c r="Y105" s="17" t="s">
        <v>112</v>
      </c>
      <c r="Z105" s="27">
        <v>2023</v>
      </c>
      <c r="AA105" s="17" t="s">
        <v>127</v>
      </c>
      <c r="AB105" s="17" t="s">
        <v>249</v>
      </c>
      <c r="AC105" s="17" t="s">
        <v>129</v>
      </c>
      <c r="AD105" s="17" t="s">
        <v>130</v>
      </c>
      <c r="AE105" s="17" t="s">
        <v>131</v>
      </c>
      <c r="AF105" s="17" t="s">
        <v>132</v>
      </c>
      <c r="AG105" s="17" t="s">
        <v>133</v>
      </c>
      <c r="AH105" s="17" t="s">
        <v>134</v>
      </c>
      <c r="AI105" s="17" t="s">
        <v>135</v>
      </c>
      <c r="AJ105" s="17" t="s">
        <v>136</v>
      </c>
      <c r="AK105" s="17" t="s">
        <v>137</v>
      </c>
      <c r="AL105" s="17" t="s">
        <v>138</v>
      </c>
      <c r="AM105" s="17" t="s">
        <v>139</v>
      </c>
      <c r="AN105" s="17" t="s">
        <v>140</v>
      </c>
      <c r="AO105" s="17" t="s">
        <v>141</v>
      </c>
      <c r="AP105" s="17" t="s">
        <v>116</v>
      </c>
      <c r="AQ105" s="17" t="s">
        <v>1501</v>
      </c>
      <c r="AR105" s="17" t="s">
        <v>76</v>
      </c>
      <c r="AS105" s="17" t="s">
        <v>1502</v>
      </c>
      <c r="AT105" s="17" t="s">
        <v>1503</v>
      </c>
      <c r="AU105" s="17" t="s">
        <v>1504</v>
      </c>
      <c r="AV105" s="17" t="s">
        <v>116</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1505</v>
      </c>
      <c r="B106" s="17" t="s">
        <v>112</v>
      </c>
      <c r="C106" s="27">
        <v>20241220</v>
      </c>
      <c r="D106" s="17" t="s">
        <v>1506</v>
      </c>
      <c r="E106" s="17" t="s">
        <v>1507</v>
      </c>
      <c r="F106" s="17" t="s">
        <v>1508</v>
      </c>
      <c r="G106" s="17" t="s">
        <v>116</v>
      </c>
      <c r="H106" s="17" t="s">
        <v>1509</v>
      </c>
      <c r="I106" s="17" t="s">
        <v>116</v>
      </c>
      <c r="J106" s="17" t="s">
        <v>116</v>
      </c>
      <c r="K106" s="17" t="s">
        <v>116</v>
      </c>
      <c r="L106" s="17" t="s">
        <v>116</v>
      </c>
      <c r="M106" s="5" t="s">
        <v>1264</v>
      </c>
      <c r="N106" s="17" t="s">
        <v>1510</v>
      </c>
      <c r="O106" s="17" t="s">
        <v>112</v>
      </c>
      <c r="P106" s="20" t="s">
        <v>122</v>
      </c>
      <c r="Q106" s="17" t="s">
        <v>122</v>
      </c>
      <c r="R106" s="17" t="s">
        <v>122</v>
      </c>
      <c r="S106" s="17" t="s">
        <v>1511</v>
      </c>
      <c r="T106" s="27">
        <v>9782409042362</v>
      </c>
      <c r="U106" s="17" t="s">
        <v>124</v>
      </c>
      <c r="V106" s="27">
        <v>9782409042355</v>
      </c>
      <c r="W106" s="17" t="s">
        <v>125</v>
      </c>
      <c r="X106" s="17" t="s">
        <v>126</v>
      </c>
      <c r="Y106" s="17" t="s">
        <v>112</v>
      </c>
      <c r="Z106" s="27">
        <v>2023</v>
      </c>
      <c r="AA106" s="17" t="s">
        <v>127</v>
      </c>
      <c r="AB106" s="17" t="s">
        <v>128</v>
      </c>
      <c r="AC106" s="17" t="s">
        <v>129</v>
      </c>
      <c r="AD106" s="17" t="s">
        <v>130</v>
      </c>
      <c r="AE106" s="17" t="s">
        <v>131</v>
      </c>
      <c r="AF106" s="17" t="s">
        <v>132</v>
      </c>
      <c r="AG106" s="17" t="s">
        <v>133</v>
      </c>
      <c r="AH106" s="17" t="s">
        <v>134</v>
      </c>
      <c r="AI106" s="17" t="s">
        <v>135</v>
      </c>
      <c r="AJ106" s="17" t="s">
        <v>136</v>
      </c>
      <c r="AK106" s="17" t="s">
        <v>137</v>
      </c>
      <c r="AL106" s="17" t="s">
        <v>138</v>
      </c>
      <c r="AM106" s="17" t="s">
        <v>139</v>
      </c>
      <c r="AN106" s="17" t="s">
        <v>140</v>
      </c>
      <c r="AO106" s="17" t="s">
        <v>141</v>
      </c>
      <c r="AP106" s="17" t="s">
        <v>116</v>
      </c>
      <c r="AQ106" s="17" t="s">
        <v>1512</v>
      </c>
      <c r="AR106" s="17" t="s">
        <v>76</v>
      </c>
      <c r="AS106" s="17" t="s">
        <v>1513</v>
      </c>
      <c r="AT106" s="17" t="s">
        <v>116</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1514</v>
      </c>
      <c r="B107" s="17" t="s">
        <v>112</v>
      </c>
      <c r="C107" s="27">
        <v>20241220</v>
      </c>
      <c r="D107" s="17" t="s">
        <v>1515</v>
      </c>
      <c r="E107" s="17" t="s">
        <v>1516</v>
      </c>
      <c r="F107" s="17" t="s">
        <v>1517</v>
      </c>
      <c r="G107" s="17" t="s">
        <v>116</v>
      </c>
      <c r="H107" s="17" t="s">
        <v>1518</v>
      </c>
      <c r="I107" s="17" t="s">
        <v>116</v>
      </c>
      <c r="J107" s="17" t="s">
        <v>116</v>
      </c>
      <c r="K107" s="17" t="s">
        <v>116</v>
      </c>
      <c r="L107" s="17" t="s">
        <v>116</v>
      </c>
      <c r="M107" s="5" t="s">
        <v>1362</v>
      </c>
      <c r="N107" s="17" t="s">
        <v>1519</v>
      </c>
      <c r="O107" s="17" t="s">
        <v>112</v>
      </c>
      <c r="P107" s="20" t="s">
        <v>122</v>
      </c>
      <c r="Q107" s="17" t="s">
        <v>122</v>
      </c>
      <c r="R107" s="17" t="s">
        <v>122</v>
      </c>
      <c r="S107" s="17" t="s">
        <v>1520</v>
      </c>
      <c r="T107" s="27">
        <v>9782409042706</v>
      </c>
      <c r="U107" s="17" t="s">
        <v>124</v>
      </c>
      <c r="V107" s="27">
        <v>9782409042690</v>
      </c>
      <c r="W107" s="17" t="s">
        <v>125</v>
      </c>
      <c r="X107" s="17" t="s">
        <v>126</v>
      </c>
      <c r="Y107" s="17" t="s">
        <v>112</v>
      </c>
      <c r="Z107" s="27">
        <v>2023</v>
      </c>
      <c r="AA107" s="17" t="s">
        <v>127</v>
      </c>
      <c r="AB107" s="17" t="s">
        <v>128</v>
      </c>
      <c r="AC107" s="17" t="s">
        <v>129</v>
      </c>
      <c r="AD107" s="17" t="s">
        <v>130</v>
      </c>
      <c r="AE107" s="17" t="s">
        <v>131</v>
      </c>
      <c r="AF107" s="17" t="s">
        <v>132</v>
      </c>
      <c r="AG107" s="17" t="s">
        <v>133</v>
      </c>
      <c r="AH107" s="17" t="s">
        <v>134</v>
      </c>
      <c r="AI107" s="17" t="s">
        <v>135</v>
      </c>
      <c r="AJ107" s="17" t="s">
        <v>136</v>
      </c>
      <c r="AK107" s="17" t="s">
        <v>137</v>
      </c>
      <c r="AL107" s="17" t="s">
        <v>138</v>
      </c>
      <c r="AM107" s="17" t="s">
        <v>139</v>
      </c>
      <c r="AN107" s="17" t="s">
        <v>140</v>
      </c>
      <c r="AO107" s="17" t="s">
        <v>141</v>
      </c>
      <c r="AP107" s="17" t="s">
        <v>116</v>
      </c>
      <c r="AQ107" s="17" t="s">
        <v>1521</v>
      </c>
      <c r="AR107" s="17" t="s">
        <v>76</v>
      </c>
      <c r="AS107" s="17" t="s">
        <v>1522</v>
      </c>
      <c r="AT107" s="17" t="s">
        <v>1523</v>
      </c>
      <c r="AU107" s="17" t="s">
        <v>1524</v>
      </c>
      <c r="AV107" s="17" t="s">
        <v>1525</v>
      </c>
      <c r="AW107" s="17" t="s">
        <v>1526</v>
      </c>
      <c r="AX107" s="17" t="s">
        <v>1527</v>
      </c>
      <c r="AY107" s="17" t="s">
        <v>1528</v>
      </c>
      <c r="AZ107" s="17" t="s">
        <v>1529</v>
      </c>
      <c r="BA107" s="17" t="s">
        <v>1530</v>
      </c>
      <c r="BB107" s="17" t="s">
        <v>1531</v>
      </c>
      <c r="BC107" s="17" t="s">
        <v>1532</v>
      </c>
      <c r="BD107" s="17" t="s">
        <v>1533</v>
      </c>
      <c r="BE107" s="17" t="s">
        <v>1534</v>
      </c>
      <c r="BF107" s="17" t="s">
        <v>182</v>
      </c>
      <c r="BG107" s="17" t="s">
        <v>1535</v>
      </c>
      <c r="BH107" s="17" t="s">
        <v>1536</v>
      </c>
      <c r="BI107" s="17" t="s">
        <v>1537</v>
      </c>
      <c r="BJ107" s="17" t="s">
        <v>1537</v>
      </c>
      <c r="BK107" s="17" t="s">
        <v>1538</v>
      </c>
      <c r="BL107" s="17" t="s">
        <v>1539</v>
      </c>
      <c r="BM107" s="17" t="s">
        <v>1540</v>
      </c>
      <c r="BN107" s="17" t="s">
        <v>1541</v>
      </c>
      <c r="BO107" s="17" t="s">
        <v>1542</v>
      </c>
      <c r="BP107" s="17" t="s">
        <v>1543</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1544</v>
      </c>
      <c r="B108" s="17" t="s">
        <v>112</v>
      </c>
      <c r="C108" s="27">
        <v>20241220</v>
      </c>
      <c r="D108" s="17" t="s">
        <v>1545</v>
      </c>
      <c r="E108" s="17" t="s">
        <v>1546</v>
      </c>
      <c r="F108" s="17" t="s">
        <v>1547</v>
      </c>
      <c r="G108" s="17" t="s">
        <v>116</v>
      </c>
      <c r="H108" s="17" t="s">
        <v>1548</v>
      </c>
      <c r="I108" s="17" t="s">
        <v>1549</v>
      </c>
      <c r="J108" s="17" t="s">
        <v>116</v>
      </c>
      <c r="K108" s="17" t="s">
        <v>116</v>
      </c>
      <c r="L108" s="17" t="s">
        <v>116</v>
      </c>
      <c r="M108" s="5" t="s">
        <v>1395</v>
      </c>
      <c r="N108" s="17" t="s">
        <v>782</v>
      </c>
      <c r="O108" s="17" t="s">
        <v>112</v>
      </c>
      <c r="P108" s="20" t="s">
        <v>122</v>
      </c>
      <c r="Q108" s="17" t="s">
        <v>122</v>
      </c>
      <c r="R108" s="17" t="s">
        <v>122</v>
      </c>
      <c r="S108" s="17" t="s">
        <v>1550</v>
      </c>
      <c r="T108" s="27">
        <v>9782409041273</v>
      </c>
      <c r="U108" s="17" t="s">
        <v>124</v>
      </c>
      <c r="V108" s="27">
        <v>9782409041266</v>
      </c>
      <c r="W108" s="17" t="s">
        <v>125</v>
      </c>
      <c r="X108" s="17" t="s">
        <v>126</v>
      </c>
      <c r="Y108" s="17" t="s">
        <v>112</v>
      </c>
      <c r="Z108" s="27">
        <v>2023</v>
      </c>
      <c r="AA108" s="17" t="s">
        <v>127</v>
      </c>
      <c r="AB108" s="17" t="s">
        <v>164</v>
      </c>
      <c r="AC108" s="17" t="s">
        <v>129</v>
      </c>
      <c r="AD108" s="17" t="s">
        <v>130</v>
      </c>
      <c r="AE108" s="17" t="s">
        <v>131</v>
      </c>
      <c r="AF108" s="17" t="s">
        <v>132</v>
      </c>
      <c r="AG108" s="17" t="s">
        <v>133</v>
      </c>
      <c r="AH108" s="17" t="s">
        <v>134</v>
      </c>
      <c r="AI108" s="17" t="s">
        <v>135</v>
      </c>
      <c r="AJ108" s="17" t="s">
        <v>136</v>
      </c>
      <c r="AK108" s="17" t="s">
        <v>137</v>
      </c>
      <c r="AL108" s="17" t="s">
        <v>138</v>
      </c>
      <c r="AM108" s="17" t="s">
        <v>139</v>
      </c>
      <c r="AN108" s="17" t="s">
        <v>140</v>
      </c>
      <c r="AO108" s="17" t="s">
        <v>141</v>
      </c>
      <c r="AP108" s="17" t="s">
        <v>116</v>
      </c>
      <c r="AQ108" s="17" t="s">
        <v>1551</v>
      </c>
      <c r="AR108" s="17" t="s">
        <v>76</v>
      </c>
      <c r="AS108" s="17" t="s">
        <v>1552</v>
      </c>
      <c r="AT108" s="17" t="s">
        <v>1553</v>
      </c>
      <c r="AU108" s="17" t="s">
        <v>805</v>
      </c>
      <c r="AV108" s="17" t="s">
        <v>1554</v>
      </c>
      <c r="AW108" s="17" t="s">
        <v>1555</v>
      </c>
      <c r="AX108" s="17" t="s">
        <v>1556</v>
      </c>
      <c r="AY108" s="17" t="s">
        <v>1557</v>
      </c>
      <c r="AZ108" s="17" t="s">
        <v>1315</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1558</v>
      </c>
      <c r="B109" s="17" t="s">
        <v>112</v>
      </c>
      <c r="C109" s="27">
        <v>20241220</v>
      </c>
      <c r="D109" s="17" t="s">
        <v>1559</v>
      </c>
      <c r="E109" s="17" t="s">
        <v>1560</v>
      </c>
      <c r="F109" s="17" t="s">
        <v>1561</v>
      </c>
      <c r="G109" s="17" t="s">
        <v>116</v>
      </c>
      <c r="H109" s="17" t="s">
        <v>1562</v>
      </c>
      <c r="I109" s="17" t="s">
        <v>116</v>
      </c>
      <c r="J109" s="17" t="s">
        <v>116</v>
      </c>
      <c r="K109" s="17" t="s">
        <v>116</v>
      </c>
      <c r="L109" s="17" t="s">
        <v>116</v>
      </c>
      <c r="M109" s="5" t="s">
        <v>1309</v>
      </c>
      <c r="N109" s="17" t="s">
        <v>1563</v>
      </c>
      <c r="O109" s="17" t="s">
        <v>112</v>
      </c>
      <c r="P109" s="20" t="s">
        <v>122</v>
      </c>
      <c r="Q109" s="17" t="s">
        <v>122</v>
      </c>
      <c r="R109" s="17" t="s">
        <v>122</v>
      </c>
      <c r="S109" s="17" t="s">
        <v>1564</v>
      </c>
      <c r="T109" s="27">
        <v>9782409039102</v>
      </c>
      <c r="U109" s="17" t="s">
        <v>124</v>
      </c>
      <c r="V109" s="27">
        <v>9782409039096</v>
      </c>
      <c r="W109" s="17" t="s">
        <v>125</v>
      </c>
      <c r="X109" s="17" t="s">
        <v>126</v>
      </c>
      <c r="Y109" s="17" t="s">
        <v>112</v>
      </c>
      <c r="Z109" s="27">
        <v>2023</v>
      </c>
      <c r="AA109" s="17" t="s">
        <v>127</v>
      </c>
      <c r="AB109" s="17" t="s">
        <v>164</v>
      </c>
      <c r="AC109" s="17" t="s">
        <v>129</v>
      </c>
      <c r="AD109" s="17" t="s">
        <v>130</v>
      </c>
      <c r="AE109" s="17" t="s">
        <v>131</v>
      </c>
      <c r="AF109" s="17" t="s">
        <v>132</v>
      </c>
      <c r="AG109" s="17" t="s">
        <v>133</v>
      </c>
      <c r="AH109" s="17" t="s">
        <v>134</v>
      </c>
      <c r="AI109" s="17" t="s">
        <v>135</v>
      </c>
      <c r="AJ109" s="17" t="s">
        <v>136</v>
      </c>
      <c r="AK109" s="17" t="s">
        <v>137</v>
      </c>
      <c r="AL109" s="17" t="s">
        <v>138</v>
      </c>
      <c r="AM109" s="17" t="s">
        <v>139</v>
      </c>
      <c r="AN109" s="17" t="s">
        <v>140</v>
      </c>
      <c r="AO109" s="17" t="s">
        <v>141</v>
      </c>
      <c r="AP109" s="17" t="s">
        <v>116</v>
      </c>
      <c r="AQ109" s="17" t="s">
        <v>1565</v>
      </c>
      <c r="AR109" s="17" t="s">
        <v>76</v>
      </c>
      <c r="AS109" s="17" t="s">
        <v>1566</v>
      </c>
      <c r="AT109" s="17" t="s">
        <v>1567</v>
      </c>
      <c r="AU109" s="17" t="s">
        <v>1568</v>
      </c>
      <c r="AV109" s="17" t="s">
        <v>1569</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1570</v>
      </c>
      <c r="B110" s="17" t="s">
        <v>112</v>
      </c>
      <c r="C110" s="27">
        <v>20241220</v>
      </c>
      <c r="D110" s="17" t="s">
        <v>1571</v>
      </c>
      <c r="E110" s="17" t="s">
        <v>116</v>
      </c>
      <c r="F110" s="17" t="s">
        <v>1572</v>
      </c>
      <c r="G110" s="17" t="s">
        <v>116</v>
      </c>
      <c r="H110" s="17" t="s">
        <v>1573</v>
      </c>
      <c r="I110" s="17" t="s">
        <v>116</v>
      </c>
      <c r="J110" s="17" t="s">
        <v>116</v>
      </c>
      <c r="K110" s="17" t="s">
        <v>116</v>
      </c>
      <c r="L110" s="17" t="s">
        <v>116</v>
      </c>
      <c r="M110" s="5" t="s">
        <v>1385</v>
      </c>
      <c r="N110" s="17" t="s">
        <v>954</v>
      </c>
      <c r="O110" s="17" t="s">
        <v>112</v>
      </c>
      <c r="P110" s="20" t="s">
        <v>122</v>
      </c>
      <c r="Q110" s="17" t="s">
        <v>122</v>
      </c>
      <c r="R110" s="17" t="s">
        <v>122</v>
      </c>
      <c r="S110" s="17" t="s">
        <v>1574</v>
      </c>
      <c r="T110" s="27">
        <v>9782409041310</v>
      </c>
      <c r="U110" s="17" t="s">
        <v>124</v>
      </c>
      <c r="V110" s="27">
        <v>9782409041303</v>
      </c>
      <c r="W110" s="17" t="s">
        <v>125</v>
      </c>
      <c r="X110" s="17" t="s">
        <v>126</v>
      </c>
      <c r="Y110" s="17" t="s">
        <v>112</v>
      </c>
      <c r="Z110" s="27">
        <v>2023</v>
      </c>
      <c r="AA110" s="17" t="s">
        <v>127</v>
      </c>
      <c r="AB110" s="17" t="s">
        <v>333</v>
      </c>
      <c r="AC110" s="17" t="s">
        <v>129</v>
      </c>
      <c r="AD110" s="17" t="s">
        <v>130</v>
      </c>
      <c r="AE110" s="17" t="s">
        <v>131</v>
      </c>
      <c r="AF110" s="17" t="s">
        <v>132</v>
      </c>
      <c r="AG110" s="17" t="s">
        <v>133</v>
      </c>
      <c r="AH110" s="17" t="s">
        <v>134</v>
      </c>
      <c r="AI110" s="17" t="s">
        <v>135</v>
      </c>
      <c r="AJ110" s="17" t="s">
        <v>136</v>
      </c>
      <c r="AK110" s="17" t="s">
        <v>137</v>
      </c>
      <c r="AL110" s="17" t="s">
        <v>138</v>
      </c>
      <c r="AM110" s="17" t="s">
        <v>139</v>
      </c>
      <c r="AN110" s="17" t="s">
        <v>140</v>
      </c>
      <c r="AO110" s="17" t="s">
        <v>141</v>
      </c>
      <c r="AP110" s="17" t="s">
        <v>116</v>
      </c>
      <c r="AQ110" s="17" t="s">
        <v>1575</v>
      </c>
      <c r="AR110" s="17" t="s">
        <v>76</v>
      </c>
      <c r="AS110" s="17" t="s">
        <v>1576</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1577</v>
      </c>
      <c r="B111" s="17" t="s">
        <v>112</v>
      </c>
      <c r="C111" s="27">
        <v>20241220</v>
      </c>
      <c r="D111" s="17" t="s">
        <v>1578</v>
      </c>
      <c r="E111" s="17" t="s">
        <v>1579</v>
      </c>
      <c r="F111" s="17" t="s">
        <v>1580</v>
      </c>
      <c r="G111" s="17" t="s">
        <v>116</v>
      </c>
      <c r="H111" s="17" t="s">
        <v>1581</v>
      </c>
      <c r="I111" s="17" t="s">
        <v>116</v>
      </c>
      <c r="J111" s="17" t="s">
        <v>116</v>
      </c>
      <c r="K111" s="17" t="s">
        <v>116</v>
      </c>
      <c r="L111" s="17" t="s">
        <v>116</v>
      </c>
      <c r="M111" s="5" t="s">
        <v>1582</v>
      </c>
      <c r="N111" s="17" t="s">
        <v>1583</v>
      </c>
      <c r="O111" s="17" t="s">
        <v>112</v>
      </c>
      <c r="P111" s="20" t="s">
        <v>122</v>
      </c>
      <c r="Q111" s="17" t="s">
        <v>122</v>
      </c>
      <c r="R111" s="17" t="s">
        <v>122</v>
      </c>
      <c r="S111" s="17" t="s">
        <v>1584</v>
      </c>
      <c r="T111" s="27">
        <v>9782409040771</v>
      </c>
      <c r="U111" s="17" t="s">
        <v>124</v>
      </c>
      <c r="V111" s="27">
        <v>9782409040764</v>
      </c>
      <c r="W111" s="17" t="s">
        <v>125</v>
      </c>
      <c r="X111" s="17" t="s">
        <v>126</v>
      </c>
      <c r="Y111" s="17" t="s">
        <v>112</v>
      </c>
      <c r="Z111" s="27">
        <v>2023</v>
      </c>
      <c r="AA111" s="17" t="s">
        <v>127</v>
      </c>
      <c r="AB111" s="17" t="s">
        <v>152</v>
      </c>
      <c r="AC111" s="17" t="s">
        <v>129</v>
      </c>
      <c r="AD111" s="17" t="s">
        <v>130</v>
      </c>
      <c r="AE111" s="17" t="s">
        <v>131</v>
      </c>
      <c r="AF111" s="17" t="s">
        <v>132</v>
      </c>
      <c r="AG111" s="17" t="s">
        <v>133</v>
      </c>
      <c r="AH111" s="17" t="s">
        <v>134</v>
      </c>
      <c r="AI111" s="17" t="s">
        <v>135</v>
      </c>
      <c r="AJ111" s="17" t="s">
        <v>136</v>
      </c>
      <c r="AK111" s="17" t="s">
        <v>137</v>
      </c>
      <c r="AL111" s="17" t="s">
        <v>138</v>
      </c>
      <c r="AM111" s="17" t="s">
        <v>139</v>
      </c>
      <c r="AN111" s="17" t="s">
        <v>140</v>
      </c>
      <c r="AO111" s="17" t="s">
        <v>141</v>
      </c>
      <c r="AP111" s="17" t="s">
        <v>116</v>
      </c>
      <c r="AQ111" s="17" t="s">
        <v>1585</v>
      </c>
      <c r="AR111" s="17" t="s">
        <v>76</v>
      </c>
      <c r="AS111" s="17" t="s">
        <v>1586</v>
      </c>
      <c r="AT111" s="17" t="s">
        <v>1587</v>
      </c>
      <c r="AU111" s="17" t="s">
        <v>1200</v>
      </c>
      <c r="AV111" s="17" t="s">
        <v>1273</v>
      </c>
      <c r="AW111" s="17" t="s">
        <v>1588</v>
      </c>
      <c r="AX111" s="17" t="s">
        <v>1589</v>
      </c>
      <c r="AY111" s="17" t="s">
        <v>1590</v>
      </c>
      <c r="AZ111" s="17" t="s">
        <v>1274</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1591</v>
      </c>
      <c r="B112" s="17" t="s">
        <v>112</v>
      </c>
      <c r="C112" s="27">
        <v>20241220</v>
      </c>
      <c r="D112" s="17" t="s">
        <v>169</v>
      </c>
      <c r="E112" s="17" t="s">
        <v>1592</v>
      </c>
      <c r="F112" s="17" t="s">
        <v>1593</v>
      </c>
      <c r="G112" s="17" t="s">
        <v>116</v>
      </c>
      <c r="H112" s="17" t="s">
        <v>172</v>
      </c>
      <c r="I112" s="17" t="s">
        <v>116</v>
      </c>
      <c r="J112" s="17" t="s">
        <v>116</v>
      </c>
      <c r="K112" s="17" t="s">
        <v>116</v>
      </c>
      <c r="L112" s="17" t="s">
        <v>116</v>
      </c>
      <c r="M112" s="5" t="s">
        <v>1377</v>
      </c>
      <c r="N112" s="17" t="s">
        <v>1594</v>
      </c>
      <c r="O112" s="17" t="s">
        <v>112</v>
      </c>
      <c r="P112" s="20" t="s">
        <v>122</v>
      </c>
      <c r="Q112" s="17" t="s">
        <v>122</v>
      </c>
      <c r="R112" s="17" t="s">
        <v>122</v>
      </c>
      <c r="S112" s="17" t="s">
        <v>1595</v>
      </c>
      <c r="T112" s="27">
        <v>9782409038310</v>
      </c>
      <c r="U112" s="17" t="s">
        <v>124</v>
      </c>
      <c r="V112" s="27">
        <v>9782409038303</v>
      </c>
      <c r="W112" s="17" t="s">
        <v>125</v>
      </c>
      <c r="X112" s="17" t="s">
        <v>126</v>
      </c>
      <c r="Y112" s="17" t="s">
        <v>112</v>
      </c>
      <c r="Z112" s="27">
        <v>2023</v>
      </c>
      <c r="AA112" s="17" t="s">
        <v>127</v>
      </c>
      <c r="AB112" s="17" t="s">
        <v>1043</v>
      </c>
      <c r="AC112" s="17" t="s">
        <v>129</v>
      </c>
      <c r="AD112" s="17" t="s">
        <v>130</v>
      </c>
      <c r="AE112" s="17" t="s">
        <v>131</v>
      </c>
      <c r="AF112" s="17" t="s">
        <v>132</v>
      </c>
      <c r="AG112" s="17" t="s">
        <v>133</v>
      </c>
      <c r="AH112" s="17" t="s">
        <v>134</v>
      </c>
      <c r="AI112" s="17" t="s">
        <v>135</v>
      </c>
      <c r="AJ112" s="17" t="s">
        <v>136</v>
      </c>
      <c r="AK112" s="17" t="s">
        <v>137</v>
      </c>
      <c r="AL112" s="17" t="s">
        <v>138</v>
      </c>
      <c r="AM112" s="17" t="s">
        <v>139</v>
      </c>
      <c r="AN112" s="17" t="s">
        <v>140</v>
      </c>
      <c r="AO112" s="17" t="s">
        <v>141</v>
      </c>
      <c r="AP112" s="17" t="s">
        <v>116</v>
      </c>
      <c r="AQ112" s="17" t="s">
        <v>1596</v>
      </c>
      <c r="AR112" s="17" t="s">
        <v>76</v>
      </c>
      <c r="AS112" s="17" t="s">
        <v>1597</v>
      </c>
      <c r="AT112" s="17" t="s">
        <v>1598</v>
      </c>
      <c r="AU112" s="17" t="s">
        <v>1599</v>
      </c>
      <c r="AV112" s="17" t="s">
        <v>1600</v>
      </c>
      <c r="AW112" s="17" t="s">
        <v>1567</v>
      </c>
      <c r="AX112" s="17" t="s">
        <v>1048</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1601</v>
      </c>
      <c r="B113" s="17" t="s">
        <v>112</v>
      </c>
      <c r="C113" s="27">
        <v>20241220</v>
      </c>
      <c r="D113" s="17" t="s">
        <v>1602</v>
      </c>
      <c r="E113" s="17" t="s">
        <v>1603</v>
      </c>
      <c r="F113" s="17" t="s">
        <v>1604</v>
      </c>
      <c r="G113" s="17" t="s">
        <v>116</v>
      </c>
      <c r="H113" s="17" t="s">
        <v>1605</v>
      </c>
      <c r="I113" s="17" t="s">
        <v>116</v>
      </c>
      <c r="J113" s="17" t="s">
        <v>116</v>
      </c>
      <c r="K113" s="17" t="s">
        <v>116</v>
      </c>
      <c r="L113" s="17" t="s">
        <v>116</v>
      </c>
      <c r="M113" s="5" t="s">
        <v>1333</v>
      </c>
      <c r="N113" s="17" t="s">
        <v>1606</v>
      </c>
      <c r="O113" s="17" t="s">
        <v>112</v>
      </c>
      <c r="P113" s="20" t="s">
        <v>122</v>
      </c>
      <c r="Q113" s="17" t="s">
        <v>122</v>
      </c>
      <c r="R113" s="17" t="s">
        <v>122</v>
      </c>
      <c r="S113" s="17" t="s">
        <v>1607</v>
      </c>
      <c r="T113" s="27">
        <v>9782409040634</v>
      </c>
      <c r="U113" s="17" t="s">
        <v>124</v>
      </c>
      <c r="V113" s="27">
        <v>9782409040627</v>
      </c>
      <c r="W113" s="17" t="s">
        <v>125</v>
      </c>
      <c r="X113" s="17" t="s">
        <v>126</v>
      </c>
      <c r="Y113" s="17" t="s">
        <v>112</v>
      </c>
      <c r="Z113" s="27">
        <v>2023</v>
      </c>
      <c r="AA113" s="17" t="s">
        <v>127</v>
      </c>
      <c r="AB113" s="17" t="s">
        <v>260</v>
      </c>
      <c r="AC113" s="17" t="s">
        <v>129</v>
      </c>
      <c r="AD113" s="17" t="s">
        <v>130</v>
      </c>
      <c r="AE113" s="17" t="s">
        <v>131</v>
      </c>
      <c r="AF113" s="17" t="s">
        <v>132</v>
      </c>
      <c r="AG113" s="17" t="s">
        <v>133</v>
      </c>
      <c r="AH113" s="17" t="s">
        <v>134</v>
      </c>
      <c r="AI113" s="17" t="s">
        <v>135</v>
      </c>
      <c r="AJ113" s="17" t="s">
        <v>136</v>
      </c>
      <c r="AK113" s="17" t="s">
        <v>137</v>
      </c>
      <c r="AL113" s="17" t="s">
        <v>138</v>
      </c>
      <c r="AM113" s="17" t="s">
        <v>139</v>
      </c>
      <c r="AN113" s="17" t="s">
        <v>140</v>
      </c>
      <c r="AO113" s="17" t="s">
        <v>141</v>
      </c>
      <c r="AP113" s="17" t="s">
        <v>116</v>
      </c>
      <c r="AQ113" s="17" t="s">
        <v>1608</v>
      </c>
      <c r="AR113" s="17" t="s">
        <v>76</v>
      </c>
      <c r="AS113" s="17" t="s">
        <v>1609</v>
      </c>
      <c r="AT113" s="17" t="s">
        <v>1610</v>
      </c>
      <c r="AU113" s="17" t="s">
        <v>1611</v>
      </c>
      <c r="AV113" s="17" t="s">
        <v>1612</v>
      </c>
      <c r="AW113" s="17" t="s">
        <v>1613</v>
      </c>
      <c r="AX113" s="17" t="s">
        <v>1614</v>
      </c>
      <c r="AY113" s="17" t="s">
        <v>1615</v>
      </c>
      <c r="AZ113" s="17" t="s">
        <v>1616</v>
      </c>
      <c r="BA113" s="17" t="s">
        <v>1617</v>
      </c>
      <c r="BB113" s="17" t="s">
        <v>1618</v>
      </c>
      <c r="BC113" s="17" t="s">
        <v>1619</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1620</v>
      </c>
      <c r="B114" s="17" t="s">
        <v>112</v>
      </c>
      <c r="C114" s="27">
        <v>20241220</v>
      </c>
      <c r="D114" s="17" t="s">
        <v>1621</v>
      </c>
      <c r="E114" s="17" t="s">
        <v>1622</v>
      </c>
      <c r="F114" s="17" t="s">
        <v>1623</v>
      </c>
      <c r="G114" s="17" t="s">
        <v>116</v>
      </c>
      <c r="H114" s="17" t="s">
        <v>1624</v>
      </c>
      <c r="I114" s="17" t="s">
        <v>116</v>
      </c>
      <c r="J114" s="17" t="s">
        <v>116</v>
      </c>
      <c r="K114" s="17" t="s">
        <v>116</v>
      </c>
      <c r="L114" s="17" t="s">
        <v>116</v>
      </c>
      <c r="M114" s="5" t="s">
        <v>1385</v>
      </c>
      <c r="N114" s="17" t="s">
        <v>1467</v>
      </c>
      <c r="O114" s="17" t="s">
        <v>112</v>
      </c>
      <c r="P114" s="20" t="s">
        <v>122</v>
      </c>
      <c r="Q114" s="17" t="s">
        <v>122</v>
      </c>
      <c r="R114" s="17" t="s">
        <v>122</v>
      </c>
      <c r="S114" s="17" t="s">
        <v>1625</v>
      </c>
      <c r="T114" s="27">
        <v>9782409041372</v>
      </c>
      <c r="U114" s="17" t="s">
        <v>124</v>
      </c>
      <c r="V114" s="27">
        <v>9782409041365</v>
      </c>
      <c r="W114" s="17" t="s">
        <v>125</v>
      </c>
      <c r="X114" s="17" t="s">
        <v>126</v>
      </c>
      <c r="Y114" s="17" t="s">
        <v>112</v>
      </c>
      <c r="Z114" s="27">
        <v>2023</v>
      </c>
      <c r="AA114" s="17" t="s">
        <v>127</v>
      </c>
      <c r="AB114" s="17" t="s">
        <v>1456</v>
      </c>
      <c r="AC114" s="17" t="s">
        <v>129</v>
      </c>
      <c r="AD114" s="17" t="s">
        <v>130</v>
      </c>
      <c r="AE114" s="17" t="s">
        <v>131</v>
      </c>
      <c r="AF114" s="17" t="s">
        <v>132</v>
      </c>
      <c r="AG114" s="17" t="s">
        <v>133</v>
      </c>
      <c r="AH114" s="17" t="s">
        <v>134</v>
      </c>
      <c r="AI114" s="17" t="s">
        <v>135</v>
      </c>
      <c r="AJ114" s="17" t="s">
        <v>136</v>
      </c>
      <c r="AK114" s="17" t="s">
        <v>137</v>
      </c>
      <c r="AL114" s="17" t="s">
        <v>138</v>
      </c>
      <c r="AM114" s="17" t="s">
        <v>139</v>
      </c>
      <c r="AN114" s="17" t="s">
        <v>140</v>
      </c>
      <c r="AO114" s="17" t="s">
        <v>141</v>
      </c>
      <c r="AP114" s="17" t="s">
        <v>116</v>
      </c>
      <c r="AQ114" s="17" t="s">
        <v>1626</v>
      </c>
      <c r="AR114" s="17" t="s">
        <v>76</v>
      </c>
      <c r="AS114" s="17" t="s">
        <v>1627</v>
      </c>
      <c r="AT114" s="17" t="s">
        <v>1628</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1629</v>
      </c>
      <c r="B115" s="17" t="s">
        <v>112</v>
      </c>
      <c r="C115" s="27">
        <v>20241220</v>
      </c>
      <c r="D115" s="17" t="s">
        <v>1630</v>
      </c>
      <c r="E115" s="17" t="s">
        <v>116</v>
      </c>
      <c r="F115" s="17" t="s">
        <v>1318</v>
      </c>
      <c r="G115" s="17" t="s">
        <v>116</v>
      </c>
      <c r="H115" s="17" t="s">
        <v>1319</v>
      </c>
      <c r="I115" s="17" t="s">
        <v>116</v>
      </c>
      <c r="J115" s="17" t="s">
        <v>116</v>
      </c>
      <c r="K115" s="17" t="s">
        <v>116</v>
      </c>
      <c r="L115" s="17" t="s">
        <v>116</v>
      </c>
      <c r="M115" s="5" t="s">
        <v>1280</v>
      </c>
      <c r="N115" s="17" t="s">
        <v>1631</v>
      </c>
      <c r="O115" s="17" t="s">
        <v>112</v>
      </c>
      <c r="P115" s="20" t="s">
        <v>122</v>
      </c>
      <c r="Q115" s="17" t="s">
        <v>122</v>
      </c>
      <c r="R115" s="17" t="s">
        <v>122</v>
      </c>
      <c r="S115" s="17" t="s">
        <v>1632</v>
      </c>
      <c r="T115" s="27">
        <v>9782409039577</v>
      </c>
      <c r="U115" s="17" t="s">
        <v>124</v>
      </c>
      <c r="V115" s="27">
        <v>9782409039560</v>
      </c>
      <c r="W115" s="17" t="s">
        <v>125</v>
      </c>
      <c r="X115" s="17" t="s">
        <v>126</v>
      </c>
      <c r="Y115" s="17" t="s">
        <v>112</v>
      </c>
      <c r="Z115" s="27">
        <v>2023</v>
      </c>
      <c r="AA115" s="17" t="s">
        <v>127</v>
      </c>
      <c r="AB115" s="17" t="s">
        <v>333</v>
      </c>
      <c r="AC115" s="17" t="s">
        <v>129</v>
      </c>
      <c r="AD115" s="17" t="s">
        <v>130</v>
      </c>
      <c r="AE115" s="17" t="s">
        <v>131</v>
      </c>
      <c r="AF115" s="17" t="s">
        <v>132</v>
      </c>
      <c r="AG115" s="17" t="s">
        <v>133</v>
      </c>
      <c r="AH115" s="17" t="s">
        <v>134</v>
      </c>
      <c r="AI115" s="17" t="s">
        <v>135</v>
      </c>
      <c r="AJ115" s="17" t="s">
        <v>136</v>
      </c>
      <c r="AK115" s="17" t="s">
        <v>137</v>
      </c>
      <c r="AL115" s="17" t="s">
        <v>138</v>
      </c>
      <c r="AM115" s="17" t="s">
        <v>139</v>
      </c>
      <c r="AN115" s="17" t="s">
        <v>140</v>
      </c>
      <c r="AO115" s="17" t="s">
        <v>141</v>
      </c>
      <c r="AP115" s="17" t="s">
        <v>116</v>
      </c>
      <c r="AQ115" s="17" t="s">
        <v>1633</v>
      </c>
      <c r="AR115" s="17" t="s">
        <v>76</v>
      </c>
      <c r="AS115" s="17" t="s">
        <v>1634</v>
      </c>
      <c r="AT115" s="17" t="s">
        <v>1635</v>
      </c>
      <c r="AU115" s="17" t="s">
        <v>1636</v>
      </c>
      <c r="AV115" s="17" t="s">
        <v>1637</v>
      </c>
      <c r="AW115" s="17" t="s">
        <v>1638</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1639</v>
      </c>
      <c r="B116" s="17" t="s">
        <v>112</v>
      </c>
      <c r="C116" s="27">
        <v>20241220</v>
      </c>
      <c r="D116" s="17" t="s">
        <v>1640</v>
      </c>
      <c r="E116" s="17" t="s">
        <v>1641</v>
      </c>
      <c r="F116" s="17" t="s">
        <v>1642</v>
      </c>
      <c r="G116" s="17" t="s">
        <v>116</v>
      </c>
      <c r="H116" s="17" t="s">
        <v>1643</v>
      </c>
      <c r="I116" s="17" t="s">
        <v>116</v>
      </c>
      <c r="J116" s="17" t="s">
        <v>116</v>
      </c>
      <c r="K116" s="17" t="s">
        <v>116</v>
      </c>
      <c r="L116" s="17" t="s">
        <v>116</v>
      </c>
      <c r="M116" s="5" t="s">
        <v>1280</v>
      </c>
      <c r="N116" s="17" t="s">
        <v>1644</v>
      </c>
      <c r="O116" s="17" t="s">
        <v>112</v>
      </c>
      <c r="P116" s="20" t="s">
        <v>122</v>
      </c>
      <c r="Q116" s="17" t="s">
        <v>122</v>
      </c>
      <c r="R116" s="17" t="s">
        <v>122</v>
      </c>
      <c r="S116" s="17" t="s">
        <v>1645</v>
      </c>
      <c r="T116" s="27">
        <v>9782409039553</v>
      </c>
      <c r="U116" s="17" t="s">
        <v>124</v>
      </c>
      <c r="V116" s="27">
        <v>9782409039546</v>
      </c>
      <c r="W116" s="17" t="s">
        <v>125</v>
      </c>
      <c r="X116" s="17" t="s">
        <v>126</v>
      </c>
      <c r="Y116" s="17" t="s">
        <v>112</v>
      </c>
      <c r="Z116" s="27">
        <v>2023</v>
      </c>
      <c r="AA116" s="17" t="s">
        <v>127</v>
      </c>
      <c r="AB116" s="17" t="s">
        <v>1456</v>
      </c>
      <c r="AC116" s="17" t="s">
        <v>129</v>
      </c>
      <c r="AD116" s="17" t="s">
        <v>130</v>
      </c>
      <c r="AE116" s="17" t="s">
        <v>131</v>
      </c>
      <c r="AF116" s="17" t="s">
        <v>132</v>
      </c>
      <c r="AG116" s="17" t="s">
        <v>133</v>
      </c>
      <c r="AH116" s="17" t="s">
        <v>134</v>
      </c>
      <c r="AI116" s="17" t="s">
        <v>135</v>
      </c>
      <c r="AJ116" s="17" t="s">
        <v>136</v>
      </c>
      <c r="AK116" s="17" t="s">
        <v>137</v>
      </c>
      <c r="AL116" s="17" t="s">
        <v>138</v>
      </c>
      <c r="AM116" s="17" t="s">
        <v>139</v>
      </c>
      <c r="AN116" s="17" t="s">
        <v>140</v>
      </c>
      <c r="AO116" s="17" t="s">
        <v>141</v>
      </c>
      <c r="AP116" s="17" t="s">
        <v>116</v>
      </c>
      <c r="AQ116" s="17" t="s">
        <v>1646</v>
      </c>
      <c r="AR116" s="17" t="s">
        <v>76</v>
      </c>
      <c r="AS116" s="17" t="s">
        <v>1647</v>
      </c>
      <c r="AT116" s="17" t="s">
        <v>1648</v>
      </c>
      <c r="AU116" s="17" t="s">
        <v>1649</v>
      </c>
      <c r="AV116" s="17" t="s">
        <v>1472</v>
      </c>
      <c r="AW116" s="17" t="s">
        <v>1650</v>
      </c>
      <c r="AX116" s="17" t="s">
        <v>714</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1651</v>
      </c>
      <c r="B117" s="17" t="s">
        <v>112</v>
      </c>
      <c r="C117" s="27">
        <v>20241220</v>
      </c>
      <c r="D117" s="17" t="s">
        <v>1652</v>
      </c>
      <c r="E117" s="17" t="s">
        <v>1653</v>
      </c>
      <c r="F117" s="17" t="s">
        <v>1393</v>
      </c>
      <c r="G117" s="17" t="s">
        <v>116</v>
      </c>
      <c r="H117" s="17" t="s">
        <v>1394</v>
      </c>
      <c r="I117" s="17" t="s">
        <v>116</v>
      </c>
      <c r="J117" s="17" t="s">
        <v>116</v>
      </c>
      <c r="K117" s="17" t="s">
        <v>116</v>
      </c>
      <c r="L117" s="17" t="s">
        <v>116</v>
      </c>
      <c r="M117" s="5" t="s">
        <v>1264</v>
      </c>
      <c r="N117" s="17" t="s">
        <v>1654</v>
      </c>
      <c r="O117" s="17" t="s">
        <v>112</v>
      </c>
      <c r="P117" s="20" t="s">
        <v>122</v>
      </c>
      <c r="Q117" s="17" t="s">
        <v>122</v>
      </c>
      <c r="R117" s="17" t="s">
        <v>122</v>
      </c>
      <c r="S117" s="17" t="s">
        <v>1655</v>
      </c>
      <c r="T117" s="27">
        <v>9782409042409</v>
      </c>
      <c r="U117" s="17" t="s">
        <v>124</v>
      </c>
      <c r="V117" s="27">
        <v>9782409042393</v>
      </c>
      <c r="W117" s="17" t="s">
        <v>125</v>
      </c>
      <c r="X117" s="17" t="s">
        <v>126</v>
      </c>
      <c r="Y117" s="17" t="s">
        <v>112</v>
      </c>
      <c r="Z117" s="27">
        <v>2023</v>
      </c>
      <c r="AA117" s="17" t="s">
        <v>127</v>
      </c>
      <c r="AB117" s="17" t="s">
        <v>164</v>
      </c>
      <c r="AC117" s="17" t="s">
        <v>129</v>
      </c>
      <c r="AD117" s="17" t="s">
        <v>130</v>
      </c>
      <c r="AE117" s="17" t="s">
        <v>131</v>
      </c>
      <c r="AF117" s="17" t="s">
        <v>132</v>
      </c>
      <c r="AG117" s="17" t="s">
        <v>133</v>
      </c>
      <c r="AH117" s="17" t="s">
        <v>134</v>
      </c>
      <c r="AI117" s="17" t="s">
        <v>135</v>
      </c>
      <c r="AJ117" s="17" t="s">
        <v>136</v>
      </c>
      <c r="AK117" s="17" t="s">
        <v>137</v>
      </c>
      <c r="AL117" s="17" t="s">
        <v>138</v>
      </c>
      <c r="AM117" s="17" t="s">
        <v>139</v>
      </c>
      <c r="AN117" s="17" t="s">
        <v>140</v>
      </c>
      <c r="AO117" s="17" t="s">
        <v>141</v>
      </c>
      <c r="AP117" s="17" t="s">
        <v>116</v>
      </c>
      <c r="AQ117" s="17" t="s">
        <v>1656</v>
      </c>
      <c r="AR117" s="17" t="s">
        <v>76</v>
      </c>
      <c r="AS117" s="17" t="s">
        <v>1237</v>
      </c>
      <c r="AT117" s="17" t="s">
        <v>1238</v>
      </c>
      <c r="AU117" s="17" t="s">
        <v>1239</v>
      </c>
      <c r="AV117" s="17" t="s">
        <v>1241</v>
      </c>
      <c r="AW117" s="17" t="s">
        <v>1657</v>
      </c>
      <c r="AX117" s="17" t="s">
        <v>488</v>
      </c>
      <c r="AY117" s="17" t="s">
        <v>1658</v>
      </c>
      <c r="AZ117" s="17" t="s">
        <v>1659</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1660</v>
      </c>
      <c r="B118" s="17" t="s">
        <v>112</v>
      </c>
      <c r="C118" s="27">
        <v>20241220</v>
      </c>
      <c r="D118" s="17" t="s">
        <v>1661</v>
      </c>
      <c r="E118" s="17" t="s">
        <v>116</v>
      </c>
      <c r="F118" s="17" t="s">
        <v>1561</v>
      </c>
      <c r="G118" s="17" t="s">
        <v>116</v>
      </c>
      <c r="H118" s="17" t="s">
        <v>1562</v>
      </c>
      <c r="I118" s="17" t="s">
        <v>116</v>
      </c>
      <c r="J118" s="17" t="s">
        <v>116</v>
      </c>
      <c r="K118" s="17" t="s">
        <v>116</v>
      </c>
      <c r="L118" s="17" t="s">
        <v>116</v>
      </c>
      <c r="M118" s="5" t="s">
        <v>1264</v>
      </c>
      <c r="N118" s="17" t="s">
        <v>1662</v>
      </c>
      <c r="O118" s="17" t="s">
        <v>112</v>
      </c>
      <c r="P118" s="20" t="s">
        <v>122</v>
      </c>
      <c r="Q118" s="17" t="s">
        <v>122</v>
      </c>
      <c r="R118" s="17" t="s">
        <v>122</v>
      </c>
      <c r="S118" s="17" t="s">
        <v>1663</v>
      </c>
      <c r="T118" s="27">
        <v>9782409042607</v>
      </c>
      <c r="U118" s="17" t="s">
        <v>124</v>
      </c>
      <c r="V118" s="27">
        <v>9782409042591</v>
      </c>
      <c r="W118" s="17" t="s">
        <v>125</v>
      </c>
      <c r="X118" s="17" t="s">
        <v>126</v>
      </c>
      <c r="Y118" s="17" t="s">
        <v>112</v>
      </c>
      <c r="Z118" s="27">
        <v>2023</v>
      </c>
      <c r="AA118" s="17" t="s">
        <v>127</v>
      </c>
      <c r="AB118" s="17" t="s">
        <v>164</v>
      </c>
      <c r="AC118" s="17" t="s">
        <v>129</v>
      </c>
      <c r="AD118" s="17" t="s">
        <v>130</v>
      </c>
      <c r="AE118" s="17" t="s">
        <v>131</v>
      </c>
      <c r="AF118" s="17" t="s">
        <v>132</v>
      </c>
      <c r="AG118" s="17" t="s">
        <v>133</v>
      </c>
      <c r="AH118" s="17" t="s">
        <v>134</v>
      </c>
      <c r="AI118" s="17" t="s">
        <v>135</v>
      </c>
      <c r="AJ118" s="17" t="s">
        <v>136</v>
      </c>
      <c r="AK118" s="17" t="s">
        <v>137</v>
      </c>
      <c r="AL118" s="17" t="s">
        <v>138</v>
      </c>
      <c r="AM118" s="17" t="s">
        <v>139</v>
      </c>
      <c r="AN118" s="17" t="s">
        <v>140</v>
      </c>
      <c r="AO118" s="17" t="s">
        <v>141</v>
      </c>
      <c r="AP118" s="17" t="s">
        <v>116</v>
      </c>
      <c r="AQ118" s="17" t="s">
        <v>1664</v>
      </c>
      <c r="AR118" s="17" t="s">
        <v>76</v>
      </c>
      <c r="AS118" s="17" t="s">
        <v>1665</v>
      </c>
      <c r="AT118" s="17" t="s">
        <v>1666</v>
      </c>
      <c r="AU118" s="17" t="s">
        <v>1667</v>
      </c>
      <c r="AV118" s="17" t="s">
        <v>1668</v>
      </c>
      <c r="AW118" s="17" t="s">
        <v>609</v>
      </c>
      <c r="AX118" s="17" t="s">
        <v>1669</v>
      </c>
      <c r="AY118" s="17" t="s">
        <v>1670</v>
      </c>
      <c r="AZ118" s="17" t="s">
        <v>1671</v>
      </c>
      <c r="BA118" s="17" t="s">
        <v>1672</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1673</v>
      </c>
      <c r="B119" s="17" t="s">
        <v>112</v>
      </c>
      <c r="C119" s="27">
        <v>20241220</v>
      </c>
      <c r="D119" s="17" t="s">
        <v>1674</v>
      </c>
      <c r="E119" s="17" t="s">
        <v>1675</v>
      </c>
      <c r="F119" s="17" t="s">
        <v>529</v>
      </c>
      <c r="G119" s="17" t="s">
        <v>116</v>
      </c>
      <c r="H119" s="17" t="s">
        <v>530</v>
      </c>
      <c r="I119" s="17" t="s">
        <v>116</v>
      </c>
      <c r="J119" s="17" t="s">
        <v>116</v>
      </c>
      <c r="K119" s="17" t="s">
        <v>116</v>
      </c>
      <c r="L119" s="17" t="s">
        <v>116</v>
      </c>
      <c r="M119" s="5" t="s">
        <v>1410</v>
      </c>
      <c r="N119" s="17" t="s">
        <v>1019</v>
      </c>
      <c r="O119" s="17" t="s">
        <v>112</v>
      </c>
      <c r="P119" s="20" t="s">
        <v>122</v>
      </c>
      <c r="Q119" s="17" t="s">
        <v>122</v>
      </c>
      <c r="R119" s="17" t="s">
        <v>122</v>
      </c>
      <c r="S119" s="17" t="s">
        <v>1676</v>
      </c>
      <c r="T119" s="27">
        <v>9782409041822</v>
      </c>
      <c r="U119" s="17" t="s">
        <v>124</v>
      </c>
      <c r="V119" s="27">
        <v>9782409041815</v>
      </c>
      <c r="W119" s="17" t="s">
        <v>125</v>
      </c>
      <c r="X119" s="17" t="s">
        <v>126</v>
      </c>
      <c r="Y119" s="17" t="s">
        <v>112</v>
      </c>
      <c r="Z119" s="27">
        <v>2023</v>
      </c>
      <c r="AA119" s="17" t="s">
        <v>127</v>
      </c>
      <c r="AB119" s="17" t="s">
        <v>260</v>
      </c>
      <c r="AC119" s="17" t="s">
        <v>129</v>
      </c>
      <c r="AD119" s="17" t="s">
        <v>130</v>
      </c>
      <c r="AE119" s="17" t="s">
        <v>131</v>
      </c>
      <c r="AF119" s="17" t="s">
        <v>132</v>
      </c>
      <c r="AG119" s="17" t="s">
        <v>133</v>
      </c>
      <c r="AH119" s="17" t="s">
        <v>134</v>
      </c>
      <c r="AI119" s="17" t="s">
        <v>135</v>
      </c>
      <c r="AJ119" s="17" t="s">
        <v>136</v>
      </c>
      <c r="AK119" s="17" t="s">
        <v>137</v>
      </c>
      <c r="AL119" s="17" t="s">
        <v>138</v>
      </c>
      <c r="AM119" s="17" t="s">
        <v>139</v>
      </c>
      <c r="AN119" s="17" t="s">
        <v>140</v>
      </c>
      <c r="AO119" s="17" t="s">
        <v>141</v>
      </c>
      <c r="AP119" s="17" t="s">
        <v>116</v>
      </c>
      <c r="AQ119" s="17" t="s">
        <v>1677</v>
      </c>
      <c r="AR119" s="17" t="s">
        <v>76</v>
      </c>
      <c r="AS119" s="17" t="s">
        <v>1678</v>
      </c>
      <c r="AT119" s="17" t="s">
        <v>1679</v>
      </c>
      <c r="AU119" s="17" t="s">
        <v>1680</v>
      </c>
      <c r="AV119" s="17" t="s">
        <v>1681</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1682</v>
      </c>
      <c r="B120" s="17" t="s">
        <v>112</v>
      </c>
      <c r="C120" s="27">
        <v>20241220</v>
      </c>
      <c r="D120" s="17" t="s">
        <v>1683</v>
      </c>
      <c r="E120" s="17" t="s">
        <v>1684</v>
      </c>
      <c r="F120" s="17" t="s">
        <v>1685</v>
      </c>
      <c r="G120" s="17" t="s">
        <v>116</v>
      </c>
      <c r="H120" s="17" t="s">
        <v>1686</v>
      </c>
      <c r="I120" s="17" t="s">
        <v>116</v>
      </c>
      <c r="J120" s="17" t="s">
        <v>116</v>
      </c>
      <c r="K120" s="17" t="s">
        <v>116</v>
      </c>
      <c r="L120" s="17" t="s">
        <v>116</v>
      </c>
      <c r="M120" s="5" t="s">
        <v>1280</v>
      </c>
      <c r="N120" s="17" t="s">
        <v>1687</v>
      </c>
      <c r="O120" s="17" t="s">
        <v>112</v>
      </c>
      <c r="P120" s="20" t="s">
        <v>122</v>
      </c>
      <c r="Q120" s="17" t="s">
        <v>122</v>
      </c>
      <c r="R120" s="17" t="s">
        <v>122</v>
      </c>
      <c r="S120" s="17" t="s">
        <v>1688</v>
      </c>
      <c r="T120" s="27">
        <v>9782409039638</v>
      </c>
      <c r="U120" s="17" t="s">
        <v>124</v>
      </c>
      <c r="V120" s="27">
        <v>9782409039621</v>
      </c>
      <c r="W120" s="17" t="s">
        <v>125</v>
      </c>
      <c r="X120" s="17" t="s">
        <v>126</v>
      </c>
      <c r="Y120" s="17" t="s">
        <v>112</v>
      </c>
      <c r="Z120" s="27">
        <v>2023</v>
      </c>
      <c r="AA120" s="17" t="s">
        <v>127</v>
      </c>
      <c r="AB120" s="17" t="s">
        <v>152</v>
      </c>
      <c r="AC120" s="17" t="s">
        <v>129</v>
      </c>
      <c r="AD120" s="17" t="s">
        <v>130</v>
      </c>
      <c r="AE120" s="17" t="s">
        <v>131</v>
      </c>
      <c r="AF120" s="17" t="s">
        <v>132</v>
      </c>
      <c r="AG120" s="17" t="s">
        <v>133</v>
      </c>
      <c r="AH120" s="17" t="s">
        <v>134</v>
      </c>
      <c r="AI120" s="17" t="s">
        <v>135</v>
      </c>
      <c r="AJ120" s="17" t="s">
        <v>136</v>
      </c>
      <c r="AK120" s="17" t="s">
        <v>137</v>
      </c>
      <c r="AL120" s="17" t="s">
        <v>138</v>
      </c>
      <c r="AM120" s="17" t="s">
        <v>139</v>
      </c>
      <c r="AN120" s="17" t="s">
        <v>140</v>
      </c>
      <c r="AO120" s="17" t="s">
        <v>141</v>
      </c>
      <c r="AP120" s="17" t="s">
        <v>116</v>
      </c>
      <c r="AQ120" s="17" t="s">
        <v>1689</v>
      </c>
      <c r="AR120" s="17" t="s">
        <v>76</v>
      </c>
      <c r="AS120" s="17" t="s">
        <v>1690</v>
      </c>
      <c r="AT120" s="17" t="s">
        <v>1691</v>
      </c>
      <c r="AU120" s="17" t="s">
        <v>1692</v>
      </c>
      <c r="AV120" s="17" t="s">
        <v>1693</v>
      </c>
      <c r="AW120" s="17" t="s">
        <v>1694</v>
      </c>
      <c r="AX120" s="17" t="s">
        <v>1695</v>
      </c>
      <c r="AY120" s="17" t="s">
        <v>1696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1697</v>
      </c>
      <c r="B121" s="17" t="s">
        <v>112</v>
      </c>
      <c r="C121" s="27">
        <v>20241220</v>
      </c>
      <c r="D121" s="17" t="s">
        <v>1698</v>
      </c>
      <c r="E121" s="17" t="s">
        <v>1699</v>
      </c>
      <c r="F121" s="17" t="s">
        <v>1700</v>
      </c>
      <c r="G121" s="17" t="s">
        <v>116</v>
      </c>
      <c r="H121" s="17" t="s">
        <v>1701</v>
      </c>
      <c r="I121" s="17" t="s">
        <v>116</v>
      </c>
      <c r="J121" s="17" t="s">
        <v>116</v>
      </c>
      <c r="K121" s="17" t="s">
        <v>116</v>
      </c>
      <c r="L121" s="17" t="s">
        <v>116</v>
      </c>
      <c r="M121" s="5" t="s">
        <v>1333</v>
      </c>
      <c r="N121" s="17" t="s">
        <v>1702</v>
      </c>
      <c r="O121" s="17" t="s">
        <v>112</v>
      </c>
      <c r="P121" s="20" t="s">
        <v>122</v>
      </c>
      <c r="Q121" s="17" t="s">
        <v>122</v>
      </c>
      <c r="R121" s="17" t="s">
        <v>122</v>
      </c>
      <c r="S121" s="17" t="s">
        <v>1703</v>
      </c>
      <c r="T121" s="27">
        <v>9782409041051</v>
      </c>
      <c r="U121" s="17" t="s">
        <v>124</v>
      </c>
      <c r="V121" s="27">
        <v>9782409041044</v>
      </c>
      <c r="W121" s="17" t="s">
        <v>125</v>
      </c>
      <c r="X121" s="17" t="s">
        <v>126</v>
      </c>
      <c r="Y121" s="17" t="s">
        <v>112</v>
      </c>
      <c r="Z121" s="27">
        <v>2023</v>
      </c>
      <c r="AA121" s="17" t="s">
        <v>127</v>
      </c>
      <c r="AB121" s="17" t="s">
        <v>1456</v>
      </c>
      <c r="AC121" s="17" t="s">
        <v>129</v>
      </c>
      <c r="AD121" s="17" t="s">
        <v>130</v>
      </c>
      <c r="AE121" s="17" t="s">
        <v>131</v>
      </c>
      <c r="AF121" s="17" t="s">
        <v>132</v>
      </c>
      <c r="AG121" s="17" t="s">
        <v>133</v>
      </c>
      <c r="AH121" s="17" t="s">
        <v>134</v>
      </c>
      <c r="AI121" s="17" t="s">
        <v>135</v>
      </c>
      <c r="AJ121" s="17" t="s">
        <v>136</v>
      </c>
      <c r="AK121" s="17" t="s">
        <v>137</v>
      </c>
      <c r="AL121" s="17" t="s">
        <v>138</v>
      </c>
      <c r="AM121" s="17" t="s">
        <v>139</v>
      </c>
      <c r="AN121" s="17" t="s">
        <v>140</v>
      </c>
      <c r="AO121" s="17" t="s">
        <v>141</v>
      </c>
      <c r="AP121" s="17" t="s">
        <v>116</v>
      </c>
      <c r="AQ121" s="17" t="s">
        <v>1704</v>
      </c>
      <c r="AR121" s="17" t="s">
        <v>76</v>
      </c>
      <c r="AS121" s="17" t="s">
        <v>1705</v>
      </c>
      <c r="AT121" s="17" t="s">
        <v>1706</v>
      </c>
      <c r="AU121" s="17" t="s">
        <v>1093</v>
      </c>
      <c r="AV121" s="17" t="s">
        <v>1707</v>
      </c>
      <c r="AW121" s="17" t="s">
        <v>1708</v>
      </c>
      <c r="AX121" s="17" t="s">
        <v>1709</v>
      </c>
      <c r="AY121" s="17" t="s">
        <v>755</v>
      </c>
      <c r="AZ121" s="17" t="s">
        <v>1710</v>
      </c>
      <c r="BA121" s="17" t="s">
        <v>1009</v>
      </c>
      <c r="BB121" s="17" t="s">
        <v>1711</v>
      </c>
      <c r="BC121" s="17" t="s">
        <v>1712</v>
      </c>
      <c r="BD121" s="17" t="s">
        <v>1713</v>
      </c>
      <c r="BE121" s="17" t="s">
        <v>1714</v>
      </c>
      <c r="BF121" s="17" t="s">
        <v>1715</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1716</v>
      </c>
      <c r="B122" s="17" t="s">
        <v>112</v>
      </c>
      <c r="C122" s="27">
        <v>20241220</v>
      </c>
      <c r="D122" s="17" t="s">
        <v>968</v>
      </c>
      <c r="E122" s="17" t="s">
        <v>1717</v>
      </c>
      <c r="F122" s="17" t="s">
        <v>970</v>
      </c>
      <c r="G122" s="17" t="s">
        <v>116</v>
      </c>
      <c r="H122" s="17" t="s">
        <v>971</v>
      </c>
      <c r="I122" s="17" t="s">
        <v>116</v>
      </c>
      <c r="J122" s="17" t="s">
        <v>116</v>
      </c>
      <c r="K122" s="17" t="s">
        <v>116</v>
      </c>
      <c r="L122" s="17" t="s">
        <v>116</v>
      </c>
      <c r="M122" s="5" t="s">
        <v>1333</v>
      </c>
      <c r="N122" s="17" t="s">
        <v>1718</v>
      </c>
      <c r="O122" s="17" t="s">
        <v>112</v>
      </c>
      <c r="P122" s="20" t="s">
        <v>122</v>
      </c>
      <c r="Q122" s="17" t="s">
        <v>122</v>
      </c>
      <c r="R122" s="17" t="s">
        <v>122</v>
      </c>
      <c r="S122" s="17" t="s">
        <v>1719</v>
      </c>
      <c r="T122" s="27">
        <v>9782409040450</v>
      </c>
      <c r="U122" s="17" t="s">
        <v>124</v>
      </c>
      <c r="V122" s="27">
        <v>9782409040443</v>
      </c>
      <c r="W122" s="17" t="s">
        <v>125</v>
      </c>
      <c r="X122" s="17" t="s">
        <v>126</v>
      </c>
      <c r="Y122" s="17" t="s">
        <v>112</v>
      </c>
      <c r="Z122" s="27">
        <v>2023</v>
      </c>
      <c r="AA122" s="17" t="s">
        <v>127</v>
      </c>
      <c r="AB122" s="17" t="s">
        <v>1456</v>
      </c>
      <c r="AC122" s="17" t="s">
        <v>129</v>
      </c>
      <c r="AD122" s="17" t="s">
        <v>130</v>
      </c>
      <c r="AE122" s="17" t="s">
        <v>131</v>
      </c>
      <c r="AF122" s="17" t="s">
        <v>132</v>
      </c>
      <c r="AG122" s="17" t="s">
        <v>133</v>
      </c>
      <c r="AH122" s="17" t="s">
        <v>134</v>
      </c>
      <c r="AI122" s="17" t="s">
        <v>135</v>
      </c>
      <c r="AJ122" s="17" t="s">
        <v>136</v>
      </c>
      <c r="AK122" s="17" t="s">
        <v>137</v>
      </c>
      <c r="AL122" s="17" t="s">
        <v>138</v>
      </c>
      <c r="AM122" s="17" t="s">
        <v>139</v>
      </c>
      <c r="AN122" s="17" t="s">
        <v>140</v>
      </c>
      <c r="AO122" s="17" t="s">
        <v>141</v>
      </c>
      <c r="AP122" s="17" t="s">
        <v>116</v>
      </c>
      <c r="AQ122" s="17" t="s">
        <v>1720</v>
      </c>
      <c r="AR122" s="17" t="s">
        <v>76</v>
      </c>
      <c r="AS122" s="17" t="s">
        <v>1721</v>
      </c>
      <c r="AT122" s="17" t="s">
        <v>1722</v>
      </c>
      <c r="AU122" s="17" t="s">
        <v>1723</v>
      </c>
      <c r="AV122" s="17" t="s">
        <v>1724</v>
      </c>
      <c r="AW122" s="17" t="s">
        <v>1725</v>
      </c>
      <c r="AX122" s="17" t="s">
        <v>1726</v>
      </c>
      <c r="AY122" s="17" t="s">
        <v>1727</v>
      </c>
      <c r="AZ122" s="17" t="s">
        <v>980</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1728</v>
      </c>
      <c r="B123" s="17" t="s">
        <v>112</v>
      </c>
      <c r="C123" s="27">
        <v>20241220</v>
      </c>
      <c r="D123" s="17" t="s">
        <v>1729</v>
      </c>
      <c r="E123" s="17" t="s">
        <v>1730</v>
      </c>
      <c r="F123" s="17" t="s">
        <v>1731</v>
      </c>
      <c r="G123" s="17" t="s">
        <v>116</v>
      </c>
      <c r="H123" s="17" t="s">
        <v>1732</v>
      </c>
      <c r="I123" s="17" t="s">
        <v>116</v>
      </c>
      <c r="J123" s="17" t="s">
        <v>116</v>
      </c>
      <c r="K123" s="17" t="s">
        <v>116</v>
      </c>
      <c r="L123" s="17" t="s">
        <v>116</v>
      </c>
      <c r="M123" s="5" t="s">
        <v>1410</v>
      </c>
      <c r="N123" s="17" t="s">
        <v>1733</v>
      </c>
      <c r="O123" s="17" t="s">
        <v>112</v>
      </c>
      <c r="P123" s="20" t="s">
        <v>122</v>
      </c>
      <c r="Q123" s="17" t="s">
        <v>122</v>
      </c>
      <c r="R123" s="17" t="s">
        <v>122</v>
      </c>
      <c r="S123" s="17" t="s">
        <v>1734</v>
      </c>
      <c r="T123" s="27">
        <v>9782409041990</v>
      </c>
      <c r="U123" s="17" t="s">
        <v>124</v>
      </c>
      <c r="V123" s="27">
        <v>9782409041839</v>
      </c>
      <c r="W123" s="17" t="s">
        <v>125</v>
      </c>
      <c r="X123" s="17" t="s">
        <v>126</v>
      </c>
      <c r="Y123" s="17" t="s">
        <v>112</v>
      </c>
      <c r="Z123" s="27">
        <v>2023</v>
      </c>
      <c r="AA123" s="17" t="s">
        <v>127</v>
      </c>
      <c r="AB123" s="17" t="s">
        <v>164</v>
      </c>
      <c r="AC123" s="17" t="s">
        <v>129</v>
      </c>
      <c r="AD123" s="17" t="s">
        <v>130</v>
      </c>
      <c r="AE123" s="17" t="s">
        <v>131</v>
      </c>
      <c r="AF123" s="17" t="s">
        <v>132</v>
      </c>
      <c r="AG123" s="17" t="s">
        <v>133</v>
      </c>
      <c r="AH123" s="17" t="s">
        <v>134</v>
      </c>
      <c r="AI123" s="17" t="s">
        <v>135</v>
      </c>
      <c r="AJ123" s="17" t="s">
        <v>136</v>
      </c>
      <c r="AK123" s="17" t="s">
        <v>137</v>
      </c>
      <c r="AL123" s="17" t="s">
        <v>138</v>
      </c>
      <c r="AM123" s="17" t="s">
        <v>139</v>
      </c>
      <c r="AN123" s="17" t="s">
        <v>140</v>
      </c>
      <c r="AO123" s="17" t="s">
        <v>141</v>
      </c>
      <c r="AP123" s="17" t="s">
        <v>116</v>
      </c>
      <c r="AQ123" s="17" t="s">
        <v>1735</v>
      </c>
      <c r="AR123" s="17" t="s">
        <v>76</v>
      </c>
      <c r="AS123" s="17" t="s">
        <v>1736</v>
      </c>
      <c r="AT123" s="17" t="s">
        <v>1737</v>
      </c>
      <c r="AU123" s="17" t="s">
        <v>1738</v>
      </c>
      <c r="AV123" s="17" t="s">
        <v>1739</v>
      </c>
      <c r="AW123" s="17" t="s">
        <v>1740</v>
      </c>
      <c r="AX123" s="17" t="s">
        <v>1741</v>
      </c>
      <c r="AY123" s="17" t="s">
        <v>1483</v>
      </c>
      <c r="AZ123" s="17" t="s">
        <v>1485</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1742</v>
      </c>
      <c r="B124" s="17" t="s">
        <v>112</v>
      </c>
      <c r="C124" s="27">
        <v>20241220</v>
      </c>
      <c r="D124" s="17" t="s">
        <v>527</v>
      </c>
      <c r="E124" s="17" t="s">
        <v>1743</v>
      </c>
      <c r="F124" s="21" t="s">
        <v>529</v>
      </c>
      <c r="G124" s="17" t="s">
        <v>116</v>
      </c>
      <c r="H124" s="17" t="s">
        <v>530</v>
      </c>
      <c r="I124" s="17" t="s">
        <v>116</v>
      </c>
      <c r="J124" s="17" t="s">
        <v>116</v>
      </c>
      <c r="K124" s="17" t="s">
        <v>116</v>
      </c>
      <c r="L124" s="17" t="s">
        <v>116</v>
      </c>
      <c r="M124" s="5" t="s">
        <v>1280</v>
      </c>
      <c r="N124" s="17" t="s">
        <v>813</v>
      </c>
      <c r="O124" s="17" t="s">
        <v>112</v>
      </c>
      <c r="P124" s="20" t="s">
        <v>122</v>
      </c>
      <c r="Q124" s="17" t="s">
        <v>122</v>
      </c>
      <c r="R124" s="17" t="s">
        <v>122</v>
      </c>
      <c r="S124" s="17" t="s">
        <v>1744</v>
      </c>
      <c r="T124" s="27">
        <v>9782409039379</v>
      </c>
      <c r="U124" s="17" t="s">
        <v>124</v>
      </c>
      <c r="V124" s="27">
        <v>9782409039362</v>
      </c>
      <c r="W124" s="17" t="s">
        <v>125</v>
      </c>
      <c r="X124" s="17" t="s">
        <v>126</v>
      </c>
      <c r="Y124" s="17" t="s">
        <v>112</v>
      </c>
      <c r="Z124" s="27">
        <v>2023</v>
      </c>
      <c r="AA124" s="17" t="s">
        <v>127</v>
      </c>
      <c r="AB124" s="17" t="s">
        <v>1043</v>
      </c>
      <c r="AC124" s="17" t="s">
        <v>129</v>
      </c>
      <c r="AD124" s="17" t="s">
        <v>130</v>
      </c>
      <c r="AE124" s="17" t="s">
        <v>131</v>
      </c>
      <c r="AF124" s="17" t="s">
        <v>132</v>
      </c>
      <c r="AG124" s="17" t="s">
        <v>133</v>
      </c>
      <c r="AH124" s="17" t="s">
        <v>134</v>
      </c>
      <c r="AI124" s="17" t="s">
        <v>135</v>
      </c>
      <c r="AJ124" s="17" t="s">
        <v>136</v>
      </c>
      <c r="AK124" s="17" t="s">
        <v>137</v>
      </c>
      <c r="AL124" s="17" t="s">
        <v>138</v>
      </c>
      <c r="AM124" s="17" t="s">
        <v>139</v>
      </c>
      <c r="AN124" s="17" t="s">
        <v>140</v>
      </c>
      <c r="AO124" s="17" t="s">
        <v>141</v>
      </c>
      <c r="AP124" s="17" t="s">
        <v>116</v>
      </c>
      <c r="AQ124" s="17" t="s">
        <v>1745</v>
      </c>
      <c r="AR124" s="17" t="s">
        <v>76</v>
      </c>
      <c r="AS124" s="17" t="s">
        <v>1746</v>
      </c>
      <c r="AT124" s="17" t="s">
        <v>1747</v>
      </c>
      <c r="AU124" s="17" t="s">
        <v>1679</v>
      </c>
      <c r="AV124" s="17" t="s">
        <v>1748</v>
      </c>
      <c r="AW124" s="17" t="s">
        <v>1749</v>
      </c>
      <c r="AX124" s="17" t="s">
        <v>1750</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1751</v>
      </c>
      <c r="B125" s="4" t="s">
        <v>112</v>
      </c>
      <c r="C125" s="29">
        <v>20241220</v>
      </c>
      <c r="D125" s="4" t="s">
        <v>1752</v>
      </c>
      <c r="E125" s="4" t="s">
        <v>1753</v>
      </c>
      <c r="F125" s="4" t="s">
        <v>1754</v>
      </c>
      <c r="G125" s="4" t="s">
        <v>116</v>
      </c>
      <c r="H125" s="4" t="s">
        <v>1755</v>
      </c>
      <c r="I125" s="4" t="s">
        <v>116</v>
      </c>
      <c r="J125" s="4" t="s">
        <v>116</v>
      </c>
      <c r="K125" s="4" t="s">
        <v>116</v>
      </c>
      <c r="L125" s="4" t="s">
        <v>116</v>
      </c>
      <c r="M125" s="5" t="s">
        <v>1333</v>
      </c>
      <c r="N125" s="4" t="s">
        <v>1756</v>
      </c>
      <c r="O125" s="4" t="s">
        <v>112</v>
      </c>
      <c r="P125" s="7" t="s">
        <v>122</v>
      </c>
      <c r="Q125" s="4" t="s">
        <v>122</v>
      </c>
      <c r="R125" s="4" t="s">
        <v>122</v>
      </c>
      <c r="S125" s="4" t="s">
        <v>1757</v>
      </c>
      <c r="T125" s="29">
        <v>9782409040597</v>
      </c>
      <c r="U125" s="4" t="s">
        <v>124</v>
      </c>
      <c r="V125" s="29">
        <v>9782409040580</v>
      </c>
      <c r="W125" s="4" t="s">
        <v>125</v>
      </c>
      <c r="X125" s="4" t="s">
        <v>126</v>
      </c>
      <c r="Y125" s="4" t="s">
        <v>112</v>
      </c>
      <c r="Z125" s="29">
        <v>2023</v>
      </c>
      <c r="AA125" s="4" t="s">
        <v>127</v>
      </c>
      <c r="AB125" s="4" t="s">
        <v>164</v>
      </c>
      <c r="AC125" s="4" t="s">
        <v>129</v>
      </c>
      <c r="AD125" s="4" t="s">
        <v>130</v>
      </c>
      <c r="AE125" s="4" t="s">
        <v>131</v>
      </c>
      <c r="AF125" s="4" t="s">
        <v>132</v>
      </c>
      <c r="AG125" s="4" t="s">
        <v>133</v>
      </c>
      <c r="AH125" s="4" t="s">
        <v>134</v>
      </c>
      <c r="AI125" s="4" t="s">
        <v>135</v>
      </c>
      <c r="AJ125" s="4" t="s">
        <v>136</v>
      </c>
      <c r="AK125" s="4" t="s">
        <v>137</v>
      </c>
      <c r="AL125" s="4" t="s">
        <v>138</v>
      </c>
      <c r="AM125" s="4" t="s">
        <v>139</v>
      </c>
      <c r="AN125" s="4" t="s">
        <v>140</v>
      </c>
      <c r="AO125" s="4" t="s">
        <v>141</v>
      </c>
      <c r="AP125" s="4" t="s">
        <v>116</v>
      </c>
      <c r="AQ125" s="4" t="s">
        <v>1758</v>
      </c>
      <c r="AR125" s="4" t="s">
        <v>76</v>
      </c>
      <c r="AS125" s="4" t="s">
        <v>1759</v>
      </c>
      <c r="AT125" s="4" t="s">
        <v>1760</v>
      </c>
      <c r="AU125" s="4" t="s">
        <v>1761</v>
      </c>
      <c r="AV125" s="4" t="s">
        <v>681</v>
      </c>
      <c r="AW125" s="4" t="s">
        <v>711</v>
      </c>
      <c r="AX125" s="4" t="s">
        <v>1762</v>
      </c>
      <c r="AY125" s="4" t="s">
        <v>1763</v>
      </c>
      <c r="AZ125" s="4" t="s">
        <v>1764</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1765</v>
      </c>
      <c r="B126" s="4" t="s">
        <v>112</v>
      </c>
      <c r="C126" s="29">
        <v>20241220</v>
      </c>
      <c r="D126" s="4" t="s">
        <v>1766</v>
      </c>
      <c r="E126" s="4" t="s">
        <v>1767</v>
      </c>
      <c r="F126" s="4" t="s">
        <v>1768</v>
      </c>
      <c r="G126" s="4" t="s">
        <v>116</v>
      </c>
      <c r="H126" s="4" t="s">
        <v>1769</v>
      </c>
      <c r="I126" s="4" t="s">
        <v>116</v>
      </c>
      <c r="J126" s="4" t="s">
        <v>116</v>
      </c>
      <c r="K126" s="4" t="s">
        <v>116</v>
      </c>
      <c r="L126" s="4" t="s">
        <v>116</v>
      </c>
      <c r="M126" s="5" t="s">
        <v>1362</v>
      </c>
      <c r="N126" s="4" t="s">
        <v>1770</v>
      </c>
      <c r="O126" s="4" t="s">
        <v>112</v>
      </c>
      <c r="P126" s="7" t="s">
        <v>122</v>
      </c>
      <c r="Q126" s="4" t="s">
        <v>122</v>
      </c>
      <c r="R126" s="4" t="s">
        <v>122</v>
      </c>
      <c r="S126" s="4" t="s">
        <v>1771</v>
      </c>
      <c r="T126" s="29">
        <v>9782409042867</v>
      </c>
      <c r="U126" s="4" t="s">
        <v>124</v>
      </c>
      <c r="V126" s="29">
        <v>9782409042850</v>
      </c>
      <c r="W126" s="4" t="s">
        <v>125</v>
      </c>
      <c r="X126" s="4" t="s">
        <v>126</v>
      </c>
      <c r="Y126" s="4" t="s">
        <v>112</v>
      </c>
      <c r="Z126" s="29">
        <v>2023</v>
      </c>
      <c r="AA126" s="4" t="s">
        <v>127</v>
      </c>
      <c r="AB126" s="4" t="s">
        <v>914</v>
      </c>
      <c r="AC126" s="4" t="s">
        <v>129</v>
      </c>
      <c r="AD126" s="4" t="s">
        <v>130</v>
      </c>
      <c r="AE126" s="4" t="s">
        <v>131</v>
      </c>
      <c r="AF126" s="4" t="s">
        <v>132</v>
      </c>
      <c r="AG126" s="4" t="s">
        <v>133</v>
      </c>
      <c r="AH126" s="4" t="s">
        <v>134</v>
      </c>
      <c r="AI126" s="4" t="s">
        <v>135</v>
      </c>
      <c r="AJ126" s="4" t="s">
        <v>136</v>
      </c>
      <c r="AK126" s="4" t="s">
        <v>137</v>
      </c>
      <c r="AL126" s="4" t="s">
        <v>138</v>
      </c>
      <c r="AM126" s="4" t="s">
        <v>139</v>
      </c>
      <c r="AN126" s="4" t="s">
        <v>140</v>
      </c>
      <c r="AO126" s="4" t="s">
        <v>141</v>
      </c>
      <c r="AP126" s="4" t="s">
        <v>116</v>
      </c>
      <c r="AQ126" s="4" t="s">
        <v>1772</v>
      </c>
      <c r="AR126" s="4" t="s">
        <v>76</v>
      </c>
      <c r="AS126" s="4" t="s">
        <v>1773</v>
      </c>
      <c r="AT126" s="4" t="s">
        <v>1075</v>
      </c>
      <c r="AU126" s="4" t="s">
        <v>1774</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1775</v>
      </c>
      <c r="B127" s="4" t="s">
        <v>112</v>
      </c>
      <c r="C127" s="29">
        <v>20241220</v>
      </c>
      <c r="D127" s="4" t="s">
        <v>1776</v>
      </c>
      <c r="E127" s="4" t="s">
        <v>1777</v>
      </c>
      <c r="F127" s="4" t="s">
        <v>474</v>
      </c>
      <c r="G127" s="4" t="s">
        <v>116</v>
      </c>
      <c r="H127" s="4" t="s">
        <v>475</v>
      </c>
      <c r="I127" s="4" t="s">
        <v>116</v>
      </c>
      <c r="J127" s="4" t="s">
        <v>116</v>
      </c>
      <c r="K127" s="4" t="s">
        <v>116</v>
      </c>
      <c r="L127" s="4" t="s">
        <v>116</v>
      </c>
      <c r="M127" s="5" t="s">
        <v>1385</v>
      </c>
      <c r="N127" s="4" t="s">
        <v>1778</v>
      </c>
      <c r="O127" s="4" t="s">
        <v>112</v>
      </c>
      <c r="P127" s="7" t="s">
        <v>122</v>
      </c>
      <c r="Q127" s="4" t="s">
        <v>122</v>
      </c>
      <c r="R127" s="4" t="s">
        <v>122</v>
      </c>
      <c r="S127" s="4" t="s">
        <v>1779</v>
      </c>
      <c r="T127" s="29">
        <v>9782409041730</v>
      </c>
      <c r="U127" s="4" t="s">
        <v>124</v>
      </c>
      <c r="V127" s="29">
        <v>9782409041723</v>
      </c>
      <c r="W127" s="4" t="s">
        <v>125</v>
      </c>
      <c r="X127" s="4" t="s">
        <v>126</v>
      </c>
      <c r="Y127" s="4" t="s">
        <v>112</v>
      </c>
      <c r="Z127" s="29">
        <v>2023</v>
      </c>
      <c r="AA127" s="4" t="s">
        <v>127</v>
      </c>
      <c r="AB127" s="4" t="s">
        <v>152</v>
      </c>
      <c r="AC127" s="4" t="s">
        <v>129</v>
      </c>
      <c r="AD127" s="4" t="s">
        <v>130</v>
      </c>
      <c r="AE127" s="4" t="s">
        <v>131</v>
      </c>
      <c r="AF127" s="4" t="s">
        <v>132</v>
      </c>
      <c r="AG127" s="4" t="s">
        <v>133</v>
      </c>
      <c r="AH127" s="4" t="s">
        <v>134</v>
      </c>
      <c r="AI127" s="4" t="s">
        <v>135</v>
      </c>
      <c r="AJ127" s="4" t="s">
        <v>136</v>
      </c>
      <c r="AK127" s="4" t="s">
        <v>137</v>
      </c>
      <c r="AL127" s="4" t="s">
        <v>138</v>
      </c>
      <c r="AM127" s="4" t="s">
        <v>139</v>
      </c>
      <c r="AN127" s="4" t="s">
        <v>140</v>
      </c>
      <c r="AO127" s="4" t="s">
        <v>141</v>
      </c>
      <c r="AP127" s="4" t="s">
        <v>116</v>
      </c>
      <c r="AQ127" s="4" t="s">
        <v>1780</v>
      </c>
      <c r="AR127" s="4" t="s">
        <v>76</v>
      </c>
      <c r="AS127" s="4" t="s">
        <v>1781</v>
      </c>
      <c r="AT127" s="4" t="s">
        <v>1782</v>
      </c>
      <c r="AU127" s="4" t="s">
        <v>1783</v>
      </c>
      <c r="AV127" s="4" t="s">
        <v>1784</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1785</v>
      </c>
      <c r="B128" s="4" t="s">
        <v>112</v>
      </c>
      <c r="C128" s="29">
        <v>20241220</v>
      </c>
      <c r="D128" s="4" t="s">
        <v>1786</v>
      </c>
      <c r="E128" s="4" t="s">
        <v>1787</v>
      </c>
      <c r="F128" s="4" t="s">
        <v>1788</v>
      </c>
      <c r="G128" s="4" t="s">
        <v>116</v>
      </c>
      <c r="H128" s="4" t="s">
        <v>1789</v>
      </c>
      <c r="I128" s="4" t="s">
        <v>116</v>
      </c>
      <c r="J128" s="4" t="s">
        <v>116</v>
      </c>
      <c r="K128" s="4" t="s">
        <v>116</v>
      </c>
      <c r="L128" s="4" t="s">
        <v>116</v>
      </c>
      <c r="M128" s="5" t="s">
        <v>1333</v>
      </c>
      <c r="N128" s="4" t="s">
        <v>1790</v>
      </c>
      <c r="O128" s="4" t="s">
        <v>112</v>
      </c>
      <c r="P128" s="7" t="s">
        <v>122</v>
      </c>
      <c r="Q128" s="17" t="s">
        <v>122</v>
      </c>
      <c r="R128" s="4" t="s">
        <v>122</v>
      </c>
      <c r="S128" s="4" t="s">
        <v>1791</v>
      </c>
      <c r="T128" s="29">
        <v>9782409040658</v>
      </c>
      <c r="U128" s="4" t="s">
        <v>124</v>
      </c>
      <c r="V128" s="29">
        <v>9782409040641</v>
      </c>
      <c r="W128" s="4" t="s">
        <v>125</v>
      </c>
      <c r="X128" s="4" t="s">
        <v>126</v>
      </c>
      <c r="Y128" s="4" t="s">
        <v>112</v>
      </c>
      <c r="Z128" s="29">
        <v>2023</v>
      </c>
      <c r="AA128" s="4" t="s">
        <v>127</v>
      </c>
      <c r="AB128" s="4" t="s">
        <v>152</v>
      </c>
      <c r="AC128" s="4" t="s">
        <v>129</v>
      </c>
      <c r="AD128" s="4" t="s">
        <v>130</v>
      </c>
      <c r="AE128" s="4" t="s">
        <v>131</v>
      </c>
      <c r="AF128" s="4" t="s">
        <v>132</v>
      </c>
      <c r="AG128" s="4" t="s">
        <v>133</v>
      </c>
      <c r="AH128" s="4" t="s">
        <v>134</v>
      </c>
      <c r="AI128" s="4" t="s">
        <v>135</v>
      </c>
      <c r="AJ128" s="4" t="s">
        <v>136</v>
      </c>
      <c r="AK128" s="4" t="s">
        <v>137</v>
      </c>
      <c r="AL128" s="4" t="s">
        <v>138</v>
      </c>
      <c r="AM128" s="4" t="s">
        <v>139</v>
      </c>
      <c r="AN128" s="4" t="s">
        <v>140</v>
      </c>
      <c r="AO128" s="4" t="s">
        <v>141</v>
      </c>
      <c r="AP128" s="4" t="s">
        <v>116</v>
      </c>
      <c r="AQ128" s="4" t="s">
        <v>1792</v>
      </c>
      <c r="AR128" s="4" t="s">
        <v>76</v>
      </c>
      <c r="AS128" s="4" t="s">
        <v>1793</v>
      </c>
      <c r="AT128" s="4" t="s">
        <v>1794</v>
      </c>
      <c r="AU128" s="4" t="s">
        <v>1795</v>
      </c>
      <c r="AV128" s="4" t="s">
        <v>1567</v>
      </c>
      <c r="AW128" s="4" t="s">
        <v>1796</v>
      </c>
      <c r="AX128" s="4" t="s">
        <v>1797</v>
      </c>
      <c r="AY128" s="4" t="s">
        <v>470</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1798</v>
      </c>
      <c r="B129" s="4" t="s">
        <v>112</v>
      </c>
      <c r="C129" s="29">
        <v>20241220</v>
      </c>
      <c r="D129" s="4" t="s">
        <v>1799</v>
      </c>
      <c r="E129" s="4" t="s">
        <v>1800</v>
      </c>
      <c r="F129" s="4" t="s">
        <v>1801</v>
      </c>
      <c r="G129" s="4" t="s">
        <v>116</v>
      </c>
      <c r="H129" s="4" t="s">
        <v>1802</v>
      </c>
      <c r="I129" s="4" t="s">
        <v>116</v>
      </c>
      <c r="J129" s="4" t="s">
        <v>116</v>
      </c>
      <c r="K129" s="4" t="s">
        <v>116</v>
      </c>
      <c r="L129" s="4" t="s">
        <v>116</v>
      </c>
      <c r="M129" s="5" t="s">
        <v>1803</v>
      </c>
      <c r="N129" s="4" t="s">
        <v>341</v>
      </c>
      <c r="O129" s="4" t="s">
        <v>112</v>
      </c>
      <c r="P129" s="7" t="s">
        <v>122</v>
      </c>
      <c r="Q129" s="4" t="s">
        <v>122</v>
      </c>
      <c r="R129" s="4" t="s">
        <v>122</v>
      </c>
      <c r="S129" s="4" t="s">
        <v>1804</v>
      </c>
      <c r="T129" s="29">
        <v>9782409038594</v>
      </c>
      <c r="U129" s="4" t="s">
        <v>124</v>
      </c>
      <c r="V129" s="29">
        <v>9782409038587</v>
      </c>
      <c r="W129" s="4" t="s">
        <v>125</v>
      </c>
      <c r="X129" s="4" t="s">
        <v>126</v>
      </c>
      <c r="Y129" s="4" t="s">
        <v>112</v>
      </c>
      <c r="Z129" s="29">
        <v>2023</v>
      </c>
      <c r="AA129" s="4" t="s">
        <v>127</v>
      </c>
      <c r="AB129" s="4" t="s">
        <v>128</v>
      </c>
      <c r="AC129" s="4" t="s">
        <v>129</v>
      </c>
      <c r="AD129" s="4" t="s">
        <v>130</v>
      </c>
      <c r="AE129" s="4" t="s">
        <v>131</v>
      </c>
      <c r="AF129" s="4" t="s">
        <v>132</v>
      </c>
      <c r="AG129" s="4" t="s">
        <v>133</v>
      </c>
      <c r="AH129" s="4" t="s">
        <v>134</v>
      </c>
      <c r="AI129" s="4" t="s">
        <v>135</v>
      </c>
      <c r="AJ129" s="4" t="s">
        <v>136</v>
      </c>
      <c r="AK129" s="4" t="s">
        <v>137</v>
      </c>
      <c r="AL129" s="4" t="s">
        <v>138</v>
      </c>
      <c r="AM129" s="4" t="s">
        <v>139</v>
      </c>
      <c r="AN129" s="4" t="s">
        <v>140</v>
      </c>
      <c r="AO129" s="4" t="s">
        <v>141</v>
      </c>
      <c r="AP129" s="4" t="s">
        <v>116</v>
      </c>
      <c r="AQ129" s="4" t="s">
        <v>1805</v>
      </c>
      <c r="AR129" s="4" t="s">
        <v>76</v>
      </c>
      <c r="AS129" s="4" t="s">
        <v>1806</v>
      </c>
      <c r="AT129" s="4" t="s">
        <v>1807</v>
      </c>
      <c r="AU129" s="4" t="s">
        <v>1808</v>
      </c>
      <c r="AV129" s="4" t="s">
        <v>1809</v>
      </c>
      <c r="AW129" s="4" t="s">
        <v>1810</v>
      </c>
      <c r="AX129" s="4" t="s">
        <v>1811</v>
      </c>
      <c r="AY129" s="4" t="s">
        <v>1812</v>
      </c>
      <c r="AZ129" s="4" t="s">
        <v>1813</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1814</v>
      </c>
      <c r="B130" s="4" t="s">
        <v>112</v>
      </c>
      <c r="C130" s="29">
        <v>20241220</v>
      </c>
      <c r="D130" s="4" t="s">
        <v>1391</v>
      </c>
      <c r="E130" s="4" t="s">
        <v>1815</v>
      </c>
      <c r="F130" s="4" t="s">
        <v>1816</v>
      </c>
      <c r="G130" s="4" t="s">
        <v>116</v>
      </c>
      <c r="H130" s="4" t="s">
        <v>1817</v>
      </c>
      <c r="I130" s="4" t="s">
        <v>116</v>
      </c>
      <c r="J130" s="4" t="s">
        <v>116</v>
      </c>
      <c r="K130" s="4" t="s">
        <v>116</v>
      </c>
      <c r="L130" s="4" t="s">
        <v>116</v>
      </c>
      <c r="M130" s="5" t="s">
        <v>1249</v>
      </c>
      <c r="N130" s="4" t="s">
        <v>1818</v>
      </c>
      <c r="O130" s="4" t="s">
        <v>112</v>
      </c>
      <c r="P130" s="7" t="s">
        <v>122</v>
      </c>
      <c r="Q130" s="4" t="s">
        <v>122</v>
      </c>
      <c r="R130" s="4" t="s">
        <v>122</v>
      </c>
      <c r="S130" s="4" t="s">
        <v>1819</v>
      </c>
      <c r="T130" s="29">
        <v>9782409039751</v>
      </c>
      <c r="U130" s="4" t="s">
        <v>124</v>
      </c>
      <c r="V130" s="29">
        <v>9782409039744</v>
      </c>
      <c r="W130" s="4" t="s">
        <v>125</v>
      </c>
      <c r="X130" s="4" t="s">
        <v>126</v>
      </c>
      <c r="Y130" s="4" t="s">
        <v>112</v>
      </c>
      <c r="Z130" s="29">
        <v>2023</v>
      </c>
      <c r="AA130" s="4" t="s">
        <v>127</v>
      </c>
      <c r="AB130" s="4" t="s">
        <v>164</v>
      </c>
      <c r="AC130" s="4" t="s">
        <v>129</v>
      </c>
      <c r="AD130" s="4" t="s">
        <v>130</v>
      </c>
      <c r="AE130" s="4" t="s">
        <v>131</v>
      </c>
      <c r="AF130" s="4" t="s">
        <v>132</v>
      </c>
      <c r="AG130" s="4" t="s">
        <v>133</v>
      </c>
      <c r="AH130" s="4" t="s">
        <v>134</v>
      </c>
      <c r="AI130" s="4" t="s">
        <v>135</v>
      </c>
      <c r="AJ130" s="4" t="s">
        <v>136</v>
      </c>
      <c r="AK130" s="4" t="s">
        <v>137</v>
      </c>
      <c r="AL130" s="4" t="s">
        <v>138</v>
      </c>
      <c r="AM130" s="4" t="s">
        <v>139</v>
      </c>
      <c r="AN130" s="4" t="s">
        <v>140</v>
      </c>
      <c r="AO130" s="4" t="s">
        <v>141</v>
      </c>
      <c r="AP130" s="4" t="s">
        <v>116</v>
      </c>
      <c r="AQ130" s="4" t="s">
        <v>1820</v>
      </c>
      <c r="AR130" s="4" t="s">
        <v>76</v>
      </c>
      <c r="AS130" s="4" t="s">
        <v>1399</v>
      </c>
      <c r="AT130" s="4" t="s">
        <v>1285</v>
      </c>
      <c r="AU130" s="4" t="s">
        <v>1400</v>
      </c>
      <c r="AV130" s="4" t="s">
        <v>1401</v>
      </c>
      <c r="AW130" s="4" t="s">
        <v>1821</v>
      </c>
      <c r="AX130" s="4" t="s">
        <v>1822</v>
      </c>
      <c r="AY130" s="4" t="s">
        <v>1403</v>
      </c>
      <c r="AZ130" s="4" t="s">
        <v>1823</v>
      </c>
      <c r="BA130" s="4" t="s">
        <v>821</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1824</v>
      </c>
      <c r="B131" s="4" t="s">
        <v>112</v>
      </c>
      <c r="C131" s="29">
        <v>20241220</v>
      </c>
      <c r="D131" s="4" t="s">
        <v>1825</v>
      </c>
      <c r="E131" s="4" t="s">
        <v>1826</v>
      </c>
      <c r="F131" s="4" t="s">
        <v>1827</v>
      </c>
      <c r="G131" s="4" t="s">
        <v>116</v>
      </c>
      <c r="H131" s="4" t="s">
        <v>1828</v>
      </c>
      <c r="I131" s="4" t="s">
        <v>116</v>
      </c>
      <c r="J131" s="4" t="s">
        <v>116</v>
      </c>
      <c r="K131" s="4" t="s">
        <v>116</v>
      </c>
      <c r="L131" s="4" t="s">
        <v>116</v>
      </c>
      <c r="M131" s="5" t="s">
        <v>1582</v>
      </c>
      <c r="N131" s="4" t="s">
        <v>1829</v>
      </c>
      <c r="O131" s="4" t="s">
        <v>112</v>
      </c>
      <c r="P131" s="7" t="s">
        <v>122</v>
      </c>
      <c r="Q131" s="4" t="s">
        <v>122</v>
      </c>
      <c r="R131" s="4" t="s">
        <v>122</v>
      </c>
      <c r="S131" s="4" t="s">
        <v>1830</v>
      </c>
      <c r="T131" s="29">
        <v>9782409040498</v>
      </c>
      <c r="U131" s="4" t="s">
        <v>124</v>
      </c>
      <c r="V131" s="29">
        <v>9782409040481</v>
      </c>
      <c r="W131" s="4" t="s">
        <v>125</v>
      </c>
      <c r="X131" s="4" t="s">
        <v>126</v>
      </c>
      <c r="Y131" s="4" t="s">
        <v>112</v>
      </c>
      <c r="Z131" s="29">
        <v>2023</v>
      </c>
      <c r="AA131" s="4" t="s">
        <v>127</v>
      </c>
      <c r="AB131" s="4" t="s">
        <v>260</v>
      </c>
      <c r="AC131" s="4" t="s">
        <v>129</v>
      </c>
      <c r="AD131" s="4" t="s">
        <v>130</v>
      </c>
      <c r="AE131" s="4" t="s">
        <v>131</v>
      </c>
      <c r="AF131" s="4" t="s">
        <v>132</v>
      </c>
      <c r="AG131" s="4" t="s">
        <v>133</v>
      </c>
      <c r="AH131" s="4" t="s">
        <v>134</v>
      </c>
      <c r="AI131" s="4" t="s">
        <v>135</v>
      </c>
      <c r="AJ131" s="4" t="s">
        <v>136</v>
      </c>
      <c r="AK131" s="4" t="s">
        <v>137</v>
      </c>
      <c r="AL131" s="4" t="s">
        <v>138</v>
      </c>
      <c r="AM131" s="4" t="s">
        <v>139</v>
      </c>
      <c r="AN131" s="4" t="s">
        <v>140</v>
      </c>
      <c r="AO131" s="4" t="s">
        <v>141</v>
      </c>
      <c r="AP131" s="4" t="s">
        <v>116</v>
      </c>
      <c r="AQ131" s="4" t="s">
        <v>1831</v>
      </c>
      <c r="AR131" s="4" t="s">
        <v>76</v>
      </c>
      <c r="AS131" s="4" t="s">
        <v>1832</v>
      </c>
      <c r="AT131" s="4" t="s">
        <v>1833</v>
      </c>
      <c r="AU131" s="4" t="s">
        <v>1834</v>
      </c>
      <c r="AV131" s="4" t="s">
        <v>1835</v>
      </c>
      <c r="AW131" s="4" t="s">
        <v>1836</v>
      </c>
      <c r="AX131" s="4" t="s">
        <v>1443</v>
      </c>
      <c r="AY131" s="4" t="s">
        <v>1837</v>
      </c>
      <c r="AZ131" s="4" t="s">
        <v>1838</v>
      </c>
      <c r="BA131" s="4" t="s">
        <v>1839</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1840</v>
      </c>
      <c r="B132" s="4" t="s">
        <v>112</v>
      </c>
      <c r="C132" s="29">
        <v>20241220</v>
      </c>
      <c r="D132" s="4" t="s">
        <v>1841</v>
      </c>
      <c r="E132" s="4" t="s">
        <v>1842</v>
      </c>
      <c r="F132" s="4" t="s">
        <v>1843</v>
      </c>
      <c r="G132" s="4" t="s">
        <v>116</v>
      </c>
      <c r="H132" s="4" t="s">
        <v>1844</v>
      </c>
      <c r="I132" s="4" t="s">
        <v>116</v>
      </c>
      <c r="J132" s="4" t="s">
        <v>116</v>
      </c>
      <c r="K132" s="4" t="s">
        <v>116</v>
      </c>
      <c r="L132" s="4" t="s">
        <v>116</v>
      </c>
      <c r="M132" s="5" t="s">
        <v>1385</v>
      </c>
      <c r="N132" s="4" t="s">
        <v>1845</v>
      </c>
      <c r="O132" s="4" t="s">
        <v>112</v>
      </c>
      <c r="P132" s="7" t="s">
        <v>122</v>
      </c>
      <c r="Q132" s="4" t="s">
        <v>122</v>
      </c>
      <c r="R132" s="4" t="s">
        <v>122</v>
      </c>
      <c r="S132" s="4" t="s">
        <v>1846</v>
      </c>
      <c r="T132" s="29">
        <v>9782409041457</v>
      </c>
      <c r="U132" s="4" t="s">
        <v>124</v>
      </c>
      <c r="V132" s="29">
        <v>9782409041440</v>
      </c>
      <c r="W132" s="4" t="s">
        <v>125</v>
      </c>
      <c r="X132" s="4" t="s">
        <v>126</v>
      </c>
      <c r="Y132" s="4" t="s">
        <v>112</v>
      </c>
      <c r="Z132" s="29">
        <v>2023</v>
      </c>
      <c r="AA132" s="4" t="s">
        <v>127</v>
      </c>
      <c r="AB132" s="4" t="s">
        <v>260</v>
      </c>
      <c r="AC132" s="4" t="s">
        <v>129</v>
      </c>
      <c r="AD132" s="4" t="s">
        <v>130</v>
      </c>
      <c r="AE132" s="4" t="s">
        <v>131</v>
      </c>
      <c r="AF132" s="4" t="s">
        <v>132</v>
      </c>
      <c r="AG132" s="4" t="s">
        <v>133</v>
      </c>
      <c r="AH132" s="4" t="s">
        <v>134</v>
      </c>
      <c r="AI132" s="4" t="s">
        <v>135</v>
      </c>
      <c r="AJ132" s="4" t="s">
        <v>136</v>
      </c>
      <c r="AK132" s="4" t="s">
        <v>137</v>
      </c>
      <c r="AL132" s="4" t="s">
        <v>138</v>
      </c>
      <c r="AM132" s="4" t="s">
        <v>139</v>
      </c>
      <c r="AN132" s="4" t="s">
        <v>140</v>
      </c>
      <c r="AO132" s="4" t="s">
        <v>141</v>
      </c>
      <c r="AP132" s="4" t="s">
        <v>116</v>
      </c>
      <c r="AQ132" s="4" t="s">
        <v>1847</v>
      </c>
      <c r="AR132" s="4" t="s">
        <v>76</v>
      </c>
      <c r="AS132" s="4" t="s">
        <v>1848</v>
      </c>
      <c r="AT132" s="4" t="s">
        <v>1849</v>
      </c>
      <c r="AU132" s="4" t="s">
        <v>1850</v>
      </c>
      <c r="AV132" s="4" t="s">
        <v>1851</v>
      </c>
      <c r="AW132" s="4" t="s">
        <v>1528</v>
      </c>
      <c r="AX132" s="4" t="s">
        <v>1852</v>
      </c>
      <c r="AY132" s="4" t="s">
        <v>1853</v>
      </c>
      <c r="AZ132" s="4" t="s">
        <v>1530</v>
      </c>
      <c r="BA132" s="4" t="s">
        <v>1854</v>
      </c>
      <c r="BB132" s="4" t="s">
        <v>1855</v>
      </c>
      <c r="BC132" s="4" t="s">
        <v>1856</v>
      </c>
      <c r="BD132" s="4" t="s">
        <v>1857</v>
      </c>
      <c r="BE132" s="4" t="s">
        <v>1858</v>
      </c>
      <c r="BF132" s="4" t="s">
        <v>1859</v>
      </c>
      <c r="BG132" s="4" t="s">
        <v>1860</v>
      </c>
      <c r="BH132" s="4" t="s">
        <v>1861</v>
      </c>
      <c r="BI132" s="4" t="s">
        <v>1862</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1863</v>
      </c>
      <c r="B133" s="4" t="s">
        <v>112</v>
      </c>
      <c r="C133" s="29">
        <v>20241220</v>
      </c>
      <c r="D133" s="4" t="s">
        <v>1864</v>
      </c>
      <c r="E133" s="4" t="s">
        <v>116</v>
      </c>
      <c r="F133" s="4" t="s">
        <v>1318</v>
      </c>
      <c r="G133" s="4" t="s">
        <v>116</v>
      </c>
      <c r="H133" s="4" t="s">
        <v>1319</v>
      </c>
      <c r="I133" s="4" t="s">
        <v>116</v>
      </c>
      <c r="J133" s="4" t="s">
        <v>116</v>
      </c>
      <c r="K133" s="4" t="s">
        <v>116</v>
      </c>
      <c r="L133" s="4" t="s">
        <v>116</v>
      </c>
      <c r="M133" s="5" t="s">
        <v>1280</v>
      </c>
      <c r="N133" s="4" t="s">
        <v>448</v>
      </c>
      <c r="O133" s="4" t="s">
        <v>112</v>
      </c>
      <c r="P133" s="7" t="s">
        <v>122</v>
      </c>
      <c r="Q133" s="4" t="s">
        <v>122</v>
      </c>
      <c r="R133" s="4" t="s">
        <v>122</v>
      </c>
      <c r="S133" s="4" t="s">
        <v>1865</v>
      </c>
      <c r="T133" s="29">
        <v>9782409039591</v>
      </c>
      <c r="U133" s="4" t="s">
        <v>124</v>
      </c>
      <c r="V133" s="29">
        <v>9782409039584</v>
      </c>
      <c r="W133" s="4" t="s">
        <v>125</v>
      </c>
      <c r="X133" s="4" t="s">
        <v>126</v>
      </c>
      <c r="Y133" s="4" t="s">
        <v>112</v>
      </c>
      <c r="Z133" s="29">
        <v>2023</v>
      </c>
      <c r="AA133" s="4" t="s">
        <v>127</v>
      </c>
      <c r="AB133" s="4" t="s">
        <v>333</v>
      </c>
      <c r="AC133" s="4" t="s">
        <v>129</v>
      </c>
      <c r="AD133" s="4" t="s">
        <v>130</v>
      </c>
      <c r="AE133" s="4" t="s">
        <v>131</v>
      </c>
      <c r="AF133" s="4" t="s">
        <v>132</v>
      </c>
      <c r="AG133" s="4" t="s">
        <v>133</v>
      </c>
      <c r="AH133" s="4" t="s">
        <v>134</v>
      </c>
      <c r="AI133" s="4" t="s">
        <v>135</v>
      </c>
      <c r="AJ133" s="4" t="s">
        <v>136</v>
      </c>
      <c r="AK133" s="4" t="s">
        <v>137</v>
      </c>
      <c r="AL133" s="4" t="s">
        <v>138</v>
      </c>
      <c r="AM133" s="4" t="s">
        <v>139</v>
      </c>
      <c r="AN133" s="4" t="s">
        <v>140</v>
      </c>
      <c r="AO133" s="4" t="s">
        <v>141</v>
      </c>
      <c r="AP133" s="4" t="s">
        <v>116</v>
      </c>
      <c r="AQ133" s="4" t="s">
        <v>1866</v>
      </c>
      <c r="AR133" s="4" t="s">
        <v>76</v>
      </c>
      <c r="AS133" s="4" t="s">
        <v>1867</v>
      </c>
      <c r="AT133" s="4" t="s">
        <v>1868</v>
      </c>
      <c r="AU133" s="4" t="s">
        <v>1869</v>
      </c>
      <c r="AV133" s="4" t="s">
        <v>1870</v>
      </c>
      <c r="AW133" s="4" t="s">
        <v>1871</v>
      </c>
      <c r="AX133" s="4" t="s">
        <v>1872</v>
      </c>
      <c r="AY133" s="4" t="s">
        <v>1073</v>
      </c>
      <c r="AZ133" s="4" t="s">
        <v>1873</v>
      </c>
      <c r="BA133" s="4" t="s">
        <v>1874</v>
      </c>
      <c r="BB133" s="4" t="s">
        <v>586</v>
      </c>
      <c r="BC133" s="4" t="s">
        <v>1875</v>
      </c>
      <c r="BD133" s="4" t="s">
        <v>1876</v>
      </c>
      <c r="BE133" s="4" t="s">
        <v>1877</v>
      </c>
      <c r="BF133" s="4" t="s">
        <v>1878</v>
      </c>
      <c r="BG133" s="4" t="s">
        <v>1879</v>
      </c>
      <c r="BH133" s="4" t="s">
        <v>1880</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1881</v>
      </c>
      <c r="B134" s="4" t="s">
        <v>112</v>
      </c>
      <c r="C134" s="29">
        <v>20241220</v>
      </c>
      <c r="D134" s="4" t="s">
        <v>1882</v>
      </c>
      <c r="E134" s="4" t="s">
        <v>116</v>
      </c>
      <c r="F134" s="4" t="s">
        <v>1318</v>
      </c>
      <c r="G134" s="4" t="s">
        <v>116</v>
      </c>
      <c r="H134" s="4" t="s">
        <v>1319</v>
      </c>
      <c r="I134" s="4" t="s">
        <v>116</v>
      </c>
      <c r="J134" s="4" t="s">
        <v>116</v>
      </c>
      <c r="K134" s="4" t="s">
        <v>116</v>
      </c>
      <c r="L134" s="4" t="s">
        <v>116</v>
      </c>
      <c r="M134" s="5" t="s">
        <v>1410</v>
      </c>
      <c r="N134" s="4" t="s">
        <v>1883</v>
      </c>
      <c r="O134" s="4" t="s">
        <v>112</v>
      </c>
      <c r="P134" s="7" t="s">
        <v>122</v>
      </c>
      <c r="Q134" s="4" t="s">
        <v>122</v>
      </c>
      <c r="R134" s="4" t="s">
        <v>122</v>
      </c>
      <c r="S134" s="4" t="s">
        <v>1884</v>
      </c>
      <c r="T134" s="29">
        <v>9782409042058</v>
      </c>
      <c r="U134" s="4" t="s">
        <v>124</v>
      </c>
      <c r="V134" s="29">
        <v>9782409041860</v>
      </c>
      <c r="W134" s="4" t="s">
        <v>125</v>
      </c>
      <c r="X134" s="4" t="s">
        <v>126</v>
      </c>
      <c r="Y134" s="4" t="s">
        <v>112</v>
      </c>
      <c r="Z134" s="29">
        <v>2023</v>
      </c>
      <c r="AA134" s="4" t="s">
        <v>127</v>
      </c>
      <c r="AB134" s="4" t="s">
        <v>333</v>
      </c>
      <c r="AC134" s="4" t="s">
        <v>129</v>
      </c>
      <c r="AD134" s="4" t="s">
        <v>130</v>
      </c>
      <c r="AE134" s="4" t="s">
        <v>131</v>
      </c>
      <c r="AF134" s="4" t="s">
        <v>132</v>
      </c>
      <c r="AG134" s="4" t="s">
        <v>133</v>
      </c>
      <c r="AH134" s="4" t="s">
        <v>134</v>
      </c>
      <c r="AI134" s="4" t="s">
        <v>135</v>
      </c>
      <c r="AJ134" s="4" t="s">
        <v>136</v>
      </c>
      <c r="AK134" s="4" t="s">
        <v>137</v>
      </c>
      <c r="AL134" s="4" t="s">
        <v>138</v>
      </c>
      <c r="AM134" s="4" t="s">
        <v>139</v>
      </c>
      <c r="AN134" s="4" t="s">
        <v>140</v>
      </c>
      <c r="AO134" s="4" t="s">
        <v>141</v>
      </c>
      <c r="AP134" s="4" t="s">
        <v>116</v>
      </c>
      <c r="AQ134" s="4" t="s">
        <v>1885</v>
      </c>
      <c r="AR134" s="4" t="s">
        <v>76</v>
      </c>
      <c r="AS134" s="4" t="s">
        <v>1886</v>
      </c>
      <c r="AT134" s="4" t="s">
        <v>1887</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1888</v>
      </c>
      <c r="B135" s="4" t="s">
        <v>112</v>
      </c>
      <c r="C135" s="29">
        <v>20241220</v>
      </c>
      <c r="D135" s="4" t="s">
        <v>1889</v>
      </c>
      <c r="E135" s="4" t="s">
        <v>1890</v>
      </c>
      <c r="F135" s="4" t="s">
        <v>1891</v>
      </c>
      <c r="G135" s="4" t="s">
        <v>116</v>
      </c>
      <c r="H135" s="4" t="s">
        <v>1892</v>
      </c>
      <c r="I135" s="4" t="s">
        <v>116</v>
      </c>
      <c r="J135" s="4" t="s">
        <v>116</v>
      </c>
      <c r="K135" s="4" t="s">
        <v>116</v>
      </c>
      <c r="L135" s="4" t="s">
        <v>116</v>
      </c>
      <c r="M135" s="5" t="s">
        <v>1377</v>
      </c>
      <c r="N135" s="4" t="s">
        <v>1893</v>
      </c>
      <c r="O135" s="4" t="s">
        <v>112</v>
      </c>
      <c r="P135" s="7" t="s">
        <v>122</v>
      </c>
      <c r="Q135" s="4" t="s">
        <v>122</v>
      </c>
      <c r="R135" s="4" t="s">
        <v>122</v>
      </c>
      <c r="S135" s="4" t="s">
        <v>1894</v>
      </c>
      <c r="T135" s="29">
        <v>9782409038358</v>
      </c>
      <c r="U135" s="4" t="s">
        <v>124</v>
      </c>
      <c r="V135" s="29">
        <v>9782409038341</v>
      </c>
      <c r="W135" s="4" t="s">
        <v>125</v>
      </c>
      <c r="X135" s="4" t="s">
        <v>126</v>
      </c>
      <c r="Y135" s="4" t="s">
        <v>112</v>
      </c>
      <c r="Z135" s="29">
        <v>2023</v>
      </c>
      <c r="AA135" s="4" t="s">
        <v>127</v>
      </c>
      <c r="AB135" s="4" t="s">
        <v>152</v>
      </c>
      <c r="AC135" s="4" t="s">
        <v>129</v>
      </c>
      <c r="AD135" s="4" t="s">
        <v>130</v>
      </c>
      <c r="AE135" s="4" t="s">
        <v>131</v>
      </c>
      <c r="AF135" s="4" t="s">
        <v>132</v>
      </c>
      <c r="AG135" s="4" t="s">
        <v>133</v>
      </c>
      <c r="AH135" s="4" t="s">
        <v>134</v>
      </c>
      <c r="AI135" s="4" t="s">
        <v>135</v>
      </c>
      <c r="AJ135" s="4" t="s">
        <v>136</v>
      </c>
      <c r="AK135" s="4" t="s">
        <v>137</v>
      </c>
      <c r="AL135" s="4" t="s">
        <v>138</v>
      </c>
      <c r="AM135" s="4" t="s">
        <v>139</v>
      </c>
      <c r="AN135" s="4" t="s">
        <v>140</v>
      </c>
      <c r="AO135" s="4" t="s">
        <v>141</v>
      </c>
      <c r="AP135" s="4" t="s">
        <v>116</v>
      </c>
      <c r="AQ135" s="4" t="s">
        <v>1895</v>
      </c>
      <c r="AR135" s="4" t="s">
        <v>76</v>
      </c>
      <c r="AS135" s="4" t="s">
        <v>1896</v>
      </c>
      <c r="AT135" s="4" t="s">
        <v>1897</v>
      </c>
      <c r="AU135" s="4" t="s">
        <v>184</v>
      </c>
      <c r="AV135" s="4" t="s">
        <v>1898</v>
      </c>
      <c r="AW135" s="4" t="s">
        <v>1899</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1900</v>
      </c>
      <c r="B136" s="4" t="s">
        <v>112</v>
      </c>
      <c r="C136" s="29">
        <v>20241220</v>
      </c>
      <c r="D136" s="4" t="s">
        <v>1901</v>
      </c>
      <c r="E136" s="4" t="s">
        <v>1902</v>
      </c>
      <c r="F136" s="4" t="s">
        <v>1903</v>
      </c>
      <c r="G136" s="4" t="s">
        <v>116</v>
      </c>
      <c r="H136" s="4" t="s">
        <v>1233</v>
      </c>
      <c r="I136" s="4" t="s">
        <v>116</v>
      </c>
      <c r="J136" s="4" t="s">
        <v>116</v>
      </c>
      <c r="K136" s="4" t="s">
        <v>116</v>
      </c>
      <c r="L136" s="4" t="s">
        <v>116</v>
      </c>
      <c r="M136" s="5" t="s">
        <v>1385</v>
      </c>
      <c r="N136" s="4" t="s">
        <v>1904</v>
      </c>
      <c r="O136" s="4" t="s">
        <v>112</v>
      </c>
      <c r="P136" s="7" t="s">
        <v>122</v>
      </c>
      <c r="Q136" s="4" t="s">
        <v>122</v>
      </c>
      <c r="R136" s="4" t="s">
        <v>122</v>
      </c>
      <c r="S136" s="4" t="s">
        <v>1905</v>
      </c>
      <c r="T136" s="29">
        <v>9782409041570</v>
      </c>
      <c r="U136" s="4" t="s">
        <v>124</v>
      </c>
      <c r="V136" s="29">
        <v>9782409041563</v>
      </c>
      <c r="W136" s="4" t="s">
        <v>125</v>
      </c>
      <c r="X136" s="4" t="s">
        <v>126</v>
      </c>
      <c r="Y136" s="4" t="s">
        <v>112</v>
      </c>
      <c r="Z136" s="29">
        <v>2023</v>
      </c>
      <c r="AA136" s="4" t="s">
        <v>127</v>
      </c>
      <c r="AB136" s="4" t="s">
        <v>164</v>
      </c>
      <c r="AC136" s="4" t="s">
        <v>129</v>
      </c>
      <c r="AD136" s="4" t="s">
        <v>130</v>
      </c>
      <c r="AE136" s="4" t="s">
        <v>131</v>
      </c>
      <c r="AF136" s="4" t="s">
        <v>132</v>
      </c>
      <c r="AG136" s="4" t="s">
        <v>133</v>
      </c>
      <c r="AH136" s="4" t="s">
        <v>134</v>
      </c>
      <c r="AI136" s="4" t="s">
        <v>135</v>
      </c>
      <c r="AJ136" s="4" t="s">
        <v>136</v>
      </c>
      <c r="AK136" s="4" t="s">
        <v>137</v>
      </c>
      <c r="AL136" s="4" t="s">
        <v>138</v>
      </c>
      <c r="AM136" s="4" t="s">
        <v>139</v>
      </c>
      <c r="AN136" s="4" t="s">
        <v>140</v>
      </c>
      <c r="AO136" s="4" t="s">
        <v>141</v>
      </c>
      <c r="AP136" s="4" t="s">
        <v>116</v>
      </c>
      <c r="AQ136" s="4" t="s">
        <v>1906</v>
      </c>
      <c r="AR136" s="4" t="s">
        <v>76</v>
      </c>
      <c r="AS136" s="4" t="s">
        <v>681</v>
      </c>
      <c r="AT136" s="4" t="s">
        <v>1907</v>
      </c>
      <c r="AU136" s="4" t="s">
        <v>1908</v>
      </c>
      <c r="AV136" s="4" t="s">
        <v>488</v>
      </c>
      <c r="AW136" s="4" t="s">
        <v>1909</v>
      </c>
      <c r="AX136" s="4" t="s">
        <v>1910</v>
      </c>
      <c r="AY136" s="4" t="s">
        <v>1911</v>
      </c>
      <c r="AZ136" s="4" t="s">
        <v>1912</v>
      </c>
      <c r="BA136" s="4" t="s">
        <v>1913</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1914</v>
      </c>
      <c r="B137" s="4" t="s">
        <v>112</v>
      </c>
      <c r="C137" s="29">
        <v>20241220</v>
      </c>
      <c r="D137" s="4" t="s">
        <v>1915</v>
      </c>
      <c r="E137" s="4" t="s">
        <v>1916</v>
      </c>
      <c r="F137" s="4" t="s">
        <v>834</v>
      </c>
      <c r="G137" s="4" t="s">
        <v>116</v>
      </c>
      <c r="H137" s="4" t="s">
        <v>835</v>
      </c>
      <c r="I137" s="4" t="s">
        <v>116</v>
      </c>
      <c r="J137" s="4" t="s">
        <v>116</v>
      </c>
      <c r="K137" s="4" t="s">
        <v>116</v>
      </c>
      <c r="L137" s="4" t="s">
        <v>116</v>
      </c>
      <c r="M137" s="5" t="s">
        <v>1249</v>
      </c>
      <c r="N137" s="4" t="s">
        <v>1917</v>
      </c>
      <c r="O137" s="4" t="s">
        <v>112</v>
      </c>
      <c r="P137" s="7" t="s">
        <v>122</v>
      </c>
      <c r="Q137" s="4" t="s">
        <v>122</v>
      </c>
      <c r="R137" s="4" t="s">
        <v>122</v>
      </c>
      <c r="S137" s="4" t="s">
        <v>1918</v>
      </c>
      <c r="T137" s="29">
        <v>9782409039799</v>
      </c>
      <c r="U137" s="4" t="s">
        <v>124</v>
      </c>
      <c r="V137" s="29">
        <v>9782409039782</v>
      </c>
      <c r="W137" s="4" t="s">
        <v>125</v>
      </c>
      <c r="X137" s="4" t="s">
        <v>126</v>
      </c>
      <c r="Y137" s="4" t="s">
        <v>112</v>
      </c>
      <c r="Z137" s="29">
        <v>2023</v>
      </c>
      <c r="AA137" s="4" t="s">
        <v>127</v>
      </c>
      <c r="AB137" s="4" t="s">
        <v>164</v>
      </c>
      <c r="AC137" s="4" t="s">
        <v>129</v>
      </c>
      <c r="AD137" s="4" t="s">
        <v>130</v>
      </c>
      <c r="AE137" s="4" t="s">
        <v>131</v>
      </c>
      <c r="AF137" s="4" t="s">
        <v>132</v>
      </c>
      <c r="AG137" s="4" t="s">
        <v>133</v>
      </c>
      <c r="AH137" s="4" t="s">
        <v>134</v>
      </c>
      <c r="AI137" s="4" t="s">
        <v>135</v>
      </c>
      <c r="AJ137" s="4" t="s">
        <v>136</v>
      </c>
      <c r="AK137" s="4" t="s">
        <v>137</v>
      </c>
      <c r="AL137" s="4" t="s">
        <v>138</v>
      </c>
      <c r="AM137" s="4" t="s">
        <v>139</v>
      </c>
      <c r="AN137" s="4" t="s">
        <v>140</v>
      </c>
      <c r="AO137" s="4" t="s">
        <v>141</v>
      </c>
      <c r="AP137" s="4" t="s">
        <v>116</v>
      </c>
      <c r="AQ137" s="4" t="s">
        <v>1919</v>
      </c>
      <c r="AR137" s="4" t="s">
        <v>76</v>
      </c>
      <c r="AS137" s="4" t="s">
        <v>1610</v>
      </c>
      <c r="AT137" s="4" t="s">
        <v>1611</v>
      </c>
      <c r="AU137" s="4" t="s">
        <v>1920</v>
      </c>
      <c r="AV137" s="4" t="s">
        <v>1114</v>
      </c>
      <c r="AW137" s="4" t="s">
        <v>1350</v>
      </c>
      <c r="AX137" s="4" t="s">
        <v>1921</v>
      </c>
      <c r="AY137" s="4" t="s">
        <v>1922</v>
      </c>
      <c r="AZ137" s="4" t="s">
        <v>1923</v>
      </c>
      <c r="BA137" s="4" t="s">
        <v>1924</v>
      </c>
      <c r="BB137" s="4" t="s">
        <v>1925</v>
      </c>
      <c r="BC137" s="4" t="s">
        <v>1926</v>
      </c>
      <c r="BD137" s="4" t="s">
        <v>1927</v>
      </c>
      <c r="BE137" s="4" t="s">
        <v>609</v>
      </c>
      <c r="BF137" s="4" t="s">
        <v>1928</v>
      </c>
      <c r="BG137" s="4" t="s">
        <v>1929</v>
      </c>
      <c r="BH137" s="4" t="s">
        <v>1930</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1931</v>
      </c>
      <c r="B138" s="4" t="s">
        <v>112</v>
      </c>
      <c r="C138" s="29">
        <v>20241220</v>
      </c>
      <c r="D138" s="4" t="s">
        <v>1932</v>
      </c>
      <c r="E138" s="4" t="s">
        <v>1933</v>
      </c>
      <c r="F138" s="4" t="s">
        <v>1934</v>
      </c>
      <c r="G138" s="4" t="s">
        <v>116</v>
      </c>
      <c r="H138" s="4" t="s">
        <v>1935</v>
      </c>
      <c r="I138" s="4" t="s">
        <v>116</v>
      </c>
      <c r="J138" s="4" t="s">
        <v>116</v>
      </c>
      <c r="K138" s="4" t="s">
        <v>116</v>
      </c>
      <c r="L138" s="4" t="s">
        <v>116</v>
      </c>
      <c r="M138" s="5" t="s">
        <v>1377</v>
      </c>
      <c r="N138" s="4" t="s">
        <v>1936</v>
      </c>
      <c r="O138" s="4" t="s">
        <v>112</v>
      </c>
      <c r="P138" s="7" t="s">
        <v>122</v>
      </c>
      <c r="Q138" s="4" t="s">
        <v>122</v>
      </c>
      <c r="R138" s="4" t="s">
        <v>122</v>
      </c>
      <c r="S138" s="4" t="s">
        <v>1937</v>
      </c>
      <c r="T138" s="29">
        <v>9782409038433</v>
      </c>
      <c r="U138" s="4" t="s">
        <v>124</v>
      </c>
      <c r="V138" s="29">
        <v>9782409038426</v>
      </c>
      <c r="W138" s="4" t="s">
        <v>125</v>
      </c>
      <c r="X138" s="4" t="s">
        <v>126</v>
      </c>
      <c r="Y138" s="4" t="s">
        <v>112</v>
      </c>
      <c r="Z138" s="29">
        <v>2023</v>
      </c>
      <c r="AA138" s="4" t="s">
        <v>127</v>
      </c>
      <c r="AB138" s="4" t="s">
        <v>222</v>
      </c>
      <c r="AC138" s="4" t="s">
        <v>129</v>
      </c>
      <c r="AD138" s="4" t="s">
        <v>130</v>
      </c>
      <c r="AE138" s="4" t="s">
        <v>131</v>
      </c>
      <c r="AF138" s="4" t="s">
        <v>132</v>
      </c>
      <c r="AG138" s="4" t="s">
        <v>133</v>
      </c>
      <c r="AH138" s="4" t="s">
        <v>134</v>
      </c>
      <c r="AI138" s="4" t="s">
        <v>135</v>
      </c>
      <c r="AJ138" s="4" t="s">
        <v>136</v>
      </c>
      <c r="AK138" s="4" t="s">
        <v>137</v>
      </c>
      <c r="AL138" s="4" t="s">
        <v>138</v>
      </c>
      <c r="AM138" s="4" t="s">
        <v>139</v>
      </c>
      <c r="AN138" s="4" t="s">
        <v>140</v>
      </c>
      <c r="AO138" s="4" t="s">
        <v>141</v>
      </c>
      <c r="AP138" s="4" t="s">
        <v>116</v>
      </c>
      <c r="AQ138" s="4" t="s">
        <v>1938</v>
      </c>
      <c r="AR138" s="4" t="s">
        <v>76</v>
      </c>
      <c r="AS138" s="4" t="s">
        <v>1939</v>
      </c>
      <c r="AT138" s="4" t="s">
        <v>1940</v>
      </c>
      <c r="AU138" s="4" t="s">
        <v>1941</v>
      </c>
      <c r="AV138" s="4" t="s">
        <v>1942</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1943</v>
      </c>
      <c r="B139" s="4" t="s">
        <v>112</v>
      </c>
      <c r="C139" s="29">
        <v>20241220</v>
      </c>
      <c r="D139" s="4" t="s">
        <v>1944</v>
      </c>
      <c r="E139" s="4" t="s">
        <v>1945</v>
      </c>
      <c r="F139" s="4" t="s">
        <v>1946</v>
      </c>
      <c r="G139" s="4" t="s">
        <v>116</v>
      </c>
      <c r="H139" s="4" t="s">
        <v>1947</v>
      </c>
      <c r="I139" s="4" t="s">
        <v>116</v>
      </c>
      <c r="J139" s="4" t="s">
        <v>116</v>
      </c>
      <c r="K139" s="4" t="s">
        <v>116</v>
      </c>
      <c r="L139" s="4" t="s">
        <v>116</v>
      </c>
      <c r="M139" s="5" t="s">
        <v>1264</v>
      </c>
      <c r="N139" s="4" t="s">
        <v>1948</v>
      </c>
      <c r="O139" s="4" t="s">
        <v>112</v>
      </c>
      <c r="P139" s="7" t="s">
        <v>122</v>
      </c>
      <c r="Q139" s="4" t="s">
        <v>122</v>
      </c>
      <c r="R139" s="4" t="s">
        <v>122</v>
      </c>
      <c r="S139" s="4" t="s">
        <v>1949</v>
      </c>
      <c r="T139" s="29">
        <v>9782409042461</v>
      </c>
      <c r="U139" s="4" t="s">
        <v>124</v>
      </c>
      <c r="V139" s="29">
        <v>9782409042454</v>
      </c>
      <c r="W139" s="4" t="s">
        <v>125</v>
      </c>
      <c r="X139" s="4" t="s">
        <v>126</v>
      </c>
      <c r="Y139" s="4" t="s">
        <v>112</v>
      </c>
      <c r="Z139" s="29">
        <v>2023</v>
      </c>
      <c r="AA139" s="4" t="s">
        <v>127</v>
      </c>
      <c r="AB139" s="4" t="s">
        <v>876</v>
      </c>
      <c r="AC139" s="4" t="s">
        <v>129</v>
      </c>
      <c r="AD139" s="4" t="s">
        <v>130</v>
      </c>
      <c r="AE139" s="4" t="s">
        <v>131</v>
      </c>
      <c r="AF139" s="4" t="s">
        <v>132</v>
      </c>
      <c r="AG139" s="4" t="s">
        <v>133</v>
      </c>
      <c r="AH139" s="4" t="s">
        <v>134</v>
      </c>
      <c r="AI139" s="4" t="s">
        <v>135</v>
      </c>
      <c r="AJ139" s="4" t="s">
        <v>136</v>
      </c>
      <c r="AK139" s="4" t="s">
        <v>137</v>
      </c>
      <c r="AL139" s="4" t="s">
        <v>138</v>
      </c>
      <c r="AM139" s="4" t="s">
        <v>139</v>
      </c>
      <c r="AN139" s="4" t="s">
        <v>140</v>
      </c>
      <c r="AO139" s="4" t="s">
        <v>141</v>
      </c>
      <c r="AP139" s="4" t="s">
        <v>116</v>
      </c>
      <c r="AQ139" s="4" t="s">
        <v>1950</v>
      </c>
      <c r="AR139" s="4" t="s">
        <v>76</v>
      </c>
      <c r="AS139" s="4" t="s">
        <v>1951</v>
      </c>
      <c r="AT139" s="4" t="s">
        <v>1952</v>
      </c>
      <c r="AU139" s="4" t="s">
        <v>1953</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1954</v>
      </c>
      <c r="B140" s="4" t="s">
        <v>112</v>
      </c>
      <c r="C140" s="29">
        <v>20241220</v>
      </c>
      <c r="D140" s="4" t="s">
        <v>365</v>
      </c>
      <c r="E140" s="4" t="s">
        <v>1955</v>
      </c>
      <c r="F140" s="4" t="s">
        <v>1956</v>
      </c>
      <c r="G140" s="4" t="s">
        <v>116</v>
      </c>
      <c r="H140" s="4" t="s">
        <v>1957</v>
      </c>
      <c r="I140" s="4" t="s">
        <v>116</v>
      </c>
      <c r="J140" s="4" t="s">
        <v>116</v>
      </c>
      <c r="K140" s="4" t="s">
        <v>116</v>
      </c>
      <c r="L140" s="4" t="s">
        <v>116</v>
      </c>
      <c r="M140" s="5" t="s">
        <v>1582</v>
      </c>
      <c r="N140" s="4" t="s">
        <v>1958</v>
      </c>
      <c r="O140" s="4" t="s">
        <v>112</v>
      </c>
      <c r="P140" s="7" t="s">
        <v>122</v>
      </c>
      <c r="Q140" s="4" t="s">
        <v>122</v>
      </c>
      <c r="R140" s="4" t="s">
        <v>122</v>
      </c>
      <c r="S140" s="4" t="s">
        <v>1959</v>
      </c>
      <c r="T140" s="29">
        <v>9782409040856</v>
      </c>
      <c r="U140" s="4" t="s">
        <v>124</v>
      </c>
      <c r="V140" s="29">
        <v>9782409040849</v>
      </c>
      <c r="W140" s="4" t="s">
        <v>125</v>
      </c>
      <c r="X140" s="4" t="s">
        <v>126</v>
      </c>
      <c r="Y140" s="4" t="s">
        <v>112</v>
      </c>
      <c r="Z140" s="29">
        <v>2023</v>
      </c>
      <c r="AA140" s="4" t="s">
        <v>127</v>
      </c>
      <c r="AB140" s="4" t="s">
        <v>1456</v>
      </c>
      <c r="AC140" s="4" t="s">
        <v>129</v>
      </c>
      <c r="AD140" s="4" t="s">
        <v>130</v>
      </c>
      <c r="AE140" s="4" t="s">
        <v>131</v>
      </c>
      <c r="AF140" s="4" t="s">
        <v>132</v>
      </c>
      <c r="AG140" s="4" t="s">
        <v>133</v>
      </c>
      <c r="AH140" s="4" t="s">
        <v>134</v>
      </c>
      <c r="AI140" s="4" t="s">
        <v>135</v>
      </c>
      <c r="AJ140" s="4" t="s">
        <v>136</v>
      </c>
      <c r="AK140" s="4" t="s">
        <v>137</v>
      </c>
      <c r="AL140" s="4" t="s">
        <v>138</v>
      </c>
      <c r="AM140" s="4" t="s">
        <v>139</v>
      </c>
      <c r="AN140" s="4" t="s">
        <v>140</v>
      </c>
      <c r="AO140" s="4" t="s">
        <v>141</v>
      </c>
      <c r="AP140" s="4" t="s">
        <v>116</v>
      </c>
      <c r="AQ140" s="4" t="s">
        <v>1960</v>
      </c>
      <c r="AR140" s="4" t="s">
        <v>76</v>
      </c>
      <c r="AS140" s="4" t="s">
        <v>1961</v>
      </c>
      <c r="AT140" s="4" t="s">
        <v>1962</v>
      </c>
      <c r="AU140" s="4" t="s">
        <v>1963</v>
      </c>
      <c r="AV140" s="4" t="s">
        <v>1964</v>
      </c>
      <c r="AW140" s="4" t="s">
        <v>1965</v>
      </c>
      <c r="AX140" s="4" t="s">
        <v>1966</v>
      </c>
      <c r="AY140" s="4" t="s">
        <v>1967</v>
      </c>
      <c r="AZ140" s="4" t="s">
        <v>1968</v>
      </c>
      <c r="BA140" s="4" t="s">
        <v>1969</v>
      </c>
      <c r="BB140" s="4" t="s">
        <v>1970</v>
      </c>
      <c r="BC140" s="4" t="s">
        <v>1971</v>
      </c>
      <c r="BD140" s="4" t="s">
        <v>1972</v>
      </c>
      <c r="BE140" s="4" t="s">
        <v>1482</v>
      </c>
      <c r="BF140" s="4" t="s">
        <v>1973</v>
      </c>
      <c r="BG140" s="4" t="s">
        <v>1974</v>
      </c>
      <c r="BH140" s="4" t="s">
        <v>1975</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1976</v>
      </c>
      <c r="B141" s="4" t="s">
        <v>112</v>
      </c>
      <c r="C141" s="29">
        <v>20241220</v>
      </c>
      <c r="D141" s="4" t="s">
        <v>1652</v>
      </c>
      <c r="E141" s="4" t="s">
        <v>1977</v>
      </c>
      <c r="F141" s="4" t="s">
        <v>1079</v>
      </c>
      <c r="G141" s="4" t="s">
        <v>116</v>
      </c>
      <c r="H141" s="4" t="s">
        <v>1080</v>
      </c>
      <c r="I141" s="4" t="s">
        <v>116</v>
      </c>
      <c r="J141" s="4" t="s">
        <v>116</v>
      </c>
      <c r="K141" s="4" t="s">
        <v>116</v>
      </c>
      <c r="L141" s="4" t="s">
        <v>116</v>
      </c>
      <c r="M141" s="5" t="s">
        <v>1410</v>
      </c>
      <c r="N141" s="4" t="s">
        <v>954</v>
      </c>
      <c r="O141" s="4" t="s">
        <v>112</v>
      </c>
      <c r="P141" s="7" t="s">
        <v>122</v>
      </c>
      <c r="Q141" s="4" t="s">
        <v>122</v>
      </c>
      <c r="R141" s="4" t="s">
        <v>122</v>
      </c>
      <c r="S141" s="4" t="s">
        <v>1978</v>
      </c>
      <c r="T141" s="29">
        <v>9782409042027</v>
      </c>
      <c r="U141" s="4" t="s">
        <v>124</v>
      </c>
      <c r="V141" s="29">
        <v>9782409041846</v>
      </c>
      <c r="W141" s="4" t="s">
        <v>125</v>
      </c>
      <c r="X141" s="4" t="s">
        <v>126</v>
      </c>
      <c r="Y141" s="4" t="s">
        <v>112</v>
      </c>
      <c r="Z141" s="29">
        <v>2023</v>
      </c>
      <c r="AA141" s="4" t="s">
        <v>127</v>
      </c>
      <c r="AB141" s="4" t="s">
        <v>164</v>
      </c>
      <c r="AC141" s="4" t="s">
        <v>129</v>
      </c>
      <c r="AD141" s="4" t="s">
        <v>130</v>
      </c>
      <c r="AE141" s="4" t="s">
        <v>131</v>
      </c>
      <c r="AF141" s="4" t="s">
        <v>132</v>
      </c>
      <c r="AG141" s="4" t="s">
        <v>133</v>
      </c>
      <c r="AH141" s="4" t="s">
        <v>134</v>
      </c>
      <c r="AI141" s="4" t="s">
        <v>135</v>
      </c>
      <c r="AJ141" s="4" t="s">
        <v>136</v>
      </c>
      <c r="AK141" s="4" t="s">
        <v>137</v>
      </c>
      <c r="AL141" s="4" t="s">
        <v>138</v>
      </c>
      <c r="AM141" s="4" t="s">
        <v>139</v>
      </c>
      <c r="AN141" s="4" t="s">
        <v>140</v>
      </c>
      <c r="AO141" s="4" t="s">
        <v>141</v>
      </c>
      <c r="AP141" s="4" t="s">
        <v>116</v>
      </c>
      <c r="AQ141" s="4" t="s">
        <v>1979</v>
      </c>
      <c r="AR141" s="4" t="s">
        <v>76</v>
      </c>
      <c r="AS141" s="4" t="s">
        <v>1237</v>
      </c>
      <c r="AT141" s="4" t="s">
        <v>1238</v>
      </c>
      <c r="AU141" s="4" t="s">
        <v>1239</v>
      </c>
      <c r="AV141" s="4" t="s">
        <v>1241</v>
      </c>
      <c r="AW141" s="4" t="s">
        <v>1980</v>
      </c>
      <c r="AX141" s="4" t="s">
        <v>1981</v>
      </c>
      <c r="AY141" s="4" t="s">
        <v>1982</v>
      </c>
      <c r="AZ141" s="4" t="s">
        <v>1983</v>
      </c>
      <c r="BA141" s="4" t="s">
        <v>1659</v>
      </c>
      <c r="BB141" s="4" t="s">
        <v>1984</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1985</v>
      </c>
      <c r="B142" s="4" t="s">
        <v>112</v>
      </c>
      <c r="C142" s="29">
        <v>20241220</v>
      </c>
      <c r="D142" s="4" t="s">
        <v>1986</v>
      </c>
      <c r="E142" s="4" t="s">
        <v>1987</v>
      </c>
      <c r="F142" s="4" t="s">
        <v>1988</v>
      </c>
      <c r="G142" s="4" t="s">
        <v>116</v>
      </c>
      <c r="H142" s="4" t="s">
        <v>1989</v>
      </c>
      <c r="I142" s="4" t="s">
        <v>116</v>
      </c>
      <c r="J142" s="4" t="s">
        <v>116</v>
      </c>
      <c r="K142" s="4" t="s">
        <v>116</v>
      </c>
      <c r="L142" s="4" t="s">
        <v>116</v>
      </c>
      <c r="M142" s="5" t="s">
        <v>1362</v>
      </c>
      <c r="N142" s="4" t="s">
        <v>1990</v>
      </c>
      <c r="O142" s="4" t="s">
        <v>112</v>
      </c>
      <c r="P142" s="7" t="s">
        <v>122</v>
      </c>
      <c r="Q142" s="4" t="s">
        <v>122</v>
      </c>
      <c r="R142" s="4" t="s">
        <v>122</v>
      </c>
      <c r="S142" s="4" t="s">
        <v>1991</v>
      </c>
      <c r="T142" s="29">
        <v>9782409042720</v>
      </c>
      <c r="U142" s="4" t="s">
        <v>124</v>
      </c>
      <c r="V142" s="29">
        <v>9782409042713</v>
      </c>
      <c r="W142" s="4" t="s">
        <v>125</v>
      </c>
      <c r="X142" s="4" t="s">
        <v>126</v>
      </c>
      <c r="Y142" s="4" t="s">
        <v>112</v>
      </c>
      <c r="Z142" s="29">
        <v>2023</v>
      </c>
      <c r="AA142" s="4" t="s">
        <v>127</v>
      </c>
      <c r="AB142" s="4" t="s">
        <v>128</v>
      </c>
      <c r="AC142" s="4" t="s">
        <v>129</v>
      </c>
      <c r="AD142" s="4" t="s">
        <v>130</v>
      </c>
      <c r="AE142" s="4" t="s">
        <v>131</v>
      </c>
      <c r="AF142" s="4" t="s">
        <v>132</v>
      </c>
      <c r="AG142" s="4" t="s">
        <v>133</v>
      </c>
      <c r="AH142" s="4" t="s">
        <v>134</v>
      </c>
      <c r="AI142" s="4" t="s">
        <v>135</v>
      </c>
      <c r="AJ142" s="4" t="s">
        <v>136</v>
      </c>
      <c r="AK142" s="4" t="s">
        <v>137</v>
      </c>
      <c r="AL142" s="4" t="s">
        <v>138</v>
      </c>
      <c r="AM142" s="4" t="s">
        <v>139</v>
      </c>
      <c r="AN142" s="4" t="s">
        <v>140</v>
      </c>
      <c r="AO142" s="4" t="s">
        <v>141</v>
      </c>
      <c r="AP142" s="4" t="s">
        <v>116</v>
      </c>
      <c r="AQ142" s="4" t="s">
        <v>1992</v>
      </c>
      <c r="AR142" s="4" t="s">
        <v>76</v>
      </c>
      <c r="AS142" s="4" t="s">
        <v>1993</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1994</v>
      </c>
      <c r="B143" s="4" t="s">
        <v>112</v>
      </c>
      <c r="C143" s="29">
        <v>20241220</v>
      </c>
      <c r="D143" s="4" t="s">
        <v>1995</v>
      </c>
      <c r="E143" s="4" t="s">
        <v>1996</v>
      </c>
      <c r="F143" s="4" t="s">
        <v>1997</v>
      </c>
      <c r="G143" s="4" t="s">
        <v>116</v>
      </c>
      <c r="H143" s="4" t="s">
        <v>1998</v>
      </c>
      <c r="I143" s="4" t="s">
        <v>1999</v>
      </c>
      <c r="J143" s="4" t="s">
        <v>116</v>
      </c>
      <c r="K143" s="4" t="s">
        <v>116</v>
      </c>
      <c r="L143" s="4" t="s">
        <v>116</v>
      </c>
      <c r="M143" s="5" t="s">
        <v>1249</v>
      </c>
      <c r="N143" s="4" t="s">
        <v>2000</v>
      </c>
      <c r="O143" s="4" t="s">
        <v>112</v>
      </c>
      <c r="P143" s="7" t="s">
        <v>122</v>
      </c>
      <c r="Q143" s="4" t="s">
        <v>122</v>
      </c>
      <c r="R143" s="4" t="s">
        <v>122</v>
      </c>
      <c r="S143" s="4" t="s">
        <v>2001</v>
      </c>
      <c r="T143" s="29">
        <v>9782409040115</v>
      </c>
      <c r="U143" s="4" t="s">
        <v>124</v>
      </c>
      <c r="V143" s="29">
        <v>9782409040108</v>
      </c>
      <c r="W143" s="4" t="s">
        <v>125</v>
      </c>
      <c r="X143" s="4" t="s">
        <v>126</v>
      </c>
      <c r="Y143" s="4" t="s">
        <v>112</v>
      </c>
      <c r="Z143" s="29">
        <v>2023</v>
      </c>
      <c r="AA143" s="4" t="s">
        <v>127</v>
      </c>
      <c r="AB143" s="4" t="s">
        <v>1456</v>
      </c>
      <c r="AC143" s="4" t="s">
        <v>129</v>
      </c>
      <c r="AD143" s="4" t="s">
        <v>130</v>
      </c>
      <c r="AE143" s="4" t="s">
        <v>131</v>
      </c>
      <c r="AF143" s="4" t="s">
        <v>132</v>
      </c>
      <c r="AG143" s="4" t="s">
        <v>133</v>
      </c>
      <c r="AH143" s="4" t="s">
        <v>134</v>
      </c>
      <c r="AI143" s="4" t="s">
        <v>135</v>
      </c>
      <c r="AJ143" s="4" t="s">
        <v>136</v>
      </c>
      <c r="AK143" s="4" t="s">
        <v>137</v>
      </c>
      <c r="AL143" s="4" t="s">
        <v>138</v>
      </c>
      <c r="AM143" s="4" t="s">
        <v>139</v>
      </c>
      <c r="AN143" s="4" t="s">
        <v>140</v>
      </c>
      <c r="AO143" s="4" t="s">
        <v>141</v>
      </c>
      <c r="AP143" s="4" t="s">
        <v>116</v>
      </c>
      <c r="AQ143" s="4" t="s">
        <v>2002</v>
      </c>
      <c r="AR143" s="4" t="s">
        <v>76</v>
      </c>
      <c r="AS143" s="4" t="s">
        <v>1616</v>
      </c>
      <c r="AT143" s="4" t="s">
        <v>2003</v>
      </c>
      <c r="AU143" s="4" t="s">
        <v>2004</v>
      </c>
      <c r="AV143" s="4" t="s">
        <v>2005</v>
      </c>
      <c r="AW143" s="4" t="s">
        <v>2006</v>
      </c>
      <c r="AX143" s="4" t="s">
        <v>2007</v>
      </c>
      <c r="AY143" s="4" t="s">
        <v>2008</v>
      </c>
      <c r="AZ143" s="4" t="s">
        <v>2009</v>
      </c>
      <c r="BA143" s="4" t="s">
        <v>2010</v>
      </c>
      <c r="BB143" s="4" t="s">
        <v>2011</v>
      </c>
      <c r="BC143" s="4" t="s">
        <v>2012</v>
      </c>
      <c r="BD143" s="4" t="s">
        <v>2013</v>
      </c>
      <c r="BE143" s="4" t="s">
        <v>2014</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2015</v>
      </c>
      <c r="B144" s="4" t="s">
        <v>112</v>
      </c>
      <c r="C144" s="29">
        <v>20241220</v>
      </c>
      <c r="D144" s="4" t="s">
        <v>2016</v>
      </c>
      <c r="E144" s="4" t="s">
        <v>2017</v>
      </c>
      <c r="F144" s="4" t="s">
        <v>2018</v>
      </c>
      <c r="G144" s="4" t="s">
        <v>116</v>
      </c>
      <c r="H144" s="4" t="s">
        <v>2019</v>
      </c>
      <c r="I144" s="4" t="s">
        <v>116</v>
      </c>
      <c r="J144" s="4" t="s">
        <v>116</v>
      </c>
      <c r="K144" s="4" t="s">
        <v>116</v>
      </c>
      <c r="L144" s="4" t="s">
        <v>116</v>
      </c>
      <c r="M144" s="5" t="s">
        <v>1385</v>
      </c>
      <c r="N144" s="4" t="s">
        <v>2020</v>
      </c>
      <c r="O144" s="4" t="s">
        <v>112</v>
      </c>
      <c r="P144" s="7" t="s">
        <v>122</v>
      </c>
      <c r="Q144" s="4" t="s">
        <v>122</v>
      </c>
      <c r="R144" s="4" t="s">
        <v>122</v>
      </c>
      <c r="S144" s="4" t="s">
        <v>2021</v>
      </c>
      <c r="T144" s="29">
        <v>9782409041693</v>
      </c>
      <c r="U144" s="4" t="s">
        <v>124</v>
      </c>
      <c r="V144" s="29">
        <v>9782409041686</v>
      </c>
      <c r="W144" s="4" t="s">
        <v>125</v>
      </c>
      <c r="X144" s="4" t="s">
        <v>126</v>
      </c>
      <c r="Y144" s="4" t="s">
        <v>112</v>
      </c>
      <c r="Z144" s="29">
        <v>2023</v>
      </c>
      <c r="AA144" s="4" t="s">
        <v>127</v>
      </c>
      <c r="AB144" s="4" t="s">
        <v>576</v>
      </c>
      <c r="AC144" s="4" t="s">
        <v>129</v>
      </c>
      <c r="AD144" s="4" t="s">
        <v>130</v>
      </c>
      <c r="AE144" s="4" t="s">
        <v>131</v>
      </c>
      <c r="AF144" s="4" t="s">
        <v>132</v>
      </c>
      <c r="AG144" s="4" t="s">
        <v>133</v>
      </c>
      <c r="AH144" s="4" t="s">
        <v>134</v>
      </c>
      <c r="AI144" s="4" t="s">
        <v>135</v>
      </c>
      <c r="AJ144" s="4" t="s">
        <v>136</v>
      </c>
      <c r="AK144" s="4" t="s">
        <v>137</v>
      </c>
      <c r="AL144" s="4" t="s">
        <v>138</v>
      </c>
      <c r="AM144" s="4" t="s">
        <v>139</v>
      </c>
      <c r="AN144" s="4" t="s">
        <v>140</v>
      </c>
      <c r="AO144" s="4" t="s">
        <v>141</v>
      </c>
      <c r="AP144" s="4" t="s">
        <v>116</v>
      </c>
      <c r="AQ144" s="4" t="s">
        <v>2022</v>
      </c>
      <c r="AR144" s="4" t="s">
        <v>76</v>
      </c>
      <c r="AS144" s="4" t="s">
        <v>2023</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2024</v>
      </c>
      <c r="B145" s="4" t="s">
        <v>112</v>
      </c>
      <c r="C145" s="29">
        <v>20241220</v>
      </c>
      <c r="D145" s="4" t="s">
        <v>511</v>
      </c>
      <c r="E145" s="4" t="s">
        <v>2025</v>
      </c>
      <c r="F145" s="4" t="s">
        <v>1593</v>
      </c>
      <c r="G145" s="4" t="s">
        <v>116</v>
      </c>
      <c r="H145" s="4" t="s">
        <v>172</v>
      </c>
      <c r="I145" s="4" t="s">
        <v>116</v>
      </c>
      <c r="J145" s="4" t="s">
        <v>116</v>
      </c>
      <c r="K145" s="4" t="s">
        <v>116</v>
      </c>
      <c r="L145" s="4" t="s">
        <v>116</v>
      </c>
      <c r="M145" s="5" t="s">
        <v>1803</v>
      </c>
      <c r="N145" s="4" t="s">
        <v>2026</v>
      </c>
      <c r="O145" s="4" t="s">
        <v>112</v>
      </c>
      <c r="P145" s="7" t="s">
        <v>122</v>
      </c>
      <c r="Q145" s="4" t="s">
        <v>122</v>
      </c>
      <c r="R145" s="4" t="s">
        <v>122</v>
      </c>
      <c r="S145" s="4" t="s">
        <v>2027</v>
      </c>
      <c r="T145" s="29">
        <v>9782409038662</v>
      </c>
      <c r="U145" s="4" t="s">
        <v>124</v>
      </c>
      <c r="V145" s="29">
        <v>9782409038648</v>
      </c>
      <c r="W145" s="4" t="s">
        <v>125</v>
      </c>
      <c r="X145" s="4" t="s">
        <v>126</v>
      </c>
      <c r="Y145" s="4" t="s">
        <v>112</v>
      </c>
      <c r="Z145" s="29">
        <v>2023</v>
      </c>
      <c r="AA145" s="4" t="s">
        <v>127</v>
      </c>
      <c r="AB145" s="4" t="s">
        <v>152</v>
      </c>
      <c r="AC145" s="4" t="s">
        <v>129</v>
      </c>
      <c r="AD145" s="4" t="s">
        <v>130</v>
      </c>
      <c r="AE145" s="4" t="s">
        <v>131</v>
      </c>
      <c r="AF145" s="4" t="s">
        <v>132</v>
      </c>
      <c r="AG145" s="4" t="s">
        <v>133</v>
      </c>
      <c r="AH145" s="4" t="s">
        <v>134</v>
      </c>
      <c r="AI145" s="4" t="s">
        <v>135</v>
      </c>
      <c r="AJ145" s="4" t="s">
        <v>136</v>
      </c>
      <c r="AK145" s="4" t="s">
        <v>137</v>
      </c>
      <c r="AL145" s="4" t="s">
        <v>138</v>
      </c>
      <c r="AM145" s="4" t="s">
        <v>139</v>
      </c>
      <c r="AN145" s="4" t="s">
        <v>140</v>
      </c>
      <c r="AO145" s="4" t="s">
        <v>141</v>
      </c>
      <c r="AP145" s="4" t="s">
        <v>116</v>
      </c>
      <c r="AQ145" s="4" t="s">
        <v>2028</v>
      </c>
      <c r="AR145" s="4" t="s">
        <v>76</v>
      </c>
      <c r="AS145" s="4" t="s">
        <v>2029</v>
      </c>
      <c r="AT145" s="4" t="s">
        <v>2030</v>
      </c>
      <c r="AU145" s="4" t="s">
        <v>2031</v>
      </c>
      <c r="AV145" s="4" t="s">
        <v>2032</v>
      </c>
      <c r="AW145" s="4" t="s">
        <v>1929</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2033</v>
      </c>
      <c r="B146" s="4" t="s">
        <v>112</v>
      </c>
      <c r="C146" s="29">
        <v>20241220</v>
      </c>
      <c r="D146" s="4" t="s">
        <v>511</v>
      </c>
      <c r="E146" s="4" t="s">
        <v>2034</v>
      </c>
      <c r="F146" s="4" t="s">
        <v>2035</v>
      </c>
      <c r="G146" s="4" t="s">
        <v>116</v>
      </c>
      <c r="H146" s="4" t="s">
        <v>2036</v>
      </c>
      <c r="I146" s="4" t="s">
        <v>116</v>
      </c>
      <c r="J146" s="4" t="s">
        <v>116</v>
      </c>
      <c r="K146" s="4" t="s">
        <v>116</v>
      </c>
      <c r="L146" s="4" t="s">
        <v>116</v>
      </c>
      <c r="M146" s="5" t="s">
        <v>1582</v>
      </c>
      <c r="N146" s="4" t="s">
        <v>2037</v>
      </c>
      <c r="O146" s="4" t="s">
        <v>112</v>
      </c>
      <c r="P146" s="7" t="s">
        <v>122</v>
      </c>
      <c r="Q146" s="4" t="s">
        <v>122</v>
      </c>
      <c r="R146" s="4" t="s">
        <v>122</v>
      </c>
      <c r="S146" s="4" t="s">
        <v>2038</v>
      </c>
      <c r="T146" s="29">
        <v>9782409040870</v>
      </c>
      <c r="U146" s="4" t="s">
        <v>124</v>
      </c>
      <c r="V146" s="29">
        <v>9782409040863</v>
      </c>
      <c r="W146" s="4" t="s">
        <v>125</v>
      </c>
      <c r="X146" s="4" t="s">
        <v>126</v>
      </c>
      <c r="Y146" s="4" t="s">
        <v>112</v>
      </c>
      <c r="Z146" s="29">
        <v>2023</v>
      </c>
      <c r="AA146" s="4" t="s">
        <v>127</v>
      </c>
      <c r="AB146" s="4" t="s">
        <v>769</v>
      </c>
      <c r="AC146" s="4" t="s">
        <v>129</v>
      </c>
      <c r="AD146" s="4" t="s">
        <v>130</v>
      </c>
      <c r="AE146" s="4" t="s">
        <v>131</v>
      </c>
      <c r="AF146" s="4" t="s">
        <v>132</v>
      </c>
      <c r="AG146" s="4" t="s">
        <v>133</v>
      </c>
      <c r="AH146" s="4" t="s">
        <v>134</v>
      </c>
      <c r="AI146" s="4" t="s">
        <v>135</v>
      </c>
      <c r="AJ146" s="4" t="s">
        <v>136</v>
      </c>
      <c r="AK146" s="4" t="s">
        <v>137</v>
      </c>
      <c r="AL146" s="4" t="s">
        <v>138</v>
      </c>
      <c r="AM146" s="4" t="s">
        <v>139</v>
      </c>
      <c r="AN146" s="4" t="s">
        <v>140</v>
      </c>
      <c r="AO146" s="4" t="s">
        <v>141</v>
      </c>
      <c r="AP146" s="4" t="s">
        <v>116</v>
      </c>
      <c r="AQ146" s="4" t="s">
        <v>2039</v>
      </c>
      <c r="AR146" s="4" t="s">
        <v>76</v>
      </c>
      <c r="AS146" s="4" t="s">
        <v>2040</v>
      </c>
      <c r="AT146" s="4" t="s">
        <v>2041</v>
      </c>
      <c r="AU146" s="4" t="s">
        <v>2042</v>
      </c>
      <c r="AV146" s="4" t="s">
        <v>2043</v>
      </c>
      <c r="AW146" s="4" t="s">
        <v>525</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2044</v>
      </c>
      <c r="B147" s="4" t="s">
        <v>112</v>
      </c>
      <c r="C147" s="29">
        <v>20241220</v>
      </c>
      <c r="D147" s="4" t="s">
        <v>2045</v>
      </c>
      <c r="E147" s="4" t="s">
        <v>2046</v>
      </c>
      <c r="F147" s="4" t="s">
        <v>2047</v>
      </c>
      <c r="G147" s="4" t="s">
        <v>116</v>
      </c>
      <c r="H147" s="4" t="s">
        <v>2048</v>
      </c>
      <c r="I147" s="4" t="s">
        <v>116</v>
      </c>
      <c r="J147" s="4" t="s">
        <v>116</v>
      </c>
      <c r="K147" s="4" t="s">
        <v>116</v>
      </c>
      <c r="L147" s="4" t="s">
        <v>116</v>
      </c>
      <c r="M147" s="5" t="s">
        <v>1385</v>
      </c>
      <c r="N147" s="4" t="s">
        <v>460</v>
      </c>
      <c r="O147" s="4" t="s">
        <v>112</v>
      </c>
      <c r="P147" s="7" t="s">
        <v>122</v>
      </c>
      <c r="Q147" s="4" t="s">
        <v>122</v>
      </c>
      <c r="R147" s="4" t="s">
        <v>122</v>
      </c>
      <c r="S147" s="4" t="s">
        <v>2049</v>
      </c>
      <c r="T147" s="29">
        <v>9782409041532</v>
      </c>
      <c r="U147" s="4" t="s">
        <v>124</v>
      </c>
      <c r="V147" s="29">
        <v>9782409041525</v>
      </c>
      <c r="W147" s="4" t="s">
        <v>125</v>
      </c>
      <c r="X147" s="4" t="s">
        <v>126</v>
      </c>
      <c r="Y147" s="4" t="s">
        <v>112</v>
      </c>
      <c r="Z147" s="29">
        <v>2023</v>
      </c>
      <c r="AA147" s="4" t="s">
        <v>127</v>
      </c>
      <c r="AB147" s="4" t="s">
        <v>164</v>
      </c>
      <c r="AC147" s="4" t="s">
        <v>129</v>
      </c>
      <c r="AD147" s="4" t="s">
        <v>130</v>
      </c>
      <c r="AE147" s="4" t="s">
        <v>131</v>
      </c>
      <c r="AF147" s="4" t="s">
        <v>132</v>
      </c>
      <c r="AG147" s="4" t="s">
        <v>133</v>
      </c>
      <c r="AH147" s="4" t="s">
        <v>134</v>
      </c>
      <c r="AI147" s="4" t="s">
        <v>135</v>
      </c>
      <c r="AJ147" s="4" t="s">
        <v>136</v>
      </c>
      <c r="AK147" s="4" t="s">
        <v>137</v>
      </c>
      <c r="AL147" s="4" t="s">
        <v>138</v>
      </c>
      <c r="AM147" s="4" t="s">
        <v>139</v>
      </c>
      <c r="AN147" s="4" t="s">
        <v>140</v>
      </c>
      <c r="AO147" s="4" t="s">
        <v>141</v>
      </c>
      <c r="AP147" s="4" t="s">
        <v>116</v>
      </c>
      <c r="AQ147" s="4" t="s">
        <v>2050</v>
      </c>
      <c r="AR147" s="4" t="s">
        <v>76</v>
      </c>
      <c r="AS147" s="4" t="s">
        <v>681</v>
      </c>
      <c r="AT147" s="4" t="s">
        <v>2051</v>
      </c>
      <c r="AU147" s="4" t="s">
        <v>1567</v>
      </c>
      <c r="AV147" s="4" t="s">
        <v>2052</v>
      </c>
      <c r="AW147" s="4" t="s">
        <v>2053</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2054</v>
      </c>
      <c r="B148" s="4" t="s">
        <v>112</v>
      </c>
      <c r="C148" s="29">
        <v>20241220</v>
      </c>
      <c r="D148" s="4" t="s">
        <v>2055</v>
      </c>
      <c r="E148" s="4" t="s">
        <v>2056</v>
      </c>
      <c r="F148" s="4" t="s">
        <v>2057</v>
      </c>
      <c r="G148" s="4" t="s">
        <v>116</v>
      </c>
      <c r="H148" s="4" t="s">
        <v>2058</v>
      </c>
      <c r="I148" s="4" t="s">
        <v>116</v>
      </c>
      <c r="J148" s="4" t="s">
        <v>116</v>
      </c>
      <c r="K148" s="4" t="s">
        <v>116</v>
      </c>
      <c r="L148" s="4" t="s">
        <v>116</v>
      </c>
      <c r="M148" s="5" t="s">
        <v>1410</v>
      </c>
      <c r="N148" s="4" t="s">
        <v>2059</v>
      </c>
      <c r="O148" s="4" t="s">
        <v>112</v>
      </c>
      <c r="P148" s="7" t="s">
        <v>122</v>
      </c>
      <c r="Q148" s="4" t="s">
        <v>122</v>
      </c>
      <c r="R148" s="4" t="s">
        <v>122</v>
      </c>
      <c r="S148" s="4" t="s">
        <v>2060</v>
      </c>
      <c r="T148" s="29">
        <v>9782409042119</v>
      </c>
      <c r="U148" s="4" t="s">
        <v>124</v>
      </c>
      <c r="V148" s="29">
        <v>9782409041877</v>
      </c>
      <c r="W148" s="4" t="s">
        <v>125</v>
      </c>
      <c r="X148" s="4" t="s">
        <v>126</v>
      </c>
      <c r="Y148" s="4" t="s">
        <v>112</v>
      </c>
      <c r="Z148" s="29">
        <v>2023</v>
      </c>
      <c r="AA148" s="4" t="s">
        <v>127</v>
      </c>
      <c r="AB148" s="4" t="s">
        <v>152</v>
      </c>
      <c r="AC148" s="4" t="s">
        <v>129</v>
      </c>
      <c r="AD148" s="4" t="s">
        <v>130</v>
      </c>
      <c r="AE148" s="4" t="s">
        <v>131</v>
      </c>
      <c r="AF148" s="4" t="s">
        <v>132</v>
      </c>
      <c r="AG148" s="4" t="s">
        <v>133</v>
      </c>
      <c r="AH148" s="4" t="s">
        <v>134</v>
      </c>
      <c r="AI148" s="4" t="s">
        <v>135</v>
      </c>
      <c r="AJ148" s="4" t="s">
        <v>136</v>
      </c>
      <c r="AK148" s="4" t="s">
        <v>137</v>
      </c>
      <c r="AL148" s="4" t="s">
        <v>138</v>
      </c>
      <c r="AM148" s="4" t="s">
        <v>139</v>
      </c>
      <c r="AN148" s="4" t="s">
        <v>140</v>
      </c>
      <c r="AO148" s="4" t="s">
        <v>141</v>
      </c>
      <c r="AP148" s="4" t="s">
        <v>116</v>
      </c>
      <c r="AQ148" s="4" t="s">
        <v>2061</v>
      </c>
      <c r="AR148" s="4" t="s">
        <v>76</v>
      </c>
      <c r="AS148" s="4" t="s">
        <v>2062</v>
      </c>
      <c r="AT148" s="4" t="s">
        <v>2063</v>
      </c>
      <c r="AU148" s="4" t="s">
        <v>2064</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2065</v>
      </c>
      <c r="B149" s="4" t="s">
        <v>112</v>
      </c>
      <c r="C149" s="29">
        <v>20241220</v>
      </c>
      <c r="D149" s="4" t="s">
        <v>1247</v>
      </c>
      <c r="E149" s="4" t="s">
        <v>2066</v>
      </c>
      <c r="F149" s="4" t="s">
        <v>572</v>
      </c>
      <c r="G149" s="4" t="s">
        <v>116</v>
      </c>
      <c r="H149" s="4" t="s">
        <v>573</v>
      </c>
      <c r="I149" s="4" t="s">
        <v>116</v>
      </c>
      <c r="J149" s="4" t="s">
        <v>116</v>
      </c>
      <c r="K149" s="4" t="s">
        <v>116</v>
      </c>
      <c r="L149" s="4" t="s">
        <v>116</v>
      </c>
      <c r="M149" s="5" t="s">
        <v>1264</v>
      </c>
      <c r="N149" s="4" t="s">
        <v>2067</v>
      </c>
      <c r="O149" s="4" t="s">
        <v>112</v>
      </c>
      <c r="P149" s="7" t="s">
        <v>122</v>
      </c>
      <c r="Q149" s="4" t="s">
        <v>122</v>
      </c>
      <c r="R149" s="4" t="s">
        <v>122</v>
      </c>
      <c r="S149" s="4" t="s">
        <v>2068</v>
      </c>
      <c r="T149" s="29">
        <v>9782409042508</v>
      </c>
      <c r="U149" s="4" t="s">
        <v>124</v>
      </c>
      <c r="V149" s="29">
        <v>9782409042492</v>
      </c>
      <c r="W149" s="4" t="s">
        <v>125</v>
      </c>
      <c r="X149" s="4" t="s">
        <v>126</v>
      </c>
      <c r="Y149" s="4" t="s">
        <v>112</v>
      </c>
      <c r="Z149" s="29">
        <v>2023</v>
      </c>
      <c r="AA149" s="4" t="s">
        <v>127</v>
      </c>
      <c r="AB149" s="4" t="s">
        <v>385</v>
      </c>
      <c r="AC149" s="4" t="s">
        <v>129</v>
      </c>
      <c r="AD149" s="4" t="s">
        <v>130</v>
      </c>
      <c r="AE149" s="4" t="s">
        <v>131</v>
      </c>
      <c r="AF149" s="4" t="s">
        <v>132</v>
      </c>
      <c r="AG149" s="4" t="s">
        <v>133</v>
      </c>
      <c r="AH149" s="4" t="s">
        <v>134</v>
      </c>
      <c r="AI149" s="4" t="s">
        <v>135</v>
      </c>
      <c r="AJ149" s="4" t="s">
        <v>136</v>
      </c>
      <c r="AK149" s="4" t="s">
        <v>137</v>
      </c>
      <c r="AL149" s="4" t="s">
        <v>138</v>
      </c>
      <c r="AM149" s="4" t="s">
        <v>139</v>
      </c>
      <c r="AN149" s="4" t="s">
        <v>140</v>
      </c>
      <c r="AO149" s="4" t="s">
        <v>141</v>
      </c>
      <c r="AP149" s="4" t="s">
        <v>116</v>
      </c>
      <c r="AQ149" s="4" t="s">
        <v>2069</v>
      </c>
      <c r="AR149" s="4" t="s">
        <v>76</v>
      </c>
      <c r="AS149" s="4" t="s">
        <v>2070</v>
      </c>
      <c r="AT149" s="4" t="s">
        <v>2071</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2072</v>
      </c>
      <c r="B150" s="4" t="s">
        <v>112</v>
      </c>
      <c r="C150" s="29">
        <v>20241220</v>
      </c>
      <c r="D150" s="4" t="s">
        <v>2073</v>
      </c>
      <c r="E150" s="4" t="s">
        <v>2074</v>
      </c>
      <c r="F150" s="4" t="s">
        <v>945</v>
      </c>
      <c r="G150" s="4" t="s">
        <v>116</v>
      </c>
      <c r="H150" s="4" t="s">
        <v>946</v>
      </c>
      <c r="I150" s="4" t="s">
        <v>116</v>
      </c>
      <c r="J150" s="4" t="s">
        <v>116</v>
      </c>
      <c r="K150" s="4" t="s">
        <v>116</v>
      </c>
      <c r="L150" s="4" t="s">
        <v>116</v>
      </c>
      <c r="M150" s="5" t="s">
        <v>1410</v>
      </c>
      <c r="N150" s="4" t="s">
        <v>2075</v>
      </c>
      <c r="O150" s="4" t="s">
        <v>112</v>
      </c>
      <c r="P150" s="7" t="s">
        <v>122</v>
      </c>
      <c r="Q150" s="4" t="s">
        <v>122</v>
      </c>
      <c r="R150" s="4" t="s">
        <v>122</v>
      </c>
      <c r="S150" s="4" t="s">
        <v>2076</v>
      </c>
      <c r="T150" s="29">
        <v>9782409042089</v>
      </c>
      <c r="U150" s="4" t="s">
        <v>124</v>
      </c>
      <c r="V150" s="29">
        <v>9782409041853</v>
      </c>
      <c r="W150" s="4" t="s">
        <v>125</v>
      </c>
      <c r="X150" s="4" t="s">
        <v>126</v>
      </c>
      <c r="Y150" s="4" t="s">
        <v>112</v>
      </c>
      <c r="Z150" s="29">
        <v>2023</v>
      </c>
      <c r="AA150" s="4" t="s">
        <v>127</v>
      </c>
      <c r="AB150" s="4" t="s">
        <v>1456</v>
      </c>
      <c r="AC150" s="4" t="s">
        <v>129</v>
      </c>
      <c r="AD150" s="4" t="s">
        <v>130</v>
      </c>
      <c r="AE150" s="4" t="s">
        <v>131</v>
      </c>
      <c r="AF150" s="4" t="s">
        <v>132</v>
      </c>
      <c r="AG150" s="4" t="s">
        <v>133</v>
      </c>
      <c r="AH150" s="4" t="s">
        <v>134</v>
      </c>
      <c r="AI150" s="4" t="s">
        <v>135</v>
      </c>
      <c r="AJ150" s="4" t="s">
        <v>136</v>
      </c>
      <c r="AK150" s="4" t="s">
        <v>137</v>
      </c>
      <c r="AL150" s="4" t="s">
        <v>138</v>
      </c>
      <c r="AM150" s="4" t="s">
        <v>139</v>
      </c>
      <c r="AN150" s="4" t="s">
        <v>140</v>
      </c>
      <c r="AO150" s="4" t="s">
        <v>141</v>
      </c>
      <c r="AP150" s="4" t="s">
        <v>116</v>
      </c>
      <c r="AQ150" s="4" t="s">
        <v>2077</v>
      </c>
      <c r="AR150" s="4" t="s">
        <v>76</v>
      </c>
      <c r="AS150" s="4" t="s">
        <v>2078</v>
      </c>
      <c r="AT150" s="4" t="s">
        <v>2079</v>
      </c>
      <c r="AU150" s="4" t="s">
        <v>2080</v>
      </c>
      <c r="AV150" s="4" t="s">
        <v>1869</v>
      </c>
      <c r="AW150" s="4" t="s">
        <v>2081</v>
      </c>
      <c r="AX150" s="4" t="s">
        <v>1285</v>
      </c>
      <c r="AY150" s="4" t="s">
        <v>2082</v>
      </c>
      <c r="AZ150" s="4" t="s">
        <v>2083</v>
      </c>
      <c r="BA150" s="4" t="s">
        <v>2084</v>
      </c>
      <c r="BB150" s="4" t="s">
        <v>2085</v>
      </c>
      <c r="BC150" s="4" t="s">
        <v>2086</v>
      </c>
      <c r="BD150" s="4" t="s">
        <v>2087</v>
      </c>
      <c r="BE150" s="4" t="s">
        <v>2088</v>
      </c>
      <c r="BF150" s="4" t="s">
        <v>2089</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2090</v>
      </c>
      <c r="B151" s="4" t="s">
        <v>112</v>
      </c>
      <c r="C151" s="29">
        <v>20241220</v>
      </c>
      <c r="D151" s="4" t="s">
        <v>2091</v>
      </c>
      <c r="E151" s="4" t="s">
        <v>2092</v>
      </c>
      <c r="F151" s="4" t="s">
        <v>2093</v>
      </c>
      <c r="G151" s="4" t="s">
        <v>116</v>
      </c>
      <c r="H151" s="4" t="s">
        <v>2094</v>
      </c>
      <c r="I151" s="4" t="s">
        <v>116</v>
      </c>
      <c r="J151" s="4" t="s">
        <v>116</v>
      </c>
      <c r="K151" s="4" t="s">
        <v>116</v>
      </c>
      <c r="L151" s="4" t="s">
        <v>116</v>
      </c>
      <c r="M151" s="5" t="s">
        <v>1395</v>
      </c>
      <c r="N151" s="4" t="s">
        <v>2095</v>
      </c>
      <c r="O151" s="4" t="s">
        <v>112</v>
      </c>
      <c r="P151" s="7" t="s">
        <v>122</v>
      </c>
      <c r="Q151" s="4" t="s">
        <v>122</v>
      </c>
      <c r="R151" s="4" t="s">
        <v>122</v>
      </c>
      <c r="S151" s="4" t="s">
        <v>2096</v>
      </c>
      <c r="T151" s="29">
        <v>9782409041136</v>
      </c>
      <c r="U151" s="4" t="s">
        <v>124</v>
      </c>
      <c r="V151" s="29">
        <v>9782409041129</v>
      </c>
      <c r="W151" s="4" t="s">
        <v>125</v>
      </c>
      <c r="X151" s="4" t="s">
        <v>126</v>
      </c>
      <c r="Y151" s="4" t="s">
        <v>112</v>
      </c>
      <c r="Z151" s="29">
        <v>2023</v>
      </c>
      <c r="AA151" s="4" t="s">
        <v>127</v>
      </c>
      <c r="AB151" s="4" t="s">
        <v>152</v>
      </c>
      <c r="AC151" s="4" t="s">
        <v>129</v>
      </c>
      <c r="AD151" s="4" t="s">
        <v>130</v>
      </c>
      <c r="AE151" s="4" t="s">
        <v>131</v>
      </c>
      <c r="AF151" s="4" t="s">
        <v>132</v>
      </c>
      <c r="AG151" s="4" t="s">
        <v>133</v>
      </c>
      <c r="AH151" s="4" t="s">
        <v>134</v>
      </c>
      <c r="AI151" s="4" t="s">
        <v>135</v>
      </c>
      <c r="AJ151" s="4" t="s">
        <v>136</v>
      </c>
      <c r="AK151" s="4" t="s">
        <v>137</v>
      </c>
      <c r="AL151" s="4" t="s">
        <v>138</v>
      </c>
      <c r="AM151" s="4" t="s">
        <v>139</v>
      </c>
      <c r="AN151" s="4" t="s">
        <v>140</v>
      </c>
      <c r="AO151" s="4" t="s">
        <v>141</v>
      </c>
      <c r="AP151" s="4" t="s">
        <v>116</v>
      </c>
      <c r="AQ151" s="4" t="s">
        <v>2097</v>
      </c>
      <c r="AR151" s="4" t="s">
        <v>76</v>
      </c>
      <c r="AS151" s="4" t="s">
        <v>681</v>
      </c>
      <c r="AT151" s="4" t="s">
        <v>2098</v>
      </c>
      <c r="AU151" s="4" t="s">
        <v>486</v>
      </c>
      <c r="AV151" s="4" t="s">
        <v>2099</v>
      </c>
      <c r="AW151" s="4" t="s">
        <v>2100</v>
      </c>
      <c r="AX151" s="4" t="s">
        <v>492</v>
      </c>
      <c r="AY151" s="4" t="s">
        <v>2101</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2102</v>
      </c>
      <c r="B152" s="4" t="s">
        <v>112</v>
      </c>
      <c r="C152" s="29">
        <v>20241220</v>
      </c>
      <c r="D152" s="4" t="s">
        <v>2103</v>
      </c>
      <c r="E152" s="4" t="s">
        <v>2104</v>
      </c>
      <c r="F152" s="4" t="s">
        <v>2105</v>
      </c>
      <c r="G152" s="4" t="s">
        <v>116</v>
      </c>
      <c r="H152" s="4" t="s">
        <v>2106</v>
      </c>
      <c r="I152" s="4" t="s">
        <v>116</v>
      </c>
      <c r="J152" s="4" t="s">
        <v>116</v>
      </c>
      <c r="K152" s="4" t="s">
        <v>116</v>
      </c>
      <c r="L152" s="4" t="s">
        <v>116</v>
      </c>
      <c r="M152" s="5" t="s">
        <v>1362</v>
      </c>
      <c r="N152" s="4" t="s">
        <v>2107</v>
      </c>
      <c r="O152" s="4" t="s">
        <v>112</v>
      </c>
      <c r="P152" s="7" t="s">
        <v>122</v>
      </c>
      <c r="Q152" s="4" t="s">
        <v>122</v>
      </c>
      <c r="R152" s="4" t="s">
        <v>122</v>
      </c>
      <c r="S152" s="4" t="s">
        <v>2108</v>
      </c>
      <c r="T152" s="29">
        <v>9782409042287</v>
      </c>
      <c r="U152" s="4" t="s">
        <v>124</v>
      </c>
      <c r="V152" s="29">
        <v>9782409042270</v>
      </c>
      <c r="W152" s="4" t="s">
        <v>125</v>
      </c>
      <c r="X152" s="4" t="s">
        <v>126</v>
      </c>
      <c r="Y152" s="4" t="s">
        <v>112</v>
      </c>
      <c r="Z152" s="29">
        <v>2023</v>
      </c>
      <c r="AA152" s="4" t="s">
        <v>127</v>
      </c>
      <c r="AB152" s="4" t="s">
        <v>152</v>
      </c>
      <c r="AC152" s="4" t="s">
        <v>129</v>
      </c>
      <c r="AD152" s="4" t="s">
        <v>130</v>
      </c>
      <c r="AE152" s="4" t="s">
        <v>131</v>
      </c>
      <c r="AF152" s="4" t="s">
        <v>132</v>
      </c>
      <c r="AG152" s="4" t="s">
        <v>133</v>
      </c>
      <c r="AH152" s="4" t="s">
        <v>134</v>
      </c>
      <c r="AI152" s="4" t="s">
        <v>135</v>
      </c>
      <c r="AJ152" s="4" t="s">
        <v>136</v>
      </c>
      <c r="AK152" s="4" t="s">
        <v>137</v>
      </c>
      <c r="AL152" s="4" t="s">
        <v>138</v>
      </c>
      <c r="AM152" s="4" t="s">
        <v>139</v>
      </c>
      <c r="AN152" s="4" t="s">
        <v>140</v>
      </c>
      <c r="AO152" s="4" t="s">
        <v>141</v>
      </c>
      <c r="AP152" s="4" t="s">
        <v>116</v>
      </c>
      <c r="AQ152" s="4" t="s">
        <v>2109</v>
      </c>
      <c r="AR152" s="4" t="s">
        <v>76</v>
      </c>
      <c r="AS152" s="4" t="s">
        <v>2110</v>
      </c>
      <c r="AT152" s="4" t="s">
        <v>486</v>
      </c>
      <c r="AU152" s="4" t="s">
        <v>2111</v>
      </c>
      <c r="AV152" s="4" t="s">
        <v>2112</v>
      </c>
      <c r="AW152" s="4" t="s">
        <v>2113</v>
      </c>
      <c r="AX152" s="4" t="s">
        <v>184</v>
      </c>
      <c r="AY152" s="4" t="s">
        <v>2114</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2115</v>
      </c>
      <c r="B153" s="4" t="s">
        <v>112</v>
      </c>
      <c r="C153" s="29">
        <v>20241220</v>
      </c>
      <c r="D153" s="4" t="s">
        <v>2116</v>
      </c>
      <c r="E153" s="4" t="s">
        <v>2117</v>
      </c>
      <c r="F153" s="4" t="s">
        <v>2118</v>
      </c>
      <c r="G153" s="4" t="s">
        <v>116</v>
      </c>
      <c r="H153" s="4" t="s">
        <v>2119</v>
      </c>
      <c r="I153" s="4" t="s">
        <v>116</v>
      </c>
      <c r="J153" s="4" t="s">
        <v>116</v>
      </c>
      <c r="K153" s="4" t="s">
        <v>116</v>
      </c>
      <c r="L153" s="4" t="s">
        <v>116</v>
      </c>
      <c r="M153" s="5" t="s">
        <v>1582</v>
      </c>
      <c r="N153" s="4" t="s">
        <v>2120</v>
      </c>
      <c r="O153" s="4" t="s">
        <v>112</v>
      </c>
      <c r="P153" s="7" t="s">
        <v>122</v>
      </c>
      <c r="Q153" s="4" t="s">
        <v>122</v>
      </c>
      <c r="R153" s="4" t="s">
        <v>122</v>
      </c>
      <c r="S153" s="4" t="s">
        <v>2121</v>
      </c>
      <c r="T153" s="29">
        <v>9782409040818</v>
      </c>
      <c r="U153" s="4" t="s">
        <v>124</v>
      </c>
      <c r="V153" s="29">
        <v>9782409040801</v>
      </c>
      <c r="W153" s="4" t="s">
        <v>125</v>
      </c>
      <c r="X153" s="4" t="s">
        <v>126</v>
      </c>
      <c r="Y153" s="4" t="s">
        <v>112</v>
      </c>
      <c r="Z153" s="29">
        <v>2023</v>
      </c>
      <c r="AA153" s="4" t="s">
        <v>127</v>
      </c>
      <c r="AB153" s="4" t="s">
        <v>152</v>
      </c>
      <c r="AC153" s="4" t="s">
        <v>129</v>
      </c>
      <c r="AD153" s="4" t="s">
        <v>130</v>
      </c>
      <c r="AE153" s="4" t="s">
        <v>131</v>
      </c>
      <c r="AF153" s="4" t="s">
        <v>132</v>
      </c>
      <c r="AG153" s="4" t="s">
        <v>133</v>
      </c>
      <c r="AH153" s="4" t="s">
        <v>134</v>
      </c>
      <c r="AI153" s="4" t="s">
        <v>135</v>
      </c>
      <c r="AJ153" s="4" t="s">
        <v>136</v>
      </c>
      <c r="AK153" s="4" t="s">
        <v>137</v>
      </c>
      <c r="AL153" s="4" t="s">
        <v>138</v>
      </c>
      <c r="AM153" s="4" t="s">
        <v>139</v>
      </c>
      <c r="AN153" s="4" t="s">
        <v>140</v>
      </c>
      <c r="AO153" s="4" t="s">
        <v>141</v>
      </c>
      <c r="AP153" s="4" t="s">
        <v>116</v>
      </c>
      <c r="AQ153" s="4" t="s">
        <v>2122</v>
      </c>
      <c r="AR153" s="4" t="s">
        <v>76</v>
      </c>
      <c r="AS153" s="4" t="s">
        <v>2123</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2124</v>
      </c>
      <c r="B154" s="4" t="s">
        <v>112</v>
      </c>
      <c r="C154" s="29">
        <v>20241220</v>
      </c>
      <c r="D154" s="4" t="s">
        <v>2125</v>
      </c>
      <c r="E154" s="4" t="s">
        <v>2126</v>
      </c>
      <c r="F154" s="4" t="s">
        <v>2127</v>
      </c>
      <c r="G154" s="4" t="s">
        <v>116</v>
      </c>
      <c r="H154" s="4" t="s">
        <v>2128</v>
      </c>
      <c r="I154" s="4" t="s">
        <v>116</v>
      </c>
      <c r="J154" s="4" t="s">
        <v>116</v>
      </c>
      <c r="K154" s="4" t="s">
        <v>116</v>
      </c>
      <c r="L154" s="4" t="s">
        <v>116</v>
      </c>
      <c r="M154" s="5" t="s">
        <v>1803</v>
      </c>
      <c r="N154" s="4" t="s">
        <v>2129</v>
      </c>
      <c r="O154" s="4" t="s">
        <v>112</v>
      </c>
      <c r="P154" s="7" t="s">
        <v>122</v>
      </c>
      <c r="Q154" s="4" t="s">
        <v>122</v>
      </c>
      <c r="R154" s="4" t="s">
        <v>122</v>
      </c>
      <c r="S154" s="4" t="s">
        <v>2130</v>
      </c>
      <c r="T154" s="29">
        <v>9782409038785</v>
      </c>
      <c r="U154" s="4" t="s">
        <v>124</v>
      </c>
      <c r="V154" s="29">
        <v>9782409038778</v>
      </c>
      <c r="W154" s="4" t="s">
        <v>125</v>
      </c>
      <c r="X154" s="4" t="s">
        <v>126</v>
      </c>
      <c r="Y154" s="4" t="s">
        <v>112</v>
      </c>
      <c r="Z154" s="29">
        <v>2023</v>
      </c>
      <c r="AA154" s="4" t="s">
        <v>127</v>
      </c>
      <c r="AB154" s="4" t="s">
        <v>164</v>
      </c>
      <c r="AC154" s="4" t="s">
        <v>129</v>
      </c>
      <c r="AD154" s="4" t="s">
        <v>130</v>
      </c>
      <c r="AE154" s="4" t="s">
        <v>131</v>
      </c>
      <c r="AF154" s="4" t="s">
        <v>132</v>
      </c>
      <c r="AG154" s="4" t="s">
        <v>133</v>
      </c>
      <c r="AH154" s="4" t="s">
        <v>134</v>
      </c>
      <c r="AI154" s="4" t="s">
        <v>135</v>
      </c>
      <c r="AJ154" s="4" t="s">
        <v>136</v>
      </c>
      <c r="AK154" s="4" t="s">
        <v>137</v>
      </c>
      <c r="AL154" s="4" t="s">
        <v>138</v>
      </c>
      <c r="AM154" s="4" t="s">
        <v>139</v>
      </c>
      <c r="AN154" s="4" t="s">
        <v>140</v>
      </c>
      <c r="AO154" s="4" t="s">
        <v>141</v>
      </c>
      <c r="AP154" s="4" t="s">
        <v>116</v>
      </c>
      <c r="AQ154" s="4" t="s">
        <v>2131</v>
      </c>
      <c r="AR154" s="4" t="s">
        <v>76</v>
      </c>
      <c r="AS154" s="4" t="s">
        <v>2132</v>
      </c>
      <c r="AT154" s="4" t="s">
        <v>2133</v>
      </c>
      <c r="AU154" s="4" t="s">
        <v>2134</v>
      </c>
      <c r="AV154" s="4" t="s">
        <v>2135</v>
      </c>
      <c r="AW154" s="4" t="s">
        <v>2136</v>
      </c>
      <c r="AX154" s="4" t="s">
        <v>2137</v>
      </c>
      <c r="AY154" s="4" t="s">
        <v>2138</v>
      </c>
      <c r="AZ154" s="4" t="s">
        <v>2139</v>
      </c>
      <c r="BA154" s="4" t="s">
        <v>2140</v>
      </c>
      <c r="BB154" s="4" t="s">
        <v>2141</v>
      </c>
      <c r="BC154" s="4" t="s">
        <v>2142</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2143</v>
      </c>
      <c r="B155" s="4" t="s">
        <v>112</v>
      </c>
      <c r="C155" s="29">
        <v>20241220</v>
      </c>
      <c r="D155" s="4" t="s">
        <v>2144</v>
      </c>
      <c r="E155" s="4" t="s">
        <v>2145</v>
      </c>
      <c r="F155" s="4" t="s">
        <v>1109</v>
      </c>
      <c r="G155" s="4" t="s">
        <v>116</v>
      </c>
      <c r="H155" s="4" t="s">
        <v>1110</v>
      </c>
      <c r="I155" s="4" t="s">
        <v>116</v>
      </c>
      <c r="J155" s="4" t="s">
        <v>116</v>
      </c>
      <c r="K155" s="4" t="s">
        <v>116</v>
      </c>
      <c r="L155" s="4" t="s">
        <v>116</v>
      </c>
      <c r="M155" s="5" t="s">
        <v>1249</v>
      </c>
      <c r="N155" s="4" t="s">
        <v>2146</v>
      </c>
      <c r="O155" s="4" t="s">
        <v>112</v>
      </c>
      <c r="P155" s="7" t="s">
        <v>122</v>
      </c>
      <c r="Q155" s="4" t="s">
        <v>122</v>
      </c>
      <c r="R155" s="4" t="s">
        <v>122</v>
      </c>
      <c r="S155" s="4" t="s">
        <v>2147</v>
      </c>
      <c r="T155" s="29">
        <v>9782409039737</v>
      </c>
      <c r="U155" s="4" t="s">
        <v>124</v>
      </c>
      <c r="V155" s="29">
        <v>9782409039720</v>
      </c>
      <c r="W155" s="4" t="s">
        <v>125</v>
      </c>
      <c r="X155" s="4" t="s">
        <v>126</v>
      </c>
      <c r="Y155" s="4" t="s">
        <v>112</v>
      </c>
      <c r="Z155" s="29">
        <v>2023</v>
      </c>
      <c r="AA155" s="4" t="s">
        <v>127</v>
      </c>
      <c r="AB155" s="4" t="s">
        <v>260</v>
      </c>
      <c r="AC155" s="4" t="s">
        <v>129</v>
      </c>
      <c r="AD155" s="4" t="s">
        <v>130</v>
      </c>
      <c r="AE155" s="4" t="s">
        <v>131</v>
      </c>
      <c r="AF155" s="4" t="s">
        <v>132</v>
      </c>
      <c r="AG155" s="4" t="s">
        <v>133</v>
      </c>
      <c r="AH155" s="4" t="s">
        <v>134</v>
      </c>
      <c r="AI155" s="4" t="s">
        <v>135</v>
      </c>
      <c r="AJ155" s="4" t="s">
        <v>136</v>
      </c>
      <c r="AK155" s="4" t="s">
        <v>137</v>
      </c>
      <c r="AL155" s="4" t="s">
        <v>138</v>
      </c>
      <c r="AM155" s="4" t="s">
        <v>139</v>
      </c>
      <c r="AN155" s="4" t="s">
        <v>140</v>
      </c>
      <c r="AO155" s="4" t="s">
        <v>141</v>
      </c>
      <c r="AP155" s="4" t="s">
        <v>116</v>
      </c>
      <c r="AQ155" s="4" t="s">
        <v>2148</v>
      </c>
      <c r="AR155" s="4" t="s">
        <v>76</v>
      </c>
      <c r="AS155" s="4" t="s">
        <v>2149</v>
      </c>
      <c r="AT155" s="4" t="s">
        <v>2150</v>
      </c>
      <c r="AU155" s="4" t="s">
        <v>2151</v>
      </c>
      <c r="AV155" s="4" t="s">
        <v>2152</v>
      </c>
      <c r="AW155" s="4" t="s">
        <v>2153</v>
      </c>
      <c r="AX155" s="4" t="s">
        <v>2154</v>
      </c>
      <c r="AY155" s="4" t="s">
        <v>2155</v>
      </c>
      <c r="AZ155" s="4" t="s">
        <v>2156</v>
      </c>
      <c r="BA155" s="4" t="s">
        <v>2157</v>
      </c>
      <c r="BB155" s="4" t="s">
        <v>2158</v>
      </c>
      <c r="BC155" s="4" t="s">
        <v>2159</v>
      </c>
      <c r="BD155" s="4" t="s">
        <v>2160</v>
      </c>
      <c r="BE155" s="4" t="s">
        <v>2161</v>
      </c>
      <c r="BF155" s="4" t="s">
        <v>2162</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2163</v>
      </c>
      <c r="B156" s="4" t="s">
        <v>112</v>
      </c>
      <c r="C156" s="29">
        <v>20241220</v>
      </c>
      <c r="D156" s="4" t="s">
        <v>2164</v>
      </c>
      <c r="E156" s="4" t="s">
        <v>2165</v>
      </c>
      <c r="F156" s="4" t="s">
        <v>2166</v>
      </c>
      <c r="G156" s="4" t="s">
        <v>116</v>
      </c>
      <c r="H156" s="4" t="s">
        <v>2167</v>
      </c>
      <c r="I156" s="4" t="s">
        <v>116</v>
      </c>
      <c r="J156" s="4" t="s">
        <v>116</v>
      </c>
      <c r="K156" s="4" t="s">
        <v>116</v>
      </c>
      <c r="L156" s="4" t="s">
        <v>116</v>
      </c>
      <c r="M156" s="5" t="s">
        <v>1280</v>
      </c>
      <c r="N156" s="4" t="s">
        <v>2168</v>
      </c>
      <c r="O156" s="4" t="s">
        <v>112</v>
      </c>
      <c r="P156" s="7" t="s">
        <v>122</v>
      </c>
      <c r="Q156" s="4" t="s">
        <v>122</v>
      </c>
      <c r="R156" s="4" t="s">
        <v>122</v>
      </c>
      <c r="S156" s="4" t="s">
        <v>2169</v>
      </c>
      <c r="T156" s="29">
        <v>9782409039041</v>
      </c>
      <c r="U156" s="4" t="s">
        <v>124</v>
      </c>
      <c r="V156" s="29">
        <v>9782409039034</v>
      </c>
      <c r="W156" s="4" t="s">
        <v>125</v>
      </c>
      <c r="X156" s="4" t="s">
        <v>126</v>
      </c>
      <c r="Y156" s="4" t="s">
        <v>112</v>
      </c>
      <c r="Z156" s="29">
        <v>2023</v>
      </c>
      <c r="AA156" s="4" t="s">
        <v>127</v>
      </c>
      <c r="AB156" s="4" t="s">
        <v>385</v>
      </c>
      <c r="AC156" s="4" t="s">
        <v>129</v>
      </c>
      <c r="AD156" s="4" t="s">
        <v>130</v>
      </c>
      <c r="AE156" s="4" t="s">
        <v>131</v>
      </c>
      <c r="AF156" s="4" t="s">
        <v>132</v>
      </c>
      <c r="AG156" s="4" t="s">
        <v>133</v>
      </c>
      <c r="AH156" s="4" t="s">
        <v>134</v>
      </c>
      <c r="AI156" s="4" t="s">
        <v>135</v>
      </c>
      <c r="AJ156" s="4" t="s">
        <v>136</v>
      </c>
      <c r="AK156" s="4" t="s">
        <v>137</v>
      </c>
      <c r="AL156" s="4" t="s">
        <v>138</v>
      </c>
      <c r="AM156" s="4" t="s">
        <v>139</v>
      </c>
      <c r="AN156" s="4" t="s">
        <v>140</v>
      </c>
      <c r="AO156" s="4" t="s">
        <v>141</v>
      </c>
      <c r="AP156" s="4" t="s">
        <v>116</v>
      </c>
      <c r="AQ156" s="4" t="s">
        <v>2170</v>
      </c>
      <c r="AR156" s="4" t="s">
        <v>76</v>
      </c>
      <c r="AS156" s="4" t="s">
        <v>2171</v>
      </c>
      <c r="AT156" s="4" t="s">
        <v>2172</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2173</v>
      </c>
      <c r="B157" s="4" t="s">
        <v>112</v>
      </c>
      <c r="C157" s="29">
        <v>20241220</v>
      </c>
      <c r="D157" s="4" t="s">
        <v>2174</v>
      </c>
      <c r="E157" s="4" t="s">
        <v>2175</v>
      </c>
      <c r="F157" s="4" t="s">
        <v>780</v>
      </c>
      <c r="G157" s="4" t="s">
        <v>116</v>
      </c>
      <c r="H157" s="4" t="s">
        <v>781</v>
      </c>
      <c r="I157" s="4" t="s">
        <v>116</v>
      </c>
      <c r="J157" s="4" t="s">
        <v>116</v>
      </c>
      <c r="K157" s="4" t="s">
        <v>116</v>
      </c>
      <c r="L157" s="4" t="s">
        <v>116</v>
      </c>
      <c r="M157" s="5" t="s">
        <v>1333</v>
      </c>
      <c r="N157" s="4" t="s">
        <v>2176</v>
      </c>
      <c r="O157" s="4" t="s">
        <v>112</v>
      </c>
      <c r="P157" s="7" t="s">
        <v>122</v>
      </c>
      <c r="Q157" s="4" t="s">
        <v>122</v>
      </c>
      <c r="R157" s="4" t="s">
        <v>122</v>
      </c>
      <c r="S157" s="4" t="s">
        <v>2177</v>
      </c>
      <c r="T157" s="29">
        <v>9782409040412</v>
      </c>
      <c r="U157" s="4" t="s">
        <v>124</v>
      </c>
      <c r="V157" s="29">
        <v>9782409040405</v>
      </c>
      <c r="W157" s="4" t="s">
        <v>125</v>
      </c>
      <c r="X157" s="4" t="s">
        <v>126</v>
      </c>
      <c r="Y157" s="4" t="s">
        <v>112</v>
      </c>
      <c r="Z157" s="29">
        <v>2023</v>
      </c>
      <c r="AA157" s="4" t="s">
        <v>127</v>
      </c>
      <c r="AB157" s="4" t="s">
        <v>152</v>
      </c>
      <c r="AC157" s="4" t="s">
        <v>129</v>
      </c>
      <c r="AD157" s="4" t="s">
        <v>130</v>
      </c>
      <c r="AE157" s="4" t="s">
        <v>131</v>
      </c>
      <c r="AF157" s="4" t="s">
        <v>132</v>
      </c>
      <c r="AG157" s="4" t="s">
        <v>133</v>
      </c>
      <c r="AH157" s="4" t="s">
        <v>134</v>
      </c>
      <c r="AI157" s="4" t="s">
        <v>135</v>
      </c>
      <c r="AJ157" s="4" t="s">
        <v>136</v>
      </c>
      <c r="AK157" s="4" t="s">
        <v>137</v>
      </c>
      <c r="AL157" s="4" t="s">
        <v>138</v>
      </c>
      <c r="AM157" s="4" t="s">
        <v>139</v>
      </c>
      <c r="AN157" s="4" t="s">
        <v>140</v>
      </c>
      <c r="AO157" s="4" t="s">
        <v>141</v>
      </c>
      <c r="AP157" s="4" t="s">
        <v>116</v>
      </c>
      <c r="AQ157" s="4" t="s">
        <v>2178</v>
      </c>
      <c r="AR157" s="4" t="s">
        <v>76</v>
      </c>
      <c r="AS157" s="4" t="s">
        <v>480</v>
      </c>
      <c r="AT157" s="4" t="s">
        <v>723</v>
      </c>
      <c r="AU157" s="4" t="s">
        <v>2179</v>
      </c>
      <c r="AV157" s="4" t="s">
        <v>282</v>
      </c>
      <c r="AW157" s="4" t="s">
        <v>2180</v>
      </c>
      <c r="AX157" s="4" t="s">
        <v>485</v>
      </c>
      <c r="AY157" s="4" t="s">
        <v>2181</v>
      </c>
      <c r="AZ157" s="4" t="s">
        <v>2182</v>
      </c>
      <c r="BA157" s="4" t="s">
        <v>2183</v>
      </c>
      <c r="BB157" s="4" t="s">
        <v>2184</v>
      </c>
      <c r="BC157" s="4" t="s">
        <v>2185</v>
      </c>
      <c r="BD157" s="4" t="s">
        <v>714</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2186</v>
      </c>
      <c r="B158" s="4" t="s">
        <v>112</v>
      </c>
      <c r="C158" s="29">
        <v>20241220</v>
      </c>
      <c r="D158" s="4" t="s">
        <v>2187</v>
      </c>
      <c r="E158" s="4" t="s">
        <v>2188</v>
      </c>
      <c r="F158" s="4" t="s">
        <v>2189</v>
      </c>
      <c r="G158" s="4" t="s">
        <v>116</v>
      </c>
      <c r="H158" s="4" t="s">
        <v>2190</v>
      </c>
      <c r="I158" s="4" t="s">
        <v>116</v>
      </c>
      <c r="J158" s="4" t="s">
        <v>116</v>
      </c>
      <c r="K158" s="4" t="s">
        <v>116</v>
      </c>
      <c r="L158" s="4" t="s">
        <v>116</v>
      </c>
      <c r="M158" s="5" t="s">
        <v>1280</v>
      </c>
      <c r="N158" s="4" t="s">
        <v>2191</v>
      </c>
      <c r="O158" s="4" t="s">
        <v>112</v>
      </c>
      <c r="P158" s="7" t="s">
        <v>122</v>
      </c>
      <c r="Q158" s="4" t="s">
        <v>122</v>
      </c>
      <c r="R158" s="4" t="s">
        <v>122</v>
      </c>
      <c r="S158" s="4" t="s">
        <v>2192</v>
      </c>
      <c r="T158" s="29">
        <v>9782409039676</v>
      </c>
      <c r="U158" s="4" t="s">
        <v>124</v>
      </c>
      <c r="V158" s="29">
        <v>9782409039669</v>
      </c>
      <c r="W158" s="4" t="s">
        <v>125</v>
      </c>
      <c r="X158" s="4" t="s">
        <v>126</v>
      </c>
      <c r="Y158" s="4" t="s">
        <v>112</v>
      </c>
      <c r="Z158" s="29">
        <v>2023</v>
      </c>
      <c r="AA158" s="4" t="s">
        <v>127</v>
      </c>
      <c r="AB158" s="4" t="s">
        <v>152</v>
      </c>
      <c r="AC158" s="4" t="s">
        <v>129</v>
      </c>
      <c r="AD158" s="4" t="s">
        <v>130</v>
      </c>
      <c r="AE158" s="4" t="s">
        <v>131</v>
      </c>
      <c r="AF158" s="4" t="s">
        <v>132</v>
      </c>
      <c r="AG158" s="4" t="s">
        <v>133</v>
      </c>
      <c r="AH158" s="4" t="s">
        <v>134</v>
      </c>
      <c r="AI158" s="4" t="s">
        <v>135</v>
      </c>
      <c r="AJ158" s="4" t="s">
        <v>136</v>
      </c>
      <c r="AK158" s="4" t="s">
        <v>137</v>
      </c>
      <c r="AL158" s="4" t="s">
        <v>138</v>
      </c>
      <c r="AM158" s="4" t="s">
        <v>139</v>
      </c>
      <c r="AN158" s="4" t="s">
        <v>140</v>
      </c>
      <c r="AO158" s="4" t="s">
        <v>141</v>
      </c>
      <c r="AP158" s="4" t="s">
        <v>116</v>
      </c>
      <c r="AQ158" s="4" t="s">
        <v>2193</v>
      </c>
      <c r="AR158" s="4" t="s">
        <v>76</v>
      </c>
      <c r="AS158" s="4" t="s">
        <v>2194</v>
      </c>
      <c r="AT158" s="4" t="s">
        <v>2195</v>
      </c>
      <c r="AU158" s="4" t="s">
        <v>2196</v>
      </c>
      <c r="AV158" s="4" t="s">
        <v>2197</v>
      </c>
      <c r="AW158" s="4" t="s">
        <v>2198</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2199</v>
      </c>
      <c r="B159" s="4" t="s">
        <v>112</v>
      </c>
      <c r="C159" s="29">
        <v>20241220</v>
      </c>
      <c r="D159" s="4" t="s">
        <v>2200</v>
      </c>
      <c r="E159" s="4" t="s">
        <v>571</v>
      </c>
      <c r="F159" s="4" t="s">
        <v>1331</v>
      </c>
      <c r="G159" s="4" t="s">
        <v>116</v>
      </c>
      <c r="H159" s="4" t="s">
        <v>1332</v>
      </c>
      <c r="I159" s="4" t="s">
        <v>116</v>
      </c>
      <c r="J159" s="4" t="s">
        <v>116</v>
      </c>
      <c r="K159" s="4" t="s">
        <v>116</v>
      </c>
      <c r="L159" s="4" t="s">
        <v>116</v>
      </c>
      <c r="M159" s="5" t="s">
        <v>1249</v>
      </c>
      <c r="N159" s="4" t="s">
        <v>1631</v>
      </c>
      <c r="O159" s="4" t="s">
        <v>112</v>
      </c>
      <c r="P159" s="7" t="s">
        <v>122</v>
      </c>
      <c r="Q159" s="4" t="s">
        <v>122</v>
      </c>
      <c r="R159" s="4" t="s">
        <v>122</v>
      </c>
      <c r="S159" s="4" t="s">
        <v>2201</v>
      </c>
      <c r="T159" s="29">
        <v>9782409039959</v>
      </c>
      <c r="U159" s="4" t="s">
        <v>124</v>
      </c>
      <c r="V159" s="29">
        <v>9782409039942</v>
      </c>
      <c r="W159" s="4" t="s">
        <v>125</v>
      </c>
      <c r="X159" s="4" t="s">
        <v>126</v>
      </c>
      <c r="Y159" s="4" t="s">
        <v>112</v>
      </c>
      <c r="Z159" s="29">
        <v>2023</v>
      </c>
      <c r="AA159" s="4" t="s">
        <v>127</v>
      </c>
      <c r="AB159" s="4" t="s">
        <v>576</v>
      </c>
      <c r="AC159" s="4" t="s">
        <v>129</v>
      </c>
      <c r="AD159" s="4" t="s">
        <v>130</v>
      </c>
      <c r="AE159" s="4" t="s">
        <v>131</v>
      </c>
      <c r="AF159" s="4" t="s">
        <v>132</v>
      </c>
      <c r="AG159" s="4" t="s">
        <v>133</v>
      </c>
      <c r="AH159" s="4" t="s">
        <v>134</v>
      </c>
      <c r="AI159" s="4" t="s">
        <v>135</v>
      </c>
      <c r="AJ159" s="4" t="s">
        <v>136</v>
      </c>
      <c r="AK159" s="4" t="s">
        <v>137</v>
      </c>
      <c r="AL159" s="4" t="s">
        <v>138</v>
      </c>
      <c r="AM159" s="4" t="s">
        <v>139</v>
      </c>
      <c r="AN159" s="4" t="s">
        <v>140</v>
      </c>
      <c r="AO159" s="4" t="s">
        <v>141</v>
      </c>
      <c r="AP159" s="4" t="s">
        <v>116</v>
      </c>
      <c r="AQ159" s="4" t="s">
        <v>2202</v>
      </c>
      <c r="AR159" s="4" t="s">
        <v>76</v>
      </c>
      <c r="AS159" s="4" t="s">
        <v>2203</v>
      </c>
      <c r="AT159" s="4" t="s">
        <v>2204</v>
      </c>
      <c r="AU159" s="4" t="s">
        <v>2205</v>
      </c>
      <c r="AV159" s="4" t="s">
        <v>2206</v>
      </c>
      <c r="AW159" s="4" t="s">
        <v>2207</v>
      </c>
      <c r="AX159" s="4" t="s">
        <v>2004</v>
      </c>
      <c r="AY159" s="4" t="s">
        <v>2208</v>
      </c>
      <c r="AZ159" s="4" t="s">
        <v>2209</v>
      </c>
      <c r="BA159" s="4" t="s">
        <v>2210</v>
      </c>
      <c r="BB159" s="4" t="s">
        <v>2211</v>
      </c>
      <c r="BC159" s="4" t="s">
        <v>2212</v>
      </c>
      <c r="BD159" s="4" t="s">
        <v>2213</v>
      </c>
      <c r="BE159" s="4" t="s">
        <v>2214</v>
      </c>
      <c r="BF159" s="4" t="s">
        <v>2215</v>
      </c>
      <c r="BG159" s="4" t="s">
        <v>184</v>
      </c>
      <c r="BH159" s="4" t="s">
        <v>587</v>
      </c>
      <c r="BI159" s="4" t="s">
        <v>2216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2217</v>
      </c>
      <c r="B160" s="4" t="s">
        <v>112</v>
      </c>
      <c r="C160" s="29">
        <v>20241220</v>
      </c>
      <c r="D160" s="4" t="s">
        <v>2218</v>
      </c>
      <c r="E160" s="4" t="s">
        <v>2219</v>
      </c>
      <c r="F160" s="4" t="s">
        <v>2220</v>
      </c>
      <c r="G160" s="4" t="s">
        <v>116</v>
      </c>
      <c r="H160" s="4" t="s">
        <v>2221</v>
      </c>
      <c r="I160" s="4" t="s">
        <v>116</v>
      </c>
      <c r="J160" s="4" t="s">
        <v>116</v>
      </c>
      <c r="K160" s="4" t="s">
        <v>116</v>
      </c>
      <c r="L160" s="4" t="s">
        <v>116</v>
      </c>
      <c r="M160" s="5" t="s">
        <v>1803</v>
      </c>
      <c r="N160" s="4" t="s">
        <v>2222</v>
      </c>
      <c r="O160" s="4" t="s">
        <v>112</v>
      </c>
      <c r="P160" s="7" t="s">
        <v>122</v>
      </c>
      <c r="Q160" s="4" t="s">
        <v>122</v>
      </c>
      <c r="R160" s="4" t="s">
        <v>122</v>
      </c>
      <c r="S160" s="4" t="s">
        <v>2223</v>
      </c>
      <c r="T160" s="29">
        <v>9782409038761</v>
      </c>
      <c r="U160" s="4" t="s">
        <v>124</v>
      </c>
      <c r="V160" s="29">
        <v>9782409038754</v>
      </c>
      <c r="W160" s="4" t="s">
        <v>125</v>
      </c>
      <c r="X160" s="4" t="s">
        <v>126</v>
      </c>
      <c r="Y160" s="4" t="s">
        <v>112</v>
      </c>
      <c r="Z160" s="29">
        <v>2023</v>
      </c>
      <c r="AA160" s="4" t="s">
        <v>127</v>
      </c>
      <c r="AB160" s="4" t="s">
        <v>222</v>
      </c>
      <c r="AC160" s="4" t="s">
        <v>129</v>
      </c>
      <c r="AD160" s="4" t="s">
        <v>130</v>
      </c>
      <c r="AE160" s="4" t="s">
        <v>131</v>
      </c>
      <c r="AF160" s="4" t="s">
        <v>132</v>
      </c>
      <c r="AG160" s="4" t="s">
        <v>133</v>
      </c>
      <c r="AH160" s="4" t="s">
        <v>134</v>
      </c>
      <c r="AI160" s="4" t="s">
        <v>135</v>
      </c>
      <c r="AJ160" s="4" t="s">
        <v>136</v>
      </c>
      <c r="AK160" s="4" t="s">
        <v>137</v>
      </c>
      <c r="AL160" s="4" t="s">
        <v>138</v>
      </c>
      <c r="AM160" s="4" t="s">
        <v>139</v>
      </c>
      <c r="AN160" s="4" t="s">
        <v>140</v>
      </c>
      <c r="AO160" s="4" t="s">
        <v>141</v>
      </c>
      <c r="AP160" s="4" t="s">
        <v>116</v>
      </c>
      <c r="AQ160" s="4" t="s">
        <v>2224</v>
      </c>
      <c r="AR160" s="4" t="s">
        <v>76</v>
      </c>
      <c r="AS160" s="4" t="s">
        <v>374</v>
      </c>
      <c r="AT160" s="4" t="s">
        <v>2225</v>
      </c>
      <c r="AU160" s="4" t="s">
        <v>2226</v>
      </c>
      <c r="AV160" s="4" t="s">
        <v>2227</v>
      </c>
      <c r="AW160" s="4" t="s">
        <v>2228</v>
      </c>
      <c r="AX160" s="4" t="s">
        <v>2229</v>
      </c>
      <c r="AY160" s="4" t="s">
        <v>2230</v>
      </c>
      <c r="AZ160" s="4" t="s">
        <v>2231</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2232</v>
      </c>
      <c r="B161" s="4" t="s">
        <v>112</v>
      </c>
      <c r="C161" s="29">
        <v>20241220</v>
      </c>
      <c r="D161" s="4" t="s">
        <v>2233</v>
      </c>
      <c r="E161" s="4" t="s">
        <v>2234</v>
      </c>
      <c r="F161" s="4" t="s">
        <v>2235</v>
      </c>
      <c r="G161" s="4" t="s">
        <v>116</v>
      </c>
      <c r="H161" s="4" t="s">
        <v>2236</v>
      </c>
      <c r="I161" s="4" t="s">
        <v>116</v>
      </c>
      <c r="J161" s="4" t="s">
        <v>116</v>
      </c>
      <c r="K161" s="4" t="s">
        <v>116</v>
      </c>
      <c r="L161" s="4" t="s">
        <v>116</v>
      </c>
      <c r="M161" s="5" t="s">
        <v>1377</v>
      </c>
      <c r="N161" s="4" t="s">
        <v>2237</v>
      </c>
      <c r="O161" s="4" t="s">
        <v>112</v>
      </c>
      <c r="P161" s="7" t="s">
        <v>122</v>
      </c>
      <c r="Q161" s="4" t="s">
        <v>122</v>
      </c>
      <c r="R161" s="4" t="s">
        <v>122</v>
      </c>
      <c r="S161" s="4" t="s">
        <v>2238</v>
      </c>
      <c r="T161" s="29">
        <v>9782409038396</v>
      </c>
      <c r="U161" s="4" t="s">
        <v>124</v>
      </c>
      <c r="V161" s="29">
        <v>9782409038389</v>
      </c>
      <c r="W161" s="4" t="s">
        <v>125</v>
      </c>
      <c r="X161" s="4" t="s">
        <v>126</v>
      </c>
      <c r="Y161" s="4" t="s">
        <v>112</v>
      </c>
      <c r="Z161" s="29">
        <v>2023</v>
      </c>
      <c r="AA161" s="4" t="s">
        <v>127</v>
      </c>
      <c r="AB161" s="4" t="s">
        <v>152</v>
      </c>
      <c r="AC161" s="4" t="s">
        <v>129</v>
      </c>
      <c r="AD161" s="4" t="s">
        <v>130</v>
      </c>
      <c r="AE161" s="4" t="s">
        <v>131</v>
      </c>
      <c r="AF161" s="4" t="s">
        <v>132</v>
      </c>
      <c r="AG161" s="4" t="s">
        <v>133</v>
      </c>
      <c r="AH161" s="4" t="s">
        <v>134</v>
      </c>
      <c r="AI161" s="4" t="s">
        <v>135</v>
      </c>
      <c r="AJ161" s="4" t="s">
        <v>136</v>
      </c>
      <c r="AK161" s="4" t="s">
        <v>137</v>
      </c>
      <c r="AL161" s="4" t="s">
        <v>138</v>
      </c>
      <c r="AM161" s="4" t="s">
        <v>139</v>
      </c>
      <c r="AN161" s="4" t="s">
        <v>140</v>
      </c>
      <c r="AO161" s="4" t="s">
        <v>141</v>
      </c>
      <c r="AP161" s="4" t="s">
        <v>116</v>
      </c>
      <c r="AQ161" s="4" t="s">
        <v>2239</v>
      </c>
      <c r="AR161" s="4" t="s">
        <v>76</v>
      </c>
      <c r="AS161" s="4" t="s">
        <v>2240</v>
      </c>
      <c r="AT161" s="4" t="s">
        <v>2241</v>
      </c>
      <c r="AU161" s="4" t="s">
        <v>2242</v>
      </c>
      <c r="AV161" s="4" t="s">
        <v>2243</v>
      </c>
      <c r="AW161" s="4" t="s">
        <v>2244</v>
      </c>
      <c r="AX161" s="4" t="s">
        <v>2245</v>
      </c>
      <c r="AY161" s="4" t="s">
        <v>2246</v>
      </c>
      <c r="AZ161" s="4" t="s">
        <v>2247</v>
      </c>
      <c r="BA161" s="4" t="s">
        <v>2248</v>
      </c>
      <c r="BB161" s="4" t="s">
        <v>2249</v>
      </c>
      <c r="BC161" s="4" t="s">
        <v>2250</v>
      </c>
      <c r="BD161" s="4" t="s">
        <v>2251</v>
      </c>
      <c r="BE161" s="4" t="s">
        <v>2252</v>
      </c>
      <c r="BF161" s="4" t="s">
        <v>2253</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2254</v>
      </c>
      <c r="B162" s="4" t="s">
        <v>112</v>
      </c>
      <c r="C162" s="29">
        <v>20241220</v>
      </c>
      <c r="D162" s="4" t="s">
        <v>2255</v>
      </c>
      <c r="E162" s="4" t="s">
        <v>2256</v>
      </c>
      <c r="F162" s="4" t="s">
        <v>2257</v>
      </c>
      <c r="G162" s="4" t="s">
        <v>116</v>
      </c>
      <c r="H162" s="4" t="s">
        <v>2258</v>
      </c>
      <c r="I162" s="4" t="s">
        <v>116</v>
      </c>
      <c r="J162" s="4" t="s">
        <v>116</v>
      </c>
      <c r="K162" s="4" t="s">
        <v>116</v>
      </c>
      <c r="L162" s="4" t="s">
        <v>116</v>
      </c>
      <c r="M162" s="16" t="s">
        <v>1377</v>
      </c>
      <c r="N162" s="4" t="s">
        <v>2259</v>
      </c>
      <c r="O162" s="4" t="s">
        <v>112</v>
      </c>
      <c r="P162" s="7" t="s">
        <v>122</v>
      </c>
      <c r="Q162" s="4" t="s">
        <v>122</v>
      </c>
      <c r="R162" s="4" t="s">
        <v>122</v>
      </c>
      <c r="S162" s="4" t="s">
        <v>2260</v>
      </c>
      <c r="T162" s="29">
        <v>9782409038334</v>
      </c>
      <c r="U162" s="4" t="s">
        <v>124</v>
      </c>
      <c r="V162" s="29">
        <v>9782409038327</v>
      </c>
      <c r="W162" s="4" t="s">
        <v>125</v>
      </c>
      <c r="X162" s="4" t="s">
        <v>126</v>
      </c>
      <c r="Y162" s="4" t="s">
        <v>112</v>
      </c>
      <c r="Z162" s="29">
        <v>2023</v>
      </c>
      <c r="AA162" s="4" t="s">
        <v>127</v>
      </c>
      <c r="AB162" s="4" t="s">
        <v>128</v>
      </c>
      <c r="AC162" s="4" t="s">
        <v>129</v>
      </c>
      <c r="AD162" s="4" t="s">
        <v>130</v>
      </c>
      <c r="AE162" s="4" t="s">
        <v>131</v>
      </c>
      <c r="AF162" s="4" t="s">
        <v>132</v>
      </c>
      <c r="AG162" s="4" t="s">
        <v>133</v>
      </c>
      <c r="AH162" s="4" t="s">
        <v>134</v>
      </c>
      <c r="AI162" s="4" t="s">
        <v>135</v>
      </c>
      <c r="AJ162" s="4" t="s">
        <v>136</v>
      </c>
      <c r="AK162" s="4" t="s">
        <v>137</v>
      </c>
      <c r="AL162" s="4" t="s">
        <v>138</v>
      </c>
      <c r="AM162" s="4" t="s">
        <v>139</v>
      </c>
      <c r="AN162" s="4" t="s">
        <v>140</v>
      </c>
      <c r="AO162" s="4" t="s">
        <v>141</v>
      </c>
      <c r="AP162" s="4" t="s">
        <v>116</v>
      </c>
      <c r="AQ162" s="4" t="s">
        <v>2261</v>
      </c>
      <c r="AR162" s="4" t="s">
        <v>76</v>
      </c>
      <c r="AS162" s="4" t="s">
        <v>2262</v>
      </c>
      <c r="AT162" s="4" t="s">
        <v>2263</v>
      </c>
      <c r="AU162" s="4" t="s">
        <v>2264</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2265</v>
      </c>
      <c r="B163" s="4" t="s">
        <v>112</v>
      </c>
      <c r="C163" s="29">
        <v>20241220</v>
      </c>
      <c r="D163" s="4" t="s">
        <v>2266</v>
      </c>
      <c r="E163" s="4" t="s">
        <v>116</v>
      </c>
      <c r="F163" s="4" t="s">
        <v>2267</v>
      </c>
      <c r="G163" s="4" t="s">
        <v>116</v>
      </c>
      <c r="H163" s="4" t="s">
        <v>2268</v>
      </c>
      <c r="I163" s="4" t="s">
        <v>116</v>
      </c>
      <c r="J163" s="4" t="s">
        <v>116</v>
      </c>
      <c r="K163" s="4" t="s">
        <v>116</v>
      </c>
      <c r="L163" s="4" t="s">
        <v>116</v>
      </c>
      <c r="M163" s="5" t="s">
        <v>1385</v>
      </c>
      <c r="N163" s="4" t="s">
        <v>2269</v>
      </c>
      <c r="O163" s="4" t="s">
        <v>112</v>
      </c>
      <c r="P163" s="7" t="s">
        <v>122</v>
      </c>
      <c r="Q163" s="4" t="s">
        <v>122</v>
      </c>
      <c r="R163" s="4" t="s">
        <v>122</v>
      </c>
      <c r="S163" s="4" t="s">
        <v>2270</v>
      </c>
      <c r="T163" s="29">
        <v>9782409041495</v>
      </c>
      <c r="U163" s="4" t="s">
        <v>124</v>
      </c>
      <c r="V163" s="29">
        <v>9782409041488</v>
      </c>
      <c r="W163" s="4" t="s">
        <v>125</v>
      </c>
      <c r="X163" s="4" t="s">
        <v>126</v>
      </c>
      <c r="Y163" s="4" t="s">
        <v>112</v>
      </c>
      <c r="Z163" s="29">
        <v>2023</v>
      </c>
      <c r="AA163" s="4" t="s">
        <v>127</v>
      </c>
      <c r="AB163" s="4" t="s">
        <v>164</v>
      </c>
      <c r="AC163" s="4" t="s">
        <v>129</v>
      </c>
      <c r="AD163" s="4" t="s">
        <v>130</v>
      </c>
      <c r="AE163" s="4" t="s">
        <v>131</v>
      </c>
      <c r="AF163" s="4" t="s">
        <v>132</v>
      </c>
      <c r="AG163" s="4" t="s">
        <v>133</v>
      </c>
      <c r="AH163" s="4" t="s">
        <v>134</v>
      </c>
      <c r="AI163" s="4" t="s">
        <v>135</v>
      </c>
      <c r="AJ163" s="4" t="s">
        <v>136</v>
      </c>
      <c r="AK163" s="4" t="s">
        <v>137</v>
      </c>
      <c r="AL163" s="4" t="s">
        <v>138</v>
      </c>
      <c r="AM163" s="4" t="s">
        <v>139</v>
      </c>
      <c r="AN163" s="4" t="s">
        <v>140</v>
      </c>
      <c r="AO163" s="4" t="s">
        <v>141</v>
      </c>
      <c r="AP163" s="4" t="s">
        <v>116</v>
      </c>
      <c r="AQ163" s="4" t="s">
        <v>2271</v>
      </c>
      <c r="AR163" s="4" t="s">
        <v>76</v>
      </c>
      <c r="AS163" s="4" t="s">
        <v>2272</v>
      </c>
      <c r="AT163" s="4" t="s">
        <v>2273</v>
      </c>
      <c r="AU163" s="4" t="s">
        <v>282</v>
      </c>
      <c r="AV163" s="4" t="s">
        <v>2274</v>
      </c>
      <c r="AW163" s="4" t="s">
        <v>2275</v>
      </c>
      <c r="AX163" s="4" t="s">
        <v>2276</v>
      </c>
      <c r="AY163" s="4" t="s">
        <v>2277</v>
      </c>
      <c r="AZ163" s="4" t="s">
        <v>2278</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2279</v>
      </c>
      <c r="B164" s="4" t="s">
        <v>112</v>
      </c>
      <c r="C164" s="29">
        <v>20241220</v>
      </c>
      <c r="D164" s="4" t="s">
        <v>2280</v>
      </c>
      <c r="E164" s="4" t="s">
        <v>2281</v>
      </c>
      <c r="F164" s="4" t="s">
        <v>2282</v>
      </c>
      <c r="G164" s="4" t="s">
        <v>116</v>
      </c>
      <c r="H164" s="4" t="s">
        <v>2283</v>
      </c>
      <c r="I164" s="4" t="s">
        <v>116</v>
      </c>
      <c r="J164" s="4" t="s">
        <v>116</v>
      </c>
      <c r="K164" s="4" t="s">
        <v>116</v>
      </c>
      <c r="L164" s="4" t="s">
        <v>116</v>
      </c>
      <c r="M164" s="5" t="s">
        <v>1803</v>
      </c>
      <c r="N164" s="4" t="s">
        <v>2284</v>
      </c>
      <c r="O164" s="4" t="s">
        <v>112</v>
      </c>
      <c r="P164" s="7" t="s">
        <v>122</v>
      </c>
      <c r="Q164" s="4" t="s">
        <v>122</v>
      </c>
      <c r="R164" s="4" t="s">
        <v>122</v>
      </c>
      <c r="S164" s="4" t="s">
        <v>2285</v>
      </c>
      <c r="T164" s="29">
        <v>9782409038617</v>
      </c>
      <c r="U164" s="4" t="s">
        <v>124</v>
      </c>
      <c r="V164" s="29">
        <v>9782409038600</v>
      </c>
      <c r="W164" s="4" t="s">
        <v>125</v>
      </c>
      <c r="X164" s="4" t="s">
        <v>126</v>
      </c>
      <c r="Y164" s="4" t="s">
        <v>112</v>
      </c>
      <c r="Z164" s="29">
        <v>2023</v>
      </c>
      <c r="AA164" s="4" t="s">
        <v>127</v>
      </c>
      <c r="AB164" s="4" t="s">
        <v>152</v>
      </c>
      <c r="AC164" s="4" t="s">
        <v>129</v>
      </c>
      <c r="AD164" s="4" t="s">
        <v>130</v>
      </c>
      <c r="AE164" s="4" t="s">
        <v>131</v>
      </c>
      <c r="AF164" s="4" t="s">
        <v>132</v>
      </c>
      <c r="AG164" s="4" t="s">
        <v>133</v>
      </c>
      <c r="AH164" s="4" t="s">
        <v>134</v>
      </c>
      <c r="AI164" s="4" t="s">
        <v>135</v>
      </c>
      <c r="AJ164" s="4" t="s">
        <v>136</v>
      </c>
      <c r="AK164" s="4" t="s">
        <v>137</v>
      </c>
      <c r="AL164" s="4" t="s">
        <v>138</v>
      </c>
      <c r="AM164" s="4" t="s">
        <v>139</v>
      </c>
      <c r="AN164" s="4" t="s">
        <v>140</v>
      </c>
      <c r="AO164" s="4" t="s">
        <v>141</v>
      </c>
      <c r="AP164" s="4" t="s">
        <v>116</v>
      </c>
      <c r="AQ164" s="4" t="s">
        <v>2286</v>
      </c>
      <c r="AR164" s="4" t="s">
        <v>76</v>
      </c>
      <c r="AS164" s="4" t="s">
        <v>2287</v>
      </c>
      <c r="AT164" s="4" t="s">
        <v>2004</v>
      </c>
      <c r="AU164" s="4" t="s">
        <v>2288</v>
      </c>
      <c r="AV164" s="4" t="s">
        <v>2289</v>
      </c>
      <c r="AW164" s="4" t="s">
        <v>2278</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2290</v>
      </c>
      <c r="B165" s="4" t="s">
        <v>112</v>
      </c>
      <c r="C165" s="29">
        <v>20241220</v>
      </c>
      <c r="D165" s="4" t="s">
        <v>2291</v>
      </c>
      <c r="E165" s="4" t="s">
        <v>2292</v>
      </c>
      <c r="F165" s="4" t="s">
        <v>2293</v>
      </c>
      <c r="G165" s="4" t="s">
        <v>116</v>
      </c>
      <c r="H165" s="4" t="s">
        <v>2294</v>
      </c>
      <c r="I165" s="4" t="s">
        <v>116</v>
      </c>
      <c r="J165" s="4" t="s">
        <v>116</v>
      </c>
      <c r="K165" s="4" t="s">
        <v>116</v>
      </c>
      <c r="L165" s="4" t="s">
        <v>116</v>
      </c>
      <c r="M165" s="5" t="s">
        <v>1309</v>
      </c>
      <c r="N165" s="4" t="s">
        <v>574</v>
      </c>
      <c r="O165" s="4" t="s">
        <v>112</v>
      </c>
      <c r="P165" s="7" t="s">
        <v>122</v>
      </c>
      <c r="Q165" s="4" t="s">
        <v>122</v>
      </c>
      <c r="R165" s="4" t="s">
        <v>122</v>
      </c>
      <c r="S165" s="4" t="s">
        <v>2295</v>
      </c>
      <c r="T165" s="29">
        <v>9782409039195</v>
      </c>
      <c r="U165" s="4" t="s">
        <v>124</v>
      </c>
      <c r="V165" s="29">
        <v>9782409039188</v>
      </c>
      <c r="W165" s="4" t="s">
        <v>125</v>
      </c>
      <c r="X165" s="4" t="s">
        <v>126</v>
      </c>
      <c r="Y165" s="4" t="s">
        <v>112</v>
      </c>
      <c r="Z165" s="29">
        <v>2023</v>
      </c>
      <c r="AA165" s="4" t="s">
        <v>127</v>
      </c>
      <c r="AB165" s="4" t="s">
        <v>260</v>
      </c>
      <c r="AC165" s="4" t="s">
        <v>129</v>
      </c>
      <c r="AD165" s="4" t="s">
        <v>130</v>
      </c>
      <c r="AE165" s="4" t="s">
        <v>131</v>
      </c>
      <c r="AF165" s="4" t="s">
        <v>132</v>
      </c>
      <c r="AG165" s="4" t="s">
        <v>133</v>
      </c>
      <c r="AH165" s="4" t="s">
        <v>134</v>
      </c>
      <c r="AI165" s="4" t="s">
        <v>135</v>
      </c>
      <c r="AJ165" s="4" t="s">
        <v>136</v>
      </c>
      <c r="AK165" s="4" t="s">
        <v>137</v>
      </c>
      <c r="AL165" s="4" t="s">
        <v>138</v>
      </c>
      <c r="AM165" s="4" t="s">
        <v>139</v>
      </c>
      <c r="AN165" s="4" t="s">
        <v>140</v>
      </c>
      <c r="AO165" s="4" t="s">
        <v>141</v>
      </c>
      <c r="AP165" s="4" t="s">
        <v>116</v>
      </c>
      <c r="AQ165" s="4" t="s">
        <v>2296</v>
      </c>
      <c r="AR165" s="4" t="s">
        <v>76</v>
      </c>
      <c r="AS165" s="4" t="s">
        <v>2297</v>
      </c>
      <c r="AT165" s="4" t="s">
        <v>2298</v>
      </c>
      <c r="AU165" s="4" t="s">
        <v>2299</v>
      </c>
      <c r="AV165" s="4" t="s">
        <v>2300</v>
      </c>
      <c r="AW165" s="4" t="s">
        <v>2301</v>
      </c>
      <c r="AX165" s="4" t="s">
        <v>2302</v>
      </c>
      <c r="AY165" s="4" t="s">
        <v>2303</v>
      </c>
      <c r="AZ165" s="4" t="s">
        <v>2304</v>
      </c>
      <c r="BA165" s="4" t="s">
        <v>1351</v>
      </c>
      <c r="BB165" s="4" t="s">
        <v>605</v>
      </c>
      <c r="BC165" s="4" t="s">
        <v>2305</v>
      </c>
      <c r="BD165" s="4" t="s">
        <v>2306</v>
      </c>
      <c r="BE165" s="4" t="s">
        <v>2307</v>
      </c>
      <c r="BF165" s="4" t="s">
        <v>2307</v>
      </c>
      <c r="BG165" s="4" t="s">
        <v>2308</v>
      </c>
      <c r="BH165" s="4" t="s">
        <v>2309</v>
      </c>
      <c r="BI165" s="4" t="s">
        <v>2310</v>
      </c>
      <c r="BJ165" s="4" t="s">
        <v>2311</v>
      </c>
      <c r="BK165" s="4" t="s">
        <v>2312</v>
      </c>
      <c r="BL165" s="4" t="s">
        <v>2313</v>
      </c>
      <c r="BM165" s="4" t="s">
        <v>2314</v>
      </c>
      <c r="BN165" s="4" t="s">
        <v>2315</v>
      </c>
      <c r="BO165" s="4" t="s">
        <v>2316</v>
      </c>
      <c r="BP165" s="4" t="s">
        <v>2317</v>
      </c>
      <c r="BQ165" s="4" t="s">
        <v>2318</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2319</v>
      </c>
      <c r="B166" s="4" t="s">
        <v>112</v>
      </c>
      <c r="C166" s="29">
        <v>20241220</v>
      </c>
      <c r="D166" s="4" t="s">
        <v>2320</v>
      </c>
      <c r="E166" s="4" t="s">
        <v>2321</v>
      </c>
      <c r="F166" s="4" t="s">
        <v>2322</v>
      </c>
      <c r="G166" s="4" t="s">
        <v>116</v>
      </c>
      <c r="H166" s="4" t="s">
        <v>2323</v>
      </c>
      <c r="I166" s="4" t="s">
        <v>116</v>
      </c>
      <c r="J166" s="4" t="s">
        <v>116</v>
      </c>
      <c r="K166" s="4" t="s">
        <v>116</v>
      </c>
      <c r="L166" s="4" t="s">
        <v>116</v>
      </c>
      <c r="M166" s="5" t="s">
        <v>2324</v>
      </c>
      <c r="N166" s="4" t="s">
        <v>2325</v>
      </c>
      <c r="O166" s="4" t="s">
        <v>112</v>
      </c>
      <c r="P166" s="7" t="s">
        <v>122</v>
      </c>
      <c r="Q166" s="4" t="s">
        <v>122</v>
      </c>
      <c r="R166" s="4" t="s">
        <v>122</v>
      </c>
      <c r="S166" s="4" t="s">
        <v>2326</v>
      </c>
      <c r="T166" s="29">
        <v>9782409037818</v>
      </c>
      <c r="U166" s="4" t="s">
        <v>124</v>
      </c>
      <c r="V166" s="29">
        <v>9782409037801</v>
      </c>
      <c r="W166" s="4" t="s">
        <v>125</v>
      </c>
      <c r="X166" s="4" t="s">
        <v>126</v>
      </c>
      <c r="Y166" s="4" t="s">
        <v>112</v>
      </c>
      <c r="Z166" s="29">
        <v>2022</v>
      </c>
      <c r="AA166" s="4" t="s">
        <v>127</v>
      </c>
      <c r="AB166" s="4" t="s">
        <v>769</v>
      </c>
      <c r="AC166" s="4" t="s">
        <v>129</v>
      </c>
      <c r="AD166" s="4" t="s">
        <v>130</v>
      </c>
      <c r="AE166" s="4" t="s">
        <v>131</v>
      </c>
      <c r="AF166" s="4" t="s">
        <v>132</v>
      </c>
      <c r="AG166" s="4" t="s">
        <v>133</v>
      </c>
      <c r="AH166" s="4" t="s">
        <v>134</v>
      </c>
      <c r="AI166" s="4" t="s">
        <v>135</v>
      </c>
      <c r="AJ166" s="4" t="s">
        <v>136</v>
      </c>
      <c r="AK166" s="4" t="s">
        <v>137</v>
      </c>
      <c r="AL166" s="4" t="s">
        <v>138</v>
      </c>
      <c r="AM166" s="4" t="s">
        <v>139</v>
      </c>
      <c r="AN166" s="4" t="s">
        <v>140</v>
      </c>
      <c r="AO166" s="4" t="s">
        <v>141</v>
      </c>
      <c r="AP166" s="4" t="s">
        <v>116</v>
      </c>
      <c r="AQ166" s="4" t="s">
        <v>2327</v>
      </c>
      <c r="AR166" s="4" t="s">
        <v>76</v>
      </c>
      <c r="AS166" s="4" t="s">
        <v>2328</v>
      </c>
      <c r="AT166" s="4" t="s">
        <v>2329</v>
      </c>
      <c r="AU166" s="4" t="s">
        <v>2134</v>
      </c>
      <c r="AV166" s="4" t="s">
        <v>2330</v>
      </c>
      <c r="AW166" s="4" t="s">
        <v>2331</v>
      </c>
      <c r="AX166" s="4" t="s">
        <v>2332</v>
      </c>
      <c r="AY166" s="4" t="s">
        <v>2333</v>
      </c>
      <c r="AZ166" s="4" t="s">
        <v>2334</v>
      </c>
      <c r="BA166" s="4" t="s">
        <v>2335</v>
      </c>
      <c r="BB166" s="4" t="s">
        <v>2249</v>
      </c>
      <c r="BC166" s="4" t="s">
        <v>2250</v>
      </c>
      <c r="BD166" s="4" t="s">
        <v>2336</v>
      </c>
      <c r="BE166" s="4" t="s">
        <v>2337</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2338</v>
      </c>
      <c r="B167" s="4" t="s">
        <v>112</v>
      </c>
      <c r="C167" s="29">
        <v>20241220</v>
      </c>
      <c r="D167" s="4" t="s">
        <v>2339</v>
      </c>
      <c r="E167" s="4" t="s">
        <v>2340</v>
      </c>
      <c r="F167" s="4" t="s">
        <v>2341</v>
      </c>
      <c r="G167" s="4" t="s">
        <v>116</v>
      </c>
      <c r="H167" s="4" t="s">
        <v>305</v>
      </c>
      <c r="I167" s="4" t="s">
        <v>306</v>
      </c>
      <c r="J167" s="4" t="s">
        <v>2342</v>
      </c>
      <c r="K167" s="4" t="s">
        <v>116</v>
      </c>
      <c r="L167" s="4" t="s">
        <v>116</v>
      </c>
      <c r="M167" s="5" t="s">
        <v>2324</v>
      </c>
      <c r="N167" s="4" t="s">
        <v>2343</v>
      </c>
      <c r="O167" s="4" t="s">
        <v>112</v>
      </c>
      <c r="P167" s="7" t="s">
        <v>122</v>
      </c>
      <c r="Q167" s="4" t="s">
        <v>122</v>
      </c>
      <c r="R167" s="4" t="s">
        <v>122</v>
      </c>
      <c r="S167" s="4" t="s">
        <v>2344</v>
      </c>
      <c r="T167" s="29">
        <v>9782409037573</v>
      </c>
      <c r="U167" s="4" t="s">
        <v>124</v>
      </c>
      <c r="V167" s="29">
        <v>9782409037566</v>
      </c>
      <c r="W167" s="4" t="s">
        <v>125</v>
      </c>
      <c r="X167" s="4" t="s">
        <v>126</v>
      </c>
      <c r="Y167" s="4" t="s">
        <v>112</v>
      </c>
      <c r="Z167" s="29">
        <v>2022</v>
      </c>
      <c r="AA167" s="4" t="s">
        <v>127</v>
      </c>
      <c r="AB167" s="4" t="s">
        <v>914</v>
      </c>
      <c r="AC167" s="4" t="s">
        <v>129</v>
      </c>
      <c r="AD167" s="4" t="s">
        <v>130</v>
      </c>
      <c r="AE167" s="4" t="s">
        <v>131</v>
      </c>
      <c r="AF167" s="4" t="s">
        <v>132</v>
      </c>
      <c r="AG167" s="4" t="s">
        <v>133</v>
      </c>
      <c r="AH167" s="4" t="s">
        <v>134</v>
      </c>
      <c r="AI167" s="4" t="s">
        <v>135</v>
      </c>
      <c r="AJ167" s="4" t="s">
        <v>136</v>
      </c>
      <c r="AK167" s="4" t="s">
        <v>137</v>
      </c>
      <c r="AL167" s="4" t="s">
        <v>138</v>
      </c>
      <c r="AM167" s="4" t="s">
        <v>139</v>
      </c>
      <c r="AN167" s="4" t="s">
        <v>140</v>
      </c>
      <c r="AO167" s="4" t="s">
        <v>141</v>
      </c>
      <c r="AP167" s="4" t="s">
        <v>116</v>
      </c>
      <c r="AQ167" s="4" t="s">
        <v>2345</v>
      </c>
      <c r="AR167" s="4" t="s">
        <v>76</v>
      </c>
      <c r="AS167" s="4" t="s">
        <v>311</v>
      </c>
      <c r="AT167" s="4" t="s">
        <v>1336</v>
      </c>
      <c r="AU167" s="4" t="s">
        <v>2346</v>
      </c>
      <c r="AV167" s="4" t="s">
        <v>312</v>
      </c>
      <c r="AW167" s="4" t="s">
        <v>2347</v>
      </c>
      <c r="AX167" s="4" t="s">
        <v>313</v>
      </c>
      <c r="AY167" s="4" t="s">
        <v>2348</v>
      </c>
      <c r="AZ167" s="4" t="s">
        <v>2349</v>
      </c>
      <c r="BA167" s="4" t="s">
        <v>2350</v>
      </c>
      <c r="BB167" s="4" t="s">
        <v>2351</v>
      </c>
      <c r="BC167" s="4" t="s">
        <v>2352</v>
      </c>
      <c r="BD167" s="4" t="s">
        <v>2353</v>
      </c>
      <c r="BE167" s="4" t="s">
        <v>2354</v>
      </c>
      <c r="BF167" s="4" t="s">
        <v>2355</v>
      </c>
      <c r="BG167" s="4" t="s">
        <v>2356</v>
      </c>
      <c r="BH167" s="4" t="s">
        <v>2357</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2358</v>
      </c>
      <c r="B168" s="4" t="s">
        <v>112</v>
      </c>
      <c r="C168" s="29">
        <v>20241220</v>
      </c>
      <c r="D168" s="4" t="s">
        <v>2359</v>
      </c>
      <c r="E168" s="4" t="s">
        <v>2360</v>
      </c>
      <c r="F168" s="4" t="s">
        <v>2361</v>
      </c>
      <c r="G168" s="4" t="s">
        <v>116</v>
      </c>
      <c r="H168" s="4" t="s">
        <v>2362</v>
      </c>
      <c r="I168" s="4" t="s">
        <v>2363</v>
      </c>
      <c r="J168" s="4" t="s">
        <v>116</v>
      </c>
      <c r="K168" s="4" t="s">
        <v>116</v>
      </c>
      <c r="L168" s="4" t="s">
        <v>116</v>
      </c>
      <c r="M168" s="5" t="s">
        <v>2364</v>
      </c>
      <c r="N168" s="4" t="s">
        <v>2365</v>
      </c>
      <c r="O168" s="4" t="s">
        <v>112</v>
      </c>
      <c r="P168" s="7" t="s">
        <v>122</v>
      </c>
      <c r="Q168" s="4" t="s">
        <v>122</v>
      </c>
      <c r="R168" s="4" t="s">
        <v>122</v>
      </c>
      <c r="S168" s="4" t="s">
        <v>2366</v>
      </c>
      <c r="T168" s="29">
        <v>9782409038112</v>
      </c>
      <c r="U168" s="4" t="s">
        <v>124</v>
      </c>
      <c r="V168" s="29">
        <v>9782409038105</v>
      </c>
      <c r="W168" s="4" t="s">
        <v>125</v>
      </c>
      <c r="X168" s="4" t="s">
        <v>126</v>
      </c>
      <c r="Y168" s="4" t="s">
        <v>112</v>
      </c>
      <c r="Z168" s="29">
        <v>2022</v>
      </c>
      <c r="AA168" s="4" t="s">
        <v>127</v>
      </c>
      <c r="AB168" s="4" t="s">
        <v>260</v>
      </c>
      <c r="AC168" s="4" t="s">
        <v>129</v>
      </c>
      <c r="AD168" s="4" t="s">
        <v>130</v>
      </c>
      <c r="AE168" s="4" t="s">
        <v>131</v>
      </c>
      <c r="AF168" s="4" t="s">
        <v>132</v>
      </c>
      <c r="AG168" s="4" t="s">
        <v>133</v>
      </c>
      <c r="AH168" s="4" t="s">
        <v>134</v>
      </c>
      <c r="AI168" s="4" t="s">
        <v>135</v>
      </c>
      <c r="AJ168" s="4" t="s">
        <v>136</v>
      </c>
      <c r="AK168" s="4" t="s">
        <v>137</v>
      </c>
      <c r="AL168" s="4" t="s">
        <v>138</v>
      </c>
      <c r="AM168" s="4" t="s">
        <v>139</v>
      </c>
      <c r="AN168" s="4" t="s">
        <v>140</v>
      </c>
      <c r="AO168" s="4" t="s">
        <v>141</v>
      </c>
      <c r="AP168" s="4" t="s">
        <v>116</v>
      </c>
      <c r="AQ168" s="4" t="s">
        <v>2367</v>
      </c>
      <c r="AR168" s="4" t="s">
        <v>76</v>
      </c>
      <c r="AS168" s="4" t="s">
        <v>2368</v>
      </c>
      <c r="AT168" s="4" t="s">
        <v>2369</v>
      </c>
      <c r="AU168" s="4" t="s">
        <v>2370</v>
      </c>
      <c r="AV168" s="4" t="s">
        <v>2371</v>
      </c>
      <c r="AW168" s="4" t="s">
        <v>2372</v>
      </c>
      <c r="AX168" s="4" t="s">
        <v>2373</v>
      </c>
      <c r="AY168" s="4" t="s">
        <v>2374</v>
      </c>
      <c r="AZ168" s="4" t="s">
        <v>2375</v>
      </c>
      <c r="BA168" s="4" t="s">
        <v>2376</v>
      </c>
      <c r="BB168" s="4" t="s">
        <v>2377</v>
      </c>
      <c r="BC168" s="4" t="s">
        <v>2378</v>
      </c>
      <c r="BD168" s="4" t="s">
        <v>1537</v>
      </c>
      <c r="BE168" s="4" t="s">
        <v>2032</v>
      </c>
      <c r="BF168" s="4" t="s">
        <v>2379</v>
      </c>
      <c r="BG168" s="4" t="s">
        <v>2380</v>
      </c>
      <c r="BH168" s="4" t="s">
        <v>2381</v>
      </c>
      <c r="BI168" s="4" t="s">
        <v>2382</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2383</v>
      </c>
      <c r="B169" s="4" t="s">
        <v>112</v>
      </c>
      <c r="C169" s="29">
        <v>20241220</v>
      </c>
      <c r="D169" s="4" t="s">
        <v>2384</v>
      </c>
      <c r="E169" s="4" t="s">
        <v>701</v>
      </c>
      <c r="F169" s="4" t="s">
        <v>702</v>
      </c>
      <c r="G169" s="4" t="s">
        <v>116</v>
      </c>
      <c r="H169" s="4" t="s">
        <v>703</v>
      </c>
      <c r="I169" s="4" t="s">
        <v>116</v>
      </c>
      <c r="J169" s="4" t="s">
        <v>116</v>
      </c>
      <c r="K169" s="4" t="s">
        <v>116</v>
      </c>
      <c r="L169" s="4" t="s">
        <v>116</v>
      </c>
      <c r="M169" s="5" t="s">
        <v>2385</v>
      </c>
      <c r="N169" s="4" t="s">
        <v>1296</v>
      </c>
      <c r="O169" s="4" t="s">
        <v>112</v>
      </c>
      <c r="P169" s="7" t="s">
        <v>122</v>
      </c>
      <c r="Q169" s="4" t="s">
        <v>122</v>
      </c>
      <c r="R169" s="4" t="s">
        <v>122</v>
      </c>
      <c r="S169" s="4" t="s">
        <v>2386</v>
      </c>
      <c r="T169" s="29">
        <v>9782409035142</v>
      </c>
      <c r="U169" s="4" t="s">
        <v>124</v>
      </c>
      <c r="V169" s="29">
        <v>9782409035135</v>
      </c>
      <c r="W169" s="4" t="s">
        <v>125</v>
      </c>
      <c r="X169" s="4" t="s">
        <v>126</v>
      </c>
      <c r="Y169" s="4" t="s">
        <v>112</v>
      </c>
      <c r="Z169" s="29">
        <v>2022</v>
      </c>
      <c r="AA169" s="4" t="s">
        <v>127</v>
      </c>
      <c r="AB169" s="4" t="s">
        <v>152</v>
      </c>
      <c r="AC169" s="4" t="s">
        <v>129</v>
      </c>
      <c r="AD169" s="4" t="s">
        <v>130</v>
      </c>
      <c r="AE169" s="4" t="s">
        <v>131</v>
      </c>
      <c r="AF169" s="4" t="s">
        <v>132</v>
      </c>
      <c r="AG169" s="4" t="s">
        <v>133</v>
      </c>
      <c r="AH169" s="4" t="s">
        <v>134</v>
      </c>
      <c r="AI169" s="4" t="s">
        <v>135</v>
      </c>
      <c r="AJ169" s="4" t="s">
        <v>136</v>
      </c>
      <c r="AK169" s="4" t="s">
        <v>137</v>
      </c>
      <c r="AL169" s="4" t="s">
        <v>138</v>
      </c>
      <c r="AM169" s="4" t="s">
        <v>139</v>
      </c>
      <c r="AN169" s="4" t="s">
        <v>140</v>
      </c>
      <c r="AO169" s="4" t="s">
        <v>141</v>
      </c>
      <c r="AP169" s="4" t="s">
        <v>116</v>
      </c>
      <c r="AQ169" s="4" t="s">
        <v>2387</v>
      </c>
      <c r="AR169" s="4" t="s">
        <v>76</v>
      </c>
      <c r="AS169" s="4" t="s">
        <v>479</v>
      </c>
      <c r="AT169" s="4" t="s">
        <v>706</v>
      </c>
      <c r="AU169" s="4" t="s">
        <v>482</v>
      </c>
      <c r="AV169" s="4" t="s">
        <v>707</v>
      </c>
      <c r="AW169" s="4" t="s">
        <v>681</v>
      </c>
      <c r="AX169" s="4" t="s">
        <v>484</v>
      </c>
      <c r="AY169" s="4" t="s">
        <v>708</v>
      </c>
      <c r="AZ169" s="4" t="s">
        <v>282</v>
      </c>
      <c r="BA169" s="4" t="s">
        <v>709</v>
      </c>
      <c r="BB169" s="4" t="s">
        <v>710</v>
      </c>
      <c r="BC169" s="4" t="s">
        <v>711</v>
      </c>
      <c r="BD169" s="4" t="s">
        <v>485</v>
      </c>
      <c r="BE169" s="4" t="s">
        <v>487</v>
      </c>
      <c r="BF169" s="4" t="s">
        <v>712</v>
      </c>
      <c r="BG169" s="4" t="s">
        <v>713</v>
      </c>
      <c r="BH169" s="4" t="s">
        <v>714</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2388</v>
      </c>
      <c r="B170" s="4" t="s">
        <v>112</v>
      </c>
      <c r="C170" s="29">
        <v>20241220</v>
      </c>
      <c r="D170" s="4" t="s">
        <v>2389</v>
      </c>
      <c r="E170" s="4" t="s">
        <v>2390</v>
      </c>
      <c r="F170" s="4" t="s">
        <v>2391</v>
      </c>
      <c r="G170" s="4" t="s">
        <v>116</v>
      </c>
      <c r="H170" s="4" t="s">
        <v>2392</v>
      </c>
      <c r="I170" s="4" t="s">
        <v>116</v>
      </c>
      <c r="J170" s="4" t="s">
        <v>116</v>
      </c>
      <c r="K170" s="4" t="s">
        <v>116</v>
      </c>
      <c r="L170" s="4" t="s">
        <v>116</v>
      </c>
      <c r="M170" s="5" t="s">
        <v>2393</v>
      </c>
      <c r="N170" s="4" t="s">
        <v>2394</v>
      </c>
      <c r="O170" s="4" t="s">
        <v>112</v>
      </c>
      <c r="P170" s="4" t="s">
        <v>122</v>
      </c>
      <c r="Q170" s="4" t="s">
        <v>122</v>
      </c>
      <c r="R170" s="4" t="s">
        <v>122</v>
      </c>
      <c r="S170" s="4" t="s">
        <v>2395</v>
      </c>
      <c r="T170" s="29">
        <v>9782409033957</v>
      </c>
      <c r="U170" s="4" t="s">
        <v>124</v>
      </c>
      <c r="V170" s="29">
        <v>9782409033940</v>
      </c>
      <c r="W170" s="4" t="s">
        <v>125</v>
      </c>
      <c r="X170" s="4" t="s">
        <v>126</v>
      </c>
      <c r="Y170" s="4" t="s">
        <v>112</v>
      </c>
      <c r="Z170" s="29">
        <v>2022</v>
      </c>
      <c r="AA170" s="4" t="s">
        <v>127</v>
      </c>
      <c r="AB170" s="4" t="s">
        <v>576</v>
      </c>
      <c r="AC170" s="4" t="s">
        <v>129</v>
      </c>
      <c r="AD170" s="4" t="s">
        <v>130</v>
      </c>
      <c r="AE170" s="4" t="s">
        <v>131</v>
      </c>
      <c r="AF170" s="4" t="s">
        <v>132</v>
      </c>
      <c r="AG170" s="4" t="s">
        <v>133</v>
      </c>
      <c r="AH170" s="4" t="s">
        <v>134</v>
      </c>
      <c r="AI170" s="4" t="s">
        <v>135</v>
      </c>
      <c r="AJ170" s="4" t="s">
        <v>136</v>
      </c>
      <c r="AK170" s="4" t="s">
        <v>137</v>
      </c>
      <c r="AL170" s="4" t="s">
        <v>138</v>
      </c>
      <c r="AM170" s="4" t="s">
        <v>139</v>
      </c>
      <c r="AN170" s="4" t="s">
        <v>140</v>
      </c>
      <c r="AO170" s="4" t="s">
        <v>141</v>
      </c>
      <c r="AP170" s="4" t="s">
        <v>116</v>
      </c>
      <c r="AQ170" s="4" t="s">
        <v>2396</v>
      </c>
      <c r="AR170" s="4" t="s">
        <v>76</v>
      </c>
      <c r="AS170" s="4" t="s">
        <v>311</v>
      </c>
      <c r="AT170" s="4" t="s">
        <v>2397</v>
      </c>
      <c r="AU170" s="4" t="s">
        <v>2398</v>
      </c>
      <c r="AV170" s="4" t="s">
        <v>2399</v>
      </c>
      <c r="AW170" s="4" t="s">
        <v>2400</v>
      </c>
      <c r="AX170" s="4" t="s">
        <v>2401</v>
      </c>
      <c r="AY170" s="4" t="s">
        <v>2402</v>
      </c>
      <c r="AZ170" s="4" t="s">
        <v>2403</v>
      </c>
      <c r="BA170" s="4" t="s">
        <v>2404</v>
      </c>
      <c r="BB170" s="4" t="s">
        <v>2405</v>
      </c>
      <c r="BC170" s="4" t="s">
        <v>2406</v>
      </c>
      <c r="BD170" s="4" t="s">
        <v>2407</v>
      </c>
      <c r="BE170" s="4" t="s">
        <v>2408</v>
      </c>
      <c r="BF170" s="4" t="s">
        <v>2409</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2410</v>
      </c>
      <c r="B171" s="4" t="s">
        <v>112</v>
      </c>
      <c r="C171" s="29">
        <v>20241220</v>
      </c>
      <c r="D171" s="4" t="s">
        <v>2411</v>
      </c>
      <c r="E171" s="4" t="s">
        <v>394</v>
      </c>
      <c r="F171" s="4" t="s">
        <v>395</v>
      </c>
      <c r="G171" s="4" t="s">
        <v>116</v>
      </c>
      <c r="H171" s="4" t="s">
        <v>396</v>
      </c>
      <c r="I171" s="4" t="s">
        <v>116</v>
      </c>
      <c r="J171" s="4" t="s">
        <v>116</v>
      </c>
      <c r="K171" s="4" t="s">
        <v>116</v>
      </c>
      <c r="L171" s="4" t="s">
        <v>116</v>
      </c>
      <c r="M171" s="5" t="s">
        <v>2412</v>
      </c>
      <c r="N171" s="4" t="s">
        <v>2413</v>
      </c>
      <c r="O171" s="4" t="s">
        <v>112</v>
      </c>
      <c r="P171" s="4" t="s">
        <v>122</v>
      </c>
      <c r="Q171" s="4" t="s">
        <v>122</v>
      </c>
      <c r="R171" s="4" t="s">
        <v>122</v>
      </c>
      <c r="S171" s="4" t="s">
        <v>2414</v>
      </c>
      <c r="T171" s="29">
        <v>9782409036583</v>
      </c>
      <c r="U171" s="4" t="s">
        <v>124</v>
      </c>
      <c r="V171" s="29">
        <v>9782409036576</v>
      </c>
      <c r="W171" s="4" t="s">
        <v>125</v>
      </c>
      <c r="X171" s="4" t="s">
        <v>126</v>
      </c>
      <c r="Y171" s="4" t="s">
        <v>112</v>
      </c>
      <c r="Z171" s="29">
        <v>2022</v>
      </c>
      <c r="AA171" s="4" t="s">
        <v>127</v>
      </c>
      <c r="AB171" s="4" t="s">
        <v>164</v>
      </c>
      <c r="AC171" s="4" t="s">
        <v>129</v>
      </c>
      <c r="AD171" s="4" t="s">
        <v>130</v>
      </c>
      <c r="AE171" s="4" t="s">
        <v>131</v>
      </c>
      <c r="AF171" s="4" t="s">
        <v>132</v>
      </c>
      <c r="AG171" s="4" t="s">
        <v>133</v>
      </c>
      <c r="AH171" s="4" t="s">
        <v>134</v>
      </c>
      <c r="AI171" s="4" t="s">
        <v>135</v>
      </c>
      <c r="AJ171" s="4" t="s">
        <v>136</v>
      </c>
      <c r="AK171" s="4" t="s">
        <v>137</v>
      </c>
      <c r="AL171" s="4" t="s">
        <v>138</v>
      </c>
      <c r="AM171" s="4" t="s">
        <v>139</v>
      </c>
      <c r="AN171" s="4" t="s">
        <v>140</v>
      </c>
      <c r="AO171" s="4" t="s">
        <v>141</v>
      </c>
      <c r="AP171" s="4" t="s">
        <v>116</v>
      </c>
      <c r="AQ171" s="4" t="s">
        <v>2415</v>
      </c>
      <c r="AR171" s="4" t="s">
        <v>76</v>
      </c>
      <c r="AS171" s="4" t="s">
        <v>479</v>
      </c>
      <c r="AT171" s="4" t="s">
        <v>400</v>
      </c>
      <c r="AU171" s="4" t="s">
        <v>2179</v>
      </c>
      <c r="AV171" s="4" t="s">
        <v>484</v>
      </c>
      <c r="AW171" s="4" t="s">
        <v>401</v>
      </c>
      <c r="AX171" s="4" t="s">
        <v>402</v>
      </c>
      <c r="AY171" s="4" t="s">
        <v>404</v>
      </c>
      <c r="AZ171" s="4" t="s">
        <v>2416</v>
      </c>
      <c r="BA171" s="4" t="s">
        <v>405</v>
      </c>
      <c r="BB171" s="4" t="s">
        <v>2417</v>
      </c>
      <c r="BC171" s="4" t="s">
        <v>2418</v>
      </c>
      <c r="BD171" s="4" t="s">
        <v>407</v>
      </c>
      <c r="BE171" s="4" t="s">
        <v>2419</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2420</v>
      </c>
      <c r="B172" s="4" t="s">
        <v>112</v>
      </c>
      <c r="C172" s="29">
        <v>20241220</v>
      </c>
      <c r="D172" s="4" t="s">
        <v>2421</v>
      </c>
      <c r="E172" s="4" t="s">
        <v>2422</v>
      </c>
      <c r="F172" s="4" t="s">
        <v>1572</v>
      </c>
      <c r="G172" s="4" t="s">
        <v>116</v>
      </c>
      <c r="H172" s="4" t="s">
        <v>1573</v>
      </c>
      <c r="I172" s="4" t="s">
        <v>116</v>
      </c>
      <c r="J172" s="4" t="s">
        <v>116</v>
      </c>
      <c r="K172" s="4" t="s">
        <v>116</v>
      </c>
      <c r="L172" s="4" t="s">
        <v>116</v>
      </c>
      <c r="M172" s="5" t="s">
        <v>2324</v>
      </c>
      <c r="N172" s="4" t="s">
        <v>1194</v>
      </c>
      <c r="O172" s="4" t="s">
        <v>112</v>
      </c>
      <c r="P172" s="4" t="s">
        <v>122</v>
      </c>
      <c r="Q172" s="4" t="s">
        <v>122</v>
      </c>
      <c r="R172" s="4" t="s">
        <v>122</v>
      </c>
      <c r="S172" s="4" t="s">
        <v>2423</v>
      </c>
      <c r="T172" s="29">
        <v>9782409037894</v>
      </c>
      <c r="U172" s="4" t="s">
        <v>124</v>
      </c>
      <c r="V172" s="29">
        <v>9782409037887</v>
      </c>
      <c r="W172" s="4" t="s">
        <v>125</v>
      </c>
      <c r="X172" s="4" t="s">
        <v>126</v>
      </c>
      <c r="Y172" s="4" t="s">
        <v>112</v>
      </c>
      <c r="Z172" s="29">
        <v>2022</v>
      </c>
      <c r="AA172" s="4" t="s">
        <v>127</v>
      </c>
      <c r="AB172" s="4" t="s">
        <v>249</v>
      </c>
      <c r="AC172" s="4" t="s">
        <v>129</v>
      </c>
      <c r="AD172" s="4" t="s">
        <v>130</v>
      </c>
      <c r="AE172" s="4" t="s">
        <v>131</v>
      </c>
      <c r="AF172" s="4" t="s">
        <v>132</v>
      </c>
      <c r="AG172" s="4" t="s">
        <v>133</v>
      </c>
      <c r="AH172" s="4" t="s">
        <v>134</v>
      </c>
      <c r="AI172" s="4" t="s">
        <v>135</v>
      </c>
      <c r="AJ172" s="4" t="s">
        <v>136</v>
      </c>
      <c r="AK172" s="4" t="s">
        <v>137</v>
      </c>
      <c r="AL172" s="4" t="s">
        <v>138</v>
      </c>
      <c r="AM172" s="4" t="s">
        <v>139</v>
      </c>
      <c r="AN172" s="4" t="s">
        <v>140</v>
      </c>
      <c r="AO172" s="4" t="s">
        <v>141</v>
      </c>
      <c r="AP172" s="4" t="s">
        <v>116</v>
      </c>
      <c r="AQ172" s="4" t="s">
        <v>2424</v>
      </c>
      <c r="AR172" s="4" t="s">
        <v>76</v>
      </c>
      <c r="AS172" s="4" t="s">
        <v>2425</v>
      </c>
      <c r="AT172" s="4" t="s">
        <v>2426</v>
      </c>
      <c r="AU172" s="4" t="s">
        <v>2427</v>
      </c>
      <c r="AV172" s="4" t="s">
        <v>2428</v>
      </c>
      <c r="AW172" s="4" t="s">
        <v>2429</v>
      </c>
      <c r="AX172" s="4" t="s">
        <v>2430</v>
      </c>
      <c r="AY172" s="4" t="s">
        <v>2431</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2432</v>
      </c>
      <c r="B173" s="4" t="s">
        <v>112</v>
      </c>
      <c r="C173" s="29">
        <v>20241220</v>
      </c>
      <c r="D173" s="4" t="s">
        <v>2433</v>
      </c>
      <c r="E173" s="4" t="s">
        <v>2434</v>
      </c>
      <c r="F173" s="4" t="s">
        <v>2435</v>
      </c>
      <c r="G173" s="4" t="s">
        <v>116</v>
      </c>
      <c r="H173" s="4" t="s">
        <v>2436</v>
      </c>
      <c r="I173" s="4" t="s">
        <v>116</v>
      </c>
      <c r="J173" s="4" t="s">
        <v>116</v>
      </c>
      <c r="K173" s="4" t="s">
        <v>116</v>
      </c>
      <c r="L173" s="4" t="s">
        <v>116</v>
      </c>
      <c r="M173" s="5" t="s">
        <v>2393</v>
      </c>
      <c r="N173" s="4" t="s">
        <v>371</v>
      </c>
      <c r="O173" s="4" t="s">
        <v>112</v>
      </c>
      <c r="P173" s="4" t="s">
        <v>122</v>
      </c>
      <c r="Q173" s="4" t="s">
        <v>122</v>
      </c>
      <c r="R173" s="4" t="s">
        <v>122</v>
      </c>
      <c r="S173" s="4" t="s">
        <v>2437</v>
      </c>
      <c r="T173" s="29">
        <v>9782409034275</v>
      </c>
      <c r="U173" s="4" t="s">
        <v>124</v>
      </c>
      <c r="V173" s="29">
        <v>9782409034268</v>
      </c>
      <c r="W173" s="4" t="s">
        <v>125</v>
      </c>
      <c r="X173" s="4" t="s">
        <v>126</v>
      </c>
      <c r="Y173" s="4" t="s">
        <v>112</v>
      </c>
      <c r="Z173" s="29">
        <v>2022</v>
      </c>
      <c r="AA173" s="4" t="s">
        <v>127</v>
      </c>
      <c r="AB173" s="4" t="s">
        <v>1456</v>
      </c>
      <c r="AC173" s="4" t="s">
        <v>129</v>
      </c>
      <c r="AD173" s="4" t="s">
        <v>130</v>
      </c>
      <c r="AE173" s="4" t="s">
        <v>131</v>
      </c>
      <c r="AF173" s="4" t="s">
        <v>132</v>
      </c>
      <c r="AG173" s="4" t="s">
        <v>133</v>
      </c>
      <c r="AH173" s="4" t="s">
        <v>134</v>
      </c>
      <c r="AI173" s="4" t="s">
        <v>135</v>
      </c>
      <c r="AJ173" s="4" t="s">
        <v>136</v>
      </c>
      <c r="AK173" s="4" t="s">
        <v>137</v>
      </c>
      <c r="AL173" s="4" t="s">
        <v>138</v>
      </c>
      <c r="AM173" s="4" t="s">
        <v>139</v>
      </c>
      <c r="AN173" s="4" t="s">
        <v>140</v>
      </c>
      <c r="AO173" s="4" t="s">
        <v>141</v>
      </c>
      <c r="AP173" s="4" t="s">
        <v>116</v>
      </c>
      <c r="AQ173" s="4" t="s">
        <v>2438</v>
      </c>
      <c r="AR173" s="4" t="s">
        <v>76</v>
      </c>
      <c r="AS173" s="4" t="s">
        <v>2439</v>
      </c>
      <c r="AT173" s="4" t="s">
        <v>2440</v>
      </c>
      <c r="AU173" s="4" t="s">
        <v>2441</v>
      </c>
      <c r="AV173" s="4" t="s">
        <v>2032</v>
      </c>
      <c r="AW173" s="4" t="s">
        <v>2442</v>
      </c>
      <c r="AX173" s="4" t="s">
        <v>2443</v>
      </c>
      <c r="AY173" s="4" t="s">
        <v>2444</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2445</v>
      </c>
      <c r="B174" s="4" t="s">
        <v>112</v>
      </c>
      <c r="C174" s="29">
        <v>20241220</v>
      </c>
      <c r="D174" s="4" t="s">
        <v>2446</v>
      </c>
      <c r="E174" s="4" t="s">
        <v>2447</v>
      </c>
      <c r="F174" s="4" t="s">
        <v>572</v>
      </c>
      <c r="G174" s="4" t="s">
        <v>116</v>
      </c>
      <c r="H174" s="4" t="s">
        <v>573</v>
      </c>
      <c r="I174" s="4" t="s">
        <v>116</v>
      </c>
      <c r="J174" s="4" t="s">
        <v>116</v>
      </c>
      <c r="K174" s="4" t="s">
        <v>116</v>
      </c>
      <c r="L174" s="4" t="s">
        <v>116</v>
      </c>
      <c r="M174" s="5" t="s">
        <v>2448</v>
      </c>
      <c r="N174" s="4" t="s">
        <v>501</v>
      </c>
      <c r="O174" s="4" t="s">
        <v>112</v>
      </c>
      <c r="P174" s="4" t="s">
        <v>122</v>
      </c>
      <c r="Q174" s="4" t="s">
        <v>122</v>
      </c>
      <c r="R174" s="4" t="s">
        <v>122</v>
      </c>
      <c r="S174" s="4" t="s">
        <v>2449</v>
      </c>
      <c r="T174" s="29">
        <v>9782409034442</v>
      </c>
      <c r="U174" s="4" t="s">
        <v>124</v>
      </c>
      <c r="V174" s="29">
        <v>9782409034435</v>
      </c>
      <c r="W174" s="4" t="s">
        <v>125</v>
      </c>
      <c r="X174" s="4" t="s">
        <v>126</v>
      </c>
      <c r="Y174" s="4" t="s">
        <v>112</v>
      </c>
      <c r="Z174" s="29">
        <v>2022</v>
      </c>
      <c r="AA174" s="4" t="s">
        <v>127</v>
      </c>
      <c r="AB174" s="4" t="s">
        <v>385</v>
      </c>
      <c r="AC174" s="4" t="s">
        <v>129</v>
      </c>
      <c r="AD174" s="4" t="s">
        <v>130</v>
      </c>
      <c r="AE174" s="4" t="s">
        <v>131</v>
      </c>
      <c r="AF174" s="4" t="s">
        <v>132</v>
      </c>
      <c r="AG174" s="4" t="s">
        <v>133</v>
      </c>
      <c r="AH174" s="4" t="s">
        <v>134</v>
      </c>
      <c r="AI174" s="4" t="s">
        <v>135</v>
      </c>
      <c r="AJ174" s="4" t="s">
        <v>136</v>
      </c>
      <c r="AK174" s="4" t="s">
        <v>137</v>
      </c>
      <c r="AL174" s="4" t="s">
        <v>138</v>
      </c>
      <c r="AM174" s="4" t="s">
        <v>139</v>
      </c>
      <c r="AN174" s="4" t="s">
        <v>140</v>
      </c>
      <c r="AO174" s="4" t="s">
        <v>141</v>
      </c>
      <c r="AP174" s="4" t="s">
        <v>116</v>
      </c>
      <c r="AQ174" s="4" t="s">
        <v>2450</v>
      </c>
      <c r="AR174" s="4" t="s">
        <v>76</v>
      </c>
      <c r="AS174" s="4" t="s">
        <v>2451</v>
      </c>
      <c r="AT174" s="4" t="s">
        <v>2452</v>
      </c>
      <c r="AU174" s="4" t="s">
        <v>2453</v>
      </c>
      <c r="AV174" s="4" t="s">
        <v>2454</v>
      </c>
      <c r="AW174" s="4" t="s">
        <v>2455</v>
      </c>
      <c r="AX174" s="4" t="s">
        <v>2456</v>
      </c>
      <c r="AY174" s="4" t="s">
        <v>2457</v>
      </c>
      <c r="AZ174" s="4" t="s">
        <v>2458</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2459</v>
      </c>
      <c r="B175" s="4" t="s">
        <v>112</v>
      </c>
      <c r="C175" s="29">
        <v>20241220</v>
      </c>
      <c r="D175" s="4" t="s">
        <v>2460</v>
      </c>
      <c r="E175" s="4" t="s">
        <v>2461</v>
      </c>
      <c r="F175" s="4" t="s">
        <v>2462</v>
      </c>
      <c r="G175" s="4" t="s">
        <v>116</v>
      </c>
      <c r="H175" s="4" t="s">
        <v>359</v>
      </c>
      <c r="I175" s="4" t="s">
        <v>886</v>
      </c>
      <c r="J175" s="4" t="s">
        <v>116</v>
      </c>
      <c r="K175" s="4" t="s">
        <v>116</v>
      </c>
      <c r="L175" s="4" t="s">
        <v>116</v>
      </c>
      <c r="M175" s="5" t="s">
        <v>2448</v>
      </c>
      <c r="N175" s="4" t="s">
        <v>2463</v>
      </c>
      <c r="O175" s="4" t="s">
        <v>112</v>
      </c>
      <c r="P175" s="4" t="s">
        <v>122</v>
      </c>
      <c r="Q175" s="4" t="s">
        <v>122</v>
      </c>
      <c r="R175" s="4" t="s">
        <v>122</v>
      </c>
      <c r="S175" s="4" t="s">
        <v>2464</v>
      </c>
      <c r="T175" s="29">
        <v>9782409034855</v>
      </c>
      <c r="U175" s="4" t="s">
        <v>124</v>
      </c>
      <c r="V175" s="29">
        <v>9782409034848</v>
      </c>
      <c r="W175" s="4" t="s">
        <v>125</v>
      </c>
      <c r="X175" s="4" t="s">
        <v>126</v>
      </c>
      <c r="Y175" s="4" t="s">
        <v>112</v>
      </c>
      <c r="Z175" s="29">
        <v>2022</v>
      </c>
      <c r="AA175" s="4" t="s">
        <v>127</v>
      </c>
      <c r="AB175" s="4" t="s">
        <v>333</v>
      </c>
      <c r="AC175" s="4" t="s">
        <v>129</v>
      </c>
      <c r="AD175" s="4" t="s">
        <v>130</v>
      </c>
      <c r="AE175" s="4" t="s">
        <v>131</v>
      </c>
      <c r="AF175" s="4" t="s">
        <v>132</v>
      </c>
      <c r="AG175" s="4" t="s">
        <v>133</v>
      </c>
      <c r="AH175" s="4" t="s">
        <v>134</v>
      </c>
      <c r="AI175" s="4" t="s">
        <v>135</v>
      </c>
      <c r="AJ175" s="4" t="s">
        <v>136</v>
      </c>
      <c r="AK175" s="4" t="s">
        <v>137</v>
      </c>
      <c r="AL175" s="4" t="s">
        <v>138</v>
      </c>
      <c r="AM175" s="4" t="s">
        <v>139</v>
      </c>
      <c r="AN175" s="4" t="s">
        <v>140</v>
      </c>
      <c r="AO175" s="4" t="s">
        <v>141</v>
      </c>
      <c r="AP175" s="4" t="s">
        <v>116</v>
      </c>
      <c r="AQ175" s="4" t="s">
        <v>2465</v>
      </c>
      <c r="AR175" s="4" t="s">
        <v>76</v>
      </c>
      <c r="AS175" s="4" t="s">
        <v>2466</v>
      </c>
      <c r="AT175" s="4" t="s">
        <v>2467</v>
      </c>
      <c r="AU175" s="4" t="s">
        <v>2468</v>
      </c>
      <c r="AV175" s="4" t="s">
        <v>2469</v>
      </c>
      <c r="AW175" s="4" t="s">
        <v>2470</v>
      </c>
      <c r="AX175" s="4" t="s">
        <v>2471</v>
      </c>
      <c r="AY175" s="4" t="s">
        <v>2472</v>
      </c>
      <c r="AZ175" s="4" t="s">
        <v>2473</v>
      </c>
      <c r="BA175" s="4" t="s">
        <v>2474</v>
      </c>
      <c r="BB175" s="4" t="s">
        <v>2475</v>
      </c>
      <c r="BC175" s="4" t="s">
        <v>2476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2477</v>
      </c>
      <c r="B176" s="4" t="s">
        <v>112</v>
      </c>
      <c r="C176" s="29">
        <v>20241220</v>
      </c>
      <c r="D176" s="4" t="s">
        <v>2478</v>
      </c>
      <c r="E176" s="4" t="s">
        <v>2479</v>
      </c>
      <c r="F176" s="4" t="s">
        <v>2480</v>
      </c>
      <c r="G176" s="4" t="s">
        <v>116</v>
      </c>
      <c r="H176" s="4" t="s">
        <v>2481</v>
      </c>
      <c r="I176" s="4" t="s">
        <v>2482</v>
      </c>
      <c r="J176" s="4" t="s">
        <v>116</v>
      </c>
      <c r="K176" s="4" t="s">
        <v>116</v>
      </c>
      <c r="L176" s="4" t="s">
        <v>116</v>
      </c>
      <c r="M176" s="5" t="s">
        <v>2483</v>
      </c>
      <c r="N176" s="4" t="s">
        <v>1948</v>
      </c>
      <c r="O176" s="4" t="s">
        <v>112</v>
      </c>
      <c r="P176" s="4" t="s">
        <v>122</v>
      </c>
      <c r="Q176" s="4" t="s">
        <v>122</v>
      </c>
      <c r="R176" s="4" t="s">
        <v>122</v>
      </c>
      <c r="S176" s="4" t="s">
        <v>2484</v>
      </c>
      <c r="T176" s="29">
        <v>9782409035050</v>
      </c>
      <c r="U176" s="4" t="s">
        <v>124</v>
      </c>
      <c r="V176" s="29">
        <v>9782409035043</v>
      </c>
      <c r="W176" s="4" t="s">
        <v>125</v>
      </c>
      <c r="X176" s="4" t="s">
        <v>126</v>
      </c>
      <c r="Y176" s="4" t="s">
        <v>112</v>
      </c>
      <c r="Z176" s="29">
        <v>2022</v>
      </c>
      <c r="AA176" s="4" t="s">
        <v>127</v>
      </c>
      <c r="AB176" s="4" t="s">
        <v>1456</v>
      </c>
      <c r="AC176" s="4" t="s">
        <v>129</v>
      </c>
      <c r="AD176" s="4" t="s">
        <v>130</v>
      </c>
      <c r="AE176" s="4" t="s">
        <v>131</v>
      </c>
      <c r="AF176" s="4" t="s">
        <v>132</v>
      </c>
      <c r="AG176" s="4" t="s">
        <v>133</v>
      </c>
      <c r="AH176" s="4" t="s">
        <v>134</v>
      </c>
      <c r="AI176" s="4" t="s">
        <v>135</v>
      </c>
      <c r="AJ176" s="4" t="s">
        <v>136</v>
      </c>
      <c r="AK176" s="4" t="s">
        <v>137</v>
      </c>
      <c r="AL176" s="4" t="s">
        <v>138</v>
      </c>
      <c r="AM176" s="4" t="s">
        <v>139</v>
      </c>
      <c r="AN176" s="4" t="s">
        <v>140</v>
      </c>
      <c r="AO176" s="4" t="s">
        <v>141</v>
      </c>
      <c r="AP176" s="4" t="s">
        <v>116</v>
      </c>
      <c r="AQ176" s="4" t="s">
        <v>2485</v>
      </c>
      <c r="AR176" s="4" t="s">
        <v>76</v>
      </c>
      <c r="AS176" s="4" t="s">
        <v>2486</v>
      </c>
      <c r="AT176" s="4" t="s">
        <v>2487</v>
      </c>
      <c r="AU176" s="4" t="s">
        <v>2488</v>
      </c>
      <c r="AV176" s="4" t="s">
        <v>2489</v>
      </c>
      <c r="AW176" s="4" t="s">
        <v>2490</v>
      </c>
      <c r="AX176" s="4" t="s">
        <v>2491</v>
      </c>
      <c r="AY176" s="4" t="s">
        <v>2492</v>
      </c>
      <c r="AZ176" s="4" t="s">
        <v>2493</v>
      </c>
      <c r="BA176" s="4" t="s">
        <v>2494</v>
      </c>
      <c r="BB176" s="4" t="s">
        <v>2495</v>
      </c>
      <c r="BC176" s="4" t="s">
        <v>2496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2497</v>
      </c>
      <c r="B177" s="4" t="s">
        <v>112</v>
      </c>
      <c r="C177" s="29">
        <v>20241220</v>
      </c>
      <c r="D177" s="4" t="s">
        <v>2498</v>
      </c>
      <c r="E177" s="4" t="s">
        <v>2499</v>
      </c>
      <c r="F177" s="4" t="s">
        <v>2500</v>
      </c>
      <c r="G177" s="4" t="s">
        <v>116</v>
      </c>
      <c r="H177" s="4" t="s">
        <v>2501</v>
      </c>
      <c r="I177" s="4" t="s">
        <v>116</v>
      </c>
      <c r="J177" s="4" t="s">
        <v>116</v>
      </c>
      <c r="K177" s="4" t="s">
        <v>116</v>
      </c>
      <c r="L177" s="4" t="s">
        <v>116</v>
      </c>
      <c r="M177" s="5" t="s">
        <v>2364</v>
      </c>
      <c r="N177" s="5" t="s">
        <v>2129</v>
      </c>
      <c r="O177" s="4" t="s">
        <v>112</v>
      </c>
      <c r="P177" s="6" t="s">
        <v>122</v>
      </c>
      <c r="Q177" s="2" t="s">
        <v>122</v>
      </c>
      <c r="R177" s="4" t="s">
        <v>122</v>
      </c>
      <c r="S177" s="4" t="s">
        <v>2502</v>
      </c>
      <c r="T177" s="29">
        <v>9782409038037</v>
      </c>
      <c r="U177" s="4" t="s">
        <v>124</v>
      </c>
      <c r="V177" s="29">
        <v>9782409038020</v>
      </c>
      <c r="W177" s="4" t="s">
        <v>125</v>
      </c>
      <c r="X177" s="4" t="s">
        <v>126</v>
      </c>
      <c r="Y177" s="4" t="s">
        <v>112</v>
      </c>
      <c r="Z177" s="29">
        <v>2022</v>
      </c>
      <c r="AA177" s="4" t="s">
        <v>127</v>
      </c>
      <c r="AB177" s="4" t="s">
        <v>152</v>
      </c>
      <c r="AC177" s="4" t="s">
        <v>129</v>
      </c>
      <c r="AD177" s="4" t="s">
        <v>130</v>
      </c>
      <c r="AE177" s="4" t="s">
        <v>131</v>
      </c>
      <c r="AF177" s="4" t="s">
        <v>132</v>
      </c>
      <c r="AG177" s="4" t="s">
        <v>133</v>
      </c>
      <c r="AH177" s="4" t="s">
        <v>134</v>
      </c>
      <c r="AI177" s="4" t="s">
        <v>135</v>
      </c>
      <c r="AJ177" s="4" t="s">
        <v>136</v>
      </c>
      <c r="AK177" s="4" t="s">
        <v>137</v>
      </c>
      <c r="AL177" s="4" t="s">
        <v>138</v>
      </c>
      <c r="AM177" s="4" t="s">
        <v>139</v>
      </c>
      <c r="AN177" s="4" t="s">
        <v>140</v>
      </c>
      <c r="AO177" s="4" t="s">
        <v>141</v>
      </c>
      <c r="AP177" s="4" t="s">
        <v>116</v>
      </c>
      <c r="AQ177" s="4" t="s">
        <v>2503</v>
      </c>
      <c r="AR177" s="4" t="s">
        <v>76</v>
      </c>
      <c r="AS177" s="4" t="s">
        <v>1212</v>
      </c>
      <c r="AT177" s="4" t="s">
        <v>2504</v>
      </c>
      <c r="AU177" s="4" t="s">
        <v>2505</v>
      </c>
      <c r="AV177" s="4" t="s">
        <v>1837</v>
      </c>
      <c r="AW177" s="4" t="s">
        <v>184</v>
      </c>
      <c r="AX177" s="4" t="s">
        <v>1226</v>
      </c>
      <c r="AY177" s="4" t="s">
        <v>2506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2507</v>
      </c>
      <c r="B178" s="4" t="s">
        <v>112</v>
      </c>
      <c r="C178" s="29">
        <v>20241220</v>
      </c>
      <c r="D178" s="4" t="s">
        <v>2508</v>
      </c>
      <c r="E178" s="4" t="s">
        <v>2509</v>
      </c>
      <c r="F178" s="4" t="s">
        <v>2510</v>
      </c>
      <c r="G178" s="4" t="s">
        <v>116</v>
      </c>
      <c r="H178" s="4" t="s">
        <v>294</v>
      </c>
      <c r="I178" s="4" t="s">
        <v>116</v>
      </c>
      <c r="J178" s="4" t="s">
        <v>116</v>
      </c>
      <c r="K178" s="4" t="s">
        <v>116</v>
      </c>
      <c r="L178" s="4" t="s">
        <v>116</v>
      </c>
      <c r="M178" s="5" t="s">
        <v>2511</v>
      </c>
      <c r="N178" s="5" t="s">
        <v>162</v>
      </c>
      <c r="O178" s="4" t="s">
        <v>112</v>
      </c>
      <c r="P178" s="6" t="s">
        <v>122</v>
      </c>
      <c r="Q178" s="2" t="s">
        <v>122</v>
      </c>
      <c r="R178" s="4" t="s">
        <v>122</v>
      </c>
      <c r="S178" s="4" t="s">
        <v>2512</v>
      </c>
      <c r="T178" s="29">
        <v>9782409037351</v>
      </c>
      <c r="U178" s="4" t="s">
        <v>124</v>
      </c>
      <c r="V178" s="29">
        <v>9782409037344</v>
      </c>
      <c r="W178" s="4" t="s">
        <v>125</v>
      </c>
      <c r="X178" s="4" t="s">
        <v>126</v>
      </c>
      <c r="Y178" s="4" t="s">
        <v>112</v>
      </c>
      <c r="Z178" s="29">
        <v>2022</v>
      </c>
      <c r="AA178" s="4" t="s">
        <v>127</v>
      </c>
      <c r="AB178" s="4" t="s">
        <v>128</v>
      </c>
      <c r="AC178" s="4" t="s">
        <v>129</v>
      </c>
      <c r="AD178" s="4" t="s">
        <v>130</v>
      </c>
      <c r="AE178" s="4" t="s">
        <v>131</v>
      </c>
      <c r="AF178" s="4" t="s">
        <v>132</v>
      </c>
      <c r="AG178" s="4" t="s">
        <v>133</v>
      </c>
      <c r="AH178" s="4" t="s">
        <v>134</v>
      </c>
      <c r="AI178" s="4" t="s">
        <v>135</v>
      </c>
      <c r="AJ178" s="4" t="s">
        <v>136</v>
      </c>
      <c r="AK178" s="4" t="s">
        <v>137</v>
      </c>
      <c r="AL178" s="4" t="s">
        <v>138</v>
      </c>
      <c r="AM178" s="4" t="s">
        <v>139</v>
      </c>
      <c r="AN178" s="4" t="s">
        <v>140</v>
      </c>
      <c r="AO178" s="4" t="s">
        <v>141</v>
      </c>
      <c r="AP178" s="4" t="s">
        <v>116</v>
      </c>
      <c r="AQ178" s="4" t="s">
        <v>2513</v>
      </c>
      <c r="AR178" s="4" t="s">
        <v>76</v>
      </c>
      <c r="AS178" s="4" t="s">
        <v>2514</v>
      </c>
      <c r="AT178" s="4" t="s">
        <v>2515</v>
      </c>
      <c r="AU178" s="4" t="s">
        <v>2516</v>
      </c>
      <c r="AV178" s="4" t="s">
        <v>2517</v>
      </c>
      <c r="AW178" s="4" t="s">
        <v>2518</v>
      </c>
      <c r="AX178" s="4" t="s">
        <v>2519</v>
      </c>
      <c r="AY178" s="4" t="s">
        <v>2520</v>
      </c>
      <c r="AZ178" s="4" t="s">
        <v>2521</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2522</v>
      </c>
      <c r="B179" s="4" t="s">
        <v>112</v>
      </c>
      <c r="C179" s="29">
        <v>20241220</v>
      </c>
      <c r="D179" s="4" t="s">
        <v>2523</v>
      </c>
      <c r="E179" s="4" t="s">
        <v>2524</v>
      </c>
      <c r="F179" s="4" t="s">
        <v>2525</v>
      </c>
      <c r="G179" s="4" t="s">
        <v>116</v>
      </c>
      <c r="H179" s="4" t="s">
        <v>2526</v>
      </c>
      <c r="I179" s="4" t="s">
        <v>116</v>
      </c>
      <c r="J179" s="4" t="s">
        <v>116</v>
      </c>
      <c r="K179" s="4" t="s">
        <v>116</v>
      </c>
      <c r="L179" s="4" t="s">
        <v>116</v>
      </c>
      <c r="M179" s="5" t="s">
        <v>2527</v>
      </c>
      <c r="N179" s="5" t="s">
        <v>2528</v>
      </c>
      <c r="O179" s="4" t="s">
        <v>112</v>
      </c>
      <c r="P179" s="6" t="s">
        <v>122</v>
      </c>
      <c r="Q179" s="2" t="s">
        <v>122</v>
      </c>
      <c r="R179" s="4" t="s">
        <v>122</v>
      </c>
      <c r="S179" s="4" t="s">
        <v>2529</v>
      </c>
      <c r="T179" s="29">
        <v>9782409033551</v>
      </c>
      <c r="U179" s="4" t="s">
        <v>124</v>
      </c>
      <c r="V179" s="29">
        <v>9782409033544</v>
      </c>
      <c r="W179" s="4" t="s">
        <v>125</v>
      </c>
      <c r="X179" s="4" t="s">
        <v>126</v>
      </c>
      <c r="Y179" s="4" t="s">
        <v>112</v>
      </c>
      <c r="Z179" s="29">
        <v>2022</v>
      </c>
      <c r="AA179" s="4" t="s">
        <v>127</v>
      </c>
      <c r="AB179" s="4" t="s">
        <v>385</v>
      </c>
      <c r="AC179" s="4" t="s">
        <v>129</v>
      </c>
      <c r="AD179" s="4" t="s">
        <v>130</v>
      </c>
      <c r="AE179" s="4" t="s">
        <v>131</v>
      </c>
      <c r="AF179" s="4" t="s">
        <v>132</v>
      </c>
      <c r="AG179" s="4" t="s">
        <v>133</v>
      </c>
      <c r="AH179" s="4" t="s">
        <v>134</v>
      </c>
      <c r="AI179" s="4" t="s">
        <v>135</v>
      </c>
      <c r="AJ179" s="4" t="s">
        <v>136</v>
      </c>
      <c r="AK179" s="4" t="s">
        <v>137</v>
      </c>
      <c r="AL179" s="4" t="s">
        <v>138</v>
      </c>
      <c r="AM179" s="4" t="s">
        <v>139</v>
      </c>
      <c r="AN179" s="4" t="s">
        <v>140</v>
      </c>
      <c r="AO179" s="4" t="s">
        <v>141</v>
      </c>
      <c r="AP179" s="4" t="s">
        <v>116</v>
      </c>
      <c r="AQ179" s="4" t="s">
        <v>2530</v>
      </c>
      <c r="AR179" s="4" t="s">
        <v>76</v>
      </c>
      <c r="AS179" s="4" t="s">
        <v>2531</v>
      </c>
      <c r="AT179" s="4" t="s">
        <v>2532</v>
      </c>
      <c r="AU179" s="4" t="s">
        <v>2533</v>
      </c>
      <c r="AV179" s="4" t="s">
        <v>2534</v>
      </c>
      <c r="AW179" s="4" t="s">
        <v>2535</v>
      </c>
      <c r="AX179" s="4" t="s">
        <v>2536</v>
      </c>
      <c r="AY179" s="4" t="s">
        <v>2537</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2538</v>
      </c>
      <c r="B180" s="4" t="s">
        <v>112</v>
      </c>
      <c r="C180" s="29">
        <v>20241220</v>
      </c>
      <c r="D180" s="4" t="s">
        <v>2539</v>
      </c>
      <c r="E180" s="4" t="s">
        <v>2540</v>
      </c>
      <c r="F180" s="4" t="s">
        <v>2541</v>
      </c>
      <c r="G180" s="4" t="s">
        <v>116</v>
      </c>
      <c r="H180" s="4" t="s">
        <v>2542</v>
      </c>
      <c r="I180" s="4" t="s">
        <v>116</v>
      </c>
      <c r="J180" s="4" t="s">
        <v>116</v>
      </c>
      <c r="K180" s="4" t="s">
        <v>116</v>
      </c>
      <c r="L180" s="4" t="s">
        <v>116</v>
      </c>
      <c r="M180" s="5" t="s">
        <v>2324</v>
      </c>
      <c r="N180" s="5" t="s">
        <v>2543</v>
      </c>
      <c r="O180" s="4" t="s">
        <v>112</v>
      </c>
      <c r="P180" s="6" t="s">
        <v>122</v>
      </c>
      <c r="Q180" s="2" t="s">
        <v>122</v>
      </c>
      <c r="R180" s="4" t="s">
        <v>122</v>
      </c>
      <c r="S180" s="4" t="s">
        <v>2544</v>
      </c>
      <c r="T180" s="29">
        <v>9782409037856</v>
      </c>
      <c r="U180" s="4" t="s">
        <v>124</v>
      </c>
      <c r="V180" s="29">
        <v>9782409037849</v>
      </c>
      <c r="W180" s="4" t="s">
        <v>125</v>
      </c>
      <c r="X180" s="4" t="s">
        <v>126</v>
      </c>
      <c r="Y180" s="4" t="s">
        <v>112</v>
      </c>
      <c r="Z180" s="29">
        <v>2022</v>
      </c>
      <c r="AA180" s="4" t="s">
        <v>127</v>
      </c>
      <c r="AB180" s="4" t="s">
        <v>876</v>
      </c>
      <c r="AC180" s="4" t="s">
        <v>129</v>
      </c>
      <c r="AD180" s="4" t="s">
        <v>130</v>
      </c>
      <c r="AE180" s="4" t="s">
        <v>131</v>
      </c>
      <c r="AF180" s="4" t="s">
        <v>132</v>
      </c>
      <c r="AG180" s="4" t="s">
        <v>133</v>
      </c>
      <c r="AH180" s="4" t="s">
        <v>134</v>
      </c>
      <c r="AI180" s="4" t="s">
        <v>135</v>
      </c>
      <c r="AJ180" s="4" t="s">
        <v>136</v>
      </c>
      <c r="AK180" s="4" t="s">
        <v>137</v>
      </c>
      <c r="AL180" s="4" t="s">
        <v>138</v>
      </c>
      <c r="AM180" s="4" t="s">
        <v>139</v>
      </c>
      <c r="AN180" s="4" t="s">
        <v>140</v>
      </c>
      <c r="AO180" s="4" t="s">
        <v>141</v>
      </c>
      <c r="AP180" s="4" t="s">
        <v>116</v>
      </c>
      <c r="AQ180" s="4" t="s">
        <v>2545</v>
      </c>
      <c r="AR180" s="4" t="s">
        <v>76</v>
      </c>
      <c r="AS180" s="4" t="s">
        <v>2546</v>
      </c>
      <c r="AT180" s="4" t="s">
        <v>2547</v>
      </c>
      <c r="AU180" s="4" t="s">
        <v>2548</v>
      </c>
      <c r="AV180" s="4" t="s">
        <v>2549</v>
      </c>
      <c r="AW180" s="4" t="s">
        <v>2550</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2551</v>
      </c>
      <c r="B181" s="4" t="s">
        <v>112</v>
      </c>
      <c r="C181" s="29">
        <v>20241220</v>
      </c>
      <c r="D181" s="4" t="s">
        <v>2552</v>
      </c>
      <c r="E181" s="4" t="s">
        <v>2553</v>
      </c>
      <c r="F181" s="4" t="s">
        <v>2554</v>
      </c>
      <c r="G181" s="4" t="s">
        <v>116</v>
      </c>
      <c r="H181" s="4" t="s">
        <v>2555</v>
      </c>
      <c r="I181" s="4" t="s">
        <v>116</v>
      </c>
      <c r="J181" s="4" t="s">
        <v>116</v>
      </c>
      <c r="K181" s="4" t="s">
        <v>116</v>
      </c>
      <c r="L181" s="4" t="s">
        <v>116</v>
      </c>
      <c r="M181" s="5" t="s">
        <v>2511</v>
      </c>
      <c r="N181" s="5" t="s">
        <v>2556</v>
      </c>
      <c r="O181" s="4" t="s">
        <v>112</v>
      </c>
      <c r="P181" s="6" t="s">
        <v>122</v>
      </c>
      <c r="Q181" s="2" t="s">
        <v>122</v>
      </c>
      <c r="R181" s="4" t="s">
        <v>122</v>
      </c>
      <c r="S181" s="4" t="s">
        <v>2557</v>
      </c>
      <c r="T181" s="29">
        <v>9782409037191</v>
      </c>
      <c r="U181" s="4" t="s">
        <v>124</v>
      </c>
      <c r="V181" s="29">
        <v>9782409037184</v>
      </c>
      <c r="W181" s="4" t="s">
        <v>125</v>
      </c>
      <c r="X181" s="4" t="s">
        <v>126</v>
      </c>
      <c r="Y181" s="4" t="s">
        <v>112</v>
      </c>
      <c r="Z181" s="29">
        <v>2022</v>
      </c>
      <c r="AA181" s="4" t="s">
        <v>127</v>
      </c>
      <c r="AB181" s="4" t="s">
        <v>152</v>
      </c>
      <c r="AC181" s="4" t="s">
        <v>129</v>
      </c>
      <c r="AD181" s="4" t="s">
        <v>130</v>
      </c>
      <c r="AE181" s="4" t="s">
        <v>131</v>
      </c>
      <c r="AF181" s="4" t="s">
        <v>132</v>
      </c>
      <c r="AG181" s="4" t="s">
        <v>133</v>
      </c>
      <c r="AH181" s="4" t="s">
        <v>134</v>
      </c>
      <c r="AI181" s="4" t="s">
        <v>135</v>
      </c>
      <c r="AJ181" s="4" t="s">
        <v>136</v>
      </c>
      <c r="AK181" s="4" t="s">
        <v>137</v>
      </c>
      <c r="AL181" s="4" t="s">
        <v>138</v>
      </c>
      <c r="AM181" s="4" t="s">
        <v>139</v>
      </c>
      <c r="AN181" s="4" t="s">
        <v>140</v>
      </c>
      <c r="AO181" s="4" t="s">
        <v>141</v>
      </c>
      <c r="AP181" s="4" t="s">
        <v>116</v>
      </c>
      <c r="AQ181" s="4" t="s">
        <v>2558</v>
      </c>
      <c r="AR181" s="4" t="s">
        <v>76</v>
      </c>
      <c r="AS181" s="4" t="s">
        <v>2559</v>
      </c>
      <c r="AT181" s="4" t="s">
        <v>2560</v>
      </c>
      <c r="AU181" s="4" t="s">
        <v>2561</v>
      </c>
      <c r="AV181" s="4" t="s">
        <v>2562</v>
      </c>
      <c r="AW181" s="4" t="s">
        <v>2563</v>
      </c>
      <c r="AX181" s="4" t="s">
        <v>2564</v>
      </c>
      <c r="AY181" s="4" t="s">
        <v>1473</v>
      </c>
      <c r="AZ181" s="4" t="s">
        <v>2565</v>
      </c>
      <c r="BA181" s="4" t="s">
        <v>2566</v>
      </c>
      <c r="BB181" s="4" t="s">
        <v>2566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2567</v>
      </c>
      <c r="B182" s="4" t="s">
        <v>112</v>
      </c>
      <c r="C182" s="29">
        <v>20241220</v>
      </c>
      <c r="D182" s="4" t="s">
        <v>2568</v>
      </c>
      <c r="E182" s="4" t="s">
        <v>2569</v>
      </c>
      <c r="F182" s="4" t="s">
        <v>2570</v>
      </c>
      <c r="G182" s="4" t="s">
        <v>116</v>
      </c>
      <c r="H182" s="4" t="s">
        <v>2571</v>
      </c>
      <c r="I182" s="4" t="s">
        <v>116</v>
      </c>
      <c r="J182" s="4" t="s">
        <v>116</v>
      </c>
      <c r="K182" s="4" t="s">
        <v>116</v>
      </c>
      <c r="L182" s="4" t="s">
        <v>116</v>
      </c>
      <c r="M182" s="5" t="s">
        <v>2412</v>
      </c>
      <c r="N182" s="5" t="s">
        <v>2572</v>
      </c>
      <c r="O182" s="4" t="s">
        <v>112</v>
      </c>
      <c r="P182" s="6" t="s">
        <v>122</v>
      </c>
      <c r="Q182" s="2" t="s">
        <v>122</v>
      </c>
      <c r="R182" s="4" t="s">
        <v>122</v>
      </c>
      <c r="S182" s="4" t="s">
        <v>2573</v>
      </c>
      <c r="T182" s="29">
        <v>9782409036804</v>
      </c>
      <c r="U182" s="4" t="s">
        <v>124</v>
      </c>
      <c r="V182" s="29">
        <v>9782409036798</v>
      </c>
      <c r="W182" s="4" t="s">
        <v>125</v>
      </c>
      <c r="X182" s="4" t="s">
        <v>126</v>
      </c>
      <c r="Y182" s="4" t="s">
        <v>112</v>
      </c>
      <c r="Z182" s="29">
        <v>2022</v>
      </c>
      <c r="AA182" s="4" t="s">
        <v>127</v>
      </c>
      <c r="AB182" s="4" t="s">
        <v>876</v>
      </c>
      <c r="AC182" s="4" t="s">
        <v>129</v>
      </c>
      <c r="AD182" s="4" t="s">
        <v>130</v>
      </c>
      <c r="AE182" s="4" t="s">
        <v>131</v>
      </c>
      <c r="AF182" s="4" t="s">
        <v>132</v>
      </c>
      <c r="AG182" s="4" t="s">
        <v>133</v>
      </c>
      <c r="AH182" s="4" t="s">
        <v>134</v>
      </c>
      <c r="AI182" s="4" t="s">
        <v>135</v>
      </c>
      <c r="AJ182" s="4" t="s">
        <v>136</v>
      </c>
      <c r="AK182" s="4" t="s">
        <v>137</v>
      </c>
      <c r="AL182" s="4" t="s">
        <v>138</v>
      </c>
      <c r="AM182" s="4" t="s">
        <v>139</v>
      </c>
      <c r="AN182" s="4" t="s">
        <v>140</v>
      </c>
      <c r="AO182" s="4" t="s">
        <v>141</v>
      </c>
      <c r="AP182" s="4" t="s">
        <v>116</v>
      </c>
      <c r="AQ182" s="4" t="s">
        <v>2574</v>
      </c>
      <c r="AR182" s="4" t="s">
        <v>76</v>
      </c>
      <c r="AS182" s="4" t="s">
        <v>2575</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2576</v>
      </c>
      <c r="B183" s="4" t="s">
        <v>112</v>
      </c>
      <c r="C183" s="29">
        <v>20241220</v>
      </c>
      <c r="D183" s="4" t="s">
        <v>2577</v>
      </c>
      <c r="E183" s="4" t="s">
        <v>2578</v>
      </c>
      <c r="F183" s="4" t="s">
        <v>1161</v>
      </c>
      <c r="G183" s="4" t="s">
        <v>116</v>
      </c>
      <c r="H183" s="4" t="s">
        <v>1162</v>
      </c>
      <c r="I183" s="4" t="s">
        <v>116</v>
      </c>
      <c r="J183" s="4" t="s">
        <v>116</v>
      </c>
      <c r="K183" s="4" t="s">
        <v>116</v>
      </c>
      <c r="L183" s="4" t="s">
        <v>116</v>
      </c>
      <c r="M183" s="5" t="s">
        <v>2483</v>
      </c>
      <c r="N183" s="5" t="s">
        <v>2579</v>
      </c>
      <c r="O183" s="4" t="s">
        <v>112</v>
      </c>
      <c r="P183" s="6" t="s">
        <v>122</v>
      </c>
      <c r="Q183" s="2" t="s">
        <v>122</v>
      </c>
      <c r="R183" s="4" t="s">
        <v>122</v>
      </c>
      <c r="S183" s="4" t="s">
        <v>2580</v>
      </c>
      <c r="T183" s="29">
        <v>9782409035296</v>
      </c>
      <c r="U183" s="4" t="s">
        <v>124</v>
      </c>
      <c r="V183" s="29">
        <v>9782409035289</v>
      </c>
      <c r="W183" s="4" t="s">
        <v>125</v>
      </c>
      <c r="X183" s="4" t="s">
        <v>126</v>
      </c>
      <c r="Y183" s="4" t="s">
        <v>112</v>
      </c>
      <c r="Z183" s="29">
        <v>2022</v>
      </c>
      <c r="AA183" s="4" t="s">
        <v>127</v>
      </c>
      <c r="AB183" s="4" t="s">
        <v>152</v>
      </c>
      <c r="AC183" s="4" t="s">
        <v>129</v>
      </c>
      <c r="AD183" s="4" t="s">
        <v>130</v>
      </c>
      <c r="AE183" s="4" t="s">
        <v>131</v>
      </c>
      <c r="AF183" s="4" t="s">
        <v>132</v>
      </c>
      <c r="AG183" s="4" t="s">
        <v>133</v>
      </c>
      <c r="AH183" s="4" t="s">
        <v>134</v>
      </c>
      <c r="AI183" s="4" t="s">
        <v>135</v>
      </c>
      <c r="AJ183" s="4" t="s">
        <v>136</v>
      </c>
      <c r="AK183" s="4" t="s">
        <v>137</v>
      </c>
      <c r="AL183" s="4" t="s">
        <v>138</v>
      </c>
      <c r="AM183" s="4" t="s">
        <v>139</v>
      </c>
      <c r="AN183" s="4" t="s">
        <v>140</v>
      </c>
      <c r="AO183" s="4" t="s">
        <v>141</v>
      </c>
      <c r="AP183" s="4" t="s">
        <v>116</v>
      </c>
      <c r="AQ183" s="4" t="s">
        <v>2581</v>
      </c>
      <c r="AR183" s="4" t="s">
        <v>76</v>
      </c>
      <c r="AS183" s="4" t="s">
        <v>2582</v>
      </c>
      <c r="AT183" s="4" t="s">
        <v>2583</v>
      </c>
      <c r="AU183" s="4" t="s">
        <v>2584</v>
      </c>
      <c r="AV183" s="4" t="s">
        <v>2585</v>
      </c>
      <c r="AW183" s="4" t="s">
        <v>2586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2587</v>
      </c>
      <c r="B184" s="4" t="s">
        <v>112</v>
      </c>
      <c r="C184" s="29">
        <v>20241220</v>
      </c>
      <c r="D184" s="4" t="s">
        <v>2588</v>
      </c>
      <c r="E184" s="4" t="s">
        <v>2589</v>
      </c>
      <c r="F184" s="4" t="s">
        <v>2590</v>
      </c>
      <c r="G184" s="4" t="s">
        <v>116</v>
      </c>
      <c r="H184" s="4" t="s">
        <v>2591</v>
      </c>
      <c r="I184" s="4" t="s">
        <v>116</v>
      </c>
      <c r="J184" s="4" t="s">
        <v>116</v>
      </c>
      <c r="K184" s="4" t="s">
        <v>116</v>
      </c>
      <c r="L184" s="4" t="s">
        <v>116</v>
      </c>
      <c r="M184" s="5" t="s">
        <v>2592</v>
      </c>
      <c r="N184" s="5" t="s">
        <v>2593</v>
      </c>
      <c r="O184" s="4" t="s">
        <v>112</v>
      </c>
      <c r="P184" s="6" t="s">
        <v>122</v>
      </c>
      <c r="Q184" s="2" t="s">
        <v>122</v>
      </c>
      <c r="R184" s="4" t="s">
        <v>122</v>
      </c>
      <c r="S184" s="4" t="s">
        <v>2594</v>
      </c>
      <c r="T184" s="29">
        <v>9782409036941</v>
      </c>
      <c r="U184" s="4" t="s">
        <v>124</v>
      </c>
      <c r="V184" s="29">
        <v>9782409036934</v>
      </c>
      <c r="W184" s="4" t="s">
        <v>125</v>
      </c>
      <c r="X184" s="4" t="s">
        <v>126</v>
      </c>
      <c r="Y184" s="4" t="s">
        <v>112</v>
      </c>
      <c r="Z184" s="29">
        <v>2022</v>
      </c>
      <c r="AA184" s="4" t="s">
        <v>127</v>
      </c>
      <c r="AB184" s="4" t="s">
        <v>164</v>
      </c>
      <c r="AC184" s="4" t="s">
        <v>129</v>
      </c>
      <c r="AD184" s="4" t="s">
        <v>130</v>
      </c>
      <c r="AE184" s="4" t="s">
        <v>131</v>
      </c>
      <c r="AF184" s="4" t="s">
        <v>132</v>
      </c>
      <c r="AG184" s="4" t="s">
        <v>133</v>
      </c>
      <c r="AH184" s="4" t="s">
        <v>134</v>
      </c>
      <c r="AI184" s="4" t="s">
        <v>135</v>
      </c>
      <c r="AJ184" s="4" t="s">
        <v>136</v>
      </c>
      <c r="AK184" s="4" t="s">
        <v>137</v>
      </c>
      <c r="AL184" s="4" t="s">
        <v>138</v>
      </c>
      <c r="AM184" s="4" t="s">
        <v>139</v>
      </c>
      <c r="AN184" s="4" t="s">
        <v>140</v>
      </c>
      <c r="AO184" s="4" t="s">
        <v>141</v>
      </c>
      <c r="AP184" s="4" t="s">
        <v>116</v>
      </c>
      <c r="AQ184" s="4" t="s">
        <v>2595</v>
      </c>
      <c r="AR184" s="4" t="s">
        <v>76</v>
      </c>
      <c r="AS184" s="4" t="s">
        <v>2596</v>
      </c>
      <c r="AT184" s="4" t="s">
        <v>2597</v>
      </c>
      <c r="AU184" s="4" t="s">
        <v>2598</v>
      </c>
      <c r="AV184" s="4" t="s">
        <v>2599</v>
      </c>
      <c r="AW184" s="29">
        <v>2</v>
      </c>
      <c r="AX184" s="4" t="s">
        <v>2600</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2601</v>
      </c>
      <c r="B185" s="4" t="s">
        <v>112</v>
      </c>
      <c r="C185" s="29">
        <v>20241220</v>
      </c>
      <c r="D185" s="4" t="s">
        <v>2602</v>
      </c>
      <c r="E185" s="4" t="s">
        <v>2603</v>
      </c>
      <c r="F185" s="4" t="s">
        <v>2604</v>
      </c>
      <c r="G185" s="4" t="s">
        <v>116</v>
      </c>
      <c r="H185" s="4" t="s">
        <v>2605</v>
      </c>
      <c r="I185" s="4" t="s">
        <v>116</v>
      </c>
      <c r="J185" s="4" t="s">
        <v>116</v>
      </c>
      <c r="K185" s="4" t="s">
        <v>116</v>
      </c>
      <c r="L185" s="4" t="s">
        <v>116</v>
      </c>
      <c r="M185" s="5" t="s">
        <v>2364</v>
      </c>
      <c r="N185" s="5" t="s">
        <v>2606</v>
      </c>
      <c r="O185" s="4" t="s">
        <v>112</v>
      </c>
      <c r="P185" s="6" t="s">
        <v>122</v>
      </c>
      <c r="Q185" s="2" t="s">
        <v>122</v>
      </c>
      <c r="R185" s="4" t="s">
        <v>122</v>
      </c>
      <c r="S185" s="4" t="s">
        <v>2607</v>
      </c>
      <c r="T185" s="29">
        <v>9782409038235</v>
      </c>
      <c r="U185" s="4" t="s">
        <v>124</v>
      </c>
      <c r="V185" s="29">
        <v>9782409038228</v>
      </c>
      <c r="W185" s="4" t="s">
        <v>125</v>
      </c>
      <c r="X185" s="4" t="s">
        <v>126</v>
      </c>
      <c r="Y185" s="4" t="s">
        <v>112</v>
      </c>
      <c r="Z185" s="29">
        <v>2022</v>
      </c>
      <c r="AA185" s="4" t="s">
        <v>127</v>
      </c>
      <c r="AB185" s="4" t="s">
        <v>1456</v>
      </c>
      <c r="AC185" s="4" t="s">
        <v>129</v>
      </c>
      <c r="AD185" s="4" t="s">
        <v>130</v>
      </c>
      <c r="AE185" s="4" t="s">
        <v>131</v>
      </c>
      <c r="AF185" s="4" t="s">
        <v>132</v>
      </c>
      <c r="AG185" s="4" t="s">
        <v>133</v>
      </c>
      <c r="AH185" s="4" t="s">
        <v>134</v>
      </c>
      <c r="AI185" s="4" t="s">
        <v>135</v>
      </c>
      <c r="AJ185" s="4" t="s">
        <v>136</v>
      </c>
      <c r="AK185" s="4" t="s">
        <v>137</v>
      </c>
      <c r="AL185" s="4" t="s">
        <v>138</v>
      </c>
      <c r="AM185" s="4" t="s">
        <v>139</v>
      </c>
      <c r="AN185" s="4" t="s">
        <v>140</v>
      </c>
      <c r="AO185" s="4" t="s">
        <v>141</v>
      </c>
      <c r="AP185" s="4" t="s">
        <v>116</v>
      </c>
      <c r="AQ185" s="4" t="s">
        <v>2608</v>
      </c>
      <c r="AR185" s="4" t="s">
        <v>76</v>
      </c>
      <c r="AS185" s="4" t="s">
        <v>2298</v>
      </c>
      <c r="AT185" s="4" t="s">
        <v>2300</v>
      </c>
      <c r="AU185" s="4" t="s">
        <v>2609</v>
      </c>
      <c r="AV185" s="4" t="s">
        <v>2610</v>
      </c>
      <c r="AW185" s="4" t="s">
        <v>2611</v>
      </c>
      <c r="AX185" s="4" t="s">
        <v>2306</v>
      </c>
      <c r="AY185" s="4" t="s">
        <v>2612</v>
      </c>
      <c r="AZ185" s="4" t="s">
        <v>2613</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2614</v>
      </c>
      <c r="B186" s="4" t="s">
        <v>112</v>
      </c>
      <c r="C186" s="29">
        <v>20241220</v>
      </c>
      <c r="D186" s="4" t="s">
        <v>2615</v>
      </c>
      <c r="E186" s="4" t="s">
        <v>2616</v>
      </c>
      <c r="F186" s="4" t="s">
        <v>2617</v>
      </c>
      <c r="G186" s="4" t="s">
        <v>116</v>
      </c>
      <c r="H186" s="4" t="s">
        <v>2618</v>
      </c>
      <c r="I186" s="4" t="s">
        <v>2619</v>
      </c>
      <c r="J186" s="4" t="s">
        <v>2620</v>
      </c>
      <c r="K186" s="4" t="s">
        <v>2621</v>
      </c>
      <c r="L186" s="4" t="s">
        <v>2622</v>
      </c>
      <c r="M186" s="5" t="s">
        <v>2527</v>
      </c>
      <c r="N186" s="5" t="s">
        <v>2623</v>
      </c>
      <c r="O186" s="4" t="s">
        <v>112</v>
      </c>
      <c r="P186" s="6" t="s">
        <v>122</v>
      </c>
      <c r="Q186" s="2" t="s">
        <v>122</v>
      </c>
      <c r="R186" s="4" t="s">
        <v>122</v>
      </c>
      <c r="S186" s="4" t="s">
        <v>2624</v>
      </c>
      <c r="T186" s="29">
        <v>9782409033674</v>
      </c>
      <c r="U186" s="4" t="s">
        <v>124</v>
      </c>
      <c r="V186" s="29">
        <v>9782409033667</v>
      </c>
      <c r="W186" s="4" t="s">
        <v>125</v>
      </c>
      <c r="X186" s="4" t="s">
        <v>126</v>
      </c>
      <c r="Y186" s="4" t="s">
        <v>112</v>
      </c>
      <c r="Z186" s="29">
        <v>2022</v>
      </c>
      <c r="AA186" s="4" t="s">
        <v>127</v>
      </c>
      <c r="AB186" s="4" t="s">
        <v>260</v>
      </c>
      <c r="AC186" s="4" t="s">
        <v>129</v>
      </c>
      <c r="AD186" s="4" t="s">
        <v>130</v>
      </c>
      <c r="AE186" s="4" t="s">
        <v>131</v>
      </c>
      <c r="AF186" s="4" t="s">
        <v>132</v>
      </c>
      <c r="AG186" s="4" t="s">
        <v>133</v>
      </c>
      <c r="AH186" s="4" t="s">
        <v>134</v>
      </c>
      <c r="AI186" s="4" t="s">
        <v>135</v>
      </c>
      <c r="AJ186" s="4" t="s">
        <v>136</v>
      </c>
      <c r="AK186" s="4" t="s">
        <v>137</v>
      </c>
      <c r="AL186" s="4" t="s">
        <v>138</v>
      </c>
      <c r="AM186" s="4" t="s">
        <v>139</v>
      </c>
      <c r="AN186" s="4" t="s">
        <v>140</v>
      </c>
      <c r="AO186" s="4" t="s">
        <v>141</v>
      </c>
      <c r="AP186" s="4" t="s">
        <v>116</v>
      </c>
      <c r="AQ186" s="4" t="s">
        <v>2625</v>
      </c>
      <c r="AR186" s="4" t="s">
        <v>76</v>
      </c>
      <c r="AS186" s="4" t="s">
        <v>2626</v>
      </c>
      <c r="AT186" s="4" t="s">
        <v>1616</v>
      </c>
      <c r="AU186" s="4" t="s">
        <v>1648</v>
      </c>
      <c r="AV186" s="4" t="s">
        <v>2627</v>
      </c>
      <c r="AW186" s="4" t="s">
        <v>2628</v>
      </c>
      <c r="AX186" s="4" t="s">
        <v>2629</v>
      </c>
      <c r="AY186" s="4" t="s">
        <v>2377</v>
      </c>
      <c r="AZ186" s="4" t="s">
        <v>2378</v>
      </c>
      <c r="BA186" s="4" t="s">
        <v>1537</v>
      </c>
      <c r="BB186" s="4" t="s">
        <v>2630</v>
      </c>
      <c r="BC186" s="4" t="s">
        <v>2631</v>
      </c>
      <c r="BD186" s="4" t="s">
        <v>2632</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2633</v>
      </c>
      <c r="B187" s="4" t="s">
        <v>112</v>
      </c>
      <c r="C187" s="29">
        <v>20241220</v>
      </c>
      <c r="D187" s="4" t="s">
        <v>2634</v>
      </c>
      <c r="E187" s="4" t="s">
        <v>2635</v>
      </c>
      <c r="F187" s="4" t="s">
        <v>2636</v>
      </c>
      <c r="G187" s="4" t="s">
        <v>116</v>
      </c>
      <c r="H187" s="4" t="s">
        <v>2637</v>
      </c>
      <c r="I187" s="4" t="s">
        <v>116</v>
      </c>
      <c r="J187" s="4" t="s">
        <v>116</v>
      </c>
      <c r="K187" s="4" t="s">
        <v>116</v>
      </c>
      <c r="L187" s="4" t="s">
        <v>116</v>
      </c>
      <c r="M187" s="5" t="s">
        <v>2638</v>
      </c>
      <c r="N187" s="5" t="s">
        <v>2639</v>
      </c>
      <c r="O187" s="4" t="s">
        <v>112</v>
      </c>
      <c r="P187" s="6" t="s">
        <v>122</v>
      </c>
      <c r="Q187" s="2" t="s">
        <v>122</v>
      </c>
      <c r="R187" s="4" t="s">
        <v>122</v>
      </c>
      <c r="S187" s="4" t="s">
        <v>2640</v>
      </c>
      <c r="T187" s="29">
        <v>9782409036248</v>
      </c>
      <c r="U187" s="4" t="s">
        <v>124</v>
      </c>
      <c r="V187" s="29">
        <v>9782409036231</v>
      </c>
      <c r="W187" s="4" t="s">
        <v>125</v>
      </c>
      <c r="X187" s="4" t="s">
        <v>126</v>
      </c>
      <c r="Y187" s="4" t="s">
        <v>112</v>
      </c>
      <c r="Z187" s="29">
        <v>2022</v>
      </c>
      <c r="AA187" s="4" t="s">
        <v>127</v>
      </c>
      <c r="AB187" s="4" t="s">
        <v>260</v>
      </c>
      <c r="AC187" s="4" t="s">
        <v>129</v>
      </c>
      <c r="AD187" s="4" t="s">
        <v>130</v>
      </c>
      <c r="AE187" s="4" t="s">
        <v>131</v>
      </c>
      <c r="AF187" s="4" t="s">
        <v>132</v>
      </c>
      <c r="AG187" s="4" t="s">
        <v>133</v>
      </c>
      <c r="AH187" s="4" t="s">
        <v>134</v>
      </c>
      <c r="AI187" s="4" t="s">
        <v>135</v>
      </c>
      <c r="AJ187" s="4" t="s">
        <v>136</v>
      </c>
      <c r="AK187" s="4" t="s">
        <v>137</v>
      </c>
      <c r="AL187" s="4" t="s">
        <v>138</v>
      </c>
      <c r="AM187" s="4" t="s">
        <v>139</v>
      </c>
      <c r="AN187" s="4" t="s">
        <v>140</v>
      </c>
      <c r="AO187" s="4" t="s">
        <v>141</v>
      </c>
      <c r="AP187" s="4" t="s">
        <v>116</v>
      </c>
      <c r="AQ187" s="4" t="s">
        <v>2641</v>
      </c>
      <c r="AR187" s="4" t="s">
        <v>76</v>
      </c>
      <c r="AS187" s="4" t="s">
        <v>2642</v>
      </c>
      <c r="AT187" s="4" t="s">
        <v>2643</v>
      </c>
      <c r="AU187" s="4" t="s">
        <v>2644</v>
      </c>
      <c r="AV187" s="4" t="s">
        <v>2645</v>
      </c>
      <c r="AW187" s="4" t="s">
        <v>2646</v>
      </c>
      <c r="AX187" s="4" t="s">
        <v>2647</v>
      </c>
      <c r="AY187" s="4" t="s">
        <v>2648</v>
      </c>
      <c r="AZ187" s="4" t="s">
        <v>2649</v>
      </c>
      <c r="BA187" s="4" t="s">
        <v>2650</v>
      </c>
      <c r="BB187" s="4" t="s">
        <v>2651</v>
      </c>
      <c r="BC187" s="4" t="s">
        <v>2652</v>
      </c>
      <c r="BD187" s="4" t="s">
        <v>2653</v>
      </c>
      <c r="BE187" s="4" t="s">
        <v>2654</v>
      </c>
      <c r="BF187" s="4" t="s">
        <v>2655</v>
      </c>
      <c r="BG187" s="4" t="s">
        <v>2656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2657</v>
      </c>
      <c r="B188" s="4" t="s">
        <v>112</v>
      </c>
      <c r="C188" s="29">
        <v>20241220</v>
      </c>
      <c r="D188" s="4" t="s">
        <v>2658</v>
      </c>
      <c r="E188" s="4" t="s">
        <v>2659</v>
      </c>
      <c r="F188" s="4" t="s">
        <v>2660</v>
      </c>
      <c r="G188" s="4" t="s">
        <v>116</v>
      </c>
      <c r="H188" s="4" t="s">
        <v>765</v>
      </c>
      <c r="I188" s="4" t="s">
        <v>116</v>
      </c>
      <c r="J188" s="4" t="s">
        <v>116</v>
      </c>
      <c r="K188" s="4" t="s">
        <v>116</v>
      </c>
      <c r="L188" s="4" t="s">
        <v>116</v>
      </c>
      <c r="M188" s="5" t="s">
        <v>2324</v>
      </c>
      <c r="N188" s="5" t="s">
        <v>602</v>
      </c>
      <c r="O188" s="4" t="s">
        <v>112</v>
      </c>
      <c r="P188" s="6" t="s">
        <v>122</v>
      </c>
      <c r="Q188" s="2" t="s">
        <v>122</v>
      </c>
      <c r="R188" s="4" t="s">
        <v>122</v>
      </c>
      <c r="S188" s="4" t="s">
        <v>2661</v>
      </c>
      <c r="T188" s="29">
        <v>9782409037610</v>
      </c>
      <c r="U188" s="4" t="s">
        <v>124</v>
      </c>
      <c r="V188" s="29">
        <v>9782409037603</v>
      </c>
      <c r="W188" s="4" t="s">
        <v>125</v>
      </c>
      <c r="X188" s="4" t="s">
        <v>126</v>
      </c>
      <c r="Y188" s="4" t="s">
        <v>112</v>
      </c>
      <c r="Z188" s="29">
        <v>2022</v>
      </c>
      <c r="AA188" s="4" t="s">
        <v>127</v>
      </c>
      <c r="AB188" s="4" t="s">
        <v>152</v>
      </c>
      <c r="AC188" s="4" t="s">
        <v>129</v>
      </c>
      <c r="AD188" s="4" t="s">
        <v>130</v>
      </c>
      <c r="AE188" s="4" t="s">
        <v>131</v>
      </c>
      <c r="AF188" s="4" t="s">
        <v>132</v>
      </c>
      <c r="AG188" s="4" t="s">
        <v>133</v>
      </c>
      <c r="AH188" s="4" t="s">
        <v>134</v>
      </c>
      <c r="AI188" s="4" t="s">
        <v>135</v>
      </c>
      <c r="AJ188" s="4" t="s">
        <v>136</v>
      </c>
      <c r="AK188" s="4" t="s">
        <v>137</v>
      </c>
      <c r="AL188" s="4" t="s">
        <v>138</v>
      </c>
      <c r="AM188" s="4" t="s">
        <v>139</v>
      </c>
      <c r="AN188" s="4" t="s">
        <v>140</v>
      </c>
      <c r="AO188" s="4" t="s">
        <v>141</v>
      </c>
      <c r="AP188" s="4" t="s">
        <v>116</v>
      </c>
      <c r="AQ188" s="4" t="s">
        <v>2662</v>
      </c>
      <c r="AR188" s="4" t="s">
        <v>76</v>
      </c>
      <c r="AS188" s="4" t="s">
        <v>2663</v>
      </c>
      <c r="AT188" s="4" t="s">
        <v>2664</v>
      </c>
      <c r="AU188" s="4" t="s">
        <v>2205</v>
      </c>
      <c r="AV188" s="4" t="s">
        <v>2665</v>
      </c>
      <c r="AW188" s="4" t="s">
        <v>2666</v>
      </c>
      <c r="AX188" s="4" t="s">
        <v>2667</v>
      </c>
      <c r="AY188" s="4" t="s">
        <v>2668</v>
      </c>
      <c r="AZ188" s="4" t="s">
        <v>2669</v>
      </c>
      <c r="BA188" s="4" t="s">
        <v>2670</v>
      </c>
      <c r="BB188" s="4" t="s">
        <v>2671</v>
      </c>
      <c r="BC188" s="4" t="s">
        <v>2672</v>
      </c>
      <c r="BD188" s="4" t="s">
        <v>2673</v>
      </c>
      <c r="BE188" s="4" t="s">
        <v>2674</v>
      </c>
      <c r="BF188" s="4" t="s">
        <v>2675</v>
      </c>
      <c r="BG188" s="4" t="s">
        <v>2676</v>
      </c>
      <c r="BH188" s="4" t="s">
        <v>2677</v>
      </c>
      <c r="BI188" s="4" t="s">
        <v>2678</v>
      </c>
      <c r="BJ188" s="4" t="s">
        <v>2679</v>
      </c>
      <c r="BK188" s="4" t="s">
        <v>2680</v>
      </c>
      <c r="BL188" s="4" t="s">
        <v>2681</v>
      </c>
      <c r="BM188" s="4" t="s">
        <v>2682</v>
      </c>
      <c r="BN188" s="4" t="s">
        <v>2683</v>
      </c>
      <c r="BO188" s="4" t="s">
        <v>2684</v>
      </c>
      <c r="BP188" s="4" t="s">
        <v>2685</v>
      </c>
      <c r="BQ188" s="4" t="s">
        <v>2686</v>
      </c>
      <c r="BR188" s="4" t="s">
        <v>2687</v>
      </c>
      <c r="BS188" s="4" t="s">
        <v>2688</v>
      </c>
      <c r="BT188" s="4" t="s">
        <v>2689</v>
      </c>
      <c r="BU188" s="4" t="s">
        <v>2417</v>
      </c>
      <c r="BV188" s="4" t="s">
        <v>2690</v>
      </c>
      <c r="BW188" s="4" t="s">
        <v>775</v>
      </c>
      <c r="BX188" s="4" t="s">
        <v>2691</v>
      </c>
      <c r="BY188" s="4" t="s">
        <v>2655</v>
      </c>
      <c r="BZ188" s="4" t="s">
        <v>116</v>
      </c>
      <c r="CA188" s="4" t="s">
        <v>116</v>
      </c>
    </row>
    <row r="189" spans="1:79" ht="20.100000000000001" customHeight="1" x14ac:dyDescent="0.2">
      <c r="A189" s="4" t="s">
        <v>2692</v>
      </c>
      <c r="B189" s="4" t="s">
        <v>112</v>
      </c>
      <c r="C189" s="29">
        <v>20241220</v>
      </c>
      <c r="D189" s="4" t="s">
        <v>2693</v>
      </c>
      <c r="E189" s="4" t="s">
        <v>2694</v>
      </c>
      <c r="F189" s="4" t="s">
        <v>1318</v>
      </c>
      <c r="G189" s="4" t="s">
        <v>116</v>
      </c>
      <c r="H189" s="4" t="s">
        <v>1319</v>
      </c>
      <c r="I189" s="4" t="s">
        <v>116</v>
      </c>
      <c r="J189" s="4" t="s">
        <v>116</v>
      </c>
      <c r="K189" s="4" t="s">
        <v>116</v>
      </c>
      <c r="L189" s="4" t="s">
        <v>116</v>
      </c>
      <c r="M189" s="5" t="s">
        <v>2638</v>
      </c>
      <c r="N189" s="5" t="s">
        <v>894</v>
      </c>
      <c r="O189" s="4" t="s">
        <v>112</v>
      </c>
      <c r="P189" s="6" t="s">
        <v>122</v>
      </c>
      <c r="Q189" s="2" t="s">
        <v>122</v>
      </c>
      <c r="R189" s="4" t="s">
        <v>122</v>
      </c>
      <c r="S189" s="4" t="s">
        <v>2695</v>
      </c>
      <c r="T189" s="29">
        <v>9782409035807</v>
      </c>
      <c r="U189" s="4" t="s">
        <v>124</v>
      </c>
      <c r="V189" s="29">
        <v>9782409035791</v>
      </c>
      <c r="W189" s="4" t="s">
        <v>125</v>
      </c>
      <c r="X189" s="4" t="s">
        <v>126</v>
      </c>
      <c r="Y189" s="4" t="s">
        <v>112</v>
      </c>
      <c r="Z189" s="29">
        <v>2022</v>
      </c>
      <c r="AA189" s="4" t="s">
        <v>127</v>
      </c>
      <c r="AB189" s="4" t="s">
        <v>333</v>
      </c>
      <c r="AC189" s="4" t="s">
        <v>129</v>
      </c>
      <c r="AD189" s="4" t="s">
        <v>130</v>
      </c>
      <c r="AE189" s="4" t="s">
        <v>131</v>
      </c>
      <c r="AF189" s="4" t="s">
        <v>132</v>
      </c>
      <c r="AG189" s="4" t="s">
        <v>133</v>
      </c>
      <c r="AH189" s="4" t="s">
        <v>134</v>
      </c>
      <c r="AI189" s="4" t="s">
        <v>135</v>
      </c>
      <c r="AJ189" s="4" t="s">
        <v>136</v>
      </c>
      <c r="AK189" s="4" t="s">
        <v>137</v>
      </c>
      <c r="AL189" s="4" t="s">
        <v>138</v>
      </c>
      <c r="AM189" s="4" t="s">
        <v>139</v>
      </c>
      <c r="AN189" s="4" t="s">
        <v>140</v>
      </c>
      <c r="AO189" s="4" t="s">
        <v>141</v>
      </c>
      <c r="AP189" s="4" t="s">
        <v>116</v>
      </c>
      <c r="AQ189" s="4" t="s">
        <v>2696</v>
      </c>
      <c r="AR189" s="4" t="s">
        <v>76</v>
      </c>
      <c r="AS189" s="4" t="s">
        <v>2697</v>
      </c>
      <c r="AT189" s="4" t="s">
        <v>2008</v>
      </c>
      <c r="AU189" s="4" t="s">
        <v>2698</v>
      </c>
      <c r="AV189" s="4" t="s">
        <v>1285</v>
      </c>
      <c r="AW189" s="4" t="s">
        <v>1871</v>
      </c>
      <c r="AX189" s="4" t="s">
        <v>2699</v>
      </c>
      <c r="AY189" s="4" t="s">
        <v>2700</v>
      </c>
      <c r="AZ189" s="4" t="s">
        <v>2701</v>
      </c>
      <c r="BA189" s="4" t="s">
        <v>2702</v>
      </c>
      <c r="BB189" s="4" t="s">
        <v>2703</v>
      </c>
      <c r="BC189" s="4" t="s">
        <v>2704</v>
      </c>
      <c r="BD189" s="4" t="s">
        <v>2705</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2706</v>
      </c>
      <c r="B190" s="4" t="s">
        <v>112</v>
      </c>
      <c r="C190" s="29">
        <v>20241220</v>
      </c>
      <c r="D190" s="4" t="s">
        <v>2707</v>
      </c>
      <c r="E190" s="4" t="s">
        <v>2708</v>
      </c>
      <c r="F190" s="4" t="s">
        <v>2709</v>
      </c>
      <c r="G190" s="4" t="s">
        <v>116</v>
      </c>
      <c r="H190" s="4" t="s">
        <v>2710</v>
      </c>
      <c r="I190" s="4" t="s">
        <v>116</v>
      </c>
      <c r="J190" s="4" t="s">
        <v>116</v>
      </c>
      <c r="K190" s="4" t="s">
        <v>116</v>
      </c>
      <c r="L190" s="4" t="s">
        <v>116</v>
      </c>
      <c r="M190" s="5" t="s">
        <v>2711</v>
      </c>
      <c r="N190" s="5" t="s">
        <v>2712</v>
      </c>
      <c r="O190" s="4" t="s">
        <v>112</v>
      </c>
      <c r="P190" s="6" t="s">
        <v>122</v>
      </c>
      <c r="Q190" s="2" t="s">
        <v>122</v>
      </c>
      <c r="R190" s="4" t="s">
        <v>122</v>
      </c>
      <c r="S190" s="4" t="s">
        <v>2713</v>
      </c>
      <c r="T190" s="29">
        <v>9782409036385</v>
      </c>
      <c r="U190" s="4" t="s">
        <v>124</v>
      </c>
      <c r="V190" s="29">
        <v>9782409036378</v>
      </c>
      <c r="W190" s="4" t="s">
        <v>125</v>
      </c>
      <c r="X190" s="4" t="s">
        <v>126</v>
      </c>
      <c r="Y190" s="4" t="s">
        <v>112</v>
      </c>
      <c r="Z190" s="29">
        <v>2022</v>
      </c>
      <c r="AA190" s="4" t="s">
        <v>127</v>
      </c>
      <c r="AB190" s="4" t="s">
        <v>222</v>
      </c>
      <c r="AC190" s="4" t="s">
        <v>129</v>
      </c>
      <c r="AD190" s="4" t="s">
        <v>130</v>
      </c>
      <c r="AE190" s="4" t="s">
        <v>131</v>
      </c>
      <c r="AF190" s="4" t="s">
        <v>132</v>
      </c>
      <c r="AG190" s="4" t="s">
        <v>133</v>
      </c>
      <c r="AH190" s="4" t="s">
        <v>134</v>
      </c>
      <c r="AI190" s="4" t="s">
        <v>135</v>
      </c>
      <c r="AJ190" s="4" t="s">
        <v>136</v>
      </c>
      <c r="AK190" s="4" t="s">
        <v>137</v>
      </c>
      <c r="AL190" s="4" t="s">
        <v>138</v>
      </c>
      <c r="AM190" s="4" t="s">
        <v>139</v>
      </c>
      <c r="AN190" s="4" t="s">
        <v>140</v>
      </c>
      <c r="AO190" s="4" t="s">
        <v>141</v>
      </c>
      <c r="AP190" s="4" t="s">
        <v>116</v>
      </c>
      <c r="AQ190" s="4" t="s">
        <v>2714</v>
      </c>
      <c r="AR190" s="4" t="s">
        <v>76</v>
      </c>
      <c r="AS190" s="4" t="s">
        <v>2715</v>
      </c>
      <c r="AT190" s="4" t="s">
        <v>2716</v>
      </c>
      <c r="AU190" s="4" t="s">
        <v>2717</v>
      </c>
      <c r="AV190" s="4" t="s">
        <v>2718</v>
      </c>
      <c r="AW190" s="4" t="s">
        <v>2719</v>
      </c>
      <c r="AX190" s="4" t="s">
        <v>2720</v>
      </c>
      <c r="AY190" s="4" t="s">
        <v>1075</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2721</v>
      </c>
      <c r="B191" s="4" t="s">
        <v>112</v>
      </c>
      <c r="C191" s="29">
        <v>20241220</v>
      </c>
      <c r="D191" s="4" t="s">
        <v>2722</v>
      </c>
      <c r="E191" s="4" t="s">
        <v>116</v>
      </c>
      <c r="F191" s="4" t="s">
        <v>1318</v>
      </c>
      <c r="G191" s="4" t="s">
        <v>116</v>
      </c>
      <c r="H191" s="4" t="s">
        <v>1319</v>
      </c>
      <c r="I191" s="4" t="s">
        <v>116</v>
      </c>
      <c r="J191" s="4" t="s">
        <v>116</v>
      </c>
      <c r="K191" s="4" t="s">
        <v>116</v>
      </c>
      <c r="L191" s="4" t="s">
        <v>116</v>
      </c>
      <c r="M191" s="5" t="s">
        <v>2385</v>
      </c>
      <c r="N191" s="5" t="s">
        <v>1320</v>
      </c>
      <c r="O191" s="4" t="s">
        <v>112</v>
      </c>
      <c r="P191" s="6" t="s">
        <v>122</v>
      </c>
      <c r="Q191" s="2" t="s">
        <v>122</v>
      </c>
      <c r="R191" s="4" t="s">
        <v>122</v>
      </c>
      <c r="S191" s="4" t="s">
        <v>2723</v>
      </c>
      <c r="T191" s="29">
        <v>9782409034978</v>
      </c>
      <c r="U191" s="4" t="s">
        <v>124</v>
      </c>
      <c r="V191" s="29">
        <v>9782409034961</v>
      </c>
      <c r="W191" s="4" t="s">
        <v>125</v>
      </c>
      <c r="X191" s="4" t="s">
        <v>126</v>
      </c>
      <c r="Y191" s="4" t="s">
        <v>112</v>
      </c>
      <c r="Z191" s="29">
        <v>2022</v>
      </c>
      <c r="AA191" s="4" t="s">
        <v>127</v>
      </c>
      <c r="AB191" s="4" t="s">
        <v>333</v>
      </c>
      <c r="AC191" s="4" t="s">
        <v>129</v>
      </c>
      <c r="AD191" s="4" t="s">
        <v>130</v>
      </c>
      <c r="AE191" s="4" t="s">
        <v>131</v>
      </c>
      <c r="AF191" s="4" t="s">
        <v>132</v>
      </c>
      <c r="AG191" s="4" t="s">
        <v>133</v>
      </c>
      <c r="AH191" s="4" t="s">
        <v>134</v>
      </c>
      <c r="AI191" s="4" t="s">
        <v>135</v>
      </c>
      <c r="AJ191" s="4" t="s">
        <v>136</v>
      </c>
      <c r="AK191" s="4" t="s">
        <v>137</v>
      </c>
      <c r="AL191" s="4" t="s">
        <v>138</v>
      </c>
      <c r="AM191" s="4" t="s">
        <v>139</v>
      </c>
      <c r="AN191" s="4" t="s">
        <v>140</v>
      </c>
      <c r="AO191" s="4" t="s">
        <v>141</v>
      </c>
      <c r="AP191" s="4" t="s">
        <v>116</v>
      </c>
      <c r="AQ191" s="4" t="s">
        <v>2724</v>
      </c>
      <c r="AR191" s="4" t="s">
        <v>76</v>
      </c>
      <c r="AS191" s="4" t="s">
        <v>2725</v>
      </c>
      <c r="AT191" s="4" t="s">
        <v>2726</v>
      </c>
      <c r="AU191" s="4" t="s">
        <v>2727</v>
      </c>
      <c r="AV191" s="4" t="s">
        <v>771</v>
      </c>
      <c r="AW191" s="4" t="s">
        <v>2728</v>
      </c>
      <c r="AX191" s="4" t="s">
        <v>2729</v>
      </c>
      <c r="AY191" s="4" t="s">
        <v>2004</v>
      </c>
      <c r="AZ191" s="4" t="s">
        <v>2208</v>
      </c>
      <c r="BA191" s="4" t="s">
        <v>2209</v>
      </c>
      <c r="BB191" s="4" t="s">
        <v>2210</v>
      </c>
      <c r="BC191" s="4" t="s">
        <v>2211</v>
      </c>
      <c r="BD191" s="4" t="s">
        <v>2212</v>
      </c>
      <c r="BE191" s="4" t="s">
        <v>1872</v>
      </c>
      <c r="BF191" s="4" t="s">
        <v>2730</v>
      </c>
      <c r="BG191" s="4" t="s">
        <v>2731</v>
      </c>
      <c r="BH191" s="4" t="s">
        <v>2732</v>
      </c>
      <c r="BI191" s="4" t="s">
        <v>2733</v>
      </c>
      <c r="BJ191" s="4" t="s">
        <v>2734</v>
      </c>
      <c r="BK191" s="4" t="s">
        <v>2735</v>
      </c>
      <c r="BL191" s="4" t="s">
        <v>2216</v>
      </c>
      <c r="BM191" s="4" t="s">
        <v>1880</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2736</v>
      </c>
      <c r="B192" s="4" t="s">
        <v>112</v>
      </c>
      <c r="C192" s="29">
        <v>20241220</v>
      </c>
      <c r="D192" s="4" t="s">
        <v>511</v>
      </c>
      <c r="E192" s="4" t="s">
        <v>2737</v>
      </c>
      <c r="F192" s="4" t="s">
        <v>2035</v>
      </c>
      <c r="G192" s="4" t="s">
        <v>116</v>
      </c>
      <c r="H192" s="4" t="s">
        <v>2036</v>
      </c>
      <c r="I192" s="4" t="s">
        <v>116</v>
      </c>
      <c r="J192" s="4" t="s">
        <v>116</v>
      </c>
      <c r="K192" s="4" t="s">
        <v>116</v>
      </c>
      <c r="L192" s="4" t="s">
        <v>116</v>
      </c>
      <c r="M192" s="5" t="s">
        <v>2324</v>
      </c>
      <c r="N192" s="5" t="s">
        <v>2606</v>
      </c>
      <c r="O192" s="4" t="s">
        <v>112</v>
      </c>
      <c r="P192" s="6" t="s">
        <v>122</v>
      </c>
      <c r="Q192" s="2" t="s">
        <v>122</v>
      </c>
      <c r="R192" s="4" t="s">
        <v>122</v>
      </c>
      <c r="S192" s="4" t="s">
        <v>2738</v>
      </c>
      <c r="T192" s="29">
        <v>9782409037771</v>
      </c>
      <c r="U192" s="4" t="s">
        <v>124</v>
      </c>
      <c r="V192" s="29">
        <v>9782409037764</v>
      </c>
      <c r="W192" s="4" t="s">
        <v>125</v>
      </c>
      <c r="X192" s="4" t="s">
        <v>126</v>
      </c>
      <c r="Y192" s="4" t="s">
        <v>112</v>
      </c>
      <c r="Z192" s="29">
        <v>2022</v>
      </c>
      <c r="AA192" s="4" t="s">
        <v>127</v>
      </c>
      <c r="AB192" s="4" t="s">
        <v>164</v>
      </c>
      <c r="AC192" s="4" t="s">
        <v>129</v>
      </c>
      <c r="AD192" s="4" t="s">
        <v>130</v>
      </c>
      <c r="AE192" s="4" t="s">
        <v>131</v>
      </c>
      <c r="AF192" s="4" t="s">
        <v>132</v>
      </c>
      <c r="AG192" s="4" t="s">
        <v>133</v>
      </c>
      <c r="AH192" s="4" t="s">
        <v>134</v>
      </c>
      <c r="AI192" s="4" t="s">
        <v>135</v>
      </c>
      <c r="AJ192" s="4" t="s">
        <v>136</v>
      </c>
      <c r="AK192" s="4" t="s">
        <v>137</v>
      </c>
      <c r="AL192" s="4" t="s">
        <v>138</v>
      </c>
      <c r="AM192" s="4" t="s">
        <v>139</v>
      </c>
      <c r="AN192" s="4" t="s">
        <v>140</v>
      </c>
      <c r="AO192" s="4" t="s">
        <v>141</v>
      </c>
      <c r="AP192" s="4" t="s">
        <v>116</v>
      </c>
      <c r="AQ192" s="4" t="s">
        <v>2739</v>
      </c>
      <c r="AR192" s="4" t="s">
        <v>76</v>
      </c>
      <c r="AS192" s="4" t="s">
        <v>2740</v>
      </c>
      <c r="AT192" s="4" t="s">
        <v>2741</v>
      </c>
      <c r="AU192" s="4" t="s">
        <v>2742</v>
      </c>
      <c r="AV192" s="4" t="s">
        <v>2743</v>
      </c>
      <c r="AW192" s="4" t="s">
        <v>544</v>
      </c>
      <c r="AX192" s="4" t="s">
        <v>2744</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2745</v>
      </c>
      <c r="B193" s="4" t="s">
        <v>112</v>
      </c>
      <c r="C193" s="29">
        <v>20241220</v>
      </c>
      <c r="D193" s="4" t="s">
        <v>2746</v>
      </c>
      <c r="E193" s="4" t="s">
        <v>2747</v>
      </c>
      <c r="F193" s="4" t="s">
        <v>549</v>
      </c>
      <c r="G193" s="4" t="s">
        <v>116</v>
      </c>
      <c r="H193" s="4" t="s">
        <v>550</v>
      </c>
      <c r="I193" s="4" t="s">
        <v>116</v>
      </c>
      <c r="J193" s="4" t="s">
        <v>116</v>
      </c>
      <c r="K193" s="4" t="s">
        <v>116</v>
      </c>
      <c r="L193" s="4" t="s">
        <v>116</v>
      </c>
      <c r="M193" s="5" t="s">
        <v>2412</v>
      </c>
      <c r="N193" s="5" t="s">
        <v>2748</v>
      </c>
      <c r="O193" s="4" t="s">
        <v>112</v>
      </c>
      <c r="P193" s="6" t="s">
        <v>122</v>
      </c>
      <c r="Q193" s="2" t="s">
        <v>122</v>
      </c>
      <c r="R193" s="4" t="s">
        <v>122</v>
      </c>
      <c r="S193" s="4" t="s">
        <v>2749</v>
      </c>
      <c r="T193" s="29">
        <v>9782409036729</v>
      </c>
      <c r="U193" s="4" t="s">
        <v>124</v>
      </c>
      <c r="V193" s="29">
        <v>9782409036712</v>
      </c>
      <c r="W193" s="4" t="s">
        <v>125</v>
      </c>
      <c r="X193" s="4" t="s">
        <v>126</v>
      </c>
      <c r="Y193" s="4" t="s">
        <v>112</v>
      </c>
      <c r="Z193" s="29">
        <v>2022</v>
      </c>
      <c r="AA193" s="4" t="s">
        <v>127</v>
      </c>
      <c r="AB193" s="4" t="s">
        <v>249</v>
      </c>
      <c r="AC193" s="4" t="s">
        <v>129</v>
      </c>
      <c r="AD193" s="4" t="s">
        <v>130</v>
      </c>
      <c r="AE193" s="4" t="s">
        <v>131</v>
      </c>
      <c r="AF193" s="4" t="s">
        <v>132</v>
      </c>
      <c r="AG193" s="4" t="s">
        <v>133</v>
      </c>
      <c r="AH193" s="4" t="s">
        <v>134</v>
      </c>
      <c r="AI193" s="4" t="s">
        <v>135</v>
      </c>
      <c r="AJ193" s="4" t="s">
        <v>136</v>
      </c>
      <c r="AK193" s="4" t="s">
        <v>137</v>
      </c>
      <c r="AL193" s="4" t="s">
        <v>138</v>
      </c>
      <c r="AM193" s="4" t="s">
        <v>139</v>
      </c>
      <c r="AN193" s="4" t="s">
        <v>140</v>
      </c>
      <c r="AO193" s="4" t="s">
        <v>141</v>
      </c>
      <c r="AP193" s="4" t="s">
        <v>116</v>
      </c>
      <c r="AQ193" s="4" t="s">
        <v>2750</v>
      </c>
      <c r="AR193" s="4" t="s">
        <v>76</v>
      </c>
      <c r="AS193" s="4" t="s">
        <v>2751</v>
      </c>
      <c r="AT193" s="4" t="s">
        <v>2752</v>
      </c>
      <c r="AU193" s="4" t="s">
        <v>2753</v>
      </c>
      <c r="AV193" s="4" t="s">
        <v>2488</v>
      </c>
      <c r="AW193" s="4" t="s">
        <v>2754</v>
      </c>
      <c r="AX193" s="4" t="s">
        <v>2755</v>
      </c>
      <c r="AY193" s="4" t="s">
        <v>2756</v>
      </c>
      <c r="AZ193" s="4" t="s">
        <v>2757</v>
      </c>
      <c r="BA193" s="4" t="s">
        <v>2758</v>
      </c>
      <c r="BB193" s="4" t="s">
        <v>2759</v>
      </c>
      <c r="BC193" s="4" t="s">
        <v>2760</v>
      </c>
      <c r="BD193" s="4" t="s">
        <v>2761</v>
      </c>
      <c r="BE193" s="4" t="s">
        <v>2598</v>
      </c>
      <c r="BF193" s="4" t="s">
        <v>2762</v>
      </c>
      <c r="BG193" s="4" t="s">
        <v>2763</v>
      </c>
      <c r="BH193" s="4" t="s">
        <v>2764</v>
      </c>
      <c r="BI193" s="4" t="s">
        <v>2765</v>
      </c>
      <c r="BJ193" s="4" t="s">
        <v>2766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2767</v>
      </c>
      <c r="B194" s="4" t="s">
        <v>112</v>
      </c>
      <c r="C194" s="29">
        <v>20241220</v>
      </c>
      <c r="D194" s="4" t="s">
        <v>2768</v>
      </c>
      <c r="E194" s="4" t="s">
        <v>2769</v>
      </c>
      <c r="F194" s="4" t="s">
        <v>412</v>
      </c>
      <c r="G194" s="4" t="s">
        <v>116</v>
      </c>
      <c r="H194" s="4" t="s">
        <v>413</v>
      </c>
      <c r="I194" s="4" t="s">
        <v>116</v>
      </c>
      <c r="J194" s="4" t="s">
        <v>116</v>
      </c>
      <c r="K194" s="4" t="s">
        <v>116</v>
      </c>
      <c r="L194" s="4" t="s">
        <v>116</v>
      </c>
      <c r="M194" s="5" t="s">
        <v>2324</v>
      </c>
      <c r="N194" s="5" t="s">
        <v>2146</v>
      </c>
      <c r="O194" s="4" t="s">
        <v>112</v>
      </c>
      <c r="P194" s="6" t="s">
        <v>122</v>
      </c>
      <c r="Q194" s="2" t="s">
        <v>122</v>
      </c>
      <c r="R194" s="4" t="s">
        <v>122</v>
      </c>
      <c r="S194" s="4" t="s">
        <v>2770</v>
      </c>
      <c r="T194" s="29">
        <v>9782409037474</v>
      </c>
      <c r="U194" s="4" t="s">
        <v>124</v>
      </c>
      <c r="V194" s="29">
        <v>9782409037467</v>
      </c>
      <c r="W194" s="4" t="s">
        <v>125</v>
      </c>
      <c r="X194" s="4" t="s">
        <v>126</v>
      </c>
      <c r="Y194" s="4" t="s">
        <v>112</v>
      </c>
      <c r="Z194" s="29">
        <v>2022</v>
      </c>
      <c r="AA194" s="4" t="s">
        <v>127</v>
      </c>
      <c r="AB194" s="4" t="s">
        <v>152</v>
      </c>
      <c r="AC194" s="4" t="s">
        <v>129</v>
      </c>
      <c r="AD194" s="4" t="s">
        <v>130</v>
      </c>
      <c r="AE194" s="4" t="s">
        <v>131</v>
      </c>
      <c r="AF194" s="4" t="s">
        <v>132</v>
      </c>
      <c r="AG194" s="4" t="s">
        <v>133</v>
      </c>
      <c r="AH194" s="4" t="s">
        <v>134</v>
      </c>
      <c r="AI194" s="4" t="s">
        <v>135</v>
      </c>
      <c r="AJ194" s="4" t="s">
        <v>136</v>
      </c>
      <c r="AK194" s="4" t="s">
        <v>137</v>
      </c>
      <c r="AL194" s="4" t="s">
        <v>138</v>
      </c>
      <c r="AM194" s="4" t="s">
        <v>139</v>
      </c>
      <c r="AN194" s="4" t="s">
        <v>140</v>
      </c>
      <c r="AO194" s="4" t="s">
        <v>141</v>
      </c>
      <c r="AP194" s="4" t="s">
        <v>116</v>
      </c>
      <c r="AQ194" s="4" t="s">
        <v>2771</v>
      </c>
      <c r="AR194" s="4" t="s">
        <v>76</v>
      </c>
      <c r="AS194" s="4" t="s">
        <v>2772</v>
      </c>
      <c r="AT194" s="4" t="s">
        <v>1832</v>
      </c>
      <c r="AU194" s="4" t="s">
        <v>2773</v>
      </c>
      <c r="AV194" s="4" t="s">
        <v>1285</v>
      </c>
      <c r="AW194" s="4" t="s">
        <v>2774</v>
      </c>
      <c r="AX194" s="4" t="s">
        <v>2775</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2776</v>
      </c>
      <c r="B195" s="4" t="s">
        <v>112</v>
      </c>
      <c r="C195" s="29">
        <v>20241220</v>
      </c>
      <c r="D195" s="4" t="s">
        <v>2777</v>
      </c>
      <c r="E195" s="4" t="s">
        <v>116</v>
      </c>
      <c r="F195" s="4" t="s">
        <v>1318</v>
      </c>
      <c r="G195" s="4" t="s">
        <v>116</v>
      </c>
      <c r="H195" s="4" t="s">
        <v>1319</v>
      </c>
      <c r="I195" s="4" t="s">
        <v>116</v>
      </c>
      <c r="J195" s="4" t="s">
        <v>116</v>
      </c>
      <c r="K195" s="4" t="s">
        <v>116</v>
      </c>
      <c r="L195" s="4" t="s">
        <v>116</v>
      </c>
      <c r="M195" s="5" t="s">
        <v>2385</v>
      </c>
      <c r="N195" s="5" t="s">
        <v>2778</v>
      </c>
      <c r="O195" s="4" t="s">
        <v>112</v>
      </c>
      <c r="P195" s="6" t="s">
        <v>122</v>
      </c>
      <c r="Q195" s="2" t="s">
        <v>122</v>
      </c>
      <c r="R195" s="4" t="s">
        <v>122</v>
      </c>
      <c r="S195" s="4" t="s">
        <v>2779</v>
      </c>
      <c r="T195" s="29">
        <v>9782409034930</v>
      </c>
      <c r="U195" s="4" t="s">
        <v>124</v>
      </c>
      <c r="V195" s="29">
        <v>9782409034923</v>
      </c>
      <c r="W195" s="4" t="s">
        <v>125</v>
      </c>
      <c r="X195" s="4" t="s">
        <v>126</v>
      </c>
      <c r="Y195" s="4" t="s">
        <v>112</v>
      </c>
      <c r="Z195" s="29">
        <v>2022</v>
      </c>
      <c r="AA195" s="4" t="s">
        <v>127</v>
      </c>
      <c r="AB195" s="4" t="s">
        <v>333</v>
      </c>
      <c r="AC195" s="4" t="s">
        <v>129</v>
      </c>
      <c r="AD195" s="4" t="s">
        <v>130</v>
      </c>
      <c r="AE195" s="4" t="s">
        <v>131</v>
      </c>
      <c r="AF195" s="4" t="s">
        <v>132</v>
      </c>
      <c r="AG195" s="4" t="s">
        <v>133</v>
      </c>
      <c r="AH195" s="4" t="s">
        <v>134</v>
      </c>
      <c r="AI195" s="4" t="s">
        <v>135</v>
      </c>
      <c r="AJ195" s="4" t="s">
        <v>136</v>
      </c>
      <c r="AK195" s="4" t="s">
        <v>137</v>
      </c>
      <c r="AL195" s="4" t="s">
        <v>138</v>
      </c>
      <c r="AM195" s="4" t="s">
        <v>139</v>
      </c>
      <c r="AN195" s="4" t="s">
        <v>140</v>
      </c>
      <c r="AO195" s="4" t="s">
        <v>141</v>
      </c>
      <c r="AP195" s="4" t="s">
        <v>116</v>
      </c>
      <c r="AQ195" s="4" t="s">
        <v>2780</v>
      </c>
      <c r="AR195" s="4" t="s">
        <v>76</v>
      </c>
      <c r="AS195" s="4" t="s">
        <v>2781</v>
      </c>
      <c r="AT195" s="4" t="s">
        <v>2699</v>
      </c>
      <c r="AU195" s="4" t="s">
        <v>2782</v>
      </c>
      <c r="AV195" s="4" t="s">
        <v>2783</v>
      </c>
      <c r="AW195" s="4" t="s">
        <v>1637</v>
      </c>
      <c r="AX195" s="4" t="s">
        <v>2784</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2785</v>
      </c>
      <c r="B196" s="4" t="s">
        <v>112</v>
      </c>
      <c r="C196" s="29">
        <v>20241220</v>
      </c>
      <c r="D196" s="4" t="s">
        <v>2786</v>
      </c>
      <c r="E196" s="4" t="s">
        <v>2787</v>
      </c>
      <c r="F196" s="4" t="s">
        <v>2788</v>
      </c>
      <c r="G196" s="4" t="s">
        <v>116</v>
      </c>
      <c r="H196" s="4" t="s">
        <v>2789</v>
      </c>
      <c r="I196" s="4" t="s">
        <v>116</v>
      </c>
      <c r="J196" s="4" t="s">
        <v>116</v>
      </c>
      <c r="K196" s="4" t="s">
        <v>116</v>
      </c>
      <c r="L196" s="4" t="s">
        <v>116</v>
      </c>
      <c r="M196" s="5" t="s">
        <v>2527</v>
      </c>
      <c r="N196" s="5" t="s">
        <v>2579</v>
      </c>
      <c r="O196" s="4" t="s">
        <v>112</v>
      </c>
      <c r="P196" s="6" t="s">
        <v>122</v>
      </c>
      <c r="Q196" s="2" t="s">
        <v>122</v>
      </c>
      <c r="R196" s="4" t="s">
        <v>122</v>
      </c>
      <c r="S196" s="4" t="s">
        <v>2790</v>
      </c>
      <c r="T196" s="29">
        <v>9782409033698</v>
      </c>
      <c r="U196" s="4" t="s">
        <v>124</v>
      </c>
      <c r="V196" s="29">
        <v>9782409033681</v>
      </c>
      <c r="W196" s="4" t="s">
        <v>125</v>
      </c>
      <c r="X196" s="4" t="s">
        <v>126</v>
      </c>
      <c r="Y196" s="4" t="s">
        <v>112</v>
      </c>
      <c r="Z196" s="29">
        <v>2022</v>
      </c>
      <c r="AA196" s="4" t="s">
        <v>127</v>
      </c>
      <c r="AB196" s="4" t="s">
        <v>260</v>
      </c>
      <c r="AC196" s="4" t="s">
        <v>129</v>
      </c>
      <c r="AD196" s="4" t="s">
        <v>130</v>
      </c>
      <c r="AE196" s="4" t="s">
        <v>131</v>
      </c>
      <c r="AF196" s="4" t="s">
        <v>132</v>
      </c>
      <c r="AG196" s="4" t="s">
        <v>133</v>
      </c>
      <c r="AH196" s="4" t="s">
        <v>134</v>
      </c>
      <c r="AI196" s="4" t="s">
        <v>135</v>
      </c>
      <c r="AJ196" s="4" t="s">
        <v>136</v>
      </c>
      <c r="AK196" s="4" t="s">
        <v>137</v>
      </c>
      <c r="AL196" s="4" t="s">
        <v>138</v>
      </c>
      <c r="AM196" s="4" t="s">
        <v>139</v>
      </c>
      <c r="AN196" s="4" t="s">
        <v>140</v>
      </c>
      <c r="AO196" s="4" t="s">
        <v>141</v>
      </c>
      <c r="AP196" s="4" t="s">
        <v>116</v>
      </c>
      <c r="AQ196" s="4" t="s">
        <v>2791</v>
      </c>
      <c r="AR196" s="4" t="s">
        <v>76</v>
      </c>
      <c r="AS196" s="4" t="s">
        <v>711</v>
      </c>
      <c r="AT196" s="4" t="s">
        <v>1034</v>
      </c>
      <c r="AU196" s="4" t="s">
        <v>2792</v>
      </c>
      <c r="AV196" s="4" t="s">
        <v>2793</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2794</v>
      </c>
      <c r="B197" s="4" t="s">
        <v>112</v>
      </c>
      <c r="C197" s="29">
        <v>20241220</v>
      </c>
      <c r="D197" s="4" t="s">
        <v>2795</v>
      </c>
      <c r="E197" s="4" t="s">
        <v>2796</v>
      </c>
      <c r="F197" s="4" t="s">
        <v>2797</v>
      </c>
      <c r="G197" s="4" t="s">
        <v>116</v>
      </c>
      <c r="H197" s="4" t="s">
        <v>2798</v>
      </c>
      <c r="I197" s="4" t="s">
        <v>116</v>
      </c>
      <c r="J197" s="4" t="s">
        <v>116</v>
      </c>
      <c r="K197" s="4" t="s">
        <v>116</v>
      </c>
      <c r="L197" s="4" t="s">
        <v>116</v>
      </c>
      <c r="M197" s="5" t="s">
        <v>2448</v>
      </c>
      <c r="N197" s="5" t="s">
        <v>2799</v>
      </c>
      <c r="O197" s="4" t="s">
        <v>112</v>
      </c>
      <c r="P197" s="6" t="s">
        <v>122</v>
      </c>
      <c r="Q197" s="2" t="s">
        <v>122</v>
      </c>
      <c r="R197" s="4" t="s">
        <v>122</v>
      </c>
      <c r="S197" s="4" t="s">
        <v>2800</v>
      </c>
      <c r="T197" s="29">
        <v>9782409034039</v>
      </c>
      <c r="U197" s="4" t="s">
        <v>124</v>
      </c>
      <c r="V197" s="29">
        <v>9782409034022</v>
      </c>
      <c r="W197" s="4" t="s">
        <v>125</v>
      </c>
      <c r="X197" s="4" t="s">
        <v>126</v>
      </c>
      <c r="Y197" s="4" t="s">
        <v>112</v>
      </c>
      <c r="Z197" s="29">
        <v>2022</v>
      </c>
      <c r="AA197" s="4" t="s">
        <v>127</v>
      </c>
      <c r="AB197" s="4" t="s">
        <v>260</v>
      </c>
      <c r="AC197" s="4" t="s">
        <v>129</v>
      </c>
      <c r="AD197" s="4" t="s">
        <v>130</v>
      </c>
      <c r="AE197" s="4" t="s">
        <v>131</v>
      </c>
      <c r="AF197" s="4" t="s">
        <v>132</v>
      </c>
      <c r="AG197" s="4" t="s">
        <v>133</v>
      </c>
      <c r="AH197" s="4" t="s">
        <v>134</v>
      </c>
      <c r="AI197" s="4" t="s">
        <v>135</v>
      </c>
      <c r="AJ197" s="4" t="s">
        <v>136</v>
      </c>
      <c r="AK197" s="4" t="s">
        <v>137</v>
      </c>
      <c r="AL197" s="4" t="s">
        <v>138</v>
      </c>
      <c r="AM197" s="4" t="s">
        <v>139</v>
      </c>
      <c r="AN197" s="4" t="s">
        <v>140</v>
      </c>
      <c r="AO197" s="4" t="s">
        <v>141</v>
      </c>
      <c r="AP197" s="4" t="s">
        <v>116</v>
      </c>
      <c r="AQ197" s="4" t="s">
        <v>2801</v>
      </c>
      <c r="AR197" s="4" t="s">
        <v>76</v>
      </c>
      <c r="AS197" s="4" t="s">
        <v>2802</v>
      </c>
      <c r="AT197" s="4" t="s">
        <v>2803</v>
      </c>
      <c r="AU197" s="4" t="s">
        <v>2804</v>
      </c>
      <c r="AV197" s="4" t="s">
        <v>2805</v>
      </c>
      <c r="AW197" s="4" t="s">
        <v>1203</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2806</v>
      </c>
      <c r="B198" s="4" t="s">
        <v>112</v>
      </c>
      <c r="C198" s="29">
        <v>20241220</v>
      </c>
      <c r="D198" s="4" t="s">
        <v>318</v>
      </c>
      <c r="E198" s="4" t="s">
        <v>2807</v>
      </c>
      <c r="F198" s="4" t="s">
        <v>2808</v>
      </c>
      <c r="G198" s="4" t="s">
        <v>116</v>
      </c>
      <c r="H198" s="4" t="s">
        <v>2809</v>
      </c>
      <c r="I198" s="4" t="s">
        <v>116</v>
      </c>
      <c r="J198" s="4" t="s">
        <v>116</v>
      </c>
      <c r="K198" s="4" t="s">
        <v>116</v>
      </c>
      <c r="L198" s="4" t="s">
        <v>116</v>
      </c>
      <c r="M198" s="5" t="s">
        <v>2412</v>
      </c>
      <c r="N198" s="5" t="s">
        <v>2810</v>
      </c>
      <c r="O198" s="4" t="s">
        <v>112</v>
      </c>
      <c r="P198" s="6" t="s">
        <v>122</v>
      </c>
      <c r="Q198" s="2" t="s">
        <v>122</v>
      </c>
      <c r="R198" s="4" t="s">
        <v>122</v>
      </c>
      <c r="S198" s="4" t="s">
        <v>2811</v>
      </c>
      <c r="T198" s="29">
        <v>9782409035333</v>
      </c>
      <c r="U198" s="4" t="s">
        <v>124</v>
      </c>
      <c r="V198" s="29">
        <v>9782409035326</v>
      </c>
      <c r="W198" s="4" t="s">
        <v>125</v>
      </c>
      <c r="X198" s="4" t="s">
        <v>126</v>
      </c>
      <c r="Y198" s="4" t="s">
        <v>112</v>
      </c>
      <c r="Z198" s="29">
        <v>2022</v>
      </c>
      <c r="AA198" s="4" t="s">
        <v>127</v>
      </c>
      <c r="AB198" s="4" t="s">
        <v>164</v>
      </c>
      <c r="AC198" s="4" t="s">
        <v>129</v>
      </c>
      <c r="AD198" s="4" t="s">
        <v>130</v>
      </c>
      <c r="AE198" s="4" t="s">
        <v>131</v>
      </c>
      <c r="AF198" s="4" t="s">
        <v>132</v>
      </c>
      <c r="AG198" s="4" t="s">
        <v>133</v>
      </c>
      <c r="AH198" s="4" t="s">
        <v>134</v>
      </c>
      <c r="AI198" s="4" t="s">
        <v>135</v>
      </c>
      <c r="AJ198" s="4" t="s">
        <v>136</v>
      </c>
      <c r="AK198" s="4" t="s">
        <v>137</v>
      </c>
      <c r="AL198" s="4" t="s">
        <v>138</v>
      </c>
      <c r="AM198" s="4" t="s">
        <v>139</v>
      </c>
      <c r="AN198" s="4" t="s">
        <v>140</v>
      </c>
      <c r="AO198" s="4" t="s">
        <v>141</v>
      </c>
      <c r="AP198" s="4" t="s">
        <v>116</v>
      </c>
      <c r="AQ198" s="4" t="s">
        <v>2812</v>
      </c>
      <c r="AR198" s="4" t="s">
        <v>76</v>
      </c>
      <c r="AS198" s="4" t="s">
        <v>2813</v>
      </c>
      <c r="AT198" s="4" t="s">
        <v>2814</v>
      </c>
      <c r="AU198" s="4" t="s">
        <v>2815</v>
      </c>
      <c r="AV198" s="4" t="s">
        <v>2816</v>
      </c>
      <c r="AW198" s="4" t="s">
        <v>2817</v>
      </c>
      <c r="AX198" s="4" t="s">
        <v>2818</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2819</v>
      </c>
      <c r="B199" s="4" t="s">
        <v>112</v>
      </c>
      <c r="C199" s="29">
        <v>20241220</v>
      </c>
      <c r="D199" s="4" t="s">
        <v>2820</v>
      </c>
      <c r="E199" s="4" t="s">
        <v>2821</v>
      </c>
      <c r="F199" s="4" t="s">
        <v>358</v>
      </c>
      <c r="G199" s="4" t="s">
        <v>116</v>
      </c>
      <c r="H199" s="4" t="s">
        <v>359</v>
      </c>
      <c r="I199" s="4" t="s">
        <v>116</v>
      </c>
      <c r="J199" s="4" t="s">
        <v>116</v>
      </c>
      <c r="K199" s="4" t="s">
        <v>116</v>
      </c>
      <c r="L199" s="4" t="s">
        <v>116</v>
      </c>
      <c r="M199" s="5" t="s">
        <v>2592</v>
      </c>
      <c r="N199" s="5" t="s">
        <v>813</v>
      </c>
      <c r="O199" s="4" t="s">
        <v>112</v>
      </c>
      <c r="P199" s="6" t="s">
        <v>122</v>
      </c>
      <c r="Q199" s="2" t="s">
        <v>122</v>
      </c>
      <c r="R199" s="4" t="s">
        <v>122</v>
      </c>
      <c r="S199" s="4" t="s">
        <v>2822</v>
      </c>
      <c r="T199" s="29">
        <v>9782409036989</v>
      </c>
      <c r="U199" s="4" t="s">
        <v>124</v>
      </c>
      <c r="V199" s="29">
        <v>9782409036972</v>
      </c>
      <c r="W199" s="4" t="s">
        <v>125</v>
      </c>
      <c r="X199" s="4" t="s">
        <v>126</v>
      </c>
      <c r="Y199" s="4" t="s">
        <v>112</v>
      </c>
      <c r="Z199" s="29">
        <v>2022</v>
      </c>
      <c r="AA199" s="4" t="s">
        <v>127</v>
      </c>
      <c r="AB199" s="4" t="s">
        <v>249</v>
      </c>
      <c r="AC199" s="4" t="s">
        <v>129</v>
      </c>
      <c r="AD199" s="4" t="s">
        <v>130</v>
      </c>
      <c r="AE199" s="4" t="s">
        <v>131</v>
      </c>
      <c r="AF199" s="4" t="s">
        <v>132</v>
      </c>
      <c r="AG199" s="4" t="s">
        <v>133</v>
      </c>
      <c r="AH199" s="4" t="s">
        <v>134</v>
      </c>
      <c r="AI199" s="4" t="s">
        <v>135</v>
      </c>
      <c r="AJ199" s="4" t="s">
        <v>136</v>
      </c>
      <c r="AK199" s="4" t="s">
        <v>137</v>
      </c>
      <c r="AL199" s="4" t="s">
        <v>138</v>
      </c>
      <c r="AM199" s="4" t="s">
        <v>139</v>
      </c>
      <c r="AN199" s="4" t="s">
        <v>140</v>
      </c>
      <c r="AO199" s="4" t="s">
        <v>141</v>
      </c>
      <c r="AP199" s="4" t="s">
        <v>116</v>
      </c>
      <c r="AQ199" s="4" t="s">
        <v>2823</v>
      </c>
      <c r="AR199" s="4" t="s">
        <v>76</v>
      </c>
      <c r="AS199" s="4" t="s">
        <v>2824</v>
      </c>
      <c r="AT199" s="4" t="s">
        <v>2825</v>
      </c>
      <c r="AU199" s="4" t="s">
        <v>2826</v>
      </c>
      <c r="AV199" s="4" t="s">
        <v>2827</v>
      </c>
      <c r="AW199" s="4" t="s">
        <v>2828</v>
      </c>
      <c r="AX199" s="4" t="s">
        <v>1634</v>
      </c>
      <c r="AY199" s="4" t="s">
        <v>2136</v>
      </c>
      <c r="AZ199" s="4" t="s">
        <v>2829</v>
      </c>
      <c r="BA199" s="4" t="s">
        <v>2830</v>
      </c>
      <c r="BB199" s="4" t="s">
        <v>2831</v>
      </c>
      <c r="BC199" s="4" t="s">
        <v>2832</v>
      </c>
      <c r="BD199" s="4" t="s">
        <v>2833</v>
      </c>
      <c r="BE199" s="4" t="s">
        <v>2834</v>
      </c>
      <c r="BF199" s="4" t="s">
        <v>2835</v>
      </c>
      <c r="BG199" s="4" t="s">
        <v>2836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2837</v>
      </c>
      <c r="B200" s="4" t="s">
        <v>112</v>
      </c>
      <c r="C200" s="29">
        <v>20241220</v>
      </c>
      <c r="D200" s="4" t="s">
        <v>2838</v>
      </c>
      <c r="E200" s="4" t="s">
        <v>2839</v>
      </c>
      <c r="F200" s="4" t="s">
        <v>304</v>
      </c>
      <c r="G200" s="4" t="s">
        <v>116</v>
      </c>
      <c r="H200" s="4" t="s">
        <v>305</v>
      </c>
      <c r="I200" s="4" t="s">
        <v>306</v>
      </c>
      <c r="J200" s="4" t="s">
        <v>116</v>
      </c>
      <c r="K200" s="4" t="s">
        <v>116</v>
      </c>
      <c r="L200" s="4" t="s">
        <v>116</v>
      </c>
      <c r="M200" s="5" t="s">
        <v>2393</v>
      </c>
      <c r="N200" s="5" t="s">
        <v>2840</v>
      </c>
      <c r="O200" s="4" t="s">
        <v>112</v>
      </c>
      <c r="P200" s="6" t="s">
        <v>122</v>
      </c>
      <c r="Q200" s="2" t="s">
        <v>122</v>
      </c>
      <c r="R200" s="4" t="s">
        <v>122</v>
      </c>
      <c r="S200" s="4" t="s">
        <v>2841</v>
      </c>
      <c r="T200" s="29">
        <v>9782409034176</v>
      </c>
      <c r="U200" s="4" t="s">
        <v>124</v>
      </c>
      <c r="V200" s="29">
        <v>9782409034169</v>
      </c>
      <c r="W200" s="4" t="s">
        <v>125</v>
      </c>
      <c r="X200" s="4" t="s">
        <v>126</v>
      </c>
      <c r="Y200" s="4" t="s">
        <v>112</v>
      </c>
      <c r="Z200" s="29">
        <v>2022</v>
      </c>
      <c r="AA200" s="4" t="s">
        <v>127</v>
      </c>
      <c r="AB200" s="4" t="s">
        <v>914</v>
      </c>
      <c r="AC200" s="4" t="s">
        <v>129</v>
      </c>
      <c r="AD200" s="4" t="s">
        <v>130</v>
      </c>
      <c r="AE200" s="4" t="s">
        <v>131</v>
      </c>
      <c r="AF200" s="4" t="s">
        <v>132</v>
      </c>
      <c r="AG200" s="4" t="s">
        <v>133</v>
      </c>
      <c r="AH200" s="4" t="s">
        <v>134</v>
      </c>
      <c r="AI200" s="4" t="s">
        <v>135</v>
      </c>
      <c r="AJ200" s="4" t="s">
        <v>136</v>
      </c>
      <c r="AK200" s="4" t="s">
        <v>137</v>
      </c>
      <c r="AL200" s="4" t="s">
        <v>138</v>
      </c>
      <c r="AM200" s="4" t="s">
        <v>139</v>
      </c>
      <c r="AN200" s="4" t="s">
        <v>140</v>
      </c>
      <c r="AO200" s="4" t="s">
        <v>141</v>
      </c>
      <c r="AP200" s="4" t="s">
        <v>116</v>
      </c>
      <c r="AQ200" s="4" t="s">
        <v>2842</v>
      </c>
      <c r="AR200" s="4" t="s">
        <v>76</v>
      </c>
      <c r="AS200" s="4" t="s">
        <v>310</v>
      </c>
      <c r="AT200" s="4" t="s">
        <v>311</v>
      </c>
      <c r="AU200" s="4" t="s">
        <v>916</v>
      </c>
      <c r="AV200" s="4" t="s">
        <v>312</v>
      </c>
      <c r="AW200" s="4" t="s">
        <v>917</v>
      </c>
      <c r="AX200" s="4" t="s">
        <v>313</v>
      </c>
      <c r="AY200" s="4" t="s">
        <v>918</v>
      </c>
      <c r="AZ200" s="4" t="s">
        <v>919</v>
      </c>
      <c r="BA200" s="4" t="s">
        <v>920</v>
      </c>
      <c r="BB200" s="4" t="s">
        <v>921</v>
      </c>
      <c r="BC200" s="4" t="s">
        <v>922</v>
      </c>
      <c r="BD200" s="4" t="s">
        <v>923</v>
      </c>
      <c r="BE200" s="4" t="s">
        <v>924</v>
      </c>
      <c r="BF200" s="4" t="s">
        <v>925</v>
      </c>
      <c r="BG200" s="4" t="s">
        <v>926</v>
      </c>
      <c r="BH200" s="4" t="s">
        <v>927</v>
      </c>
      <c r="BI200" s="4" t="s">
        <v>928</v>
      </c>
      <c r="BJ200" s="4" t="s">
        <v>929</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2843</v>
      </c>
      <c r="B201" s="4" t="s">
        <v>112</v>
      </c>
      <c r="C201" s="29">
        <v>20241220</v>
      </c>
      <c r="D201" s="4" t="s">
        <v>2844</v>
      </c>
      <c r="E201" s="4" t="s">
        <v>2845</v>
      </c>
      <c r="F201" s="4" t="s">
        <v>2846</v>
      </c>
      <c r="G201" s="4" t="s">
        <v>116</v>
      </c>
      <c r="H201" s="4" t="s">
        <v>2847</v>
      </c>
      <c r="I201" s="4" t="s">
        <v>116</v>
      </c>
      <c r="J201" s="4" t="s">
        <v>116</v>
      </c>
      <c r="K201" s="4" t="s">
        <v>116</v>
      </c>
      <c r="L201" s="4" t="s">
        <v>116</v>
      </c>
      <c r="M201" s="5" t="s">
        <v>2393</v>
      </c>
      <c r="N201" s="5" t="s">
        <v>2748</v>
      </c>
      <c r="O201" s="4" t="s">
        <v>112</v>
      </c>
      <c r="P201" s="6" t="s">
        <v>122</v>
      </c>
      <c r="Q201" s="2" t="s">
        <v>122</v>
      </c>
      <c r="R201" s="4" t="s">
        <v>122</v>
      </c>
      <c r="S201" s="4" t="s">
        <v>2848</v>
      </c>
      <c r="T201" s="29">
        <v>9782409034152</v>
      </c>
      <c r="U201" s="4" t="s">
        <v>124</v>
      </c>
      <c r="V201" s="29">
        <v>9782409034145</v>
      </c>
      <c r="W201" s="4" t="s">
        <v>125</v>
      </c>
      <c r="X201" s="4" t="s">
        <v>126</v>
      </c>
      <c r="Y201" s="4" t="s">
        <v>112</v>
      </c>
      <c r="Z201" s="29">
        <v>2022</v>
      </c>
      <c r="AA201" s="4" t="s">
        <v>127</v>
      </c>
      <c r="AB201" s="4" t="s">
        <v>260</v>
      </c>
      <c r="AC201" s="4" t="s">
        <v>129</v>
      </c>
      <c r="AD201" s="4" t="s">
        <v>130</v>
      </c>
      <c r="AE201" s="4" t="s">
        <v>131</v>
      </c>
      <c r="AF201" s="4" t="s">
        <v>132</v>
      </c>
      <c r="AG201" s="4" t="s">
        <v>133</v>
      </c>
      <c r="AH201" s="4" t="s">
        <v>134</v>
      </c>
      <c r="AI201" s="4" t="s">
        <v>135</v>
      </c>
      <c r="AJ201" s="4" t="s">
        <v>136</v>
      </c>
      <c r="AK201" s="4" t="s">
        <v>137</v>
      </c>
      <c r="AL201" s="4" t="s">
        <v>138</v>
      </c>
      <c r="AM201" s="4" t="s">
        <v>139</v>
      </c>
      <c r="AN201" s="4" t="s">
        <v>140</v>
      </c>
      <c r="AO201" s="4" t="s">
        <v>141</v>
      </c>
      <c r="AP201" s="4" t="s">
        <v>116</v>
      </c>
      <c r="AQ201" s="4" t="s">
        <v>2849</v>
      </c>
      <c r="AR201" s="4" t="s">
        <v>76</v>
      </c>
      <c r="AS201" s="4" t="s">
        <v>2850</v>
      </c>
      <c r="AT201" s="4" t="s">
        <v>2851</v>
      </c>
      <c r="AU201" s="4" t="s">
        <v>2852</v>
      </c>
      <c r="AV201" s="4" t="s">
        <v>1273</v>
      </c>
      <c r="AW201" s="4" t="s">
        <v>2853</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2854</v>
      </c>
      <c r="B202" s="4" t="s">
        <v>112</v>
      </c>
      <c r="C202" s="29">
        <v>20241220</v>
      </c>
      <c r="D202" s="4" t="s">
        <v>2855</v>
      </c>
      <c r="E202" s="4" t="s">
        <v>2856</v>
      </c>
      <c r="F202" s="4" t="s">
        <v>2857</v>
      </c>
      <c r="G202" s="4" t="s">
        <v>116</v>
      </c>
      <c r="H202" s="4" t="s">
        <v>2858</v>
      </c>
      <c r="I202" s="4" t="s">
        <v>116</v>
      </c>
      <c r="J202" s="4" t="s">
        <v>116</v>
      </c>
      <c r="K202" s="4" t="s">
        <v>116</v>
      </c>
      <c r="L202" s="4" t="s">
        <v>116</v>
      </c>
      <c r="M202" s="5" t="s">
        <v>2448</v>
      </c>
      <c r="N202" s="5" t="s">
        <v>2579</v>
      </c>
      <c r="O202" s="4" t="s">
        <v>112</v>
      </c>
      <c r="P202" s="6" t="s">
        <v>122</v>
      </c>
      <c r="Q202" s="2" t="s">
        <v>122</v>
      </c>
      <c r="R202" s="4" t="s">
        <v>122</v>
      </c>
      <c r="S202" s="4" t="s">
        <v>2859</v>
      </c>
      <c r="T202" s="29">
        <v>9782409034817</v>
      </c>
      <c r="U202" s="4" t="s">
        <v>124</v>
      </c>
      <c r="V202" s="29">
        <v>9782409034800</v>
      </c>
      <c r="W202" s="4" t="s">
        <v>125</v>
      </c>
      <c r="X202" s="4" t="s">
        <v>126</v>
      </c>
      <c r="Y202" s="4" t="s">
        <v>112</v>
      </c>
      <c r="Z202" s="29">
        <v>2022</v>
      </c>
      <c r="AA202" s="4" t="s">
        <v>127</v>
      </c>
      <c r="AB202" s="4" t="s">
        <v>576</v>
      </c>
      <c r="AC202" s="4" t="s">
        <v>129</v>
      </c>
      <c r="AD202" s="4" t="s">
        <v>130</v>
      </c>
      <c r="AE202" s="4" t="s">
        <v>131</v>
      </c>
      <c r="AF202" s="4" t="s">
        <v>132</v>
      </c>
      <c r="AG202" s="4" t="s">
        <v>133</v>
      </c>
      <c r="AH202" s="4" t="s">
        <v>134</v>
      </c>
      <c r="AI202" s="4" t="s">
        <v>135</v>
      </c>
      <c r="AJ202" s="4" t="s">
        <v>136</v>
      </c>
      <c r="AK202" s="4" t="s">
        <v>137</v>
      </c>
      <c r="AL202" s="4" t="s">
        <v>138</v>
      </c>
      <c r="AM202" s="4" t="s">
        <v>139</v>
      </c>
      <c r="AN202" s="4" t="s">
        <v>140</v>
      </c>
      <c r="AO202" s="4" t="s">
        <v>141</v>
      </c>
      <c r="AP202" s="4" t="s">
        <v>116</v>
      </c>
      <c r="AQ202" s="4" t="s">
        <v>2860</v>
      </c>
      <c r="AR202" s="4" t="s">
        <v>76</v>
      </c>
      <c r="AS202" s="4" t="s">
        <v>2861</v>
      </c>
      <c r="AT202" s="4" t="s">
        <v>2728</v>
      </c>
      <c r="AU202" s="4" t="s">
        <v>2862</v>
      </c>
      <c r="AV202" s="4" t="s">
        <v>2863</v>
      </c>
      <c r="AW202" s="4" t="s">
        <v>2864</v>
      </c>
      <c r="AX202" s="4" t="s">
        <v>2865</v>
      </c>
      <c r="AY202" s="4" t="s">
        <v>2866</v>
      </c>
      <c r="AZ202" s="4" t="s">
        <v>2867</v>
      </c>
      <c r="BA202" s="4" t="s">
        <v>2868</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2869</v>
      </c>
      <c r="B203" s="4" t="s">
        <v>112</v>
      </c>
      <c r="C203" s="29">
        <v>20241220</v>
      </c>
      <c r="D203" s="4" t="s">
        <v>2870</v>
      </c>
      <c r="E203" s="4" t="s">
        <v>2871</v>
      </c>
      <c r="F203" s="4" t="s">
        <v>2322</v>
      </c>
      <c r="G203" s="4" t="s">
        <v>116</v>
      </c>
      <c r="H203" s="4" t="s">
        <v>2323</v>
      </c>
      <c r="I203" s="4" t="s">
        <v>116</v>
      </c>
      <c r="J203" s="4" t="s">
        <v>116</v>
      </c>
      <c r="K203" s="4" t="s">
        <v>116</v>
      </c>
      <c r="L203" s="4" t="s">
        <v>116</v>
      </c>
      <c r="M203" s="5" t="s">
        <v>2385</v>
      </c>
      <c r="N203" s="5" t="s">
        <v>2872</v>
      </c>
      <c r="O203" s="4" t="s">
        <v>112</v>
      </c>
      <c r="P203" s="6" t="s">
        <v>122</v>
      </c>
      <c r="Q203" s="2" t="s">
        <v>122</v>
      </c>
      <c r="R203" s="4" t="s">
        <v>122</v>
      </c>
      <c r="S203" s="4" t="s">
        <v>2873</v>
      </c>
      <c r="T203" s="29">
        <v>9782409035180</v>
      </c>
      <c r="U203" s="4" t="s">
        <v>124</v>
      </c>
      <c r="V203" s="29">
        <v>9782409035173</v>
      </c>
      <c r="W203" s="4" t="s">
        <v>125</v>
      </c>
      <c r="X203" s="4" t="s">
        <v>126</v>
      </c>
      <c r="Y203" s="4" t="s">
        <v>112</v>
      </c>
      <c r="Z203" s="29">
        <v>2022</v>
      </c>
      <c r="AA203" s="4" t="s">
        <v>127</v>
      </c>
      <c r="AB203" s="4" t="s">
        <v>164</v>
      </c>
      <c r="AC203" s="4" t="s">
        <v>129</v>
      </c>
      <c r="AD203" s="4" t="s">
        <v>130</v>
      </c>
      <c r="AE203" s="4" t="s">
        <v>131</v>
      </c>
      <c r="AF203" s="4" t="s">
        <v>132</v>
      </c>
      <c r="AG203" s="4" t="s">
        <v>133</v>
      </c>
      <c r="AH203" s="4" t="s">
        <v>134</v>
      </c>
      <c r="AI203" s="4" t="s">
        <v>135</v>
      </c>
      <c r="AJ203" s="4" t="s">
        <v>136</v>
      </c>
      <c r="AK203" s="4" t="s">
        <v>137</v>
      </c>
      <c r="AL203" s="4" t="s">
        <v>138</v>
      </c>
      <c r="AM203" s="4" t="s">
        <v>139</v>
      </c>
      <c r="AN203" s="4" t="s">
        <v>140</v>
      </c>
      <c r="AO203" s="4" t="s">
        <v>141</v>
      </c>
      <c r="AP203" s="4" t="s">
        <v>116</v>
      </c>
      <c r="AQ203" s="4" t="s">
        <v>2874</v>
      </c>
      <c r="AR203" s="4" t="s">
        <v>76</v>
      </c>
      <c r="AS203" s="4" t="s">
        <v>2875</v>
      </c>
      <c r="AT203" s="4" t="s">
        <v>2876</v>
      </c>
      <c r="AU203" s="4" t="s">
        <v>2877</v>
      </c>
      <c r="AV203" s="4" t="s">
        <v>2029</v>
      </c>
      <c r="AW203" s="4" t="s">
        <v>2030</v>
      </c>
      <c r="AX203" s="4" t="s">
        <v>2878</v>
      </c>
      <c r="AY203" s="4" t="s">
        <v>2879</v>
      </c>
      <c r="AZ203" s="4" t="s">
        <v>2880</v>
      </c>
      <c r="BA203" s="4" t="s">
        <v>2881</v>
      </c>
      <c r="BB203" s="4" t="s">
        <v>2331</v>
      </c>
      <c r="BC203" s="4" t="s">
        <v>2882</v>
      </c>
      <c r="BD203" s="4" t="s">
        <v>1926</v>
      </c>
      <c r="BE203" s="4" t="s">
        <v>2883</v>
      </c>
      <c r="BF203" s="4" t="s">
        <v>2884</v>
      </c>
      <c r="BG203" s="4" t="s">
        <v>2885</v>
      </c>
      <c r="BH203" s="4" t="s">
        <v>1928</v>
      </c>
      <c r="BI203" s="4" t="s">
        <v>2886</v>
      </c>
      <c r="BJ203" s="4" t="s">
        <v>2887</v>
      </c>
      <c r="BK203" s="4" t="s">
        <v>1473</v>
      </c>
      <c r="BL203" s="4" t="s">
        <v>2888</v>
      </c>
      <c r="BM203" s="4" t="s">
        <v>2889</v>
      </c>
      <c r="BN203" s="4" t="s">
        <v>2890</v>
      </c>
      <c r="BO203" s="4" t="s">
        <v>2891</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2892</v>
      </c>
      <c r="B204" s="4" t="s">
        <v>112</v>
      </c>
      <c r="C204" s="29">
        <v>20241220</v>
      </c>
      <c r="D204" s="4" t="s">
        <v>2893</v>
      </c>
      <c r="E204" s="4" t="s">
        <v>2894</v>
      </c>
      <c r="F204" s="4" t="s">
        <v>2895</v>
      </c>
      <c r="G204" s="4" t="s">
        <v>116</v>
      </c>
      <c r="H204" s="4" t="s">
        <v>1345</v>
      </c>
      <c r="I204" s="4" t="s">
        <v>475</v>
      </c>
      <c r="J204" s="4" t="s">
        <v>116</v>
      </c>
      <c r="K204" s="4" t="s">
        <v>116</v>
      </c>
      <c r="L204" s="4" t="s">
        <v>116</v>
      </c>
      <c r="M204" s="5" t="s">
        <v>2638</v>
      </c>
      <c r="N204" s="5" t="s">
        <v>2896</v>
      </c>
      <c r="O204" s="4" t="s">
        <v>112</v>
      </c>
      <c r="P204" s="6" t="s">
        <v>122</v>
      </c>
      <c r="Q204" s="2" t="s">
        <v>122</v>
      </c>
      <c r="R204" s="4" t="s">
        <v>122</v>
      </c>
      <c r="S204" s="4" t="s">
        <v>2897</v>
      </c>
      <c r="T204" s="29">
        <v>9782409036149</v>
      </c>
      <c r="U204" s="4" t="s">
        <v>124</v>
      </c>
      <c r="V204" s="29">
        <v>9782409036132</v>
      </c>
      <c r="W204" s="4" t="s">
        <v>125</v>
      </c>
      <c r="X204" s="4" t="s">
        <v>126</v>
      </c>
      <c r="Y204" s="4" t="s">
        <v>112</v>
      </c>
      <c r="Z204" s="29">
        <v>2022</v>
      </c>
      <c r="AA204" s="4" t="s">
        <v>127</v>
      </c>
      <c r="AB204" s="4" t="s">
        <v>152</v>
      </c>
      <c r="AC204" s="4" t="s">
        <v>129</v>
      </c>
      <c r="AD204" s="4" t="s">
        <v>130</v>
      </c>
      <c r="AE204" s="4" t="s">
        <v>131</v>
      </c>
      <c r="AF204" s="4" t="s">
        <v>132</v>
      </c>
      <c r="AG204" s="4" t="s">
        <v>133</v>
      </c>
      <c r="AH204" s="4" t="s">
        <v>134</v>
      </c>
      <c r="AI204" s="4" t="s">
        <v>135</v>
      </c>
      <c r="AJ204" s="4" t="s">
        <v>136</v>
      </c>
      <c r="AK204" s="4" t="s">
        <v>137</v>
      </c>
      <c r="AL204" s="4" t="s">
        <v>138</v>
      </c>
      <c r="AM204" s="4" t="s">
        <v>139</v>
      </c>
      <c r="AN204" s="4" t="s">
        <v>140</v>
      </c>
      <c r="AO204" s="4" t="s">
        <v>141</v>
      </c>
      <c r="AP204" s="4" t="s">
        <v>116</v>
      </c>
      <c r="AQ204" s="4" t="s">
        <v>2898</v>
      </c>
      <c r="AR204" s="4" t="s">
        <v>76</v>
      </c>
      <c r="AS204" s="4" t="s">
        <v>2899</v>
      </c>
      <c r="AT204" s="4" t="s">
        <v>2900</v>
      </c>
      <c r="AU204" s="4" t="s">
        <v>2901</v>
      </c>
      <c r="AV204" s="4" t="s">
        <v>2902</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2903</v>
      </c>
      <c r="B205" s="4" t="s">
        <v>112</v>
      </c>
      <c r="C205" s="29">
        <v>20241220</v>
      </c>
      <c r="D205" s="4" t="s">
        <v>2904</v>
      </c>
      <c r="E205" s="4" t="s">
        <v>2905</v>
      </c>
      <c r="F205" s="4" t="s">
        <v>2906</v>
      </c>
      <c r="G205" s="4" t="s">
        <v>116</v>
      </c>
      <c r="H205" s="4" t="s">
        <v>2907</v>
      </c>
      <c r="I205" s="4" t="s">
        <v>2908</v>
      </c>
      <c r="J205" s="4" t="s">
        <v>2909</v>
      </c>
      <c r="K205" s="4" t="s">
        <v>116</v>
      </c>
      <c r="L205" s="4" t="s">
        <v>116</v>
      </c>
      <c r="M205" s="5" t="s">
        <v>2393</v>
      </c>
      <c r="N205" s="5" t="s">
        <v>1948</v>
      </c>
      <c r="O205" s="4" t="s">
        <v>112</v>
      </c>
      <c r="P205" s="6" t="s">
        <v>122</v>
      </c>
      <c r="Q205" s="2" t="s">
        <v>122</v>
      </c>
      <c r="R205" s="4" t="s">
        <v>122</v>
      </c>
      <c r="S205" s="4" t="s">
        <v>2910</v>
      </c>
      <c r="T205" s="29">
        <v>9782409034091</v>
      </c>
      <c r="U205" s="4" t="s">
        <v>124</v>
      </c>
      <c r="V205" s="29">
        <v>9782409034084</v>
      </c>
      <c r="W205" s="4" t="s">
        <v>125</v>
      </c>
      <c r="X205" s="4" t="s">
        <v>126</v>
      </c>
      <c r="Y205" s="4" t="s">
        <v>112</v>
      </c>
      <c r="Z205" s="29">
        <v>2022</v>
      </c>
      <c r="AA205" s="4" t="s">
        <v>127</v>
      </c>
      <c r="AB205" s="4" t="s">
        <v>152</v>
      </c>
      <c r="AC205" s="4" t="s">
        <v>129</v>
      </c>
      <c r="AD205" s="4" t="s">
        <v>130</v>
      </c>
      <c r="AE205" s="4" t="s">
        <v>131</v>
      </c>
      <c r="AF205" s="4" t="s">
        <v>132</v>
      </c>
      <c r="AG205" s="4" t="s">
        <v>133</v>
      </c>
      <c r="AH205" s="4" t="s">
        <v>134</v>
      </c>
      <c r="AI205" s="4" t="s">
        <v>135</v>
      </c>
      <c r="AJ205" s="4" t="s">
        <v>136</v>
      </c>
      <c r="AK205" s="4" t="s">
        <v>137</v>
      </c>
      <c r="AL205" s="4" t="s">
        <v>138</v>
      </c>
      <c r="AM205" s="4" t="s">
        <v>139</v>
      </c>
      <c r="AN205" s="4" t="s">
        <v>140</v>
      </c>
      <c r="AO205" s="4" t="s">
        <v>141</v>
      </c>
      <c r="AP205" s="4" t="s">
        <v>116</v>
      </c>
      <c r="AQ205" s="4" t="s">
        <v>2911</v>
      </c>
      <c r="AR205" s="4" t="s">
        <v>76</v>
      </c>
      <c r="AS205" s="4" t="s">
        <v>2912</v>
      </c>
      <c r="AT205" s="4" t="s">
        <v>805</v>
      </c>
      <c r="AU205" s="4" t="s">
        <v>1554</v>
      </c>
      <c r="AV205" s="4" t="s">
        <v>2913</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2914</v>
      </c>
      <c r="B206" s="4" t="s">
        <v>112</v>
      </c>
      <c r="C206" s="29">
        <v>20241220</v>
      </c>
      <c r="D206" s="4" t="s">
        <v>2915</v>
      </c>
      <c r="E206" s="4" t="s">
        <v>473</v>
      </c>
      <c r="F206" s="4" t="s">
        <v>474</v>
      </c>
      <c r="G206" s="4" t="s">
        <v>116</v>
      </c>
      <c r="H206" s="4" t="s">
        <v>475</v>
      </c>
      <c r="I206" s="4" t="s">
        <v>116</v>
      </c>
      <c r="J206" s="4" t="s">
        <v>116</v>
      </c>
      <c r="K206" s="4" t="s">
        <v>116</v>
      </c>
      <c r="L206" s="4" t="s">
        <v>116</v>
      </c>
      <c r="M206" s="5" t="s">
        <v>2527</v>
      </c>
      <c r="N206" s="5" t="s">
        <v>2916</v>
      </c>
      <c r="O206" s="4" t="s">
        <v>112</v>
      </c>
      <c r="P206" s="6" t="s">
        <v>122</v>
      </c>
      <c r="Q206" s="2" t="s">
        <v>122</v>
      </c>
      <c r="R206" s="4" t="s">
        <v>122</v>
      </c>
      <c r="S206" s="4" t="s">
        <v>2917</v>
      </c>
      <c r="T206" s="29">
        <v>9782409033711</v>
      </c>
      <c r="U206" s="4" t="s">
        <v>124</v>
      </c>
      <c r="V206" s="29">
        <v>9782409033704</v>
      </c>
      <c r="W206" s="4" t="s">
        <v>125</v>
      </c>
      <c r="X206" s="4" t="s">
        <v>126</v>
      </c>
      <c r="Y206" s="4" t="s">
        <v>112</v>
      </c>
      <c r="Z206" s="29">
        <v>2022</v>
      </c>
      <c r="AA206" s="4" t="s">
        <v>127</v>
      </c>
      <c r="AB206" s="4" t="s">
        <v>164</v>
      </c>
      <c r="AC206" s="4" t="s">
        <v>129</v>
      </c>
      <c r="AD206" s="4" t="s">
        <v>130</v>
      </c>
      <c r="AE206" s="4" t="s">
        <v>131</v>
      </c>
      <c r="AF206" s="4" t="s">
        <v>132</v>
      </c>
      <c r="AG206" s="4" t="s">
        <v>133</v>
      </c>
      <c r="AH206" s="4" t="s">
        <v>134</v>
      </c>
      <c r="AI206" s="4" t="s">
        <v>135</v>
      </c>
      <c r="AJ206" s="4" t="s">
        <v>136</v>
      </c>
      <c r="AK206" s="4" t="s">
        <v>137</v>
      </c>
      <c r="AL206" s="4" t="s">
        <v>138</v>
      </c>
      <c r="AM206" s="4" t="s">
        <v>139</v>
      </c>
      <c r="AN206" s="4" t="s">
        <v>140</v>
      </c>
      <c r="AO206" s="4" t="s">
        <v>141</v>
      </c>
      <c r="AP206" s="4" t="s">
        <v>116</v>
      </c>
      <c r="AQ206" s="4" t="s">
        <v>2918</v>
      </c>
      <c r="AR206" s="4" t="s">
        <v>76</v>
      </c>
      <c r="AS206" s="4" t="s">
        <v>479</v>
      </c>
      <c r="AT206" s="4" t="s">
        <v>480</v>
      </c>
      <c r="AU206" s="4" t="s">
        <v>481</v>
      </c>
      <c r="AV206" s="4" t="s">
        <v>482</v>
      </c>
      <c r="AW206" s="4" t="s">
        <v>483</v>
      </c>
      <c r="AX206" s="4" t="s">
        <v>484</v>
      </c>
      <c r="AY206" s="4" t="s">
        <v>282</v>
      </c>
      <c r="AZ206" s="4" t="s">
        <v>485</v>
      </c>
      <c r="BA206" s="4" t="s">
        <v>486</v>
      </c>
      <c r="BB206" s="4" t="s">
        <v>487</v>
      </c>
      <c r="BC206" s="4" t="s">
        <v>488</v>
      </c>
      <c r="BD206" s="4" t="s">
        <v>489</v>
      </c>
      <c r="BE206" s="4" t="s">
        <v>490</v>
      </c>
      <c r="BF206" s="4" t="s">
        <v>491</v>
      </c>
      <c r="BG206" s="4" t="s">
        <v>492</v>
      </c>
      <c r="BH206" s="4" t="s">
        <v>493</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2919</v>
      </c>
      <c r="B207" s="4" t="s">
        <v>112</v>
      </c>
      <c r="C207" s="29">
        <v>20241220</v>
      </c>
      <c r="D207" s="4" t="s">
        <v>2920</v>
      </c>
      <c r="E207" s="4" t="s">
        <v>2921</v>
      </c>
      <c r="F207" s="4" t="s">
        <v>2267</v>
      </c>
      <c r="G207" s="4" t="s">
        <v>116</v>
      </c>
      <c r="H207" s="4" t="s">
        <v>2268</v>
      </c>
      <c r="I207" s="4" t="s">
        <v>116</v>
      </c>
      <c r="J207" s="4" t="s">
        <v>116</v>
      </c>
      <c r="K207" s="4" t="s">
        <v>116</v>
      </c>
      <c r="L207" s="4" t="s">
        <v>116</v>
      </c>
      <c r="M207" s="5" t="s">
        <v>2393</v>
      </c>
      <c r="N207" s="5" t="s">
        <v>2572</v>
      </c>
      <c r="O207" s="4" t="s">
        <v>112</v>
      </c>
      <c r="P207" s="6" t="s">
        <v>122</v>
      </c>
      <c r="Q207" s="2" t="s">
        <v>122</v>
      </c>
      <c r="R207" s="4" t="s">
        <v>122</v>
      </c>
      <c r="S207" s="4" t="s">
        <v>2922</v>
      </c>
      <c r="T207" s="29">
        <v>9782409034312</v>
      </c>
      <c r="U207" s="4" t="s">
        <v>124</v>
      </c>
      <c r="V207" s="29">
        <v>9782409034305</v>
      </c>
      <c r="W207" s="4" t="s">
        <v>125</v>
      </c>
      <c r="X207" s="4" t="s">
        <v>126</v>
      </c>
      <c r="Y207" s="4" t="s">
        <v>112</v>
      </c>
      <c r="Z207" s="29">
        <v>2022</v>
      </c>
      <c r="AA207" s="4" t="s">
        <v>127</v>
      </c>
      <c r="AB207" s="4" t="s">
        <v>249</v>
      </c>
      <c r="AC207" s="4" t="s">
        <v>129</v>
      </c>
      <c r="AD207" s="4" t="s">
        <v>130</v>
      </c>
      <c r="AE207" s="4" t="s">
        <v>131</v>
      </c>
      <c r="AF207" s="4" t="s">
        <v>132</v>
      </c>
      <c r="AG207" s="4" t="s">
        <v>133</v>
      </c>
      <c r="AH207" s="4" t="s">
        <v>134</v>
      </c>
      <c r="AI207" s="4" t="s">
        <v>135</v>
      </c>
      <c r="AJ207" s="4" t="s">
        <v>136</v>
      </c>
      <c r="AK207" s="4" t="s">
        <v>137</v>
      </c>
      <c r="AL207" s="4" t="s">
        <v>138</v>
      </c>
      <c r="AM207" s="4" t="s">
        <v>139</v>
      </c>
      <c r="AN207" s="4" t="s">
        <v>140</v>
      </c>
      <c r="AO207" s="4" t="s">
        <v>141</v>
      </c>
      <c r="AP207" s="4" t="s">
        <v>116</v>
      </c>
      <c r="AQ207" s="4" t="s">
        <v>2923</v>
      </c>
      <c r="AR207" s="4" t="s">
        <v>76</v>
      </c>
      <c r="AS207" s="4" t="s">
        <v>2924</v>
      </c>
      <c r="AT207" s="4" t="s">
        <v>2925</v>
      </c>
      <c r="AU207" s="4" t="s">
        <v>2926</v>
      </c>
      <c r="AV207" s="4" t="s">
        <v>2927</v>
      </c>
      <c r="AW207" s="4" t="s">
        <v>2928</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2929</v>
      </c>
      <c r="B208" s="4" t="s">
        <v>112</v>
      </c>
      <c r="C208" s="29">
        <v>20241220</v>
      </c>
      <c r="D208" s="4" t="s">
        <v>2930</v>
      </c>
      <c r="E208" s="4" t="s">
        <v>2931</v>
      </c>
      <c r="F208" s="4" t="s">
        <v>2932</v>
      </c>
      <c r="G208" s="4" t="s">
        <v>116</v>
      </c>
      <c r="H208" s="4" t="s">
        <v>2933</v>
      </c>
      <c r="I208" s="4" t="s">
        <v>116</v>
      </c>
      <c r="J208" s="4" t="s">
        <v>116</v>
      </c>
      <c r="K208" s="4" t="s">
        <v>116</v>
      </c>
      <c r="L208" s="4" t="s">
        <v>116</v>
      </c>
      <c r="M208" s="5" t="s">
        <v>2324</v>
      </c>
      <c r="N208" s="5" t="s">
        <v>2934</v>
      </c>
      <c r="O208" s="4" t="s">
        <v>112</v>
      </c>
      <c r="P208" s="6" t="s">
        <v>122</v>
      </c>
      <c r="Q208" s="2" t="s">
        <v>122</v>
      </c>
      <c r="R208" s="4" t="s">
        <v>122</v>
      </c>
      <c r="S208" s="4" t="s">
        <v>2935</v>
      </c>
      <c r="T208" s="29">
        <v>9782409037696</v>
      </c>
      <c r="U208" s="4" t="s">
        <v>124</v>
      </c>
      <c r="V208" s="29">
        <v>9782409037689</v>
      </c>
      <c r="W208" s="4" t="s">
        <v>125</v>
      </c>
      <c r="X208" s="4" t="s">
        <v>126</v>
      </c>
      <c r="Y208" s="4" t="s">
        <v>112</v>
      </c>
      <c r="Z208" s="29">
        <v>2022</v>
      </c>
      <c r="AA208" s="4" t="s">
        <v>127</v>
      </c>
      <c r="AB208" s="4" t="s">
        <v>164</v>
      </c>
      <c r="AC208" s="4" t="s">
        <v>129</v>
      </c>
      <c r="AD208" s="4" t="s">
        <v>130</v>
      </c>
      <c r="AE208" s="4" t="s">
        <v>131</v>
      </c>
      <c r="AF208" s="4" t="s">
        <v>132</v>
      </c>
      <c r="AG208" s="4" t="s">
        <v>133</v>
      </c>
      <c r="AH208" s="4" t="s">
        <v>134</v>
      </c>
      <c r="AI208" s="4" t="s">
        <v>135</v>
      </c>
      <c r="AJ208" s="4" t="s">
        <v>136</v>
      </c>
      <c r="AK208" s="4" t="s">
        <v>137</v>
      </c>
      <c r="AL208" s="4" t="s">
        <v>138</v>
      </c>
      <c r="AM208" s="4" t="s">
        <v>139</v>
      </c>
      <c r="AN208" s="4" t="s">
        <v>140</v>
      </c>
      <c r="AO208" s="4" t="s">
        <v>141</v>
      </c>
      <c r="AP208" s="4" t="s">
        <v>116</v>
      </c>
      <c r="AQ208" s="4" t="s">
        <v>2936</v>
      </c>
      <c r="AR208" s="4" t="s">
        <v>76</v>
      </c>
      <c r="AS208" s="4" t="s">
        <v>2937</v>
      </c>
      <c r="AT208" s="4" t="s">
        <v>2938</v>
      </c>
      <c r="AU208" s="4" t="s">
        <v>2939</v>
      </c>
      <c r="AV208" s="4" t="s">
        <v>2940</v>
      </c>
      <c r="AW208" s="4" t="s">
        <v>2941</v>
      </c>
      <c r="AX208" s="4" t="s">
        <v>2942</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2943</v>
      </c>
      <c r="B209" s="4" t="s">
        <v>112</v>
      </c>
      <c r="C209" s="29">
        <v>20241220</v>
      </c>
      <c r="D209" s="4" t="s">
        <v>2944</v>
      </c>
      <c r="E209" s="4" t="s">
        <v>2945</v>
      </c>
      <c r="F209" s="4" t="s">
        <v>2946</v>
      </c>
      <c r="G209" s="4" t="s">
        <v>116</v>
      </c>
      <c r="H209" s="4" t="s">
        <v>2947</v>
      </c>
      <c r="I209" s="4" t="s">
        <v>116</v>
      </c>
      <c r="J209" s="4" t="s">
        <v>116</v>
      </c>
      <c r="K209" s="4" t="s">
        <v>116</v>
      </c>
      <c r="L209" s="4" t="s">
        <v>116</v>
      </c>
      <c r="M209" s="5" t="s">
        <v>2511</v>
      </c>
      <c r="N209" s="5" t="s">
        <v>675</v>
      </c>
      <c r="O209" s="4" t="s">
        <v>112</v>
      </c>
      <c r="P209" s="6" t="s">
        <v>122</v>
      </c>
      <c r="Q209" s="2" t="s">
        <v>122</v>
      </c>
      <c r="R209" s="4" t="s">
        <v>122</v>
      </c>
      <c r="S209" s="4" t="s">
        <v>2948</v>
      </c>
      <c r="T209" s="29">
        <v>9782409037436</v>
      </c>
      <c r="U209" s="4" t="s">
        <v>124</v>
      </c>
      <c r="V209" s="29">
        <v>9782409037429</v>
      </c>
      <c r="W209" s="4" t="s">
        <v>125</v>
      </c>
      <c r="X209" s="4" t="s">
        <v>126</v>
      </c>
      <c r="Y209" s="4" t="s">
        <v>112</v>
      </c>
      <c r="Z209" s="29">
        <v>2022</v>
      </c>
      <c r="AA209" s="4" t="s">
        <v>127</v>
      </c>
      <c r="AB209" s="4" t="s">
        <v>152</v>
      </c>
      <c r="AC209" s="4" t="s">
        <v>129</v>
      </c>
      <c r="AD209" s="4" t="s">
        <v>130</v>
      </c>
      <c r="AE209" s="4" t="s">
        <v>131</v>
      </c>
      <c r="AF209" s="4" t="s">
        <v>132</v>
      </c>
      <c r="AG209" s="4" t="s">
        <v>133</v>
      </c>
      <c r="AH209" s="4" t="s">
        <v>134</v>
      </c>
      <c r="AI209" s="4" t="s">
        <v>135</v>
      </c>
      <c r="AJ209" s="4" t="s">
        <v>136</v>
      </c>
      <c r="AK209" s="4" t="s">
        <v>137</v>
      </c>
      <c r="AL209" s="4" t="s">
        <v>138</v>
      </c>
      <c r="AM209" s="4" t="s">
        <v>139</v>
      </c>
      <c r="AN209" s="4" t="s">
        <v>140</v>
      </c>
      <c r="AO209" s="4" t="s">
        <v>141</v>
      </c>
      <c r="AP209" s="4" t="s">
        <v>116</v>
      </c>
      <c r="AQ209" s="4" t="s">
        <v>2949</v>
      </c>
      <c r="AR209" s="4" t="s">
        <v>76</v>
      </c>
      <c r="AS209" s="4" t="s">
        <v>1522</v>
      </c>
      <c r="AT209" s="4" t="s">
        <v>2950</v>
      </c>
      <c r="AU209" s="4" t="s">
        <v>1532</v>
      </c>
      <c r="AV209" s="4" t="s">
        <v>2951</v>
      </c>
      <c r="AW209" s="4" t="s">
        <v>2952</v>
      </c>
      <c r="AX209" s="4" t="s">
        <v>2953</v>
      </c>
      <c r="AY209" s="4" t="s">
        <v>2954</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2955</v>
      </c>
      <c r="B210" s="4" t="s">
        <v>112</v>
      </c>
      <c r="C210" s="29">
        <v>20241220</v>
      </c>
      <c r="D210" s="4" t="s">
        <v>2956</v>
      </c>
      <c r="E210" s="4" t="s">
        <v>2957</v>
      </c>
      <c r="F210" s="4" t="s">
        <v>945</v>
      </c>
      <c r="G210" s="4" t="s">
        <v>116</v>
      </c>
      <c r="H210" s="4" t="s">
        <v>946</v>
      </c>
      <c r="I210" s="4" t="s">
        <v>116</v>
      </c>
      <c r="J210" s="4" t="s">
        <v>116</v>
      </c>
      <c r="K210" s="4" t="s">
        <v>116</v>
      </c>
      <c r="L210" s="4" t="s">
        <v>116</v>
      </c>
      <c r="M210" s="5" t="s">
        <v>2364</v>
      </c>
      <c r="N210" s="5" t="s">
        <v>2958</v>
      </c>
      <c r="O210" s="4" t="s">
        <v>112</v>
      </c>
      <c r="P210" s="6" t="s">
        <v>122</v>
      </c>
      <c r="Q210" s="2" t="s">
        <v>122</v>
      </c>
      <c r="R210" s="4" t="s">
        <v>122</v>
      </c>
      <c r="S210" s="4" t="s">
        <v>2959</v>
      </c>
      <c r="T210" s="29">
        <v>9782409038136</v>
      </c>
      <c r="U210" s="4" t="s">
        <v>124</v>
      </c>
      <c r="V210" s="29">
        <v>9782409038129</v>
      </c>
      <c r="W210" s="4" t="s">
        <v>125</v>
      </c>
      <c r="X210" s="4" t="s">
        <v>126</v>
      </c>
      <c r="Y210" s="4" t="s">
        <v>112</v>
      </c>
      <c r="Z210" s="29">
        <v>2022</v>
      </c>
      <c r="AA210" s="4" t="s">
        <v>127</v>
      </c>
      <c r="AB210" s="4" t="s">
        <v>164</v>
      </c>
      <c r="AC210" s="4" t="s">
        <v>129</v>
      </c>
      <c r="AD210" s="4" t="s">
        <v>130</v>
      </c>
      <c r="AE210" s="4" t="s">
        <v>131</v>
      </c>
      <c r="AF210" s="4" t="s">
        <v>132</v>
      </c>
      <c r="AG210" s="4" t="s">
        <v>133</v>
      </c>
      <c r="AH210" s="4" t="s">
        <v>134</v>
      </c>
      <c r="AI210" s="4" t="s">
        <v>135</v>
      </c>
      <c r="AJ210" s="4" t="s">
        <v>136</v>
      </c>
      <c r="AK210" s="4" t="s">
        <v>137</v>
      </c>
      <c r="AL210" s="4" t="s">
        <v>138</v>
      </c>
      <c r="AM210" s="4" t="s">
        <v>139</v>
      </c>
      <c r="AN210" s="4" t="s">
        <v>140</v>
      </c>
      <c r="AO210" s="4" t="s">
        <v>141</v>
      </c>
      <c r="AP210" s="4" t="s">
        <v>116</v>
      </c>
      <c r="AQ210" s="4" t="s">
        <v>2960</v>
      </c>
      <c r="AR210" s="4" t="s">
        <v>76</v>
      </c>
      <c r="AS210" s="4" t="s">
        <v>2961</v>
      </c>
      <c r="AT210" s="4" t="s">
        <v>480</v>
      </c>
      <c r="AU210" s="4" t="s">
        <v>2962</v>
      </c>
      <c r="AV210" s="4" t="s">
        <v>2963</v>
      </c>
      <c r="AW210" s="4" t="s">
        <v>1869</v>
      </c>
      <c r="AX210" s="4" t="s">
        <v>486</v>
      </c>
      <c r="AY210" s="4" t="s">
        <v>1910</v>
      </c>
      <c r="AZ210" s="4" t="s">
        <v>2964</v>
      </c>
      <c r="BA210" s="4" t="s">
        <v>2965</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2966</v>
      </c>
      <c r="B211" s="4" t="s">
        <v>112</v>
      </c>
      <c r="C211" s="29">
        <v>20241220</v>
      </c>
      <c r="D211" s="4" t="s">
        <v>2967</v>
      </c>
      <c r="E211" s="4" t="s">
        <v>2968</v>
      </c>
      <c r="F211" s="4" t="s">
        <v>2969</v>
      </c>
      <c r="G211" s="4" t="s">
        <v>116</v>
      </c>
      <c r="H211" s="4" t="s">
        <v>2970</v>
      </c>
      <c r="I211" s="4" t="s">
        <v>116</v>
      </c>
      <c r="J211" s="4" t="s">
        <v>116</v>
      </c>
      <c r="K211" s="4" t="s">
        <v>116</v>
      </c>
      <c r="L211" s="4" t="s">
        <v>116</v>
      </c>
      <c r="M211" s="5" t="s">
        <v>2711</v>
      </c>
      <c r="N211" s="5" t="s">
        <v>2971</v>
      </c>
      <c r="O211" s="4" t="s">
        <v>112</v>
      </c>
      <c r="P211" s="6" t="s">
        <v>122</v>
      </c>
      <c r="Q211" s="2" t="s">
        <v>122</v>
      </c>
      <c r="R211" s="4" t="s">
        <v>122</v>
      </c>
      <c r="S211" s="4" t="s">
        <v>2972</v>
      </c>
      <c r="T211" s="29">
        <v>9782409036446</v>
      </c>
      <c r="U211" s="4" t="s">
        <v>124</v>
      </c>
      <c r="V211" s="29">
        <v>9782409036439</v>
      </c>
      <c r="W211" s="4" t="s">
        <v>125</v>
      </c>
      <c r="X211" s="4" t="s">
        <v>126</v>
      </c>
      <c r="Y211" s="4" t="s">
        <v>112</v>
      </c>
      <c r="Z211" s="29">
        <v>2022</v>
      </c>
      <c r="AA211" s="4" t="s">
        <v>127</v>
      </c>
      <c r="AB211" s="4" t="s">
        <v>164</v>
      </c>
      <c r="AC211" s="4" t="s">
        <v>129</v>
      </c>
      <c r="AD211" s="4" t="s">
        <v>130</v>
      </c>
      <c r="AE211" s="4" t="s">
        <v>131</v>
      </c>
      <c r="AF211" s="4" t="s">
        <v>132</v>
      </c>
      <c r="AG211" s="4" t="s">
        <v>133</v>
      </c>
      <c r="AH211" s="4" t="s">
        <v>134</v>
      </c>
      <c r="AI211" s="4" t="s">
        <v>135</v>
      </c>
      <c r="AJ211" s="4" t="s">
        <v>136</v>
      </c>
      <c r="AK211" s="4" t="s">
        <v>137</v>
      </c>
      <c r="AL211" s="4" t="s">
        <v>138</v>
      </c>
      <c r="AM211" s="4" t="s">
        <v>139</v>
      </c>
      <c r="AN211" s="4" t="s">
        <v>140</v>
      </c>
      <c r="AO211" s="4" t="s">
        <v>141</v>
      </c>
      <c r="AP211" s="4" t="s">
        <v>116</v>
      </c>
      <c r="AQ211" s="4" t="s">
        <v>2973</v>
      </c>
      <c r="AR211" s="4" t="s">
        <v>76</v>
      </c>
      <c r="AS211" s="4" t="s">
        <v>2974</v>
      </c>
      <c r="AT211" s="4" t="s">
        <v>2962</v>
      </c>
      <c r="AU211" s="4" t="s">
        <v>2975</v>
      </c>
      <c r="AV211" s="4" t="s">
        <v>2976</v>
      </c>
      <c r="AW211" s="4" t="s">
        <v>2977</v>
      </c>
      <c r="AX211" s="4" t="s">
        <v>2978</v>
      </c>
      <c r="AY211" s="4" t="s">
        <v>2979</v>
      </c>
      <c r="AZ211" s="4" t="s">
        <v>2980</v>
      </c>
      <c r="BA211" s="4" t="s">
        <v>1618</v>
      </c>
      <c r="BB211" s="4" t="s">
        <v>2088</v>
      </c>
      <c r="BC211" s="4" t="s">
        <v>714</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2981</v>
      </c>
      <c r="B212" s="4" t="s">
        <v>112</v>
      </c>
      <c r="C212" s="29">
        <v>20241220</v>
      </c>
      <c r="D212" s="4" t="s">
        <v>2982</v>
      </c>
      <c r="E212" s="4" t="s">
        <v>2983</v>
      </c>
      <c r="F212" s="4" t="s">
        <v>2984</v>
      </c>
      <c r="G212" s="4" t="s">
        <v>116</v>
      </c>
      <c r="H212" s="4" t="s">
        <v>2985</v>
      </c>
      <c r="I212" s="4" t="s">
        <v>2986</v>
      </c>
      <c r="J212" s="4" t="s">
        <v>116</v>
      </c>
      <c r="K212" s="4" t="s">
        <v>116</v>
      </c>
      <c r="L212" s="4" t="s">
        <v>116</v>
      </c>
      <c r="M212" s="5" t="s">
        <v>2527</v>
      </c>
      <c r="N212" s="5" t="s">
        <v>2987</v>
      </c>
      <c r="O212" s="4" t="s">
        <v>112</v>
      </c>
      <c r="P212" s="6" t="s">
        <v>122</v>
      </c>
      <c r="Q212" s="2" t="s">
        <v>122</v>
      </c>
      <c r="R212" s="4" t="s">
        <v>122</v>
      </c>
      <c r="S212" s="4" t="s">
        <v>2988</v>
      </c>
      <c r="T212" s="29">
        <v>9782409033650</v>
      </c>
      <c r="U212" s="4" t="s">
        <v>124</v>
      </c>
      <c r="V212" s="29">
        <v>9782409033643</v>
      </c>
      <c r="W212" s="4" t="s">
        <v>125</v>
      </c>
      <c r="X212" s="4" t="s">
        <v>126</v>
      </c>
      <c r="Y212" s="4" t="s">
        <v>112</v>
      </c>
      <c r="Z212" s="29">
        <v>2022</v>
      </c>
      <c r="AA212" s="4" t="s">
        <v>127</v>
      </c>
      <c r="AB212" s="4" t="s">
        <v>128</v>
      </c>
      <c r="AC212" s="4" t="s">
        <v>129</v>
      </c>
      <c r="AD212" s="4" t="s">
        <v>130</v>
      </c>
      <c r="AE212" s="4" t="s">
        <v>131</v>
      </c>
      <c r="AF212" s="4" t="s">
        <v>132</v>
      </c>
      <c r="AG212" s="4" t="s">
        <v>133</v>
      </c>
      <c r="AH212" s="4" t="s">
        <v>134</v>
      </c>
      <c r="AI212" s="4" t="s">
        <v>135</v>
      </c>
      <c r="AJ212" s="4" t="s">
        <v>136</v>
      </c>
      <c r="AK212" s="4" t="s">
        <v>137</v>
      </c>
      <c r="AL212" s="4" t="s">
        <v>138</v>
      </c>
      <c r="AM212" s="4" t="s">
        <v>139</v>
      </c>
      <c r="AN212" s="4" t="s">
        <v>140</v>
      </c>
      <c r="AO212" s="4" t="s">
        <v>141</v>
      </c>
      <c r="AP212" s="4" t="s">
        <v>116</v>
      </c>
      <c r="AQ212" s="4" t="s">
        <v>2989</v>
      </c>
      <c r="AR212" s="4" t="s">
        <v>76</v>
      </c>
      <c r="AS212" s="4" t="s">
        <v>2990</v>
      </c>
      <c r="AT212" s="4" t="s">
        <v>2991</v>
      </c>
      <c r="AU212" s="4" t="s">
        <v>2992</v>
      </c>
      <c r="AV212" s="4" t="s">
        <v>2993</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2994</v>
      </c>
      <c r="B213" s="4" t="s">
        <v>112</v>
      </c>
      <c r="C213" s="29">
        <v>20241220</v>
      </c>
      <c r="D213" s="4" t="s">
        <v>2995</v>
      </c>
      <c r="E213" s="4" t="s">
        <v>2996</v>
      </c>
      <c r="F213" s="4" t="s">
        <v>825</v>
      </c>
      <c r="G213" s="4" t="s">
        <v>116</v>
      </c>
      <c r="H213" s="4" t="s">
        <v>826</v>
      </c>
      <c r="I213" s="4" t="s">
        <v>116</v>
      </c>
      <c r="J213" s="4" t="s">
        <v>116</v>
      </c>
      <c r="K213" s="4" t="s">
        <v>116</v>
      </c>
      <c r="L213" s="4" t="s">
        <v>116</v>
      </c>
      <c r="M213" s="5" t="s">
        <v>2527</v>
      </c>
      <c r="N213" s="5" t="s">
        <v>1378</v>
      </c>
      <c r="O213" s="4" t="s">
        <v>112</v>
      </c>
      <c r="P213" s="6" t="s">
        <v>122</v>
      </c>
      <c r="Q213" s="2" t="s">
        <v>122</v>
      </c>
      <c r="R213" s="4" t="s">
        <v>122</v>
      </c>
      <c r="S213" s="4" t="s">
        <v>2997</v>
      </c>
      <c r="T213" s="29">
        <v>9782409033797</v>
      </c>
      <c r="U213" s="4" t="s">
        <v>124</v>
      </c>
      <c r="V213" s="29">
        <v>9782409033780</v>
      </c>
      <c r="W213" s="4" t="s">
        <v>125</v>
      </c>
      <c r="X213" s="4" t="s">
        <v>126</v>
      </c>
      <c r="Y213" s="4" t="s">
        <v>112</v>
      </c>
      <c r="Z213" s="29">
        <v>2022</v>
      </c>
      <c r="AA213" s="4" t="s">
        <v>127</v>
      </c>
      <c r="AB213" s="4" t="s">
        <v>152</v>
      </c>
      <c r="AC213" s="4" t="s">
        <v>129</v>
      </c>
      <c r="AD213" s="4" t="s">
        <v>130</v>
      </c>
      <c r="AE213" s="4" t="s">
        <v>131</v>
      </c>
      <c r="AF213" s="4" t="s">
        <v>132</v>
      </c>
      <c r="AG213" s="4" t="s">
        <v>133</v>
      </c>
      <c r="AH213" s="4" t="s">
        <v>134</v>
      </c>
      <c r="AI213" s="4" t="s">
        <v>135</v>
      </c>
      <c r="AJ213" s="4" t="s">
        <v>136</v>
      </c>
      <c r="AK213" s="4" t="s">
        <v>137</v>
      </c>
      <c r="AL213" s="4" t="s">
        <v>138</v>
      </c>
      <c r="AM213" s="4" t="s">
        <v>139</v>
      </c>
      <c r="AN213" s="4" t="s">
        <v>140</v>
      </c>
      <c r="AO213" s="4" t="s">
        <v>141</v>
      </c>
      <c r="AP213" s="4" t="s">
        <v>116</v>
      </c>
      <c r="AQ213" s="4" t="s">
        <v>2998</v>
      </c>
      <c r="AR213" s="4" t="s">
        <v>76</v>
      </c>
      <c r="AS213" s="4" t="s">
        <v>2999</v>
      </c>
      <c r="AT213" s="4" t="s">
        <v>3000</v>
      </c>
      <c r="AU213" s="4" t="s">
        <v>3001</v>
      </c>
      <c r="AV213" s="4" t="s">
        <v>3002</v>
      </c>
      <c r="AW213" s="4" t="s">
        <v>1834</v>
      </c>
      <c r="AX213" s="4" t="s">
        <v>756</v>
      </c>
      <c r="AY213" s="4" t="s">
        <v>1200</v>
      </c>
      <c r="AZ213" s="4" t="s">
        <v>3003</v>
      </c>
      <c r="BA213" s="4" t="s">
        <v>758</v>
      </c>
      <c r="BB213" s="4" t="s">
        <v>3004</v>
      </c>
      <c r="BC213" s="4" t="s">
        <v>3005</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3006</v>
      </c>
      <c r="B214" s="4" t="s">
        <v>112</v>
      </c>
      <c r="C214" s="29">
        <v>20241220</v>
      </c>
      <c r="D214" s="4" t="s">
        <v>3007</v>
      </c>
      <c r="E214" s="4" t="s">
        <v>3008</v>
      </c>
      <c r="F214" s="4" t="s">
        <v>3009</v>
      </c>
      <c r="G214" s="4" t="s">
        <v>116</v>
      </c>
      <c r="H214" s="4" t="s">
        <v>3010</v>
      </c>
      <c r="I214" s="4" t="s">
        <v>116</v>
      </c>
      <c r="J214" s="4" t="s">
        <v>116</v>
      </c>
      <c r="K214" s="4" t="s">
        <v>116</v>
      </c>
      <c r="L214" s="4" t="s">
        <v>116</v>
      </c>
      <c r="M214" s="5" t="s">
        <v>2638</v>
      </c>
      <c r="N214" s="5" t="s">
        <v>3011</v>
      </c>
      <c r="O214" s="4" t="s">
        <v>112</v>
      </c>
      <c r="P214" s="6" t="s">
        <v>122</v>
      </c>
      <c r="Q214" s="2" t="s">
        <v>122</v>
      </c>
      <c r="R214" s="4" t="s">
        <v>122</v>
      </c>
      <c r="S214" s="4" t="s">
        <v>3012</v>
      </c>
      <c r="T214" s="29">
        <v>9782409036125</v>
      </c>
      <c r="U214" s="4" t="s">
        <v>124</v>
      </c>
      <c r="V214" s="29">
        <v>9782409036118</v>
      </c>
      <c r="W214" s="4" t="s">
        <v>125</v>
      </c>
      <c r="X214" s="4" t="s">
        <v>126</v>
      </c>
      <c r="Y214" s="4" t="s">
        <v>112</v>
      </c>
      <c r="Z214" s="29">
        <v>2022</v>
      </c>
      <c r="AA214" s="4" t="s">
        <v>127</v>
      </c>
      <c r="AB214" s="4" t="s">
        <v>1456</v>
      </c>
      <c r="AC214" s="4" t="s">
        <v>129</v>
      </c>
      <c r="AD214" s="4" t="s">
        <v>130</v>
      </c>
      <c r="AE214" s="4" t="s">
        <v>131</v>
      </c>
      <c r="AF214" s="4" t="s">
        <v>132</v>
      </c>
      <c r="AG214" s="4" t="s">
        <v>133</v>
      </c>
      <c r="AH214" s="4" t="s">
        <v>134</v>
      </c>
      <c r="AI214" s="4" t="s">
        <v>135</v>
      </c>
      <c r="AJ214" s="4" t="s">
        <v>136</v>
      </c>
      <c r="AK214" s="4" t="s">
        <v>137</v>
      </c>
      <c r="AL214" s="4" t="s">
        <v>138</v>
      </c>
      <c r="AM214" s="4" t="s">
        <v>139</v>
      </c>
      <c r="AN214" s="4" t="s">
        <v>140</v>
      </c>
      <c r="AO214" s="4" t="s">
        <v>141</v>
      </c>
      <c r="AP214" s="4" t="s">
        <v>116</v>
      </c>
      <c r="AQ214" s="4" t="s">
        <v>3013</v>
      </c>
      <c r="AR214" s="4" t="s">
        <v>76</v>
      </c>
      <c r="AS214" s="4" t="s">
        <v>1616</v>
      </c>
      <c r="AT214" s="4" t="s">
        <v>3014</v>
      </c>
      <c r="AU214" s="4" t="s">
        <v>3015</v>
      </c>
      <c r="AV214" s="4" t="s">
        <v>609</v>
      </c>
      <c r="AW214" s="4" t="s">
        <v>3016</v>
      </c>
      <c r="AX214" s="4" t="s">
        <v>3017</v>
      </c>
      <c r="AY214" s="4" t="s">
        <v>3018</v>
      </c>
      <c r="AZ214" s="4" t="s">
        <v>2853</v>
      </c>
      <c r="BA214" s="4" t="s">
        <v>3019</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3020</v>
      </c>
      <c r="B215" s="4" t="s">
        <v>112</v>
      </c>
      <c r="C215" s="29">
        <v>20241220</v>
      </c>
      <c r="D215" s="4" t="s">
        <v>3021</v>
      </c>
      <c r="E215" s="4" t="s">
        <v>3022</v>
      </c>
      <c r="F215" s="4" t="s">
        <v>2636</v>
      </c>
      <c r="G215" s="4" t="s">
        <v>116</v>
      </c>
      <c r="H215" s="4" t="s">
        <v>2637</v>
      </c>
      <c r="I215" s="4" t="s">
        <v>116</v>
      </c>
      <c r="J215" s="4" t="s">
        <v>116</v>
      </c>
      <c r="K215" s="4" t="s">
        <v>116</v>
      </c>
      <c r="L215" s="4" t="s">
        <v>116</v>
      </c>
      <c r="M215" s="5" t="s">
        <v>2448</v>
      </c>
      <c r="N215" s="5" t="s">
        <v>3023</v>
      </c>
      <c r="O215" s="4" t="s">
        <v>112</v>
      </c>
      <c r="P215" s="6" t="s">
        <v>122</v>
      </c>
      <c r="Q215" s="2" t="s">
        <v>122</v>
      </c>
      <c r="R215" s="4" t="s">
        <v>122</v>
      </c>
      <c r="S215" s="4" t="s">
        <v>3024</v>
      </c>
      <c r="T215" s="29">
        <v>9782409034565</v>
      </c>
      <c r="U215" s="4" t="s">
        <v>124</v>
      </c>
      <c r="V215" s="29">
        <v>9782409034558</v>
      </c>
      <c r="W215" s="4" t="s">
        <v>125</v>
      </c>
      <c r="X215" s="4" t="s">
        <v>126</v>
      </c>
      <c r="Y215" s="4" t="s">
        <v>112</v>
      </c>
      <c r="Z215" s="29">
        <v>2022</v>
      </c>
      <c r="AA215" s="4" t="s">
        <v>127</v>
      </c>
      <c r="AB215" s="4" t="s">
        <v>164</v>
      </c>
      <c r="AC215" s="4" t="s">
        <v>129</v>
      </c>
      <c r="AD215" s="4" t="s">
        <v>130</v>
      </c>
      <c r="AE215" s="4" t="s">
        <v>131</v>
      </c>
      <c r="AF215" s="4" t="s">
        <v>132</v>
      </c>
      <c r="AG215" s="4" t="s">
        <v>133</v>
      </c>
      <c r="AH215" s="4" t="s">
        <v>134</v>
      </c>
      <c r="AI215" s="4" t="s">
        <v>135</v>
      </c>
      <c r="AJ215" s="4" t="s">
        <v>136</v>
      </c>
      <c r="AK215" s="4" t="s">
        <v>137</v>
      </c>
      <c r="AL215" s="4" t="s">
        <v>138</v>
      </c>
      <c r="AM215" s="4" t="s">
        <v>139</v>
      </c>
      <c r="AN215" s="4" t="s">
        <v>140</v>
      </c>
      <c r="AO215" s="4" t="s">
        <v>141</v>
      </c>
      <c r="AP215" s="4" t="s">
        <v>116</v>
      </c>
      <c r="AQ215" s="4" t="s">
        <v>3025</v>
      </c>
      <c r="AR215" s="4" t="s">
        <v>76</v>
      </c>
      <c r="AS215" s="4" t="s">
        <v>3026</v>
      </c>
      <c r="AT215" s="4" t="s">
        <v>3027</v>
      </c>
      <c r="AU215" s="4" t="s">
        <v>3028</v>
      </c>
      <c r="AV215" s="4" t="s">
        <v>3029</v>
      </c>
      <c r="AW215" s="4" t="s">
        <v>3030</v>
      </c>
      <c r="AX215" s="4" t="s">
        <v>3031</v>
      </c>
      <c r="AY215" s="4" t="s">
        <v>3032</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3033</v>
      </c>
      <c r="B216" s="4" t="s">
        <v>112</v>
      </c>
      <c r="C216" s="29">
        <v>20241220</v>
      </c>
      <c r="D216" s="4" t="s">
        <v>3034</v>
      </c>
      <c r="E216" s="4" t="s">
        <v>3035</v>
      </c>
      <c r="F216" s="4" t="s">
        <v>2462</v>
      </c>
      <c r="G216" s="4" t="s">
        <v>116</v>
      </c>
      <c r="H216" s="4" t="s">
        <v>359</v>
      </c>
      <c r="I216" s="4" t="s">
        <v>886</v>
      </c>
      <c r="J216" s="4" t="s">
        <v>116</v>
      </c>
      <c r="K216" s="4" t="s">
        <v>116</v>
      </c>
      <c r="L216" s="4" t="s">
        <v>116</v>
      </c>
      <c r="M216" s="5" t="s">
        <v>2511</v>
      </c>
      <c r="N216" s="5" t="s">
        <v>3036</v>
      </c>
      <c r="O216" s="4" t="s">
        <v>112</v>
      </c>
      <c r="P216" s="6" t="s">
        <v>122</v>
      </c>
      <c r="Q216" s="2" t="s">
        <v>122</v>
      </c>
      <c r="R216" s="4" t="s">
        <v>122</v>
      </c>
      <c r="S216" s="4" t="s">
        <v>3037</v>
      </c>
      <c r="T216" s="29">
        <v>9782409037290</v>
      </c>
      <c r="U216" s="4" t="s">
        <v>124</v>
      </c>
      <c r="V216" s="29">
        <v>9782409037283</v>
      </c>
      <c r="W216" s="4" t="s">
        <v>125</v>
      </c>
      <c r="X216" s="4" t="s">
        <v>126</v>
      </c>
      <c r="Y216" s="4" t="s">
        <v>112</v>
      </c>
      <c r="Z216" s="29">
        <v>2022</v>
      </c>
      <c r="AA216" s="4" t="s">
        <v>127</v>
      </c>
      <c r="AB216" s="4" t="s">
        <v>333</v>
      </c>
      <c r="AC216" s="4" t="s">
        <v>129</v>
      </c>
      <c r="AD216" s="4" t="s">
        <v>130</v>
      </c>
      <c r="AE216" s="4" t="s">
        <v>131</v>
      </c>
      <c r="AF216" s="4" t="s">
        <v>132</v>
      </c>
      <c r="AG216" s="4" t="s">
        <v>133</v>
      </c>
      <c r="AH216" s="4" t="s">
        <v>134</v>
      </c>
      <c r="AI216" s="4" t="s">
        <v>135</v>
      </c>
      <c r="AJ216" s="4" t="s">
        <v>136</v>
      </c>
      <c r="AK216" s="4" t="s">
        <v>137</v>
      </c>
      <c r="AL216" s="4" t="s">
        <v>138</v>
      </c>
      <c r="AM216" s="4" t="s">
        <v>139</v>
      </c>
      <c r="AN216" s="4" t="s">
        <v>140</v>
      </c>
      <c r="AO216" s="4" t="s">
        <v>141</v>
      </c>
      <c r="AP216" s="4" t="s">
        <v>116</v>
      </c>
      <c r="AQ216" s="4" t="s">
        <v>3038</v>
      </c>
      <c r="AR216" s="4" t="s">
        <v>76</v>
      </c>
      <c r="AS216" s="4" t="s">
        <v>3039</v>
      </c>
      <c r="AT216" s="4" t="s">
        <v>3040</v>
      </c>
      <c r="AU216" s="4" t="s">
        <v>2472</v>
      </c>
      <c r="AV216" s="4" t="s">
        <v>3041</v>
      </c>
      <c r="AW216" s="4" t="s">
        <v>2829</v>
      </c>
      <c r="AX216" s="4" t="s">
        <v>3042</v>
      </c>
      <c r="AY216" s="4" t="s">
        <v>3043</v>
      </c>
      <c r="AZ216" s="4" t="s">
        <v>3044</v>
      </c>
      <c r="BA216" s="4" t="s">
        <v>2833</v>
      </c>
      <c r="BB216" s="4" t="s">
        <v>3045</v>
      </c>
      <c r="BC216" s="4" t="s">
        <v>3046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3047</v>
      </c>
      <c r="B217" s="4" t="s">
        <v>112</v>
      </c>
      <c r="C217" s="29">
        <v>20241220</v>
      </c>
      <c r="D217" s="4" t="s">
        <v>3048</v>
      </c>
      <c r="E217" s="4" t="s">
        <v>116</v>
      </c>
      <c r="F217" s="4" t="s">
        <v>3049</v>
      </c>
      <c r="G217" s="4" t="s">
        <v>116</v>
      </c>
      <c r="H217" s="4" t="s">
        <v>3050</v>
      </c>
      <c r="I217" s="4" t="s">
        <v>116</v>
      </c>
      <c r="J217" s="4" t="s">
        <v>116</v>
      </c>
      <c r="K217" s="4" t="s">
        <v>116</v>
      </c>
      <c r="L217" s="4" t="s">
        <v>116</v>
      </c>
      <c r="M217" s="5" t="s">
        <v>2385</v>
      </c>
      <c r="N217" s="5" t="s">
        <v>3051</v>
      </c>
      <c r="O217" s="4" t="s">
        <v>112</v>
      </c>
      <c r="P217" s="6" t="s">
        <v>122</v>
      </c>
      <c r="Q217" s="2" t="s">
        <v>122</v>
      </c>
      <c r="R217" s="4" t="s">
        <v>122</v>
      </c>
      <c r="S217" s="4" t="s">
        <v>3052</v>
      </c>
      <c r="T217" s="29">
        <v>9782409025075</v>
      </c>
      <c r="U217" s="4" t="s">
        <v>124</v>
      </c>
      <c r="V217" s="29">
        <v>9782409025068</v>
      </c>
      <c r="W217" s="4" t="s">
        <v>125</v>
      </c>
      <c r="X217" s="4" t="s">
        <v>126</v>
      </c>
      <c r="Y217" s="4" t="s">
        <v>112</v>
      </c>
      <c r="Z217" s="29">
        <v>2022</v>
      </c>
      <c r="AA217" s="4" t="s">
        <v>127</v>
      </c>
      <c r="AB217" s="4" t="s">
        <v>164</v>
      </c>
      <c r="AC217" s="4" t="s">
        <v>129</v>
      </c>
      <c r="AD217" s="4" t="s">
        <v>130</v>
      </c>
      <c r="AE217" s="4" t="s">
        <v>131</v>
      </c>
      <c r="AF217" s="4" t="s">
        <v>132</v>
      </c>
      <c r="AG217" s="4" t="s">
        <v>133</v>
      </c>
      <c r="AH217" s="4" t="s">
        <v>134</v>
      </c>
      <c r="AI217" s="4" t="s">
        <v>135</v>
      </c>
      <c r="AJ217" s="4" t="s">
        <v>136</v>
      </c>
      <c r="AK217" s="4" t="s">
        <v>137</v>
      </c>
      <c r="AL217" s="4" t="s">
        <v>138</v>
      </c>
      <c r="AM217" s="4" t="s">
        <v>139</v>
      </c>
      <c r="AN217" s="4" t="s">
        <v>140</v>
      </c>
      <c r="AO217" s="4" t="s">
        <v>141</v>
      </c>
      <c r="AP217" s="4" t="s">
        <v>116</v>
      </c>
      <c r="AQ217" s="4" t="s">
        <v>3053</v>
      </c>
      <c r="AR217" s="4" t="s">
        <v>76</v>
      </c>
      <c r="AS217" s="4" t="s">
        <v>3054</v>
      </c>
      <c r="AT217" s="4" t="s">
        <v>3055</v>
      </c>
      <c r="AU217" s="4" t="s">
        <v>3056</v>
      </c>
      <c r="AV217" s="4" t="s">
        <v>3057</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3058</v>
      </c>
      <c r="B218" s="4" t="s">
        <v>112</v>
      </c>
      <c r="C218" s="29">
        <v>20241220</v>
      </c>
      <c r="D218" s="4" t="s">
        <v>3059</v>
      </c>
      <c r="E218" s="4" t="s">
        <v>3060</v>
      </c>
      <c r="F218" s="4" t="s">
        <v>1318</v>
      </c>
      <c r="G218" s="4" t="s">
        <v>116</v>
      </c>
      <c r="H218" s="4" t="s">
        <v>1319</v>
      </c>
      <c r="I218" s="4" t="s">
        <v>116</v>
      </c>
      <c r="J218" s="4" t="s">
        <v>116</v>
      </c>
      <c r="K218" s="4" t="s">
        <v>116</v>
      </c>
      <c r="L218" s="4" t="s">
        <v>116</v>
      </c>
      <c r="M218" s="5" t="s">
        <v>2638</v>
      </c>
      <c r="N218" s="5" t="s">
        <v>3061</v>
      </c>
      <c r="O218" s="4" t="s">
        <v>112</v>
      </c>
      <c r="P218" s="6" t="s">
        <v>122</v>
      </c>
      <c r="Q218" s="2" t="s">
        <v>122</v>
      </c>
      <c r="R218" s="4" t="s">
        <v>122</v>
      </c>
      <c r="S218" s="4" t="s">
        <v>3062</v>
      </c>
      <c r="T218" s="29">
        <v>9782409035845</v>
      </c>
      <c r="U218" s="4" t="s">
        <v>124</v>
      </c>
      <c r="V218" s="29">
        <v>9782409035838</v>
      </c>
      <c r="W218" s="4" t="s">
        <v>125</v>
      </c>
      <c r="X218" s="4" t="s">
        <v>126</v>
      </c>
      <c r="Y218" s="4" t="s">
        <v>112</v>
      </c>
      <c r="Z218" s="29">
        <v>2022</v>
      </c>
      <c r="AA218" s="4" t="s">
        <v>127</v>
      </c>
      <c r="AB218" s="4" t="s">
        <v>333</v>
      </c>
      <c r="AC218" s="4" t="s">
        <v>129</v>
      </c>
      <c r="AD218" s="4" t="s">
        <v>130</v>
      </c>
      <c r="AE218" s="4" t="s">
        <v>131</v>
      </c>
      <c r="AF218" s="4" t="s">
        <v>132</v>
      </c>
      <c r="AG218" s="4" t="s">
        <v>133</v>
      </c>
      <c r="AH218" s="4" t="s">
        <v>134</v>
      </c>
      <c r="AI218" s="4" t="s">
        <v>135</v>
      </c>
      <c r="AJ218" s="4" t="s">
        <v>136</v>
      </c>
      <c r="AK218" s="4" t="s">
        <v>137</v>
      </c>
      <c r="AL218" s="4" t="s">
        <v>138</v>
      </c>
      <c r="AM218" s="4" t="s">
        <v>139</v>
      </c>
      <c r="AN218" s="4" t="s">
        <v>140</v>
      </c>
      <c r="AO218" s="4" t="s">
        <v>141</v>
      </c>
      <c r="AP218" s="4" t="s">
        <v>116</v>
      </c>
      <c r="AQ218" s="4" t="s">
        <v>3063</v>
      </c>
      <c r="AR218" s="4" t="s">
        <v>76</v>
      </c>
      <c r="AS218" s="4" t="s">
        <v>3064</v>
      </c>
      <c r="AT218" s="4" t="s">
        <v>2697</v>
      </c>
      <c r="AU218" s="4" t="s">
        <v>3065</v>
      </c>
      <c r="AV218" s="4" t="s">
        <v>1871</v>
      </c>
      <c r="AW218" s="4" t="s">
        <v>1872</v>
      </c>
      <c r="AX218" s="4" t="s">
        <v>2700</v>
      </c>
      <c r="AY218" s="4" t="s">
        <v>3066</v>
      </c>
      <c r="AZ218" s="4" t="s">
        <v>2701</v>
      </c>
      <c r="BA218" s="4" t="s">
        <v>3067</v>
      </c>
      <c r="BB218" s="4" t="s">
        <v>3068</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3069</v>
      </c>
      <c r="B219" s="4" t="s">
        <v>112</v>
      </c>
      <c r="C219" s="29">
        <v>20241220</v>
      </c>
      <c r="D219" s="4" t="s">
        <v>3070</v>
      </c>
      <c r="E219" s="4" t="s">
        <v>116</v>
      </c>
      <c r="F219" s="4" t="s">
        <v>1318</v>
      </c>
      <c r="G219" s="4" t="s">
        <v>116</v>
      </c>
      <c r="H219" s="4" t="s">
        <v>1319</v>
      </c>
      <c r="I219" s="4" t="s">
        <v>116</v>
      </c>
      <c r="J219" s="4" t="s">
        <v>116</v>
      </c>
      <c r="K219" s="4" t="s">
        <v>116</v>
      </c>
      <c r="L219" s="4" t="s">
        <v>116</v>
      </c>
      <c r="M219" s="5" t="s">
        <v>2638</v>
      </c>
      <c r="N219" s="5" t="s">
        <v>3071</v>
      </c>
      <c r="O219" s="4" t="s">
        <v>112</v>
      </c>
      <c r="P219" s="6" t="s">
        <v>122</v>
      </c>
      <c r="Q219" s="2" t="s">
        <v>122</v>
      </c>
      <c r="R219" s="4" t="s">
        <v>122</v>
      </c>
      <c r="S219" s="4" t="s">
        <v>3072</v>
      </c>
      <c r="T219" s="29">
        <v>9782409036002</v>
      </c>
      <c r="U219" s="4" t="s">
        <v>124</v>
      </c>
      <c r="V219" s="29">
        <v>9782409035999</v>
      </c>
      <c r="W219" s="4" t="s">
        <v>125</v>
      </c>
      <c r="X219" s="4" t="s">
        <v>126</v>
      </c>
      <c r="Y219" s="4" t="s">
        <v>112</v>
      </c>
      <c r="Z219" s="29">
        <v>2022</v>
      </c>
      <c r="AA219" s="4" t="s">
        <v>127</v>
      </c>
      <c r="AB219" s="4" t="s">
        <v>333</v>
      </c>
      <c r="AC219" s="4" t="s">
        <v>129</v>
      </c>
      <c r="AD219" s="4" t="s">
        <v>130</v>
      </c>
      <c r="AE219" s="4" t="s">
        <v>131</v>
      </c>
      <c r="AF219" s="4" t="s">
        <v>132</v>
      </c>
      <c r="AG219" s="4" t="s">
        <v>133</v>
      </c>
      <c r="AH219" s="4" t="s">
        <v>134</v>
      </c>
      <c r="AI219" s="4" t="s">
        <v>135</v>
      </c>
      <c r="AJ219" s="4" t="s">
        <v>136</v>
      </c>
      <c r="AK219" s="4" t="s">
        <v>137</v>
      </c>
      <c r="AL219" s="4" t="s">
        <v>138</v>
      </c>
      <c r="AM219" s="4" t="s">
        <v>139</v>
      </c>
      <c r="AN219" s="4" t="s">
        <v>140</v>
      </c>
      <c r="AO219" s="4" t="s">
        <v>141</v>
      </c>
      <c r="AP219" s="4" t="s">
        <v>116</v>
      </c>
      <c r="AQ219" s="4" t="s">
        <v>3073</v>
      </c>
      <c r="AR219" s="4" t="s">
        <v>76</v>
      </c>
      <c r="AS219" s="4" t="s">
        <v>3074</v>
      </c>
      <c r="AT219" s="4" t="s">
        <v>3075</v>
      </c>
      <c r="AU219" s="4" t="s">
        <v>2466</v>
      </c>
      <c r="AV219" s="4" t="s">
        <v>3076</v>
      </c>
      <c r="AW219" s="4" t="s">
        <v>3077</v>
      </c>
      <c r="AX219" s="4" t="s">
        <v>2004</v>
      </c>
      <c r="AY219" s="4" t="s">
        <v>3078</v>
      </c>
      <c r="AZ219" s="4" t="s">
        <v>3079</v>
      </c>
      <c r="BA219" s="4" t="s">
        <v>3080</v>
      </c>
      <c r="BB219" s="4" t="s">
        <v>1871</v>
      </c>
      <c r="BC219" s="4" t="s">
        <v>1872</v>
      </c>
      <c r="BD219" s="4" t="s">
        <v>3081</v>
      </c>
      <c r="BE219" s="4" t="s">
        <v>3066</v>
      </c>
      <c r="BF219" s="4" t="s">
        <v>3082</v>
      </c>
      <c r="BG219" s="4" t="s">
        <v>3083</v>
      </c>
      <c r="BH219" s="4" t="s">
        <v>2830</v>
      </c>
      <c r="BI219" s="4" t="s">
        <v>3084</v>
      </c>
      <c r="BJ219" s="4" t="s">
        <v>2014</v>
      </c>
      <c r="BK219" s="4" t="s">
        <v>1880</v>
      </c>
      <c r="BL219" s="4" t="s">
        <v>3085</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3086</v>
      </c>
      <c r="B220" s="4" t="s">
        <v>112</v>
      </c>
      <c r="C220" s="29">
        <v>20241220</v>
      </c>
      <c r="D220" s="4" t="s">
        <v>3087</v>
      </c>
      <c r="E220" s="4" t="s">
        <v>3088</v>
      </c>
      <c r="F220" s="4" t="s">
        <v>3089</v>
      </c>
      <c r="G220" s="4" t="s">
        <v>116</v>
      </c>
      <c r="H220" s="4" t="s">
        <v>1345</v>
      </c>
      <c r="I220" s="4" t="s">
        <v>116</v>
      </c>
      <c r="J220" s="4" t="s">
        <v>116</v>
      </c>
      <c r="K220" s="4" t="s">
        <v>116</v>
      </c>
      <c r="L220" s="4" t="s">
        <v>116</v>
      </c>
      <c r="M220" s="5" t="s">
        <v>2364</v>
      </c>
      <c r="N220" s="5" t="s">
        <v>3090</v>
      </c>
      <c r="O220" s="4" t="s">
        <v>112</v>
      </c>
      <c r="P220" s="6" t="s">
        <v>122</v>
      </c>
      <c r="Q220" s="2" t="s">
        <v>122</v>
      </c>
      <c r="R220" s="4" t="s">
        <v>122</v>
      </c>
      <c r="S220" s="4" t="s">
        <v>3091</v>
      </c>
      <c r="T220" s="29">
        <v>9782409038075</v>
      </c>
      <c r="U220" s="4" t="s">
        <v>124</v>
      </c>
      <c r="V220" s="29">
        <v>9782409038068</v>
      </c>
      <c r="W220" s="4" t="s">
        <v>125</v>
      </c>
      <c r="X220" s="4" t="s">
        <v>126</v>
      </c>
      <c r="Y220" s="4" t="s">
        <v>112</v>
      </c>
      <c r="Z220" s="29">
        <v>2022</v>
      </c>
      <c r="AA220" s="4" t="s">
        <v>127</v>
      </c>
      <c r="AB220" s="4" t="s">
        <v>152</v>
      </c>
      <c r="AC220" s="4" t="s">
        <v>129</v>
      </c>
      <c r="AD220" s="4" t="s">
        <v>130</v>
      </c>
      <c r="AE220" s="4" t="s">
        <v>131</v>
      </c>
      <c r="AF220" s="4" t="s">
        <v>132</v>
      </c>
      <c r="AG220" s="4" t="s">
        <v>133</v>
      </c>
      <c r="AH220" s="4" t="s">
        <v>134</v>
      </c>
      <c r="AI220" s="4" t="s">
        <v>135</v>
      </c>
      <c r="AJ220" s="4" t="s">
        <v>136</v>
      </c>
      <c r="AK220" s="4" t="s">
        <v>137</v>
      </c>
      <c r="AL220" s="4" t="s">
        <v>138</v>
      </c>
      <c r="AM220" s="4" t="s">
        <v>139</v>
      </c>
      <c r="AN220" s="4" t="s">
        <v>140</v>
      </c>
      <c r="AO220" s="4" t="s">
        <v>141</v>
      </c>
      <c r="AP220" s="4" t="s">
        <v>116</v>
      </c>
      <c r="AQ220" s="4" t="s">
        <v>3092</v>
      </c>
      <c r="AR220" s="4" t="s">
        <v>76</v>
      </c>
      <c r="AS220" s="4" t="s">
        <v>3093</v>
      </c>
      <c r="AT220" s="4" t="s">
        <v>1114</v>
      </c>
      <c r="AU220" s="4" t="s">
        <v>1350</v>
      </c>
      <c r="AV220" s="4" t="s">
        <v>2309</v>
      </c>
      <c r="AW220" s="4" t="s">
        <v>3094</v>
      </c>
      <c r="AX220" s="4" t="s">
        <v>3095</v>
      </c>
      <c r="AY220" s="4" t="s">
        <v>3096</v>
      </c>
      <c r="AZ220" s="4" t="s">
        <v>3097</v>
      </c>
      <c r="BA220" s="4" t="s">
        <v>3098</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3099</v>
      </c>
      <c r="B221" s="4" t="s">
        <v>112</v>
      </c>
      <c r="C221" s="29">
        <v>20241220</v>
      </c>
      <c r="D221" s="4" t="s">
        <v>3059</v>
      </c>
      <c r="E221" s="4" t="s">
        <v>3100</v>
      </c>
      <c r="F221" s="4" t="s">
        <v>1318</v>
      </c>
      <c r="G221" s="4" t="s">
        <v>116</v>
      </c>
      <c r="H221" s="4" t="s">
        <v>1319</v>
      </c>
      <c r="I221" s="4" t="s">
        <v>116</v>
      </c>
      <c r="J221" s="4" t="s">
        <v>116</v>
      </c>
      <c r="K221" s="4" t="s">
        <v>116</v>
      </c>
      <c r="L221" s="4" t="s">
        <v>116</v>
      </c>
      <c r="M221" s="5" t="s">
        <v>2638</v>
      </c>
      <c r="N221" s="5" t="s">
        <v>3071</v>
      </c>
      <c r="O221" s="4" t="s">
        <v>112</v>
      </c>
      <c r="P221" s="6" t="s">
        <v>122</v>
      </c>
      <c r="Q221" s="2" t="s">
        <v>122</v>
      </c>
      <c r="R221" s="4" t="s">
        <v>122</v>
      </c>
      <c r="S221" s="4" t="s">
        <v>3101</v>
      </c>
      <c r="T221" s="29">
        <v>9782409035883</v>
      </c>
      <c r="U221" s="4" t="s">
        <v>124</v>
      </c>
      <c r="V221" s="29">
        <v>9782409035876</v>
      </c>
      <c r="W221" s="4" t="s">
        <v>125</v>
      </c>
      <c r="X221" s="4" t="s">
        <v>126</v>
      </c>
      <c r="Y221" s="4" t="s">
        <v>112</v>
      </c>
      <c r="Z221" s="29">
        <v>2022</v>
      </c>
      <c r="AA221" s="4" t="s">
        <v>127</v>
      </c>
      <c r="AB221" s="4" t="s">
        <v>333</v>
      </c>
      <c r="AC221" s="4" t="s">
        <v>129</v>
      </c>
      <c r="AD221" s="4" t="s">
        <v>130</v>
      </c>
      <c r="AE221" s="4" t="s">
        <v>131</v>
      </c>
      <c r="AF221" s="4" t="s">
        <v>132</v>
      </c>
      <c r="AG221" s="4" t="s">
        <v>133</v>
      </c>
      <c r="AH221" s="4" t="s">
        <v>134</v>
      </c>
      <c r="AI221" s="4" t="s">
        <v>135</v>
      </c>
      <c r="AJ221" s="4" t="s">
        <v>136</v>
      </c>
      <c r="AK221" s="4" t="s">
        <v>137</v>
      </c>
      <c r="AL221" s="4" t="s">
        <v>138</v>
      </c>
      <c r="AM221" s="4" t="s">
        <v>139</v>
      </c>
      <c r="AN221" s="4" t="s">
        <v>140</v>
      </c>
      <c r="AO221" s="4" t="s">
        <v>141</v>
      </c>
      <c r="AP221" s="4" t="s">
        <v>116</v>
      </c>
      <c r="AQ221" s="4" t="s">
        <v>3102</v>
      </c>
      <c r="AR221" s="4" t="s">
        <v>76</v>
      </c>
      <c r="AS221" s="4" t="s">
        <v>2697</v>
      </c>
      <c r="AT221" s="4" t="s">
        <v>1871</v>
      </c>
      <c r="AU221" s="4" t="s">
        <v>1872</v>
      </c>
      <c r="AV221" s="4" t="s">
        <v>2700</v>
      </c>
      <c r="AW221" s="4" t="s">
        <v>2701</v>
      </c>
      <c r="AX221" s="4" t="s">
        <v>3103</v>
      </c>
      <c r="AY221" s="4" t="s">
        <v>3067</v>
      </c>
      <c r="AZ221" s="4" t="s">
        <v>3068</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3104</v>
      </c>
      <c r="B222" s="4" t="s">
        <v>112</v>
      </c>
      <c r="C222" s="29">
        <v>20241220</v>
      </c>
      <c r="D222" s="4" t="s">
        <v>3105</v>
      </c>
      <c r="E222" s="4" t="s">
        <v>3106</v>
      </c>
      <c r="F222" s="4" t="s">
        <v>3107</v>
      </c>
      <c r="G222" s="4" t="s">
        <v>116</v>
      </c>
      <c r="H222" s="4" t="s">
        <v>3108</v>
      </c>
      <c r="I222" s="4" t="s">
        <v>116</v>
      </c>
      <c r="J222" s="4" t="s">
        <v>116</v>
      </c>
      <c r="K222" s="4" t="s">
        <v>116</v>
      </c>
      <c r="L222" s="4" t="s">
        <v>116</v>
      </c>
      <c r="M222" s="5" t="s">
        <v>2364</v>
      </c>
      <c r="N222" s="5" t="s">
        <v>602</v>
      </c>
      <c r="O222" s="4" t="s">
        <v>112</v>
      </c>
      <c r="P222" s="6" t="s">
        <v>122</v>
      </c>
      <c r="Q222" s="2" t="s">
        <v>122</v>
      </c>
      <c r="R222" s="4" t="s">
        <v>122</v>
      </c>
      <c r="S222" s="4" t="s">
        <v>3109</v>
      </c>
      <c r="T222" s="29">
        <v>9782409038013</v>
      </c>
      <c r="U222" s="4" t="s">
        <v>124</v>
      </c>
      <c r="V222" s="29">
        <v>9782409038006</v>
      </c>
      <c r="W222" s="4" t="s">
        <v>125</v>
      </c>
      <c r="X222" s="4" t="s">
        <v>126</v>
      </c>
      <c r="Y222" s="4" t="s">
        <v>112</v>
      </c>
      <c r="Z222" s="29">
        <v>2022</v>
      </c>
      <c r="AA222" s="4" t="s">
        <v>127</v>
      </c>
      <c r="AB222" s="4" t="s">
        <v>128</v>
      </c>
      <c r="AC222" s="4" t="s">
        <v>129</v>
      </c>
      <c r="AD222" s="4" t="s">
        <v>130</v>
      </c>
      <c r="AE222" s="4" t="s">
        <v>131</v>
      </c>
      <c r="AF222" s="4" t="s">
        <v>132</v>
      </c>
      <c r="AG222" s="4" t="s">
        <v>133</v>
      </c>
      <c r="AH222" s="4" t="s">
        <v>134</v>
      </c>
      <c r="AI222" s="4" t="s">
        <v>135</v>
      </c>
      <c r="AJ222" s="4" t="s">
        <v>136</v>
      </c>
      <c r="AK222" s="4" t="s">
        <v>137</v>
      </c>
      <c r="AL222" s="4" t="s">
        <v>138</v>
      </c>
      <c r="AM222" s="4" t="s">
        <v>139</v>
      </c>
      <c r="AN222" s="4" t="s">
        <v>140</v>
      </c>
      <c r="AO222" s="4" t="s">
        <v>141</v>
      </c>
      <c r="AP222" s="4" t="s">
        <v>116</v>
      </c>
      <c r="AQ222" s="4" t="s">
        <v>3110</v>
      </c>
      <c r="AR222" s="4" t="s">
        <v>76</v>
      </c>
      <c r="AS222" s="4" t="s">
        <v>3111</v>
      </c>
      <c r="AT222" s="4" t="s">
        <v>3112</v>
      </c>
      <c r="AU222" s="4" t="s">
        <v>3113</v>
      </c>
      <c r="AV222" s="4" t="s">
        <v>3114</v>
      </c>
      <c r="AW222" s="4" t="s">
        <v>756</v>
      </c>
      <c r="AX222" s="4" t="s">
        <v>3115</v>
      </c>
      <c r="AY222" s="4" t="s">
        <v>3116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3117</v>
      </c>
      <c r="B223" s="4" t="s">
        <v>112</v>
      </c>
      <c r="C223" s="29">
        <v>20241220</v>
      </c>
      <c r="D223" s="4" t="s">
        <v>3118</v>
      </c>
      <c r="E223" s="4" t="s">
        <v>3119</v>
      </c>
      <c r="F223" s="4" t="s">
        <v>3120</v>
      </c>
      <c r="G223" s="4" t="s">
        <v>116</v>
      </c>
      <c r="H223" s="4" t="s">
        <v>116</v>
      </c>
      <c r="I223" s="4" t="s">
        <v>3121</v>
      </c>
      <c r="J223" s="4" t="s">
        <v>116</v>
      </c>
      <c r="K223" s="4" t="s">
        <v>116</v>
      </c>
      <c r="L223" s="4" t="s">
        <v>116</v>
      </c>
      <c r="M223" s="5" t="s">
        <v>2364</v>
      </c>
      <c r="N223" s="5" t="s">
        <v>3122</v>
      </c>
      <c r="O223" s="4" t="s">
        <v>112</v>
      </c>
      <c r="P223" s="6" t="s">
        <v>122</v>
      </c>
      <c r="Q223" s="2" t="s">
        <v>122</v>
      </c>
      <c r="R223" s="4" t="s">
        <v>122</v>
      </c>
      <c r="S223" s="4" t="s">
        <v>3123</v>
      </c>
      <c r="T223" s="29">
        <v>9782409037733</v>
      </c>
      <c r="U223" s="4" t="s">
        <v>124</v>
      </c>
      <c r="V223" s="29">
        <v>9782409037726</v>
      </c>
      <c r="W223" s="4" t="s">
        <v>125</v>
      </c>
      <c r="X223" s="4" t="s">
        <v>126</v>
      </c>
      <c r="Y223" s="4" t="s">
        <v>112</v>
      </c>
      <c r="Z223" s="29">
        <v>2022</v>
      </c>
      <c r="AA223" s="4" t="s">
        <v>127</v>
      </c>
      <c r="AB223" s="4" t="s">
        <v>164</v>
      </c>
      <c r="AC223" s="4" t="s">
        <v>129</v>
      </c>
      <c r="AD223" s="4" t="s">
        <v>130</v>
      </c>
      <c r="AE223" s="4" t="s">
        <v>131</v>
      </c>
      <c r="AF223" s="4" t="s">
        <v>132</v>
      </c>
      <c r="AG223" s="4" t="s">
        <v>133</v>
      </c>
      <c r="AH223" s="4" t="s">
        <v>134</v>
      </c>
      <c r="AI223" s="4" t="s">
        <v>135</v>
      </c>
      <c r="AJ223" s="4" t="s">
        <v>136</v>
      </c>
      <c r="AK223" s="4" t="s">
        <v>137</v>
      </c>
      <c r="AL223" s="4" t="s">
        <v>138</v>
      </c>
      <c r="AM223" s="4" t="s">
        <v>139</v>
      </c>
      <c r="AN223" s="4" t="s">
        <v>140</v>
      </c>
      <c r="AO223" s="4" t="s">
        <v>141</v>
      </c>
      <c r="AP223" s="4" t="s">
        <v>116</v>
      </c>
      <c r="AQ223" s="4" t="s">
        <v>3124</v>
      </c>
      <c r="AR223" s="4" t="s">
        <v>76</v>
      </c>
      <c r="AS223" s="4" t="s">
        <v>3125</v>
      </c>
      <c r="AT223" s="4" t="s">
        <v>3125</v>
      </c>
      <c r="AU223" s="4" t="s">
        <v>3126</v>
      </c>
      <c r="AV223" s="4" t="s">
        <v>3126</v>
      </c>
      <c r="AW223" s="4" t="s">
        <v>1526</v>
      </c>
      <c r="AX223" s="4" t="s">
        <v>1526</v>
      </c>
      <c r="AY223" s="4" t="s">
        <v>605</v>
      </c>
      <c r="AZ223" s="4" t="s">
        <v>3127</v>
      </c>
      <c r="BA223" s="4" t="s">
        <v>3128</v>
      </c>
      <c r="BB223" s="4" t="s">
        <v>3128</v>
      </c>
      <c r="BC223" s="4" t="s">
        <v>3129</v>
      </c>
      <c r="BD223" s="4" t="s">
        <v>3129</v>
      </c>
      <c r="BE223" s="4" t="s">
        <v>3130</v>
      </c>
      <c r="BF223" s="4" t="s">
        <v>3130</v>
      </c>
      <c r="BG223" s="4" t="s">
        <v>3131</v>
      </c>
      <c r="BH223" s="4" t="s">
        <v>3132</v>
      </c>
      <c r="BI223" s="4" t="s">
        <v>3133</v>
      </c>
      <c r="BJ223" s="4" t="s">
        <v>3133</v>
      </c>
      <c r="BK223" s="4" t="s">
        <v>3134</v>
      </c>
      <c r="BL223" s="4" t="s">
        <v>1567</v>
      </c>
      <c r="BM223" s="4" t="s">
        <v>1567</v>
      </c>
      <c r="BN223" s="4" t="s">
        <v>3135</v>
      </c>
      <c r="BO223" s="4" t="s">
        <v>3135</v>
      </c>
      <c r="BP223" s="4" t="s">
        <v>3136</v>
      </c>
      <c r="BQ223" s="4" t="s">
        <v>3136</v>
      </c>
      <c r="BR223" s="4" t="s">
        <v>2333</v>
      </c>
      <c r="BS223" s="4" t="s">
        <v>2333</v>
      </c>
      <c r="BT223" s="4" t="s">
        <v>3137</v>
      </c>
      <c r="BU223" s="4" t="s">
        <v>184</v>
      </c>
      <c r="BV223" s="4" t="s">
        <v>184</v>
      </c>
      <c r="BW223" s="4" t="s">
        <v>3138</v>
      </c>
      <c r="BX223" s="4" t="s">
        <v>3138</v>
      </c>
      <c r="BY223" s="4" t="s">
        <v>186</v>
      </c>
      <c r="BZ223" s="4" t="s">
        <v>3139</v>
      </c>
      <c r="CA223" s="4" t="s">
        <v>3139</v>
      </c>
    </row>
    <row r="224" spans="1:79" ht="20.100000000000001" customHeight="1" x14ac:dyDescent="0.2">
      <c r="A224" s="4" t="s">
        <v>3140</v>
      </c>
      <c r="B224" s="4" t="s">
        <v>112</v>
      </c>
      <c r="C224" s="29">
        <v>20241220</v>
      </c>
      <c r="D224" s="4" t="s">
        <v>3141</v>
      </c>
      <c r="E224" s="4" t="s">
        <v>3142</v>
      </c>
      <c r="F224" s="4" t="s">
        <v>3143</v>
      </c>
      <c r="G224" s="4" t="s">
        <v>116</v>
      </c>
      <c r="H224" s="4" t="s">
        <v>3144</v>
      </c>
      <c r="I224" s="4" t="s">
        <v>116</v>
      </c>
      <c r="J224" s="4" t="s">
        <v>116</v>
      </c>
      <c r="K224" s="4" t="s">
        <v>116</v>
      </c>
      <c r="L224" s="4" t="s">
        <v>116</v>
      </c>
      <c r="M224" s="5" t="s">
        <v>2592</v>
      </c>
      <c r="N224" s="5" t="s">
        <v>3145</v>
      </c>
      <c r="O224" s="4" t="s">
        <v>112</v>
      </c>
      <c r="P224" s="6" t="s">
        <v>122</v>
      </c>
      <c r="Q224" s="2" t="s">
        <v>122</v>
      </c>
      <c r="R224" s="4" t="s">
        <v>122</v>
      </c>
      <c r="S224" s="4" t="s">
        <v>3146</v>
      </c>
      <c r="T224" s="29">
        <v>9782409037108</v>
      </c>
      <c r="U224" s="4" t="s">
        <v>124</v>
      </c>
      <c r="V224" s="29">
        <v>9782409037092</v>
      </c>
      <c r="W224" s="4" t="s">
        <v>125</v>
      </c>
      <c r="X224" s="4" t="s">
        <v>126</v>
      </c>
      <c r="Y224" s="4" t="s">
        <v>112</v>
      </c>
      <c r="Z224" s="29">
        <v>2022</v>
      </c>
      <c r="AA224" s="4" t="s">
        <v>127</v>
      </c>
      <c r="AB224" s="4" t="s">
        <v>385</v>
      </c>
      <c r="AC224" s="4" t="s">
        <v>129</v>
      </c>
      <c r="AD224" s="4" t="s">
        <v>130</v>
      </c>
      <c r="AE224" s="4" t="s">
        <v>131</v>
      </c>
      <c r="AF224" s="4" t="s">
        <v>132</v>
      </c>
      <c r="AG224" s="4" t="s">
        <v>133</v>
      </c>
      <c r="AH224" s="4" t="s">
        <v>134</v>
      </c>
      <c r="AI224" s="4" t="s">
        <v>135</v>
      </c>
      <c r="AJ224" s="4" t="s">
        <v>136</v>
      </c>
      <c r="AK224" s="4" t="s">
        <v>137</v>
      </c>
      <c r="AL224" s="4" t="s">
        <v>138</v>
      </c>
      <c r="AM224" s="4" t="s">
        <v>139</v>
      </c>
      <c r="AN224" s="4" t="s">
        <v>140</v>
      </c>
      <c r="AO224" s="4" t="s">
        <v>141</v>
      </c>
      <c r="AP224" s="4" t="s">
        <v>116</v>
      </c>
      <c r="AQ224" s="4" t="s">
        <v>3147</v>
      </c>
      <c r="AR224" s="4" t="s">
        <v>76</v>
      </c>
      <c r="AS224" s="4" t="s">
        <v>3148</v>
      </c>
      <c r="AT224" s="4" t="s">
        <v>3149</v>
      </c>
      <c r="AU224" s="4" t="s">
        <v>3150</v>
      </c>
      <c r="AV224" s="4" t="s">
        <v>3151</v>
      </c>
      <c r="AW224" s="4" t="s">
        <v>3152</v>
      </c>
      <c r="AX224" s="4" t="s">
        <v>3153</v>
      </c>
      <c r="AY224" s="4" t="s">
        <v>3154</v>
      </c>
      <c r="AZ224" s="4" t="s">
        <v>3155</v>
      </c>
      <c r="BA224" s="4" t="s">
        <v>3156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3157</v>
      </c>
      <c r="B225" s="4" t="s">
        <v>112</v>
      </c>
      <c r="C225" s="29">
        <v>20241220</v>
      </c>
      <c r="D225" s="4" t="s">
        <v>3158</v>
      </c>
      <c r="E225" s="4" t="s">
        <v>3159</v>
      </c>
      <c r="F225" s="4" t="s">
        <v>3160</v>
      </c>
      <c r="G225" s="4" t="s">
        <v>116</v>
      </c>
      <c r="H225" s="4" t="s">
        <v>3161</v>
      </c>
      <c r="I225" s="4" t="s">
        <v>116</v>
      </c>
      <c r="J225" s="4" t="s">
        <v>116</v>
      </c>
      <c r="K225" s="4" t="s">
        <v>116</v>
      </c>
      <c r="L225" s="4" t="s">
        <v>116</v>
      </c>
      <c r="M225" s="5" t="s">
        <v>2592</v>
      </c>
      <c r="N225" s="5" t="s">
        <v>3162</v>
      </c>
      <c r="O225" s="4" t="s">
        <v>112</v>
      </c>
      <c r="P225" s="6" t="s">
        <v>122</v>
      </c>
      <c r="Q225" s="2" t="s">
        <v>122</v>
      </c>
      <c r="R225" s="4" t="s">
        <v>122</v>
      </c>
      <c r="S225" s="4" t="s">
        <v>3163</v>
      </c>
      <c r="T225" s="29">
        <v>9782409037146</v>
      </c>
      <c r="U225" s="4" t="s">
        <v>124</v>
      </c>
      <c r="V225" s="29">
        <v>9782409037139</v>
      </c>
      <c r="W225" s="4" t="s">
        <v>125</v>
      </c>
      <c r="X225" s="4" t="s">
        <v>126</v>
      </c>
      <c r="Y225" s="4" t="s">
        <v>112</v>
      </c>
      <c r="Z225" s="29">
        <v>2022</v>
      </c>
      <c r="AA225" s="4" t="s">
        <v>127</v>
      </c>
      <c r="AB225" s="4" t="s">
        <v>260</v>
      </c>
      <c r="AC225" s="4" t="s">
        <v>129</v>
      </c>
      <c r="AD225" s="4" t="s">
        <v>130</v>
      </c>
      <c r="AE225" s="4" t="s">
        <v>131</v>
      </c>
      <c r="AF225" s="4" t="s">
        <v>132</v>
      </c>
      <c r="AG225" s="4" t="s">
        <v>133</v>
      </c>
      <c r="AH225" s="4" t="s">
        <v>134</v>
      </c>
      <c r="AI225" s="4" t="s">
        <v>135</v>
      </c>
      <c r="AJ225" s="4" t="s">
        <v>136</v>
      </c>
      <c r="AK225" s="4" t="s">
        <v>137</v>
      </c>
      <c r="AL225" s="4" t="s">
        <v>138</v>
      </c>
      <c r="AM225" s="4" t="s">
        <v>139</v>
      </c>
      <c r="AN225" s="4" t="s">
        <v>140</v>
      </c>
      <c r="AO225" s="4" t="s">
        <v>141</v>
      </c>
      <c r="AP225" s="4" t="s">
        <v>116</v>
      </c>
      <c r="AQ225" s="4" t="s">
        <v>3164</v>
      </c>
      <c r="AR225" s="4" t="s">
        <v>76</v>
      </c>
      <c r="AS225" s="4" t="s">
        <v>1848</v>
      </c>
      <c r="AT225" s="4" t="s">
        <v>1850</v>
      </c>
      <c r="AU225" s="4" t="s">
        <v>1529</v>
      </c>
      <c r="AV225" s="4" t="s">
        <v>3165</v>
      </c>
      <c r="AW225" s="4" t="s">
        <v>3166</v>
      </c>
      <c r="AX225" s="4" t="s">
        <v>1859</v>
      </c>
      <c r="AY225" s="4" t="s">
        <v>2032</v>
      </c>
      <c r="AZ225" s="4" t="s">
        <v>2246</v>
      </c>
      <c r="BA225" s="4" t="s">
        <v>3167</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3168</v>
      </c>
      <c r="B226" s="4" t="s">
        <v>112</v>
      </c>
      <c r="C226" s="29">
        <v>20241220</v>
      </c>
      <c r="D226" s="4" t="s">
        <v>3169</v>
      </c>
      <c r="E226" s="4" t="s">
        <v>3170</v>
      </c>
      <c r="F226" s="4" t="s">
        <v>358</v>
      </c>
      <c r="G226" s="4" t="s">
        <v>116</v>
      </c>
      <c r="H226" s="4" t="s">
        <v>359</v>
      </c>
      <c r="I226" s="4" t="s">
        <v>116</v>
      </c>
      <c r="J226" s="4" t="s">
        <v>116</v>
      </c>
      <c r="K226" s="4" t="s">
        <v>116</v>
      </c>
      <c r="L226" s="4" t="s">
        <v>116</v>
      </c>
      <c r="M226" s="5" t="s">
        <v>2385</v>
      </c>
      <c r="N226" s="5" t="s">
        <v>739</v>
      </c>
      <c r="O226" s="4" t="s">
        <v>112</v>
      </c>
      <c r="P226" s="6" t="s">
        <v>122</v>
      </c>
      <c r="Q226" s="2" t="s">
        <v>122</v>
      </c>
      <c r="R226" s="4" t="s">
        <v>122</v>
      </c>
      <c r="S226" s="4" t="s">
        <v>3171</v>
      </c>
      <c r="T226" s="29">
        <v>9782409035012</v>
      </c>
      <c r="U226" s="4" t="s">
        <v>124</v>
      </c>
      <c r="V226" s="29">
        <v>9782409035005</v>
      </c>
      <c r="W226" s="4" t="s">
        <v>125</v>
      </c>
      <c r="X226" s="4" t="s">
        <v>126</v>
      </c>
      <c r="Y226" s="4" t="s">
        <v>112</v>
      </c>
      <c r="Z226" s="29">
        <v>2022</v>
      </c>
      <c r="AA226" s="4" t="s">
        <v>127</v>
      </c>
      <c r="AB226" s="4" t="s">
        <v>333</v>
      </c>
      <c r="AC226" s="4" t="s">
        <v>129</v>
      </c>
      <c r="AD226" s="4" t="s">
        <v>130</v>
      </c>
      <c r="AE226" s="4" t="s">
        <v>131</v>
      </c>
      <c r="AF226" s="4" t="s">
        <v>132</v>
      </c>
      <c r="AG226" s="4" t="s">
        <v>133</v>
      </c>
      <c r="AH226" s="4" t="s">
        <v>134</v>
      </c>
      <c r="AI226" s="4" t="s">
        <v>135</v>
      </c>
      <c r="AJ226" s="4" t="s">
        <v>136</v>
      </c>
      <c r="AK226" s="4" t="s">
        <v>137</v>
      </c>
      <c r="AL226" s="4" t="s">
        <v>138</v>
      </c>
      <c r="AM226" s="4" t="s">
        <v>139</v>
      </c>
      <c r="AN226" s="4" t="s">
        <v>140</v>
      </c>
      <c r="AO226" s="4" t="s">
        <v>141</v>
      </c>
      <c r="AP226" s="4" t="s">
        <v>116</v>
      </c>
      <c r="AQ226" s="4" t="s">
        <v>3172</v>
      </c>
      <c r="AR226" s="4" t="s">
        <v>76</v>
      </c>
      <c r="AS226" s="4" t="s">
        <v>3173</v>
      </c>
      <c r="AT226" s="4" t="s">
        <v>3174</v>
      </c>
      <c r="AU226" s="4" t="s">
        <v>2826</v>
      </c>
      <c r="AV226" s="4" t="s">
        <v>3175</v>
      </c>
      <c r="AW226" s="4" t="s">
        <v>3176</v>
      </c>
      <c r="AX226" s="4" t="s">
        <v>3177</v>
      </c>
      <c r="AY226" s="4" t="s">
        <v>3178</v>
      </c>
      <c r="AZ226" s="4" t="s">
        <v>3179</v>
      </c>
      <c r="BA226" s="4" t="s">
        <v>3180</v>
      </c>
      <c r="BB226" s="4" t="s">
        <v>3181</v>
      </c>
      <c r="BC226" s="4" t="s">
        <v>2835</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3182</v>
      </c>
      <c r="B227" s="4" t="s">
        <v>112</v>
      </c>
      <c r="C227" s="29">
        <v>20241220</v>
      </c>
      <c r="D227" s="4" t="s">
        <v>3183</v>
      </c>
      <c r="E227" s="4" t="s">
        <v>3184</v>
      </c>
      <c r="F227" s="4" t="s">
        <v>3185</v>
      </c>
      <c r="G227" s="4" t="s">
        <v>116</v>
      </c>
      <c r="H227" s="4" t="s">
        <v>3186</v>
      </c>
      <c r="I227" s="4" t="s">
        <v>116</v>
      </c>
      <c r="J227" s="4" t="s">
        <v>116</v>
      </c>
      <c r="K227" s="4" t="s">
        <v>116</v>
      </c>
      <c r="L227" s="4" t="s">
        <v>116</v>
      </c>
      <c r="M227" s="5" t="s">
        <v>2592</v>
      </c>
      <c r="N227" s="5" t="s">
        <v>986</v>
      </c>
      <c r="O227" s="4" t="s">
        <v>112</v>
      </c>
      <c r="P227" s="6" t="s">
        <v>122</v>
      </c>
      <c r="Q227" s="2" t="s">
        <v>122</v>
      </c>
      <c r="R227" s="4" t="s">
        <v>122</v>
      </c>
      <c r="S227" s="4" t="s">
        <v>3187</v>
      </c>
      <c r="T227" s="29">
        <v>9782409036927</v>
      </c>
      <c r="U227" s="4" t="s">
        <v>124</v>
      </c>
      <c r="V227" s="29">
        <v>9782409036910</v>
      </c>
      <c r="W227" s="4" t="s">
        <v>125</v>
      </c>
      <c r="X227" s="4" t="s">
        <v>126</v>
      </c>
      <c r="Y227" s="4" t="s">
        <v>112</v>
      </c>
      <c r="Z227" s="29">
        <v>2022</v>
      </c>
      <c r="AA227" s="4" t="s">
        <v>127</v>
      </c>
      <c r="AB227" s="4" t="s">
        <v>260</v>
      </c>
      <c r="AC227" s="4" t="s">
        <v>129</v>
      </c>
      <c r="AD227" s="4" t="s">
        <v>130</v>
      </c>
      <c r="AE227" s="4" t="s">
        <v>131</v>
      </c>
      <c r="AF227" s="4" t="s">
        <v>132</v>
      </c>
      <c r="AG227" s="4" t="s">
        <v>133</v>
      </c>
      <c r="AH227" s="4" t="s">
        <v>134</v>
      </c>
      <c r="AI227" s="4" t="s">
        <v>135</v>
      </c>
      <c r="AJ227" s="4" t="s">
        <v>136</v>
      </c>
      <c r="AK227" s="4" t="s">
        <v>137</v>
      </c>
      <c r="AL227" s="4" t="s">
        <v>138</v>
      </c>
      <c r="AM227" s="4" t="s">
        <v>139</v>
      </c>
      <c r="AN227" s="4" t="s">
        <v>140</v>
      </c>
      <c r="AO227" s="4" t="s">
        <v>141</v>
      </c>
      <c r="AP227" s="4" t="s">
        <v>116</v>
      </c>
      <c r="AQ227" s="4" t="s">
        <v>3188</v>
      </c>
      <c r="AR227" s="4" t="s">
        <v>76</v>
      </c>
      <c r="AS227" s="4" t="s">
        <v>3189</v>
      </c>
      <c r="AT227" s="4" t="s">
        <v>3190</v>
      </c>
      <c r="AU227" s="4" t="s">
        <v>3191</v>
      </c>
      <c r="AV227" s="4" t="s">
        <v>3192</v>
      </c>
      <c r="AW227" s="4" t="s">
        <v>3193</v>
      </c>
      <c r="AX227" s="4" t="s">
        <v>3194</v>
      </c>
      <c r="AY227" s="4" t="s">
        <v>3195</v>
      </c>
      <c r="AZ227" s="4" t="s">
        <v>2853</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3196</v>
      </c>
      <c r="B228" s="4" t="s">
        <v>112</v>
      </c>
      <c r="C228" s="29">
        <v>20241220</v>
      </c>
      <c r="D228" s="4" t="s">
        <v>3197</v>
      </c>
      <c r="E228" s="4" t="s">
        <v>3198</v>
      </c>
      <c r="F228" s="4" t="s">
        <v>780</v>
      </c>
      <c r="G228" s="4" t="s">
        <v>116</v>
      </c>
      <c r="H228" s="4" t="s">
        <v>781</v>
      </c>
      <c r="I228" s="4" t="s">
        <v>116</v>
      </c>
      <c r="J228" s="4" t="s">
        <v>116</v>
      </c>
      <c r="K228" s="4" t="s">
        <v>116</v>
      </c>
      <c r="L228" s="4" t="s">
        <v>116</v>
      </c>
      <c r="M228" s="5" t="s">
        <v>2511</v>
      </c>
      <c r="N228" s="5" t="s">
        <v>3199</v>
      </c>
      <c r="O228" s="4" t="s">
        <v>112</v>
      </c>
      <c r="P228" s="6" t="s">
        <v>122</v>
      </c>
      <c r="Q228" s="2" t="s">
        <v>122</v>
      </c>
      <c r="R228" s="4" t="s">
        <v>122</v>
      </c>
      <c r="S228" s="4" t="s">
        <v>3200</v>
      </c>
      <c r="T228" s="29">
        <v>9782409037375</v>
      </c>
      <c r="U228" s="4" t="s">
        <v>124</v>
      </c>
      <c r="V228" s="29">
        <v>9782409037368</v>
      </c>
      <c r="W228" s="4" t="s">
        <v>125</v>
      </c>
      <c r="X228" s="4" t="s">
        <v>126</v>
      </c>
      <c r="Y228" s="4" t="s">
        <v>112</v>
      </c>
      <c r="Z228" s="29">
        <v>2022</v>
      </c>
      <c r="AA228" s="4" t="s">
        <v>127</v>
      </c>
      <c r="AB228" s="4" t="s">
        <v>128</v>
      </c>
      <c r="AC228" s="4" t="s">
        <v>129</v>
      </c>
      <c r="AD228" s="4" t="s">
        <v>130</v>
      </c>
      <c r="AE228" s="4" t="s">
        <v>131</v>
      </c>
      <c r="AF228" s="4" t="s">
        <v>132</v>
      </c>
      <c r="AG228" s="4" t="s">
        <v>133</v>
      </c>
      <c r="AH228" s="4" t="s">
        <v>134</v>
      </c>
      <c r="AI228" s="4" t="s">
        <v>135</v>
      </c>
      <c r="AJ228" s="4" t="s">
        <v>136</v>
      </c>
      <c r="AK228" s="4" t="s">
        <v>137</v>
      </c>
      <c r="AL228" s="4" t="s">
        <v>138</v>
      </c>
      <c r="AM228" s="4" t="s">
        <v>139</v>
      </c>
      <c r="AN228" s="4" t="s">
        <v>140</v>
      </c>
      <c r="AO228" s="4" t="s">
        <v>141</v>
      </c>
      <c r="AP228" s="4" t="s">
        <v>116</v>
      </c>
      <c r="AQ228" s="4" t="s">
        <v>3201</v>
      </c>
      <c r="AR228" s="4" t="s">
        <v>76</v>
      </c>
      <c r="AS228" s="4" t="s">
        <v>1523</v>
      </c>
      <c r="AT228" s="4" t="s">
        <v>3202</v>
      </c>
      <c r="AU228" s="4" t="s">
        <v>3203</v>
      </c>
      <c r="AV228" s="4" t="s">
        <v>3204</v>
      </c>
      <c r="AW228" s="4" t="s">
        <v>3205</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3206</v>
      </c>
      <c r="B229" s="4" t="s">
        <v>112</v>
      </c>
      <c r="C229" s="29">
        <v>20241220</v>
      </c>
      <c r="D229" s="4" t="s">
        <v>3207</v>
      </c>
      <c r="E229" s="4" t="s">
        <v>3208</v>
      </c>
      <c r="F229" s="4" t="s">
        <v>3209</v>
      </c>
      <c r="G229" s="4" t="s">
        <v>116</v>
      </c>
      <c r="H229" s="4" t="s">
        <v>3210</v>
      </c>
      <c r="I229" s="4" t="s">
        <v>116</v>
      </c>
      <c r="J229" s="4" t="s">
        <v>116</v>
      </c>
      <c r="K229" s="4" t="s">
        <v>116</v>
      </c>
      <c r="L229" s="4" t="s">
        <v>116</v>
      </c>
      <c r="M229" s="5" t="s">
        <v>2324</v>
      </c>
      <c r="N229" s="5" t="s">
        <v>3211</v>
      </c>
      <c r="O229" s="4" t="s">
        <v>112</v>
      </c>
      <c r="P229" s="6" t="s">
        <v>122</v>
      </c>
      <c r="Q229" s="2" t="s">
        <v>122</v>
      </c>
      <c r="R229" s="4" t="s">
        <v>122</v>
      </c>
      <c r="S229" s="4" t="s">
        <v>3212</v>
      </c>
      <c r="T229" s="29">
        <v>9782409037979</v>
      </c>
      <c r="U229" s="4" t="s">
        <v>124</v>
      </c>
      <c r="V229" s="29">
        <v>9782409037962</v>
      </c>
      <c r="W229" s="4" t="s">
        <v>125</v>
      </c>
      <c r="X229" s="4" t="s">
        <v>126</v>
      </c>
      <c r="Y229" s="4" t="s">
        <v>112</v>
      </c>
      <c r="Z229" s="29">
        <v>2022</v>
      </c>
      <c r="AA229" s="4" t="s">
        <v>127</v>
      </c>
      <c r="AB229" s="4" t="s">
        <v>260</v>
      </c>
      <c r="AC229" s="4" t="s">
        <v>129</v>
      </c>
      <c r="AD229" s="4" t="s">
        <v>130</v>
      </c>
      <c r="AE229" s="4" t="s">
        <v>131</v>
      </c>
      <c r="AF229" s="4" t="s">
        <v>132</v>
      </c>
      <c r="AG229" s="4" t="s">
        <v>133</v>
      </c>
      <c r="AH229" s="4" t="s">
        <v>134</v>
      </c>
      <c r="AI229" s="4" t="s">
        <v>135</v>
      </c>
      <c r="AJ229" s="4" t="s">
        <v>136</v>
      </c>
      <c r="AK229" s="4" t="s">
        <v>137</v>
      </c>
      <c r="AL229" s="4" t="s">
        <v>138</v>
      </c>
      <c r="AM229" s="4" t="s">
        <v>139</v>
      </c>
      <c r="AN229" s="4" t="s">
        <v>140</v>
      </c>
      <c r="AO229" s="4" t="s">
        <v>141</v>
      </c>
      <c r="AP229" s="4" t="s">
        <v>116</v>
      </c>
      <c r="AQ229" s="4" t="s">
        <v>3213</v>
      </c>
      <c r="AR229" s="4" t="s">
        <v>76</v>
      </c>
      <c r="AS229" s="4" t="s">
        <v>3214</v>
      </c>
      <c r="AT229" s="4" t="s">
        <v>3215</v>
      </c>
      <c r="AU229" s="4" t="s">
        <v>3216</v>
      </c>
      <c r="AV229" s="4" t="s">
        <v>3217</v>
      </c>
      <c r="AW229" s="4" t="s">
        <v>3218</v>
      </c>
      <c r="AX229" s="4" t="s">
        <v>3219</v>
      </c>
      <c r="AY229" s="4" t="s">
        <v>3220</v>
      </c>
      <c r="AZ229" s="4" t="s">
        <v>3221</v>
      </c>
      <c r="BA229" s="4" t="s">
        <v>3222</v>
      </c>
      <c r="BB229" s="4" t="s">
        <v>3223</v>
      </c>
      <c r="BC229" s="4" t="s">
        <v>3224</v>
      </c>
      <c r="BD229" s="4" t="s">
        <v>3225</v>
      </c>
      <c r="BE229" s="4" t="s">
        <v>3226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3227</v>
      </c>
      <c r="B230" s="4" t="s">
        <v>112</v>
      </c>
      <c r="C230" s="29">
        <v>20241220</v>
      </c>
      <c r="D230" s="4" t="s">
        <v>3228</v>
      </c>
      <c r="E230" s="4" t="s">
        <v>3229</v>
      </c>
      <c r="F230" s="4" t="s">
        <v>572</v>
      </c>
      <c r="G230" s="4" t="s">
        <v>116</v>
      </c>
      <c r="H230" s="4" t="s">
        <v>573</v>
      </c>
      <c r="I230" s="4" t="s">
        <v>116</v>
      </c>
      <c r="J230" s="4" t="s">
        <v>116</v>
      </c>
      <c r="K230" s="4" t="s">
        <v>116</v>
      </c>
      <c r="L230" s="4" t="s">
        <v>116</v>
      </c>
      <c r="M230" s="5" t="s">
        <v>2412</v>
      </c>
      <c r="N230" s="5" t="s">
        <v>279</v>
      </c>
      <c r="O230" s="4" t="s">
        <v>112</v>
      </c>
      <c r="P230" s="6" t="s">
        <v>122</v>
      </c>
      <c r="Q230" s="2" t="s">
        <v>122</v>
      </c>
      <c r="R230" s="4" t="s">
        <v>122</v>
      </c>
      <c r="S230" s="4" t="s">
        <v>3230</v>
      </c>
      <c r="T230" s="29">
        <v>9782409036682</v>
      </c>
      <c r="U230" s="4" t="s">
        <v>124</v>
      </c>
      <c r="V230" s="29">
        <v>9782409036675</v>
      </c>
      <c r="W230" s="4" t="s">
        <v>125</v>
      </c>
      <c r="X230" s="4" t="s">
        <v>126</v>
      </c>
      <c r="Y230" s="4" t="s">
        <v>112</v>
      </c>
      <c r="Z230" s="29">
        <v>2022</v>
      </c>
      <c r="AA230" s="4" t="s">
        <v>127</v>
      </c>
      <c r="AB230" s="4" t="s">
        <v>385</v>
      </c>
      <c r="AC230" s="4" t="s">
        <v>129</v>
      </c>
      <c r="AD230" s="4" t="s">
        <v>130</v>
      </c>
      <c r="AE230" s="4" t="s">
        <v>131</v>
      </c>
      <c r="AF230" s="4" t="s">
        <v>132</v>
      </c>
      <c r="AG230" s="4" t="s">
        <v>133</v>
      </c>
      <c r="AH230" s="4" t="s">
        <v>134</v>
      </c>
      <c r="AI230" s="4" t="s">
        <v>135</v>
      </c>
      <c r="AJ230" s="4" t="s">
        <v>136</v>
      </c>
      <c r="AK230" s="4" t="s">
        <v>137</v>
      </c>
      <c r="AL230" s="4" t="s">
        <v>138</v>
      </c>
      <c r="AM230" s="4" t="s">
        <v>139</v>
      </c>
      <c r="AN230" s="4" t="s">
        <v>140</v>
      </c>
      <c r="AO230" s="4" t="s">
        <v>141</v>
      </c>
      <c r="AP230" s="4" t="s">
        <v>116</v>
      </c>
      <c r="AQ230" s="4" t="s">
        <v>3231</v>
      </c>
      <c r="AR230" s="4" t="s">
        <v>76</v>
      </c>
      <c r="AS230" s="4" t="s">
        <v>3232</v>
      </c>
      <c r="AT230" s="4" t="s">
        <v>282</v>
      </c>
      <c r="AU230" s="4" t="s">
        <v>3233</v>
      </c>
      <c r="AV230" s="4" t="s">
        <v>3234</v>
      </c>
      <c r="AW230" s="4" t="s">
        <v>1909</v>
      </c>
      <c r="AX230" s="4" t="s">
        <v>2070</v>
      </c>
      <c r="AY230" s="4" t="s">
        <v>3235</v>
      </c>
      <c r="AZ230" s="4" t="s">
        <v>3236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3237</v>
      </c>
      <c r="B231" s="4" t="s">
        <v>112</v>
      </c>
      <c r="C231" s="29">
        <v>20241220</v>
      </c>
      <c r="D231" s="4" t="s">
        <v>3238</v>
      </c>
      <c r="E231" s="4" t="s">
        <v>3239</v>
      </c>
      <c r="F231" s="4" t="s">
        <v>3240</v>
      </c>
      <c r="G231" s="4" t="s">
        <v>116</v>
      </c>
      <c r="H231" s="4" t="s">
        <v>3241</v>
      </c>
      <c r="I231" s="4" t="s">
        <v>3242</v>
      </c>
      <c r="J231" s="4" t="s">
        <v>116</v>
      </c>
      <c r="K231" s="4" t="s">
        <v>116</v>
      </c>
      <c r="L231" s="4" t="s">
        <v>116</v>
      </c>
      <c r="M231" s="5" t="s">
        <v>2638</v>
      </c>
      <c r="N231" s="5" t="s">
        <v>3243</v>
      </c>
      <c r="O231" s="4" t="s">
        <v>112</v>
      </c>
      <c r="P231" s="6" t="s">
        <v>122</v>
      </c>
      <c r="Q231" s="2" t="s">
        <v>122</v>
      </c>
      <c r="R231" s="4" t="s">
        <v>122</v>
      </c>
      <c r="S231" s="4" t="s">
        <v>3244</v>
      </c>
      <c r="T231" s="29">
        <v>9782409036040</v>
      </c>
      <c r="U231" s="4" t="s">
        <v>124</v>
      </c>
      <c r="V231" s="29">
        <v>9782409036033</v>
      </c>
      <c r="W231" s="4" t="s">
        <v>125</v>
      </c>
      <c r="X231" s="4" t="s">
        <v>126</v>
      </c>
      <c r="Y231" s="4" t="s">
        <v>112</v>
      </c>
      <c r="Z231" s="29">
        <v>2022</v>
      </c>
      <c r="AA231" s="4" t="s">
        <v>127</v>
      </c>
      <c r="AB231" s="4" t="s">
        <v>249</v>
      </c>
      <c r="AC231" s="4" t="s">
        <v>129</v>
      </c>
      <c r="AD231" s="4" t="s">
        <v>130</v>
      </c>
      <c r="AE231" s="4" t="s">
        <v>131</v>
      </c>
      <c r="AF231" s="4" t="s">
        <v>132</v>
      </c>
      <c r="AG231" s="4" t="s">
        <v>133</v>
      </c>
      <c r="AH231" s="4" t="s">
        <v>134</v>
      </c>
      <c r="AI231" s="4" t="s">
        <v>135</v>
      </c>
      <c r="AJ231" s="4" t="s">
        <v>136</v>
      </c>
      <c r="AK231" s="4" t="s">
        <v>137</v>
      </c>
      <c r="AL231" s="4" t="s">
        <v>138</v>
      </c>
      <c r="AM231" s="4" t="s">
        <v>139</v>
      </c>
      <c r="AN231" s="4" t="s">
        <v>140</v>
      </c>
      <c r="AO231" s="4" t="s">
        <v>141</v>
      </c>
      <c r="AP231" s="4" t="s">
        <v>116</v>
      </c>
      <c r="AQ231" s="4" t="s">
        <v>3245</v>
      </c>
      <c r="AR231" s="4" t="s">
        <v>76</v>
      </c>
      <c r="AS231" s="4" t="s">
        <v>3246</v>
      </c>
      <c r="AT231" s="4" t="s">
        <v>3247</v>
      </c>
      <c r="AU231" s="4" t="s">
        <v>3248</v>
      </c>
      <c r="AV231" s="4" t="s">
        <v>3249</v>
      </c>
      <c r="AW231" s="4" t="s">
        <v>1868</v>
      </c>
      <c r="AX231" s="4" t="s">
        <v>3250</v>
      </c>
      <c r="AY231" s="4" t="s">
        <v>3251</v>
      </c>
      <c r="AZ231" s="4" t="s">
        <v>2246</v>
      </c>
      <c r="BA231" s="4" t="s">
        <v>3252</v>
      </c>
      <c r="BB231" s="4" t="s">
        <v>3253</v>
      </c>
      <c r="BC231" s="4" t="s">
        <v>3254</v>
      </c>
      <c r="BD231" s="4" t="s">
        <v>3255</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3256</v>
      </c>
      <c r="B232" s="4" t="s">
        <v>112</v>
      </c>
      <c r="C232" s="29">
        <v>20241220</v>
      </c>
      <c r="D232" s="4" t="s">
        <v>3257</v>
      </c>
      <c r="E232" s="4" t="s">
        <v>3258</v>
      </c>
      <c r="F232" s="4" t="s">
        <v>3259</v>
      </c>
      <c r="G232" s="4" t="s">
        <v>116</v>
      </c>
      <c r="H232" s="4" t="s">
        <v>3260</v>
      </c>
      <c r="I232" s="4" t="s">
        <v>116</v>
      </c>
      <c r="J232" s="4" t="s">
        <v>116</v>
      </c>
      <c r="K232" s="4" t="s">
        <v>116</v>
      </c>
      <c r="L232" s="4" t="s">
        <v>116</v>
      </c>
      <c r="M232" s="5" t="s">
        <v>2412</v>
      </c>
      <c r="N232" s="5" t="s">
        <v>3261</v>
      </c>
      <c r="O232" s="4" t="s">
        <v>112</v>
      </c>
      <c r="P232" s="6" t="s">
        <v>122</v>
      </c>
      <c r="Q232" s="2" t="s">
        <v>122</v>
      </c>
      <c r="R232" s="4" t="s">
        <v>122</v>
      </c>
      <c r="S232" s="4" t="s">
        <v>3262</v>
      </c>
      <c r="T232" s="29">
        <v>9782409036668</v>
      </c>
      <c r="U232" s="4" t="s">
        <v>124</v>
      </c>
      <c r="V232" s="29">
        <v>9782409036651</v>
      </c>
      <c r="W232" s="4" t="s">
        <v>125</v>
      </c>
      <c r="X232" s="4" t="s">
        <v>126</v>
      </c>
      <c r="Y232" s="4" t="s">
        <v>112</v>
      </c>
      <c r="Z232" s="29">
        <v>2022</v>
      </c>
      <c r="AA232" s="4" t="s">
        <v>127</v>
      </c>
      <c r="AB232" s="4" t="s">
        <v>222</v>
      </c>
      <c r="AC232" s="4" t="s">
        <v>129</v>
      </c>
      <c r="AD232" s="4" t="s">
        <v>130</v>
      </c>
      <c r="AE232" s="4" t="s">
        <v>131</v>
      </c>
      <c r="AF232" s="4" t="s">
        <v>132</v>
      </c>
      <c r="AG232" s="4" t="s">
        <v>133</v>
      </c>
      <c r="AH232" s="4" t="s">
        <v>134</v>
      </c>
      <c r="AI232" s="4" t="s">
        <v>135</v>
      </c>
      <c r="AJ232" s="4" t="s">
        <v>136</v>
      </c>
      <c r="AK232" s="4" t="s">
        <v>137</v>
      </c>
      <c r="AL232" s="4" t="s">
        <v>138</v>
      </c>
      <c r="AM232" s="4" t="s">
        <v>139</v>
      </c>
      <c r="AN232" s="4" t="s">
        <v>140</v>
      </c>
      <c r="AO232" s="4" t="s">
        <v>141</v>
      </c>
      <c r="AP232" s="4" t="s">
        <v>116</v>
      </c>
      <c r="AQ232" s="4" t="s">
        <v>3263</v>
      </c>
      <c r="AR232" s="4" t="s">
        <v>76</v>
      </c>
      <c r="AS232" s="4" t="s">
        <v>3264</v>
      </c>
      <c r="AT232" s="4" t="s">
        <v>116</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3265</v>
      </c>
      <c r="B233" s="4" t="s">
        <v>112</v>
      </c>
      <c r="C233" s="29">
        <v>20241220</v>
      </c>
      <c r="D233" s="4" t="s">
        <v>3266</v>
      </c>
      <c r="E233" s="4" t="s">
        <v>3267</v>
      </c>
      <c r="F233" s="4" t="s">
        <v>1331</v>
      </c>
      <c r="G233" s="4" t="s">
        <v>116</v>
      </c>
      <c r="H233" s="4" t="s">
        <v>1332</v>
      </c>
      <c r="I233" s="4" t="s">
        <v>116</v>
      </c>
      <c r="J233" s="4" t="s">
        <v>116</v>
      </c>
      <c r="K233" s="4" t="s">
        <v>116</v>
      </c>
      <c r="L233" s="4" t="s">
        <v>116</v>
      </c>
      <c r="M233" s="5" t="s">
        <v>2385</v>
      </c>
      <c r="N233" s="5" t="s">
        <v>894</v>
      </c>
      <c r="O233" s="4" t="s">
        <v>112</v>
      </c>
      <c r="P233" s="6" t="s">
        <v>122</v>
      </c>
      <c r="Q233" s="2" t="s">
        <v>122</v>
      </c>
      <c r="R233" s="4" t="s">
        <v>122</v>
      </c>
      <c r="S233" s="4" t="s">
        <v>3268</v>
      </c>
      <c r="T233" s="29">
        <v>9782409034893</v>
      </c>
      <c r="U233" s="4" t="s">
        <v>124</v>
      </c>
      <c r="V233" s="29">
        <v>9782409034886</v>
      </c>
      <c r="W233" s="4" t="s">
        <v>125</v>
      </c>
      <c r="X233" s="4" t="s">
        <v>126</v>
      </c>
      <c r="Y233" s="4" t="s">
        <v>112</v>
      </c>
      <c r="Z233" s="29">
        <v>2022</v>
      </c>
      <c r="AA233" s="4" t="s">
        <v>127</v>
      </c>
      <c r="AB233" s="4" t="s">
        <v>385</v>
      </c>
      <c r="AC233" s="4" t="s">
        <v>129</v>
      </c>
      <c r="AD233" s="4" t="s">
        <v>130</v>
      </c>
      <c r="AE233" s="4" t="s">
        <v>131</v>
      </c>
      <c r="AF233" s="4" t="s">
        <v>132</v>
      </c>
      <c r="AG233" s="4" t="s">
        <v>133</v>
      </c>
      <c r="AH233" s="4" t="s">
        <v>134</v>
      </c>
      <c r="AI233" s="4" t="s">
        <v>135</v>
      </c>
      <c r="AJ233" s="4" t="s">
        <v>136</v>
      </c>
      <c r="AK233" s="4" t="s">
        <v>137</v>
      </c>
      <c r="AL233" s="4" t="s">
        <v>138</v>
      </c>
      <c r="AM233" s="4" t="s">
        <v>139</v>
      </c>
      <c r="AN233" s="4" t="s">
        <v>140</v>
      </c>
      <c r="AO233" s="4" t="s">
        <v>141</v>
      </c>
      <c r="AP233" s="4" t="s">
        <v>116</v>
      </c>
      <c r="AQ233" s="4" t="s">
        <v>3269</v>
      </c>
      <c r="AR233" s="4" t="s">
        <v>76</v>
      </c>
      <c r="AS233" s="4" t="s">
        <v>3270</v>
      </c>
      <c r="AT233" s="4" t="s">
        <v>2004</v>
      </c>
      <c r="AU233" s="4" t="s">
        <v>3271</v>
      </c>
      <c r="AV233" s="4" t="s">
        <v>1909</v>
      </c>
      <c r="AW233" s="4" t="s">
        <v>3272</v>
      </c>
      <c r="AX233" s="4" t="s">
        <v>3273</v>
      </c>
      <c r="AY233" s="4" t="s">
        <v>2289</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3274</v>
      </c>
      <c r="B234" s="4" t="s">
        <v>112</v>
      </c>
      <c r="C234" s="29">
        <v>20241220</v>
      </c>
      <c r="D234" s="4" t="s">
        <v>1915</v>
      </c>
      <c r="E234" s="4" t="s">
        <v>3275</v>
      </c>
      <c r="F234" s="4" t="s">
        <v>834</v>
      </c>
      <c r="G234" s="4" t="s">
        <v>116</v>
      </c>
      <c r="H234" s="4" t="s">
        <v>835</v>
      </c>
      <c r="I234" s="4" t="s">
        <v>116</v>
      </c>
      <c r="J234" s="4" t="s">
        <v>116</v>
      </c>
      <c r="K234" s="4" t="s">
        <v>116</v>
      </c>
      <c r="L234" s="4" t="s">
        <v>116</v>
      </c>
      <c r="M234" s="5" t="s">
        <v>2324</v>
      </c>
      <c r="N234" s="5" t="s">
        <v>3276</v>
      </c>
      <c r="O234" s="4" t="s">
        <v>112</v>
      </c>
      <c r="P234" s="6" t="s">
        <v>122</v>
      </c>
      <c r="Q234" s="2" t="s">
        <v>122</v>
      </c>
      <c r="R234" s="4" t="s">
        <v>122</v>
      </c>
      <c r="S234" s="4" t="s">
        <v>3277</v>
      </c>
      <c r="T234" s="29">
        <v>9782409037658</v>
      </c>
      <c r="U234" s="4" t="s">
        <v>124</v>
      </c>
      <c r="V234" s="29">
        <v>9782409037641</v>
      </c>
      <c r="W234" s="4" t="s">
        <v>125</v>
      </c>
      <c r="X234" s="4" t="s">
        <v>126</v>
      </c>
      <c r="Y234" s="4" t="s">
        <v>112</v>
      </c>
      <c r="Z234" s="29">
        <v>2022</v>
      </c>
      <c r="AA234" s="4" t="s">
        <v>127</v>
      </c>
      <c r="AB234" s="4" t="s">
        <v>164</v>
      </c>
      <c r="AC234" s="4" t="s">
        <v>129</v>
      </c>
      <c r="AD234" s="4" t="s">
        <v>130</v>
      </c>
      <c r="AE234" s="4" t="s">
        <v>131</v>
      </c>
      <c r="AF234" s="4" t="s">
        <v>132</v>
      </c>
      <c r="AG234" s="4" t="s">
        <v>133</v>
      </c>
      <c r="AH234" s="4" t="s">
        <v>134</v>
      </c>
      <c r="AI234" s="4" t="s">
        <v>135</v>
      </c>
      <c r="AJ234" s="4" t="s">
        <v>136</v>
      </c>
      <c r="AK234" s="4" t="s">
        <v>137</v>
      </c>
      <c r="AL234" s="4" t="s">
        <v>138</v>
      </c>
      <c r="AM234" s="4" t="s">
        <v>139</v>
      </c>
      <c r="AN234" s="4" t="s">
        <v>140</v>
      </c>
      <c r="AO234" s="4" t="s">
        <v>141</v>
      </c>
      <c r="AP234" s="4" t="s">
        <v>116</v>
      </c>
      <c r="AQ234" s="4" t="s">
        <v>3278</v>
      </c>
      <c r="AR234" s="4" t="s">
        <v>76</v>
      </c>
      <c r="AS234" s="4" t="s">
        <v>3279</v>
      </c>
      <c r="AT234" s="4" t="s">
        <v>1611</v>
      </c>
      <c r="AU234" s="4" t="s">
        <v>3280</v>
      </c>
      <c r="AV234" s="4" t="s">
        <v>2029</v>
      </c>
      <c r="AW234" s="4" t="s">
        <v>2030</v>
      </c>
      <c r="AX234" s="4" t="s">
        <v>2563</v>
      </c>
      <c r="AY234" s="4" t="s">
        <v>486</v>
      </c>
      <c r="AZ234" s="4" t="s">
        <v>3281</v>
      </c>
      <c r="BA234" s="4" t="s">
        <v>3282</v>
      </c>
      <c r="BB234" s="4" t="s">
        <v>2566</v>
      </c>
      <c r="BC234" s="4" t="s">
        <v>3283</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3284</v>
      </c>
      <c r="B235" s="4" t="s">
        <v>112</v>
      </c>
      <c r="C235" s="29">
        <v>20241220</v>
      </c>
      <c r="D235" s="4" t="s">
        <v>3285</v>
      </c>
      <c r="E235" s="4" t="s">
        <v>116</v>
      </c>
      <c r="F235" s="4" t="s">
        <v>1318</v>
      </c>
      <c r="G235" s="4" t="s">
        <v>116</v>
      </c>
      <c r="H235" s="4" t="s">
        <v>1319</v>
      </c>
      <c r="I235" s="4" t="s">
        <v>116</v>
      </c>
      <c r="J235" s="4" t="s">
        <v>116</v>
      </c>
      <c r="K235" s="4" t="s">
        <v>116</v>
      </c>
      <c r="L235" s="4" t="s">
        <v>116</v>
      </c>
      <c r="M235" s="5" t="s">
        <v>2483</v>
      </c>
      <c r="N235" s="5" t="s">
        <v>2269</v>
      </c>
      <c r="O235" s="4" t="s">
        <v>112</v>
      </c>
      <c r="P235" s="6" t="s">
        <v>122</v>
      </c>
      <c r="Q235" s="2" t="s">
        <v>122</v>
      </c>
      <c r="R235" s="4" t="s">
        <v>122</v>
      </c>
      <c r="S235" s="4" t="s">
        <v>3286</v>
      </c>
      <c r="T235" s="29">
        <v>9782409035494</v>
      </c>
      <c r="U235" s="4" t="s">
        <v>124</v>
      </c>
      <c r="V235" s="29">
        <v>9782409035487</v>
      </c>
      <c r="W235" s="4" t="s">
        <v>125</v>
      </c>
      <c r="X235" s="4" t="s">
        <v>126</v>
      </c>
      <c r="Y235" s="4" t="s">
        <v>112</v>
      </c>
      <c r="Z235" s="29">
        <v>2022</v>
      </c>
      <c r="AA235" s="4" t="s">
        <v>127</v>
      </c>
      <c r="AB235" s="4" t="s">
        <v>333</v>
      </c>
      <c r="AC235" s="4" t="s">
        <v>129</v>
      </c>
      <c r="AD235" s="4" t="s">
        <v>130</v>
      </c>
      <c r="AE235" s="4" t="s">
        <v>131</v>
      </c>
      <c r="AF235" s="4" t="s">
        <v>132</v>
      </c>
      <c r="AG235" s="4" t="s">
        <v>133</v>
      </c>
      <c r="AH235" s="4" t="s">
        <v>134</v>
      </c>
      <c r="AI235" s="4" t="s">
        <v>135</v>
      </c>
      <c r="AJ235" s="4" t="s">
        <v>136</v>
      </c>
      <c r="AK235" s="4" t="s">
        <v>137</v>
      </c>
      <c r="AL235" s="4" t="s">
        <v>138</v>
      </c>
      <c r="AM235" s="4" t="s">
        <v>139</v>
      </c>
      <c r="AN235" s="4" t="s">
        <v>140</v>
      </c>
      <c r="AO235" s="4" t="s">
        <v>141</v>
      </c>
      <c r="AP235" s="4" t="s">
        <v>116</v>
      </c>
      <c r="AQ235" s="4" t="s">
        <v>3287</v>
      </c>
      <c r="AR235" s="4" t="s">
        <v>76</v>
      </c>
      <c r="AS235" s="4" t="s">
        <v>1867</v>
      </c>
      <c r="AT235" s="4" t="s">
        <v>1868</v>
      </c>
      <c r="AU235" s="4" t="s">
        <v>1869</v>
      </c>
      <c r="AV235" s="4" t="s">
        <v>1870</v>
      </c>
      <c r="AW235" s="4" t="s">
        <v>1871</v>
      </c>
      <c r="AX235" s="4" t="s">
        <v>1872</v>
      </c>
      <c r="AY235" s="4" t="s">
        <v>1073</v>
      </c>
      <c r="AZ235" s="4" t="s">
        <v>1873</v>
      </c>
      <c r="BA235" s="4" t="s">
        <v>1874</v>
      </c>
      <c r="BB235" s="4" t="s">
        <v>586</v>
      </c>
      <c r="BC235" s="4" t="s">
        <v>1875</v>
      </c>
      <c r="BD235" s="4" t="s">
        <v>1876</v>
      </c>
      <c r="BE235" s="4" t="s">
        <v>3288</v>
      </c>
      <c r="BF235" s="4" t="s">
        <v>1879</v>
      </c>
      <c r="BG235" s="4" t="s">
        <v>1880</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3289</v>
      </c>
      <c r="B236" s="4" t="s">
        <v>112</v>
      </c>
      <c r="C236" s="29">
        <v>20241220</v>
      </c>
      <c r="D236" s="4" t="s">
        <v>3290</v>
      </c>
      <c r="E236" s="4" t="s">
        <v>3291</v>
      </c>
      <c r="F236" s="4" t="s">
        <v>2047</v>
      </c>
      <c r="G236" s="4" t="s">
        <v>116</v>
      </c>
      <c r="H236" s="4" t="s">
        <v>2048</v>
      </c>
      <c r="I236" s="4" t="s">
        <v>116</v>
      </c>
      <c r="J236" s="4" t="s">
        <v>116</v>
      </c>
      <c r="K236" s="4" t="s">
        <v>116</v>
      </c>
      <c r="L236" s="4" t="s">
        <v>116</v>
      </c>
      <c r="M236" s="5" t="s">
        <v>2412</v>
      </c>
      <c r="N236" s="5" t="s">
        <v>3292</v>
      </c>
      <c r="O236" s="4" t="s">
        <v>112</v>
      </c>
      <c r="P236" s="6" t="s">
        <v>122</v>
      </c>
      <c r="Q236" s="2" t="s">
        <v>122</v>
      </c>
      <c r="R236" s="4" t="s">
        <v>122</v>
      </c>
      <c r="S236" s="4" t="s">
        <v>3293</v>
      </c>
      <c r="T236" s="29">
        <v>9782409036620</v>
      </c>
      <c r="U236" s="4" t="s">
        <v>124</v>
      </c>
      <c r="V236" s="29">
        <v>9782409036613</v>
      </c>
      <c r="W236" s="4" t="s">
        <v>125</v>
      </c>
      <c r="X236" s="4" t="s">
        <v>126</v>
      </c>
      <c r="Y236" s="4" t="s">
        <v>112</v>
      </c>
      <c r="Z236" s="29">
        <v>2022</v>
      </c>
      <c r="AA236" s="4" t="s">
        <v>127</v>
      </c>
      <c r="AB236" s="4" t="s">
        <v>164</v>
      </c>
      <c r="AC236" s="4" t="s">
        <v>129</v>
      </c>
      <c r="AD236" s="4" t="s">
        <v>130</v>
      </c>
      <c r="AE236" s="4" t="s">
        <v>131</v>
      </c>
      <c r="AF236" s="4" t="s">
        <v>132</v>
      </c>
      <c r="AG236" s="4" t="s">
        <v>133</v>
      </c>
      <c r="AH236" s="4" t="s">
        <v>134</v>
      </c>
      <c r="AI236" s="4" t="s">
        <v>135</v>
      </c>
      <c r="AJ236" s="4" t="s">
        <v>136</v>
      </c>
      <c r="AK236" s="4" t="s">
        <v>137</v>
      </c>
      <c r="AL236" s="4" t="s">
        <v>138</v>
      </c>
      <c r="AM236" s="4" t="s">
        <v>139</v>
      </c>
      <c r="AN236" s="4" t="s">
        <v>140</v>
      </c>
      <c r="AO236" s="4" t="s">
        <v>141</v>
      </c>
      <c r="AP236" s="4" t="s">
        <v>116</v>
      </c>
      <c r="AQ236" s="4" t="s">
        <v>3294</v>
      </c>
      <c r="AR236" s="4" t="s">
        <v>76</v>
      </c>
      <c r="AS236" s="4" t="s">
        <v>3295</v>
      </c>
      <c r="AT236" s="4" t="s">
        <v>681</v>
      </c>
      <c r="AU236" s="4" t="s">
        <v>3296</v>
      </c>
      <c r="AV236" s="4" t="s">
        <v>1400</v>
      </c>
      <c r="AW236" s="4" t="s">
        <v>1401</v>
      </c>
      <c r="AX236" s="4" t="s">
        <v>3297</v>
      </c>
      <c r="AY236" s="4" t="s">
        <v>1315</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3298</v>
      </c>
      <c r="B237" s="4" t="s">
        <v>112</v>
      </c>
      <c r="C237" s="29">
        <v>20241220</v>
      </c>
      <c r="D237" s="4" t="s">
        <v>3299</v>
      </c>
      <c r="E237" s="4" t="s">
        <v>3300</v>
      </c>
      <c r="F237" s="4" t="s">
        <v>3301</v>
      </c>
      <c r="G237" s="4" t="s">
        <v>116</v>
      </c>
      <c r="H237" s="4" t="s">
        <v>3302</v>
      </c>
      <c r="I237" s="4" t="s">
        <v>116</v>
      </c>
      <c r="J237" s="4" t="s">
        <v>116</v>
      </c>
      <c r="K237" s="4" t="s">
        <v>116</v>
      </c>
      <c r="L237" s="4" t="s">
        <v>116</v>
      </c>
      <c r="M237" s="5" t="s">
        <v>2448</v>
      </c>
      <c r="N237" s="5" t="s">
        <v>3303</v>
      </c>
      <c r="O237" s="4" t="s">
        <v>112</v>
      </c>
      <c r="P237" s="6" t="s">
        <v>122</v>
      </c>
      <c r="Q237" s="2" t="s">
        <v>122</v>
      </c>
      <c r="R237" s="4" t="s">
        <v>122</v>
      </c>
      <c r="S237" s="4" t="s">
        <v>3304</v>
      </c>
      <c r="T237" s="29">
        <v>9782409034138</v>
      </c>
      <c r="U237" s="4" t="s">
        <v>124</v>
      </c>
      <c r="V237" s="29">
        <v>9782409034121</v>
      </c>
      <c r="W237" s="4" t="s">
        <v>125</v>
      </c>
      <c r="X237" s="4" t="s">
        <v>126</v>
      </c>
      <c r="Y237" s="4" t="s">
        <v>112</v>
      </c>
      <c r="Z237" s="29">
        <v>2022</v>
      </c>
      <c r="AA237" s="4" t="s">
        <v>127</v>
      </c>
      <c r="AB237" s="4" t="s">
        <v>260</v>
      </c>
      <c r="AC237" s="4" t="s">
        <v>129</v>
      </c>
      <c r="AD237" s="4" t="s">
        <v>130</v>
      </c>
      <c r="AE237" s="4" t="s">
        <v>131</v>
      </c>
      <c r="AF237" s="4" t="s">
        <v>132</v>
      </c>
      <c r="AG237" s="4" t="s">
        <v>133</v>
      </c>
      <c r="AH237" s="4" t="s">
        <v>134</v>
      </c>
      <c r="AI237" s="4" t="s">
        <v>135</v>
      </c>
      <c r="AJ237" s="4" t="s">
        <v>136</v>
      </c>
      <c r="AK237" s="4" t="s">
        <v>137</v>
      </c>
      <c r="AL237" s="4" t="s">
        <v>138</v>
      </c>
      <c r="AM237" s="4" t="s">
        <v>139</v>
      </c>
      <c r="AN237" s="4" t="s">
        <v>140</v>
      </c>
      <c r="AO237" s="4" t="s">
        <v>141</v>
      </c>
      <c r="AP237" s="4" t="s">
        <v>116</v>
      </c>
      <c r="AQ237" s="4" t="s">
        <v>3305</v>
      </c>
      <c r="AR237" s="4" t="s">
        <v>76</v>
      </c>
      <c r="AS237" s="4" t="s">
        <v>3306</v>
      </c>
      <c r="AT237" s="4" t="s">
        <v>1616</v>
      </c>
      <c r="AU237" s="4" t="s">
        <v>1526</v>
      </c>
      <c r="AV237" s="4" t="s">
        <v>486</v>
      </c>
      <c r="AW237" s="4" t="s">
        <v>3307</v>
      </c>
      <c r="AX237" s="4" t="s">
        <v>3308</v>
      </c>
      <c r="AY237" s="4" t="s">
        <v>3309</v>
      </c>
      <c r="AZ237" s="4" t="s">
        <v>609</v>
      </c>
      <c r="BA237" s="4" t="s">
        <v>3310</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3311</v>
      </c>
      <c r="B238" s="4" t="s">
        <v>112</v>
      </c>
      <c r="C238" s="29">
        <v>20241220</v>
      </c>
      <c r="D238" s="4" t="s">
        <v>365</v>
      </c>
      <c r="E238" s="4" t="s">
        <v>3312</v>
      </c>
      <c r="F238" s="4" t="s">
        <v>3313</v>
      </c>
      <c r="G238" s="4" t="s">
        <v>116</v>
      </c>
      <c r="H238" s="4" t="s">
        <v>3314</v>
      </c>
      <c r="I238" s="4" t="s">
        <v>116</v>
      </c>
      <c r="J238" s="4" t="s">
        <v>116</v>
      </c>
      <c r="K238" s="4" t="s">
        <v>116</v>
      </c>
      <c r="L238" s="4" t="s">
        <v>116</v>
      </c>
      <c r="M238" s="5" t="s">
        <v>2511</v>
      </c>
      <c r="N238" s="5" t="s">
        <v>894</v>
      </c>
      <c r="O238" s="4" t="s">
        <v>112</v>
      </c>
      <c r="P238" s="6" t="s">
        <v>122</v>
      </c>
      <c r="Q238" s="2" t="s">
        <v>122</v>
      </c>
      <c r="R238" s="4" t="s">
        <v>122</v>
      </c>
      <c r="S238" s="4" t="s">
        <v>3315</v>
      </c>
      <c r="T238" s="29">
        <v>9782409037276</v>
      </c>
      <c r="U238" s="4" t="s">
        <v>124</v>
      </c>
      <c r="V238" s="29">
        <v>9782409037269</v>
      </c>
      <c r="W238" s="4" t="s">
        <v>125</v>
      </c>
      <c r="X238" s="4" t="s">
        <v>126</v>
      </c>
      <c r="Y238" s="4" t="s">
        <v>112</v>
      </c>
      <c r="Z238" s="29">
        <v>2022</v>
      </c>
      <c r="AA238" s="4" t="s">
        <v>127</v>
      </c>
      <c r="AB238" s="4" t="s">
        <v>222</v>
      </c>
      <c r="AC238" s="4" t="s">
        <v>129</v>
      </c>
      <c r="AD238" s="4" t="s">
        <v>130</v>
      </c>
      <c r="AE238" s="4" t="s">
        <v>131</v>
      </c>
      <c r="AF238" s="4" t="s">
        <v>132</v>
      </c>
      <c r="AG238" s="4" t="s">
        <v>133</v>
      </c>
      <c r="AH238" s="4" t="s">
        <v>134</v>
      </c>
      <c r="AI238" s="4" t="s">
        <v>135</v>
      </c>
      <c r="AJ238" s="4" t="s">
        <v>136</v>
      </c>
      <c r="AK238" s="4" t="s">
        <v>137</v>
      </c>
      <c r="AL238" s="4" t="s">
        <v>138</v>
      </c>
      <c r="AM238" s="4" t="s">
        <v>139</v>
      </c>
      <c r="AN238" s="4" t="s">
        <v>140</v>
      </c>
      <c r="AO238" s="4" t="s">
        <v>141</v>
      </c>
      <c r="AP238" s="4" t="s">
        <v>116</v>
      </c>
      <c r="AQ238" s="4" t="s">
        <v>3316</v>
      </c>
      <c r="AR238" s="4" t="s">
        <v>76</v>
      </c>
      <c r="AS238" s="4" t="s">
        <v>665</v>
      </c>
      <c r="AT238" s="4" t="s">
        <v>3317</v>
      </c>
      <c r="AU238" s="4" t="s">
        <v>3318</v>
      </c>
      <c r="AV238" s="4" t="s">
        <v>3319</v>
      </c>
      <c r="AW238" s="4" t="s">
        <v>3320</v>
      </c>
      <c r="AX238" s="4" t="s">
        <v>3321</v>
      </c>
      <c r="AY238" s="4" t="s">
        <v>3322</v>
      </c>
      <c r="AZ238" s="4" t="s">
        <v>3323</v>
      </c>
      <c r="BA238" s="4" t="s">
        <v>3324</v>
      </c>
      <c r="BB238" s="4" t="s">
        <v>668</v>
      </c>
      <c r="BC238" s="4" t="s">
        <v>238</v>
      </c>
      <c r="BD238" s="4" t="s">
        <v>3325</v>
      </c>
      <c r="BE238" s="4" t="s">
        <v>3326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3327</v>
      </c>
      <c r="B239" s="4" t="s">
        <v>112</v>
      </c>
      <c r="C239" s="29">
        <v>20241220</v>
      </c>
      <c r="D239" s="4" t="s">
        <v>3328</v>
      </c>
      <c r="E239" s="4" t="s">
        <v>116</v>
      </c>
      <c r="F239" s="4" t="s">
        <v>3329</v>
      </c>
      <c r="G239" s="4" t="s">
        <v>116</v>
      </c>
      <c r="H239" s="4" t="s">
        <v>3330</v>
      </c>
      <c r="I239" s="4" t="s">
        <v>116</v>
      </c>
      <c r="J239" s="4" t="s">
        <v>116</v>
      </c>
      <c r="K239" s="4" t="s">
        <v>116</v>
      </c>
      <c r="L239" s="4" t="s">
        <v>116</v>
      </c>
      <c r="M239" s="5" t="s">
        <v>2385</v>
      </c>
      <c r="N239" s="5" t="s">
        <v>3331</v>
      </c>
      <c r="O239" s="4" t="s">
        <v>112</v>
      </c>
      <c r="P239" s="6" t="s">
        <v>122</v>
      </c>
      <c r="Q239" s="2" t="s">
        <v>122</v>
      </c>
      <c r="R239" s="4" t="s">
        <v>122</v>
      </c>
      <c r="S239" s="4" t="s">
        <v>3332</v>
      </c>
      <c r="T239" s="29">
        <v>9782409034794</v>
      </c>
      <c r="U239" s="4" t="s">
        <v>124</v>
      </c>
      <c r="V239" s="29">
        <v>9782409034787</v>
      </c>
      <c r="W239" s="4" t="s">
        <v>125</v>
      </c>
      <c r="X239" s="4" t="s">
        <v>126</v>
      </c>
      <c r="Y239" s="4" t="s">
        <v>112</v>
      </c>
      <c r="Z239" s="29">
        <v>2022</v>
      </c>
      <c r="AA239" s="4" t="s">
        <v>127</v>
      </c>
      <c r="AB239" s="4" t="s">
        <v>128</v>
      </c>
      <c r="AC239" s="4" t="s">
        <v>129</v>
      </c>
      <c r="AD239" s="4" t="s">
        <v>130</v>
      </c>
      <c r="AE239" s="4" t="s">
        <v>131</v>
      </c>
      <c r="AF239" s="4" t="s">
        <v>132</v>
      </c>
      <c r="AG239" s="4" t="s">
        <v>133</v>
      </c>
      <c r="AH239" s="4" t="s">
        <v>134</v>
      </c>
      <c r="AI239" s="4" t="s">
        <v>135</v>
      </c>
      <c r="AJ239" s="4" t="s">
        <v>136</v>
      </c>
      <c r="AK239" s="4" t="s">
        <v>137</v>
      </c>
      <c r="AL239" s="4" t="s">
        <v>138</v>
      </c>
      <c r="AM239" s="4" t="s">
        <v>139</v>
      </c>
      <c r="AN239" s="4" t="s">
        <v>140</v>
      </c>
      <c r="AO239" s="4" t="s">
        <v>141</v>
      </c>
      <c r="AP239" s="4" t="s">
        <v>116</v>
      </c>
      <c r="AQ239" s="4" t="s">
        <v>3333</v>
      </c>
      <c r="AR239" s="4" t="s">
        <v>76</v>
      </c>
      <c r="AS239" s="4" t="s">
        <v>3334</v>
      </c>
      <c r="AT239" s="4" t="s">
        <v>3335</v>
      </c>
      <c r="AU239" s="4" t="s">
        <v>3336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3337</v>
      </c>
      <c r="B240" s="4" t="s">
        <v>112</v>
      </c>
      <c r="C240" s="29">
        <v>20241220</v>
      </c>
      <c r="D240" s="4" t="s">
        <v>2460</v>
      </c>
      <c r="E240" s="4" t="s">
        <v>3170</v>
      </c>
      <c r="F240" s="4" t="s">
        <v>2462</v>
      </c>
      <c r="G240" s="4" t="s">
        <v>116</v>
      </c>
      <c r="H240" s="4" t="s">
        <v>359</v>
      </c>
      <c r="I240" s="4" t="s">
        <v>886</v>
      </c>
      <c r="J240" s="4" t="s">
        <v>116</v>
      </c>
      <c r="K240" s="4" t="s">
        <v>116</v>
      </c>
      <c r="L240" s="4" t="s">
        <v>116</v>
      </c>
      <c r="M240" s="5" t="s">
        <v>2393</v>
      </c>
      <c r="N240" s="5" t="s">
        <v>3338</v>
      </c>
      <c r="O240" s="4" t="s">
        <v>112</v>
      </c>
      <c r="P240" s="6" t="s">
        <v>122</v>
      </c>
      <c r="Q240" s="2" t="s">
        <v>122</v>
      </c>
      <c r="R240" s="4" t="s">
        <v>122</v>
      </c>
      <c r="S240" s="4" t="s">
        <v>3339</v>
      </c>
      <c r="T240" s="29">
        <v>9782409033919</v>
      </c>
      <c r="U240" s="4" t="s">
        <v>124</v>
      </c>
      <c r="V240" s="29">
        <v>9782409033902</v>
      </c>
      <c r="W240" s="4" t="s">
        <v>125</v>
      </c>
      <c r="X240" s="4" t="s">
        <v>126</v>
      </c>
      <c r="Y240" s="4" t="s">
        <v>112</v>
      </c>
      <c r="Z240" s="29">
        <v>2022</v>
      </c>
      <c r="AA240" s="4" t="s">
        <v>127</v>
      </c>
      <c r="AB240" s="4" t="s">
        <v>333</v>
      </c>
      <c r="AC240" s="4" t="s">
        <v>129</v>
      </c>
      <c r="AD240" s="4" t="s">
        <v>130</v>
      </c>
      <c r="AE240" s="4" t="s">
        <v>131</v>
      </c>
      <c r="AF240" s="4" t="s">
        <v>132</v>
      </c>
      <c r="AG240" s="4" t="s">
        <v>133</v>
      </c>
      <c r="AH240" s="4" t="s">
        <v>134</v>
      </c>
      <c r="AI240" s="4" t="s">
        <v>135</v>
      </c>
      <c r="AJ240" s="4" t="s">
        <v>136</v>
      </c>
      <c r="AK240" s="4" t="s">
        <v>137</v>
      </c>
      <c r="AL240" s="4" t="s">
        <v>138</v>
      </c>
      <c r="AM240" s="4" t="s">
        <v>139</v>
      </c>
      <c r="AN240" s="4" t="s">
        <v>140</v>
      </c>
      <c r="AO240" s="4" t="s">
        <v>141</v>
      </c>
      <c r="AP240" s="4" t="s">
        <v>116</v>
      </c>
      <c r="AQ240" s="4" t="s">
        <v>3340</v>
      </c>
      <c r="AR240" s="4" t="s">
        <v>76</v>
      </c>
      <c r="AS240" s="4" t="s">
        <v>3341</v>
      </c>
      <c r="AT240" s="4" t="s">
        <v>2466</v>
      </c>
      <c r="AU240" s="4" t="s">
        <v>3342</v>
      </c>
      <c r="AV240" s="4" t="s">
        <v>2468</v>
      </c>
      <c r="AW240" s="4" t="s">
        <v>2469</v>
      </c>
      <c r="AX240" s="4" t="s">
        <v>2470</v>
      </c>
      <c r="AY240" s="4" t="s">
        <v>3343</v>
      </c>
      <c r="AZ240" s="4" t="s">
        <v>3344</v>
      </c>
      <c r="BA240" s="4" t="s">
        <v>3345</v>
      </c>
      <c r="BB240" s="4" t="s">
        <v>3346</v>
      </c>
      <c r="BC240" s="4" t="s">
        <v>3347</v>
      </c>
      <c r="BD240" s="4" t="s">
        <v>3348</v>
      </c>
      <c r="BE240" s="4" t="s">
        <v>3349</v>
      </c>
      <c r="BF240" s="4" t="s">
        <v>3044</v>
      </c>
      <c r="BG240" s="4" t="s">
        <v>2476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3350</v>
      </c>
      <c r="B241" s="4" t="s">
        <v>112</v>
      </c>
      <c r="C241" s="29">
        <v>20241220</v>
      </c>
      <c r="D241" s="4" t="s">
        <v>3351</v>
      </c>
      <c r="E241" s="4" t="s">
        <v>3352</v>
      </c>
      <c r="F241" s="4" t="s">
        <v>3353</v>
      </c>
      <c r="G241" s="4" t="s">
        <v>116</v>
      </c>
      <c r="H241" s="4" t="s">
        <v>3354</v>
      </c>
      <c r="I241" s="4" t="s">
        <v>116</v>
      </c>
      <c r="J241" s="4" t="s">
        <v>116</v>
      </c>
      <c r="K241" s="4" t="s">
        <v>116</v>
      </c>
      <c r="L241" s="4" t="s">
        <v>116</v>
      </c>
      <c r="M241" s="5" t="s">
        <v>2527</v>
      </c>
      <c r="N241" s="5" t="s">
        <v>2176</v>
      </c>
      <c r="O241" s="4" t="s">
        <v>112</v>
      </c>
      <c r="P241" s="6" t="s">
        <v>122</v>
      </c>
      <c r="Q241" s="4" t="s">
        <v>122</v>
      </c>
      <c r="R241" s="4" t="s">
        <v>122</v>
      </c>
      <c r="S241" s="4" t="s">
        <v>3355</v>
      </c>
      <c r="T241" s="29">
        <v>9782409033513</v>
      </c>
      <c r="U241" s="4" t="s">
        <v>124</v>
      </c>
      <c r="V241" s="29">
        <v>9782409033506</v>
      </c>
      <c r="W241" s="4" t="s">
        <v>125</v>
      </c>
      <c r="X241" s="4" t="s">
        <v>126</v>
      </c>
      <c r="Y241" s="4" t="s">
        <v>112</v>
      </c>
      <c r="Z241" s="29">
        <v>2022</v>
      </c>
      <c r="AA241" s="4" t="s">
        <v>127</v>
      </c>
      <c r="AB241" s="4" t="s">
        <v>876</v>
      </c>
      <c r="AC241" s="4" t="s">
        <v>129</v>
      </c>
      <c r="AD241" s="4" t="s">
        <v>130</v>
      </c>
      <c r="AE241" s="4" t="s">
        <v>131</v>
      </c>
      <c r="AF241" s="4" t="s">
        <v>132</v>
      </c>
      <c r="AG241" s="4" t="s">
        <v>133</v>
      </c>
      <c r="AH241" s="4" t="s">
        <v>134</v>
      </c>
      <c r="AI241" s="4" t="s">
        <v>135</v>
      </c>
      <c r="AJ241" s="4" t="s">
        <v>136</v>
      </c>
      <c r="AK241" s="4" t="s">
        <v>137</v>
      </c>
      <c r="AL241" s="4" t="s">
        <v>138</v>
      </c>
      <c r="AM241" s="4" t="s">
        <v>139</v>
      </c>
      <c r="AN241" s="4" t="s">
        <v>140</v>
      </c>
      <c r="AO241" s="4" t="s">
        <v>141</v>
      </c>
      <c r="AP241" s="4" t="s">
        <v>116</v>
      </c>
      <c r="AQ241" s="4" t="s">
        <v>3356</v>
      </c>
      <c r="AR241" s="4" t="s">
        <v>76</v>
      </c>
      <c r="AS241" s="4" t="s">
        <v>3357</v>
      </c>
      <c r="AT241" s="4" t="s">
        <v>3358</v>
      </c>
      <c r="AU241" s="4" t="s">
        <v>3359</v>
      </c>
      <c r="AV241" s="4" t="s">
        <v>3360</v>
      </c>
      <c r="AW241" s="4" t="s">
        <v>3361</v>
      </c>
      <c r="AX241" s="4" t="s">
        <v>3362</v>
      </c>
      <c r="AY241" s="4" t="s">
        <v>3363</v>
      </c>
      <c r="AZ241" s="4" t="s">
        <v>3364</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3365</v>
      </c>
      <c r="B242" s="4" t="s">
        <v>112</v>
      </c>
      <c r="C242" s="29">
        <v>20241220</v>
      </c>
      <c r="D242" s="4" t="s">
        <v>3366</v>
      </c>
      <c r="E242" s="4" t="s">
        <v>3367</v>
      </c>
      <c r="F242" s="4" t="s">
        <v>2660</v>
      </c>
      <c r="G242" s="4" t="s">
        <v>116</v>
      </c>
      <c r="H242" s="4" t="s">
        <v>765</v>
      </c>
      <c r="I242" s="4" t="s">
        <v>116</v>
      </c>
      <c r="J242" s="4" t="s">
        <v>116</v>
      </c>
      <c r="K242" s="4" t="s">
        <v>116</v>
      </c>
      <c r="L242" s="4" t="s">
        <v>116</v>
      </c>
      <c r="M242" s="5" t="s">
        <v>2385</v>
      </c>
      <c r="N242" s="5" t="s">
        <v>3368</v>
      </c>
      <c r="O242" s="4" t="s">
        <v>112</v>
      </c>
      <c r="P242" s="6" t="s">
        <v>122</v>
      </c>
      <c r="Q242" s="4" t="s">
        <v>122</v>
      </c>
      <c r="R242" s="4" t="s">
        <v>122</v>
      </c>
      <c r="S242" s="4" t="s">
        <v>3369</v>
      </c>
      <c r="T242" s="29">
        <v>9782409035104</v>
      </c>
      <c r="U242" s="4" t="s">
        <v>124</v>
      </c>
      <c r="V242" s="29">
        <v>9782409035098</v>
      </c>
      <c r="W242" s="4" t="s">
        <v>125</v>
      </c>
      <c r="X242" s="4" t="s">
        <v>126</v>
      </c>
      <c r="Y242" s="4" t="s">
        <v>112</v>
      </c>
      <c r="Z242" s="29">
        <v>2022</v>
      </c>
      <c r="AA242" s="4" t="s">
        <v>127</v>
      </c>
      <c r="AB242" s="4" t="s">
        <v>152</v>
      </c>
      <c r="AC242" s="4" t="s">
        <v>129</v>
      </c>
      <c r="AD242" s="4" t="s">
        <v>130</v>
      </c>
      <c r="AE242" s="4" t="s">
        <v>131</v>
      </c>
      <c r="AF242" s="4" t="s">
        <v>132</v>
      </c>
      <c r="AG242" s="4" t="s">
        <v>133</v>
      </c>
      <c r="AH242" s="4" t="s">
        <v>134</v>
      </c>
      <c r="AI242" s="4" t="s">
        <v>135</v>
      </c>
      <c r="AJ242" s="4" t="s">
        <v>136</v>
      </c>
      <c r="AK242" s="4" t="s">
        <v>137</v>
      </c>
      <c r="AL242" s="4" t="s">
        <v>138</v>
      </c>
      <c r="AM242" s="4" t="s">
        <v>139</v>
      </c>
      <c r="AN242" s="4" t="s">
        <v>140</v>
      </c>
      <c r="AO242" s="4" t="s">
        <v>141</v>
      </c>
      <c r="AP242" s="4" t="s">
        <v>116</v>
      </c>
      <c r="AQ242" s="4" t="s">
        <v>3370</v>
      </c>
      <c r="AR242" s="4" t="s">
        <v>76</v>
      </c>
      <c r="AS242" s="4" t="s">
        <v>2663</v>
      </c>
      <c r="AT242" s="4" t="s">
        <v>2664</v>
      </c>
      <c r="AU242" s="4" t="s">
        <v>2205</v>
      </c>
      <c r="AV242" s="4" t="s">
        <v>2665</v>
      </c>
      <c r="AW242" s="4" t="s">
        <v>3371</v>
      </c>
      <c r="AX242" s="4" t="s">
        <v>2666</v>
      </c>
      <c r="AY242" s="4" t="s">
        <v>2667</v>
      </c>
      <c r="AZ242" s="4" t="s">
        <v>2668</v>
      </c>
      <c r="BA242" s="4" t="s">
        <v>2669</v>
      </c>
      <c r="BB242" s="4" t="s">
        <v>3372</v>
      </c>
      <c r="BC242" s="4" t="s">
        <v>2671</v>
      </c>
      <c r="BD242" s="4" t="s">
        <v>2672</v>
      </c>
      <c r="BE242" s="4" t="s">
        <v>2673</v>
      </c>
      <c r="BF242" s="4" t="s">
        <v>2674</v>
      </c>
      <c r="BG242" s="4" t="s">
        <v>2675</v>
      </c>
      <c r="BH242" s="4" t="s">
        <v>2676</v>
      </c>
      <c r="BI242" s="4" t="s">
        <v>2677</v>
      </c>
      <c r="BJ242" s="4" t="s">
        <v>2678</v>
      </c>
      <c r="BK242" s="4" t="s">
        <v>2679</v>
      </c>
      <c r="BL242" s="4" t="s">
        <v>2681</v>
      </c>
      <c r="BM242" s="4" t="s">
        <v>2682</v>
      </c>
      <c r="BN242" s="4" t="s">
        <v>2683</v>
      </c>
      <c r="BO242" s="4" t="s">
        <v>2684</v>
      </c>
      <c r="BP242" s="4" t="s">
        <v>2685</v>
      </c>
      <c r="BQ242" s="4" t="s">
        <v>2686</v>
      </c>
      <c r="BR242" s="4" t="s">
        <v>2687</v>
      </c>
      <c r="BS242" s="4" t="s">
        <v>2688</v>
      </c>
      <c r="BT242" s="4" t="s">
        <v>2689</v>
      </c>
      <c r="BU242" s="4" t="s">
        <v>775</v>
      </c>
      <c r="BV242" s="4" t="s">
        <v>3373</v>
      </c>
      <c r="BW242" s="4" t="s">
        <v>776</v>
      </c>
      <c r="BX242" s="4" t="s">
        <v>116</v>
      </c>
      <c r="BY242" s="4" t="s">
        <v>116</v>
      </c>
      <c r="BZ242" s="4" t="s">
        <v>116</v>
      </c>
      <c r="CA242" s="4" t="s">
        <v>116</v>
      </c>
    </row>
    <row r="243" spans="1:79" ht="20.100000000000001" customHeight="1" x14ac:dyDescent="0.2">
      <c r="A243" s="4" t="s">
        <v>3374</v>
      </c>
      <c r="B243" s="4" t="s">
        <v>112</v>
      </c>
      <c r="C243" s="29">
        <v>20241220</v>
      </c>
      <c r="D243" s="4" t="s">
        <v>3375</v>
      </c>
      <c r="E243" s="4" t="s">
        <v>3376</v>
      </c>
      <c r="F243" s="4" t="s">
        <v>1161</v>
      </c>
      <c r="G243" s="4" t="s">
        <v>116</v>
      </c>
      <c r="H243" s="4" t="s">
        <v>1162</v>
      </c>
      <c r="I243" s="4" t="s">
        <v>116</v>
      </c>
      <c r="J243" s="4" t="s">
        <v>116</v>
      </c>
      <c r="K243" s="4" t="s">
        <v>116</v>
      </c>
      <c r="L243" s="4" t="s">
        <v>116</v>
      </c>
      <c r="M243" s="5" t="s">
        <v>3377</v>
      </c>
      <c r="N243" s="5" t="s">
        <v>3378</v>
      </c>
      <c r="O243" s="4" t="s">
        <v>112</v>
      </c>
      <c r="P243" s="6" t="s">
        <v>122</v>
      </c>
      <c r="Q243" s="4" t="s">
        <v>122</v>
      </c>
      <c r="R243" s="4" t="s">
        <v>122</v>
      </c>
      <c r="S243" s="4" t="s">
        <v>3379</v>
      </c>
      <c r="T243" s="29">
        <v>9782409028632</v>
      </c>
      <c r="U243" s="4" t="s">
        <v>124</v>
      </c>
      <c r="V243" s="29">
        <v>9782409028625</v>
      </c>
      <c r="W243" s="4" t="s">
        <v>125</v>
      </c>
      <c r="X243" s="4" t="s">
        <v>126</v>
      </c>
      <c r="Y243" s="4" t="s">
        <v>112</v>
      </c>
      <c r="Z243" s="29">
        <v>2021</v>
      </c>
      <c r="AA243" s="4" t="s">
        <v>127</v>
      </c>
      <c r="AB243" s="4" t="s">
        <v>260</v>
      </c>
      <c r="AC243" s="4" t="s">
        <v>129</v>
      </c>
      <c r="AD243" s="4" t="s">
        <v>130</v>
      </c>
      <c r="AE243" s="4" t="s">
        <v>131</v>
      </c>
      <c r="AF243" s="4" t="s">
        <v>132</v>
      </c>
      <c r="AG243" s="4" t="s">
        <v>133</v>
      </c>
      <c r="AH243" s="4" t="s">
        <v>134</v>
      </c>
      <c r="AI243" s="4" t="s">
        <v>135</v>
      </c>
      <c r="AJ243" s="4" t="s">
        <v>136</v>
      </c>
      <c r="AK243" s="4" t="s">
        <v>137</v>
      </c>
      <c r="AL243" s="4" t="s">
        <v>138</v>
      </c>
      <c r="AM243" s="4" t="s">
        <v>139</v>
      </c>
      <c r="AN243" s="4" t="s">
        <v>140</v>
      </c>
      <c r="AO243" s="4" t="s">
        <v>141</v>
      </c>
      <c r="AP243" s="4" t="s">
        <v>116</v>
      </c>
      <c r="AQ243" s="4" t="s">
        <v>3380</v>
      </c>
      <c r="AR243" s="4" t="s">
        <v>76</v>
      </c>
      <c r="AS243" s="4" t="s">
        <v>3381</v>
      </c>
      <c r="AT243" s="4" t="s">
        <v>3382</v>
      </c>
      <c r="AU243" s="4" t="s">
        <v>3383</v>
      </c>
      <c r="AV243" s="4" t="s">
        <v>3384</v>
      </c>
      <c r="AW243" s="4" t="s">
        <v>1485</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3385</v>
      </c>
      <c r="B244" s="4" t="s">
        <v>112</v>
      </c>
      <c r="C244" s="29">
        <v>20241220</v>
      </c>
      <c r="D244" s="4" t="s">
        <v>3386</v>
      </c>
      <c r="E244" s="4" t="s">
        <v>3387</v>
      </c>
      <c r="F244" s="4" t="s">
        <v>3388</v>
      </c>
      <c r="G244" s="4" t="s">
        <v>116</v>
      </c>
      <c r="H244" s="4" t="s">
        <v>3389</v>
      </c>
      <c r="I244" s="4" t="s">
        <v>116</v>
      </c>
      <c r="J244" s="4" t="s">
        <v>116</v>
      </c>
      <c r="K244" s="4" t="s">
        <v>116</v>
      </c>
      <c r="L244" s="4" t="s">
        <v>116</v>
      </c>
      <c r="M244" s="5" t="s">
        <v>3390</v>
      </c>
      <c r="N244" s="5" t="s">
        <v>3391</v>
      </c>
      <c r="O244" s="4" t="s">
        <v>112</v>
      </c>
      <c r="P244" s="6" t="s">
        <v>122</v>
      </c>
      <c r="Q244" s="4" t="s">
        <v>122</v>
      </c>
      <c r="R244" s="4" t="s">
        <v>122</v>
      </c>
      <c r="S244" s="4" t="s">
        <v>3392</v>
      </c>
      <c r="T244" s="29">
        <v>9782409030253</v>
      </c>
      <c r="U244" s="4" t="s">
        <v>124</v>
      </c>
      <c r="V244" s="29">
        <v>9782409030246</v>
      </c>
      <c r="W244" s="4" t="s">
        <v>125</v>
      </c>
      <c r="X244" s="4" t="s">
        <v>126</v>
      </c>
      <c r="Y244" s="4" t="s">
        <v>112</v>
      </c>
      <c r="Z244" s="29">
        <v>2021</v>
      </c>
      <c r="AA244" s="4" t="s">
        <v>127</v>
      </c>
      <c r="AB244" s="4" t="s">
        <v>128</v>
      </c>
      <c r="AC244" s="4" t="s">
        <v>129</v>
      </c>
      <c r="AD244" s="4" t="s">
        <v>130</v>
      </c>
      <c r="AE244" s="4" t="s">
        <v>131</v>
      </c>
      <c r="AF244" s="4" t="s">
        <v>132</v>
      </c>
      <c r="AG244" s="4" t="s">
        <v>133</v>
      </c>
      <c r="AH244" s="4" t="s">
        <v>134</v>
      </c>
      <c r="AI244" s="4" t="s">
        <v>135</v>
      </c>
      <c r="AJ244" s="4" t="s">
        <v>136</v>
      </c>
      <c r="AK244" s="4" t="s">
        <v>137</v>
      </c>
      <c r="AL244" s="4" t="s">
        <v>138</v>
      </c>
      <c r="AM244" s="4" t="s">
        <v>139</v>
      </c>
      <c r="AN244" s="4" t="s">
        <v>140</v>
      </c>
      <c r="AO244" s="4" t="s">
        <v>141</v>
      </c>
      <c r="AP244" s="4" t="s">
        <v>116</v>
      </c>
      <c r="AQ244" s="4" t="s">
        <v>3393</v>
      </c>
      <c r="AR244" s="4" t="s">
        <v>76</v>
      </c>
      <c r="AS244" s="4" t="s">
        <v>3394</v>
      </c>
      <c r="AT244" s="4" t="s">
        <v>3395</v>
      </c>
      <c r="AU244" s="4" t="s">
        <v>1856</v>
      </c>
      <c r="AV244" s="4" t="s">
        <v>3396</v>
      </c>
      <c r="AW244" s="4" t="s">
        <v>3397</v>
      </c>
      <c r="AX244" s="4" t="s">
        <v>1857</v>
      </c>
      <c r="AY244" s="4" t="s">
        <v>3398</v>
      </c>
      <c r="AZ244" s="4" t="s">
        <v>3399</v>
      </c>
      <c r="BA244" s="4" t="s">
        <v>1858</v>
      </c>
      <c r="BB244" s="4" t="s">
        <v>1858</v>
      </c>
      <c r="BC244" s="4" t="s">
        <v>3400</v>
      </c>
      <c r="BD244" s="4" t="s">
        <v>3401</v>
      </c>
      <c r="BE244" s="4" t="s">
        <v>3402</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3403</v>
      </c>
      <c r="B245" s="4" t="s">
        <v>112</v>
      </c>
      <c r="C245" s="29">
        <v>20241220</v>
      </c>
      <c r="D245" s="4" t="s">
        <v>3404</v>
      </c>
      <c r="E245" s="4" t="s">
        <v>3405</v>
      </c>
      <c r="F245" s="4" t="s">
        <v>3406</v>
      </c>
      <c r="G245" s="4" t="s">
        <v>116</v>
      </c>
      <c r="H245" s="4" t="s">
        <v>3407</v>
      </c>
      <c r="I245" s="4" t="s">
        <v>116</v>
      </c>
      <c r="J245" s="4" t="s">
        <v>116</v>
      </c>
      <c r="K245" s="4" t="s">
        <v>116</v>
      </c>
      <c r="L245" s="4" t="s">
        <v>116</v>
      </c>
      <c r="M245" s="5" t="s">
        <v>3408</v>
      </c>
      <c r="N245" s="5" t="s">
        <v>2067</v>
      </c>
      <c r="O245" s="4" t="s">
        <v>112</v>
      </c>
      <c r="P245" s="6" t="s">
        <v>122</v>
      </c>
      <c r="Q245" s="4" t="s">
        <v>122</v>
      </c>
      <c r="R245" s="4" t="s">
        <v>122</v>
      </c>
      <c r="S245" s="4" t="s">
        <v>3409</v>
      </c>
      <c r="T245" s="29">
        <v>9782409029516</v>
      </c>
      <c r="U245" s="4" t="s">
        <v>124</v>
      </c>
      <c r="V245" s="29">
        <v>9782409029523</v>
      </c>
      <c r="W245" s="4" t="s">
        <v>125</v>
      </c>
      <c r="X245" s="4" t="s">
        <v>126</v>
      </c>
      <c r="Y245" s="4" t="s">
        <v>112</v>
      </c>
      <c r="Z245" s="29">
        <v>2021</v>
      </c>
      <c r="AA245" s="4" t="s">
        <v>127</v>
      </c>
      <c r="AB245" s="4" t="s">
        <v>128</v>
      </c>
      <c r="AC245" s="4" t="s">
        <v>129</v>
      </c>
      <c r="AD245" s="4" t="s">
        <v>130</v>
      </c>
      <c r="AE245" s="4" t="s">
        <v>131</v>
      </c>
      <c r="AF245" s="4" t="s">
        <v>132</v>
      </c>
      <c r="AG245" s="4" t="s">
        <v>133</v>
      </c>
      <c r="AH245" s="4" t="s">
        <v>134</v>
      </c>
      <c r="AI245" s="4" t="s">
        <v>135</v>
      </c>
      <c r="AJ245" s="4" t="s">
        <v>136</v>
      </c>
      <c r="AK245" s="4" t="s">
        <v>137</v>
      </c>
      <c r="AL245" s="4" t="s">
        <v>138</v>
      </c>
      <c r="AM245" s="4" t="s">
        <v>139</v>
      </c>
      <c r="AN245" s="4" t="s">
        <v>140</v>
      </c>
      <c r="AO245" s="4" t="s">
        <v>141</v>
      </c>
      <c r="AP245" s="4" t="s">
        <v>116</v>
      </c>
      <c r="AQ245" s="4" t="s">
        <v>3410</v>
      </c>
      <c r="AR245" s="4" t="s">
        <v>76</v>
      </c>
      <c r="AS245" s="4" t="s">
        <v>1552</v>
      </c>
      <c r="AT245" s="4" t="s">
        <v>3411</v>
      </c>
      <c r="AU245" s="4" t="s">
        <v>3412</v>
      </c>
      <c r="AV245" s="4" t="s">
        <v>3413</v>
      </c>
      <c r="AW245" s="4" t="s">
        <v>805</v>
      </c>
      <c r="AX245" s="4" t="s">
        <v>3414</v>
      </c>
      <c r="AY245" s="4" t="s">
        <v>3415</v>
      </c>
      <c r="AZ245" s="4" t="s">
        <v>3416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3417</v>
      </c>
      <c r="B246" s="4" t="s">
        <v>112</v>
      </c>
      <c r="C246" s="29">
        <v>20241220</v>
      </c>
      <c r="D246" s="4" t="s">
        <v>3418</v>
      </c>
      <c r="E246" s="4" t="s">
        <v>3419</v>
      </c>
      <c r="F246" s="4" t="s">
        <v>2220</v>
      </c>
      <c r="G246" s="4" t="s">
        <v>116</v>
      </c>
      <c r="H246" s="4" t="s">
        <v>2221</v>
      </c>
      <c r="I246" s="4" t="s">
        <v>116</v>
      </c>
      <c r="J246" s="4" t="s">
        <v>116</v>
      </c>
      <c r="K246" s="4" t="s">
        <v>116</v>
      </c>
      <c r="L246" s="4" t="s">
        <v>116</v>
      </c>
      <c r="M246" s="5" t="s">
        <v>3420</v>
      </c>
      <c r="N246" s="5" t="s">
        <v>3421</v>
      </c>
      <c r="O246" s="4" t="s">
        <v>112</v>
      </c>
      <c r="P246" s="6" t="s">
        <v>122</v>
      </c>
      <c r="Q246" s="4" t="s">
        <v>122</v>
      </c>
      <c r="R246" s="4" t="s">
        <v>122</v>
      </c>
      <c r="S246" s="4" t="s">
        <v>3422</v>
      </c>
      <c r="T246" s="29">
        <v>9782409029899</v>
      </c>
      <c r="U246" s="4" t="s">
        <v>124</v>
      </c>
      <c r="V246" s="29">
        <v>9782409029882</v>
      </c>
      <c r="W246" s="4" t="s">
        <v>125</v>
      </c>
      <c r="X246" s="4" t="s">
        <v>126</v>
      </c>
      <c r="Y246" s="4" t="s">
        <v>112</v>
      </c>
      <c r="Z246" s="29">
        <v>2021</v>
      </c>
      <c r="AA246" s="4" t="s">
        <v>127</v>
      </c>
      <c r="AB246" s="4" t="s">
        <v>222</v>
      </c>
      <c r="AC246" s="4" t="s">
        <v>129</v>
      </c>
      <c r="AD246" s="4" t="s">
        <v>130</v>
      </c>
      <c r="AE246" s="4" t="s">
        <v>131</v>
      </c>
      <c r="AF246" s="4" t="s">
        <v>132</v>
      </c>
      <c r="AG246" s="4" t="s">
        <v>133</v>
      </c>
      <c r="AH246" s="4" t="s">
        <v>134</v>
      </c>
      <c r="AI246" s="4" t="s">
        <v>135</v>
      </c>
      <c r="AJ246" s="4" t="s">
        <v>136</v>
      </c>
      <c r="AK246" s="4" t="s">
        <v>137</v>
      </c>
      <c r="AL246" s="4" t="s">
        <v>138</v>
      </c>
      <c r="AM246" s="4" t="s">
        <v>139</v>
      </c>
      <c r="AN246" s="4" t="s">
        <v>140</v>
      </c>
      <c r="AO246" s="4" t="s">
        <v>141</v>
      </c>
      <c r="AP246" s="4" t="s">
        <v>116</v>
      </c>
      <c r="AQ246" s="4" t="s">
        <v>3423</v>
      </c>
      <c r="AR246" s="4" t="s">
        <v>76</v>
      </c>
      <c r="AS246" s="4" t="s">
        <v>681</v>
      </c>
      <c r="AT246" s="4" t="s">
        <v>3424</v>
      </c>
      <c r="AU246" s="4" t="s">
        <v>1941</v>
      </c>
      <c r="AV246" s="4" t="s">
        <v>3425</v>
      </c>
      <c r="AW246" s="4" t="s">
        <v>3426</v>
      </c>
      <c r="AX246" s="4" t="s">
        <v>3427</v>
      </c>
      <c r="AY246" s="4" t="s">
        <v>3428</v>
      </c>
      <c r="AZ246" s="4" t="s">
        <v>3429</v>
      </c>
      <c r="BA246" s="4" t="s">
        <v>1200</v>
      </c>
      <c r="BB246" s="4" t="s">
        <v>3430</v>
      </c>
      <c r="BC246" s="4" t="s">
        <v>1973</v>
      </c>
      <c r="BD246" s="4" t="s">
        <v>3431</v>
      </c>
      <c r="BE246" s="4" t="s">
        <v>3432</v>
      </c>
      <c r="BF246" s="4" t="s">
        <v>3433</v>
      </c>
      <c r="BG246" s="4" t="s">
        <v>3434</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3435</v>
      </c>
      <c r="B247" s="4" t="s">
        <v>112</v>
      </c>
      <c r="C247" s="29">
        <v>20241220</v>
      </c>
      <c r="D247" s="4" t="s">
        <v>3436</v>
      </c>
      <c r="E247" s="4" t="s">
        <v>3437</v>
      </c>
      <c r="F247" s="4" t="s">
        <v>3438</v>
      </c>
      <c r="G247" s="4" t="s">
        <v>116</v>
      </c>
      <c r="H247" s="4" t="s">
        <v>3439</v>
      </c>
      <c r="I247" s="4" t="s">
        <v>3440</v>
      </c>
      <c r="J247" s="4" t="s">
        <v>116</v>
      </c>
      <c r="K247" s="4" t="s">
        <v>116</v>
      </c>
      <c r="L247" s="4" t="s">
        <v>116</v>
      </c>
      <c r="M247" s="5" t="s">
        <v>3377</v>
      </c>
      <c r="N247" s="5" t="s">
        <v>3441</v>
      </c>
      <c r="O247" s="4" t="s">
        <v>112</v>
      </c>
      <c r="P247" s="6" t="s">
        <v>122</v>
      </c>
      <c r="Q247" s="4" t="s">
        <v>122</v>
      </c>
      <c r="R247" s="4" t="s">
        <v>122</v>
      </c>
      <c r="S247" s="4" t="s">
        <v>3442</v>
      </c>
      <c r="T247" s="29">
        <v>9782409028519</v>
      </c>
      <c r="U247" s="4" t="s">
        <v>124</v>
      </c>
      <c r="V247" s="29">
        <v>9782409028502</v>
      </c>
      <c r="W247" s="4" t="s">
        <v>125</v>
      </c>
      <c r="X247" s="4" t="s">
        <v>126</v>
      </c>
      <c r="Y247" s="4" t="s">
        <v>112</v>
      </c>
      <c r="Z247" s="29">
        <v>2021</v>
      </c>
      <c r="AA247" s="4" t="s">
        <v>127</v>
      </c>
      <c r="AB247" s="4" t="s">
        <v>152</v>
      </c>
      <c r="AC247" s="4" t="s">
        <v>129</v>
      </c>
      <c r="AD247" s="4" t="s">
        <v>130</v>
      </c>
      <c r="AE247" s="4" t="s">
        <v>131</v>
      </c>
      <c r="AF247" s="4" t="s">
        <v>132</v>
      </c>
      <c r="AG247" s="4" t="s">
        <v>133</v>
      </c>
      <c r="AH247" s="4" t="s">
        <v>134</v>
      </c>
      <c r="AI247" s="4" t="s">
        <v>135</v>
      </c>
      <c r="AJ247" s="4" t="s">
        <v>136</v>
      </c>
      <c r="AK247" s="4" t="s">
        <v>137</v>
      </c>
      <c r="AL247" s="4" t="s">
        <v>138</v>
      </c>
      <c r="AM247" s="4" t="s">
        <v>139</v>
      </c>
      <c r="AN247" s="4" t="s">
        <v>140</v>
      </c>
      <c r="AO247" s="4" t="s">
        <v>141</v>
      </c>
      <c r="AP247" s="4" t="s">
        <v>116</v>
      </c>
      <c r="AQ247" s="4" t="s">
        <v>3443</v>
      </c>
      <c r="AR247" s="4" t="s">
        <v>76</v>
      </c>
      <c r="AS247" s="4" t="s">
        <v>3444</v>
      </c>
      <c r="AT247" s="4" t="s">
        <v>470</v>
      </c>
      <c r="AU247" s="4" t="s">
        <v>116</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3445</v>
      </c>
      <c r="B248" s="4" t="s">
        <v>112</v>
      </c>
      <c r="C248" s="29">
        <v>20241220</v>
      </c>
      <c r="D248" s="4" t="s">
        <v>3446</v>
      </c>
      <c r="E248" s="4" t="s">
        <v>3447</v>
      </c>
      <c r="F248" s="4" t="s">
        <v>2047</v>
      </c>
      <c r="G248" s="4" t="s">
        <v>116</v>
      </c>
      <c r="H248" s="4" t="s">
        <v>2048</v>
      </c>
      <c r="I248" s="4" t="s">
        <v>116</v>
      </c>
      <c r="J248" s="4" t="s">
        <v>116</v>
      </c>
      <c r="K248" s="4" t="s">
        <v>116</v>
      </c>
      <c r="L248" s="4" t="s">
        <v>116</v>
      </c>
      <c r="M248" s="5" t="s">
        <v>3448</v>
      </c>
      <c r="N248" s="5" t="s">
        <v>3449</v>
      </c>
      <c r="O248" s="4" t="s">
        <v>112</v>
      </c>
      <c r="P248" s="6" t="s">
        <v>122</v>
      </c>
      <c r="Q248" s="4" t="s">
        <v>122</v>
      </c>
      <c r="R248" s="4" t="s">
        <v>122</v>
      </c>
      <c r="S248" s="4" t="s">
        <v>3450</v>
      </c>
      <c r="T248" s="29">
        <v>9782409028953</v>
      </c>
      <c r="U248" s="4" t="s">
        <v>124</v>
      </c>
      <c r="V248" s="29">
        <v>9782409028946</v>
      </c>
      <c r="W248" s="4" t="s">
        <v>125</v>
      </c>
      <c r="X248" s="4" t="s">
        <v>126</v>
      </c>
      <c r="Y248" s="4" t="s">
        <v>112</v>
      </c>
      <c r="Z248" s="29">
        <v>2021</v>
      </c>
      <c r="AA248" s="4" t="s">
        <v>127</v>
      </c>
      <c r="AB248" s="4" t="s">
        <v>164</v>
      </c>
      <c r="AC248" s="4" t="s">
        <v>129</v>
      </c>
      <c r="AD248" s="4" t="s">
        <v>130</v>
      </c>
      <c r="AE248" s="4" t="s">
        <v>131</v>
      </c>
      <c r="AF248" s="4" t="s">
        <v>132</v>
      </c>
      <c r="AG248" s="4" t="s">
        <v>133</v>
      </c>
      <c r="AH248" s="4" t="s">
        <v>134</v>
      </c>
      <c r="AI248" s="4" t="s">
        <v>135</v>
      </c>
      <c r="AJ248" s="4" t="s">
        <v>136</v>
      </c>
      <c r="AK248" s="4" t="s">
        <v>137</v>
      </c>
      <c r="AL248" s="4" t="s">
        <v>138</v>
      </c>
      <c r="AM248" s="4" t="s">
        <v>139</v>
      </c>
      <c r="AN248" s="4" t="s">
        <v>140</v>
      </c>
      <c r="AO248" s="4" t="s">
        <v>141</v>
      </c>
      <c r="AP248" s="4" t="s">
        <v>116</v>
      </c>
      <c r="AQ248" s="4" t="s">
        <v>3451</v>
      </c>
      <c r="AR248" s="4" t="s">
        <v>76</v>
      </c>
      <c r="AS248" s="4" t="s">
        <v>3452</v>
      </c>
      <c r="AT248" s="4" t="s">
        <v>3453</v>
      </c>
      <c r="AU248" s="4" t="s">
        <v>3454</v>
      </c>
      <c r="AV248" s="4" t="s">
        <v>1400</v>
      </c>
      <c r="AW248" s="4" t="s">
        <v>1401</v>
      </c>
      <c r="AX248" s="4" t="s">
        <v>3455</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3456</v>
      </c>
      <c r="B249" s="4" t="s">
        <v>112</v>
      </c>
      <c r="C249" s="29">
        <v>20241220</v>
      </c>
      <c r="D249" s="4" t="s">
        <v>3457</v>
      </c>
      <c r="E249" s="4" t="s">
        <v>3458</v>
      </c>
      <c r="F249" s="4" t="s">
        <v>3459</v>
      </c>
      <c r="G249" s="4" t="s">
        <v>116</v>
      </c>
      <c r="H249" s="4" t="s">
        <v>3460</v>
      </c>
      <c r="I249" s="4" t="s">
        <v>116</v>
      </c>
      <c r="J249" s="4" t="s">
        <v>116</v>
      </c>
      <c r="K249" s="4" t="s">
        <v>116</v>
      </c>
      <c r="L249" s="4" t="s">
        <v>116</v>
      </c>
      <c r="M249" s="5" t="s">
        <v>3377</v>
      </c>
      <c r="N249" s="5" t="s">
        <v>3461</v>
      </c>
      <c r="O249" s="4" t="s">
        <v>112</v>
      </c>
      <c r="P249" s="6" t="s">
        <v>122</v>
      </c>
      <c r="Q249" s="4" t="s">
        <v>122</v>
      </c>
      <c r="R249" s="4" t="s">
        <v>122</v>
      </c>
      <c r="S249" s="4" t="s">
        <v>3462</v>
      </c>
      <c r="T249" s="29">
        <v>9782409024672</v>
      </c>
      <c r="U249" s="4" t="s">
        <v>124</v>
      </c>
      <c r="V249" s="29">
        <v>9782409024665</v>
      </c>
      <c r="W249" s="4" t="s">
        <v>125</v>
      </c>
      <c r="X249" s="4" t="s">
        <v>126</v>
      </c>
      <c r="Y249" s="4" t="s">
        <v>112</v>
      </c>
      <c r="Z249" s="29">
        <v>2021</v>
      </c>
      <c r="AA249" s="4" t="s">
        <v>127</v>
      </c>
      <c r="AB249" s="4" t="s">
        <v>164</v>
      </c>
      <c r="AC249" s="4" t="s">
        <v>129</v>
      </c>
      <c r="AD249" s="4" t="s">
        <v>130</v>
      </c>
      <c r="AE249" s="4" t="s">
        <v>131</v>
      </c>
      <c r="AF249" s="4" t="s">
        <v>132</v>
      </c>
      <c r="AG249" s="4" t="s">
        <v>133</v>
      </c>
      <c r="AH249" s="4" t="s">
        <v>134</v>
      </c>
      <c r="AI249" s="4" t="s">
        <v>135</v>
      </c>
      <c r="AJ249" s="4" t="s">
        <v>136</v>
      </c>
      <c r="AK249" s="4" t="s">
        <v>137</v>
      </c>
      <c r="AL249" s="4" t="s">
        <v>138</v>
      </c>
      <c r="AM249" s="4" t="s">
        <v>139</v>
      </c>
      <c r="AN249" s="4" t="s">
        <v>140</v>
      </c>
      <c r="AO249" s="4" t="s">
        <v>141</v>
      </c>
      <c r="AP249" s="4" t="s">
        <v>116</v>
      </c>
      <c r="AQ249" s="4" t="s">
        <v>3463</v>
      </c>
      <c r="AR249" s="4" t="s">
        <v>76</v>
      </c>
      <c r="AS249" s="4" t="s">
        <v>3464</v>
      </c>
      <c r="AT249" s="4" t="s">
        <v>3465</v>
      </c>
      <c r="AU249" s="4" t="s">
        <v>3466</v>
      </c>
      <c r="AV249" s="4" t="s">
        <v>3467</v>
      </c>
      <c r="AW249" s="4" t="s">
        <v>3468</v>
      </c>
      <c r="AX249" s="4" t="s">
        <v>3469</v>
      </c>
      <c r="AY249" s="4" t="s">
        <v>2082</v>
      </c>
      <c r="AZ249" s="4" t="s">
        <v>1315</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3470</v>
      </c>
      <c r="B250" s="4" t="s">
        <v>112</v>
      </c>
      <c r="C250" s="29">
        <v>20241220</v>
      </c>
      <c r="D250" s="4" t="s">
        <v>3471</v>
      </c>
      <c r="E250" s="4" t="s">
        <v>2390</v>
      </c>
      <c r="F250" s="4" t="s">
        <v>1331</v>
      </c>
      <c r="G250" s="4" t="s">
        <v>116</v>
      </c>
      <c r="H250" s="4" t="s">
        <v>1332</v>
      </c>
      <c r="I250" s="4" t="s">
        <v>116</v>
      </c>
      <c r="J250" s="4" t="s">
        <v>116</v>
      </c>
      <c r="K250" s="4" t="s">
        <v>116</v>
      </c>
      <c r="L250" s="4" t="s">
        <v>116</v>
      </c>
      <c r="M250" s="5" t="s">
        <v>3472</v>
      </c>
      <c r="N250" s="5" t="s">
        <v>2191</v>
      </c>
      <c r="O250" s="4" t="s">
        <v>112</v>
      </c>
      <c r="P250" s="6" t="s">
        <v>122</v>
      </c>
      <c r="Q250" s="4" t="s">
        <v>122</v>
      </c>
      <c r="R250" s="4" t="s">
        <v>122</v>
      </c>
      <c r="S250" s="4" t="s">
        <v>3473</v>
      </c>
      <c r="T250" s="29">
        <v>9782409030024</v>
      </c>
      <c r="U250" s="4" t="s">
        <v>124</v>
      </c>
      <c r="V250" s="29">
        <v>9782409030017</v>
      </c>
      <c r="W250" s="4" t="s">
        <v>125</v>
      </c>
      <c r="X250" s="4" t="s">
        <v>126</v>
      </c>
      <c r="Y250" s="4" t="s">
        <v>112</v>
      </c>
      <c r="Z250" s="29">
        <v>2021</v>
      </c>
      <c r="AA250" s="4" t="s">
        <v>127</v>
      </c>
      <c r="AB250" s="4" t="s">
        <v>576</v>
      </c>
      <c r="AC250" s="4" t="s">
        <v>129</v>
      </c>
      <c r="AD250" s="4" t="s">
        <v>130</v>
      </c>
      <c r="AE250" s="4" t="s">
        <v>131</v>
      </c>
      <c r="AF250" s="4" t="s">
        <v>132</v>
      </c>
      <c r="AG250" s="4" t="s">
        <v>133</v>
      </c>
      <c r="AH250" s="4" t="s">
        <v>134</v>
      </c>
      <c r="AI250" s="4" t="s">
        <v>135</v>
      </c>
      <c r="AJ250" s="4" t="s">
        <v>136</v>
      </c>
      <c r="AK250" s="4" t="s">
        <v>137</v>
      </c>
      <c r="AL250" s="4" t="s">
        <v>138</v>
      </c>
      <c r="AM250" s="4" t="s">
        <v>139</v>
      </c>
      <c r="AN250" s="4" t="s">
        <v>140</v>
      </c>
      <c r="AO250" s="4" t="s">
        <v>141</v>
      </c>
      <c r="AP250" s="4" t="s">
        <v>116</v>
      </c>
      <c r="AQ250" s="4" t="s">
        <v>3474</v>
      </c>
      <c r="AR250" s="4" t="s">
        <v>76</v>
      </c>
      <c r="AS250" s="4" t="s">
        <v>3475</v>
      </c>
      <c r="AT250" s="4" t="s">
        <v>3476</v>
      </c>
      <c r="AU250" s="4" t="s">
        <v>3477</v>
      </c>
      <c r="AV250" s="4" t="s">
        <v>3478</v>
      </c>
      <c r="AW250" s="4" t="s">
        <v>3479</v>
      </c>
      <c r="AX250" s="4" t="s">
        <v>3480</v>
      </c>
      <c r="AY250" s="4" t="s">
        <v>3481</v>
      </c>
      <c r="AZ250" s="4" t="s">
        <v>3482</v>
      </c>
      <c r="BA250" s="4" t="s">
        <v>1340</v>
      </c>
      <c r="BB250" s="4" t="s">
        <v>587</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3483</v>
      </c>
      <c r="B251" s="4" t="s">
        <v>112</v>
      </c>
      <c r="C251" s="29">
        <v>20241220</v>
      </c>
      <c r="D251" s="4" t="s">
        <v>3484</v>
      </c>
      <c r="E251" s="4" t="s">
        <v>3485</v>
      </c>
      <c r="F251" s="4" t="s">
        <v>3486</v>
      </c>
      <c r="G251" s="4" t="s">
        <v>116</v>
      </c>
      <c r="H251" s="4" t="s">
        <v>3487</v>
      </c>
      <c r="I251" s="4" t="s">
        <v>116</v>
      </c>
      <c r="J251" s="4" t="s">
        <v>116</v>
      </c>
      <c r="K251" s="4" t="s">
        <v>116</v>
      </c>
      <c r="L251" s="4" t="s">
        <v>116</v>
      </c>
      <c r="M251" s="5" t="s">
        <v>3420</v>
      </c>
      <c r="N251" s="5" t="s">
        <v>3488</v>
      </c>
      <c r="O251" s="4" t="s">
        <v>112</v>
      </c>
      <c r="P251" s="6" t="s">
        <v>122</v>
      </c>
      <c r="Q251" s="4" t="s">
        <v>122</v>
      </c>
      <c r="R251" s="4" t="s">
        <v>122</v>
      </c>
      <c r="S251" s="4" t="s">
        <v>3489</v>
      </c>
      <c r="T251" s="29">
        <v>9782409029707</v>
      </c>
      <c r="U251" s="4" t="s">
        <v>124</v>
      </c>
      <c r="V251" s="29">
        <v>9782409029691</v>
      </c>
      <c r="W251" s="4" t="s">
        <v>125</v>
      </c>
      <c r="X251" s="4" t="s">
        <v>126</v>
      </c>
      <c r="Y251" s="4" t="s">
        <v>112</v>
      </c>
      <c r="Z251" s="29">
        <v>2021</v>
      </c>
      <c r="AA251" s="4" t="s">
        <v>127</v>
      </c>
      <c r="AB251" s="4" t="s">
        <v>333</v>
      </c>
      <c r="AC251" s="4" t="s">
        <v>129</v>
      </c>
      <c r="AD251" s="4" t="s">
        <v>130</v>
      </c>
      <c r="AE251" s="4" t="s">
        <v>131</v>
      </c>
      <c r="AF251" s="4" t="s">
        <v>132</v>
      </c>
      <c r="AG251" s="4" t="s">
        <v>133</v>
      </c>
      <c r="AH251" s="4" t="s">
        <v>134</v>
      </c>
      <c r="AI251" s="4" t="s">
        <v>135</v>
      </c>
      <c r="AJ251" s="4" t="s">
        <v>136</v>
      </c>
      <c r="AK251" s="4" t="s">
        <v>137</v>
      </c>
      <c r="AL251" s="4" t="s">
        <v>138</v>
      </c>
      <c r="AM251" s="4" t="s">
        <v>139</v>
      </c>
      <c r="AN251" s="4" t="s">
        <v>140</v>
      </c>
      <c r="AO251" s="4" t="s">
        <v>141</v>
      </c>
      <c r="AP251" s="4" t="s">
        <v>116</v>
      </c>
      <c r="AQ251" s="4" t="s">
        <v>3490</v>
      </c>
      <c r="AR251" s="4" t="s">
        <v>76</v>
      </c>
      <c r="AS251" s="4" t="s">
        <v>3491</v>
      </c>
      <c r="AT251" s="4" t="s">
        <v>3492</v>
      </c>
      <c r="AU251" s="4" t="s">
        <v>3493</v>
      </c>
      <c r="AV251" s="4" t="s">
        <v>1532</v>
      </c>
      <c r="AW251" s="4" t="s">
        <v>3494</v>
      </c>
      <c r="AX251" s="4" t="s">
        <v>1858</v>
      </c>
      <c r="AY251" s="4" t="s">
        <v>3400</v>
      </c>
      <c r="AZ251" s="4" t="s">
        <v>2032</v>
      </c>
      <c r="BA251" s="4" t="s">
        <v>1538</v>
      </c>
      <c r="BB251" s="4" t="s">
        <v>3495</v>
      </c>
      <c r="BC251" s="4" t="s">
        <v>3496</v>
      </c>
      <c r="BD251" s="4" t="s">
        <v>1542</v>
      </c>
      <c r="BE251" s="4" t="s">
        <v>2382</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3497</v>
      </c>
      <c r="B252" s="4" t="s">
        <v>112</v>
      </c>
      <c r="C252" s="29">
        <v>20241220</v>
      </c>
      <c r="D252" s="4" t="s">
        <v>3498</v>
      </c>
      <c r="E252" s="4" t="s">
        <v>3499</v>
      </c>
      <c r="F252" s="4" t="s">
        <v>702</v>
      </c>
      <c r="G252" s="4" t="s">
        <v>116</v>
      </c>
      <c r="H252" s="4" t="s">
        <v>703</v>
      </c>
      <c r="I252" s="4" t="s">
        <v>116</v>
      </c>
      <c r="J252" s="4" t="s">
        <v>116</v>
      </c>
      <c r="K252" s="4" t="s">
        <v>116</v>
      </c>
      <c r="L252" s="4" t="s">
        <v>116</v>
      </c>
      <c r="M252" s="5" t="s">
        <v>3472</v>
      </c>
      <c r="N252" s="5" t="s">
        <v>3500</v>
      </c>
      <c r="O252" s="4" t="s">
        <v>112</v>
      </c>
      <c r="P252" s="6" t="s">
        <v>122</v>
      </c>
      <c r="Q252" s="4" t="s">
        <v>122</v>
      </c>
      <c r="R252" s="4" t="s">
        <v>122</v>
      </c>
      <c r="S252" s="4" t="s">
        <v>3501</v>
      </c>
      <c r="T252" s="29">
        <v>9782409030178</v>
      </c>
      <c r="U252" s="4" t="s">
        <v>124</v>
      </c>
      <c r="V252" s="29">
        <v>9782409030161</v>
      </c>
      <c r="W252" s="4" t="s">
        <v>125</v>
      </c>
      <c r="X252" s="4" t="s">
        <v>126</v>
      </c>
      <c r="Y252" s="4" t="s">
        <v>112</v>
      </c>
      <c r="Z252" s="29">
        <v>2021</v>
      </c>
      <c r="AA252" s="4" t="s">
        <v>127</v>
      </c>
      <c r="AB252" s="4" t="s">
        <v>152</v>
      </c>
      <c r="AC252" s="4" t="s">
        <v>129</v>
      </c>
      <c r="AD252" s="4" t="s">
        <v>130</v>
      </c>
      <c r="AE252" s="4" t="s">
        <v>131</v>
      </c>
      <c r="AF252" s="4" t="s">
        <v>132</v>
      </c>
      <c r="AG252" s="4" t="s">
        <v>133</v>
      </c>
      <c r="AH252" s="4" t="s">
        <v>134</v>
      </c>
      <c r="AI252" s="4" t="s">
        <v>135</v>
      </c>
      <c r="AJ252" s="4" t="s">
        <v>136</v>
      </c>
      <c r="AK252" s="4" t="s">
        <v>137</v>
      </c>
      <c r="AL252" s="4" t="s">
        <v>138</v>
      </c>
      <c r="AM252" s="4" t="s">
        <v>139</v>
      </c>
      <c r="AN252" s="4" t="s">
        <v>140</v>
      </c>
      <c r="AO252" s="4" t="s">
        <v>141</v>
      </c>
      <c r="AP252" s="4" t="s">
        <v>116</v>
      </c>
      <c r="AQ252" s="4" t="s">
        <v>3502</v>
      </c>
      <c r="AR252" s="4" t="s">
        <v>76</v>
      </c>
      <c r="AS252" s="4" t="s">
        <v>479</v>
      </c>
      <c r="AT252" s="4" t="s">
        <v>706</v>
      </c>
      <c r="AU252" s="4" t="s">
        <v>482</v>
      </c>
      <c r="AV252" s="4" t="s">
        <v>707</v>
      </c>
      <c r="AW252" s="4" t="s">
        <v>681</v>
      </c>
      <c r="AX252" s="4" t="s">
        <v>484</v>
      </c>
      <c r="AY252" s="4" t="s">
        <v>708</v>
      </c>
      <c r="AZ252" s="4" t="s">
        <v>282</v>
      </c>
      <c r="BA252" s="4" t="s">
        <v>709</v>
      </c>
      <c r="BB252" s="4" t="s">
        <v>710</v>
      </c>
      <c r="BC252" s="4" t="s">
        <v>711</v>
      </c>
      <c r="BD252" s="4" t="s">
        <v>485</v>
      </c>
      <c r="BE252" s="4" t="s">
        <v>487</v>
      </c>
      <c r="BF252" s="4" t="s">
        <v>712</v>
      </c>
      <c r="BG252" s="4" t="s">
        <v>713</v>
      </c>
      <c r="BH252" s="4" t="s">
        <v>714</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3503</v>
      </c>
      <c r="B253" s="4" t="s">
        <v>112</v>
      </c>
      <c r="C253" s="29">
        <v>20241220</v>
      </c>
      <c r="D253" s="4" t="s">
        <v>3504</v>
      </c>
      <c r="E253" s="4" t="s">
        <v>116</v>
      </c>
      <c r="F253" s="4" t="s">
        <v>3505</v>
      </c>
      <c r="G253" s="4" t="s">
        <v>116</v>
      </c>
      <c r="H253" s="4" t="s">
        <v>3506</v>
      </c>
      <c r="I253" s="4" t="s">
        <v>3507</v>
      </c>
      <c r="J253" s="4" t="s">
        <v>3508</v>
      </c>
      <c r="K253" s="4" t="s">
        <v>116</v>
      </c>
      <c r="L253" s="4" t="s">
        <v>116</v>
      </c>
      <c r="M253" s="5" t="s">
        <v>3377</v>
      </c>
      <c r="N253" s="5" t="s">
        <v>3509</v>
      </c>
      <c r="O253" s="4" t="s">
        <v>112</v>
      </c>
      <c r="P253" s="6" t="s">
        <v>122</v>
      </c>
      <c r="Q253" s="4" t="s">
        <v>122</v>
      </c>
      <c r="R253" s="4" t="s">
        <v>122</v>
      </c>
      <c r="S253" s="4" t="s">
        <v>3510</v>
      </c>
      <c r="T253" s="29">
        <v>9782409028670</v>
      </c>
      <c r="U253" s="4" t="s">
        <v>124</v>
      </c>
      <c r="V253" s="29">
        <v>9782409028663</v>
      </c>
      <c r="W253" s="4" t="s">
        <v>125</v>
      </c>
      <c r="X253" s="4" t="s">
        <v>126</v>
      </c>
      <c r="Y253" s="4" t="s">
        <v>112</v>
      </c>
      <c r="Z253" s="29">
        <v>2021</v>
      </c>
      <c r="AA253" s="4" t="s">
        <v>127</v>
      </c>
      <c r="AB253" s="4" t="s">
        <v>164</v>
      </c>
      <c r="AC253" s="4" t="s">
        <v>129</v>
      </c>
      <c r="AD253" s="4" t="s">
        <v>130</v>
      </c>
      <c r="AE253" s="4" t="s">
        <v>131</v>
      </c>
      <c r="AF253" s="4" t="s">
        <v>132</v>
      </c>
      <c r="AG253" s="4" t="s">
        <v>133</v>
      </c>
      <c r="AH253" s="4" t="s">
        <v>134</v>
      </c>
      <c r="AI253" s="4" t="s">
        <v>135</v>
      </c>
      <c r="AJ253" s="4" t="s">
        <v>136</v>
      </c>
      <c r="AK253" s="4" t="s">
        <v>137</v>
      </c>
      <c r="AL253" s="4" t="s">
        <v>138</v>
      </c>
      <c r="AM253" s="4" t="s">
        <v>139</v>
      </c>
      <c r="AN253" s="4" t="s">
        <v>140</v>
      </c>
      <c r="AO253" s="4" t="s">
        <v>141</v>
      </c>
      <c r="AP253" s="4" t="s">
        <v>116</v>
      </c>
      <c r="AQ253" s="4" t="s">
        <v>3511</v>
      </c>
      <c r="AR253" s="4" t="s">
        <v>76</v>
      </c>
      <c r="AS253" s="4" t="s">
        <v>3512</v>
      </c>
      <c r="AT253" s="4" t="s">
        <v>3513</v>
      </c>
      <c r="AU253" s="4" t="s">
        <v>3514</v>
      </c>
      <c r="AV253" s="4" t="s">
        <v>3515</v>
      </c>
      <c r="AW253" s="4" t="s">
        <v>3516</v>
      </c>
      <c r="AX253" s="4" t="s">
        <v>3517</v>
      </c>
      <c r="AY253" s="4" t="s">
        <v>3518</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3519</v>
      </c>
      <c r="B254" s="4" t="s">
        <v>112</v>
      </c>
      <c r="C254" s="29">
        <v>20241220</v>
      </c>
      <c r="D254" s="4" t="s">
        <v>3520</v>
      </c>
      <c r="E254" s="4" t="s">
        <v>3521</v>
      </c>
      <c r="F254" s="4" t="s">
        <v>3522</v>
      </c>
      <c r="G254" s="4" t="s">
        <v>116</v>
      </c>
      <c r="H254" s="4" t="s">
        <v>3523</v>
      </c>
      <c r="I254" s="4" t="s">
        <v>116</v>
      </c>
      <c r="J254" s="4" t="s">
        <v>116</v>
      </c>
      <c r="K254" s="4" t="s">
        <v>116</v>
      </c>
      <c r="L254" s="4" t="s">
        <v>116</v>
      </c>
      <c r="M254" s="5" t="s">
        <v>3524</v>
      </c>
      <c r="N254" s="5" t="s">
        <v>2556</v>
      </c>
      <c r="O254" s="4" t="s">
        <v>112</v>
      </c>
      <c r="P254" s="6" t="s">
        <v>122</v>
      </c>
      <c r="Q254" s="4" t="s">
        <v>122</v>
      </c>
      <c r="R254" s="4" t="s">
        <v>122</v>
      </c>
      <c r="S254" s="4" t="s">
        <v>3525</v>
      </c>
      <c r="T254" s="29">
        <v>9782409032424</v>
      </c>
      <c r="U254" s="4" t="s">
        <v>124</v>
      </c>
      <c r="V254" s="29">
        <v>9782409032417</v>
      </c>
      <c r="W254" s="4" t="s">
        <v>125</v>
      </c>
      <c r="X254" s="4" t="s">
        <v>126</v>
      </c>
      <c r="Y254" s="4" t="s">
        <v>112</v>
      </c>
      <c r="Z254" s="29">
        <v>2021</v>
      </c>
      <c r="AA254" s="4" t="s">
        <v>127</v>
      </c>
      <c r="AB254" s="4" t="s">
        <v>152</v>
      </c>
      <c r="AC254" s="4" t="s">
        <v>129</v>
      </c>
      <c r="AD254" s="4" t="s">
        <v>130</v>
      </c>
      <c r="AE254" s="4" t="s">
        <v>131</v>
      </c>
      <c r="AF254" s="4" t="s">
        <v>132</v>
      </c>
      <c r="AG254" s="4" t="s">
        <v>133</v>
      </c>
      <c r="AH254" s="4" t="s">
        <v>134</v>
      </c>
      <c r="AI254" s="4" t="s">
        <v>135</v>
      </c>
      <c r="AJ254" s="4" t="s">
        <v>136</v>
      </c>
      <c r="AK254" s="4" t="s">
        <v>137</v>
      </c>
      <c r="AL254" s="4" t="s">
        <v>138</v>
      </c>
      <c r="AM254" s="4" t="s">
        <v>139</v>
      </c>
      <c r="AN254" s="4" t="s">
        <v>140</v>
      </c>
      <c r="AO254" s="4" t="s">
        <v>141</v>
      </c>
      <c r="AP254" s="4" t="s">
        <v>116</v>
      </c>
      <c r="AQ254" s="4" t="s">
        <v>3526</v>
      </c>
      <c r="AR254" s="4" t="s">
        <v>76</v>
      </c>
      <c r="AS254" s="4" t="s">
        <v>3452</v>
      </c>
      <c r="AT254" s="4" t="s">
        <v>3527</v>
      </c>
      <c r="AU254" s="4" t="s">
        <v>2536</v>
      </c>
      <c r="AV254" s="4" t="s">
        <v>3528</v>
      </c>
      <c r="AW254" s="4" t="s">
        <v>1400</v>
      </c>
      <c r="AX254" s="4" t="s">
        <v>3529</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3530</v>
      </c>
      <c r="B255" s="4" t="s">
        <v>112</v>
      </c>
      <c r="C255" s="29">
        <v>20241220</v>
      </c>
      <c r="D255" s="4" t="s">
        <v>3531</v>
      </c>
      <c r="E255" s="4" t="s">
        <v>3532</v>
      </c>
      <c r="F255" s="4" t="s">
        <v>3533</v>
      </c>
      <c r="G255" s="4" t="s">
        <v>116</v>
      </c>
      <c r="H255" s="4" t="s">
        <v>3534</v>
      </c>
      <c r="I255" s="4" t="s">
        <v>116</v>
      </c>
      <c r="J255" s="4" t="s">
        <v>116</v>
      </c>
      <c r="K255" s="4" t="s">
        <v>116</v>
      </c>
      <c r="L255" s="4" t="s">
        <v>116</v>
      </c>
      <c r="M255" s="5" t="s">
        <v>3535</v>
      </c>
      <c r="N255" s="5" t="s">
        <v>3536</v>
      </c>
      <c r="O255" s="4" t="s">
        <v>112</v>
      </c>
      <c r="P255" s="6" t="s">
        <v>122</v>
      </c>
      <c r="Q255" s="4" t="s">
        <v>122</v>
      </c>
      <c r="R255" s="4" t="s">
        <v>122</v>
      </c>
      <c r="S255" s="4" t="s">
        <v>3537</v>
      </c>
      <c r="T255" s="29">
        <v>9782409031960</v>
      </c>
      <c r="U255" s="4" t="s">
        <v>124</v>
      </c>
      <c r="V255" s="29">
        <v>9782409031953</v>
      </c>
      <c r="W255" s="4" t="s">
        <v>125</v>
      </c>
      <c r="X255" s="4" t="s">
        <v>126</v>
      </c>
      <c r="Y255" s="4" t="s">
        <v>112</v>
      </c>
      <c r="Z255" s="29">
        <v>2021</v>
      </c>
      <c r="AA255" s="4" t="s">
        <v>127</v>
      </c>
      <c r="AB255" s="4" t="s">
        <v>128</v>
      </c>
      <c r="AC255" s="4" t="s">
        <v>129</v>
      </c>
      <c r="AD255" s="4" t="s">
        <v>130</v>
      </c>
      <c r="AE255" s="4" t="s">
        <v>131</v>
      </c>
      <c r="AF255" s="4" t="s">
        <v>132</v>
      </c>
      <c r="AG255" s="4" t="s">
        <v>133</v>
      </c>
      <c r="AH255" s="4" t="s">
        <v>134</v>
      </c>
      <c r="AI255" s="4" t="s">
        <v>135</v>
      </c>
      <c r="AJ255" s="4" t="s">
        <v>136</v>
      </c>
      <c r="AK255" s="4" t="s">
        <v>137</v>
      </c>
      <c r="AL255" s="4" t="s">
        <v>138</v>
      </c>
      <c r="AM255" s="4" t="s">
        <v>139</v>
      </c>
      <c r="AN255" s="4" t="s">
        <v>140</v>
      </c>
      <c r="AO255" s="4" t="s">
        <v>141</v>
      </c>
      <c r="AP255" s="4" t="s">
        <v>116</v>
      </c>
      <c r="AQ255" s="4" t="s">
        <v>3538</v>
      </c>
      <c r="AR255" s="4" t="s">
        <v>76</v>
      </c>
      <c r="AS255" s="4" t="s">
        <v>3539</v>
      </c>
      <c r="AT255" s="4" t="s">
        <v>3540</v>
      </c>
      <c r="AU255" s="4" t="s">
        <v>3541</v>
      </c>
      <c r="AV255" s="4" t="s">
        <v>2004</v>
      </c>
      <c r="AW255" s="4" t="s">
        <v>3542</v>
      </c>
      <c r="AX255" s="4" t="s">
        <v>2289</v>
      </c>
      <c r="AY255" s="4" t="s">
        <v>868</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3543</v>
      </c>
      <c r="B256" s="4" t="s">
        <v>112</v>
      </c>
      <c r="C256" s="29">
        <v>20241220</v>
      </c>
      <c r="D256" s="4" t="s">
        <v>2460</v>
      </c>
      <c r="E256" s="4" t="s">
        <v>3544</v>
      </c>
      <c r="F256" s="4" t="s">
        <v>1561</v>
      </c>
      <c r="G256" s="4" t="s">
        <v>116</v>
      </c>
      <c r="H256" s="4" t="s">
        <v>1562</v>
      </c>
      <c r="I256" s="4" t="s">
        <v>116</v>
      </c>
      <c r="J256" s="4" t="s">
        <v>116</v>
      </c>
      <c r="K256" s="4" t="s">
        <v>116</v>
      </c>
      <c r="L256" s="4" t="s">
        <v>116</v>
      </c>
      <c r="M256" s="5" t="s">
        <v>3545</v>
      </c>
      <c r="N256" s="5" t="s">
        <v>1209</v>
      </c>
      <c r="O256" s="4" t="s">
        <v>112</v>
      </c>
      <c r="P256" s="6" t="s">
        <v>122</v>
      </c>
      <c r="Q256" s="4" t="s">
        <v>122</v>
      </c>
      <c r="R256" s="4" t="s">
        <v>122</v>
      </c>
      <c r="S256" s="4" t="s">
        <v>3546</v>
      </c>
      <c r="T256" s="29">
        <v>9782409033209</v>
      </c>
      <c r="U256" s="4" t="s">
        <v>124</v>
      </c>
      <c r="V256" s="29">
        <v>9782409033193</v>
      </c>
      <c r="W256" s="4" t="s">
        <v>125</v>
      </c>
      <c r="X256" s="4" t="s">
        <v>126</v>
      </c>
      <c r="Y256" s="4" t="s">
        <v>112</v>
      </c>
      <c r="Z256" s="29">
        <v>2021</v>
      </c>
      <c r="AA256" s="4" t="s">
        <v>127</v>
      </c>
      <c r="AB256" s="4" t="s">
        <v>164</v>
      </c>
      <c r="AC256" s="4" t="s">
        <v>129</v>
      </c>
      <c r="AD256" s="4" t="s">
        <v>130</v>
      </c>
      <c r="AE256" s="4" t="s">
        <v>131</v>
      </c>
      <c r="AF256" s="4" t="s">
        <v>132</v>
      </c>
      <c r="AG256" s="4" t="s">
        <v>133</v>
      </c>
      <c r="AH256" s="4" t="s">
        <v>134</v>
      </c>
      <c r="AI256" s="4" t="s">
        <v>135</v>
      </c>
      <c r="AJ256" s="4" t="s">
        <v>136</v>
      </c>
      <c r="AK256" s="4" t="s">
        <v>137</v>
      </c>
      <c r="AL256" s="4" t="s">
        <v>138</v>
      </c>
      <c r="AM256" s="4" t="s">
        <v>139</v>
      </c>
      <c r="AN256" s="4" t="s">
        <v>140</v>
      </c>
      <c r="AO256" s="4" t="s">
        <v>141</v>
      </c>
      <c r="AP256" s="4" t="s">
        <v>116</v>
      </c>
      <c r="AQ256" s="4" t="s">
        <v>3547</v>
      </c>
      <c r="AR256" s="4" t="s">
        <v>76</v>
      </c>
      <c r="AS256" s="4" t="s">
        <v>2743</v>
      </c>
      <c r="AT256" s="4" t="s">
        <v>3548</v>
      </c>
      <c r="AU256" s="4" t="s">
        <v>1590</v>
      </c>
      <c r="AV256" s="4" t="s">
        <v>3549</v>
      </c>
      <c r="AW256" s="4" t="s">
        <v>714</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3550</v>
      </c>
      <c r="B257" s="4" t="s">
        <v>112</v>
      </c>
      <c r="C257" s="29">
        <v>20241220</v>
      </c>
      <c r="D257" s="4" t="s">
        <v>3551</v>
      </c>
      <c r="E257" s="4" t="s">
        <v>3552</v>
      </c>
      <c r="F257" s="4" t="s">
        <v>474</v>
      </c>
      <c r="G257" s="4" t="s">
        <v>116</v>
      </c>
      <c r="H257" s="4" t="s">
        <v>475</v>
      </c>
      <c r="I257" s="4" t="s">
        <v>116</v>
      </c>
      <c r="J257" s="4" t="s">
        <v>116</v>
      </c>
      <c r="K257" s="4" t="s">
        <v>116</v>
      </c>
      <c r="L257" s="4" t="s">
        <v>116</v>
      </c>
      <c r="M257" s="5" t="s">
        <v>3472</v>
      </c>
      <c r="N257" s="5" t="s">
        <v>3553</v>
      </c>
      <c r="O257" s="4" t="s">
        <v>112</v>
      </c>
      <c r="P257" s="6" t="s">
        <v>122</v>
      </c>
      <c r="Q257" s="4" t="s">
        <v>122</v>
      </c>
      <c r="R257" s="4" t="s">
        <v>122</v>
      </c>
      <c r="S257" s="4" t="s">
        <v>3554</v>
      </c>
      <c r="T257" s="29">
        <v>9782409030277</v>
      </c>
      <c r="U257" s="4" t="s">
        <v>124</v>
      </c>
      <c r="V257" s="29">
        <v>9782409030260</v>
      </c>
      <c r="W257" s="4" t="s">
        <v>125</v>
      </c>
      <c r="X257" s="4" t="s">
        <v>126</v>
      </c>
      <c r="Y257" s="4" t="s">
        <v>112</v>
      </c>
      <c r="Z257" s="29">
        <v>2021</v>
      </c>
      <c r="AA257" s="4" t="s">
        <v>127</v>
      </c>
      <c r="AB257" s="4" t="s">
        <v>152</v>
      </c>
      <c r="AC257" s="4" t="s">
        <v>129</v>
      </c>
      <c r="AD257" s="4" t="s">
        <v>130</v>
      </c>
      <c r="AE257" s="4" t="s">
        <v>131</v>
      </c>
      <c r="AF257" s="4" t="s">
        <v>132</v>
      </c>
      <c r="AG257" s="4" t="s">
        <v>133</v>
      </c>
      <c r="AH257" s="4" t="s">
        <v>134</v>
      </c>
      <c r="AI257" s="4" t="s">
        <v>135</v>
      </c>
      <c r="AJ257" s="4" t="s">
        <v>136</v>
      </c>
      <c r="AK257" s="4" t="s">
        <v>137</v>
      </c>
      <c r="AL257" s="4" t="s">
        <v>138</v>
      </c>
      <c r="AM257" s="4" t="s">
        <v>139</v>
      </c>
      <c r="AN257" s="4" t="s">
        <v>140</v>
      </c>
      <c r="AO257" s="4" t="s">
        <v>141</v>
      </c>
      <c r="AP257" s="4" t="s">
        <v>116</v>
      </c>
      <c r="AQ257" s="4" t="s">
        <v>3555</v>
      </c>
      <c r="AR257" s="4" t="s">
        <v>76</v>
      </c>
      <c r="AS257" s="4" t="s">
        <v>3556</v>
      </c>
      <c r="AT257" s="4" t="s">
        <v>3557</v>
      </c>
      <c r="AU257" s="4" t="s">
        <v>3558</v>
      </c>
      <c r="AV257" s="4" t="s">
        <v>3559</v>
      </c>
      <c r="AW257" s="4" t="s">
        <v>3560</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3561</v>
      </c>
      <c r="B258" s="4" t="s">
        <v>112</v>
      </c>
      <c r="C258" s="29">
        <v>20241220</v>
      </c>
      <c r="D258" s="4" t="s">
        <v>3562</v>
      </c>
      <c r="E258" s="4" t="s">
        <v>3563</v>
      </c>
      <c r="F258" s="4" t="s">
        <v>1331</v>
      </c>
      <c r="G258" s="4" t="s">
        <v>116</v>
      </c>
      <c r="H258" s="4" t="s">
        <v>1332</v>
      </c>
      <c r="I258" s="4" t="s">
        <v>116</v>
      </c>
      <c r="J258" s="4" t="s">
        <v>116</v>
      </c>
      <c r="K258" s="4" t="s">
        <v>116</v>
      </c>
      <c r="L258" s="4" t="s">
        <v>116</v>
      </c>
      <c r="M258" s="5" t="s">
        <v>3564</v>
      </c>
      <c r="N258" s="5" t="s">
        <v>652</v>
      </c>
      <c r="O258" s="4" t="s">
        <v>112</v>
      </c>
      <c r="P258" s="6" t="s">
        <v>122</v>
      </c>
      <c r="Q258" s="4" t="s">
        <v>122</v>
      </c>
      <c r="R258" s="4" t="s">
        <v>122</v>
      </c>
      <c r="S258" s="4" t="s">
        <v>3565</v>
      </c>
      <c r="T258" s="29">
        <v>9782409032882</v>
      </c>
      <c r="U258" s="4" t="s">
        <v>124</v>
      </c>
      <c r="V258" s="29">
        <v>9782409032875</v>
      </c>
      <c r="W258" s="4" t="s">
        <v>125</v>
      </c>
      <c r="X258" s="4" t="s">
        <v>126</v>
      </c>
      <c r="Y258" s="4" t="s">
        <v>112</v>
      </c>
      <c r="Z258" s="29">
        <v>2021</v>
      </c>
      <c r="AA258" s="4" t="s">
        <v>127</v>
      </c>
      <c r="AB258" s="4" t="s">
        <v>576</v>
      </c>
      <c r="AC258" s="4" t="s">
        <v>129</v>
      </c>
      <c r="AD258" s="4" t="s">
        <v>130</v>
      </c>
      <c r="AE258" s="4" t="s">
        <v>131</v>
      </c>
      <c r="AF258" s="4" t="s">
        <v>132</v>
      </c>
      <c r="AG258" s="4" t="s">
        <v>133</v>
      </c>
      <c r="AH258" s="4" t="s">
        <v>134</v>
      </c>
      <c r="AI258" s="4" t="s">
        <v>135</v>
      </c>
      <c r="AJ258" s="4" t="s">
        <v>136</v>
      </c>
      <c r="AK258" s="4" t="s">
        <v>137</v>
      </c>
      <c r="AL258" s="4" t="s">
        <v>138</v>
      </c>
      <c r="AM258" s="4" t="s">
        <v>139</v>
      </c>
      <c r="AN258" s="4" t="s">
        <v>140</v>
      </c>
      <c r="AO258" s="4" t="s">
        <v>141</v>
      </c>
      <c r="AP258" s="4" t="s">
        <v>116</v>
      </c>
      <c r="AQ258" s="4" t="s">
        <v>3566</v>
      </c>
      <c r="AR258" s="4" t="s">
        <v>76</v>
      </c>
      <c r="AS258" s="4" t="s">
        <v>3567</v>
      </c>
      <c r="AT258" s="4" t="s">
        <v>3568</v>
      </c>
      <c r="AU258" s="4" t="s">
        <v>3569</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3570</v>
      </c>
      <c r="B259" s="4" t="s">
        <v>112</v>
      </c>
      <c r="C259" s="29">
        <v>20241220</v>
      </c>
      <c r="D259" s="4" t="s">
        <v>3571</v>
      </c>
      <c r="E259" s="4" t="s">
        <v>3572</v>
      </c>
      <c r="F259" s="4" t="s">
        <v>3573</v>
      </c>
      <c r="G259" s="4" t="s">
        <v>116</v>
      </c>
      <c r="H259" s="4" t="s">
        <v>3574</v>
      </c>
      <c r="I259" s="4" t="s">
        <v>116</v>
      </c>
      <c r="J259" s="4" t="s">
        <v>116</v>
      </c>
      <c r="K259" s="4" t="s">
        <v>116</v>
      </c>
      <c r="L259" s="4" t="s">
        <v>116</v>
      </c>
      <c r="M259" s="5" t="s">
        <v>3545</v>
      </c>
      <c r="N259" s="5" t="s">
        <v>3575</v>
      </c>
      <c r="O259" s="4" t="s">
        <v>112</v>
      </c>
      <c r="P259" s="6" t="s">
        <v>122</v>
      </c>
      <c r="Q259" s="4" t="s">
        <v>122</v>
      </c>
      <c r="R259" s="4" t="s">
        <v>122</v>
      </c>
      <c r="S259" s="4" t="s">
        <v>3576</v>
      </c>
      <c r="T259" s="29">
        <v>9782409032363</v>
      </c>
      <c r="U259" s="4" t="s">
        <v>124</v>
      </c>
      <c r="V259" s="29">
        <v>9782409032356</v>
      </c>
      <c r="W259" s="4" t="s">
        <v>125</v>
      </c>
      <c r="X259" s="4" t="s">
        <v>126</v>
      </c>
      <c r="Y259" s="4" t="s">
        <v>112</v>
      </c>
      <c r="Z259" s="29">
        <v>2021</v>
      </c>
      <c r="AA259" s="4" t="s">
        <v>127</v>
      </c>
      <c r="AB259" s="4" t="s">
        <v>128</v>
      </c>
      <c r="AC259" s="4" t="s">
        <v>129</v>
      </c>
      <c r="AD259" s="4" t="s">
        <v>130</v>
      </c>
      <c r="AE259" s="4" t="s">
        <v>131</v>
      </c>
      <c r="AF259" s="4" t="s">
        <v>132</v>
      </c>
      <c r="AG259" s="4" t="s">
        <v>133</v>
      </c>
      <c r="AH259" s="4" t="s">
        <v>134</v>
      </c>
      <c r="AI259" s="4" t="s">
        <v>135</v>
      </c>
      <c r="AJ259" s="4" t="s">
        <v>136</v>
      </c>
      <c r="AK259" s="4" t="s">
        <v>137</v>
      </c>
      <c r="AL259" s="4" t="s">
        <v>138</v>
      </c>
      <c r="AM259" s="4" t="s">
        <v>139</v>
      </c>
      <c r="AN259" s="4" t="s">
        <v>140</v>
      </c>
      <c r="AO259" s="4" t="s">
        <v>141</v>
      </c>
      <c r="AP259" s="4" t="s">
        <v>116</v>
      </c>
      <c r="AQ259" s="4" t="s">
        <v>3577</v>
      </c>
      <c r="AR259" s="4" t="s">
        <v>76</v>
      </c>
      <c r="AS259" s="4" t="s">
        <v>1186</v>
      </c>
      <c r="AT259" s="4" t="s">
        <v>282</v>
      </c>
      <c r="AU259" s="4" t="s">
        <v>3578</v>
      </c>
      <c r="AV259" s="4" t="s">
        <v>3579</v>
      </c>
      <c r="AW259" s="4" t="s">
        <v>644</v>
      </c>
      <c r="AX259" s="4" t="s">
        <v>3580</v>
      </c>
      <c r="AY259" s="4" t="s">
        <v>3581</v>
      </c>
      <c r="AZ259" s="4" t="s">
        <v>3582</v>
      </c>
      <c r="BA259" s="4" t="s">
        <v>3583</v>
      </c>
      <c r="BB259" s="4" t="s">
        <v>3584</v>
      </c>
      <c r="BC259" s="4" t="s">
        <v>3585</v>
      </c>
      <c r="BD259" s="4" t="s">
        <v>3586</v>
      </c>
      <c r="BE259" s="4" t="s">
        <v>3587</v>
      </c>
      <c r="BF259" s="4" t="s">
        <v>3588</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3589</v>
      </c>
      <c r="B260" s="4" t="s">
        <v>112</v>
      </c>
      <c r="C260" s="29">
        <v>20241220</v>
      </c>
      <c r="D260" s="4" t="s">
        <v>3590</v>
      </c>
      <c r="E260" s="4" t="s">
        <v>3591</v>
      </c>
      <c r="F260" s="4" t="s">
        <v>2462</v>
      </c>
      <c r="G260" s="4" t="s">
        <v>116</v>
      </c>
      <c r="H260" s="4" t="s">
        <v>359</v>
      </c>
      <c r="I260" s="4" t="s">
        <v>886</v>
      </c>
      <c r="J260" s="4" t="s">
        <v>116</v>
      </c>
      <c r="K260" s="4" t="s">
        <v>116</v>
      </c>
      <c r="L260" s="4" t="s">
        <v>116</v>
      </c>
      <c r="M260" s="5" t="s">
        <v>3472</v>
      </c>
      <c r="N260" s="5" t="s">
        <v>3592</v>
      </c>
      <c r="O260" s="4" t="s">
        <v>112</v>
      </c>
      <c r="P260" s="6" t="s">
        <v>122</v>
      </c>
      <c r="Q260" s="4" t="s">
        <v>122</v>
      </c>
      <c r="R260" s="4" t="s">
        <v>122</v>
      </c>
      <c r="S260" s="4" t="s">
        <v>3593</v>
      </c>
      <c r="T260" s="29">
        <v>9782409029981</v>
      </c>
      <c r="U260" s="4" t="s">
        <v>124</v>
      </c>
      <c r="V260" s="29">
        <v>9782409029974</v>
      </c>
      <c r="W260" s="4" t="s">
        <v>125</v>
      </c>
      <c r="X260" s="4" t="s">
        <v>126</v>
      </c>
      <c r="Y260" s="4" t="s">
        <v>112</v>
      </c>
      <c r="Z260" s="29">
        <v>2021</v>
      </c>
      <c r="AA260" s="4" t="s">
        <v>127</v>
      </c>
      <c r="AB260" s="4" t="s">
        <v>333</v>
      </c>
      <c r="AC260" s="4" t="s">
        <v>129</v>
      </c>
      <c r="AD260" s="4" t="s">
        <v>130</v>
      </c>
      <c r="AE260" s="4" t="s">
        <v>131</v>
      </c>
      <c r="AF260" s="4" t="s">
        <v>132</v>
      </c>
      <c r="AG260" s="4" t="s">
        <v>133</v>
      </c>
      <c r="AH260" s="4" t="s">
        <v>134</v>
      </c>
      <c r="AI260" s="4" t="s">
        <v>135</v>
      </c>
      <c r="AJ260" s="4" t="s">
        <v>136</v>
      </c>
      <c r="AK260" s="4" t="s">
        <v>137</v>
      </c>
      <c r="AL260" s="4" t="s">
        <v>138</v>
      </c>
      <c r="AM260" s="4" t="s">
        <v>139</v>
      </c>
      <c r="AN260" s="4" t="s">
        <v>140</v>
      </c>
      <c r="AO260" s="4" t="s">
        <v>141</v>
      </c>
      <c r="AP260" s="4" t="s">
        <v>116</v>
      </c>
      <c r="AQ260" s="4" t="s">
        <v>3594</v>
      </c>
      <c r="AR260" s="4" t="s">
        <v>76</v>
      </c>
      <c r="AS260" s="4" t="s">
        <v>3595</v>
      </c>
      <c r="AT260" s="4" t="s">
        <v>3596</v>
      </c>
      <c r="AU260" s="4" t="s">
        <v>3597</v>
      </c>
      <c r="AV260" s="4" t="s">
        <v>3598</v>
      </c>
      <c r="AW260" s="4" t="s">
        <v>3599</v>
      </c>
      <c r="AX260" s="4" t="s">
        <v>3600</v>
      </c>
      <c r="AY260" s="4" t="s">
        <v>3601</v>
      </c>
      <c r="AZ260" s="4" t="s">
        <v>3602</v>
      </c>
      <c r="BA260" s="4" t="s">
        <v>3603</v>
      </c>
      <c r="BB260" s="4" t="s">
        <v>3604</v>
      </c>
      <c r="BC260" s="4" t="s">
        <v>3605</v>
      </c>
      <c r="BD260" s="4" t="s">
        <v>3606</v>
      </c>
      <c r="BE260" s="4" t="s">
        <v>3607</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3608</v>
      </c>
      <c r="B261" s="4" t="s">
        <v>112</v>
      </c>
      <c r="C261" s="29">
        <v>20241220</v>
      </c>
      <c r="D261" s="4" t="s">
        <v>3609</v>
      </c>
      <c r="E261" s="4" t="s">
        <v>3610</v>
      </c>
      <c r="F261" s="4" t="s">
        <v>529</v>
      </c>
      <c r="G261" s="4" t="s">
        <v>116</v>
      </c>
      <c r="H261" s="4" t="s">
        <v>530</v>
      </c>
      <c r="I261" s="4" t="s">
        <v>116</v>
      </c>
      <c r="J261" s="4" t="s">
        <v>116</v>
      </c>
      <c r="K261" s="4" t="s">
        <v>116</v>
      </c>
      <c r="L261" s="4" t="s">
        <v>116</v>
      </c>
      <c r="M261" s="5" t="s">
        <v>3545</v>
      </c>
      <c r="N261" s="5" t="s">
        <v>2748</v>
      </c>
      <c r="O261" s="4" t="s">
        <v>112</v>
      </c>
      <c r="P261" s="6" t="s">
        <v>122</v>
      </c>
      <c r="Q261" s="4" t="s">
        <v>122</v>
      </c>
      <c r="R261" s="4" t="s">
        <v>122</v>
      </c>
      <c r="S261" s="4" t="s">
        <v>3611</v>
      </c>
      <c r="T261" s="29">
        <v>9782409033346</v>
      </c>
      <c r="U261" s="4" t="s">
        <v>124</v>
      </c>
      <c r="V261" s="29">
        <v>9782409033339</v>
      </c>
      <c r="W261" s="4" t="s">
        <v>125</v>
      </c>
      <c r="X261" s="4" t="s">
        <v>126</v>
      </c>
      <c r="Y261" s="4" t="s">
        <v>112</v>
      </c>
      <c r="Z261" s="29">
        <v>2021</v>
      </c>
      <c r="AA261" s="4" t="s">
        <v>127</v>
      </c>
      <c r="AB261" s="4" t="s">
        <v>128</v>
      </c>
      <c r="AC261" s="4" t="s">
        <v>129</v>
      </c>
      <c r="AD261" s="4" t="s">
        <v>130</v>
      </c>
      <c r="AE261" s="4" t="s">
        <v>131</v>
      </c>
      <c r="AF261" s="4" t="s">
        <v>132</v>
      </c>
      <c r="AG261" s="4" t="s">
        <v>133</v>
      </c>
      <c r="AH261" s="4" t="s">
        <v>134</v>
      </c>
      <c r="AI261" s="4" t="s">
        <v>135</v>
      </c>
      <c r="AJ261" s="4" t="s">
        <v>136</v>
      </c>
      <c r="AK261" s="4" t="s">
        <v>137</v>
      </c>
      <c r="AL261" s="4" t="s">
        <v>138</v>
      </c>
      <c r="AM261" s="4" t="s">
        <v>139</v>
      </c>
      <c r="AN261" s="4" t="s">
        <v>140</v>
      </c>
      <c r="AO261" s="4" t="s">
        <v>141</v>
      </c>
      <c r="AP261" s="4" t="s">
        <v>116</v>
      </c>
      <c r="AQ261" s="4" t="s">
        <v>3612</v>
      </c>
      <c r="AR261" s="4" t="s">
        <v>76</v>
      </c>
      <c r="AS261" s="4" t="s">
        <v>3613</v>
      </c>
      <c r="AT261" s="4" t="s">
        <v>1528</v>
      </c>
      <c r="AU261" s="4" t="s">
        <v>3614</v>
      </c>
      <c r="AV261" s="4" t="s">
        <v>3615</v>
      </c>
      <c r="AW261" s="4" t="s">
        <v>3616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3617</v>
      </c>
      <c r="B262" s="4" t="s">
        <v>112</v>
      </c>
      <c r="C262" s="29">
        <v>20241220</v>
      </c>
      <c r="D262" s="4" t="s">
        <v>3618</v>
      </c>
      <c r="E262" s="4" t="s">
        <v>3619</v>
      </c>
      <c r="F262" s="4" t="s">
        <v>572</v>
      </c>
      <c r="G262" s="4" t="s">
        <v>116</v>
      </c>
      <c r="H262" s="4" t="s">
        <v>573</v>
      </c>
      <c r="I262" s="4" t="s">
        <v>116</v>
      </c>
      <c r="J262" s="4" t="s">
        <v>116</v>
      </c>
      <c r="K262" s="4" t="s">
        <v>116</v>
      </c>
      <c r="L262" s="4" t="s">
        <v>116</v>
      </c>
      <c r="M262" s="5" t="s">
        <v>3420</v>
      </c>
      <c r="N262" s="5" t="s">
        <v>1411</v>
      </c>
      <c r="O262" s="4" t="s">
        <v>112</v>
      </c>
      <c r="P262" s="6" t="s">
        <v>122</v>
      </c>
      <c r="Q262" s="4" t="s">
        <v>122</v>
      </c>
      <c r="R262" s="4" t="s">
        <v>122</v>
      </c>
      <c r="S262" s="4" t="s">
        <v>3620</v>
      </c>
      <c r="T262" s="29">
        <v>9782409029851</v>
      </c>
      <c r="U262" s="4" t="s">
        <v>124</v>
      </c>
      <c r="V262" s="29">
        <v>9782409029844</v>
      </c>
      <c r="W262" s="4" t="s">
        <v>125</v>
      </c>
      <c r="X262" s="4" t="s">
        <v>126</v>
      </c>
      <c r="Y262" s="4" t="s">
        <v>112</v>
      </c>
      <c r="Z262" s="29">
        <v>2021</v>
      </c>
      <c r="AA262" s="4" t="s">
        <v>127</v>
      </c>
      <c r="AB262" s="4" t="s">
        <v>164</v>
      </c>
      <c r="AC262" s="4" t="s">
        <v>129</v>
      </c>
      <c r="AD262" s="4" t="s">
        <v>130</v>
      </c>
      <c r="AE262" s="4" t="s">
        <v>131</v>
      </c>
      <c r="AF262" s="4" t="s">
        <v>132</v>
      </c>
      <c r="AG262" s="4" t="s">
        <v>133</v>
      </c>
      <c r="AH262" s="4" t="s">
        <v>134</v>
      </c>
      <c r="AI262" s="4" t="s">
        <v>135</v>
      </c>
      <c r="AJ262" s="4" t="s">
        <v>136</v>
      </c>
      <c r="AK262" s="4" t="s">
        <v>137</v>
      </c>
      <c r="AL262" s="4" t="s">
        <v>138</v>
      </c>
      <c r="AM262" s="4" t="s">
        <v>139</v>
      </c>
      <c r="AN262" s="4" t="s">
        <v>140</v>
      </c>
      <c r="AO262" s="4" t="s">
        <v>141</v>
      </c>
      <c r="AP262" s="4" t="s">
        <v>116</v>
      </c>
      <c r="AQ262" s="4" t="s">
        <v>3621</v>
      </c>
      <c r="AR262" s="4" t="s">
        <v>76</v>
      </c>
      <c r="AS262" s="4" t="s">
        <v>3622</v>
      </c>
      <c r="AT262" s="4" t="s">
        <v>3623</v>
      </c>
      <c r="AU262" s="4" t="s">
        <v>1875</v>
      </c>
      <c r="AV262" s="4" t="s">
        <v>3624</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3625</v>
      </c>
      <c r="B263" s="4" t="s">
        <v>112</v>
      </c>
      <c r="C263" s="29">
        <v>20241220</v>
      </c>
      <c r="D263" s="4" t="s">
        <v>3626</v>
      </c>
      <c r="E263" s="4" t="s">
        <v>3627</v>
      </c>
      <c r="F263" s="4" t="s">
        <v>3628</v>
      </c>
      <c r="G263" s="4" t="s">
        <v>116</v>
      </c>
      <c r="H263" s="4" t="s">
        <v>3629</v>
      </c>
      <c r="I263" s="4" t="s">
        <v>116</v>
      </c>
      <c r="J263" s="4" t="s">
        <v>116</v>
      </c>
      <c r="K263" s="4" t="s">
        <v>116</v>
      </c>
      <c r="L263" s="4" t="s">
        <v>116</v>
      </c>
      <c r="M263" s="5" t="s">
        <v>3630</v>
      </c>
      <c r="N263" s="5" t="s">
        <v>3631</v>
      </c>
      <c r="O263" s="4" t="s">
        <v>112</v>
      </c>
      <c r="P263" s="6" t="s">
        <v>122</v>
      </c>
      <c r="Q263" s="4" t="s">
        <v>122</v>
      </c>
      <c r="R263" s="4" t="s">
        <v>122</v>
      </c>
      <c r="S263" s="4" t="s">
        <v>3632</v>
      </c>
      <c r="T263" s="29">
        <v>9782409030482</v>
      </c>
      <c r="U263" s="4" t="s">
        <v>124</v>
      </c>
      <c r="V263" s="29">
        <v>9782409030475</v>
      </c>
      <c r="W263" s="4" t="s">
        <v>125</v>
      </c>
      <c r="X263" s="4" t="s">
        <v>126</v>
      </c>
      <c r="Y263" s="4" t="s">
        <v>112</v>
      </c>
      <c r="Z263" s="29">
        <v>2021</v>
      </c>
      <c r="AA263" s="4" t="s">
        <v>127</v>
      </c>
      <c r="AB263" s="4" t="s">
        <v>249</v>
      </c>
      <c r="AC263" s="4" t="s">
        <v>129</v>
      </c>
      <c r="AD263" s="4" t="s">
        <v>130</v>
      </c>
      <c r="AE263" s="4" t="s">
        <v>131</v>
      </c>
      <c r="AF263" s="4" t="s">
        <v>132</v>
      </c>
      <c r="AG263" s="4" t="s">
        <v>133</v>
      </c>
      <c r="AH263" s="4" t="s">
        <v>134</v>
      </c>
      <c r="AI263" s="4" t="s">
        <v>135</v>
      </c>
      <c r="AJ263" s="4" t="s">
        <v>136</v>
      </c>
      <c r="AK263" s="4" t="s">
        <v>137</v>
      </c>
      <c r="AL263" s="4" t="s">
        <v>138</v>
      </c>
      <c r="AM263" s="4" t="s">
        <v>139</v>
      </c>
      <c r="AN263" s="4" t="s">
        <v>140</v>
      </c>
      <c r="AO263" s="4" t="s">
        <v>141</v>
      </c>
      <c r="AP263" s="4" t="s">
        <v>116</v>
      </c>
      <c r="AQ263" s="4" t="s">
        <v>3633</v>
      </c>
      <c r="AR263" s="4" t="s">
        <v>76</v>
      </c>
      <c r="AS263" s="4" t="s">
        <v>3634</v>
      </c>
      <c r="AT263" s="4" t="s">
        <v>3635</v>
      </c>
      <c r="AU263" s="4" t="s">
        <v>3636</v>
      </c>
      <c r="AV263" s="4" t="s">
        <v>3637</v>
      </c>
      <c r="AW263" s="4" t="s">
        <v>3638</v>
      </c>
      <c r="AX263" s="4" t="s">
        <v>3639</v>
      </c>
      <c r="AY263" s="4" t="s">
        <v>2004</v>
      </c>
      <c r="AZ263" s="4" t="s">
        <v>3640</v>
      </c>
      <c r="BA263" s="4" t="s">
        <v>3641</v>
      </c>
      <c r="BB263" s="4" t="s">
        <v>2547</v>
      </c>
      <c r="BC263" s="4" t="s">
        <v>3642</v>
      </c>
      <c r="BD263" s="4" t="s">
        <v>3643</v>
      </c>
      <c r="BE263" s="4" t="s">
        <v>3644</v>
      </c>
      <c r="BF263" s="4" t="s">
        <v>3645</v>
      </c>
      <c r="BG263" s="4" t="s">
        <v>3646</v>
      </c>
      <c r="BH263" s="4" t="s">
        <v>3647</v>
      </c>
      <c r="BI263" s="4" t="s">
        <v>3648</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3649</v>
      </c>
      <c r="B264" s="4" t="s">
        <v>112</v>
      </c>
      <c r="C264" s="29">
        <v>20241220</v>
      </c>
      <c r="D264" s="4" t="s">
        <v>3650</v>
      </c>
      <c r="E264" s="4" t="s">
        <v>3651</v>
      </c>
      <c r="F264" s="4" t="s">
        <v>3652</v>
      </c>
      <c r="G264" s="4" t="s">
        <v>116</v>
      </c>
      <c r="H264" s="4" t="s">
        <v>573</v>
      </c>
      <c r="I264" s="4" t="s">
        <v>3653</v>
      </c>
      <c r="J264" s="4" t="s">
        <v>116</v>
      </c>
      <c r="K264" s="4" t="s">
        <v>116</v>
      </c>
      <c r="L264" s="4" t="s">
        <v>116</v>
      </c>
      <c r="M264" s="5" t="s">
        <v>3524</v>
      </c>
      <c r="N264" s="5" t="s">
        <v>3654</v>
      </c>
      <c r="O264" s="4" t="s">
        <v>112</v>
      </c>
      <c r="P264" s="6" t="s">
        <v>122</v>
      </c>
      <c r="Q264" s="4" t="s">
        <v>122</v>
      </c>
      <c r="R264" s="4" t="s">
        <v>122</v>
      </c>
      <c r="S264" s="4" t="s">
        <v>3655</v>
      </c>
      <c r="T264" s="29">
        <v>9782409032271</v>
      </c>
      <c r="U264" s="4" t="s">
        <v>124</v>
      </c>
      <c r="V264" s="29">
        <v>9782409032264</v>
      </c>
      <c r="W264" s="4" t="s">
        <v>125</v>
      </c>
      <c r="X264" s="4" t="s">
        <v>126</v>
      </c>
      <c r="Y264" s="4" t="s">
        <v>112</v>
      </c>
      <c r="Z264" s="29">
        <v>2021</v>
      </c>
      <c r="AA264" s="4" t="s">
        <v>127</v>
      </c>
      <c r="AB264" s="4" t="s">
        <v>3656</v>
      </c>
      <c r="AC264" s="4" t="s">
        <v>129</v>
      </c>
      <c r="AD264" s="4" t="s">
        <v>130</v>
      </c>
      <c r="AE264" s="4" t="s">
        <v>131</v>
      </c>
      <c r="AF264" s="4" t="s">
        <v>132</v>
      </c>
      <c r="AG264" s="4" t="s">
        <v>133</v>
      </c>
      <c r="AH264" s="4" t="s">
        <v>134</v>
      </c>
      <c r="AI264" s="4" t="s">
        <v>135</v>
      </c>
      <c r="AJ264" s="4" t="s">
        <v>136</v>
      </c>
      <c r="AK264" s="4" t="s">
        <v>137</v>
      </c>
      <c r="AL264" s="4" t="s">
        <v>138</v>
      </c>
      <c r="AM264" s="4" t="s">
        <v>139</v>
      </c>
      <c r="AN264" s="4" t="s">
        <v>140</v>
      </c>
      <c r="AO264" s="4" t="s">
        <v>141</v>
      </c>
      <c r="AP264" s="4" t="s">
        <v>116</v>
      </c>
      <c r="AQ264" s="4" t="s">
        <v>3657</v>
      </c>
      <c r="AR264" s="4" t="s">
        <v>76</v>
      </c>
      <c r="AS264" s="4" t="s">
        <v>3658</v>
      </c>
      <c r="AT264" s="4" t="s">
        <v>578</v>
      </c>
      <c r="AU264" s="4" t="s">
        <v>579</v>
      </c>
      <c r="AV264" s="4" t="s">
        <v>580</v>
      </c>
      <c r="AW264" s="4" t="s">
        <v>581</v>
      </c>
      <c r="AX264" s="4" t="s">
        <v>582</v>
      </c>
      <c r="AY264" s="4" t="s">
        <v>583</v>
      </c>
      <c r="AZ264" s="4" t="s">
        <v>584</v>
      </c>
      <c r="BA264" s="4" t="s">
        <v>3659</v>
      </c>
      <c r="BB264" s="4" t="s">
        <v>586</v>
      </c>
      <c r="BC264" s="4" t="s">
        <v>3660</v>
      </c>
      <c r="BD264" s="4" t="s">
        <v>3661</v>
      </c>
      <c r="BE264" s="4" t="s">
        <v>3662</v>
      </c>
      <c r="BF264" s="4" t="s">
        <v>3663</v>
      </c>
      <c r="BG264" s="4" t="s">
        <v>3664</v>
      </c>
      <c r="BH264" s="4" t="s">
        <v>3665</v>
      </c>
      <c r="BI264" s="4" t="s">
        <v>3666</v>
      </c>
      <c r="BJ264" s="4" t="s">
        <v>3667</v>
      </c>
      <c r="BK264" s="4" t="s">
        <v>587</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3668</v>
      </c>
      <c r="B265" s="4" t="s">
        <v>112</v>
      </c>
      <c r="C265" s="29">
        <v>20241220</v>
      </c>
      <c r="D265" s="4" t="s">
        <v>3650</v>
      </c>
      <c r="E265" s="4" t="s">
        <v>1330</v>
      </c>
      <c r="F265" s="4" t="s">
        <v>572</v>
      </c>
      <c r="G265" s="4" t="s">
        <v>116</v>
      </c>
      <c r="H265" s="4" t="s">
        <v>573</v>
      </c>
      <c r="I265" s="4" t="s">
        <v>116</v>
      </c>
      <c r="J265" s="4" t="s">
        <v>116</v>
      </c>
      <c r="K265" s="4" t="s">
        <v>116</v>
      </c>
      <c r="L265" s="4" t="s">
        <v>116</v>
      </c>
      <c r="M265" s="5" t="s">
        <v>3472</v>
      </c>
      <c r="N265" s="5" t="s">
        <v>3654</v>
      </c>
      <c r="O265" s="4" t="s">
        <v>112</v>
      </c>
      <c r="P265" s="6" t="s">
        <v>122</v>
      </c>
      <c r="Q265" s="4" t="s">
        <v>122</v>
      </c>
      <c r="R265" s="4" t="s">
        <v>122</v>
      </c>
      <c r="S265" s="4" t="s">
        <v>3669</v>
      </c>
      <c r="T265" s="29">
        <v>9782409030314</v>
      </c>
      <c r="U265" s="4" t="s">
        <v>124</v>
      </c>
      <c r="V265" s="29">
        <v>9782409030307</v>
      </c>
      <c r="W265" s="4" t="s">
        <v>125</v>
      </c>
      <c r="X265" s="4" t="s">
        <v>126</v>
      </c>
      <c r="Y265" s="4" t="s">
        <v>112</v>
      </c>
      <c r="Z265" s="29">
        <v>2021</v>
      </c>
      <c r="AA265" s="4" t="s">
        <v>127</v>
      </c>
      <c r="AB265" s="4" t="s">
        <v>576</v>
      </c>
      <c r="AC265" s="4" t="s">
        <v>129</v>
      </c>
      <c r="AD265" s="4" t="s">
        <v>130</v>
      </c>
      <c r="AE265" s="4" t="s">
        <v>131</v>
      </c>
      <c r="AF265" s="4" t="s">
        <v>132</v>
      </c>
      <c r="AG265" s="4" t="s">
        <v>133</v>
      </c>
      <c r="AH265" s="4" t="s">
        <v>134</v>
      </c>
      <c r="AI265" s="4" t="s">
        <v>135</v>
      </c>
      <c r="AJ265" s="4" t="s">
        <v>136</v>
      </c>
      <c r="AK265" s="4" t="s">
        <v>137</v>
      </c>
      <c r="AL265" s="4" t="s">
        <v>138</v>
      </c>
      <c r="AM265" s="4" t="s">
        <v>139</v>
      </c>
      <c r="AN265" s="4" t="s">
        <v>140</v>
      </c>
      <c r="AO265" s="4" t="s">
        <v>141</v>
      </c>
      <c r="AP265" s="4" t="s">
        <v>116</v>
      </c>
      <c r="AQ265" s="4" t="s">
        <v>3670</v>
      </c>
      <c r="AR265" s="4" t="s">
        <v>76</v>
      </c>
      <c r="AS265" s="4" t="s">
        <v>578</v>
      </c>
      <c r="AT265" s="4" t="s">
        <v>579</v>
      </c>
      <c r="AU265" s="4" t="s">
        <v>580</v>
      </c>
      <c r="AV265" s="4" t="s">
        <v>581</v>
      </c>
      <c r="AW265" s="4" t="s">
        <v>582</v>
      </c>
      <c r="AX265" s="4" t="s">
        <v>3671</v>
      </c>
      <c r="AY265" s="4" t="s">
        <v>583</v>
      </c>
      <c r="AZ265" s="4" t="s">
        <v>584</v>
      </c>
      <c r="BA265" s="4" t="s">
        <v>3659</v>
      </c>
      <c r="BB265" s="4" t="s">
        <v>586</v>
      </c>
      <c r="BC265" s="4" t="s">
        <v>587</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3672</v>
      </c>
      <c r="B266" s="4" t="s">
        <v>112</v>
      </c>
      <c r="C266" s="29">
        <v>20241220</v>
      </c>
      <c r="D266" s="4" t="s">
        <v>3673</v>
      </c>
      <c r="E266" s="4" t="s">
        <v>3674</v>
      </c>
      <c r="F266" s="4" t="s">
        <v>1393</v>
      </c>
      <c r="G266" s="4" t="s">
        <v>116</v>
      </c>
      <c r="H266" s="4" t="s">
        <v>1394</v>
      </c>
      <c r="I266" s="4" t="s">
        <v>116</v>
      </c>
      <c r="J266" s="4" t="s">
        <v>116</v>
      </c>
      <c r="K266" s="4" t="s">
        <v>116</v>
      </c>
      <c r="L266" s="4" t="s">
        <v>116</v>
      </c>
      <c r="M266" s="5" t="s">
        <v>3524</v>
      </c>
      <c r="N266" s="5" t="s">
        <v>3675</v>
      </c>
      <c r="O266" s="4" t="s">
        <v>112</v>
      </c>
      <c r="P266" s="6" t="s">
        <v>122</v>
      </c>
      <c r="Q266" s="4" t="s">
        <v>122</v>
      </c>
      <c r="R266" s="4" t="s">
        <v>122</v>
      </c>
      <c r="S266" s="4" t="s">
        <v>3676</v>
      </c>
      <c r="T266" s="29">
        <v>9782409033049</v>
      </c>
      <c r="U266" s="4" t="s">
        <v>124</v>
      </c>
      <c r="V266" s="29">
        <v>9782409033032</v>
      </c>
      <c r="W266" s="4" t="s">
        <v>125</v>
      </c>
      <c r="X266" s="4" t="s">
        <v>126</v>
      </c>
      <c r="Y266" s="4" t="s">
        <v>112</v>
      </c>
      <c r="Z266" s="29">
        <v>2021</v>
      </c>
      <c r="AA266" s="4" t="s">
        <v>127</v>
      </c>
      <c r="AB266" s="4" t="s">
        <v>164</v>
      </c>
      <c r="AC266" s="4" t="s">
        <v>129</v>
      </c>
      <c r="AD266" s="4" t="s">
        <v>130</v>
      </c>
      <c r="AE266" s="4" t="s">
        <v>131</v>
      </c>
      <c r="AF266" s="4" t="s">
        <v>132</v>
      </c>
      <c r="AG266" s="4" t="s">
        <v>133</v>
      </c>
      <c r="AH266" s="4" t="s">
        <v>134</v>
      </c>
      <c r="AI266" s="4" t="s">
        <v>135</v>
      </c>
      <c r="AJ266" s="4" t="s">
        <v>136</v>
      </c>
      <c r="AK266" s="4" t="s">
        <v>137</v>
      </c>
      <c r="AL266" s="4" t="s">
        <v>138</v>
      </c>
      <c r="AM266" s="4" t="s">
        <v>139</v>
      </c>
      <c r="AN266" s="4" t="s">
        <v>140</v>
      </c>
      <c r="AO266" s="4" t="s">
        <v>141</v>
      </c>
      <c r="AP266" s="4" t="s">
        <v>116</v>
      </c>
      <c r="AQ266" s="4" t="s">
        <v>3677</v>
      </c>
      <c r="AR266" s="4" t="s">
        <v>76</v>
      </c>
      <c r="AS266" s="4" t="s">
        <v>3678</v>
      </c>
      <c r="AT266" s="4" t="s">
        <v>3679</v>
      </c>
      <c r="AU266" s="4" t="s">
        <v>3680</v>
      </c>
      <c r="AV266" s="4" t="s">
        <v>3681</v>
      </c>
      <c r="AW266" s="4" t="s">
        <v>3682</v>
      </c>
      <c r="AX266" s="4" t="s">
        <v>3683</v>
      </c>
      <c r="AY266" s="4" t="s">
        <v>3684</v>
      </c>
      <c r="AZ266" s="4" t="s">
        <v>3685</v>
      </c>
      <c r="BA266" s="4" t="s">
        <v>3686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3687</v>
      </c>
      <c r="B267" s="4" t="s">
        <v>112</v>
      </c>
      <c r="C267" s="29">
        <v>20241220</v>
      </c>
      <c r="D267" s="4" t="s">
        <v>3688</v>
      </c>
      <c r="E267" s="4" t="s">
        <v>3689</v>
      </c>
      <c r="F267" s="4" t="s">
        <v>3690</v>
      </c>
      <c r="G267" s="4" t="s">
        <v>116</v>
      </c>
      <c r="H267" s="4" t="s">
        <v>3691</v>
      </c>
      <c r="I267" s="4" t="s">
        <v>116</v>
      </c>
      <c r="J267" s="4" t="s">
        <v>116</v>
      </c>
      <c r="K267" s="4" t="s">
        <v>116</v>
      </c>
      <c r="L267" s="4" t="s">
        <v>116</v>
      </c>
      <c r="M267" s="5" t="s">
        <v>3535</v>
      </c>
      <c r="N267" s="5" t="s">
        <v>2543</v>
      </c>
      <c r="O267" s="4" t="s">
        <v>112</v>
      </c>
      <c r="P267" s="6" t="s">
        <v>122</v>
      </c>
      <c r="Q267" s="4" t="s">
        <v>122</v>
      </c>
      <c r="R267" s="4" t="s">
        <v>122</v>
      </c>
      <c r="S267" s="4" t="s">
        <v>3692</v>
      </c>
      <c r="T267" s="29">
        <v>9782409031861</v>
      </c>
      <c r="U267" s="4" t="s">
        <v>124</v>
      </c>
      <c r="V267" s="29">
        <v>9782409031854</v>
      </c>
      <c r="W267" s="4" t="s">
        <v>125</v>
      </c>
      <c r="X267" s="4" t="s">
        <v>126</v>
      </c>
      <c r="Y267" s="4" t="s">
        <v>112</v>
      </c>
      <c r="Z267" s="29">
        <v>2021</v>
      </c>
      <c r="AA267" s="4" t="s">
        <v>127</v>
      </c>
      <c r="AB267" s="4" t="s">
        <v>222</v>
      </c>
      <c r="AC267" s="4" t="s">
        <v>129</v>
      </c>
      <c r="AD267" s="4" t="s">
        <v>130</v>
      </c>
      <c r="AE267" s="4" t="s">
        <v>131</v>
      </c>
      <c r="AF267" s="4" t="s">
        <v>132</v>
      </c>
      <c r="AG267" s="4" t="s">
        <v>133</v>
      </c>
      <c r="AH267" s="4" t="s">
        <v>134</v>
      </c>
      <c r="AI267" s="4" t="s">
        <v>135</v>
      </c>
      <c r="AJ267" s="4" t="s">
        <v>136</v>
      </c>
      <c r="AK267" s="4" t="s">
        <v>137</v>
      </c>
      <c r="AL267" s="4" t="s">
        <v>138</v>
      </c>
      <c r="AM267" s="4" t="s">
        <v>139</v>
      </c>
      <c r="AN267" s="4" t="s">
        <v>140</v>
      </c>
      <c r="AO267" s="4" t="s">
        <v>141</v>
      </c>
      <c r="AP267" s="4" t="s">
        <v>116</v>
      </c>
      <c r="AQ267" s="4" t="s">
        <v>3693</v>
      </c>
      <c r="AR267" s="4" t="s">
        <v>76</v>
      </c>
      <c r="AS267" s="4" t="s">
        <v>3694</v>
      </c>
      <c r="AT267" s="4" t="s">
        <v>3695</v>
      </c>
      <c r="AU267" s="4" t="s">
        <v>3696</v>
      </c>
      <c r="AV267" s="4" t="s">
        <v>3697</v>
      </c>
      <c r="AW267" s="4" t="s">
        <v>3698</v>
      </c>
      <c r="AX267" s="4" t="s">
        <v>1502</v>
      </c>
      <c r="AY267" s="4" t="s">
        <v>3699</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3700</v>
      </c>
      <c r="B268" s="4" t="s">
        <v>112</v>
      </c>
      <c r="C268" s="29">
        <v>20241220</v>
      </c>
      <c r="D268" s="4" t="s">
        <v>337</v>
      </c>
      <c r="E268" s="4" t="s">
        <v>473</v>
      </c>
      <c r="F268" s="4" t="s">
        <v>3701</v>
      </c>
      <c r="G268" s="4" t="s">
        <v>116</v>
      </c>
      <c r="H268" s="4" t="s">
        <v>3702</v>
      </c>
      <c r="I268" s="4" t="s">
        <v>116</v>
      </c>
      <c r="J268" s="4" t="s">
        <v>116</v>
      </c>
      <c r="K268" s="4" t="s">
        <v>116</v>
      </c>
      <c r="L268" s="4" t="s">
        <v>116</v>
      </c>
      <c r="M268" s="5" t="s">
        <v>3448</v>
      </c>
      <c r="N268" s="5" t="s">
        <v>1654</v>
      </c>
      <c r="O268" s="4" t="s">
        <v>112</v>
      </c>
      <c r="P268" s="6" t="s">
        <v>122</v>
      </c>
      <c r="Q268" s="4" t="s">
        <v>122</v>
      </c>
      <c r="R268" s="4" t="s">
        <v>122</v>
      </c>
      <c r="S268" s="4" t="s">
        <v>3703</v>
      </c>
      <c r="T268" s="29">
        <v>9782409029165</v>
      </c>
      <c r="U268" s="4" t="s">
        <v>124</v>
      </c>
      <c r="V268" s="29">
        <v>9782409029158</v>
      </c>
      <c r="W268" s="4" t="s">
        <v>125</v>
      </c>
      <c r="X268" s="4" t="s">
        <v>126</v>
      </c>
      <c r="Y268" s="4" t="s">
        <v>112</v>
      </c>
      <c r="Z268" s="29">
        <v>2021</v>
      </c>
      <c r="AA268" s="4" t="s">
        <v>127</v>
      </c>
      <c r="AB268" s="4" t="s">
        <v>164</v>
      </c>
      <c r="AC268" s="4" t="s">
        <v>129</v>
      </c>
      <c r="AD268" s="4" t="s">
        <v>130</v>
      </c>
      <c r="AE268" s="4" t="s">
        <v>131</v>
      </c>
      <c r="AF268" s="4" t="s">
        <v>132</v>
      </c>
      <c r="AG268" s="4" t="s">
        <v>133</v>
      </c>
      <c r="AH268" s="4" t="s">
        <v>134</v>
      </c>
      <c r="AI268" s="4" t="s">
        <v>135</v>
      </c>
      <c r="AJ268" s="4" t="s">
        <v>136</v>
      </c>
      <c r="AK268" s="4" t="s">
        <v>137</v>
      </c>
      <c r="AL268" s="4" t="s">
        <v>138</v>
      </c>
      <c r="AM268" s="4" t="s">
        <v>139</v>
      </c>
      <c r="AN268" s="4" t="s">
        <v>140</v>
      </c>
      <c r="AO268" s="4" t="s">
        <v>141</v>
      </c>
      <c r="AP268" s="4" t="s">
        <v>116</v>
      </c>
      <c r="AQ268" s="4" t="s">
        <v>3704</v>
      </c>
      <c r="AR268" s="4" t="s">
        <v>76</v>
      </c>
      <c r="AS268" s="4" t="s">
        <v>2194</v>
      </c>
      <c r="AT268" s="4" t="s">
        <v>3705</v>
      </c>
      <c r="AU268" s="4" t="s">
        <v>3706</v>
      </c>
      <c r="AV268" s="4" t="s">
        <v>3707</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3708</v>
      </c>
      <c r="B269" s="4" t="s">
        <v>112</v>
      </c>
      <c r="C269" s="29">
        <v>20241220</v>
      </c>
      <c r="D269" s="4" t="s">
        <v>3709</v>
      </c>
      <c r="E269" s="4" t="s">
        <v>3710</v>
      </c>
      <c r="F269" s="4" t="s">
        <v>3711</v>
      </c>
      <c r="G269" s="4" t="s">
        <v>116</v>
      </c>
      <c r="H269" s="4" t="s">
        <v>3712</v>
      </c>
      <c r="I269" s="4" t="s">
        <v>116</v>
      </c>
      <c r="J269" s="4" t="s">
        <v>116</v>
      </c>
      <c r="K269" s="4" t="s">
        <v>116</v>
      </c>
      <c r="L269" s="4" t="s">
        <v>116</v>
      </c>
      <c r="M269" s="5" t="s">
        <v>3713</v>
      </c>
      <c r="N269" s="5" t="s">
        <v>3714</v>
      </c>
      <c r="O269" s="4" t="s">
        <v>112</v>
      </c>
      <c r="P269" s="6" t="s">
        <v>122</v>
      </c>
      <c r="Q269" s="4" t="s">
        <v>122</v>
      </c>
      <c r="R269" s="4" t="s">
        <v>122</v>
      </c>
      <c r="S269" s="4" t="s">
        <v>3715</v>
      </c>
      <c r="T269" s="29">
        <v>9782409031373</v>
      </c>
      <c r="U269" s="4" t="s">
        <v>124</v>
      </c>
      <c r="V269" s="29">
        <v>9782409031366</v>
      </c>
      <c r="W269" s="4" t="s">
        <v>125</v>
      </c>
      <c r="X269" s="4" t="s">
        <v>126</v>
      </c>
      <c r="Y269" s="4" t="s">
        <v>112</v>
      </c>
      <c r="Z269" s="29">
        <v>2021</v>
      </c>
      <c r="AA269" s="4" t="s">
        <v>127</v>
      </c>
      <c r="AB269" s="4" t="s">
        <v>1043</v>
      </c>
      <c r="AC269" s="4" t="s">
        <v>129</v>
      </c>
      <c r="AD269" s="4" t="s">
        <v>130</v>
      </c>
      <c r="AE269" s="4" t="s">
        <v>131</v>
      </c>
      <c r="AF269" s="4" t="s">
        <v>132</v>
      </c>
      <c r="AG269" s="4" t="s">
        <v>133</v>
      </c>
      <c r="AH269" s="4" t="s">
        <v>134</v>
      </c>
      <c r="AI269" s="4" t="s">
        <v>135</v>
      </c>
      <c r="AJ269" s="4" t="s">
        <v>136</v>
      </c>
      <c r="AK269" s="4" t="s">
        <v>137</v>
      </c>
      <c r="AL269" s="4" t="s">
        <v>138</v>
      </c>
      <c r="AM269" s="4" t="s">
        <v>139</v>
      </c>
      <c r="AN269" s="4" t="s">
        <v>140</v>
      </c>
      <c r="AO269" s="4" t="s">
        <v>141</v>
      </c>
      <c r="AP269" s="4" t="s">
        <v>116</v>
      </c>
      <c r="AQ269" s="4" t="s">
        <v>3716</v>
      </c>
      <c r="AR269" s="4" t="s">
        <v>76</v>
      </c>
      <c r="AS269" s="4" t="s">
        <v>3717</v>
      </c>
      <c r="AT269" s="4" t="s">
        <v>3718</v>
      </c>
      <c r="AU269" s="4" t="s">
        <v>3719</v>
      </c>
      <c r="AV269" s="4" t="s">
        <v>3720</v>
      </c>
      <c r="AW269" s="4" t="s">
        <v>2332</v>
      </c>
      <c r="AX269" s="4" t="s">
        <v>3721</v>
      </c>
      <c r="AY269" s="4" t="s">
        <v>3722</v>
      </c>
      <c r="AZ269" s="4" t="s">
        <v>3723</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3724</v>
      </c>
      <c r="B270" s="4" t="s">
        <v>112</v>
      </c>
      <c r="C270" s="29">
        <v>20241220</v>
      </c>
      <c r="D270" s="4" t="s">
        <v>3725</v>
      </c>
      <c r="E270" s="4" t="s">
        <v>3726</v>
      </c>
      <c r="F270" s="4" t="s">
        <v>3727</v>
      </c>
      <c r="G270" s="4" t="s">
        <v>116</v>
      </c>
      <c r="H270" s="4" t="s">
        <v>3728</v>
      </c>
      <c r="I270" s="4" t="s">
        <v>116</v>
      </c>
      <c r="J270" s="4" t="s">
        <v>116</v>
      </c>
      <c r="K270" s="4" t="s">
        <v>116</v>
      </c>
      <c r="L270" s="4" t="s">
        <v>116</v>
      </c>
      <c r="M270" s="5" t="s">
        <v>3545</v>
      </c>
      <c r="N270" s="5" t="s">
        <v>3729</v>
      </c>
      <c r="O270" s="4" t="s">
        <v>112</v>
      </c>
      <c r="P270" s="6" t="s">
        <v>122</v>
      </c>
      <c r="Q270" s="4" t="s">
        <v>122</v>
      </c>
      <c r="R270" s="4" t="s">
        <v>122</v>
      </c>
      <c r="S270" s="4" t="s">
        <v>3730</v>
      </c>
      <c r="T270" s="29">
        <v>9782409033407</v>
      </c>
      <c r="U270" s="4" t="s">
        <v>124</v>
      </c>
      <c r="V270" s="29">
        <v>9782409033391</v>
      </c>
      <c r="W270" s="4" t="s">
        <v>125</v>
      </c>
      <c r="X270" s="4" t="s">
        <v>126</v>
      </c>
      <c r="Y270" s="4" t="s">
        <v>112</v>
      </c>
      <c r="Z270" s="29">
        <v>2021</v>
      </c>
      <c r="AA270" s="4" t="s">
        <v>127</v>
      </c>
      <c r="AB270" s="4" t="s">
        <v>128</v>
      </c>
      <c r="AC270" s="4" t="s">
        <v>129</v>
      </c>
      <c r="AD270" s="4" t="s">
        <v>130</v>
      </c>
      <c r="AE270" s="4" t="s">
        <v>131</v>
      </c>
      <c r="AF270" s="4" t="s">
        <v>132</v>
      </c>
      <c r="AG270" s="4" t="s">
        <v>133</v>
      </c>
      <c r="AH270" s="4" t="s">
        <v>134</v>
      </c>
      <c r="AI270" s="4" t="s">
        <v>135</v>
      </c>
      <c r="AJ270" s="4" t="s">
        <v>136</v>
      </c>
      <c r="AK270" s="4" t="s">
        <v>137</v>
      </c>
      <c r="AL270" s="4" t="s">
        <v>138</v>
      </c>
      <c r="AM270" s="4" t="s">
        <v>139</v>
      </c>
      <c r="AN270" s="4" t="s">
        <v>140</v>
      </c>
      <c r="AO270" s="4" t="s">
        <v>141</v>
      </c>
      <c r="AP270" s="4" t="s">
        <v>116</v>
      </c>
      <c r="AQ270" s="4" t="s">
        <v>3731</v>
      </c>
      <c r="AR270" s="4" t="s">
        <v>76</v>
      </c>
      <c r="AS270" s="4" t="s">
        <v>642</v>
      </c>
      <c r="AT270" s="4" t="s">
        <v>3732</v>
      </c>
      <c r="AU270" s="4" t="s">
        <v>3733</v>
      </c>
      <c r="AV270" s="4" t="s">
        <v>3734</v>
      </c>
      <c r="AW270" s="4" t="s">
        <v>202</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3735</v>
      </c>
      <c r="B271" s="4" t="s">
        <v>112</v>
      </c>
      <c r="C271" s="29">
        <v>20241220</v>
      </c>
      <c r="D271" s="4" t="s">
        <v>3736</v>
      </c>
      <c r="E271" s="4" t="s">
        <v>3737</v>
      </c>
      <c r="F271" s="4" t="s">
        <v>1604</v>
      </c>
      <c r="G271" s="4" t="s">
        <v>116</v>
      </c>
      <c r="H271" s="4" t="s">
        <v>1605</v>
      </c>
      <c r="I271" s="4" t="s">
        <v>116</v>
      </c>
      <c r="J271" s="4" t="s">
        <v>116</v>
      </c>
      <c r="K271" s="4" t="s">
        <v>116</v>
      </c>
      <c r="L271" s="4" t="s">
        <v>116</v>
      </c>
      <c r="M271" s="5" t="s">
        <v>3420</v>
      </c>
      <c r="N271" s="5" t="s">
        <v>3738</v>
      </c>
      <c r="O271" s="4" t="s">
        <v>112</v>
      </c>
      <c r="P271" s="6" t="s">
        <v>122</v>
      </c>
      <c r="Q271" s="4" t="s">
        <v>122</v>
      </c>
      <c r="R271" s="4" t="s">
        <v>122</v>
      </c>
      <c r="S271" s="4" t="s">
        <v>3739</v>
      </c>
      <c r="T271" s="29">
        <v>9782409029912</v>
      </c>
      <c r="U271" s="4" t="s">
        <v>124</v>
      </c>
      <c r="V271" s="29">
        <v>9782409029905</v>
      </c>
      <c r="W271" s="4" t="s">
        <v>125</v>
      </c>
      <c r="X271" s="4" t="s">
        <v>126</v>
      </c>
      <c r="Y271" s="4" t="s">
        <v>112</v>
      </c>
      <c r="Z271" s="29">
        <v>2021</v>
      </c>
      <c r="AA271" s="4" t="s">
        <v>127</v>
      </c>
      <c r="AB271" s="4" t="s">
        <v>260</v>
      </c>
      <c r="AC271" s="4" t="s">
        <v>129</v>
      </c>
      <c r="AD271" s="4" t="s">
        <v>130</v>
      </c>
      <c r="AE271" s="4" t="s">
        <v>131</v>
      </c>
      <c r="AF271" s="4" t="s">
        <v>132</v>
      </c>
      <c r="AG271" s="4" t="s">
        <v>133</v>
      </c>
      <c r="AH271" s="4" t="s">
        <v>134</v>
      </c>
      <c r="AI271" s="4" t="s">
        <v>135</v>
      </c>
      <c r="AJ271" s="4" t="s">
        <v>136</v>
      </c>
      <c r="AK271" s="4" t="s">
        <v>137</v>
      </c>
      <c r="AL271" s="4" t="s">
        <v>138</v>
      </c>
      <c r="AM271" s="4" t="s">
        <v>139</v>
      </c>
      <c r="AN271" s="4" t="s">
        <v>140</v>
      </c>
      <c r="AO271" s="4" t="s">
        <v>141</v>
      </c>
      <c r="AP271" s="4" t="s">
        <v>116</v>
      </c>
      <c r="AQ271" s="4" t="s">
        <v>3740</v>
      </c>
      <c r="AR271" s="4" t="s">
        <v>76</v>
      </c>
      <c r="AS271" s="29">
        <v>365</v>
      </c>
      <c r="AT271" s="4" t="s">
        <v>3741</v>
      </c>
      <c r="AU271" s="4" t="s">
        <v>3742</v>
      </c>
      <c r="AV271" s="4" t="s">
        <v>3743</v>
      </c>
      <c r="AW271" s="4" t="s">
        <v>3744</v>
      </c>
      <c r="AX271" s="4" t="s">
        <v>3745</v>
      </c>
      <c r="AY271" s="4" t="s">
        <v>3746</v>
      </c>
      <c r="AZ271" s="4" t="s">
        <v>2032</v>
      </c>
      <c r="BA271" s="4" t="s">
        <v>1880</v>
      </c>
      <c r="BB271" s="4" t="s">
        <v>3747</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3748</v>
      </c>
      <c r="B272" s="4" t="s">
        <v>112</v>
      </c>
      <c r="C272" s="29">
        <v>20241220</v>
      </c>
      <c r="D272" s="4" t="s">
        <v>3749</v>
      </c>
      <c r="E272" s="4" t="s">
        <v>3750</v>
      </c>
      <c r="F272" s="4" t="s">
        <v>3751</v>
      </c>
      <c r="G272" s="4" t="s">
        <v>116</v>
      </c>
      <c r="H272" s="4" t="s">
        <v>3752</v>
      </c>
      <c r="I272" s="4" t="s">
        <v>3753</v>
      </c>
      <c r="J272" s="4" t="s">
        <v>116</v>
      </c>
      <c r="K272" s="4" t="s">
        <v>116</v>
      </c>
      <c r="L272" s="4" t="s">
        <v>116</v>
      </c>
      <c r="M272" s="5" t="s">
        <v>3408</v>
      </c>
      <c r="N272" s="5" t="s">
        <v>2168</v>
      </c>
      <c r="O272" s="4" t="s">
        <v>112</v>
      </c>
      <c r="P272" s="6" t="s">
        <v>122</v>
      </c>
      <c r="Q272" s="4" t="s">
        <v>122</v>
      </c>
      <c r="R272" s="4" t="s">
        <v>122</v>
      </c>
      <c r="S272" s="4" t="s">
        <v>3754</v>
      </c>
      <c r="T272" s="29">
        <v>9782409029547</v>
      </c>
      <c r="U272" s="4" t="s">
        <v>124</v>
      </c>
      <c r="V272" s="29">
        <v>9782409029530</v>
      </c>
      <c r="W272" s="4" t="s">
        <v>125</v>
      </c>
      <c r="X272" s="4" t="s">
        <v>126</v>
      </c>
      <c r="Y272" s="4" t="s">
        <v>112</v>
      </c>
      <c r="Z272" s="29">
        <v>2021</v>
      </c>
      <c r="AA272" s="4" t="s">
        <v>127</v>
      </c>
      <c r="AB272" s="4" t="s">
        <v>128</v>
      </c>
      <c r="AC272" s="4" t="s">
        <v>129</v>
      </c>
      <c r="AD272" s="4" t="s">
        <v>130</v>
      </c>
      <c r="AE272" s="4" t="s">
        <v>131</v>
      </c>
      <c r="AF272" s="4" t="s">
        <v>132</v>
      </c>
      <c r="AG272" s="4" t="s">
        <v>133</v>
      </c>
      <c r="AH272" s="4" t="s">
        <v>134</v>
      </c>
      <c r="AI272" s="4" t="s">
        <v>135</v>
      </c>
      <c r="AJ272" s="4" t="s">
        <v>136</v>
      </c>
      <c r="AK272" s="4" t="s">
        <v>137</v>
      </c>
      <c r="AL272" s="4" t="s">
        <v>138</v>
      </c>
      <c r="AM272" s="4" t="s">
        <v>139</v>
      </c>
      <c r="AN272" s="4" t="s">
        <v>140</v>
      </c>
      <c r="AO272" s="4" t="s">
        <v>141</v>
      </c>
      <c r="AP272" s="4" t="s">
        <v>116</v>
      </c>
      <c r="AQ272" s="4" t="s">
        <v>3755</v>
      </c>
      <c r="AR272" s="4" t="s">
        <v>76</v>
      </c>
      <c r="AS272" s="29">
        <v>27001</v>
      </c>
      <c r="AT272" s="4" t="s">
        <v>1850</v>
      </c>
      <c r="AU272" s="4" t="s">
        <v>3756</v>
      </c>
      <c r="AV272" s="4" t="s">
        <v>3757</v>
      </c>
      <c r="AW272" s="4" t="s">
        <v>2032</v>
      </c>
      <c r="AX272" s="4" t="s">
        <v>1750</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3758</v>
      </c>
      <c r="B273" s="4" t="s">
        <v>112</v>
      </c>
      <c r="C273" s="29">
        <v>20241220</v>
      </c>
      <c r="D273" s="4" t="s">
        <v>3759</v>
      </c>
      <c r="E273" s="4" t="s">
        <v>3760</v>
      </c>
      <c r="F273" s="4" t="s">
        <v>3761</v>
      </c>
      <c r="G273" s="4" t="s">
        <v>116</v>
      </c>
      <c r="H273" s="4" t="s">
        <v>3762</v>
      </c>
      <c r="I273" s="4" t="s">
        <v>116</v>
      </c>
      <c r="J273" s="4" t="s">
        <v>116</v>
      </c>
      <c r="K273" s="4" t="s">
        <v>116</v>
      </c>
      <c r="L273" s="4" t="s">
        <v>116</v>
      </c>
      <c r="M273" s="5" t="s">
        <v>3472</v>
      </c>
      <c r="N273" s="5" t="s">
        <v>849</v>
      </c>
      <c r="O273" s="4" t="s">
        <v>112</v>
      </c>
      <c r="P273" s="6" t="s">
        <v>122</v>
      </c>
      <c r="Q273" s="4" t="s">
        <v>122</v>
      </c>
      <c r="R273" s="4" t="s">
        <v>122</v>
      </c>
      <c r="S273" s="4" t="s">
        <v>3763</v>
      </c>
      <c r="T273" s="29">
        <v>9782409030352</v>
      </c>
      <c r="U273" s="4" t="s">
        <v>124</v>
      </c>
      <c r="V273" s="29">
        <v>9782409030345</v>
      </c>
      <c r="W273" s="4" t="s">
        <v>125</v>
      </c>
      <c r="X273" s="4" t="s">
        <v>126</v>
      </c>
      <c r="Y273" s="4" t="s">
        <v>112</v>
      </c>
      <c r="Z273" s="29">
        <v>2021</v>
      </c>
      <c r="AA273" s="4" t="s">
        <v>127</v>
      </c>
      <c r="AB273" s="4" t="s">
        <v>222</v>
      </c>
      <c r="AC273" s="4" t="s">
        <v>129</v>
      </c>
      <c r="AD273" s="4" t="s">
        <v>130</v>
      </c>
      <c r="AE273" s="4" t="s">
        <v>131</v>
      </c>
      <c r="AF273" s="4" t="s">
        <v>132</v>
      </c>
      <c r="AG273" s="4" t="s">
        <v>133</v>
      </c>
      <c r="AH273" s="4" t="s">
        <v>134</v>
      </c>
      <c r="AI273" s="4" t="s">
        <v>135</v>
      </c>
      <c r="AJ273" s="4" t="s">
        <v>136</v>
      </c>
      <c r="AK273" s="4" t="s">
        <v>137</v>
      </c>
      <c r="AL273" s="4" t="s">
        <v>138</v>
      </c>
      <c r="AM273" s="4" t="s">
        <v>139</v>
      </c>
      <c r="AN273" s="4" t="s">
        <v>140</v>
      </c>
      <c r="AO273" s="4" t="s">
        <v>141</v>
      </c>
      <c r="AP273" s="4" t="s">
        <v>116</v>
      </c>
      <c r="AQ273" s="4" t="s">
        <v>3764</v>
      </c>
      <c r="AR273" s="4" t="s">
        <v>76</v>
      </c>
      <c r="AS273" s="4" t="s">
        <v>3765</v>
      </c>
      <c r="AT273" s="4" t="s">
        <v>3766</v>
      </c>
      <c r="AU273" s="4" t="s">
        <v>225</v>
      </c>
      <c r="AV273" s="4" t="s">
        <v>1482</v>
      </c>
      <c r="AW273" s="4" t="s">
        <v>3767</v>
      </c>
      <c r="AX273" s="4" t="s">
        <v>3768</v>
      </c>
      <c r="AY273" s="4" t="s">
        <v>1725</v>
      </c>
      <c r="AZ273" s="4" t="s">
        <v>3769</v>
      </c>
      <c r="BA273" s="4" t="s">
        <v>733</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3770</v>
      </c>
      <c r="B274" s="4" t="s">
        <v>112</v>
      </c>
      <c r="C274" s="29">
        <v>20241220</v>
      </c>
      <c r="D274" s="4" t="s">
        <v>3771</v>
      </c>
      <c r="E274" s="4" t="s">
        <v>3772</v>
      </c>
      <c r="F274" s="4" t="s">
        <v>3773</v>
      </c>
      <c r="G274" s="4" t="s">
        <v>116</v>
      </c>
      <c r="H274" s="4" t="s">
        <v>3774</v>
      </c>
      <c r="I274" s="4" t="s">
        <v>116</v>
      </c>
      <c r="J274" s="4" t="s">
        <v>116</v>
      </c>
      <c r="K274" s="4" t="s">
        <v>116</v>
      </c>
      <c r="L274" s="4" t="s">
        <v>116</v>
      </c>
      <c r="M274" s="5" t="s">
        <v>3545</v>
      </c>
      <c r="N274" s="5" t="s">
        <v>3775</v>
      </c>
      <c r="O274" s="4" t="s">
        <v>112</v>
      </c>
      <c r="P274" s="6" t="s">
        <v>122</v>
      </c>
      <c r="Q274" s="4" t="s">
        <v>122</v>
      </c>
      <c r="R274" s="4" t="s">
        <v>122</v>
      </c>
      <c r="S274" s="4" t="s">
        <v>3776</v>
      </c>
      <c r="T274" s="29">
        <v>9782409033360</v>
      </c>
      <c r="U274" s="4" t="s">
        <v>124</v>
      </c>
      <c r="V274" s="29">
        <v>9782409033353</v>
      </c>
      <c r="W274" s="4" t="s">
        <v>125</v>
      </c>
      <c r="X274" s="4" t="s">
        <v>126</v>
      </c>
      <c r="Y274" s="4" t="s">
        <v>112</v>
      </c>
      <c r="Z274" s="29">
        <v>2021</v>
      </c>
      <c r="AA274" s="4" t="s">
        <v>127</v>
      </c>
      <c r="AB274" s="4" t="s">
        <v>769</v>
      </c>
      <c r="AC274" s="4" t="s">
        <v>129</v>
      </c>
      <c r="AD274" s="4" t="s">
        <v>130</v>
      </c>
      <c r="AE274" s="4" t="s">
        <v>131</v>
      </c>
      <c r="AF274" s="4" t="s">
        <v>132</v>
      </c>
      <c r="AG274" s="4" t="s">
        <v>133</v>
      </c>
      <c r="AH274" s="4" t="s">
        <v>134</v>
      </c>
      <c r="AI274" s="4" t="s">
        <v>135</v>
      </c>
      <c r="AJ274" s="4" t="s">
        <v>136</v>
      </c>
      <c r="AK274" s="4" t="s">
        <v>137</v>
      </c>
      <c r="AL274" s="4" t="s">
        <v>138</v>
      </c>
      <c r="AM274" s="4" t="s">
        <v>139</v>
      </c>
      <c r="AN274" s="4" t="s">
        <v>140</v>
      </c>
      <c r="AO274" s="4" t="s">
        <v>141</v>
      </c>
      <c r="AP274" s="4" t="s">
        <v>116</v>
      </c>
      <c r="AQ274" s="4" t="s">
        <v>3777</v>
      </c>
      <c r="AR274" s="4" t="s">
        <v>76</v>
      </c>
      <c r="AS274" s="4" t="s">
        <v>3778</v>
      </c>
      <c r="AT274" s="4" t="s">
        <v>3779</v>
      </c>
      <c r="AU274" s="4" t="s">
        <v>3780</v>
      </c>
      <c r="AV274" s="4" t="s">
        <v>1869</v>
      </c>
      <c r="AW274" s="4" t="s">
        <v>2491</v>
      </c>
      <c r="AX274" s="4" t="s">
        <v>1313</v>
      </c>
      <c r="AY274" s="4" t="s">
        <v>1871</v>
      </c>
      <c r="AZ274" s="4" t="s">
        <v>2699</v>
      </c>
      <c r="BA274" s="4" t="s">
        <v>2082</v>
      </c>
      <c r="BB274" s="4" t="s">
        <v>3781</v>
      </c>
      <c r="BC274" s="4" t="s">
        <v>3782</v>
      </c>
      <c r="BD274" s="4" t="s">
        <v>2088</v>
      </c>
      <c r="BE274" s="4" t="s">
        <v>714</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3783</v>
      </c>
      <c r="B275" s="4" t="s">
        <v>112</v>
      </c>
      <c r="C275" s="29">
        <v>20241220</v>
      </c>
      <c r="D275" s="4" t="s">
        <v>3784</v>
      </c>
      <c r="E275" s="4" t="s">
        <v>3785</v>
      </c>
      <c r="F275" s="4" t="s">
        <v>3786</v>
      </c>
      <c r="G275" s="4" t="s">
        <v>116</v>
      </c>
      <c r="H275" s="4" t="s">
        <v>3787</v>
      </c>
      <c r="I275" s="4" t="s">
        <v>116</v>
      </c>
      <c r="J275" s="4" t="s">
        <v>116</v>
      </c>
      <c r="K275" s="4" t="s">
        <v>116</v>
      </c>
      <c r="L275" s="4" t="s">
        <v>116</v>
      </c>
      <c r="M275" s="5" t="s">
        <v>3564</v>
      </c>
      <c r="N275" s="5" t="s">
        <v>448</v>
      </c>
      <c r="O275" s="4" t="s">
        <v>112</v>
      </c>
      <c r="P275" s="6" t="s">
        <v>122</v>
      </c>
      <c r="Q275" s="4" t="s">
        <v>122</v>
      </c>
      <c r="R275" s="4" t="s">
        <v>122</v>
      </c>
      <c r="S275" s="4" t="s">
        <v>3788</v>
      </c>
      <c r="T275" s="29">
        <v>9782409032745</v>
      </c>
      <c r="U275" s="4" t="s">
        <v>124</v>
      </c>
      <c r="V275" s="29">
        <v>9782409032738</v>
      </c>
      <c r="W275" s="4" t="s">
        <v>125</v>
      </c>
      <c r="X275" s="4" t="s">
        <v>126</v>
      </c>
      <c r="Y275" s="4" t="s">
        <v>112</v>
      </c>
      <c r="Z275" s="29">
        <v>2021</v>
      </c>
      <c r="AA275" s="4" t="s">
        <v>127</v>
      </c>
      <c r="AB275" s="4" t="s">
        <v>914</v>
      </c>
      <c r="AC275" s="4" t="s">
        <v>129</v>
      </c>
      <c r="AD275" s="4" t="s">
        <v>130</v>
      </c>
      <c r="AE275" s="4" t="s">
        <v>131</v>
      </c>
      <c r="AF275" s="4" t="s">
        <v>132</v>
      </c>
      <c r="AG275" s="4" t="s">
        <v>133</v>
      </c>
      <c r="AH275" s="4" t="s">
        <v>134</v>
      </c>
      <c r="AI275" s="4" t="s">
        <v>135</v>
      </c>
      <c r="AJ275" s="4" t="s">
        <v>136</v>
      </c>
      <c r="AK275" s="4" t="s">
        <v>137</v>
      </c>
      <c r="AL275" s="4" t="s">
        <v>138</v>
      </c>
      <c r="AM275" s="4" t="s">
        <v>139</v>
      </c>
      <c r="AN275" s="4" t="s">
        <v>140</v>
      </c>
      <c r="AO275" s="4" t="s">
        <v>141</v>
      </c>
      <c r="AP275" s="4" t="s">
        <v>116</v>
      </c>
      <c r="AQ275" s="4" t="s">
        <v>3789</v>
      </c>
      <c r="AR275" s="4" t="s">
        <v>76</v>
      </c>
      <c r="AS275" s="4" t="s">
        <v>3790</v>
      </c>
      <c r="AT275" s="4" t="s">
        <v>2350</v>
      </c>
      <c r="AU275" s="4" t="s">
        <v>3322</v>
      </c>
      <c r="AV275" s="4" t="s">
        <v>2351</v>
      </c>
      <c r="AW275" s="4" t="s">
        <v>772</v>
      </c>
      <c r="AX275" s="4" t="s">
        <v>2353</v>
      </c>
      <c r="AY275" s="4" t="s">
        <v>3791</v>
      </c>
      <c r="AZ275" s="4" t="s">
        <v>3792</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3793</v>
      </c>
      <c r="B276" s="4" t="s">
        <v>112</v>
      </c>
      <c r="C276" s="29">
        <v>20241220</v>
      </c>
      <c r="D276" s="4" t="s">
        <v>3709</v>
      </c>
      <c r="E276" s="4" t="s">
        <v>3794</v>
      </c>
      <c r="F276" s="4" t="s">
        <v>3795</v>
      </c>
      <c r="G276" s="4" t="s">
        <v>116</v>
      </c>
      <c r="H276" s="4" t="s">
        <v>3796</v>
      </c>
      <c r="I276" s="4" t="s">
        <v>3797</v>
      </c>
      <c r="J276" s="4" t="s">
        <v>116</v>
      </c>
      <c r="K276" s="4" t="s">
        <v>116</v>
      </c>
      <c r="L276" s="4" t="s">
        <v>116</v>
      </c>
      <c r="M276" s="5" t="s">
        <v>3535</v>
      </c>
      <c r="N276" s="5" t="s">
        <v>3798</v>
      </c>
      <c r="O276" s="4" t="s">
        <v>112</v>
      </c>
      <c r="P276" s="6" t="s">
        <v>122</v>
      </c>
      <c r="Q276" s="4" t="s">
        <v>122</v>
      </c>
      <c r="R276" s="4" t="s">
        <v>122</v>
      </c>
      <c r="S276" s="4" t="s">
        <v>3799</v>
      </c>
      <c r="T276" s="29">
        <v>9782409032059</v>
      </c>
      <c r="U276" s="4" t="s">
        <v>124</v>
      </c>
      <c r="V276" s="29">
        <v>9782409031625</v>
      </c>
      <c r="W276" s="4" t="s">
        <v>125</v>
      </c>
      <c r="X276" s="4" t="s">
        <v>126</v>
      </c>
      <c r="Y276" s="4" t="s">
        <v>112</v>
      </c>
      <c r="Z276" s="29">
        <v>2021</v>
      </c>
      <c r="AA276" s="4" t="s">
        <v>127</v>
      </c>
      <c r="AB276" s="4" t="s">
        <v>769</v>
      </c>
      <c r="AC276" s="4" t="s">
        <v>129</v>
      </c>
      <c r="AD276" s="4" t="s">
        <v>130</v>
      </c>
      <c r="AE276" s="4" t="s">
        <v>131</v>
      </c>
      <c r="AF276" s="4" t="s">
        <v>132</v>
      </c>
      <c r="AG276" s="4" t="s">
        <v>133</v>
      </c>
      <c r="AH276" s="4" t="s">
        <v>134</v>
      </c>
      <c r="AI276" s="4" t="s">
        <v>135</v>
      </c>
      <c r="AJ276" s="4" t="s">
        <v>136</v>
      </c>
      <c r="AK276" s="4" t="s">
        <v>137</v>
      </c>
      <c r="AL276" s="4" t="s">
        <v>138</v>
      </c>
      <c r="AM276" s="4" t="s">
        <v>139</v>
      </c>
      <c r="AN276" s="4" t="s">
        <v>140</v>
      </c>
      <c r="AO276" s="4" t="s">
        <v>141</v>
      </c>
      <c r="AP276" s="4" t="s">
        <v>116</v>
      </c>
      <c r="AQ276" s="4" t="s">
        <v>3800</v>
      </c>
      <c r="AR276" s="4" t="s">
        <v>76</v>
      </c>
      <c r="AS276" s="4" t="s">
        <v>3801</v>
      </c>
      <c r="AT276" s="4" t="s">
        <v>3802</v>
      </c>
      <c r="AU276" s="4" t="s">
        <v>2332</v>
      </c>
      <c r="AV276" s="4" t="s">
        <v>3803</v>
      </c>
      <c r="AW276" s="4" t="s">
        <v>3722</v>
      </c>
      <c r="AX276" s="4" t="s">
        <v>3804</v>
      </c>
      <c r="AY276" s="4" t="s">
        <v>2377</v>
      </c>
      <c r="AZ276" s="4" t="s">
        <v>2378</v>
      </c>
      <c r="BA276" s="4" t="s">
        <v>2032</v>
      </c>
      <c r="BB276" s="4" t="s">
        <v>2252</v>
      </c>
      <c r="BC276" s="4" t="s">
        <v>3805</v>
      </c>
      <c r="BD276" s="4" t="s">
        <v>3806</v>
      </c>
      <c r="BE276" s="4" t="s">
        <v>3807</v>
      </c>
      <c r="BF276" s="4" t="s">
        <v>3808</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3809</v>
      </c>
      <c r="B277" s="4" t="s">
        <v>112</v>
      </c>
      <c r="C277" s="29">
        <v>20241220</v>
      </c>
      <c r="D277" s="4" t="s">
        <v>3810</v>
      </c>
      <c r="E277" s="4" t="s">
        <v>3811</v>
      </c>
      <c r="F277" s="4" t="s">
        <v>3812</v>
      </c>
      <c r="G277" s="4" t="s">
        <v>116</v>
      </c>
      <c r="H277" s="4" t="s">
        <v>1152</v>
      </c>
      <c r="I277" s="4" t="s">
        <v>1153</v>
      </c>
      <c r="J277" s="4" t="s">
        <v>116</v>
      </c>
      <c r="K277" s="4" t="s">
        <v>116</v>
      </c>
      <c r="L277" s="4" t="s">
        <v>116</v>
      </c>
      <c r="M277" s="5" t="s">
        <v>3813</v>
      </c>
      <c r="N277" s="5" t="s">
        <v>3814</v>
      </c>
      <c r="O277" s="4" t="s">
        <v>112</v>
      </c>
      <c r="P277" s="6" t="s">
        <v>122</v>
      </c>
      <c r="Q277" s="4" t="s">
        <v>122</v>
      </c>
      <c r="R277" s="4" t="s">
        <v>122</v>
      </c>
      <c r="S277" s="4" t="s">
        <v>3815</v>
      </c>
      <c r="T277" s="29">
        <v>9782409031007</v>
      </c>
      <c r="U277" s="4" t="s">
        <v>124</v>
      </c>
      <c r="V277" s="29">
        <v>9782409030994</v>
      </c>
      <c r="W277" s="4" t="s">
        <v>125</v>
      </c>
      <c r="X277" s="4" t="s">
        <v>126</v>
      </c>
      <c r="Y277" s="4" t="s">
        <v>112</v>
      </c>
      <c r="Z277" s="29">
        <v>2021</v>
      </c>
      <c r="AA277" s="4" t="s">
        <v>127</v>
      </c>
      <c r="AB277" s="4" t="s">
        <v>260</v>
      </c>
      <c r="AC277" s="4" t="s">
        <v>129</v>
      </c>
      <c r="AD277" s="4" t="s">
        <v>130</v>
      </c>
      <c r="AE277" s="4" t="s">
        <v>131</v>
      </c>
      <c r="AF277" s="4" t="s">
        <v>132</v>
      </c>
      <c r="AG277" s="4" t="s">
        <v>133</v>
      </c>
      <c r="AH277" s="4" t="s">
        <v>134</v>
      </c>
      <c r="AI277" s="4" t="s">
        <v>135</v>
      </c>
      <c r="AJ277" s="4" t="s">
        <v>136</v>
      </c>
      <c r="AK277" s="4" t="s">
        <v>137</v>
      </c>
      <c r="AL277" s="4" t="s">
        <v>138</v>
      </c>
      <c r="AM277" s="4" t="s">
        <v>139</v>
      </c>
      <c r="AN277" s="4" t="s">
        <v>140</v>
      </c>
      <c r="AO277" s="4" t="s">
        <v>141</v>
      </c>
      <c r="AP277" s="4" t="s">
        <v>116</v>
      </c>
      <c r="AQ277" s="4" t="s">
        <v>3816</v>
      </c>
      <c r="AR277" s="4" t="s">
        <v>76</v>
      </c>
      <c r="AS277" s="4" t="s">
        <v>3817</v>
      </c>
      <c r="AT277" s="4" t="s">
        <v>755</v>
      </c>
      <c r="AU277" s="4" t="s">
        <v>3818</v>
      </c>
      <c r="AV277" s="4" t="s">
        <v>3819</v>
      </c>
      <c r="AW277" s="4" t="s">
        <v>756</v>
      </c>
      <c r="AX277" s="4" t="s">
        <v>3820</v>
      </c>
      <c r="AY277" s="4" t="s">
        <v>3821</v>
      </c>
      <c r="AZ277" s="4" t="s">
        <v>3822</v>
      </c>
      <c r="BA277" s="4" t="s">
        <v>3823</v>
      </c>
      <c r="BB277" s="4" t="s">
        <v>3824</v>
      </c>
      <c r="BC277" s="4" t="s">
        <v>3825</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3826</v>
      </c>
      <c r="B278" s="4" t="s">
        <v>112</v>
      </c>
      <c r="C278" s="29">
        <v>20241220</v>
      </c>
      <c r="D278" s="4" t="s">
        <v>3827</v>
      </c>
      <c r="E278" s="4" t="s">
        <v>3828</v>
      </c>
      <c r="F278" s="4" t="s">
        <v>3829</v>
      </c>
      <c r="G278" s="4" t="s">
        <v>116</v>
      </c>
      <c r="H278" s="4" t="s">
        <v>3830</v>
      </c>
      <c r="I278" s="4" t="s">
        <v>116</v>
      </c>
      <c r="J278" s="4" t="s">
        <v>116</v>
      </c>
      <c r="K278" s="4" t="s">
        <v>116</v>
      </c>
      <c r="L278" s="4" t="s">
        <v>116</v>
      </c>
      <c r="M278" s="5" t="s">
        <v>3524</v>
      </c>
      <c r="N278" s="5" t="s">
        <v>3368</v>
      </c>
      <c r="O278" s="4" t="s">
        <v>112</v>
      </c>
      <c r="P278" s="6" t="s">
        <v>122</v>
      </c>
      <c r="Q278" s="4" t="s">
        <v>122</v>
      </c>
      <c r="R278" s="4" t="s">
        <v>122</v>
      </c>
      <c r="S278" s="4" t="s">
        <v>3831</v>
      </c>
      <c r="T278" s="29">
        <v>9782409032387</v>
      </c>
      <c r="U278" s="4" t="s">
        <v>124</v>
      </c>
      <c r="V278" s="29">
        <v>9782409032370</v>
      </c>
      <c r="W278" s="4" t="s">
        <v>125</v>
      </c>
      <c r="X278" s="4" t="s">
        <v>126</v>
      </c>
      <c r="Y278" s="4" t="s">
        <v>112</v>
      </c>
      <c r="Z278" s="29">
        <v>2021</v>
      </c>
      <c r="AA278" s="4" t="s">
        <v>127</v>
      </c>
      <c r="AB278" s="4" t="s">
        <v>152</v>
      </c>
      <c r="AC278" s="4" t="s">
        <v>129</v>
      </c>
      <c r="AD278" s="4" t="s">
        <v>130</v>
      </c>
      <c r="AE278" s="4" t="s">
        <v>131</v>
      </c>
      <c r="AF278" s="4" t="s">
        <v>132</v>
      </c>
      <c r="AG278" s="4" t="s">
        <v>133</v>
      </c>
      <c r="AH278" s="4" t="s">
        <v>134</v>
      </c>
      <c r="AI278" s="4" t="s">
        <v>135</v>
      </c>
      <c r="AJ278" s="4" t="s">
        <v>136</v>
      </c>
      <c r="AK278" s="4" t="s">
        <v>137</v>
      </c>
      <c r="AL278" s="4" t="s">
        <v>138</v>
      </c>
      <c r="AM278" s="4" t="s">
        <v>139</v>
      </c>
      <c r="AN278" s="4" t="s">
        <v>140</v>
      </c>
      <c r="AO278" s="4" t="s">
        <v>141</v>
      </c>
      <c r="AP278" s="4" t="s">
        <v>116</v>
      </c>
      <c r="AQ278" s="4" t="s">
        <v>3832</v>
      </c>
      <c r="AR278" s="4" t="s">
        <v>76</v>
      </c>
      <c r="AS278" s="4" t="s">
        <v>3833</v>
      </c>
      <c r="AT278" s="4" t="s">
        <v>3834</v>
      </c>
      <c r="AU278" s="4" t="s">
        <v>3835</v>
      </c>
      <c r="AV278" s="4" t="s">
        <v>3836</v>
      </c>
      <c r="AW278" s="4" t="s">
        <v>3837</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3838</v>
      </c>
      <c r="B279" s="4" t="s">
        <v>112</v>
      </c>
      <c r="C279" s="29">
        <v>20241220</v>
      </c>
      <c r="D279" s="4" t="s">
        <v>3839</v>
      </c>
      <c r="E279" s="4" t="s">
        <v>3840</v>
      </c>
      <c r="F279" s="4" t="s">
        <v>1307</v>
      </c>
      <c r="G279" s="4" t="s">
        <v>116</v>
      </c>
      <c r="H279" s="4" t="s">
        <v>1308</v>
      </c>
      <c r="I279" s="4" t="s">
        <v>116</v>
      </c>
      <c r="J279" s="4" t="s">
        <v>116</v>
      </c>
      <c r="K279" s="4" t="s">
        <v>116</v>
      </c>
      <c r="L279" s="4" t="s">
        <v>116</v>
      </c>
      <c r="M279" s="5" t="s">
        <v>3813</v>
      </c>
      <c r="N279" s="5" t="s">
        <v>3841</v>
      </c>
      <c r="O279" s="4" t="s">
        <v>112</v>
      </c>
      <c r="P279" s="6" t="s">
        <v>122</v>
      </c>
      <c r="Q279" s="4" t="s">
        <v>122</v>
      </c>
      <c r="R279" s="4" t="s">
        <v>122</v>
      </c>
      <c r="S279" s="4" t="s">
        <v>3842</v>
      </c>
      <c r="T279" s="29">
        <v>9782409031021</v>
      </c>
      <c r="U279" s="4" t="s">
        <v>124</v>
      </c>
      <c r="V279" s="29">
        <v>9782409031014</v>
      </c>
      <c r="W279" s="4" t="s">
        <v>125</v>
      </c>
      <c r="X279" s="4" t="s">
        <v>126</v>
      </c>
      <c r="Y279" s="4" t="s">
        <v>112</v>
      </c>
      <c r="Z279" s="29">
        <v>2021</v>
      </c>
      <c r="AA279" s="4" t="s">
        <v>127</v>
      </c>
      <c r="AB279" s="4" t="s">
        <v>164</v>
      </c>
      <c r="AC279" s="4" t="s">
        <v>129</v>
      </c>
      <c r="AD279" s="4" t="s">
        <v>130</v>
      </c>
      <c r="AE279" s="4" t="s">
        <v>131</v>
      </c>
      <c r="AF279" s="4" t="s">
        <v>132</v>
      </c>
      <c r="AG279" s="4" t="s">
        <v>133</v>
      </c>
      <c r="AH279" s="4" t="s">
        <v>134</v>
      </c>
      <c r="AI279" s="4" t="s">
        <v>135</v>
      </c>
      <c r="AJ279" s="4" t="s">
        <v>136</v>
      </c>
      <c r="AK279" s="4" t="s">
        <v>137</v>
      </c>
      <c r="AL279" s="4" t="s">
        <v>138</v>
      </c>
      <c r="AM279" s="4" t="s">
        <v>139</v>
      </c>
      <c r="AN279" s="4" t="s">
        <v>140</v>
      </c>
      <c r="AO279" s="4" t="s">
        <v>141</v>
      </c>
      <c r="AP279" s="4" t="s">
        <v>116</v>
      </c>
      <c r="AQ279" s="4" t="s">
        <v>3843</v>
      </c>
      <c r="AR279" s="4" t="s">
        <v>76</v>
      </c>
      <c r="AS279" s="4" t="s">
        <v>1237</v>
      </c>
      <c r="AT279" s="4" t="s">
        <v>1722</v>
      </c>
      <c r="AU279" s="4" t="s">
        <v>3844</v>
      </c>
      <c r="AV279" s="4" t="s">
        <v>1313</v>
      </c>
      <c r="AW279" s="4" t="s">
        <v>2683</v>
      </c>
      <c r="AX279" s="4" t="s">
        <v>3845</v>
      </c>
      <c r="AY279" s="4" t="s">
        <v>3846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3847</v>
      </c>
      <c r="B280" s="4" t="s">
        <v>112</v>
      </c>
      <c r="C280" s="29">
        <v>20241220</v>
      </c>
      <c r="D280" s="4" t="s">
        <v>3848</v>
      </c>
      <c r="E280" s="4" t="s">
        <v>3849</v>
      </c>
      <c r="F280" s="4" t="s">
        <v>3850</v>
      </c>
      <c r="G280" s="4" t="s">
        <v>116</v>
      </c>
      <c r="H280" s="4" t="s">
        <v>3851</v>
      </c>
      <c r="I280" s="4" t="s">
        <v>116</v>
      </c>
      <c r="J280" s="4" t="s">
        <v>116</v>
      </c>
      <c r="K280" s="4" t="s">
        <v>116</v>
      </c>
      <c r="L280" s="4" t="s">
        <v>116</v>
      </c>
      <c r="M280" s="5" t="s">
        <v>3420</v>
      </c>
      <c r="N280" s="5" t="s">
        <v>3852</v>
      </c>
      <c r="O280" s="4" t="s">
        <v>112</v>
      </c>
      <c r="P280" s="6" t="s">
        <v>122</v>
      </c>
      <c r="Q280" s="4" t="s">
        <v>122</v>
      </c>
      <c r="R280" s="4" t="s">
        <v>122</v>
      </c>
      <c r="S280" s="4" t="s">
        <v>3853</v>
      </c>
      <c r="T280" s="29">
        <v>9782409029431</v>
      </c>
      <c r="U280" s="4" t="s">
        <v>124</v>
      </c>
      <c r="V280" s="29">
        <v>9782409029424</v>
      </c>
      <c r="W280" s="4" t="s">
        <v>125</v>
      </c>
      <c r="X280" s="4" t="s">
        <v>126</v>
      </c>
      <c r="Y280" s="4" t="s">
        <v>112</v>
      </c>
      <c r="Z280" s="29">
        <v>2021</v>
      </c>
      <c r="AA280" s="4" t="s">
        <v>127</v>
      </c>
      <c r="AB280" s="4" t="s">
        <v>152</v>
      </c>
      <c r="AC280" s="4" t="s">
        <v>129</v>
      </c>
      <c r="AD280" s="4" t="s">
        <v>130</v>
      </c>
      <c r="AE280" s="4" t="s">
        <v>131</v>
      </c>
      <c r="AF280" s="4" t="s">
        <v>132</v>
      </c>
      <c r="AG280" s="4" t="s">
        <v>133</v>
      </c>
      <c r="AH280" s="4" t="s">
        <v>134</v>
      </c>
      <c r="AI280" s="4" t="s">
        <v>135</v>
      </c>
      <c r="AJ280" s="4" t="s">
        <v>136</v>
      </c>
      <c r="AK280" s="4" t="s">
        <v>137</v>
      </c>
      <c r="AL280" s="4" t="s">
        <v>138</v>
      </c>
      <c r="AM280" s="4" t="s">
        <v>139</v>
      </c>
      <c r="AN280" s="4" t="s">
        <v>140</v>
      </c>
      <c r="AO280" s="4" t="s">
        <v>141</v>
      </c>
      <c r="AP280" s="4" t="s">
        <v>116</v>
      </c>
      <c r="AQ280" s="4" t="s">
        <v>3854</v>
      </c>
      <c r="AR280" s="4" t="s">
        <v>76</v>
      </c>
      <c r="AS280" s="4" t="s">
        <v>3855</v>
      </c>
      <c r="AT280" s="4" t="s">
        <v>3856</v>
      </c>
      <c r="AU280" s="4" t="s">
        <v>805</v>
      </c>
      <c r="AV280" s="4" t="s">
        <v>1554</v>
      </c>
      <c r="AW280" s="4" t="s">
        <v>3857</v>
      </c>
      <c r="AX280" s="4" t="s">
        <v>3858</v>
      </c>
      <c r="AY280" s="4" t="s">
        <v>3859</v>
      </c>
      <c r="AZ280" s="4" t="s">
        <v>3860</v>
      </c>
      <c r="BA280" s="4" t="s">
        <v>3861</v>
      </c>
      <c r="BB280" s="4" t="s">
        <v>3862</v>
      </c>
      <c r="BC280" s="4" t="s">
        <v>3863</v>
      </c>
      <c r="BD280" s="4" t="s">
        <v>3864</v>
      </c>
      <c r="BE280" s="4" t="s">
        <v>568</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3865</v>
      </c>
      <c r="B281" s="4" t="s">
        <v>112</v>
      </c>
      <c r="C281" s="29">
        <v>20241220</v>
      </c>
      <c r="D281" s="4" t="s">
        <v>3866</v>
      </c>
      <c r="E281" s="4" t="s">
        <v>3867</v>
      </c>
      <c r="F281" s="4" t="s">
        <v>3868</v>
      </c>
      <c r="G281" s="4" t="s">
        <v>116</v>
      </c>
      <c r="H281" s="4" t="s">
        <v>3869</v>
      </c>
      <c r="I281" s="4" t="s">
        <v>116</v>
      </c>
      <c r="J281" s="4" t="s">
        <v>116</v>
      </c>
      <c r="K281" s="4" t="s">
        <v>116</v>
      </c>
      <c r="L281" s="4" t="s">
        <v>116</v>
      </c>
      <c r="M281" s="5" t="s">
        <v>3564</v>
      </c>
      <c r="N281" s="5" t="s">
        <v>436</v>
      </c>
      <c r="O281" s="4" t="s">
        <v>112</v>
      </c>
      <c r="P281" s="6" t="s">
        <v>122</v>
      </c>
      <c r="Q281" s="4" t="s">
        <v>122</v>
      </c>
      <c r="R281" s="4" t="s">
        <v>122</v>
      </c>
      <c r="S281" s="4" t="s">
        <v>3870</v>
      </c>
      <c r="T281" s="29">
        <v>9782409032769</v>
      </c>
      <c r="U281" s="4" t="s">
        <v>124</v>
      </c>
      <c r="V281" s="29">
        <v>9782409032752</v>
      </c>
      <c r="W281" s="4" t="s">
        <v>125</v>
      </c>
      <c r="X281" s="4" t="s">
        <v>126</v>
      </c>
      <c r="Y281" s="4" t="s">
        <v>112</v>
      </c>
      <c r="Z281" s="29">
        <v>2021</v>
      </c>
      <c r="AA281" s="4" t="s">
        <v>127</v>
      </c>
      <c r="AB281" s="4" t="s">
        <v>128</v>
      </c>
      <c r="AC281" s="4" t="s">
        <v>129</v>
      </c>
      <c r="AD281" s="4" t="s">
        <v>130</v>
      </c>
      <c r="AE281" s="4" t="s">
        <v>131</v>
      </c>
      <c r="AF281" s="4" t="s">
        <v>132</v>
      </c>
      <c r="AG281" s="4" t="s">
        <v>133</v>
      </c>
      <c r="AH281" s="4" t="s">
        <v>134</v>
      </c>
      <c r="AI281" s="4" t="s">
        <v>135</v>
      </c>
      <c r="AJ281" s="4" t="s">
        <v>136</v>
      </c>
      <c r="AK281" s="4" t="s">
        <v>137</v>
      </c>
      <c r="AL281" s="4" t="s">
        <v>138</v>
      </c>
      <c r="AM281" s="4" t="s">
        <v>139</v>
      </c>
      <c r="AN281" s="4" t="s">
        <v>140</v>
      </c>
      <c r="AO281" s="4" t="s">
        <v>141</v>
      </c>
      <c r="AP281" s="4" t="s">
        <v>116</v>
      </c>
      <c r="AQ281" s="4" t="s">
        <v>3871</v>
      </c>
      <c r="AR281" s="4" t="s">
        <v>76</v>
      </c>
      <c r="AS281" s="4" t="s">
        <v>642</v>
      </c>
      <c r="AT281" s="4" t="s">
        <v>3872</v>
      </c>
      <c r="AU281" s="4" t="s">
        <v>3873</v>
      </c>
      <c r="AV281" s="4" t="s">
        <v>3874</v>
      </c>
      <c r="AW281" s="4" t="s">
        <v>3875</v>
      </c>
      <c r="AX281" s="4" t="s">
        <v>3876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3877</v>
      </c>
      <c r="B282" s="4" t="s">
        <v>112</v>
      </c>
      <c r="C282" s="29">
        <v>20241220</v>
      </c>
      <c r="D282" s="4" t="s">
        <v>3878</v>
      </c>
      <c r="E282" s="4" t="s">
        <v>3879</v>
      </c>
      <c r="F282" s="4" t="s">
        <v>3880</v>
      </c>
      <c r="G282" s="4" t="s">
        <v>116</v>
      </c>
      <c r="H282" s="4" t="s">
        <v>765</v>
      </c>
      <c r="I282" s="4" t="s">
        <v>3881</v>
      </c>
      <c r="J282" s="4" t="s">
        <v>1089</v>
      </c>
      <c r="K282" s="4" t="s">
        <v>116</v>
      </c>
      <c r="L282" s="4" t="s">
        <v>116</v>
      </c>
      <c r="M282" s="5" t="s">
        <v>3630</v>
      </c>
      <c r="N282" s="5" t="s">
        <v>2593</v>
      </c>
      <c r="O282" s="4" t="s">
        <v>112</v>
      </c>
      <c r="P282" s="6" t="s">
        <v>122</v>
      </c>
      <c r="Q282" s="4" t="s">
        <v>122</v>
      </c>
      <c r="R282" s="4" t="s">
        <v>122</v>
      </c>
      <c r="S282" s="4" t="s">
        <v>3882</v>
      </c>
      <c r="T282" s="29">
        <v>9782409030680</v>
      </c>
      <c r="U282" s="4" t="s">
        <v>124</v>
      </c>
      <c r="V282" s="29">
        <v>9782409030673</v>
      </c>
      <c r="W282" s="4" t="s">
        <v>125</v>
      </c>
      <c r="X282" s="4" t="s">
        <v>126</v>
      </c>
      <c r="Y282" s="4" t="s">
        <v>112</v>
      </c>
      <c r="Z282" s="29">
        <v>2021</v>
      </c>
      <c r="AA282" s="4" t="s">
        <v>127</v>
      </c>
      <c r="AB282" s="4" t="s">
        <v>152</v>
      </c>
      <c r="AC282" s="4" t="s">
        <v>129</v>
      </c>
      <c r="AD282" s="4" t="s">
        <v>130</v>
      </c>
      <c r="AE282" s="4" t="s">
        <v>131</v>
      </c>
      <c r="AF282" s="4" t="s">
        <v>132</v>
      </c>
      <c r="AG282" s="4" t="s">
        <v>133</v>
      </c>
      <c r="AH282" s="4" t="s">
        <v>134</v>
      </c>
      <c r="AI282" s="4" t="s">
        <v>135</v>
      </c>
      <c r="AJ282" s="4" t="s">
        <v>136</v>
      </c>
      <c r="AK282" s="4" t="s">
        <v>137</v>
      </c>
      <c r="AL282" s="4" t="s">
        <v>138</v>
      </c>
      <c r="AM282" s="4" t="s">
        <v>139</v>
      </c>
      <c r="AN282" s="4" t="s">
        <v>140</v>
      </c>
      <c r="AO282" s="4" t="s">
        <v>141</v>
      </c>
      <c r="AP282" s="4" t="s">
        <v>116</v>
      </c>
      <c r="AQ282" s="4" t="s">
        <v>3883</v>
      </c>
      <c r="AR282" s="4" t="s">
        <v>76</v>
      </c>
      <c r="AS282" s="4" t="s">
        <v>2663</v>
      </c>
      <c r="AT282" s="4" t="s">
        <v>2664</v>
      </c>
      <c r="AU282" s="4" t="s">
        <v>2205</v>
      </c>
      <c r="AV282" s="4" t="s">
        <v>2665</v>
      </c>
      <c r="AW282" s="4" t="s">
        <v>2666</v>
      </c>
      <c r="AX282" s="4" t="s">
        <v>2667</v>
      </c>
      <c r="AY282" s="4" t="s">
        <v>2668</v>
      </c>
      <c r="AZ282" s="4" t="s">
        <v>2669</v>
      </c>
      <c r="BA282" s="4" t="s">
        <v>3884</v>
      </c>
      <c r="BB282" s="4" t="s">
        <v>2671</v>
      </c>
      <c r="BC282" s="4" t="s">
        <v>2672</v>
      </c>
      <c r="BD282" s="4" t="s">
        <v>2673</v>
      </c>
      <c r="BE282" s="4" t="s">
        <v>2674</v>
      </c>
      <c r="BF282" s="4" t="s">
        <v>2675</v>
      </c>
      <c r="BG282" s="4" t="s">
        <v>2676</v>
      </c>
      <c r="BH282" s="4" t="s">
        <v>3885</v>
      </c>
      <c r="BI282" s="4" t="s">
        <v>2677</v>
      </c>
      <c r="BJ282" s="4" t="s">
        <v>2678</v>
      </c>
      <c r="BK282" s="4" t="s">
        <v>2679</v>
      </c>
      <c r="BL282" s="4" t="s">
        <v>2680</v>
      </c>
      <c r="BM282" s="4" t="s">
        <v>2681</v>
      </c>
      <c r="BN282" s="4" t="s">
        <v>2682</v>
      </c>
      <c r="BO282" s="4" t="s">
        <v>2683</v>
      </c>
      <c r="BP282" s="4" t="s">
        <v>2684</v>
      </c>
      <c r="BQ282" s="4" t="s">
        <v>2685</v>
      </c>
      <c r="BR282" s="4" t="s">
        <v>2686</v>
      </c>
      <c r="BS282" s="4" t="s">
        <v>2687</v>
      </c>
      <c r="BT282" s="4" t="s">
        <v>2688</v>
      </c>
      <c r="BU282" s="4" t="s">
        <v>2689</v>
      </c>
      <c r="BV282" s="4" t="s">
        <v>2417</v>
      </c>
      <c r="BW282" s="4" t="s">
        <v>2690</v>
      </c>
      <c r="BX282" s="4" t="s">
        <v>2691</v>
      </c>
      <c r="BY282" s="4" t="s">
        <v>3886</v>
      </c>
      <c r="BZ282" s="4" t="s">
        <v>116</v>
      </c>
      <c r="CA282" s="4" t="s">
        <v>116</v>
      </c>
    </row>
    <row r="283" spans="1:79" ht="20.100000000000001" customHeight="1" x14ac:dyDescent="0.2">
      <c r="A283" s="4" t="s">
        <v>3887</v>
      </c>
      <c r="B283" s="4" t="s">
        <v>112</v>
      </c>
      <c r="C283" s="29">
        <v>20241220</v>
      </c>
      <c r="D283" s="4" t="s">
        <v>3888</v>
      </c>
      <c r="E283" s="4" t="s">
        <v>3889</v>
      </c>
      <c r="F283" s="4" t="s">
        <v>3890</v>
      </c>
      <c r="G283" s="4" t="s">
        <v>116</v>
      </c>
      <c r="H283" s="4" t="s">
        <v>381</v>
      </c>
      <c r="I283" s="4" t="s">
        <v>116</v>
      </c>
      <c r="J283" s="4" t="s">
        <v>116</v>
      </c>
      <c r="K283" s="4" t="s">
        <v>116</v>
      </c>
      <c r="L283" s="4" t="s">
        <v>116</v>
      </c>
      <c r="M283" s="5" t="s">
        <v>3535</v>
      </c>
      <c r="N283" s="5" t="s">
        <v>3891</v>
      </c>
      <c r="O283" s="4" t="s">
        <v>112</v>
      </c>
      <c r="P283" s="6" t="s">
        <v>122</v>
      </c>
      <c r="Q283" s="4" t="s">
        <v>122</v>
      </c>
      <c r="R283" s="4" t="s">
        <v>122</v>
      </c>
      <c r="S283" s="4" t="s">
        <v>3892</v>
      </c>
      <c r="T283" s="29">
        <v>9782409031717</v>
      </c>
      <c r="U283" s="4" t="s">
        <v>124</v>
      </c>
      <c r="V283" s="29">
        <v>9782409031700</v>
      </c>
      <c r="W283" s="4" t="s">
        <v>125</v>
      </c>
      <c r="X283" s="4" t="s">
        <v>126</v>
      </c>
      <c r="Y283" s="4" t="s">
        <v>112</v>
      </c>
      <c r="Z283" s="29">
        <v>2021</v>
      </c>
      <c r="AA283" s="4" t="s">
        <v>127</v>
      </c>
      <c r="AB283" s="4" t="s">
        <v>249</v>
      </c>
      <c r="AC283" s="4" t="s">
        <v>129</v>
      </c>
      <c r="AD283" s="4" t="s">
        <v>130</v>
      </c>
      <c r="AE283" s="4" t="s">
        <v>131</v>
      </c>
      <c r="AF283" s="4" t="s">
        <v>132</v>
      </c>
      <c r="AG283" s="4" t="s">
        <v>133</v>
      </c>
      <c r="AH283" s="4" t="s">
        <v>134</v>
      </c>
      <c r="AI283" s="4" t="s">
        <v>135</v>
      </c>
      <c r="AJ283" s="4" t="s">
        <v>136</v>
      </c>
      <c r="AK283" s="4" t="s">
        <v>137</v>
      </c>
      <c r="AL283" s="4" t="s">
        <v>138</v>
      </c>
      <c r="AM283" s="4" t="s">
        <v>139</v>
      </c>
      <c r="AN283" s="4" t="s">
        <v>140</v>
      </c>
      <c r="AO283" s="4" t="s">
        <v>141</v>
      </c>
      <c r="AP283" s="4" t="s">
        <v>116</v>
      </c>
      <c r="AQ283" s="4" t="s">
        <v>3893</v>
      </c>
      <c r="AR283" s="4" t="s">
        <v>76</v>
      </c>
      <c r="AS283" s="4" t="s">
        <v>3894</v>
      </c>
      <c r="AT283" s="4" t="s">
        <v>3895</v>
      </c>
      <c r="AU283" s="4" t="s">
        <v>3896</v>
      </c>
      <c r="AV283" s="4" t="s">
        <v>3897</v>
      </c>
      <c r="AW283" s="4" t="s">
        <v>3898</v>
      </c>
      <c r="AX283" s="4" t="s">
        <v>3899</v>
      </c>
      <c r="AY283" s="4" t="s">
        <v>3900</v>
      </c>
      <c r="AZ283" s="4" t="s">
        <v>880</v>
      </c>
      <c r="BA283" s="4" t="s">
        <v>3901</v>
      </c>
      <c r="BB283" s="4" t="s">
        <v>3902</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3903</v>
      </c>
      <c r="B284" s="4" t="s">
        <v>112</v>
      </c>
      <c r="C284" s="29">
        <v>20241220</v>
      </c>
      <c r="D284" s="4" t="s">
        <v>3904</v>
      </c>
      <c r="E284" s="4" t="s">
        <v>3905</v>
      </c>
      <c r="F284" s="4" t="s">
        <v>292</v>
      </c>
      <c r="G284" s="4" t="s">
        <v>116</v>
      </c>
      <c r="H284" s="4" t="s">
        <v>293</v>
      </c>
      <c r="I284" s="4" t="s">
        <v>294</v>
      </c>
      <c r="J284" s="4" t="s">
        <v>116</v>
      </c>
      <c r="K284" s="4" t="s">
        <v>116</v>
      </c>
      <c r="L284" s="4" t="s">
        <v>116</v>
      </c>
      <c r="M284" s="5" t="s">
        <v>3713</v>
      </c>
      <c r="N284" s="5" t="s">
        <v>3906</v>
      </c>
      <c r="O284" s="4" t="s">
        <v>112</v>
      </c>
      <c r="P284" s="6" t="s">
        <v>122</v>
      </c>
      <c r="Q284" s="4" t="s">
        <v>122</v>
      </c>
      <c r="R284" s="4" t="s">
        <v>122</v>
      </c>
      <c r="S284" s="4" t="s">
        <v>3907</v>
      </c>
      <c r="T284" s="29">
        <v>9782409031359</v>
      </c>
      <c r="U284" s="4" t="s">
        <v>124</v>
      </c>
      <c r="V284" s="29">
        <v>9782409031342</v>
      </c>
      <c r="W284" s="4" t="s">
        <v>125</v>
      </c>
      <c r="X284" s="4" t="s">
        <v>126</v>
      </c>
      <c r="Y284" s="4" t="s">
        <v>112</v>
      </c>
      <c r="Z284" s="29">
        <v>2021</v>
      </c>
      <c r="AA284" s="4" t="s">
        <v>127</v>
      </c>
      <c r="AB284" s="4" t="s">
        <v>128</v>
      </c>
      <c r="AC284" s="4" t="s">
        <v>129</v>
      </c>
      <c r="AD284" s="4" t="s">
        <v>130</v>
      </c>
      <c r="AE284" s="4" t="s">
        <v>131</v>
      </c>
      <c r="AF284" s="4" t="s">
        <v>132</v>
      </c>
      <c r="AG284" s="4" t="s">
        <v>133</v>
      </c>
      <c r="AH284" s="4" t="s">
        <v>134</v>
      </c>
      <c r="AI284" s="4" t="s">
        <v>135</v>
      </c>
      <c r="AJ284" s="4" t="s">
        <v>136</v>
      </c>
      <c r="AK284" s="4" t="s">
        <v>137</v>
      </c>
      <c r="AL284" s="4" t="s">
        <v>138</v>
      </c>
      <c r="AM284" s="4" t="s">
        <v>139</v>
      </c>
      <c r="AN284" s="4" t="s">
        <v>140</v>
      </c>
      <c r="AO284" s="4" t="s">
        <v>141</v>
      </c>
      <c r="AP284" s="4" t="s">
        <v>116</v>
      </c>
      <c r="AQ284" s="4" t="s">
        <v>3908</v>
      </c>
      <c r="AR284" s="4" t="s">
        <v>76</v>
      </c>
      <c r="AS284" s="4" t="s">
        <v>3909</v>
      </c>
      <c r="AT284" s="4" t="s">
        <v>3910</v>
      </c>
      <c r="AU284" s="4" t="s">
        <v>3911</v>
      </c>
      <c r="AV284" s="4" t="s">
        <v>3912</v>
      </c>
      <c r="AW284" s="4" t="s">
        <v>3116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3913</v>
      </c>
      <c r="B285" s="4" t="s">
        <v>112</v>
      </c>
      <c r="C285" s="29">
        <v>20241220</v>
      </c>
      <c r="D285" s="4" t="s">
        <v>3914</v>
      </c>
      <c r="E285" s="4" t="s">
        <v>3915</v>
      </c>
      <c r="F285" s="4" t="s">
        <v>3916</v>
      </c>
      <c r="G285" s="4" t="s">
        <v>116</v>
      </c>
      <c r="H285" s="4" t="s">
        <v>886</v>
      </c>
      <c r="I285" s="4" t="s">
        <v>3917</v>
      </c>
      <c r="J285" s="4" t="s">
        <v>116</v>
      </c>
      <c r="K285" s="4" t="s">
        <v>116</v>
      </c>
      <c r="L285" s="4" t="s">
        <v>116</v>
      </c>
      <c r="M285" s="5" t="s">
        <v>3524</v>
      </c>
      <c r="N285" s="5" t="s">
        <v>2748</v>
      </c>
      <c r="O285" s="4" t="s">
        <v>112</v>
      </c>
      <c r="P285" s="6" t="s">
        <v>122</v>
      </c>
      <c r="Q285" s="4" t="s">
        <v>122</v>
      </c>
      <c r="R285" s="4" t="s">
        <v>122</v>
      </c>
      <c r="S285" s="4" t="s">
        <v>3918</v>
      </c>
      <c r="T285" s="29">
        <v>9782409032110</v>
      </c>
      <c r="U285" s="4" t="s">
        <v>124</v>
      </c>
      <c r="V285" s="29">
        <v>9782409032103</v>
      </c>
      <c r="W285" s="4" t="s">
        <v>125</v>
      </c>
      <c r="X285" s="4" t="s">
        <v>126</v>
      </c>
      <c r="Y285" s="4" t="s">
        <v>112</v>
      </c>
      <c r="Z285" s="29">
        <v>2021</v>
      </c>
      <c r="AA285" s="4" t="s">
        <v>127</v>
      </c>
      <c r="AB285" s="4" t="s">
        <v>333</v>
      </c>
      <c r="AC285" s="4" t="s">
        <v>129</v>
      </c>
      <c r="AD285" s="4" t="s">
        <v>130</v>
      </c>
      <c r="AE285" s="4" t="s">
        <v>131</v>
      </c>
      <c r="AF285" s="4" t="s">
        <v>132</v>
      </c>
      <c r="AG285" s="4" t="s">
        <v>133</v>
      </c>
      <c r="AH285" s="4" t="s">
        <v>134</v>
      </c>
      <c r="AI285" s="4" t="s">
        <v>135</v>
      </c>
      <c r="AJ285" s="4" t="s">
        <v>136</v>
      </c>
      <c r="AK285" s="4" t="s">
        <v>137</v>
      </c>
      <c r="AL285" s="4" t="s">
        <v>138</v>
      </c>
      <c r="AM285" s="4" t="s">
        <v>139</v>
      </c>
      <c r="AN285" s="4" t="s">
        <v>140</v>
      </c>
      <c r="AO285" s="4" t="s">
        <v>141</v>
      </c>
      <c r="AP285" s="4" t="s">
        <v>116</v>
      </c>
      <c r="AQ285" s="4" t="s">
        <v>3919</v>
      </c>
      <c r="AR285" s="4" t="s">
        <v>76</v>
      </c>
      <c r="AS285" s="4" t="s">
        <v>3920</v>
      </c>
      <c r="AT285" s="4" t="s">
        <v>3921</v>
      </c>
      <c r="AU285" s="4" t="s">
        <v>3043</v>
      </c>
      <c r="AV285" s="4" t="s">
        <v>3922</v>
      </c>
      <c r="AW285" s="4" t="s">
        <v>3923</v>
      </c>
      <c r="AX285" s="4" t="s">
        <v>3924</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3925</v>
      </c>
      <c r="B286" s="4" t="s">
        <v>112</v>
      </c>
      <c r="C286" s="29">
        <v>20241220</v>
      </c>
      <c r="D286" s="4" t="s">
        <v>365</v>
      </c>
      <c r="E286" s="4" t="s">
        <v>3926</v>
      </c>
      <c r="F286" s="4" t="s">
        <v>3927</v>
      </c>
      <c r="G286" s="4" t="s">
        <v>116</v>
      </c>
      <c r="H286" s="4" t="s">
        <v>3928</v>
      </c>
      <c r="I286" s="4" t="s">
        <v>116</v>
      </c>
      <c r="J286" s="4" t="s">
        <v>116</v>
      </c>
      <c r="K286" s="4" t="s">
        <v>116</v>
      </c>
      <c r="L286" s="4" t="s">
        <v>116</v>
      </c>
      <c r="M286" s="5" t="s">
        <v>3524</v>
      </c>
      <c r="N286" s="5" t="s">
        <v>3929</v>
      </c>
      <c r="O286" s="4" t="s">
        <v>112</v>
      </c>
      <c r="P286" s="6" t="s">
        <v>122</v>
      </c>
      <c r="Q286" s="4" t="s">
        <v>122</v>
      </c>
      <c r="R286" s="4" t="s">
        <v>122</v>
      </c>
      <c r="S286" s="4" t="s">
        <v>3930</v>
      </c>
      <c r="T286" s="29">
        <v>9782409032462</v>
      </c>
      <c r="U286" s="4" t="s">
        <v>124</v>
      </c>
      <c r="V286" s="29">
        <v>9782409032455</v>
      </c>
      <c r="W286" s="4" t="s">
        <v>125</v>
      </c>
      <c r="X286" s="4" t="s">
        <v>126</v>
      </c>
      <c r="Y286" s="4" t="s">
        <v>112</v>
      </c>
      <c r="Z286" s="29">
        <v>2021</v>
      </c>
      <c r="AA286" s="4" t="s">
        <v>127</v>
      </c>
      <c r="AB286" s="4" t="s">
        <v>222</v>
      </c>
      <c r="AC286" s="4" t="s">
        <v>129</v>
      </c>
      <c r="AD286" s="4" t="s">
        <v>130</v>
      </c>
      <c r="AE286" s="4" t="s">
        <v>131</v>
      </c>
      <c r="AF286" s="4" t="s">
        <v>132</v>
      </c>
      <c r="AG286" s="4" t="s">
        <v>133</v>
      </c>
      <c r="AH286" s="4" t="s">
        <v>134</v>
      </c>
      <c r="AI286" s="4" t="s">
        <v>135</v>
      </c>
      <c r="AJ286" s="4" t="s">
        <v>136</v>
      </c>
      <c r="AK286" s="4" t="s">
        <v>137</v>
      </c>
      <c r="AL286" s="4" t="s">
        <v>138</v>
      </c>
      <c r="AM286" s="4" t="s">
        <v>139</v>
      </c>
      <c r="AN286" s="4" t="s">
        <v>140</v>
      </c>
      <c r="AO286" s="4" t="s">
        <v>141</v>
      </c>
      <c r="AP286" s="4" t="s">
        <v>116</v>
      </c>
      <c r="AQ286" s="4" t="s">
        <v>3931</v>
      </c>
      <c r="AR286" s="4" t="s">
        <v>76</v>
      </c>
      <c r="AS286" s="4" t="s">
        <v>3932</v>
      </c>
      <c r="AT286" s="4" t="s">
        <v>3933</v>
      </c>
      <c r="AU286" s="4" t="s">
        <v>3934</v>
      </c>
      <c r="AV286" s="4" t="s">
        <v>3935</v>
      </c>
      <c r="AW286" s="4" t="s">
        <v>2263</v>
      </c>
      <c r="AX286" s="4" t="s">
        <v>3936</v>
      </c>
      <c r="AY286" s="4" t="s">
        <v>3937</v>
      </c>
      <c r="AZ286" s="4" t="s">
        <v>3938</v>
      </c>
      <c r="BA286" s="4" t="s">
        <v>3326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3939</v>
      </c>
      <c r="B287" s="4" t="s">
        <v>112</v>
      </c>
      <c r="C287" s="29">
        <v>20241220</v>
      </c>
      <c r="D287" s="4" t="s">
        <v>3940</v>
      </c>
      <c r="E287" s="4" t="s">
        <v>3941</v>
      </c>
      <c r="F287" s="4" t="s">
        <v>1360</v>
      </c>
      <c r="G287" s="4" t="s">
        <v>116</v>
      </c>
      <c r="H287" s="4" t="s">
        <v>1361</v>
      </c>
      <c r="I287" s="4" t="s">
        <v>116</v>
      </c>
      <c r="J287" s="4" t="s">
        <v>116</v>
      </c>
      <c r="K287" s="4" t="s">
        <v>116</v>
      </c>
      <c r="L287" s="4" t="s">
        <v>116</v>
      </c>
      <c r="M287" s="5" t="s">
        <v>3420</v>
      </c>
      <c r="N287" s="5" t="s">
        <v>3942</v>
      </c>
      <c r="O287" s="4" t="s">
        <v>112</v>
      </c>
      <c r="P287" s="6" t="s">
        <v>122</v>
      </c>
      <c r="Q287" s="4" t="s">
        <v>122</v>
      </c>
      <c r="R287" s="4" t="s">
        <v>122</v>
      </c>
      <c r="S287" s="4" t="s">
        <v>3943</v>
      </c>
      <c r="T287" s="29">
        <v>9782409027659</v>
      </c>
      <c r="U287" s="4" t="s">
        <v>124</v>
      </c>
      <c r="V287" s="29">
        <v>9782409027642</v>
      </c>
      <c r="W287" s="4" t="s">
        <v>125</v>
      </c>
      <c r="X287" s="4" t="s">
        <v>126</v>
      </c>
      <c r="Y287" s="4" t="s">
        <v>112</v>
      </c>
      <c r="Z287" s="29">
        <v>2021</v>
      </c>
      <c r="AA287" s="4" t="s">
        <v>127</v>
      </c>
      <c r="AB287" s="4" t="s">
        <v>152</v>
      </c>
      <c r="AC287" s="4" t="s">
        <v>129</v>
      </c>
      <c r="AD287" s="4" t="s">
        <v>130</v>
      </c>
      <c r="AE287" s="4" t="s">
        <v>131</v>
      </c>
      <c r="AF287" s="4" t="s">
        <v>132</v>
      </c>
      <c r="AG287" s="4" t="s">
        <v>133</v>
      </c>
      <c r="AH287" s="4" t="s">
        <v>134</v>
      </c>
      <c r="AI287" s="4" t="s">
        <v>135</v>
      </c>
      <c r="AJ287" s="4" t="s">
        <v>136</v>
      </c>
      <c r="AK287" s="4" t="s">
        <v>137</v>
      </c>
      <c r="AL287" s="4" t="s">
        <v>138</v>
      </c>
      <c r="AM287" s="4" t="s">
        <v>139</v>
      </c>
      <c r="AN287" s="4" t="s">
        <v>140</v>
      </c>
      <c r="AO287" s="4" t="s">
        <v>141</v>
      </c>
      <c r="AP287" s="4" t="s">
        <v>116</v>
      </c>
      <c r="AQ287" s="4" t="s">
        <v>3944</v>
      </c>
      <c r="AR287" s="4" t="s">
        <v>76</v>
      </c>
      <c r="AS287" s="4" t="s">
        <v>3945</v>
      </c>
      <c r="AT287" s="4" t="s">
        <v>3946</v>
      </c>
      <c r="AU287" s="4" t="s">
        <v>3947</v>
      </c>
      <c r="AV287" s="4" t="s">
        <v>3948</v>
      </c>
      <c r="AW287" s="4" t="s">
        <v>3949</v>
      </c>
      <c r="AX287" s="4" t="s">
        <v>3950</v>
      </c>
      <c r="AY287" s="4" t="s">
        <v>3951</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3952</v>
      </c>
      <c r="B288" s="4" t="s">
        <v>112</v>
      </c>
      <c r="C288" s="29">
        <v>20241220</v>
      </c>
      <c r="D288" s="4" t="s">
        <v>3953</v>
      </c>
      <c r="E288" s="4" t="s">
        <v>3954</v>
      </c>
      <c r="F288" s="4" t="s">
        <v>650</v>
      </c>
      <c r="G288" s="4" t="s">
        <v>116</v>
      </c>
      <c r="H288" s="4" t="s">
        <v>651</v>
      </c>
      <c r="I288" s="4" t="s">
        <v>116</v>
      </c>
      <c r="J288" s="4" t="s">
        <v>116</v>
      </c>
      <c r="K288" s="4" t="s">
        <v>116</v>
      </c>
      <c r="L288" s="4" t="s">
        <v>116</v>
      </c>
      <c r="M288" s="5" t="s">
        <v>3535</v>
      </c>
      <c r="N288" s="5" t="s">
        <v>954</v>
      </c>
      <c r="O288" s="4" t="s">
        <v>112</v>
      </c>
      <c r="P288" s="6" t="s">
        <v>122</v>
      </c>
      <c r="Q288" s="4" t="s">
        <v>122</v>
      </c>
      <c r="R288" s="4" t="s">
        <v>122</v>
      </c>
      <c r="S288" s="4" t="s">
        <v>3955</v>
      </c>
      <c r="T288" s="29">
        <v>9782409031922</v>
      </c>
      <c r="U288" s="4" t="s">
        <v>124</v>
      </c>
      <c r="V288" s="29">
        <v>9782409031915</v>
      </c>
      <c r="W288" s="4" t="s">
        <v>125</v>
      </c>
      <c r="X288" s="4" t="s">
        <v>126</v>
      </c>
      <c r="Y288" s="4" t="s">
        <v>112</v>
      </c>
      <c r="Z288" s="29">
        <v>2021</v>
      </c>
      <c r="AA288" s="4" t="s">
        <v>127</v>
      </c>
      <c r="AB288" s="4" t="s">
        <v>249</v>
      </c>
      <c r="AC288" s="4" t="s">
        <v>129</v>
      </c>
      <c r="AD288" s="4" t="s">
        <v>130</v>
      </c>
      <c r="AE288" s="4" t="s">
        <v>131</v>
      </c>
      <c r="AF288" s="4" t="s">
        <v>132</v>
      </c>
      <c r="AG288" s="4" t="s">
        <v>133</v>
      </c>
      <c r="AH288" s="4" t="s">
        <v>134</v>
      </c>
      <c r="AI288" s="4" t="s">
        <v>135</v>
      </c>
      <c r="AJ288" s="4" t="s">
        <v>136</v>
      </c>
      <c r="AK288" s="4" t="s">
        <v>137</v>
      </c>
      <c r="AL288" s="4" t="s">
        <v>138</v>
      </c>
      <c r="AM288" s="4" t="s">
        <v>139</v>
      </c>
      <c r="AN288" s="4" t="s">
        <v>140</v>
      </c>
      <c r="AO288" s="4" t="s">
        <v>141</v>
      </c>
      <c r="AP288" s="4" t="s">
        <v>116</v>
      </c>
      <c r="AQ288" s="4" t="s">
        <v>3956</v>
      </c>
      <c r="AR288" s="4" t="s">
        <v>76</v>
      </c>
      <c r="AS288" s="4" t="s">
        <v>3957</v>
      </c>
      <c r="AT288" s="4" t="s">
        <v>3452</v>
      </c>
      <c r="AU288" s="4" t="s">
        <v>2773</v>
      </c>
      <c r="AV288" s="4" t="s">
        <v>1198</v>
      </c>
      <c r="AW288" s="4" t="s">
        <v>1836</v>
      </c>
      <c r="AX288" s="4" t="s">
        <v>3958</v>
      </c>
      <c r="AY288" s="4" t="s">
        <v>3959</v>
      </c>
      <c r="AZ288" s="4" t="s">
        <v>3960</v>
      </c>
      <c r="BA288" s="4" t="s">
        <v>3961</v>
      </c>
      <c r="BB288" s="4" t="s">
        <v>2137</v>
      </c>
      <c r="BC288" s="4" t="s">
        <v>3962</v>
      </c>
      <c r="BD288" s="4" t="s">
        <v>3963</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3964</v>
      </c>
      <c r="B289" s="4" t="s">
        <v>112</v>
      </c>
      <c r="C289" s="29">
        <v>20241220</v>
      </c>
      <c r="D289" s="4" t="s">
        <v>1683</v>
      </c>
      <c r="E289" s="4" t="s">
        <v>3965</v>
      </c>
      <c r="F289" s="4" t="s">
        <v>1685</v>
      </c>
      <c r="G289" s="4" t="s">
        <v>116</v>
      </c>
      <c r="H289" s="4" t="s">
        <v>1686</v>
      </c>
      <c r="I289" s="4" t="s">
        <v>116</v>
      </c>
      <c r="J289" s="4" t="s">
        <v>116</v>
      </c>
      <c r="K289" s="4" t="s">
        <v>116</v>
      </c>
      <c r="L289" s="4" t="s">
        <v>116</v>
      </c>
      <c r="M289" s="5" t="s">
        <v>3813</v>
      </c>
      <c r="N289" s="5" t="s">
        <v>1435</v>
      </c>
      <c r="O289" s="4" t="s">
        <v>112</v>
      </c>
      <c r="P289" s="6" t="s">
        <v>122</v>
      </c>
      <c r="Q289" s="4" t="s">
        <v>122</v>
      </c>
      <c r="R289" s="4" t="s">
        <v>122</v>
      </c>
      <c r="S289" s="4" t="s">
        <v>3966</v>
      </c>
      <c r="T289" s="29">
        <v>9782409031069</v>
      </c>
      <c r="U289" s="4" t="s">
        <v>124</v>
      </c>
      <c r="V289" s="29">
        <v>9782409031052</v>
      </c>
      <c r="W289" s="4" t="s">
        <v>125</v>
      </c>
      <c r="X289" s="4" t="s">
        <v>126</v>
      </c>
      <c r="Y289" s="4" t="s">
        <v>112</v>
      </c>
      <c r="Z289" s="29">
        <v>2021</v>
      </c>
      <c r="AA289" s="4" t="s">
        <v>127</v>
      </c>
      <c r="AB289" s="4" t="s">
        <v>260</v>
      </c>
      <c r="AC289" s="4" t="s">
        <v>129</v>
      </c>
      <c r="AD289" s="4" t="s">
        <v>130</v>
      </c>
      <c r="AE289" s="4" t="s">
        <v>131</v>
      </c>
      <c r="AF289" s="4" t="s">
        <v>132</v>
      </c>
      <c r="AG289" s="4" t="s">
        <v>133</v>
      </c>
      <c r="AH289" s="4" t="s">
        <v>134</v>
      </c>
      <c r="AI289" s="4" t="s">
        <v>135</v>
      </c>
      <c r="AJ289" s="4" t="s">
        <v>136</v>
      </c>
      <c r="AK289" s="4" t="s">
        <v>137</v>
      </c>
      <c r="AL289" s="4" t="s">
        <v>138</v>
      </c>
      <c r="AM289" s="4" t="s">
        <v>139</v>
      </c>
      <c r="AN289" s="4" t="s">
        <v>140</v>
      </c>
      <c r="AO289" s="4" t="s">
        <v>141</v>
      </c>
      <c r="AP289" s="4" t="s">
        <v>116</v>
      </c>
      <c r="AQ289" s="4" t="s">
        <v>3967</v>
      </c>
      <c r="AR289" s="4" t="s">
        <v>76</v>
      </c>
      <c r="AS289" s="4" t="s">
        <v>1690</v>
      </c>
      <c r="AT289" s="4" t="s">
        <v>1691</v>
      </c>
      <c r="AU289" s="4" t="s">
        <v>1692</v>
      </c>
      <c r="AV289" s="4" t="s">
        <v>1693</v>
      </c>
      <c r="AW289" s="4" t="s">
        <v>1694</v>
      </c>
      <c r="AX289" s="4" t="s">
        <v>1695</v>
      </c>
      <c r="AY289" s="4" t="s">
        <v>1696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3968</v>
      </c>
      <c r="B290" s="4" t="s">
        <v>112</v>
      </c>
      <c r="C290" s="29">
        <v>20241220</v>
      </c>
      <c r="D290" s="4" t="s">
        <v>3969</v>
      </c>
      <c r="E290" s="4" t="s">
        <v>3970</v>
      </c>
      <c r="F290" s="4" t="s">
        <v>638</v>
      </c>
      <c r="G290" s="4" t="s">
        <v>116</v>
      </c>
      <c r="H290" s="4" t="s">
        <v>639</v>
      </c>
      <c r="I290" s="4" t="s">
        <v>116</v>
      </c>
      <c r="J290" s="4" t="s">
        <v>116</v>
      </c>
      <c r="K290" s="4" t="s">
        <v>116</v>
      </c>
      <c r="L290" s="4" t="s">
        <v>116</v>
      </c>
      <c r="M290" s="5" t="s">
        <v>3448</v>
      </c>
      <c r="N290" s="5" t="s">
        <v>894</v>
      </c>
      <c r="O290" s="4" t="s">
        <v>112</v>
      </c>
      <c r="P290" s="6" t="s">
        <v>122</v>
      </c>
      <c r="Q290" s="4" t="s">
        <v>122</v>
      </c>
      <c r="R290" s="4" t="s">
        <v>122</v>
      </c>
      <c r="S290" s="4" t="s">
        <v>3971</v>
      </c>
      <c r="T290" s="29">
        <v>9782409029042</v>
      </c>
      <c r="U290" s="4" t="s">
        <v>124</v>
      </c>
      <c r="V290" s="29">
        <v>9782409029035</v>
      </c>
      <c r="W290" s="4" t="s">
        <v>125</v>
      </c>
      <c r="X290" s="4" t="s">
        <v>126</v>
      </c>
      <c r="Y290" s="4" t="s">
        <v>112</v>
      </c>
      <c r="Z290" s="29">
        <v>2021</v>
      </c>
      <c r="AA290" s="4" t="s">
        <v>127</v>
      </c>
      <c r="AB290" s="4" t="s">
        <v>1043</v>
      </c>
      <c r="AC290" s="4" t="s">
        <v>129</v>
      </c>
      <c r="AD290" s="4" t="s">
        <v>130</v>
      </c>
      <c r="AE290" s="4" t="s">
        <v>131</v>
      </c>
      <c r="AF290" s="4" t="s">
        <v>132</v>
      </c>
      <c r="AG290" s="4" t="s">
        <v>133</v>
      </c>
      <c r="AH290" s="4" t="s">
        <v>134</v>
      </c>
      <c r="AI290" s="4" t="s">
        <v>135</v>
      </c>
      <c r="AJ290" s="4" t="s">
        <v>136</v>
      </c>
      <c r="AK290" s="4" t="s">
        <v>137</v>
      </c>
      <c r="AL290" s="4" t="s">
        <v>138</v>
      </c>
      <c r="AM290" s="4" t="s">
        <v>139</v>
      </c>
      <c r="AN290" s="4" t="s">
        <v>140</v>
      </c>
      <c r="AO290" s="4" t="s">
        <v>141</v>
      </c>
      <c r="AP290" s="4" t="s">
        <v>116</v>
      </c>
      <c r="AQ290" s="4" t="s">
        <v>3972</v>
      </c>
      <c r="AR290" s="4" t="s">
        <v>76</v>
      </c>
      <c r="AS290" s="4" t="s">
        <v>1186</v>
      </c>
      <c r="AT290" s="4" t="s">
        <v>198</v>
      </c>
      <c r="AU290" s="4" t="s">
        <v>3973</v>
      </c>
      <c r="AV290" s="4" t="s">
        <v>200</v>
      </c>
      <c r="AW290" s="4" t="s">
        <v>201</v>
      </c>
      <c r="AX290" s="4" t="s">
        <v>644</v>
      </c>
      <c r="AY290" s="4" t="s">
        <v>3974</v>
      </c>
      <c r="AZ290" s="4" t="s">
        <v>3975</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3976</v>
      </c>
      <c r="B291" s="4" t="s">
        <v>112</v>
      </c>
      <c r="C291" s="29">
        <v>20241220</v>
      </c>
      <c r="D291" s="4" t="s">
        <v>3977</v>
      </c>
      <c r="E291" s="4" t="s">
        <v>3978</v>
      </c>
      <c r="F291" s="4" t="s">
        <v>1318</v>
      </c>
      <c r="G291" s="4" t="s">
        <v>116</v>
      </c>
      <c r="H291" s="4" t="s">
        <v>1319</v>
      </c>
      <c r="I291" s="4" t="s">
        <v>116</v>
      </c>
      <c r="J291" s="4" t="s">
        <v>116</v>
      </c>
      <c r="K291" s="4" t="s">
        <v>116</v>
      </c>
      <c r="L291" s="4" t="s">
        <v>116</v>
      </c>
      <c r="M291" s="5" t="s">
        <v>3524</v>
      </c>
      <c r="N291" s="5" t="s">
        <v>3979</v>
      </c>
      <c r="O291" s="4" t="s">
        <v>112</v>
      </c>
      <c r="P291" s="6" t="s">
        <v>122</v>
      </c>
      <c r="Q291" s="4" t="s">
        <v>122</v>
      </c>
      <c r="R291" s="4" t="s">
        <v>122</v>
      </c>
      <c r="S291" s="4" t="s">
        <v>3980</v>
      </c>
      <c r="T291" s="29">
        <v>9782409032158</v>
      </c>
      <c r="U291" s="4" t="s">
        <v>124</v>
      </c>
      <c r="V291" s="29">
        <v>9782409032141</v>
      </c>
      <c r="W291" s="4" t="s">
        <v>125</v>
      </c>
      <c r="X291" s="4" t="s">
        <v>126</v>
      </c>
      <c r="Y291" s="4" t="s">
        <v>112</v>
      </c>
      <c r="Z291" s="29">
        <v>2021</v>
      </c>
      <c r="AA291" s="4" t="s">
        <v>127</v>
      </c>
      <c r="AB291" s="4" t="s">
        <v>333</v>
      </c>
      <c r="AC291" s="4" t="s">
        <v>129</v>
      </c>
      <c r="AD291" s="4" t="s">
        <v>130</v>
      </c>
      <c r="AE291" s="4" t="s">
        <v>131</v>
      </c>
      <c r="AF291" s="4" t="s">
        <v>132</v>
      </c>
      <c r="AG291" s="4" t="s">
        <v>133</v>
      </c>
      <c r="AH291" s="4" t="s">
        <v>134</v>
      </c>
      <c r="AI291" s="4" t="s">
        <v>135</v>
      </c>
      <c r="AJ291" s="4" t="s">
        <v>136</v>
      </c>
      <c r="AK291" s="4" t="s">
        <v>137</v>
      </c>
      <c r="AL291" s="4" t="s">
        <v>138</v>
      </c>
      <c r="AM291" s="4" t="s">
        <v>139</v>
      </c>
      <c r="AN291" s="4" t="s">
        <v>140</v>
      </c>
      <c r="AO291" s="4" t="s">
        <v>141</v>
      </c>
      <c r="AP291" s="4" t="s">
        <v>116</v>
      </c>
      <c r="AQ291" s="4" t="s">
        <v>3981</v>
      </c>
      <c r="AR291" s="4" t="s">
        <v>76</v>
      </c>
      <c r="AS291" s="4" t="s">
        <v>3982</v>
      </c>
      <c r="AT291" s="4" t="s">
        <v>3452</v>
      </c>
      <c r="AU291" s="4" t="s">
        <v>3983</v>
      </c>
      <c r="AV291" s="4" t="s">
        <v>1868</v>
      </c>
      <c r="AW291" s="4" t="s">
        <v>2452</v>
      </c>
      <c r="AX291" s="4" t="s">
        <v>3984</v>
      </c>
      <c r="AY291" s="4" t="s">
        <v>3527</v>
      </c>
      <c r="AZ291" s="4" t="s">
        <v>3985</v>
      </c>
      <c r="BA291" s="4" t="s">
        <v>3986</v>
      </c>
      <c r="BB291" s="4" t="s">
        <v>3987</v>
      </c>
      <c r="BC291" s="4" t="s">
        <v>3988</v>
      </c>
      <c r="BD291" s="4" t="s">
        <v>3989</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3990</v>
      </c>
      <c r="B292" s="4" t="s">
        <v>112</v>
      </c>
      <c r="C292" s="29">
        <v>20241220</v>
      </c>
      <c r="D292" s="4" t="s">
        <v>3991</v>
      </c>
      <c r="E292" s="4" t="s">
        <v>1767</v>
      </c>
      <c r="F292" s="4" t="s">
        <v>1768</v>
      </c>
      <c r="G292" s="4" t="s">
        <v>116</v>
      </c>
      <c r="H292" s="4" t="s">
        <v>1769</v>
      </c>
      <c r="I292" s="4" t="s">
        <v>116</v>
      </c>
      <c r="J292" s="4" t="s">
        <v>116</v>
      </c>
      <c r="K292" s="4" t="s">
        <v>116</v>
      </c>
      <c r="L292" s="4" t="s">
        <v>116</v>
      </c>
      <c r="M292" s="5" t="s">
        <v>3564</v>
      </c>
      <c r="N292" s="5" t="s">
        <v>2176</v>
      </c>
      <c r="O292" s="4" t="s">
        <v>112</v>
      </c>
      <c r="P292" s="6" t="s">
        <v>122</v>
      </c>
      <c r="Q292" s="4" t="s">
        <v>122</v>
      </c>
      <c r="R292" s="4" t="s">
        <v>122</v>
      </c>
      <c r="S292" s="4" t="s">
        <v>3992</v>
      </c>
      <c r="T292" s="29">
        <v>9782409033025</v>
      </c>
      <c r="U292" s="4" t="s">
        <v>124</v>
      </c>
      <c r="V292" s="29">
        <v>9782409033018</v>
      </c>
      <c r="W292" s="4" t="s">
        <v>125</v>
      </c>
      <c r="X292" s="4" t="s">
        <v>126</v>
      </c>
      <c r="Y292" s="4" t="s">
        <v>112</v>
      </c>
      <c r="Z292" s="29">
        <v>2021</v>
      </c>
      <c r="AA292" s="4" t="s">
        <v>127</v>
      </c>
      <c r="AB292" s="4" t="s">
        <v>914</v>
      </c>
      <c r="AC292" s="4" t="s">
        <v>129</v>
      </c>
      <c r="AD292" s="4" t="s">
        <v>130</v>
      </c>
      <c r="AE292" s="4" t="s">
        <v>131</v>
      </c>
      <c r="AF292" s="4" t="s">
        <v>132</v>
      </c>
      <c r="AG292" s="4" t="s">
        <v>133</v>
      </c>
      <c r="AH292" s="4" t="s">
        <v>134</v>
      </c>
      <c r="AI292" s="4" t="s">
        <v>135</v>
      </c>
      <c r="AJ292" s="4" t="s">
        <v>136</v>
      </c>
      <c r="AK292" s="4" t="s">
        <v>137</v>
      </c>
      <c r="AL292" s="4" t="s">
        <v>138</v>
      </c>
      <c r="AM292" s="4" t="s">
        <v>139</v>
      </c>
      <c r="AN292" s="4" t="s">
        <v>140</v>
      </c>
      <c r="AO292" s="4" t="s">
        <v>141</v>
      </c>
      <c r="AP292" s="4" t="s">
        <v>116</v>
      </c>
      <c r="AQ292" s="4" t="s">
        <v>3993</v>
      </c>
      <c r="AR292" s="4" t="s">
        <v>76</v>
      </c>
      <c r="AS292" s="4" t="s">
        <v>1070</v>
      </c>
      <c r="AT292" s="4" t="s">
        <v>312</v>
      </c>
      <c r="AU292" s="4" t="s">
        <v>313</v>
      </c>
      <c r="AV292" s="4" t="s">
        <v>3994</v>
      </c>
      <c r="AW292" s="4" t="s">
        <v>3699</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3995</v>
      </c>
      <c r="B293" s="4" t="s">
        <v>112</v>
      </c>
      <c r="C293" s="29">
        <v>20241220</v>
      </c>
      <c r="D293" s="4" t="s">
        <v>2838</v>
      </c>
      <c r="E293" s="4" t="s">
        <v>303</v>
      </c>
      <c r="F293" s="4" t="s">
        <v>304</v>
      </c>
      <c r="G293" s="4" t="s">
        <v>116</v>
      </c>
      <c r="H293" s="4" t="s">
        <v>305</v>
      </c>
      <c r="I293" s="4" t="s">
        <v>306</v>
      </c>
      <c r="J293" s="4" t="s">
        <v>116</v>
      </c>
      <c r="K293" s="4" t="s">
        <v>116</v>
      </c>
      <c r="L293" s="4" t="s">
        <v>116</v>
      </c>
      <c r="M293" s="5" t="s">
        <v>3564</v>
      </c>
      <c r="N293" s="5" t="s">
        <v>3996</v>
      </c>
      <c r="O293" s="4" t="s">
        <v>112</v>
      </c>
      <c r="P293" s="6" t="s">
        <v>122</v>
      </c>
      <c r="Q293" s="4" t="s">
        <v>122</v>
      </c>
      <c r="R293" s="4" t="s">
        <v>122</v>
      </c>
      <c r="S293" s="4" t="s">
        <v>3997</v>
      </c>
      <c r="T293" s="29">
        <v>9782409032806</v>
      </c>
      <c r="U293" s="4" t="s">
        <v>124</v>
      </c>
      <c r="V293" s="29">
        <v>9782409032790</v>
      </c>
      <c r="W293" s="4" t="s">
        <v>125</v>
      </c>
      <c r="X293" s="4" t="s">
        <v>126</v>
      </c>
      <c r="Y293" s="4" t="s">
        <v>112</v>
      </c>
      <c r="Z293" s="29">
        <v>2021</v>
      </c>
      <c r="AA293" s="4" t="s">
        <v>127</v>
      </c>
      <c r="AB293" s="4" t="s">
        <v>164</v>
      </c>
      <c r="AC293" s="4" t="s">
        <v>129</v>
      </c>
      <c r="AD293" s="4" t="s">
        <v>130</v>
      </c>
      <c r="AE293" s="4" t="s">
        <v>131</v>
      </c>
      <c r="AF293" s="4" t="s">
        <v>132</v>
      </c>
      <c r="AG293" s="4" t="s">
        <v>133</v>
      </c>
      <c r="AH293" s="4" t="s">
        <v>134</v>
      </c>
      <c r="AI293" s="4" t="s">
        <v>135</v>
      </c>
      <c r="AJ293" s="4" t="s">
        <v>136</v>
      </c>
      <c r="AK293" s="4" t="s">
        <v>137</v>
      </c>
      <c r="AL293" s="4" t="s">
        <v>138</v>
      </c>
      <c r="AM293" s="4" t="s">
        <v>139</v>
      </c>
      <c r="AN293" s="4" t="s">
        <v>140</v>
      </c>
      <c r="AO293" s="4" t="s">
        <v>141</v>
      </c>
      <c r="AP293" s="4" t="s">
        <v>116</v>
      </c>
      <c r="AQ293" s="4" t="s">
        <v>3998</v>
      </c>
      <c r="AR293" s="4" t="s">
        <v>76</v>
      </c>
      <c r="AS293" s="4" t="s">
        <v>310</v>
      </c>
      <c r="AT293" s="4" t="s">
        <v>311</v>
      </c>
      <c r="AU293" s="4" t="s">
        <v>3999</v>
      </c>
      <c r="AV293" s="4" t="s">
        <v>4000</v>
      </c>
      <c r="AW293" s="4" t="s">
        <v>312</v>
      </c>
      <c r="AX293" s="4" t="s">
        <v>313</v>
      </c>
      <c r="AY293" s="4" t="s">
        <v>314</v>
      </c>
      <c r="AZ293" s="4" t="s">
        <v>4001</v>
      </c>
      <c r="BA293" s="4" t="s">
        <v>4002</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4003</v>
      </c>
      <c r="B294" s="4" t="s">
        <v>112</v>
      </c>
      <c r="C294" s="29">
        <v>20241220</v>
      </c>
      <c r="D294" s="4" t="s">
        <v>4004</v>
      </c>
      <c r="E294" s="4" t="s">
        <v>4005</v>
      </c>
      <c r="F294" s="4" t="s">
        <v>4006</v>
      </c>
      <c r="G294" s="4" t="s">
        <v>116</v>
      </c>
      <c r="H294" s="4" t="s">
        <v>4007</v>
      </c>
      <c r="I294" s="4" t="s">
        <v>116</v>
      </c>
      <c r="J294" s="4" t="s">
        <v>116</v>
      </c>
      <c r="K294" s="4" t="s">
        <v>116</v>
      </c>
      <c r="L294" s="4" t="s">
        <v>116</v>
      </c>
      <c r="M294" s="5" t="s">
        <v>3813</v>
      </c>
      <c r="N294" s="5" t="s">
        <v>4008</v>
      </c>
      <c r="O294" s="4" t="s">
        <v>112</v>
      </c>
      <c r="P294" s="6" t="s">
        <v>122</v>
      </c>
      <c r="Q294" s="4" t="s">
        <v>122</v>
      </c>
      <c r="R294" s="4" t="s">
        <v>122</v>
      </c>
      <c r="S294" s="4" t="s">
        <v>4009</v>
      </c>
      <c r="T294" s="29">
        <v>9782409027611</v>
      </c>
      <c r="U294" s="4" t="s">
        <v>124</v>
      </c>
      <c r="V294" s="29">
        <v>9782409027604</v>
      </c>
      <c r="W294" s="4" t="s">
        <v>125</v>
      </c>
      <c r="X294" s="4" t="s">
        <v>126</v>
      </c>
      <c r="Y294" s="4" t="s">
        <v>112</v>
      </c>
      <c r="Z294" s="29">
        <v>2021</v>
      </c>
      <c r="AA294" s="4" t="s">
        <v>127</v>
      </c>
      <c r="AB294" s="4" t="s">
        <v>164</v>
      </c>
      <c r="AC294" s="4" t="s">
        <v>129</v>
      </c>
      <c r="AD294" s="4" t="s">
        <v>130</v>
      </c>
      <c r="AE294" s="4" t="s">
        <v>131</v>
      </c>
      <c r="AF294" s="4" t="s">
        <v>132</v>
      </c>
      <c r="AG294" s="4" t="s">
        <v>133</v>
      </c>
      <c r="AH294" s="4" t="s">
        <v>134</v>
      </c>
      <c r="AI294" s="4" t="s">
        <v>135</v>
      </c>
      <c r="AJ294" s="4" t="s">
        <v>136</v>
      </c>
      <c r="AK294" s="4" t="s">
        <v>137</v>
      </c>
      <c r="AL294" s="4" t="s">
        <v>138</v>
      </c>
      <c r="AM294" s="4" t="s">
        <v>139</v>
      </c>
      <c r="AN294" s="4" t="s">
        <v>140</v>
      </c>
      <c r="AO294" s="4" t="s">
        <v>141</v>
      </c>
      <c r="AP294" s="4" t="s">
        <v>116</v>
      </c>
      <c r="AQ294" s="4" t="s">
        <v>4010</v>
      </c>
      <c r="AR294" s="4" t="s">
        <v>76</v>
      </c>
      <c r="AS294" s="4" t="s">
        <v>1237</v>
      </c>
      <c r="AT294" s="4" t="s">
        <v>1721</v>
      </c>
      <c r="AU294" s="4" t="s">
        <v>1238</v>
      </c>
      <c r="AV294" s="4" t="s">
        <v>4011</v>
      </c>
      <c r="AW294" s="4" t="s">
        <v>3818</v>
      </c>
      <c r="AX294" s="4" t="s">
        <v>4012</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4013</v>
      </c>
      <c r="B295" s="4" t="s">
        <v>112</v>
      </c>
      <c r="C295" s="29">
        <v>20241220</v>
      </c>
      <c r="D295" s="4" t="s">
        <v>4014</v>
      </c>
      <c r="E295" s="4" t="s">
        <v>4015</v>
      </c>
      <c r="F295" s="4" t="s">
        <v>4016</v>
      </c>
      <c r="G295" s="4" t="s">
        <v>116</v>
      </c>
      <c r="H295" s="4" t="s">
        <v>4017</v>
      </c>
      <c r="I295" s="4" t="s">
        <v>116</v>
      </c>
      <c r="J295" s="4" t="s">
        <v>116</v>
      </c>
      <c r="K295" s="4" t="s">
        <v>116</v>
      </c>
      <c r="L295" s="4" t="s">
        <v>116</v>
      </c>
      <c r="M295" s="5" t="s">
        <v>3377</v>
      </c>
      <c r="N295" s="5" t="s">
        <v>4018</v>
      </c>
      <c r="O295" s="4" t="s">
        <v>112</v>
      </c>
      <c r="P295" s="6" t="s">
        <v>122</v>
      </c>
      <c r="Q295" s="4" t="s">
        <v>122</v>
      </c>
      <c r="R295" s="4" t="s">
        <v>122</v>
      </c>
      <c r="S295" s="4" t="s">
        <v>4019</v>
      </c>
      <c r="T295" s="29">
        <v>9782409028724</v>
      </c>
      <c r="U295" s="4" t="s">
        <v>124</v>
      </c>
      <c r="V295" s="29">
        <v>9782409028717</v>
      </c>
      <c r="W295" s="4" t="s">
        <v>125</v>
      </c>
      <c r="X295" s="4" t="s">
        <v>126</v>
      </c>
      <c r="Y295" s="4" t="s">
        <v>112</v>
      </c>
      <c r="Z295" s="29">
        <v>2021</v>
      </c>
      <c r="AA295" s="4" t="s">
        <v>127</v>
      </c>
      <c r="AB295" s="4" t="s">
        <v>876</v>
      </c>
      <c r="AC295" s="4" t="s">
        <v>129</v>
      </c>
      <c r="AD295" s="4" t="s">
        <v>130</v>
      </c>
      <c r="AE295" s="4" t="s">
        <v>131</v>
      </c>
      <c r="AF295" s="4" t="s">
        <v>132</v>
      </c>
      <c r="AG295" s="4" t="s">
        <v>133</v>
      </c>
      <c r="AH295" s="4" t="s">
        <v>134</v>
      </c>
      <c r="AI295" s="4" t="s">
        <v>135</v>
      </c>
      <c r="AJ295" s="4" t="s">
        <v>136</v>
      </c>
      <c r="AK295" s="4" t="s">
        <v>137</v>
      </c>
      <c r="AL295" s="4" t="s">
        <v>138</v>
      </c>
      <c r="AM295" s="4" t="s">
        <v>139</v>
      </c>
      <c r="AN295" s="4" t="s">
        <v>140</v>
      </c>
      <c r="AO295" s="4" t="s">
        <v>141</v>
      </c>
      <c r="AP295" s="4" t="s">
        <v>116</v>
      </c>
      <c r="AQ295" s="4" t="s">
        <v>4020</v>
      </c>
      <c r="AR295" s="4" t="s">
        <v>76</v>
      </c>
      <c r="AS295" s="4" t="s">
        <v>4021</v>
      </c>
      <c r="AT295" s="4" t="s">
        <v>4022</v>
      </c>
      <c r="AU295" s="4" t="s">
        <v>4023</v>
      </c>
      <c r="AV295" s="4" t="s">
        <v>4024</v>
      </c>
      <c r="AW295" s="4" t="s">
        <v>4025</v>
      </c>
      <c r="AX295" s="4" t="s">
        <v>4026</v>
      </c>
      <c r="AY295" s="4" t="s">
        <v>4027</v>
      </c>
      <c r="AZ295" s="4" t="s">
        <v>4028</v>
      </c>
      <c r="BA295" s="4" t="s">
        <v>4029</v>
      </c>
      <c r="BB295" s="4" t="s">
        <v>2011</v>
      </c>
      <c r="BC295" s="4" t="s">
        <v>4030</v>
      </c>
      <c r="BD295" s="4" t="s">
        <v>4031</v>
      </c>
      <c r="BE295" s="4" t="s">
        <v>4032</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4033</v>
      </c>
      <c r="B296" s="4" t="s">
        <v>112</v>
      </c>
      <c r="C296" s="29">
        <v>20241220</v>
      </c>
      <c r="D296" s="4" t="s">
        <v>456</v>
      </c>
      <c r="E296" s="4" t="s">
        <v>4034</v>
      </c>
      <c r="F296" s="4" t="s">
        <v>458</v>
      </c>
      <c r="G296" s="4" t="s">
        <v>116</v>
      </c>
      <c r="H296" s="4" t="s">
        <v>459</v>
      </c>
      <c r="I296" s="4" t="s">
        <v>116</v>
      </c>
      <c r="J296" s="4" t="s">
        <v>116</v>
      </c>
      <c r="K296" s="4" t="s">
        <v>116</v>
      </c>
      <c r="L296" s="4" t="s">
        <v>116</v>
      </c>
      <c r="M296" s="5" t="s">
        <v>3377</v>
      </c>
      <c r="N296" s="5" t="s">
        <v>4035</v>
      </c>
      <c r="O296" s="4" t="s">
        <v>112</v>
      </c>
      <c r="P296" s="6" t="s">
        <v>122</v>
      </c>
      <c r="Q296" s="4" t="s">
        <v>122</v>
      </c>
      <c r="R296" s="4" t="s">
        <v>122</v>
      </c>
      <c r="S296" s="4" t="s">
        <v>4036</v>
      </c>
      <c r="T296" s="29">
        <v>9782409028656</v>
      </c>
      <c r="U296" s="4" t="s">
        <v>124</v>
      </c>
      <c r="V296" s="29">
        <v>9782409028649</v>
      </c>
      <c r="W296" s="4" t="s">
        <v>125</v>
      </c>
      <c r="X296" s="4" t="s">
        <v>126</v>
      </c>
      <c r="Y296" s="4" t="s">
        <v>112</v>
      </c>
      <c r="Z296" s="29">
        <v>2021</v>
      </c>
      <c r="AA296" s="4" t="s">
        <v>127</v>
      </c>
      <c r="AB296" s="4" t="s">
        <v>260</v>
      </c>
      <c r="AC296" s="4" t="s">
        <v>129</v>
      </c>
      <c r="AD296" s="4" t="s">
        <v>130</v>
      </c>
      <c r="AE296" s="4" t="s">
        <v>131</v>
      </c>
      <c r="AF296" s="4" t="s">
        <v>132</v>
      </c>
      <c r="AG296" s="4" t="s">
        <v>133</v>
      </c>
      <c r="AH296" s="4" t="s">
        <v>134</v>
      </c>
      <c r="AI296" s="4" t="s">
        <v>135</v>
      </c>
      <c r="AJ296" s="4" t="s">
        <v>136</v>
      </c>
      <c r="AK296" s="4" t="s">
        <v>137</v>
      </c>
      <c r="AL296" s="4" t="s">
        <v>138</v>
      </c>
      <c r="AM296" s="4" t="s">
        <v>139</v>
      </c>
      <c r="AN296" s="4" t="s">
        <v>140</v>
      </c>
      <c r="AO296" s="4" t="s">
        <v>141</v>
      </c>
      <c r="AP296" s="4" t="s">
        <v>116</v>
      </c>
      <c r="AQ296" s="4" t="s">
        <v>4037</v>
      </c>
      <c r="AR296" s="4" t="s">
        <v>76</v>
      </c>
      <c r="AS296" s="4" t="s">
        <v>282</v>
      </c>
      <c r="AT296" s="4" t="s">
        <v>463</v>
      </c>
      <c r="AU296" s="4" t="s">
        <v>464</v>
      </c>
      <c r="AV296" s="4" t="s">
        <v>465</v>
      </c>
      <c r="AW296" s="4" t="s">
        <v>466</v>
      </c>
      <c r="AX296" s="4" t="s">
        <v>467</v>
      </c>
      <c r="AY296" s="4" t="s">
        <v>468</v>
      </c>
      <c r="AZ296" s="4" t="s">
        <v>469</v>
      </c>
      <c r="BA296" s="4" t="s">
        <v>470</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4038</v>
      </c>
      <c r="B297" s="4" t="s">
        <v>112</v>
      </c>
      <c r="C297" s="29">
        <v>20241220</v>
      </c>
      <c r="D297" s="4" t="s">
        <v>4039</v>
      </c>
      <c r="E297" s="4" t="s">
        <v>4040</v>
      </c>
      <c r="F297" s="4" t="s">
        <v>4041</v>
      </c>
      <c r="G297" s="4" t="s">
        <v>116</v>
      </c>
      <c r="H297" s="4" t="s">
        <v>217</v>
      </c>
      <c r="I297" s="4" t="s">
        <v>116</v>
      </c>
      <c r="J297" s="4" t="s">
        <v>116</v>
      </c>
      <c r="K297" s="4" t="s">
        <v>116</v>
      </c>
      <c r="L297" s="4" t="s">
        <v>116</v>
      </c>
      <c r="M297" s="5" t="s">
        <v>3564</v>
      </c>
      <c r="N297" s="5" t="s">
        <v>1687</v>
      </c>
      <c r="O297" s="4" t="s">
        <v>112</v>
      </c>
      <c r="P297" s="6" t="s">
        <v>122</v>
      </c>
      <c r="Q297" s="4" t="s">
        <v>122</v>
      </c>
      <c r="R297" s="4" t="s">
        <v>122</v>
      </c>
      <c r="S297" s="4" t="s">
        <v>4042</v>
      </c>
      <c r="T297" s="29">
        <v>9782409032783</v>
      </c>
      <c r="U297" s="4" t="s">
        <v>124</v>
      </c>
      <c r="V297" s="29">
        <v>9782409032776</v>
      </c>
      <c r="W297" s="4" t="s">
        <v>125</v>
      </c>
      <c r="X297" s="4" t="s">
        <v>126</v>
      </c>
      <c r="Y297" s="4" t="s">
        <v>112</v>
      </c>
      <c r="Z297" s="29">
        <v>2021</v>
      </c>
      <c r="AA297" s="4" t="s">
        <v>127</v>
      </c>
      <c r="AB297" s="4" t="s">
        <v>222</v>
      </c>
      <c r="AC297" s="4" t="s">
        <v>129</v>
      </c>
      <c r="AD297" s="4" t="s">
        <v>130</v>
      </c>
      <c r="AE297" s="4" t="s">
        <v>131</v>
      </c>
      <c r="AF297" s="4" t="s">
        <v>132</v>
      </c>
      <c r="AG297" s="4" t="s">
        <v>133</v>
      </c>
      <c r="AH297" s="4" t="s">
        <v>134</v>
      </c>
      <c r="AI297" s="4" t="s">
        <v>135</v>
      </c>
      <c r="AJ297" s="4" t="s">
        <v>136</v>
      </c>
      <c r="AK297" s="4" t="s">
        <v>137</v>
      </c>
      <c r="AL297" s="4" t="s">
        <v>138</v>
      </c>
      <c r="AM297" s="4" t="s">
        <v>139</v>
      </c>
      <c r="AN297" s="4" t="s">
        <v>140</v>
      </c>
      <c r="AO297" s="4" t="s">
        <v>141</v>
      </c>
      <c r="AP297" s="4" t="s">
        <v>116</v>
      </c>
      <c r="AQ297" s="4" t="s">
        <v>4043</v>
      </c>
      <c r="AR297" s="4" t="s">
        <v>76</v>
      </c>
      <c r="AS297" s="4" t="s">
        <v>224</v>
      </c>
      <c r="AT297" s="4" t="s">
        <v>225</v>
      </c>
      <c r="AU297" s="4" t="s">
        <v>226</v>
      </c>
      <c r="AV297" s="4" t="s">
        <v>227</v>
      </c>
      <c r="AW297" s="4" t="s">
        <v>228</v>
      </c>
      <c r="AX297" s="4" t="s">
        <v>229</v>
      </c>
      <c r="AY297" s="4" t="s">
        <v>231</v>
      </c>
      <c r="AZ297" s="4" t="s">
        <v>232</v>
      </c>
      <c r="BA297" s="4" t="s">
        <v>233</v>
      </c>
      <c r="BB297" s="4" t="s">
        <v>4044</v>
      </c>
      <c r="BC297" s="4" t="s">
        <v>4045</v>
      </c>
      <c r="BD297" s="4" t="s">
        <v>4046</v>
      </c>
      <c r="BE297" s="4" t="s">
        <v>4047</v>
      </c>
      <c r="BF297" s="4" t="s">
        <v>236</v>
      </c>
      <c r="BG297" s="4" t="s">
        <v>238</v>
      </c>
      <c r="BH297" s="4" t="s">
        <v>239</v>
      </c>
      <c r="BI297" s="4" t="s">
        <v>240</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4048</v>
      </c>
      <c r="B298" s="4" t="s">
        <v>112</v>
      </c>
      <c r="C298" s="29">
        <v>20241220</v>
      </c>
      <c r="D298" s="4" t="s">
        <v>3709</v>
      </c>
      <c r="E298" s="4" t="s">
        <v>4049</v>
      </c>
      <c r="F298" s="4" t="s">
        <v>3711</v>
      </c>
      <c r="G298" s="4" t="s">
        <v>116</v>
      </c>
      <c r="H298" s="4" t="s">
        <v>3712</v>
      </c>
      <c r="I298" s="4" t="s">
        <v>116</v>
      </c>
      <c r="J298" s="4" t="s">
        <v>116</v>
      </c>
      <c r="K298" s="4" t="s">
        <v>116</v>
      </c>
      <c r="L298" s="4" t="s">
        <v>116</v>
      </c>
      <c r="M298" s="5" t="s">
        <v>3535</v>
      </c>
      <c r="N298" s="5" t="s">
        <v>4050</v>
      </c>
      <c r="O298" s="4" t="s">
        <v>112</v>
      </c>
      <c r="P298" s="6" t="s">
        <v>122</v>
      </c>
      <c r="Q298" s="4" t="s">
        <v>122</v>
      </c>
      <c r="R298" s="4" t="s">
        <v>122</v>
      </c>
      <c r="S298" s="4" t="s">
        <v>4051</v>
      </c>
      <c r="T298" s="29">
        <v>9782409032028</v>
      </c>
      <c r="U298" s="4" t="s">
        <v>124</v>
      </c>
      <c r="V298" s="29">
        <v>9782409032011</v>
      </c>
      <c r="W298" s="4" t="s">
        <v>125</v>
      </c>
      <c r="X298" s="4" t="s">
        <v>126</v>
      </c>
      <c r="Y298" s="4" t="s">
        <v>112</v>
      </c>
      <c r="Z298" s="29">
        <v>2021</v>
      </c>
      <c r="AA298" s="4" t="s">
        <v>127</v>
      </c>
      <c r="AB298" s="4" t="s">
        <v>152</v>
      </c>
      <c r="AC298" s="4" t="s">
        <v>129</v>
      </c>
      <c r="AD298" s="4" t="s">
        <v>130</v>
      </c>
      <c r="AE298" s="4" t="s">
        <v>131</v>
      </c>
      <c r="AF298" s="4" t="s">
        <v>132</v>
      </c>
      <c r="AG298" s="4" t="s">
        <v>133</v>
      </c>
      <c r="AH298" s="4" t="s">
        <v>134</v>
      </c>
      <c r="AI298" s="4" t="s">
        <v>135</v>
      </c>
      <c r="AJ298" s="4" t="s">
        <v>136</v>
      </c>
      <c r="AK298" s="4" t="s">
        <v>137</v>
      </c>
      <c r="AL298" s="4" t="s">
        <v>138</v>
      </c>
      <c r="AM298" s="4" t="s">
        <v>139</v>
      </c>
      <c r="AN298" s="4" t="s">
        <v>140</v>
      </c>
      <c r="AO298" s="4" t="s">
        <v>141</v>
      </c>
      <c r="AP298" s="4" t="s">
        <v>116</v>
      </c>
      <c r="AQ298" s="4" t="s">
        <v>4052</v>
      </c>
      <c r="AR298" s="4" t="s">
        <v>76</v>
      </c>
      <c r="AS298" s="4" t="s">
        <v>4053</v>
      </c>
      <c r="AT298" s="4" t="s">
        <v>4054</v>
      </c>
      <c r="AU298" s="4" t="s">
        <v>3126</v>
      </c>
      <c r="AV298" s="4" t="s">
        <v>4055</v>
      </c>
      <c r="AW298" s="4" t="s">
        <v>4056</v>
      </c>
      <c r="AX298" s="4" t="s">
        <v>3804</v>
      </c>
      <c r="AY298" s="4" t="s">
        <v>3139</v>
      </c>
      <c r="AZ298" s="4" t="s">
        <v>4057</v>
      </c>
      <c r="BA298" s="4" t="s">
        <v>4058</v>
      </c>
      <c r="BB298" s="4" t="s">
        <v>4059</v>
      </c>
      <c r="BC298" s="4" t="s">
        <v>4060</v>
      </c>
      <c r="BD298" s="4" t="s">
        <v>4061</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4062</v>
      </c>
      <c r="B299" s="4" t="s">
        <v>112</v>
      </c>
      <c r="C299" s="29">
        <v>20241220</v>
      </c>
      <c r="D299" s="4" t="s">
        <v>4063</v>
      </c>
      <c r="E299" s="4" t="s">
        <v>4064</v>
      </c>
      <c r="F299" s="4" t="s">
        <v>650</v>
      </c>
      <c r="G299" s="4" t="s">
        <v>116</v>
      </c>
      <c r="H299" s="4" t="s">
        <v>651</v>
      </c>
      <c r="I299" s="4" t="s">
        <v>116</v>
      </c>
      <c r="J299" s="4" t="s">
        <v>116</v>
      </c>
      <c r="K299" s="4" t="s">
        <v>116</v>
      </c>
      <c r="L299" s="4" t="s">
        <v>116</v>
      </c>
      <c r="M299" s="5" t="s">
        <v>3420</v>
      </c>
      <c r="N299" s="5" t="s">
        <v>4065</v>
      </c>
      <c r="O299" s="4" t="s">
        <v>112</v>
      </c>
      <c r="P299" s="6" t="s">
        <v>122</v>
      </c>
      <c r="Q299" s="4" t="s">
        <v>122</v>
      </c>
      <c r="R299" s="4" t="s">
        <v>122</v>
      </c>
      <c r="S299" s="4" t="s">
        <v>4066</v>
      </c>
      <c r="T299" s="29">
        <v>9782409029660</v>
      </c>
      <c r="U299" s="4" t="s">
        <v>124</v>
      </c>
      <c r="V299" s="29">
        <v>9782409029653</v>
      </c>
      <c r="W299" s="4" t="s">
        <v>125</v>
      </c>
      <c r="X299" s="4" t="s">
        <v>126</v>
      </c>
      <c r="Y299" s="4" t="s">
        <v>112</v>
      </c>
      <c r="Z299" s="29">
        <v>2021</v>
      </c>
      <c r="AA299" s="4" t="s">
        <v>127</v>
      </c>
      <c r="AB299" s="4" t="s">
        <v>249</v>
      </c>
      <c r="AC299" s="4" t="s">
        <v>129</v>
      </c>
      <c r="AD299" s="4" t="s">
        <v>130</v>
      </c>
      <c r="AE299" s="4" t="s">
        <v>131</v>
      </c>
      <c r="AF299" s="4" t="s">
        <v>132</v>
      </c>
      <c r="AG299" s="4" t="s">
        <v>133</v>
      </c>
      <c r="AH299" s="4" t="s">
        <v>134</v>
      </c>
      <c r="AI299" s="4" t="s">
        <v>135</v>
      </c>
      <c r="AJ299" s="4" t="s">
        <v>136</v>
      </c>
      <c r="AK299" s="4" t="s">
        <v>137</v>
      </c>
      <c r="AL299" s="4" t="s">
        <v>138</v>
      </c>
      <c r="AM299" s="4" t="s">
        <v>139</v>
      </c>
      <c r="AN299" s="4" t="s">
        <v>140</v>
      </c>
      <c r="AO299" s="4" t="s">
        <v>141</v>
      </c>
      <c r="AP299" s="4" t="s">
        <v>116</v>
      </c>
      <c r="AQ299" s="4" t="s">
        <v>4067</v>
      </c>
      <c r="AR299" s="4" t="s">
        <v>76</v>
      </c>
      <c r="AS299" s="4" t="s">
        <v>4068</v>
      </c>
      <c r="AT299" s="4" t="s">
        <v>4069</v>
      </c>
      <c r="AU299" s="4" t="s">
        <v>4070</v>
      </c>
      <c r="AV299" s="4" t="s">
        <v>4071</v>
      </c>
      <c r="AW299" s="4" t="s">
        <v>4072</v>
      </c>
      <c r="AX299" s="4" t="s">
        <v>4073</v>
      </c>
      <c r="AY299" s="4" t="s">
        <v>2758</v>
      </c>
      <c r="AZ299" s="4" t="s">
        <v>4074</v>
      </c>
      <c r="BA299" s="4" t="s">
        <v>4075</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4076</v>
      </c>
      <c r="B300" s="4" t="s">
        <v>112</v>
      </c>
      <c r="C300" s="29">
        <v>20241220</v>
      </c>
      <c r="D300" s="4" t="s">
        <v>4077</v>
      </c>
      <c r="E300" s="4" t="s">
        <v>4078</v>
      </c>
      <c r="F300" s="4" t="s">
        <v>638</v>
      </c>
      <c r="G300" s="4" t="s">
        <v>116</v>
      </c>
      <c r="H300" s="4" t="s">
        <v>639</v>
      </c>
      <c r="I300" s="4" t="s">
        <v>116</v>
      </c>
      <c r="J300" s="4" t="s">
        <v>116</v>
      </c>
      <c r="K300" s="4" t="s">
        <v>116</v>
      </c>
      <c r="L300" s="4" t="s">
        <v>116</v>
      </c>
      <c r="M300" s="5" t="s">
        <v>3545</v>
      </c>
      <c r="N300" s="5" t="s">
        <v>4079</v>
      </c>
      <c r="O300" s="4" t="s">
        <v>112</v>
      </c>
      <c r="P300" s="6" t="s">
        <v>122</v>
      </c>
      <c r="Q300" s="4" t="s">
        <v>122</v>
      </c>
      <c r="R300" s="4" t="s">
        <v>122</v>
      </c>
      <c r="S300" s="4" t="s">
        <v>4080</v>
      </c>
      <c r="T300" s="29">
        <v>9782409033186</v>
      </c>
      <c r="U300" s="4" t="s">
        <v>124</v>
      </c>
      <c r="V300" s="29">
        <v>9782409033179</v>
      </c>
      <c r="W300" s="4" t="s">
        <v>125</v>
      </c>
      <c r="X300" s="4" t="s">
        <v>126</v>
      </c>
      <c r="Y300" s="4" t="s">
        <v>112</v>
      </c>
      <c r="Z300" s="29">
        <v>2021</v>
      </c>
      <c r="AA300" s="4" t="s">
        <v>127</v>
      </c>
      <c r="AB300" s="4" t="s">
        <v>128</v>
      </c>
      <c r="AC300" s="4" t="s">
        <v>129</v>
      </c>
      <c r="AD300" s="4" t="s">
        <v>130</v>
      </c>
      <c r="AE300" s="4" t="s">
        <v>131</v>
      </c>
      <c r="AF300" s="4" t="s">
        <v>132</v>
      </c>
      <c r="AG300" s="4" t="s">
        <v>133</v>
      </c>
      <c r="AH300" s="4" t="s">
        <v>134</v>
      </c>
      <c r="AI300" s="4" t="s">
        <v>135</v>
      </c>
      <c r="AJ300" s="4" t="s">
        <v>136</v>
      </c>
      <c r="AK300" s="4" t="s">
        <v>137</v>
      </c>
      <c r="AL300" s="4" t="s">
        <v>138</v>
      </c>
      <c r="AM300" s="4" t="s">
        <v>139</v>
      </c>
      <c r="AN300" s="4" t="s">
        <v>140</v>
      </c>
      <c r="AO300" s="4" t="s">
        <v>141</v>
      </c>
      <c r="AP300" s="4" t="s">
        <v>116</v>
      </c>
      <c r="AQ300" s="4" t="s">
        <v>4081</v>
      </c>
      <c r="AR300" s="4" t="s">
        <v>76</v>
      </c>
      <c r="AS300" s="4" t="s">
        <v>4082</v>
      </c>
      <c r="AT300" s="4" t="s">
        <v>4083</v>
      </c>
      <c r="AU300" s="4" t="s">
        <v>4084</v>
      </c>
      <c r="AV300" s="4" t="s">
        <v>4085</v>
      </c>
      <c r="AW300" s="4" t="s">
        <v>3876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4086</v>
      </c>
      <c r="B301" s="4" t="s">
        <v>112</v>
      </c>
      <c r="C301" s="29">
        <v>20241220</v>
      </c>
      <c r="D301" s="4" t="s">
        <v>4087</v>
      </c>
      <c r="E301" s="4" t="s">
        <v>4088</v>
      </c>
      <c r="F301" s="4" t="s">
        <v>4089</v>
      </c>
      <c r="G301" s="4" t="s">
        <v>116</v>
      </c>
      <c r="H301" s="4" t="s">
        <v>4090</v>
      </c>
      <c r="I301" s="4" t="s">
        <v>116</v>
      </c>
      <c r="J301" s="4" t="s">
        <v>116</v>
      </c>
      <c r="K301" s="4" t="s">
        <v>116</v>
      </c>
      <c r="L301" s="4" t="s">
        <v>116</v>
      </c>
      <c r="M301" s="5" t="s">
        <v>3545</v>
      </c>
      <c r="N301" s="5" t="s">
        <v>3071</v>
      </c>
      <c r="O301" s="4" t="s">
        <v>112</v>
      </c>
      <c r="P301" s="6" t="s">
        <v>122</v>
      </c>
      <c r="Q301" s="4" t="s">
        <v>122</v>
      </c>
      <c r="R301" s="4" t="s">
        <v>122</v>
      </c>
      <c r="S301" s="4" t="s">
        <v>4091</v>
      </c>
      <c r="T301" s="29">
        <v>9782409033247</v>
      </c>
      <c r="U301" s="4" t="s">
        <v>124</v>
      </c>
      <c r="V301" s="29">
        <v>9782409033230</v>
      </c>
      <c r="W301" s="4" t="s">
        <v>125</v>
      </c>
      <c r="X301" s="4" t="s">
        <v>126</v>
      </c>
      <c r="Y301" s="4" t="s">
        <v>112</v>
      </c>
      <c r="Z301" s="29">
        <v>2021</v>
      </c>
      <c r="AA301" s="4" t="s">
        <v>127</v>
      </c>
      <c r="AB301" s="4" t="s">
        <v>164</v>
      </c>
      <c r="AC301" s="4" t="s">
        <v>129</v>
      </c>
      <c r="AD301" s="4" t="s">
        <v>130</v>
      </c>
      <c r="AE301" s="4" t="s">
        <v>131</v>
      </c>
      <c r="AF301" s="4" t="s">
        <v>132</v>
      </c>
      <c r="AG301" s="4" t="s">
        <v>133</v>
      </c>
      <c r="AH301" s="4" t="s">
        <v>134</v>
      </c>
      <c r="AI301" s="4" t="s">
        <v>135</v>
      </c>
      <c r="AJ301" s="4" t="s">
        <v>136</v>
      </c>
      <c r="AK301" s="4" t="s">
        <v>137</v>
      </c>
      <c r="AL301" s="4" t="s">
        <v>138</v>
      </c>
      <c r="AM301" s="4" t="s">
        <v>139</v>
      </c>
      <c r="AN301" s="4" t="s">
        <v>140</v>
      </c>
      <c r="AO301" s="4" t="s">
        <v>141</v>
      </c>
      <c r="AP301" s="4" t="s">
        <v>116</v>
      </c>
      <c r="AQ301" s="4" t="s">
        <v>4092</v>
      </c>
      <c r="AR301" s="4" t="s">
        <v>76</v>
      </c>
      <c r="AS301" s="4" t="s">
        <v>1616</v>
      </c>
      <c r="AT301" s="4" t="s">
        <v>4093</v>
      </c>
      <c r="AU301" s="4" t="s">
        <v>3310</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4094</v>
      </c>
      <c r="B302" s="4" t="s">
        <v>112</v>
      </c>
      <c r="C302" s="29">
        <v>20241220</v>
      </c>
      <c r="D302" s="4" t="s">
        <v>4095</v>
      </c>
      <c r="E302" s="4" t="s">
        <v>4096</v>
      </c>
      <c r="F302" s="4" t="s">
        <v>4097</v>
      </c>
      <c r="G302" s="4" t="s">
        <v>116</v>
      </c>
      <c r="H302" s="4" t="s">
        <v>4098</v>
      </c>
      <c r="I302" s="4" t="s">
        <v>116</v>
      </c>
      <c r="J302" s="4" t="s">
        <v>116</v>
      </c>
      <c r="K302" s="4" t="s">
        <v>116</v>
      </c>
      <c r="L302" s="4" t="s">
        <v>116</v>
      </c>
      <c r="M302" s="5" t="s">
        <v>3535</v>
      </c>
      <c r="N302" s="5" t="s">
        <v>4099</v>
      </c>
      <c r="O302" s="4" t="s">
        <v>112</v>
      </c>
      <c r="P302" s="6" t="s">
        <v>122</v>
      </c>
      <c r="Q302" s="4" t="s">
        <v>122</v>
      </c>
      <c r="R302" s="4" t="s">
        <v>122</v>
      </c>
      <c r="S302" s="4" t="s">
        <v>4100</v>
      </c>
      <c r="T302" s="29">
        <v>9782409031823</v>
      </c>
      <c r="U302" s="4" t="s">
        <v>124</v>
      </c>
      <c r="V302" s="29">
        <v>9782409031816</v>
      </c>
      <c r="W302" s="4" t="s">
        <v>125</v>
      </c>
      <c r="X302" s="4" t="s">
        <v>126</v>
      </c>
      <c r="Y302" s="4" t="s">
        <v>112</v>
      </c>
      <c r="Z302" s="29">
        <v>2021</v>
      </c>
      <c r="AA302" s="4" t="s">
        <v>127</v>
      </c>
      <c r="AB302" s="4" t="s">
        <v>152</v>
      </c>
      <c r="AC302" s="4" t="s">
        <v>129</v>
      </c>
      <c r="AD302" s="4" t="s">
        <v>130</v>
      </c>
      <c r="AE302" s="4" t="s">
        <v>131</v>
      </c>
      <c r="AF302" s="4" t="s">
        <v>132</v>
      </c>
      <c r="AG302" s="4" t="s">
        <v>133</v>
      </c>
      <c r="AH302" s="4" t="s">
        <v>134</v>
      </c>
      <c r="AI302" s="4" t="s">
        <v>135</v>
      </c>
      <c r="AJ302" s="4" t="s">
        <v>136</v>
      </c>
      <c r="AK302" s="4" t="s">
        <v>137</v>
      </c>
      <c r="AL302" s="4" t="s">
        <v>138</v>
      </c>
      <c r="AM302" s="4" t="s">
        <v>139</v>
      </c>
      <c r="AN302" s="4" t="s">
        <v>140</v>
      </c>
      <c r="AO302" s="4" t="s">
        <v>141</v>
      </c>
      <c r="AP302" s="4" t="s">
        <v>116</v>
      </c>
      <c r="AQ302" s="4" t="s">
        <v>4101</v>
      </c>
      <c r="AR302" s="4" t="s">
        <v>76</v>
      </c>
      <c r="AS302" s="4" t="s">
        <v>4102</v>
      </c>
      <c r="AT302" s="4" t="s">
        <v>4103</v>
      </c>
      <c r="AU302" s="4" t="s">
        <v>1006</v>
      </c>
      <c r="AV302" s="4" t="s">
        <v>4104</v>
      </c>
      <c r="AW302" s="4" t="s">
        <v>755</v>
      </c>
      <c r="AX302" s="4" t="s">
        <v>1008</v>
      </c>
      <c r="AY302" s="4" t="s">
        <v>4105</v>
      </c>
      <c r="AZ302" s="4" t="s">
        <v>4106</v>
      </c>
      <c r="BA302" s="4" t="s">
        <v>4107</v>
      </c>
      <c r="BB302" s="4" t="s">
        <v>4108</v>
      </c>
      <c r="BC302" s="4" t="s">
        <v>4109</v>
      </c>
      <c r="BD302" s="4" t="s">
        <v>4110</v>
      </c>
      <c r="BE302" s="4" t="s">
        <v>4111</v>
      </c>
      <c r="BF302" s="4" t="s">
        <v>4112</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4113</v>
      </c>
      <c r="B303" s="4" t="s">
        <v>112</v>
      </c>
      <c r="C303" s="29">
        <v>20241220</v>
      </c>
      <c r="D303" s="4" t="s">
        <v>4114</v>
      </c>
      <c r="E303" s="4" t="s">
        <v>116</v>
      </c>
      <c r="F303" s="4" t="s">
        <v>4115</v>
      </c>
      <c r="G303" s="4" t="s">
        <v>116</v>
      </c>
      <c r="H303" s="4" t="s">
        <v>1319</v>
      </c>
      <c r="I303" s="4" t="s">
        <v>4116</v>
      </c>
      <c r="J303" s="4" t="s">
        <v>116</v>
      </c>
      <c r="K303" s="4" t="s">
        <v>116</v>
      </c>
      <c r="L303" s="4" t="s">
        <v>116</v>
      </c>
      <c r="M303" s="5" t="s">
        <v>3630</v>
      </c>
      <c r="N303" s="5" t="s">
        <v>782</v>
      </c>
      <c r="O303" s="4" t="s">
        <v>112</v>
      </c>
      <c r="P303" s="6" t="s">
        <v>122</v>
      </c>
      <c r="Q303" s="4" t="s">
        <v>122</v>
      </c>
      <c r="R303" s="4" t="s">
        <v>122</v>
      </c>
      <c r="S303" s="4" t="s">
        <v>4117</v>
      </c>
      <c r="T303" s="29">
        <v>9782409030567</v>
      </c>
      <c r="U303" s="4" t="s">
        <v>124</v>
      </c>
      <c r="V303" s="29">
        <v>9782409030550</v>
      </c>
      <c r="W303" s="4" t="s">
        <v>125</v>
      </c>
      <c r="X303" s="4" t="s">
        <v>126</v>
      </c>
      <c r="Y303" s="4" t="s">
        <v>112</v>
      </c>
      <c r="Z303" s="29">
        <v>2021</v>
      </c>
      <c r="AA303" s="4" t="s">
        <v>127</v>
      </c>
      <c r="AB303" s="4" t="s">
        <v>333</v>
      </c>
      <c r="AC303" s="4" t="s">
        <v>129</v>
      </c>
      <c r="AD303" s="4" t="s">
        <v>130</v>
      </c>
      <c r="AE303" s="4" t="s">
        <v>131</v>
      </c>
      <c r="AF303" s="4" t="s">
        <v>132</v>
      </c>
      <c r="AG303" s="4" t="s">
        <v>133</v>
      </c>
      <c r="AH303" s="4" t="s">
        <v>134</v>
      </c>
      <c r="AI303" s="4" t="s">
        <v>135</v>
      </c>
      <c r="AJ303" s="4" t="s">
        <v>136</v>
      </c>
      <c r="AK303" s="4" t="s">
        <v>137</v>
      </c>
      <c r="AL303" s="4" t="s">
        <v>138</v>
      </c>
      <c r="AM303" s="4" t="s">
        <v>139</v>
      </c>
      <c r="AN303" s="4" t="s">
        <v>140</v>
      </c>
      <c r="AO303" s="4" t="s">
        <v>141</v>
      </c>
      <c r="AP303" s="4" t="s">
        <v>116</v>
      </c>
      <c r="AQ303" s="4" t="s">
        <v>4118</v>
      </c>
      <c r="AR303" s="4" t="s">
        <v>76</v>
      </c>
      <c r="AS303" s="4" t="s">
        <v>4119</v>
      </c>
      <c r="AT303" s="4" t="s">
        <v>2726</v>
      </c>
      <c r="AU303" s="4" t="s">
        <v>2727</v>
      </c>
      <c r="AV303" s="4" t="s">
        <v>771</v>
      </c>
      <c r="AW303" s="4" t="s">
        <v>2728</v>
      </c>
      <c r="AX303" s="4" t="s">
        <v>2729</v>
      </c>
      <c r="AY303" s="4" t="s">
        <v>2004</v>
      </c>
      <c r="AZ303" s="4" t="s">
        <v>2208</v>
      </c>
      <c r="BA303" s="4" t="s">
        <v>2209</v>
      </c>
      <c r="BB303" s="4" t="s">
        <v>2210</v>
      </c>
      <c r="BC303" s="4" t="s">
        <v>2211</v>
      </c>
      <c r="BD303" s="4" t="s">
        <v>2212</v>
      </c>
      <c r="BE303" s="4" t="s">
        <v>4120</v>
      </c>
      <c r="BF303" s="4" t="s">
        <v>4121</v>
      </c>
      <c r="BG303" s="4" t="s">
        <v>2730</v>
      </c>
      <c r="BH303" s="4" t="s">
        <v>4122</v>
      </c>
      <c r="BI303" s="4" t="s">
        <v>4123</v>
      </c>
      <c r="BJ303" s="4" t="s">
        <v>4124</v>
      </c>
      <c r="BK303" s="4" t="s">
        <v>2734</v>
      </c>
      <c r="BL303" s="4" t="s">
        <v>2735</v>
      </c>
      <c r="BM303" s="4" t="s">
        <v>2216</v>
      </c>
      <c r="BN303" s="4" t="s">
        <v>1880</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4125</v>
      </c>
      <c r="B304" s="4" t="s">
        <v>112</v>
      </c>
      <c r="C304" s="29">
        <v>20241220</v>
      </c>
      <c r="D304" s="4" t="s">
        <v>4126</v>
      </c>
      <c r="E304" s="4" t="s">
        <v>4127</v>
      </c>
      <c r="F304" s="4" t="s">
        <v>834</v>
      </c>
      <c r="G304" s="4" t="s">
        <v>116</v>
      </c>
      <c r="H304" s="4" t="s">
        <v>835</v>
      </c>
      <c r="I304" s="4" t="s">
        <v>116</v>
      </c>
      <c r="J304" s="4" t="s">
        <v>116</v>
      </c>
      <c r="K304" s="4" t="s">
        <v>116</v>
      </c>
      <c r="L304" s="4" t="s">
        <v>116</v>
      </c>
      <c r="M304" s="5" t="s">
        <v>3630</v>
      </c>
      <c r="N304" s="5" t="s">
        <v>4128</v>
      </c>
      <c r="O304" s="4" t="s">
        <v>112</v>
      </c>
      <c r="P304" s="6" t="s">
        <v>122</v>
      </c>
      <c r="Q304" s="4" t="s">
        <v>122</v>
      </c>
      <c r="R304" s="4" t="s">
        <v>122</v>
      </c>
      <c r="S304" s="4" t="s">
        <v>4129</v>
      </c>
      <c r="T304" s="29">
        <v>9782409030727</v>
      </c>
      <c r="U304" s="4" t="s">
        <v>124</v>
      </c>
      <c r="V304" s="29">
        <v>9782409030710</v>
      </c>
      <c r="W304" s="4" t="s">
        <v>125</v>
      </c>
      <c r="X304" s="4" t="s">
        <v>126</v>
      </c>
      <c r="Y304" s="4" t="s">
        <v>112</v>
      </c>
      <c r="Z304" s="29">
        <v>2021</v>
      </c>
      <c r="AA304" s="4" t="s">
        <v>127</v>
      </c>
      <c r="AB304" s="4" t="s">
        <v>164</v>
      </c>
      <c r="AC304" s="4" t="s">
        <v>129</v>
      </c>
      <c r="AD304" s="4" t="s">
        <v>130</v>
      </c>
      <c r="AE304" s="4" t="s">
        <v>131</v>
      </c>
      <c r="AF304" s="4" t="s">
        <v>132</v>
      </c>
      <c r="AG304" s="4" t="s">
        <v>133</v>
      </c>
      <c r="AH304" s="4" t="s">
        <v>134</v>
      </c>
      <c r="AI304" s="4" t="s">
        <v>135</v>
      </c>
      <c r="AJ304" s="4" t="s">
        <v>136</v>
      </c>
      <c r="AK304" s="4" t="s">
        <v>137</v>
      </c>
      <c r="AL304" s="4" t="s">
        <v>138</v>
      </c>
      <c r="AM304" s="4" t="s">
        <v>139</v>
      </c>
      <c r="AN304" s="4" t="s">
        <v>140</v>
      </c>
      <c r="AO304" s="4" t="s">
        <v>141</v>
      </c>
      <c r="AP304" s="4" t="s">
        <v>116</v>
      </c>
      <c r="AQ304" s="4" t="s">
        <v>4130</v>
      </c>
      <c r="AR304" s="4" t="s">
        <v>76</v>
      </c>
      <c r="AS304" s="4" t="s">
        <v>3279</v>
      </c>
      <c r="AT304" s="4" t="s">
        <v>1611</v>
      </c>
      <c r="AU304" s="4" t="s">
        <v>3280</v>
      </c>
      <c r="AV304" s="4" t="s">
        <v>2029</v>
      </c>
      <c r="AW304" s="4" t="s">
        <v>2030</v>
      </c>
      <c r="AX304" s="4" t="s">
        <v>2563</v>
      </c>
      <c r="AY304" s="4" t="s">
        <v>486</v>
      </c>
      <c r="AZ304" s="4" t="s">
        <v>1287</v>
      </c>
      <c r="BA304" s="4" t="s">
        <v>3282</v>
      </c>
      <c r="BB304" s="4" t="s">
        <v>2566</v>
      </c>
      <c r="BC304" s="4" t="s">
        <v>3283</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4131</v>
      </c>
      <c r="B305" s="4" t="s">
        <v>112</v>
      </c>
      <c r="C305" s="29">
        <v>20241220</v>
      </c>
      <c r="D305" s="4" t="s">
        <v>4132</v>
      </c>
      <c r="E305" s="4" t="s">
        <v>4133</v>
      </c>
      <c r="F305" s="4" t="s">
        <v>4134</v>
      </c>
      <c r="G305" s="4" t="s">
        <v>116</v>
      </c>
      <c r="H305" s="4" t="s">
        <v>4135</v>
      </c>
      <c r="I305" s="4" t="s">
        <v>4136</v>
      </c>
      <c r="J305" s="4" t="s">
        <v>116</v>
      </c>
      <c r="K305" s="4" t="s">
        <v>116</v>
      </c>
      <c r="L305" s="4" t="s">
        <v>116</v>
      </c>
      <c r="M305" s="5" t="s">
        <v>3448</v>
      </c>
      <c r="N305" s="5" t="s">
        <v>4137</v>
      </c>
      <c r="O305" s="4" t="s">
        <v>112</v>
      </c>
      <c r="P305" s="6" t="s">
        <v>122</v>
      </c>
      <c r="Q305" s="4" t="s">
        <v>122</v>
      </c>
      <c r="R305" s="4" t="s">
        <v>122</v>
      </c>
      <c r="S305" s="4" t="s">
        <v>4138</v>
      </c>
      <c r="T305" s="29">
        <v>9782409029103</v>
      </c>
      <c r="U305" s="4" t="s">
        <v>124</v>
      </c>
      <c r="V305" s="29">
        <v>9782409029097</v>
      </c>
      <c r="W305" s="4" t="s">
        <v>125</v>
      </c>
      <c r="X305" s="4" t="s">
        <v>126</v>
      </c>
      <c r="Y305" s="4" t="s">
        <v>112</v>
      </c>
      <c r="Z305" s="29">
        <v>2021</v>
      </c>
      <c r="AA305" s="4" t="s">
        <v>127</v>
      </c>
      <c r="AB305" s="4" t="s">
        <v>260</v>
      </c>
      <c r="AC305" s="4" t="s">
        <v>129</v>
      </c>
      <c r="AD305" s="4" t="s">
        <v>130</v>
      </c>
      <c r="AE305" s="4" t="s">
        <v>131</v>
      </c>
      <c r="AF305" s="4" t="s">
        <v>132</v>
      </c>
      <c r="AG305" s="4" t="s">
        <v>133</v>
      </c>
      <c r="AH305" s="4" t="s">
        <v>134</v>
      </c>
      <c r="AI305" s="4" t="s">
        <v>135</v>
      </c>
      <c r="AJ305" s="4" t="s">
        <v>136</v>
      </c>
      <c r="AK305" s="4" t="s">
        <v>137</v>
      </c>
      <c r="AL305" s="4" t="s">
        <v>138</v>
      </c>
      <c r="AM305" s="4" t="s">
        <v>139</v>
      </c>
      <c r="AN305" s="4" t="s">
        <v>140</v>
      </c>
      <c r="AO305" s="4" t="s">
        <v>141</v>
      </c>
      <c r="AP305" s="4" t="s">
        <v>116</v>
      </c>
      <c r="AQ305" s="4" t="s">
        <v>4139</v>
      </c>
      <c r="AR305" s="4" t="s">
        <v>76</v>
      </c>
      <c r="AS305" s="4" t="s">
        <v>4140</v>
      </c>
      <c r="AT305" s="4" t="s">
        <v>4141</v>
      </c>
      <c r="AU305" s="4" t="s">
        <v>4142</v>
      </c>
      <c r="AV305" s="4" t="s">
        <v>4143</v>
      </c>
      <c r="AW305" s="4" t="s">
        <v>4144</v>
      </c>
      <c r="AX305" s="4" t="s">
        <v>4145</v>
      </c>
      <c r="AY305" s="4" t="s">
        <v>4146</v>
      </c>
      <c r="AZ305" s="4" t="s">
        <v>4147</v>
      </c>
      <c r="BA305" s="4" t="s">
        <v>4148</v>
      </c>
      <c r="BB305" s="4" t="s">
        <v>4149</v>
      </c>
      <c r="BC305" s="4" t="s">
        <v>4150</v>
      </c>
      <c r="BD305" s="4" t="s">
        <v>4151</v>
      </c>
      <c r="BE305" s="4" t="s">
        <v>4152</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4153</v>
      </c>
      <c r="B306" s="4" t="s">
        <v>112</v>
      </c>
      <c r="C306" s="29">
        <v>20241220</v>
      </c>
      <c r="D306" s="4" t="s">
        <v>4154</v>
      </c>
      <c r="E306" s="4" t="s">
        <v>4155</v>
      </c>
      <c r="F306" s="4" t="s">
        <v>1109</v>
      </c>
      <c r="G306" s="4" t="s">
        <v>116</v>
      </c>
      <c r="H306" s="4" t="s">
        <v>1110</v>
      </c>
      <c r="I306" s="4" t="s">
        <v>116</v>
      </c>
      <c r="J306" s="4" t="s">
        <v>116</v>
      </c>
      <c r="K306" s="4" t="s">
        <v>116</v>
      </c>
      <c r="L306" s="4" t="s">
        <v>116</v>
      </c>
      <c r="M306" s="5" t="s">
        <v>3545</v>
      </c>
      <c r="N306" s="5" t="s">
        <v>2556</v>
      </c>
      <c r="O306" s="4" t="s">
        <v>112</v>
      </c>
      <c r="P306" s="6" t="s">
        <v>122</v>
      </c>
      <c r="Q306" s="4" t="s">
        <v>122</v>
      </c>
      <c r="R306" s="4" t="s">
        <v>122</v>
      </c>
      <c r="S306" s="4" t="s">
        <v>4156</v>
      </c>
      <c r="T306" s="29">
        <v>9782409031755</v>
      </c>
      <c r="U306" s="4" t="s">
        <v>124</v>
      </c>
      <c r="V306" s="29">
        <v>9782409031748</v>
      </c>
      <c r="W306" s="4" t="s">
        <v>125</v>
      </c>
      <c r="X306" s="4" t="s">
        <v>126</v>
      </c>
      <c r="Y306" s="4" t="s">
        <v>112</v>
      </c>
      <c r="Z306" s="29">
        <v>2021</v>
      </c>
      <c r="AA306" s="4" t="s">
        <v>127</v>
      </c>
      <c r="AB306" s="4" t="s">
        <v>260</v>
      </c>
      <c r="AC306" s="4" t="s">
        <v>129</v>
      </c>
      <c r="AD306" s="4" t="s">
        <v>130</v>
      </c>
      <c r="AE306" s="4" t="s">
        <v>131</v>
      </c>
      <c r="AF306" s="4" t="s">
        <v>132</v>
      </c>
      <c r="AG306" s="4" t="s">
        <v>133</v>
      </c>
      <c r="AH306" s="4" t="s">
        <v>134</v>
      </c>
      <c r="AI306" s="4" t="s">
        <v>135</v>
      </c>
      <c r="AJ306" s="4" t="s">
        <v>136</v>
      </c>
      <c r="AK306" s="4" t="s">
        <v>137</v>
      </c>
      <c r="AL306" s="4" t="s">
        <v>138</v>
      </c>
      <c r="AM306" s="4" t="s">
        <v>139</v>
      </c>
      <c r="AN306" s="4" t="s">
        <v>140</v>
      </c>
      <c r="AO306" s="4" t="s">
        <v>141</v>
      </c>
      <c r="AP306" s="4" t="s">
        <v>116</v>
      </c>
      <c r="AQ306" s="4" t="s">
        <v>4157</v>
      </c>
      <c r="AR306" s="4" t="s">
        <v>76</v>
      </c>
      <c r="AS306" s="4" t="s">
        <v>4158</v>
      </c>
      <c r="AT306" s="4" t="s">
        <v>4159</v>
      </c>
      <c r="AU306" s="4" t="s">
        <v>4160</v>
      </c>
      <c r="AV306" s="4" t="s">
        <v>4161</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4162</v>
      </c>
      <c r="B307" s="4" t="s">
        <v>112</v>
      </c>
      <c r="C307" s="29">
        <v>20241220</v>
      </c>
      <c r="D307" s="4" t="s">
        <v>4163</v>
      </c>
      <c r="E307" s="4" t="s">
        <v>4164</v>
      </c>
      <c r="F307" s="4" t="s">
        <v>4165</v>
      </c>
      <c r="G307" s="4" t="s">
        <v>116</v>
      </c>
      <c r="H307" s="4" t="s">
        <v>4166</v>
      </c>
      <c r="I307" s="4" t="s">
        <v>116</v>
      </c>
      <c r="J307" s="4" t="s">
        <v>116</v>
      </c>
      <c r="K307" s="4" t="s">
        <v>116</v>
      </c>
      <c r="L307" s="4" t="s">
        <v>116</v>
      </c>
      <c r="M307" s="5" t="s">
        <v>3420</v>
      </c>
      <c r="N307" s="5" t="s">
        <v>4065</v>
      </c>
      <c r="O307" s="4" t="s">
        <v>112</v>
      </c>
      <c r="P307" s="6" t="s">
        <v>122</v>
      </c>
      <c r="Q307" s="4" t="s">
        <v>122</v>
      </c>
      <c r="R307" s="4" t="s">
        <v>122</v>
      </c>
      <c r="S307" s="4" t="s">
        <v>4167</v>
      </c>
      <c r="T307" s="29">
        <v>9782409029776</v>
      </c>
      <c r="U307" s="4" t="s">
        <v>124</v>
      </c>
      <c r="V307" s="29">
        <v>9782409029769</v>
      </c>
      <c r="W307" s="4" t="s">
        <v>125</v>
      </c>
      <c r="X307" s="4" t="s">
        <v>126</v>
      </c>
      <c r="Y307" s="4" t="s">
        <v>112</v>
      </c>
      <c r="Z307" s="29">
        <v>2021</v>
      </c>
      <c r="AA307" s="4" t="s">
        <v>127</v>
      </c>
      <c r="AB307" s="4" t="s">
        <v>128</v>
      </c>
      <c r="AC307" s="4" t="s">
        <v>129</v>
      </c>
      <c r="AD307" s="4" t="s">
        <v>130</v>
      </c>
      <c r="AE307" s="4" t="s">
        <v>131</v>
      </c>
      <c r="AF307" s="4" t="s">
        <v>132</v>
      </c>
      <c r="AG307" s="4" t="s">
        <v>133</v>
      </c>
      <c r="AH307" s="4" t="s">
        <v>134</v>
      </c>
      <c r="AI307" s="4" t="s">
        <v>135</v>
      </c>
      <c r="AJ307" s="4" t="s">
        <v>136</v>
      </c>
      <c r="AK307" s="4" t="s">
        <v>137</v>
      </c>
      <c r="AL307" s="4" t="s">
        <v>138</v>
      </c>
      <c r="AM307" s="4" t="s">
        <v>139</v>
      </c>
      <c r="AN307" s="4" t="s">
        <v>140</v>
      </c>
      <c r="AO307" s="4" t="s">
        <v>141</v>
      </c>
      <c r="AP307" s="4" t="s">
        <v>116</v>
      </c>
      <c r="AQ307" s="4" t="s">
        <v>4168</v>
      </c>
      <c r="AR307" s="4" t="s">
        <v>76</v>
      </c>
      <c r="AS307" s="4" t="s">
        <v>4169</v>
      </c>
      <c r="AT307" s="4" t="s">
        <v>4170</v>
      </c>
      <c r="AU307" s="4" t="s">
        <v>4171</v>
      </c>
      <c r="AV307" s="4" t="s">
        <v>4172</v>
      </c>
      <c r="AW307" s="4" t="s">
        <v>4173</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4174</v>
      </c>
      <c r="B308" s="4" t="s">
        <v>112</v>
      </c>
      <c r="C308" s="29">
        <v>20241220</v>
      </c>
      <c r="D308" s="4" t="s">
        <v>4175</v>
      </c>
      <c r="E308" s="4" t="s">
        <v>559</v>
      </c>
      <c r="F308" s="4" t="s">
        <v>4176</v>
      </c>
      <c r="G308" s="4" t="s">
        <v>116</v>
      </c>
      <c r="H308" s="4" t="s">
        <v>116</v>
      </c>
      <c r="I308" s="4" t="s">
        <v>4177</v>
      </c>
      <c r="J308" s="4" t="s">
        <v>561</v>
      </c>
      <c r="K308" s="4" t="s">
        <v>116</v>
      </c>
      <c r="L308" s="4" t="s">
        <v>116</v>
      </c>
      <c r="M308" s="5" t="s">
        <v>3535</v>
      </c>
      <c r="N308" s="5" t="s">
        <v>3338</v>
      </c>
      <c r="O308" s="4" t="s">
        <v>112</v>
      </c>
      <c r="P308" s="6" t="s">
        <v>122</v>
      </c>
      <c r="Q308" s="4" t="s">
        <v>122</v>
      </c>
      <c r="R308" s="4" t="s">
        <v>122</v>
      </c>
      <c r="S308" s="4" t="s">
        <v>4178</v>
      </c>
      <c r="T308" s="29">
        <v>9782409031595</v>
      </c>
      <c r="U308" s="4" t="s">
        <v>124</v>
      </c>
      <c r="V308" s="29">
        <v>9782409031588</v>
      </c>
      <c r="W308" s="4" t="s">
        <v>125</v>
      </c>
      <c r="X308" s="4" t="s">
        <v>126</v>
      </c>
      <c r="Y308" s="4" t="s">
        <v>112</v>
      </c>
      <c r="Z308" s="29">
        <v>2021</v>
      </c>
      <c r="AA308" s="4" t="s">
        <v>127</v>
      </c>
      <c r="AB308" s="4" t="s">
        <v>152</v>
      </c>
      <c r="AC308" s="4" t="s">
        <v>129</v>
      </c>
      <c r="AD308" s="4" t="s">
        <v>130</v>
      </c>
      <c r="AE308" s="4" t="s">
        <v>131</v>
      </c>
      <c r="AF308" s="4" t="s">
        <v>132</v>
      </c>
      <c r="AG308" s="4" t="s">
        <v>133</v>
      </c>
      <c r="AH308" s="4" t="s">
        <v>134</v>
      </c>
      <c r="AI308" s="4" t="s">
        <v>135</v>
      </c>
      <c r="AJ308" s="4" t="s">
        <v>136</v>
      </c>
      <c r="AK308" s="4" t="s">
        <v>137</v>
      </c>
      <c r="AL308" s="4" t="s">
        <v>138</v>
      </c>
      <c r="AM308" s="4" t="s">
        <v>139</v>
      </c>
      <c r="AN308" s="4" t="s">
        <v>140</v>
      </c>
      <c r="AO308" s="4" t="s">
        <v>141</v>
      </c>
      <c r="AP308" s="4" t="s">
        <v>116</v>
      </c>
      <c r="AQ308" s="4" t="s">
        <v>4179</v>
      </c>
      <c r="AR308" s="4" t="s">
        <v>76</v>
      </c>
      <c r="AS308" s="4" t="s">
        <v>4180</v>
      </c>
      <c r="AT308" s="4" t="s">
        <v>681</v>
      </c>
      <c r="AU308" s="4" t="s">
        <v>4181</v>
      </c>
      <c r="AV308" s="4" t="s">
        <v>282</v>
      </c>
      <c r="AW308" s="4" t="s">
        <v>4182</v>
      </c>
      <c r="AX308" s="4" t="s">
        <v>2649</v>
      </c>
      <c r="AY308" s="4" t="s">
        <v>4183</v>
      </c>
      <c r="AZ308" s="4" t="s">
        <v>4184</v>
      </c>
      <c r="BA308" s="4" t="s">
        <v>565</v>
      </c>
      <c r="BB308" s="4" t="s">
        <v>566</v>
      </c>
      <c r="BC308" s="4" t="s">
        <v>567</v>
      </c>
      <c r="BD308" s="4" t="s">
        <v>568</v>
      </c>
      <c r="BE308" s="4" t="s">
        <v>4185</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4186</v>
      </c>
      <c r="B309" s="4" t="s">
        <v>112</v>
      </c>
      <c r="C309" s="29">
        <v>20241220</v>
      </c>
      <c r="D309" s="4" t="s">
        <v>4187</v>
      </c>
      <c r="E309" s="4" t="s">
        <v>4188</v>
      </c>
      <c r="F309" s="4" t="s">
        <v>4189</v>
      </c>
      <c r="G309" s="4" t="s">
        <v>116</v>
      </c>
      <c r="H309" s="4" t="s">
        <v>4190</v>
      </c>
      <c r="I309" s="4" t="s">
        <v>116</v>
      </c>
      <c r="J309" s="4" t="s">
        <v>116</v>
      </c>
      <c r="K309" s="4" t="s">
        <v>116</v>
      </c>
      <c r="L309" s="4" t="s">
        <v>116</v>
      </c>
      <c r="M309" s="5" t="s">
        <v>3408</v>
      </c>
      <c r="N309" s="5" t="s">
        <v>2799</v>
      </c>
      <c r="O309" s="4" t="s">
        <v>112</v>
      </c>
      <c r="P309" s="6" t="s">
        <v>122</v>
      </c>
      <c r="Q309" s="4" t="s">
        <v>122</v>
      </c>
      <c r="R309" s="4" t="s">
        <v>122</v>
      </c>
      <c r="S309" s="4" t="s">
        <v>4191</v>
      </c>
      <c r="T309" s="29">
        <v>9782409029332</v>
      </c>
      <c r="U309" s="4" t="s">
        <v>124</v>
      </c>
      <c r="V309" s="29">
        <v>9782409029325</v>
      </c>
      <c r="W309" s="4" t="s">
        <v>125</v>
      </c>
      <c r="X309" s="4" t="s">
        <v>126</v>
      </c>
      <c r="Y309" s="4" t="s">
        <v>112</v>
      </c>
      <c r="Z309" s="29">
        <v>2021</v>
      </c>
      <c r="AA309" s="4" t="s">
        <v>127</v>
      </c>
      <c r="AB309" s="4" t="s">
        <v>385</v>
      </c>
      <c r="AC309" s="4" t="s">
        <v>129</v>
      </c>
      <c r="AD309" s="4" t="s">
        <v>130</v>
      </c>
      <c r="AE309" s="4" t="s">
        <v>131</v>
      </c>
      <c r="AF309" s="4" t="s">
        <v>132</v>
      </c>
      <c r="AG309" s="4" t="s">
        <v>133</v>
      </c>
      <c r="AH309" s="4" t="s">
        <v>134</v>
      </c>
      <c r="AI309" s="4" t="s">
        <v>135</v>
      </c>
      <c r="AJ309" s="4" t="s">
        <v>136</v>
      </c>
      <c r="AK309" s="4" t="s">
        <v>137</v>
      </c>
      <c r="AL309" s="4" t="s">
        <v>138</v>
      </c>
      <c r="AM309" s="4" t="s">
        <v>139</v>
      </c>
      <c r="AN309" s="4" t="s">
        <v>140</v>
      </c>
      <c r="AO309" s="4" t="s">
        <v>141</v>
      </c>
      <c r="AP309" s="4" t="s">
        <v>116</v>
      </c>
      <c r="AQ309" s="4" t="s">
        <v>4192</v>
      </c>
      <c r="AR309" s="4" t="s">
        <v>76</v>
      </c>
      <c r="AS309" s="4" t="s">
        <v>4193</v>
      </c>
      <c r="AT309" s="4" t="s">
        <v>4194</v>
      </c>
      <c r="AU309" s="4" t="s">
        <v>4195</v>
      </c>
      <c r="AV309" s="4" t="s">
        <v>4196</v>
      </c>
      <c r="AW309" s="4" t="s">
        <v>4025</v>
      </c>
      <c r="AX309" s="4" t="s">
        <v>3153</v>
      </c>
      <c r="AY309" s="4" t="s">
        <v>4197</v>
      </c>
      <c r="AZ309" s="4" t="s">
        <v>4029</v>
      </c>
      <c r="BA309" s="4" t="s">
        <v>4198</v>
      </c>
      <c r="BB309" s="4" t="s">
        <v>4199</v>
      </c>
      <c r="BC309" s="4" t="s">
        <v>4200</v>
      </c>
      <c r="BD309" s="4" t="s">
        <v>4201</v>
      </c>
      <c r="BE309" s="4" t="s">
        <v>4202</v>
      </c>
      <c r="BF309" s="4" t="s">
        <v>4031</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4203</v>
      </c>
      <c r="B310" s="4" t="s">
        <v>112</v>
      </c>
      <c r="C310" s="29">
        <v>20241220</v>
      </c>
      <c r="D310" s="4" t="s">
        <v>4204</v>
      </c>
      <c r="E310" s="4" t="s">
        <v>4205</v>
      </c>
      <c r="F310" s="4" t="s">
        <v>1331</v>
      </c>
      <c r="G310" s="4" t="s">
        <v>116</v>
      </c>
      <c r="H310" s="4" t="s">
        <v>1332</v>
      </c>
      <c r="I310" s="4" t="s">
        <v>116</v>
      </c>
      <c r="J310" s="4" t="s">
        <v>116</v>
      </c>
      <c r="K310" s="4" t="s">
        <v>116</v>
      </c>
      <c r="L310" s="4" t="s">
        <v>116</v>
      </c>
      <c r="M310" s="5" t="s">
        <v>3630</v>
      </c>
      <c r="N310" s="5" t="s">
        <v>4206</v>
      </c>
      <c r="O310" s="4" t="s">
        <v>112</v>
      </c>
      <c r="P310" s="6" t="s">
        <v>122</v>
      </c>
      <c r="Q310" s="4" t="s">
        <v>122</v>
      </c>
      <c r="R310" s="4" t="s">
        <v>122</v>
      </c>
      <c r="S310" s="4" t="s">
        <v>4207</v>
      </c>
      <c r="T310" s="29">
        <v>9782409030604</v>
      </c>
      <c r="U310" s="4" t="s">
        <v>124</v>
      </c>
      <c r="V310" s="29">
        <v>9782409030598</v>
      </c>
      <c r="W310" s="4" t="s">
        <v>125</v>
      </c>
      <c r="X310" s="4" t="s">
        <v>126</v>
      </c>
      <c r="Y310" s="4" t="s">
        <v>112</v>
      </c>
      <c r="Z310" s="29">
        <v>2021</v>
      </c>
      <c r="AA310" s="4" t="s">
        <v>127</v>
      </c>
      <c r="AB310" s="4" t="s">
        <v>385</v>
      </c>
      <c r="AC310" s="4" t="s">
        <v>129</v>
      </c>
      <c r="AD310" s="4" t="s">
        <v>130</v>
      </c>
      <c r="AE310" s="4" t="s">
        <v>131</v>
      </c>
      <c r="AF310" s="4" t="s">
        <v>132</v>
      </c>
      <c r="AG310" s="4" t="s">
        <v>133</v>
      </c>
      <c r="AH310" s="4" t="s">
        <v>134</v>
      </c>
      <c r="AI310" s="4" t="s">
        <v>135</v>
      </c>
      <c r="AJ310" s="4" t="s">
        <v>136</v>
      </c>
      <c r="AK310" s="4" t="s">
        <v>137</v>
      </c>
      <c r="AL310" s="4" t="s">
        <v>138</v>
      </c>
      <c r="AM310" s="4" t="s">
        <v>139</v>
      </c>
      <c r="AN310" s="4" t="s">
        <v>140</v>
      </c>
      <c r="AO310" s="4" t="s">
        <v>141</v>
      </c>
      <c r="AP310" s="4" t="s">
        <v>116</v>
      </c>
      <c r="AQ310" s="4" t="s">
        <v>4208</v>
      </c>
      <c r="AR310" s="4" t="s">
        <v>76</v>
      </c>
      <c r="AS310" s="4" t="s">
        <v>2861</v>
      </c>
      <c r="AT310" s="4" t="s">
        <v>2004</v>
      </c>
      <c r="AU310" s="4" t="s">
        <v>4209</v>
      </c>
      <c r="AV310" s="4" t="s">
        <v>2490</v>
      </c>
      <c r="AW310" s="4" t="s">
        <v>4210</v>
      </c>
      <c r="AX310" s="4" t="s">
        <v>4211</v>
      </c>
      <c r="AY310" s="4" t="s">
        <v>4212</v>
      </c>
      <c r="AZ310" s="4" t="s">
        <v>4213</v>
      </c>
      <c r="BA310" s="4" t="s">
        <v>2548</v>
      </c>
      <c r="BB310" s="4" t="s">
        <v>1909</v>
      </c>
      <c r="BC310" s="4" t="s">
        <v>4214</v>
      </c>
      <c r="BD310" s="4" t="s">
        <v>4215</v>
      </c>
      <c r="BE310" s="4" t="s">
        <v>3648</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4216</v>
      </c>
      <c r="B311" s="4" t="s">
        <v>112</v>
      </c>
      <c r="C311" s="29">
        <v>20241220</v>
      </c>
      <c r="D311" s="4" t="s">
        <v>4217</v>
      </c>
      <c r="E311" s="4" t="s">
        <v>4218</v>
      </c>
      <c r="F311" s="4" t="s">
        <v>4219</v>
      </c>
      <c r="G311" s="4" t="s">
        <v>116</v>
      </c>
      <c r="H311" s="4" t="s">
        <v>4220</v>
      </c>
      <c r="I311" s="4" t="s">
        <v>116</v>
      </c>
      <c r="J311" s="4" t="s">
        <v>116</v>
      </c>
      <c r="K311" s="4" t="s">
        <v>116</v>
      </c>
      <c r="L311" s="4" t="s">
        <v>116</v>
      </c>
      <c r="M311" s="5" t="s">
        <v>4221</v>
      </c>
      <c r="N311" s="5" t="s">
        <v>4222</v>
      </c>
      <c r="O311" s="4" t="s">
        <v>112</v>
      </c>
      <c r="P311" s="6" t="s">
        <v>122</v>
      </c>
      <c r="Q311" s="4" t="s">
        <v>122</v>
      </c>
      <c r="R311" s="4" t="s">
        <v>122</v>
      </c>
      <c r="S311" s="4" t="s">
        <v>4223</v>
      </c>
      <c r="T311" s="29">
        <v>9782409027734</v>
      </c>
      <c r="U311" s="4" t="s">
        <v>124</v>
      </c>
      <c r="V311" s="29">
        <v>9782409027727</v>
      </c>
      <c r="W311" s="4" t="s">
        <v>125</v>
      </c>
      <c r="X311" s="4" t="s">
        <v>126</v>
      </c>
      <c r="Y311" s="4" t="s">
        <v>112</v>
      </c>
      <c r="Z311" s="29">
        <v>2020</v>
      </c>
      <c r="AA311" s="4" t="s">
        <v>127</v>
      </c>
      <c r="AB311" s="4" t="s">
        <v>260</v>
      </c>
      <c r="AC311" s="4" t="s">
        <v>129</v>
      </c>
      <c r="AD311" s="4" t="s">
        <v>130</v>
      </c>
      <c r="AE311" s="4" t="s">
        <v>131</v>
      </c>
      <c r="AF311" s="4" t="s">
        <v>132</v>
      </c>
      <c r="AG311" s="4" t="s">
        <v>133</v>
      </c>
      <c r="AH311" s="4" t="s">
        <v>134</v>
      </c>
      <c r="AI311" s="4" t="s">
        <v>135</v>
      </c>
      <c r="AJ311" s="4" t="s">
        <v>136</v>
      </c>
      <c r="AK311" s="4" t="s">
        <v>137</v>
      </c>
      <c r="AL311" s="4" t="s">
        <v>138</v>
      </c>
      <c r="AM311" s="4" t="s">
        <v>139</v>
      </c>
      <c r="AN311" s="4" t="s">
        <v>140</v>
      </c>
      <c r="AO311" s="4" t="s">
        <v>141</v>
      </c>
      <c r="AP311" s="4" t="s">
        <v>116</v>
      </c>
      <c r="AQ311" s="4" t="s">
        <v>4224</v>
      </c>
      <c r="AR311" s="4" t="s">
        <v>76</v>
      </c>
      <c r="AS311" s="4" t="s">
        <v>4225</v>
      </c>
      <c r="AT311" s="4" t="s">
        <v>1532</v>
      </c>
      <c r="AU311" s="4" t="s">
        <v>4226</v>
      </c>
      <c r="AV311" s="4" t="s">
        <v>4227</v>
      </c>
      <c r="AW311" s="4" t="s">
        <v>1542</v>
      </c>
      <c r="AX311" s="4" t="s">
        <v>4228</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4229</v>
      </c>
      <c r="B312" s="4" t="s">
        <v>112</v>
      </c>
      <c r="C312" s="29">
        <v>20241220</v>
      </c>
      <c r="D312" s="4" t="s">
        <v>4230</v>
      </c>
      <c r="E312" s="4" t="s">
        <v>116</v>
      </c>
      <c r="F312" s="4" t="s">
        <v>1181</v>
      </c>
      <c r="G312" s="4" t="s">
        <v>116</v>
      </c>
      <c r="H312" s="4" t="s">
        <v>1182</v>
      </c>
      <c r="I312" s="4" t="s">
        <v>116</v>
      </c>
      <c r="J312" s="4" t="s">
        <v>116</v>
      </c>
      <c r="K312" s="4" t="s">
        <v>116</v>
      </c>
      <c r="L312" s="4" t="s">
        <v>116</v>
      </c>
      <c r="M312" s="5" t="s">
        <v>4231</v>
      </c>
      <c r="N312" s="5" t="s">
        <v>4232</v>
      </c>
      <c r="O312" s="4" t="s">
        <v>112</v>
      </c>
      <c r="P312" s="6" t="s">
        <v>122</v>
      </c>
      <c r="Q312" s="4" t="s">
        <v>122</v>
      </c>
      <c r="R312" s="4" t="s">
        <v>122</v>
      </c>
      <c r="S312" s="4" t="s">
        <v>4233</v>
      </c>
      <c r="T312" s="29">
        <v>9782409027284</v>
      </c>
      <c r="U312" s="4" t="s">
        <v>124</v>
      </c>
      <c r="V312" s="29">
        <v>9782409027277</v>
      </c>
      <c r="W312" s="4" t="s">
        <v>125</v>
      </c>
      <c r="X312" s="4" t="s">
        <v>126</v>
      </c>
      <c r="Y312" s="4" t="s">
        <v>112</v>
      </c>
      <c r="Z312" s="29">
        <v>2020</v>
      </c>
      <c r="AA312" s="4" t="s">
        <v>127</v>
      </c>
      <c r="AB312" s="4" t="s">
        <v>128</v>
      </c>
      <c r="AC312" s="4" t="s">
        <v>129</v>
      </c>
      <c r="AD312" s="4" t="s">
        <v>130</v>
      </c>
      <c r="AE312" s="4" t="s">
        <v>131</v>
      </c>
      <c r="AF312" s="4" t="s">
        <v>132</v>
      </c>
      <c r="AG312" s="4" t="s">
        <v>133</v>
      </c>
      <c r="AH312" s="4" t="s">
        <v>134</v>
      </c>
      <c r="AI312" s="4" t="s">
        <v>135</v>
      </c>
      <c r="AJ312" s="4" t="s">
        <v>136</v>
      </c>
      <c r="AK312" s="4" t="s">
        <v>137</v>
      </c>
      <c r="AL312" s="4" t="s">
        <v>138</v>
      </c>
      <c r="AM312" s="4" t="s">
        <v>139</v>
      </c>
      <c r="AN312" s="4" t="s">
        <v>140</v>
      </c>
      <c r="AO312" s="4" t="s">
        <v>141</v>
      </c>
      <c r="AP312" s="4" t="s">
        <v>116</v>
      </c>
      <c r="AQ312" s="4" t="s">
        <v>4234</v>
      </c>
      <c r="AR312" s="4" t="s">
        <v>76</v>
      </c>
      <c r="AS312" s="4" t="s">
        <v>4235</v>
      </c>
      <c r="AT312" s="4" t="s">
        <v>4236</v>
      </c>
      <c r="AU312" s="4" t="s">
        <v>4237</v>
      </c>
      <c r="AV312" s="4" t="s">
        <v>646</v>
      </c>
      <c r="AW312" s="4" t="s">
        <v>4238</v>
      </c>
      <c r="AX312" s="4" t="s">
        <v>4238</v>
      </c>
      <c r="AY312" s="4" t="s">
        <v>4239</v>
      </c>
      <c r="AZ312" s="4" t="s">
        <v>4240</v>
      </c>
      <c r="BA312" s="4" t="s">
        <v>202</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4241</v>
      </c>
      <c r="B313" s="4" t="s">
        <v>112</v>
      </c>
      <c r="C313" s="29">
        <v>20241220</v>
      </c>
      <c r="D313" s="4" t="s">
        <v>4242</v>
      </c>
      <c r="E313" s="4" t="s">
        <v>4243</v>
      </c>
      <c r="F313" s="4" t="s">
        <v>4244</v>
      </c>
      <c r="G313" s="4" t="s">
        <v>116</v>
      </c>
      <c r="H313" s="4" t="s">
        <v>4245</v>
      </c>
      <c r="I313" s="4" t="s">
        <v>116</v>
      </c>
      <c r="J313" s="4" t="s">
        <v>116</v>
      </c>
      <c r="K313" s="4" t="s">
        <v>116</v>
      </c>
      <c r="L313" s="4" t="s">
        <v>116</v>
      </c>
      <c r="M313" s="5" t="s">
        <v>4246</v>
      </c>
      <c r="N313" s="5" t="s">
        <v>4247</v>
      </c>
      <c r="O313" s="4" t="s">
        <v>112</v>
      </c>
      <c r="P313" s="6" t="s">
        <v>122</v>
      </c>
      <c r="Q313" s="4" t="s">
        <v>122</v>
      </c>
      <c r="R313" s="4" t="s">
        <v>122</v>
      </c>
      <c r="S313" s="4" t="s">
        <v>4248</v>
      </c>
      <c r="T313" s="29">
        <v>9782409024498</v>
      </c>
      <c r="U313" s="4" t="s">
        <v>124</v>
      </c>
      <c r="V313" s="29">
        <v>9782409024481</v>
      </c>
      <c r="W313" s="4" t="s">
        <v>125</v>
      </c>
      <c r="X313" s="4" t="s">
        <v>126</v>
      </c>
      <c r="Y313" s="4" t="s">
        <v>112</v>
      </c>
      <c r="Z313" s="29">
        <v>2020</v>
      </c>
      <c r="AA313" s="4" t="s">
        <v>127</v>
      </c>
      <c r="AB313" s="4" t="s">
        <v>260</v>
      </c>
      <c r="AC313" s="4" t="s">
        <v>129</v>
      </c>
      <c r="AD313" s="4" t="s">
        <v>130</v>
      </c>
      <c r="AE313" s="4" t="s">
        <v>131</v>
      </c>
      <c r="AF313" s="4" t="s">
        <v>132</v>
      </c>
      <c r="AG313" s="4" t="s">
        <v>133</v>
      </c>
      <c r="AH313" s="4" t="s">
        <v>134</v>
      </c>
      <c r="AI313" s="4" t="s">
        <v>135</v>
      </c>
      <c r="AJ313" s="4" t="s">
        <v>136</v>
      </c>
      <c r="AK313" s="4" t="s">
        <v>137</v>
      </c>
      <c r="AL313" s="4" t="s">
        <v>138</v>
      </c>
      <c r="AM313" s="4" t="s">
        <v>139</v>
      </c>
      <c r="AN313" s="4" t="s">
        <v>140</v>
      </c>
      <c r="AO313" s="4" t="s">
        <v>141</v>
      </c>
      <c r="AP313" s="4" t="s">
        <v>116</v>
      </c>
      <c r="AQ313" s="4" t="s">
        <v>4249</v>
      </c>
      <c r="AR313" s="4" t="s">
        <v>76</v>
      </c>
      <c r="AS313" s="4" t="s">
        <v>4250</v>
      </c>
      <c r="AT313" s="4" t="s">
        <v>4251</v>
      </c>
      <c r="AU313" s="4" t="s">
        <v>4252</v>
      </c>
      <c r="AV313" s="4" t="s">
        <v>4253</v>
      </c>
      <c r="AW313" s="4" t="s">
        <v>4254</v>
      </c>
      <c r="AX313" s="4" t="s">
        <v>4255</v>
      </c>
      <c r="AY313" s="4" t="s">
        <v>4256</v>
      </c>
      <c r="AZ313" s="4" t="s">
        <v>4257</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4258</v>
      </c>
      <c r="B314" s="4" t="s">
        <v>112</v>
      </c>
      <c r="C314" s="29">
        <v>20241220</v>
      </c>
      <c r="D314" s="4" t="s">
        <v>4259</v>
      </c>
      <c r="E314" s="4" t="s">
        <v>4260</v>
      </c>
      <c r="F314" s="4" t="s">
        <v>358</v>
      </c>
      <c r="G314" s="4" t="s">
        <v>116</v>
      </c>
      <c r="H314" s="4" t="s">
        <v>359</v>
      </c>
      <c r="I314" s="4" t="s">
        <v>116</v>
      </c>
      <c r="J314" s="4" t="s">
        <v>116</v>
      </c>
      <c r="K314" s="4" t="s">
        <v>116</v>
      </c>
      <c r="L314" s="4" t="s">
        <v>116</v>
      </c>
      <c r="M314" s="5" t="s">
        <v>4261</v>
      </c>
      <c r="N314" s="5" t="s">
        <v>4262</v>
      </c>
      <c r="O314" s="4" t="s">
        <v>112</v>
      </c>
      <c r="P314" s="6" t="s">
        <v>122</v>
      </c>
      <c r="Q314" s="4" t="s">
        <v>122</v>
      </c>
      <c r="R314" s="4" t="s">
        <v>122</v>
      </c>
      <c r="S314" s="4" t="s">
        <v>4263</v>
      </c>
      <c r="T314" s="29">
        <v>9782409028212</v>
      </c>
      <c r="U314" s="4" t="s">
        <v>124</v>
      </c>
      <c r="V314" s="29">
        <v>9782409028205</v>
      </c>
      <c r="W314" s="4" t="s">
        <v>125</v>
      </c>
      <c r="X314" s="4" t="s">
        <v>126</v>
      </c>
      <c r="Y314" s="4" t="s">
        <v>112</v>
      </c>
      <c r="Z314" s="29">
        <v>2020</v>
      </c>
      <c r="AA314" s="4" t="s">
        <v>127</v>
      </c>
      <c r="AB314" s="4" t="s">
        <v>249</v>
      </c>
      <c r="AC314" s="4" t="s">
        <v>129</v>
      </c>
      <c r="AD314" s="4" t="s">
        <v>130</v>
      </c>
      <c r="AE314" s="4" t="s">
        <v>131</v>
      </c>
      <c r="AF314" s="4" t="s">
        <v>132</v>
      </c>
      <c r="AG314" s="4" t="s">
        <v>133</v>
      </c>
      <c r="AH314" s="4" t="s">
        <v>134</v>
      </c>
      <c r="AI314" s="4" t="s">
        <v>135</v>
      </c>
      <c r="AJ314" s="4" t="s">
        <v>136</v>
      </c>
      <c r="AK314" s="4" t="s">
        <v>137</v>
      </c>
      <c r="AL314" s="4" t="s">
        <v>138</v>
      </c>
      <c r="AM314" s="4" t="s">
        <v>139</v>
      </c>
      <c r="AN314" s="4" t="s">
        <v>140</v>
      </c>
      <c r="AO314" s="4" t="s">
        <v>141</v>
      </c>
      <c r="AP314" s="4" t="s">
        <v>116</v>
      </c>
      <c r="AQ314" s="4" t="s">
        <v>4264</v>
      </c>
      <c r="AR314" s="4" t="s">
        <v>76</v>
      </c>
      <c r="AS314" s="4" t="s">
        <v>3040</v>
      </c>
      <c r="AT314" s="4" t="s">
        <v>4265</v>
      </c>
      <c r="AU314" s="4" t="s">
        <v>4266</v>
      </c>
      <c r="AV314" s="4" t="s">
        <v>4267</v>
      </c>
      <c r="AW314" s="4" t="s">
        <v>4268</v>
      </c>
      <c r="AX314" s="4" t="s">
        <v>4269</v>
      </c>
      <c r="AY314" s="4" t="s">
        <v>4270</v>
      </c>
      <c r="AZ314" s="4" t="s">
        <v>2472</v>
      </c>
      <c r="BA314" s="4" t="s">
        <v>2472</v>
      </c>
      <c r="BB314" s="4" t="s">
        <v>4271</v>
      </c>
      <c r="BC314" s="4" t="s">
        <v>4272</v>
      </c>
      <c r="BD314" s="4" t="s">
        <v>3178</v>
      </c>
      <c r="BE314" s="4" t="s">
        <v>2138</v>
      </c>
      <c r="BF314" s="4" t="s">
        <v>3044</v>
      </c>
      <c r="BG314" s="4" t="s">
        <v>4273</v>
      </c>
      <c r="BH314" s="4" t="s">
        <v>4274</v>
      </c>
      <c r="BI314" s="4" t="s">
        <v>4275</v>
      </c>
      <c r="BJ314" s="4" t="s">
        <v>4276</v>
      </c>
      <c r="BK314" s="4" t="s">
        <v>4277</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4278</v>
      </c>
      <c r="B315" s="4" t="s">
        <v>112</v>
      </c>
      <c r="C315" s="29">
        <v>20241220</v>
      </c>
      <c r="D315" s="4" t="s">
        <v>4279</v>
      </c>
      <c r="E315" s="4" t="s">
        <v>4280</v>
      </c>
      <c r="F315" s="4" t="s">
        <v>4089</v>
      </c>
      <c r="G315" s="4" t="s">
        <v>116</v>
      </c>
      <c r="H315" s="4" t="s">
        <v>4090</v>
      </c>
      <c r="I315" s="4" t="s">
        <v>116</v>
      </c>
      <c r="J315" s="4" t="s">
        <v>116</v>
      </c>
      <c r="K315" s="4" t="s">
        <v>116</v>
      </c>
      <c r="L315" s="4" t="s">
        <v>116</v>
      </c>
      <c r="M315" s="5" t="s">
        <v>4281</v>
      </c>
      <c r="N315" s="5" t="s">
        <v>2000</v>
      </c>
      <c r="O315" s="4" t="s">
        <v>112</v>
      </c>
      <c r="P315" s="6" t="s">
        <v>122</v>
      </c>
      <c r="Q315" s="4" t="s">
        <v>122</v>
      </c>
      <c r="R315" s="4" t="s">
        <v>122</v>
      </c>
      <c r="S315" s="4" t="s">
        <v>4282</v>
      </c>
      <c r="T315" s="29">
        <v>9782409024221</v>
      </c>
      <c r="U315" s="4" t="s">
        <v>124</v>
      </c>
      <c r="V315" s="29">
        <v>9782409024214</v>
      </c>
      <c r="W315" s="4" t="s">
        <v>125</v>
      </c>
      <c r="X315" s="4" t="s">
        <v>126</v>
      </c>
      <c r="Y315" s="4" t="s">
        <v>112</v>
      </c>
      <c r="Z315" s="29">
        <v>2020</v>
      </c>
      <c r="AA315" s="4" t="s">
        <v>127</v>
      </c>
      <c r="AB315" s="4" t="s">
        <v>260</v>
      </c>
      <c r="AC315" s="4" t="s">
        <v>129</v>
      </c>
      <c r="AD315" s="4" t="s">
        <v>130</v>
      </c>
      <c r="AE315" s="4" t="s">
        <v>131</v>
      </c>
      <c r="AF315" s="4" t="s">
        <v>132</v>
      </c>
      <c r="AG315" s="4" t="s">
        <v>133</v>
      </c>
      <c r="AH315" s="4" t="s">
        <v>134</v>
      </c>
      <c r="AI315" s="4" t="s">
        <v>135</v>
      </c>
      <c r="AJ315" s="4" t="s">
        <v>136</v>
      </c>
      <c r="AK315" s="4" t="s">
        <v>137</v>
      </c>
      <c r="AL315" s="4" t="s">
        <v>138</v>
      </c>
      <c r="AM315" s="4" t="s">
        <v>139</v>
      </c>
      <c r="AN315" s="4" t="s">
        <v>140</v>
      </c>
      <c r="AO315" s="4" t="s">
        <v>141</v>
      </c>
      <c r="AP315" s="4" t="s">
        <v>116</v>
      </c>
      <c r="AQ315" s="4" t="s">
        <v>4283</v>
      </c>
      <c r="AR315" s="4" t="s">
        <v>76</v>
      </c>
      <c r="AS315" s="4" t="s">
        <v>1616</v>
      </c>
      <c r="AT315" s="4" t="s">
        <v>4284</v>
      </c>
      <c r="AU315" s="4" t="s">
        <v>4285</v>
      </c>
      <c r="AV315" s="4" t="s">
        <v>4286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4287</v>
      </c>
      <c r="B316" s="4" t="s">
        <v>112</v>
      </c>
      <c r="C316" s="29">
        <v>20241220</v>
      </c>
      <c r="D316" s="4" t="s">
        <v>4288</v>
      </c>
      <c r="E316" s="4" t="s">
        <v>2553</v>
      </c>
      <c r="F316" s="4" t="s">
        <v>2554</v>
      </c>
      <c r="G316" s="4" t="s">
        <v>116</v>
      </c>
      <c r="H316" s="4" t="s">
        <v>2555</v>
      </c>
      <c r="I316" s="4" t="s">
        <v>116</v>
      </c>
      <c r="J316" s="4" t="s">
        <v>116</v>
      </c>
      <c r="K316" s="4" t="s">
        <v>116</v>
      </c>
      <c r="L316" s="4" t="s">
        <v>116</v>
      </c>
      <c r="M316" s="5" t="s">
        <v>4281</v>
      </c>
      <c r="N316" s="5" t="s">
        <v>4289</v>
      </c>
      <c r="O316" s="4" t="s">
        <v>112</v>
      </c>
      <c r="P316" s="6" t="s">
        <v>122</v>
      </c>
      <c r="Q316" s="4" t="s">
        <v>122</v>
      </c>
      <c r="R316" s="4" t="s">
        <v>122</v>
      </c>
      <c r="S316" s="4" t="s">
        <v>4290</v>
      </c>
      <c r="T316" s="29">
        <v>9782409024054</v>
      </c>
      <c r="U316" s="4" t="s">
        <v>124</v>
      </c>
      <c r="V316" s="29">
        <v>9782409024047</v>
      </c>
      <c r="W316" s="4" t="s">
        <v>125</v>
      </c>
      <c r="X316" s="4" t="s">
        <v>126</v>
      </c>
      <c r="Y316" s="4" t="s">
        <v>112</v>
      </c>
      <c r="Z316" s="29">
        <v>2020</v>
      </c>
      <c r="AA316" s="4" t="s">
        <v>127</v>
      </c>
      <c r="AB316" s="4" t="s">
        <v>152</v>
      </c>
      <c r="AC316" s="4" t="s">
        <v>129</v>
      </c>
      <c r="AD316" s="4" t="s">
        <v>130</v>
      </c>
      <c r="AE316" s="4" t="s">
        <v>131</v>
      </c>
      <c r="AF316" s="4" t="s">
        <v>132</v>
      </c>
      <c r="AG316" s="4" t="s">
        <v>133</v>
      </c>
      <c r="AH316" s="4" t="s">
        <v>134</v>
      </c>
      <c r="AI316" s="4" t="s">
        <v>135</v>
      </c>
      <c r="AJ316" s="4" t="s">
        <v>136</v>
      </c>
      <c r="AK316" s="4" t="s">
        <v>137</v>
      </c>
      <c r="AL316" s="4" t="s">
        <v>138</v>
      </c>
      <c r="AM316" s="4" t="s">
        <v>139</v>
      </c>
      <c r="AN316" s="4" t="s">
        <v>140</v>
      </c>
      <c r="AO316" s="4" t="s">
        <v>141</v>
      </c>
      <c r="AP316" s="4" t="s">
        <v>116</v>
      </c>
      <c r="AQ316" s="4" t="s">
        <v>4291</v>
      </c>
      <c r="AR316" s="4" t="s">
        <v>76</v>
      </c>
      <c r="AS316" s="4" t="s">
        <v>2559</v>
      </c>
      <c r="AT316" s="4" t="s">
        <v>2560</v>
      </c>
      <c r="AU316" s="4" t="s">
        <v>2561</v>
      </c>
      <c r="AV316" s="4" t="s">
        <v>2562</v>
      </c>
      <c r="AW316" s="4" t="s">
        <v>2563</v>
      </c>
      <c r="AX316" s="4" t="s">
        <v>2564</v>
      </c>
      <c r="AY316" s="4" t="s">
        <v>4292</v>
      </c>
      <c r="AZ316" s="4" t="s">
        <v>1473</v>
      </c>
      <c r="BA316" s="4" t="s">
        <v>4293</v>
      </c>
      <c r="BB316" s="4" t="s">
        <v>2566</v>
      </c>
      <c r="BC316" s="4" t="s">
        <v>2566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4294</v>
      </c>
      <c r="B317" s="4" t="s">
        <v>112</v>
      </c>
      <c r="C317" s="29">
        <v>20241220</v>
      </c>
      <c r="D317" s="4" t="s">
        <v>4295</v>
      </c>
      <c r="E317" s="4" t="s">
        <v>4296</v>
      </c>
      <c r="F317" s="4" t="s">
        <v>718</v>
      </c>
      <c r="G317" s="4" t="s">
        <v>116</v>
      </c>
      <c r="H317" s="4" t="s">
        <v>719</v>
      </c>
      <c r="I317" s="4" t="s">
        <v>116</v>
      </c>
      <c r="J317" s="4" t="s">
        <v>116</v>
      </c>
      <c r="K317" s="4" t="s">
        <v>116</v>
      </c>
      <c r="L317" s="4" t="s">
        <v>116</v>
      </c>
      <c r="M317" s="5" t="s">
        <v>4246</v>
      </c>
      <c r="N317" s="5" t="s">
        <v>4297</v>
      </c>
      <c r="O317" s="4" t="s">
        <v>112</v>
      </c>
      <c r="P317" s="6" t="s">
        <v>122</v>
      </c>
      <c r="Q317" s="4" t="s">
        <v>122</v>
      </c>
      <c r="R317" s="4" t="s">
        <v>122</v>
      </c>
      <c r="S317" s="4" t="s">
        <v>4298</v>
      </c>
      <c r="T317" s="29">
        <v>9782409025112</v>
      </c>
      <c r="U317" s="4" t="s">
        <v>124</v>
      </c>
      <c r="V317" s="29">
        <v>9782409025105</v>
      </c>
      <c r="W317" s="4" t="s">
        <v>125</v>
      </c>
      <c r="X317" s="4" t="s">
        <v>126</v>
      </c>
      <c r="Y317" s="4" t="s">
        <v>112</v>
      </c>
      <c r="Z317" s="29">
        <v>2020</v>
      </c>
      <c r="AA317" s="4" t="s">
        <v>127</v>
      </c>
      <c r="AB317" s="4" t="s">
        <v>164</v>
      </c>
      <c r="AC317" s="4" t="s">
        <v>129</v>
      </c>
      <c r="AD317" s="4" t="s">
        <v>130</v>
      </c>
      <c r="AE317" s="4" t="s">
        <v>131</v>
      </c>
      <c r="AF317" s="4" t="s">
        <v>132</v>
      </c>
      <c r="AG317" s="4" t="s">
        <v>133</v>
      </c>
      <c r="AH317" s="4" t="s">
        <v>134</v>
      </c>
      <c r="AI317" s="4" t="s">
        <v>135</v>
      </c>
      <c r="AJ317" s="4" t="s">
        <v>136</v>
      </c>
      <c r="AK317" s="4" t="s">
        <v>137</v>
      </c>
      <c r="AL317" s="4" t="s">
        <v>138</v>
      </c>
      <c r="AM317" s="4" t="s">
        <v>139</v>
      </c>
      <c r="AN317" s="4" t="s">
        <v>140</v>
      </c>
      <c r="AO317" s="4" t="s">
        <v>141</v>
      </c>
      <c r="AP317" s="4" t="s">
        <v>116</v>
      </c>
      <c r="AQ317" s="4" t="s">
        <v>4299</v>
      </c>
      <c r="AR317" s="4" t="s">
        <v>76</v>
      </c>
      <c r="AS317" s="4" t="s">
        <v>2194</v>
      </c>
      <c r="AT317" s="4" t="s">
        <v>4300</v>
      </c>
      <c r="AU317" s="4" t="s">
        <v>4301</v>
      </c>
      <c r="AV317" s="4" t="s">
        <v>4302</v>
      </c>
      <c r="AW317" s="4" t="s">
        <v>4303</v>
      </c>
      <c r="AX317" s="4" t="s">
        <v>1657</v>
      </c>
      <c r="AY317" s="4" t="s">
        <v>805</v>
      </c>
      <c r="AZ317" s="4" t="s">
        <v>4304</v>
      </c>
      <c r="BA317" s="4" t="s">
        <v>4305</v>
      </c>
      <c r="BB317" s="4" t="s">
        <v>4306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4307</v>
      </c>
      <c r="B318" s="4" t="s">
        <v>112</v>
      </c>
      <c r="C318" s="29">
        <v>20241220</v>
      </c>
      <c r="D318" s="4" t="s">
        <v>4308</v>
      </c>
      <c r="E318" s="4" t="s">
        <v>4309</v>
      </c>
      <c r="F318" s="4" t="s">
        <v>3711</v>
      </c>
      <c r="G318" s="4" t="s">
        <v>116</v>
      </c>
      <c r="H318" s="4" t="s">
        <v>3712</v>
      </c>
      <c r="I318" s="4" t="s">
        <v>116</v>
      </c>
      <c r="J318" s="4" t="s">
        <v>116</v>
      </c>
      <c r="K318" s="4" t="s">
        <v>116</v>
      </c>
      <c r="L318" s="4" t="s">
        <v>116</v>
      </c>
      <c r="M318" s="5" t="s">
        <v>4310</v>
      </c>
      <c r="N318" s="5" t="s">
        <v>4311</v>
      </c>
      <c r="O318" s="4" t="s">
        <v>112</v>
      </c>
      <c r="P318" s="6" t="s">
        <v>122</v>
      </c>
      <c r="Q318" s="4" t="s">
        <v>122</v>
      </c>
      <c r="R318" s="4" t="s">
        <v>122</v>
      </c>
      <c r="S318" s="4" t="s">
        <v>4312</v>
      </c>
      <c r="T318" s="29">
        <v>9782409026201</v>
      </c>
      <c r="U318" s="4" t="s">
        <v>124</v>
      </c>
      <c r="V318" s="29">
        <v>9782409026195</v>
      </c>
      <c r="W318" s="4" t="s">
        <v>125</v>
      </c>
      <c r="X318" s="4" t="s">
        <v>126</v>
      </c>
      <c r="Y318" s="4" t="s">
        <v>112</v>
      </c>
      <c r="Z318" s="29">
        <v>2020</v>
      </c>
      <c r="AA318" s="4" t="s">
        <v>127</v>
      </c>
      <c r="AB318" s="4" t="s">
        <v>1043</v>
      </c>
      <c r="AC318" s="4" t="s">
        <v>129</v>
      </c>
      <c r="AD318" s="4" t="s">
        <v>130</v>
      </c>
      <c r="AE318" s="4" t="s">
        <v>131</v>
      </c>
      <c r="AF318" s="4" t="s">
        <v>132</v>
      </c>
      <c r="AG318" s="4" t="s">
        <v>133</v>
      </c>
      <c r="AH318" s="4" t="s">
        <v>134</v>
      </c>
      <c r="AI318" s="4" t="s">
        <v>135</v>
      </c>
      <c r="AJ318" s="4" t="s">
        <v>136</v>
      </c>
      <c r="AK318" s="4" t="s">
        <v>137</v>
      </c>
      <c r="AL318" s="4" t="s">
        <v>138</v>
      </c>
      <c r="AM318" s="4" t="s">
        <v>139</v>
      </c>
      <c r="AN318" s="4" t="s">
        <v>140</v>
      </c>
      <c r="AO318" s="4" t="s">
        <v>141</v>
      </c>
      <c r="AP318" s="4" t="s">
        <v>116</v>
      </c>
      <c r="AQ318" s="4" t="s">
        <v>4313</v>
      </c>
      <c r="AR318" s="4" t="s">
        <v>76</v>
      </c>
      <c r="AS318" s="29">
        <v>200</v>
      </c>
      <c r="AT318" s="29">
        <v>200</v>
      </c>
      <c r="AU318" s="4" t="s">
        <v>3717</v>
      </c>
      <c r="AV318" s="4" t="s">
        <v>4314</v>
      </c>
      <c r="AW318" s="4" t="s">
        <v>4315</v>
      </c>
      <c r="AX318" s="4" t="s">
        <v>3719</v>
      </c>
      <c r="AY318" s="4" t="s">
        <v>3720</v>
      </c>
      <c r="AZ318" s="4" t="s">
        <v>2332</v>
      </c>
      <c r="BA318" s="4" t="s">
        <v>3721</v>
      </c>
      <c r="BB318" s="4" t="s">
        <v>4316</v>
      </c>
      <c r="BC318" s="4" t="s">
        <v>3722</v>
      </c>
      <c r="BD318" s="29">
        <v>125</v>
      </c>
      <c r="BE318" s="29">
        <v>301</v>
      </c>
      <c r="BF318" s="4" t="s">
        <v>4317</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4318</v>
      </c>
      <c r="B319" s="4" t="s">
        <v>112</v>
      </c>
      <c r="C319" s="29">
        <v>20241220</v>
      </c>
      <c r="D319" s="4" t="s">
        <v>4319</v>
      </c>
      <c r="E319" s="4" t="s">
        <v>4320</v>
      </c>
      <c r="F319" s="4" t="s">
        <v>4321</v>
      </c>
      <c r="G319" s="4" t="s">
        <v>116</v>
      </c>
      <c r="H319" s="4" t="s">
        <v>4322</v>
      </c>
      <c r="I319" s="4" t="s">
        <v>116</v>
      </c>
      <c r="J319" s="4" t="s">
        <v>116</v>
      </c>
      <c r="K319" s="4" t="s">
        <v>116</v>
      </c>
      <c r="L319" s="4" t="s">
        <v>116</v>
      </c>
      <c r="M319" s="5" t="s">
        <v>4246</v>
      </c>
      <c r="N319" s="5" t="s">
        <v>4323</v>
      </c>
      <c r="O319" s="4" t="s">
        <v>112</v>
      </c>
      <c r="P319" s="6" t="s">
        <v>122</v>
      </c>
      <c r="Q319" s="4" t="s">
        <v>122</v>
      </c>
      <c r="R319" s="4" t="s">
        <v>122</v>
      </c>
      <c r="S319" s="4" t="s">
        <v>4324</v>
      </c>
      <c r="T319" s="29">
        <v>9782409024993</v>
      </c>
      <c r="U319" s="4" t="s">
        <v>124</v>
      </c>
      <c r="V319" s="29">
        <v>9782409024986</v>
      </c>
      <c r="W319" s="4" t="s">
        <v>125</v>
      </c>
      <c r="X319" s="4" t="s">
        <v>126</v>
      </c>
      <c r="Y319" s="4" t="s">
        <v>112</v>
      </c>
      <c r="Z319" s="29">
        <v>2020</v>
      </c>
      <c r="AA319" s="4" t="s">
        <v>127</v>
      </c>
      <c r="AB319" s="4" t="s">
        <v>128</v>
      </c>
      <c r="AC319" s="4" t="s">
        <v>129</v>
      </c>
      <c r="AD319" s="4" t="s">
        <v>130</v>
      </c>
      <c r="AE319" s="4" t="s">
        <v>131</v>
      </c>
      <c r="AF319" s="4" t="s">
        <v>132</v>
      </c>
      <c r="AG319" s="4" t="s">
        <v>133</v>
      </c>
      <c r="AH319" s="4" t="s">
        <v>134</v>
      </c>
      <c r="AI319" s="4" t="s">
        <v>135</v>
      </c>
      <c r="AJ319" s="4" t="s">
        <v>136</v>
      </c>
      <c r="AK319" s="4" t="s">
        <v>137</v>
      </c>
      <c r="AL319" s="4" t="s">
        <v>138</v>
      </c>
      <c r="AM319" s="4" t="s">
        <v>139</v>
      </c>
      <c r="AN319" s="4" t="s">
        <v>140</v>
      </c>
      <c r="AO319" s="4" t="s">
        <v>141</v>
      </c>
      <c r="AP319" s="4" t="s">
        <v>116</v>
      </c>
      <c r="AQ319" s="4" t="s">
        <v>4325</v>
      </c>
      <c r="AR319" s="4" t="s">
        <v>76</v>
      </c>
      <c r="AS319" s="4" t="s">
        <v>4326</v>
      </c>
      <c r="AT319" s="4" t="s">
        <v>2773</v>
      </c>
      <c r="AU319" s="4" t="s">
        <v>4327</v>
      </c>
      <c r="AV319" s="4" t="s">
        <v>4328</v>
      </c>
      <c r="AW319" s="4" t="s">
        <v>3963</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4329</v>
      </c>
      <c r="B320" s="4" t="s">
        <v>112</v>
      </c>
      <c r="C320" s="29">
        <v>20241220</v>
      </c>
      <c r="D320" s="4" t="s">
        <v>4330</v>
      </c>
      <c r="E320" s="4" t="s">
        <v>116</v>
      </c>
      <c r="F320" s="4" t="s">
        <v>474</v>
      </c>
      <c r="G320" s="4" t="s">
        <v>116</v>
      </c>
      <c r="H320" s="4" t="s">
        <v>475</v>
      </c>
      <c r="I320" s="4" t="s">
        <v>116</v>
      </c>
      <c r="J320" s="4" t="s">
        <v>116</v>
      </c>
      <c r="K320" s="4" t="s">
        <v>116</v>
      </c>
      <c r="L320" s="4" t="s">
        <v>116</v>
      </c>
      <c r="M320" s="5" t="s">
        <v>4331</v>
      </c>
      <c r="N320" s="5" t="s">
        <v>4332</v>
      </c>
      <c r="O320" s="4" t="s">
        <v>112</v>
      </c>
      <c r="P320" s="6" t="s">
        <v>122</v>
      </c>
      <c r="Q320" s="4" t="s">
        <v>122</v>
      </c>
      <c r="R320" s="4" t="s">
        <v>122</v>
      </c>
      <c r="S320" s="4" t="s">
        <v>4333</v>
      </c>
      <c r="T320" s="29">
        <v>9782409025990</v>
      </c>
      <c r="U320" s="4" t="s">
        <v>124</v>
      </c>
      <c r="V320" s="29">
        <v>9782409025983</v>
      </c>
      <c r="W320" s="4" t="s">
        <v>125</v>
      </c>
      <c r="X320" s="4" t="s">
        <v>126</v>
      </c>
      <c r="Y320" s="4" t="s">
        <v>112</v>
      </c>
      <c r="Z320" s="29">
        <v>2020</v>
      </c>
      <c r="AA320" s="4" t="s">
        <v>127</v>
      </c>
      <c r="AB320" s="4" t="s">
        <v>152</v>
      </c>
      <c r="AC320" s="4" t="s">
        <v>129</v>
      </c>
      <c r="AD320" s="4" t="s">
        <v>130</v>
      </c>
      <c r="AE320" s="4" t="s">
        <v>131</v>
      </c>
      <c r="AF320" s="4" t="s">
        <v>132</v>
      </c>
      <c r="AG320" s="4" t="s">
        <v>133</v>
      </c>
      <c r="AH320" s="4" t="s">
        <v>134</v>
      </c>
      <c r="AI320" s="4" t="s">
        <v>135</v>
      </c>
      <c r="AJ320" s="4" t="s">
        <v>136</v>
      </c>
      <c r="AK320" s="4" t="s">
        <v>137</v>
      </c>
      <c r="AL320" s="4" t="s">
        <v>138</v>
      </c>
      <c r="AM320" s="4" t="s">
        <v>139</v>
      </c>
      <c r="AN320" s="4" t="s">
        <v>140</v>
      </c>
      <c r="AO320" s="4" t="s">
        <v>141</v>
      </c>
      <c r="AP320" s="4" t="s">
        <v>116</v>
      </c>
      <c r="AQ320" s="4" t="s">
        <v>4334</v>
      </c>
      <c r="AR320" s="4" t="s">
        <v>76</v>
      </c>
      <c r="AS320" s="4" t="s">
        <v>785</v>
      </c>
      <c r="AT320" s="4" t="s">
        <v>1114</v>
      </c>
      <c r="AU320" s="4" t="s">
        <v>1350</v>
      </c>
      <c r="AV320" s="4" t="s">
        <v>4335</v>
      </c>
      <c r="AW320" s="4" t="s">
        <v>1116</v>
      </c>
      <c r="AX320" s="4" t="s">
        <v>116</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4336</v>
      </c>
      <c r="B321" s="4" t="s">
        <v>112</v>
      </c>
      <c r="C321" s="29">
        <v>20241220</v>
      </c>
      <c r="D321" s="4" t="s">
        <v>4337</v>
      </c>
      <c r="E321" s="4" t="s">
        <v>4338</v>
      </c>
      <c r="F321" s="4" t="s">
        <v>2220</v>
      </c>
      <c r="G321" s="4" t="s">
        <v>116</v>
      </c>
      <c r="H321" s="4" t="s">
        <v>2221</v>
      </c>
      <c r="I321" s="4" t="s">
        <v>116</v>
      </c>
      <c r="J321" s="4" t="s">
        <v>116</v>
      </c>
      <c r="K321" s="4" t="s">
        <v>116</v>
      </c>
      <c r="L321" s="4" t="s">
        <v>116</v>
      </c>
      <c r="M321" s="5" t="s">
        <v>4339</v>
      </c>
      <c r="N321" s="5" t="s">
        <v>4340</v>
      </c>
      <c r="O321" s="4" t="s">
        <v>112</v>
      </c>
      <c r="P321" s="6" t="s">
        <v>122</v>
      </c>
      <c r="Q321" s="4" t="s">
        <v>122</v>
      </c>
      <c r="R321" s="4" t="s">
        <v>122</v>
      </c>
      <c r="S321" s="4" t="s">
        <v>4341</v>
      </c>
      <c r="T321" s="29">
        <v>9782409022913</v>
      </c>
      <c r="U321" s="4" t="s">
        <v>124</v>
      </c>
      <c r="V321" s="29">
        <v>9782409022906</v>
      </c>
      <c r="W321" s="4" t="s">
        <v>125</v>
      </c>
      <c r="X321" s="4" t="s">
        <v>126</v>
      </c>
      <c r="Y321" s="4" t="s">
        <v>112</v>
      </c>
      <c r="Z321" s="29">
        <v>2020</v>
      </c>
      <c r="AA321" s="4" t="s">
        <v>127</v>
      </c>
      <c r="AB321" s="4" t="s">
        <v>222</v>
      </c>
      <c r="AC321" s="4" t="s">
        <v>129</v>
      </c>
      <c r="AD321" s="4" t="s">
        <v>130</v>
      </c>
      <c r="AE321" s="4" t="s">
        <v>131</v>
      </c>
      <c r="AF321" s="4" t="s">
        <v>132</v>
      </c>
      <c r="AG321" s="4" t="s">
        <v>133</v>
      </c>
      <c r="AH321" s="4" t="s">
        <v>134</v>
      </c>
      <c r="AI321" s="4" t="s">
        <v>135</v>
      </c>
      <c r="AJ321" s="4" t="s">
        <v>136</v>
      </c>
      <c r="AK321" s="4" t="s">
        <v>137</v>
      </c>
      <c r="AL321" s="4" t="s">
        <v>138</v>
      </c>
      <c r="AM321" s="4" t="s">
        <v>139</v>
      </c>
      <c r="AN321" s="4" t="s">
        <v>140</v>
      </c>
      <c r="AO321" s="4" t="s">
        <v>141</v>
      </c>
      <c r="AP321" s="4" t="s">
        <v>116</v>
      </c>
      <c r="AQ321" s="4" t="s">
        <v>4342</v>
      </c>
      <c r="AR321" s="4" t="s">
        <v>76</v>
      </c>
      <c r="AS321" s="4" t="s">
        <v>3318</v>
      </c>
      <c r="AT321" s="4" t="s">
        <v>4343</v>
      </c>
      <c r="AU321" s="4" t="s">
        <v>1482</v>
      </c>
      <c r="AV321" s="4" t="s">
        <v>4344</v>
      </c>
      <c r="AW321" s="4" t="s">
        <v>4345</v>
      </c>
      <c r="AX321" s="4" t="s">
        <v>4346</v>
      </c>
      <c r="AY321" s="4" t="s">
        <v>4347</v>
      </c>
      <c r="AZ321" s="4" t="s">
        <v>232</v>
      </c>
      <c r="BA321" s="4" t="s">
        <v>980</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4348</v>
      </c>
      <c r="B322" s="4" t="s">
        <v>112</v>
      </c>
      <c r="C322" s="29">
        <v>20241220</v>
      </c>
      <c r="D322" s="4" t="s">
        <v>4349</v>
      </c>
      <c r="E322" s="4" t="s">
        <v>4350</v>
      </c>
      <c r="F322" s="4" t="s">
        <v>3927</v>
      </c>
      <c r="G322" s="4" t="s">
        <v>116</v>
      </c>
      <c r="H322" s="4" t="s">
        <v>3928</v>
      </c>
      <c r="I322" s="4" t="s">
        <v>116</v>
      </c>
      <c r="J322" s="4" t="s">
        <v>116</v>
      </c>
      <c r="K322" s="4" t="s">
        <v>116</v>
      </c>
      <c r="L322" s="4" t="s">
        <v>116</v>
      </c>
      <c r="M322" s="5" t="s">
        <v>4281</v>
      </c>
      <c r="N322" s="5" t="s">
        <v>2810</v>
      </c>
      <c r="O322" s="4" t="s">
        <v>112</v>
      </c>
      <c r="P322" s="6" t="s">
        <v>122</v>
      </c>
      <c r="Q322" s="4" t="s">
        <v>122</v>
      </c>
      <c r="R322" s="4" t="s">
        <v>122</v>
      </c>
      <c r="S322" s="4" t="s">
        <v>4351</v>
      </c>
      <c r="T322" s="29">
        <v>9782409024269</v>
      </c>
      <c r="U322" s="4" t="s">
        <v>124</v>
      </c>
      <c r="V322" s="29">
        <v>9782409024252</v>
      </c>
      <c r="W322" s="4" t="s">
        <v>125</v>
      </c>
      <c r="X322" s="4" t="s">
        <v>126</v>
      </c>
      <c r="Y322" s="4" t="s">
        <v>112</v>
      </c>
      <c r="Z322" s="29">
        <v>2020</v>
      </c>
      <c r="AA322" s="4" t="s">
        <v>127</v>
      </c>
      <c r="AB322" s="4" t="s">
        <v>164</v>
      </c>
      <c r="AC322" s="4" t="s">
        <v>129</v>
      </c>
      <c r="AD322" s="4" t="s">
        <v>130</v>
      </c>
      <c r="AE322" s="4" t="s">
        <v>131</v>
      </c>
      <c r="AF322" s="4" t="s">
        <v>132</v>
      </c>
      <c r="AG322" s="4" t="s">
        <v>133</v>
      </c>
      <c r="AH322" s="4" t="s">
        <v>134</v>
      </c>
      <c r="AI322" s="4" t="s">
        <v>135</v>
      </c>
      <c r="AJ322" s="4" t="s">
        <v>136</v>
      </c>
      <c r="AK322" s="4" t="s">
        <v>137</v>
      </c>
      <c r="AL322" s="4" t="s">
        <v>138</v>
      </c>
      <c r="AM322" s="4" t="s">
        <v>139</v>
      </c>
      <c r="AN322" s="4" t="s">
        <v>140</v>
      </c>
      <c r="AO322" s="4" t="s">
        <v>141</v>
      </c>
      <c r="AP322" s="4" t="s">
        <v>116</v>
      </c>
      <c r="AQ322" s="4" t="s">
        <v>4352</v>
      </c>
      <c r="AR322" s="4" t="s">
        <v>76</v>
      </c>
      <c r="AS322" s="4" t="s">
        <v>3411</v>
      </c>
      <c r="AT322" s="4" t="s">
        <v>4353</v>
      </c>
      <c r="AU322" s="4" t="s">
        <v>1554</v>
      </c>
      <c r="AV322" s="4" t="s">
        <v>4354</v>
      </c>
      <c r="AW322" s="4" t="s">
        <v>4355</v>
      </c>
      <c r="AX322" s="4" t="s">
        <v>1254</v>
      </c>
      <c r="AY322" s="4" t="s">
        <v>4356</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4357</v>
      </c>
      <c r="B323" s="4" t="s">
        <v>112</v>
      </c>
      <c r="C323" s="29">
        <v>20241220</v>
      </c>
      <c r="D323" s="4" t="s">
        <v>4358</v>
      </c>
      <c r="E323" s="4" t="s">
        <v>4359</v>
      </c>
      <c r="F323" s="4" t="s">
        <v>4360</v>
      </c>
      <c r="G323" s="4" t="s">
        <v>116</v>
      </c>
      <c r="H323" s="4" t="s">
        <v>4361</v>
      </c>
      <c r="I323" s="4" t="s">
        <v>116</v>
      </c>
      <c r="J323" s="4" t="s">
        <v>116</v>
      </c>
      <c r="K323" s="4" t="s">
        <v>116</v>
      </c>
      <c r="L323" s="4" t="s">
        <v>116</v>
      </c>
      <c r="M323" s="5" t="s">
        <v>4221</v>
      </c>
      <c r="N323" s="5" t="s">
        <v>1183</v>
      </c>
      <c r="O323" s="4" t="s">
        <v>112</v>
      </c>
      <c r="P323" s="6" t="s">
        <v>122</v>
      </c>
      <c r="Q323" s="4" t="s">
        <v>122</v>
      </c>
      <c r="R323" s="4" t="s">
        <v>122</v>
      </c>
      <c r="S323" s="4" t="s">
        <v>4362</v>
      </c>
      <c r="T323" s="29">
        <v>9782409027772</v>
      </c>
      <c r="U323" s="4" t="s">
        <v>124</v>
      </c>
      <c r="V323" s="29">
        <v>9782409027765</v>
      </c>
      <c r="W323" s="4" t="s">
        <v>125</v>
      </c>
      <c r="X323" s="4" t="s">
        <v>126</v>
      </c>
      <c r="Y323" s="4" t="s">
        <v>112</v>
      </c>
      <c r="Z323" s="29">
        <v>2020</v>
      </c>
      <c r="AA323" s="4" t="s">
        <v>127</v>
      </c>
      <c r="AB323" s="4" t="s">
        <v>260</v>
      </c>
      <c r="AC323" s="4" t="s">
        <v>129</v>
      </c>
      <c r="AD323" s="4" t="s">
        <v>130</v>
      </c>
      <c r="AE323" s="4" t="s">
        <v>131</v>
      </c>
      <c r="AF323" s="4" t="s">
        <v>132</v>
      </c>
      <c r="AG323" s="4" t="s">
        <v>133</v>
      </c>
      <c r="AH323" s="4" t="s">
        <v>134</v>
      </c>
      <c r="AI323" s="4" t="s">
        <v>135</v>
      </c>
      <c r="AJ323" s="4" t="s">
        <v>136</v>
      </c>
      <c r="AK323" s="4" t="s">
        <v>137</v>
      </c>
      <c r="AL323" s="4" t="s">
        <v>138</v>
      </c>
      <c r="AM323" s="4" t="s">
        <v>139</v>
      </c>
      <c r="AN323" s="4" t="s">
        <v>140</v>
      </c>
      <c r="AO323" s="4" t="s">
        <v>141</v>
      </c>
      <c r="AP323" s="4" t="s">
        <v>116</v>
      </c>
      <c r="AQ323" s="4" t="s">
        <v>4363</v>
      </c>
      <c r="AR323" s="4" t="s">
        <v>76</v>
      </c>
      <c r="AS323" s="4" t="s">
        <v>2773</v>
      </c>
      <c r="AT323" s="4" t="s">
        <v>4364</v>
      </c>
      <c r="AU323" s="4" t="s">
        <v>4365</v>
      </c>
      <c r="AV323" s="4" t="s">
        <v>4366</v>
      </c>
      <c r="AW323" s="4" t="s">
        <v>4367</v>
      </c>
      <c r="AX323" s="4" t="s">
        <v>4368</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4369</v>
      </c>
      <c r="B324" s="4" t="s">
        <v>112</v>
      </c>
      <c r="C324" s="29">
        <v>20241220</v>
      </c>
      <c r="D324" s="4" t="s">
        <v>1729</v>
      </c>
      <c r="E324" s="4" t="s">
        <v>4370</v>
      </c>
      <c r="F324" s="4" t="s">
        <v>4371</v>
      </c>
      <c r="G324" s="4" t="s">
        <v>116</v>
      </c>
      <c r="H324" s="4" t="s">
        <v>4372</v>
      </c>
      <c r="I324" s="4" t="s">
        <v>116</v>
      </c>
      <c r="J324" s="4" t="s">
        <v>116</v>
      </c>
      <c r="K324" s="4" t="s">
        <v>116</v>
      </c>
      <c r="L324" s="4" t="s">
        <v>116</v>
      </c>
      <c r="M324" s="5" t="s">
        <v>4281</v>
      </c>
      <c r="N324" s="5" t="s">
        <v>4373</v>
      </c>
      <c r="O324" s="4" t="s">
        <v>112</v>
      </c>
      <c r="P324" s="6" t="s">
        <v>122</v>
      </c>
      <c r="Q324" s="4" t="s">
        <v>122</v>
      </c>
      <c r="R324" s="4" t="s">
        <v>122</v>
      </c>
      <c r="S324" s="4" t="s">
        <v>4374</v>
      </c>
      <c r="T324" s="29">
        <v>9782409024146</v>
      </c>
      <c r="U324" s="4" t="s">
        <v>124</v>
      </c>
      <c r="V324" s="29">
        <v>9782409024139</v>
      </c>
      <c r="W324" s="4" t="s">
        <v>125</v>
      </c>
      <c r="X324" s="4" t="s">
        <v>126</v>
      </c>
      <c r="Y324" s="4" t="s">
        <v>112</v>
      </c>
      <c r="Z324" s="29">
        <v>2020</v>
      </c>
      <c r="AA324" s="4" t="s">
        <v>127</v>
      </c>
      <c r="AB324" s="4" t="s">
        <v>164</v>
      </c>
      <c r="AC324" s="4" t="s">
        <v>129</v>
      </c>
      <c r="AD324" s="4" t="s">
        <v>130</v>
      </c>
      <c r="AE324" s="4" t="s">
        <v>131</v>
      </c>
      <c r="AF324" s="4" t="s">
        <v>132</v>
      </c>
      <c r="AG324" s="4" t="s">
        <v>133</v>
      </c>
      <c r="AH324" s="4" t="s">
        <v>134</v>
      </c>
      <c r="AI324" s="4" t="s">
        <v>135</v>
      </c>
      <c r="AJ324" s="4" t="s">
        <v>136</v>
      </c>
      <c r="AK324" s="4" t="s">
        <v>137</v>
      </c>
      <c r="AL324" s="4" t="s">
        <v>138</v>
      </c>
      <c r="AM324" s="4" t="s">
        <v>139</v>
      </c>
      <c r="AN324" s="4" t="s">
        <v>140</v>
      </c>
      <c r="AO324" s="4" t="s">
        <v>141</v>
      </c>
      <c r="AP324" s="4" t="s">
        <v>116</v>
      </c>
      <c r="AQ324" s="4" t="s">
        <v>4375</v>
      </c>
      <c r="AR324" s="4" t="s">
        <v>76</v>
      </c>
      <c r="AS324" s="4" t="s">
        <v>1239</v>
      </c>
      <c r="AT324" s="4" t="s">
        <v>4376</v>
      </c>
      <c r="AU324" s="4" t="s">
        <v>1241</v>
      </c>
      <c r="AV324" s="4" t="s">
        <v>4377</v>
      </c>
      <c r="AW324" s="4" t="s">
        <v>1739</v>
      </c>
      <c r="AX324" s="4" t="s">
        <v>4378</v>
      </c>
      <c r="AY324" s="4" t="s">
        <v>4379</v>
      </c>
      <c r="AZ324" s="4" t="s">
        <v>1740</v>
      </c>
      <c r="BA324" s="4" t="s">
        <v>4380</v>
      </c>
      <c r="BB324" s="4" t="s">
        <v>4381</v>
      </c>
      <c r="BC324" s="4" t="s">
        <v>4382</v>
      </c>
      <c r="BD324" s="13" t="s">
        <v>4383</v>
      </c>
      <c r="BE324" s="13" t="s">
        <v>4384</v>
      </c>
      <c r="BF324" s="13" t="s">
        <v>759</v>
      </c>
      <c r="BG324" s="13" t="s">
        <v>4385</v>
      </c>
      <c r="BH324" s="13" t="s">
        <v>4386</v>
      </c>
      <c r="BI324" s="13" t="s">
        <v>1485</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4387</v>
      </c>
      <c r="B325" s="4" t="s">
        <v>112</v>
      </c>
      <c r="C325" s="29">
        <v>20241220</v>
      </c>
      <c r="D325" s="4" t="s">
        <v>4388</v>
      </c>
      <c r="E325" s="4" t="s">
        <v>4389</v>
      </c>
      <c r="F325" s="4" t="s">
        <v>4390</v>
      </c>
      <c r="G325" s="4" t="s">
        <v>116</v>
      </c>
      <c r="H325" s="4" t="s">
        <v>4391</v>
      </c>
      <c r="I325" s="4" t="s">
        <v>116</v>
      </c>
      <c r="J325" s="4" t="s">
        <v>116</v>
      </c>
      <c r="K325" s="4" t="s">
        <v>116</v>
      </c>
      <c r="L325" s="4" t="s">
        <v>116</v>
      </c>
      <c r="M325" s="5" t="s">
        <v>4392</v>
      </c>
      <c r="N325" s="5" t="s">
        <v>4018</v>
      </c>
      <c r="O325" s="4" t="s">
        <v>112</v>
      </c>
      <c r="P325" s="6" t="s">
        <v>122</v>
      </c>
      <c r="Q325" s="4" t="s">
        <v>122</v>
      </c>
      <c r="R325" s="4" t="s">
        <v>122</v>
      </c>
      <c r="S325" s="4" t="s">
        <v>4393</v>
      </c>
      <c r="T325" s="29">
        <v>9782409026546</v>
      </c>
      <c r="U325" s="4" t="s">
        <v>124</v>
      </c>
      <c r="V325" s="29">
        <v>9782409026539</v>
      </c>
      <c r="W325" s="4" t="s">
        <v>125</v>
      </c>
      <c r="X325" s="4" t="s">
        <v>126</v>
      </c>
      <c r="Y325" s="4" t="s">
        <v>112</v>
      </c>
      <c r="Z325" s="29">
        <v>2020</v>
      </c>
      <c r="AA325" s="4" t="s">
        <v>127</v>
      </c>
      <c r="AB325" s="4" t="s">
        <v>164</v>
      </c>
      <c r="AC325" s="4" t="s">
        <v>129</v>
      </c>
      <c r="AD325" s="4" t="s">
        <v>130</v>
      </c>
      <c r="AE325" s="4" t="s">
        <v>131</v>
      </c>
      <c r="AF325" s="4" t="s">
        <v>132</v>
      </c>
      <c r="AG325" s="4" t="s">
        <v>133</v>
      </c>
      <c r="AH325" s="4" t="s">
        <v>134</v>
      </c>
      <c r="AI325" s="4" t="s">
        <v>135</v>
      </c>
      <c r="AJ325" s="4" t="s">
        <v>136</v>
      </c>
      <c r="AK325" s="4" t="s">
        <v>137</v>
      </c>
      <c r="AL325" s="4" t="s">
        <v>138</v>
      </c>
      <c r="AM325" s="4" t="s">
        <v>139</v>
      </c>
      <c r="AN325" s="4" t="s">
        <v>140</v>
      </c>
      <c r="AO325" s="4" t="s">
        <v>141</v>
      </c>
      <c r="AP325" s="4" t="s">
        <v>116</v>
      </c>
      <c r="AQ325" s="4" t="s">
        <v>4394</v>
      </c>
      <c r="AR325" s="4" t="s">
        <v>76</v>
      </c>
      <c r="AS325" s="4" t="s">
        <v>400</v>
      </c>
      <c r="AT325" s="4" t="s">
        <v>401</v>
      </c>
      <c r="AU325" s="4" t="s">
        <v>402</v>
      </c>
      <c r="AV325" s="4" t="s">
        <v>404</v>
      </c>
      <c r="AW325" s="4" t="s">
        <v>405</v>
      </c>
      <c r="AX325" s="4" t="s">
        <v>4395</v>
      </c>
      <c r="AY325" s="4" t="s">
        <v>4396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4397</v>
      </c>
      <c r="B326" s="4" t="s">
        <v>112</v>
      </c>
      <c r="C326" s="29">
        <v>20241220</v>
      </c>
      <c r="D326" s="4" t="s">
        <v>4398</v>
      </c>
      <c r="E326" s="4" t="s">
        <v>4399</v>
      </c>
      <c r="F326" s="4" t="s">
        <v>4400</v>
      </c>
      <c r="G326" s="4" t="s">
        <v>116</v>
      </c>
      <c r="H326" s="4" t="s">
        <v>661</v>
      </c>
      <c r="I326" s="4" t="s">
        <v>217</v>
      </c>
      <c r="J326" s="4" t="s">
        <v>116</v>
      </c>
      <c r="K326" s="4" t="s">
        <v>116</v>
      </c>
      <c r="L326" s="4" t="s">
        <v>116</v>
      </c>
      <c r="M326" s="5" t="s">
        <v>4221</v>
      </c>
      <c r="N326" s="5" t="s">
        <v>4401</v>
      </c>
      <c r="O326" s="4" t="s">
        <v>112</v>
      </c>
      <c r="P326" s="6" t="s">
        <v>122</v>
      </c>
      <c r="Q326" s="4" t="s">
        <v>122</v>
      </c>
      <c r="R326" s="4" t="s">
        <v>122</v>
      </c>
      <c r="S326" s="4" t="s">
        <v>4402</v>
      </c>
      <c r="T326" s="29">
        <v>9782409027918</v>
      </c>
      <c r="U326" s="4" t="s">
        <v>124</v>
      </c>
      <c r="V326" s="29">
        <v>9782409027901</v>
      </c>
      <c r="W326" s="4" t="s">
        <v>125</v>
      </c>
      <c r="X326" s="4" t="s">
        <v>126</v>
      </c>
      <c r="Y326" s="4" t="s">
        <v>112</v>
      </c>
      <c r="Z326" s="29">
        <v>2020</v>
      </c>
      <c r="AA326" s="4" t="s">
        <v>127</v>
      </c>
      <c r="AB326" s="4" t="s">
        <v>222</v>
      </c>
      <c r="AC326" s="4" t="s">
        <v>129</v>
      </c>
      <c r="AD326" s="4" t="s">
        <v>130</v>
      </c>
      <c r="AE326" s="4" t="s">
        <v>131</v>
      </c>
      <c r="AF326" s="4" t="s">
        <v>132</v>
      </c>
      <c r="AG326" s="4" t="s">
        <v>133</v>
      </c>
      <c r="AH326" s="4" t="s">
        <v>134</v>
      </c>
      <c r="AI326" s="4" t="s">
        <v>135</v>
      </c>
      <c r="AJ326" s="4" t="s">
        <v>136</v>
      </c>
      <c r="AK326" s="4" t="s">
        <v>137</v>
      </c>
      <c r="AL326" s="4" t="s">
        <v>138</v>
      </c>
      <c r="AM326" s="4" t="s">
        <v>139</v>
      </c>
      <c r="AN326" s="4" t="s">
        <v>140</v>
      </c>
      <c r="AO326" s="4" t="s">
        <v>141</v>
      </c>
      <c r="AP326" s="4" t="s">
        <v>116</v>
      </c>
      <c r="AQ326" s="4" t="s">
        <v>4403</v>
      </c>
      <c r="AR326" s="4" t="s">
        <v>76</v>
      </c>
      <c r="AS326" s="4" t="s">
        <v>4404</v>
      </c>
      <c r="AT326" s="4" t="s">
        <v>4405</v>
      </c>
      <c r="AU326" s="4" t="s">
        <v>4406</v>
      </c>
      <c r="AV326" s="4" t="s">
        <v>4407</v>
      </c>
      <c r="AW326" s="4" t="s">
        <v>4408</v>
      </c>
      <c r="AX326" s="4" t="s">
        <v>4409</v>
      </c>
      <c r="AY326" s="4" t="s">
        <v>4410</v>
      </c>
      <c r="AZ326" s="4" t="s">
        <v>4411</v>
      </c>
      <c r="BA326" s="4" t="s">
        <v>4412</v>
      </c>
      <c r="BB326" s="4" t="s">
        <v>4413</v>
      </c>
      <c r="BC326" s="4" t="s">
        <v>4414</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4415</v>
      </c>
      <c r="B327" s="4" t="s">
        <v>112</v>
      </c>
      <c r="C327" s="29">
        <v>20241220</v>
      </c>
      <c r="D327" s="4" t="s">
        <v>4416</v>
      </c>
      <c r="E327" s="4" t="s">
        <v>4417</v>
      </c>
      <c r="F327" s="4" t="s">
        <v>4418</v>
      </c>
      <c r="G327" s="4" t="s">
        <v>116</v>
      </c>
      <c r="H327" s="4" t="s">
        <v>4419</v>
      </c>
      <c r="I327" s="4" t="s">
        <v>116</v>
      </c>
      <c r="J327" s="4" t="s">
        <v>116</v>
      </c>
      <c r="K327" s="4" t="s">
        <v>116</v>
      </c>
      <c r="L327" s="4" t="s">
        <v>116</v>
      </c>
      <c r="M327" s="5" t="s">
        <v>4261</v>
      </c>
      <c r="N327" s="5" t="s">
        <v>3036</v>
      </c>
      <c r="O327" s="4" t="s">
        <v>112</v>
      </c>
      <c r="P327" s="6" t="s">
        <v>122</v>
      </c>
      <c r="Q327" s="7" t="s">
        <v>122</v>
      </c>
      <c r="R327" s="7" t="s">
        <v>122</v>
      </c>
      <c r="S327" s="9" t="s">
        <v>4420</v>
      </c>
      <c r="T327" s="30">
        <v>9782409028090</v>
      </c>
      <c r="U327" s="4" t="s">
        <v>124</v>
      </c>
      <c r="V327" s="29">
        <v>9782409028083</v>
      </c>
      <c r="W327" s="4" t="s">
        <v>125</v>
      </c>
      <c r="X327" s="4" t="s">
        <v>126</v>
      </c>
      <c r="Y327" s="4" t="s">
        <v>112</v>
      </c>
      <c r="Z327" s="29">
        <v>2020</v>
      </c>
      <c r="AA327" s="4" t="s">
        <v>127</v>
      </c>
      <c r="AB327" s="4" t="s">
        <v>164</v>
      </c>
      <c r="AC327" s="4" t="s">
        <v>129</v>
      </c>
      <c r="AD327" s="4" t="s">
        <v>130</v>
      </c>
      <c r="AE327" s="4" t="s">
        <v>131</v>
      </c>
      <c r="AF327" s="4" t="s">
        <v>132</v>
      </c>
      <c r="AG327" s="4" t="s">
        <v>133</v>
      </c>
      <c r="AH327" s="4" t="s">
        <v>134</v>
      </c>
      <c r="AI327" s="4" t="s">
        <v>135</v>
      </c>
      <c r="AJ327" s="4" t="s">
        <v>136</v>
      </c>
      <c r="AK327" s="4" t="s">
        <v>137</v>
      </c>
      <c r="AL327" s="4" t="s">
        <v>138</v>
      </c>
      <c r="AM327" s="4" t="s">
        <v>139</v>
      </c>
      <c r="AN327" s="4" t="s">
        <v>140</v>
      </c>
      <c r="AO327" s="4" t="s">
        <v>141</v>
      </c>
      <c r="AP327" s="4" t="s">
        <v>116</v>
      </c>
      <c r="AQ327" s="4" t="s">
        <v>4421</v>
      </c>
      <c r="AR327" s="4" t="s">
        <v>76</v>
      </c>
      <c r="AS327" s="4" t="s">
        <v>4422</v>
      </c>
      <c r="AT327" s="4" t="s">
        <v>805</v>
      </c>
      <c r="AU327" s="4" t="s">
        <v>4423</v>
      </c>
      <c r="AV327" s="4" t="s">
        <v>4424</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4425</v>
      </c>
      <c r="B328" s="4" t="s">
        <v>112</v>
      </c>
      <c r="C328" s="29">
        <v>20241220</v>
      </c>
      <c r="D328" s="4" t="s">
        <v>4426</v>
      </c>
      <c r="E328" s="4" t="s">
        <v>4427</v>
      </c>
      <c r="F328" s="4" t="s">
        <v>4428</v>
      </c>
      <c r="G328" s="4" t="s">
        <v>116</v>
      </c>
      <c r="H328" s="4" t="s">
        <v>4429</v>
      </c>
      <c r="I328" s="4" t="s">
        <v>116</v>
      </c>
      <c r="J328" s="4" t="s">
        <v>116</v>
      </c>
      <c r="K328" s="4" t="s">
        <v>116</v>
      </c>
      <c r="L328" s="4" t="s">
        <v>116</v>
      </c>
      <c r="M328" s="5" t="s">
        <v>4430</v>
      </c>
      <c r="N328" s="5" t="s">
        <v>4373</v>
      </c>
      <c r="O328" s="4" t="s">
        <v>112</v>
      </c>
      <c r="P328" s="6" t="s">
        <v>122</v>
      </c>
      <c r="Q328" s="7" t="s">
        <v>122</v>
      </c>
      <c r="R328" s="7" t="s">
        <v>122</v>
      </c>
      <c r="S328" s="9" t="s">
        <v>4431</v>
      </c>
      <c r="T328" s="30">
        <v>9782409023194</v>
      </c>
      <c r="U328" s="4" t="s">
        <v>124</v>
      </c>
      <c r="V328" s="29">
        <v>9782409023187</v>
      </c>
      <c r="W328" s="4" t="s">
        <v>125</v>
      </c>
      <c r="X328" s="4" t="s">
        <v>126</v>
      </c>
      <c r="Y328" s="4" t="s">
        <v>112</v>
      </c>
      <c r="Z328" s="29">
        <v>2020</v>
      </c>
      <c r="AA328" s="4" t="s">
        <v>127</v>
      </c>
      <c r="AB328" s="4" t="s">
        <v>249</v>
      </c>
      <c r="AC328" s="4" t="s">
        <v>129</v>
      </c>
      <c r="AD328" s="4" t="s">
        <v>130</v>
      </c>
      <c r="AE328" s="4" t="s">
        <v>131</v>
      </c>
      <c r="AF328" s="4" t="s">
        <v>132</v>
      </c>
      <c r="AG328" s="4" t="s">
        <v>133</v>
      </c>
      <c r="AH328" s="4" t="s">
        <v>134</v>
      </c>
      <c r="AI328" s="4" t="s">
        <v>135</v>
      </c>
      <c r="AJ328" s="4" t="s">
        <v>136</v>
      </c>
      <c r="AK328" s="4" t="s">
        <v>137</v>
      </c>
      <c r="AL328" s="4" t="s">
        <v>138</v>
      </c>
      <c r="AM328" s="4" t="s">
        <v>139</v>
      </c>
      <c r="AN328" s="4" t="s">
        <v>140</v>
      </c>
      <c r="AO328" s="4" t="s">
        <v>141</v>
      </c>
      <c r="AP328" s="4" t="s">
        <v>116</v>
      </c>
      <c r="AQ328" s="4" t="s">
        <v>4432</v>
      </c>
      <c r="AR328" s="4" t="s">
        <v>76</v>
      </c>
      <c r="AS328" s="4" t="s">
        <v>4433</v>
      </c>
      <c r="AT328" s="4" t="s">
        <v>2924</v>
      </c>
      <c r="AU328" s="4" t="s">
        <v>4434</v>
      </c>
      <c r="AV328" s="4" t="s">
        <v>4435</v>
      </c>
      <c r="AW328" s="4" t="s">
        <v>4436</v>
      </c>
      <c r="AX328" s="4" t="s">
        <v>3896</v>
      </c>
      <c r="AY328" s="4" t="s">
        <v>4437</v>
      </c>
      <c r="AZ328" s="4" t="s">
        <v>3897</v>
      </c>
      <c r="BA328" s="4" t="s">
        <v>4438</v>
      </c>
      <c r="BB328" s="4" t="s">
        <v>4439</v>
      </c>
      <c r="BC328" s="4" t="s">
        <v>4239</v>
      </c>
      <c r="BD328" s="4" t="s">
        <v>4440</v>
      </c>
      <c r="BE328" s="4" t="s">
        <v>880</v>
      </c>
      <c r="BF328" s="4" t="s">
        <v>3902</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4441</v>
      </c>
      <c r="B329" s="4" t="s">
        <v>112</v>
      </c>
      <c r="C329" s="29">
        <v>20241220</v>
      </c>
      <c r="D329" s="4" t="s">
        <v>4442</v>
      </c>
      <c r="E329" s="4" t="s">
        <v>4443</v>
      </c>
      <c r="F329" s="4" t="s">
        <v>718</v>
      </c>
      <c r="G329" s="4" t="s">
        <v>116</v>
      </c>
      <c r="H329" s="4" t="s">
        <v>719</v>
      </c>
      <c r="I329" s="4" t="s">
        <v>116</v>
      </c>
      <c r="J329" s="4" t="s">
        <v>116</v>
      </c>
      <c r="K329" s="4" t="s">
        <v>116</v>
      </c>
      <c r="L329" s="4" t="s">
        <v>116</v>
      </c>
      <c r="M329" s="5" t="s">
        <v>4261</v>
      </c>
      <c r="N329" s="5" t="s">
        <v>448</v>
      </c>
      <c r="O329" s="4" t="s">
        <v>112</v>
      </c>
      <c r="P329" s="6" t="s">
        <v>122</v>
      </c>
      <c r="Q329" s="7" t="s">
        <v>122</v>
      </c>
      <c r="R329" s="7" t="s">
        <v>122</v>
      </c>
      <c r="S329" s="9" t="s">
        <v>4444</v>
      </c>
      <c r="T329" s="30">
        <v>9782409028076</v>
      </c>
      <c r="U329" s="4" t="s">
        <v>124</v>
      </c>
      <c r="V329" s="29">
        <v>9782409028069</v>
      </c>
      <c r="W329" s="4" t="s">
        <v>125</v>
      </c>
      <c r="X329" s="4" t="s">
        <v>126</v>
      </c>
      <c r="Y329" s="4" t="s">
        <v>112</v>
      </c>
      <c r="Z329" s="29">
        <v>2020</v>
      </c>
      <c r="AA329" s="4" t="s">
        <v>127</v>
      </c>
      <c r="AB329" s="4" t="s">
        <v>260</v>
      </c>
      <c r="AC329" s="4" t="s">
        <v>129</v>
      </c>
      <c r="AD329" s="4" t="s">
        <v>130</v>
      </c>
      <c r="AE329" s="4" t="s">
        <v>131</v>
      </c>
      <c r="AF329" s="4" t="s">
        <v>132</v>
      </c>
      <c r="AG329" s="4" t="s">
        <v>133</v>
      </c>
      <c r="AH329" s="4" t="s">
        <v>134</v>
      </c>
      <c r="AI329" s="4" t="s">
        <v>135</v>
      </c>
      <c r="AJ329" s="4" t="s">
        <v>136</v>
      </c>
      <c r="AK329" s="4" t="s">
        <v>137</v>
      </c>
      <c r="AL329" s="4" t="s">
        <v>138</v>
      </c>
      <c r="AM329" s="4" t="s">
        <v>139</v>
      </c>
      <c r="AN329" s="4" t="s">
        <v>140</v>
      </c>
      <c r="AO329" s="4" t="s">
        <v>141</v>
      </c>
      <c r="AP329" s="4" t="s">
        <v>116</v>
      </c>
      <c r="AQ329" s="4" t="s">
        <v>4445</v>
      </c>
      <c r="AR329" s="4" t="s">
        <v>76</v>
      </c>
      <c r="AS329" s="4" t="s">
        <v>4446</v>
      </c>
      <c r="AT329" s="4" t="s">
        <v>4447</v>
      </c>
      <c r="AU329" s="4" t="s">
        <v>4448</v>
      </c>
      <c r="AV329" s="4" t="s">
        <v>755</v>
      </c>
      <c r="AW329" s="4" t="s">
        <v>1710</v>
      </c>
      <c r="AX329" s="4" t="s">
        <v>4449</v>
      </c>
      <c r="AY329" s="4" t="s">
        <v>4450</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4451</v>
      </c>
      <c r="B330" s="4" t="s">
        <v>112</v>
      </c>
      <c r="C330" s="29">
        <v>20241220</v>
      </c>
      <c r="D330" s="4" t="s">
        <v>4452</v>
      </c>
      <c r="E330" s="4" t="s">
        <v>116</v>
      </c>
      <c r="F330" s="4" t="s">
        <v>4453</v>
      </c>
      <c r="G330" s="4" t="s">
        <v>116</v>
      </c>
      <c r="H330" s="4" t="s">
        <v>886</v>
      </c>
      <c r="I330" s="4" t="s">
        <v>116</v>
      </c>
      <c r="J330" s="4" t="s">
        <v>116</v>
      </c>
      <c r="K330" s="4" t="s">
        <v>116</v>
      </c>
      <c r="L330" s="4" t="s">
        <v>116</v>
      </c>
      <c r="M330" s="5" t="s">
        <v>4430</v>
      </c>
      <c r="N330" s="5" t="s">
        <v>1654</v>
      </c>
      <c r="O330" s="4" t="s">
        <v>112</v>
      </c>
      <c r="P330" s="6" t="s">
        <v>122</v>
      </c>
      <c r="Q330" s="7" t="s">
        <v>122</v>
      </c>
      <c r="R330" s="7" t="s">
        <v>122</v>
      </c>
      <c r="S330" s="9" t="s">
        <v>4454</v>
      </c>
      <c r="T330" s="30">
        <v>9782409023156</v>
      </c>
      <c r="U330" s="4" t="s">
        <v>124</v>
      </c>
      <c r="V330" s="29">
        <v>9782409023149</v>
      </c>
      <c r="W330" s="4" t="s">
        <v>125</v>
      </c>
      <c r="X330" s="4" t="s">
        <v>126</v>
      </c>
      <c r="Y330" s="4" t="s">
        <v>112</v>
      </c>
      <c r="Z330" s="29">
        <v>2020</v>
      </c>
      <c r="AA330" s="4" t="s">
        <v>127</v>
      </c>
      <c r="AB330" s="4" t="s">
        <v>333</v>
      </c>
      <c r="AC330" s="4" t="s">
        <v>129</v>
      </c>
      <c r="AD330" s="4" t="s">
        <v>130</v>
      </c>
      <c r="AE330" s="4" t="s">
        <v>131</v>
      </c>
      <c r="AF330" s="4" t="s">
        <v>132</v>
      </c>
      <c r="AG330" s="4" t="s">
        <v>133</v>
      </c>
      <c r="AH330" s="4" t="s">
        <v>134</v>
      </c>
      <c r="AI330" s="4" t="s">
        <v>135</v>
      </c>
      <c r="AJ330" s="4" t="s">
        <v>136</v>
      </c>
      <c r="AK330" s="4" t="s">
        <v>137</v>
      </c>
      <c r="AL330" s="4" t="s">
        <v>138</v>
      </c>
      <c r="AM330" s="4" t="s">
        <v>139</v>
      </c>
      <c r="AN330" s="4" t="s">
        <v>140</v>
      </c>
      <c r="AO330" s="4" t="s">
        <v>141</v>
      </c>
      <c r="AP330" s="4" t="s">
        <v>116</v>
      </c>
      <c r="AQ330" s="4" t="s">
        <v>4455</v>
      </c>
      <c r="AR330" s="4" t="s">
        <v>76</v>
      </c>
      <c r="AS330" s="4" t="s">
        <v>4456</v>
      </c>
      <c r="AT330" s="4" t="s">
        <v>2004</v>
      </c>
      <c r="AU330" s="4" t="s">
        <v>2208</v>
      </c>
      <c r="AV330" s="4" t="s">
        <v>4457</v>
      </c>
      <c r="AW330" s="4" t="s">
        <v>4458</v>
      </c>
      <c r="AX330" s="4" t="s">
        <v>2209</v>
      </c>
      <c r="AY330" s="4" t="s">
        <v>2210</v>
      </c>
      <c r="AZ330" s="4" t="s">
        <v>2211</v>
      </c>
      <c r="BA330" s="4" t="s">
        <v>2212</v>
      </c>
      <c r="BB330" s="4" t="s">
        <v>4459</v>
      </c>
      <c r="BC330" s="4" t="s">
        <v>4460</v>
      </c>
      <c r="BD330" s="4" t="s">
        <v>2743</v>
      </c>
      <c r="BE330" s="4" t="s">
        <v>2473</v>
      </c>
      <c r="BF330" s="4" t="s">
        <v>609</v>
      </c>
      <c r="BG330" s="4" t="s">
        <v>3349</v>
      </c>
      <c r="BH330" s="4" t="s">
        <v>2216</v>
      </c>
      <c r="BI330" s="4" t="s">
        <v>1880</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4461</v>
      </c>
      <c r="B331" s="4" t="s">
        <v>112</v>
      </c>
      <c r="C331" s="29">
        <v>20241220</v>
      </c>
      <c r="D331" s="4" t="s">
        <v>4462</v>
      </c>
      <c r="E331" s="4" t="s">
        <v>4463</v>
      </c>
      <c r="F331" s="4" t="s">
        <v>4464</v>
      </c>
      <c r="G331" s="4" t="s">
        <v>116</v>
      </c>
      <c r="H331" s="4" t="s">
        <v>4465</v>
      </c>
      <c r="I331" s="4" t="s">
        <v>116</v>
      </c>
      <c r="J331" s="4" t="s">
        <v>116</v>
      </c>
      <c r="K331" s="4" t="s">
        <v>116</v>
      </c>
      <c r="L331" s="4" t="s">
        <v>116</v>
      </c>
      <c r="M331" s="5" t="s">
        <v>4310</v>
      </c>
      <c r="N331" s="5" t="s">
        <v>4466</v>
      </c>
      <c r="O331" s="4" t="s">
        <v>112</v>
      </c>
      <c r="P331" s="6" t="s">
        <v>122</v>
      </c>
      <c r="Q331" s="7" t="s">
        <v>122</v>
      </c>
      <c r="R331" s="7" t="s">
        <v>122</v>
      </c>
      <c r="S331" s="9" t="s">
        <v>4467</v>
      </c>
      <c r="T331" s="30">
        <v>9782409026270</v>
      </c>
      <c r="U331" s="4" t="s">
        <v>124</v>
      </c>
      <c r="V331" s="29">
        <v>9782409026263</v>
      </c>
      <c r="W331" s="4" t="s">
        <v>125</v>
      </c>
      <c r="X331" s="4" t="s">
        <v>126</v>
      </c>
      <c r="Y331" s="4" t="s">
        <v>112</v>
      </c>
      <c r="Z331" s="29">
        <v>2020</v>
      </c>
      <c r="AA331" s="4" t="s">
        <v>127</v>
      </c>
      <c r="AB331" s="4" t="s">
        <v>152</v>
      </c>
      <c r="AC331" s="4" t="s">
        <v>129</v>
      </c>
      <c r="AD331" s="4" t="s">
        <v>130</v>
      </c>
      <c r="AE331" s="4" t="s">
        <v>131</v>
      </c>
      <c r="AF331" s="4" t="s">
        <v>132</v>
      </c>
      <c r="AG331" s="4" t="s">
        <v>133</v>
      </c>
      <c r="AH331" s="4" t="s">
        <v>134</v>
      </c>
      <c r="AI331" s="4" t="s">
        <v>135</v>
      </c>
      <c r="AJ331" s="4" t="s">
        <v>136</v>
      </c>
      <c r="AK331" s="4" t="s">
        <v>137</v>
      </c>
      <c r="AL331" s="4" t="s">
        <v>138</v>
      </c>
      <c r="AM331" s="4" t="s">
        <v>139</v>
      </c>
      <c r="AN331" s="4" t="s">
        <v>140</v>
      </c>
      <c r="AO331" s="4" t="s">
        <v>141</v>
      </c>
      <c r="AP331" s="4" t="s">
        <v>116</v>
      </c>
      <c r="AQ331" s="4" t="s">
        <v>4468</v>
      </c>
      <c r="AR331" s="4" t="s">
        <v>76</v>
      </c>
      <c r="AS331" s="4" t="s">
        <v>4469</v>
      </c>
      <c r="AT331" s="4" t="s">
        <v>4470</v>
      </c>
      <c r="AU331" s="4" t="s">
        <v>4471</v>
      </c>
      <c r="AV331" s="4" t="s">
        <v>4472</v>
      </c>
      <c r="AW331" s="4" t="s">
        <v>4473</v>
      </c>
      <c r="AX331" s="4" t="s">
        <v>4108</v>
      </c>
      <c r="AY331" s="4" t="s">
        <v>4474</v>
      </c>
      <c r="AZ331" s="4" t="s">
        <v>980</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4475</v>
      </c>
      <c r="B332" s="4" t="s">
        <v>112</v>
      </c>
      <c r="C332" s="29">
        <v>20241220</v>
      </c>
      <c r="D332" s="4" t="s">
        <v>4476</v>
      </c>
      <c r="E332" s="4" t="s">
        <v>4477</v>
      </c>
      <c r="F332" s="4" t="s">
        <v>572</v>
      </c>
      <c r="G332" s="4" t="s">
        <v>116</v>
      </c>
      <c r="H332" s="4" t="s">
        <v>573</v>
      </c>
      <c r="I332" s="4" t="s">
        <v>116</v>
      </c>
      <c r="J332" s="4" t="s">
        <v>116</v>
      </c>
      <c r="K332" s="4" t="s">
        <v>116</v>
      </c>
      <c r="L332" s="4" t="s">
        <v>116</v>
      </c>
      <c r="M332" s="5" t="s">
        <v>4310</v>
      </c>
      <c r="N332" s="5" t="s">
        <v>2176</v>
      </c>
      <c r="O332" s="4" t="s">
        <v>112</v>
      </c>
      <c r="P332" s="6" t="s">
        <v>122</v>
      </c>
      <c r="Q332" s="7" t="s">
        <v>122</v>
      </c>
      <c r="R332" s="7" t="s">
        <v>122</v>
      </c>
      <c r="S332" s="9" t="s">
        <v>4478</v>
      </c>
      <c r="T332" s="30">
        <v>9782409026409</v>
      </c>
      <c r="U332" s="4" t="s">
        <v>124</v>
      </c>
      <c r="V332" s="29">
        <v>9782409026393</v>
      </c>
      <c r="W332" s="4" t="s">
        <v>125</v>
      </c>
      <c r="X332" s="4" t="s">
        <v>126</v>
      </c>
      <c r="Y332" s="4" t="s">
        <v>112</v>
      </c>
      <c r="Z332" s="29">
        <v>2020</v>
      </c>
      <c r="AA332" s="4" t="s">
        <v>127</v>
      </c>
      <c r="AB332" s="4" t="s">
        <v>576</v>
      </c>
      <c r="AC332" s="4" t="s">
        <v>129</v>
      </c>
      <c r="AD332" s="4" t="s">
        <v>130</v>
      </c>
      <c r="AE332" s="4" t="s">
        <v>131</v>
      </c>
      <c r="AF332" s="4" t="s">
        <v>132</v>
      </c>
      <c r="AG332" s="4" t="s">
        <v>133</v>
      </c>
      <c r="AH332" s="4" t="s">
        <v>134</v>
      </c>
      <c r="AI332" s="4" t="s">
        <v>135</v>
      </c>
      <c r="AJ332" s="4" t="s">
        <v>136</v>
      </c>
      <c r="AK332" s="4" t="s">
        <v>137</v>
      </c>
      <c r="AL332" s="4" t="s">
        <v>138</v>
      </c>
      <c r="AM332" s="4" t="s">
        <v>139</v>
      </c>
      <c r="AN332" s="4" t="s">
        <v>140</v>
      </c>
      <c r="AO332" s="4" t="s">
        <v>141</v>
      </c>
      <c r="AP332" s="4" t="s">
        <v>116</v>
      </c>
      <c r="AQ332" s="4" t="s">
        <v>4479</v>
      </c>
      <c r="AR332" s="4" t="s">
        <v>76</v>
      </c>
      <c r="AS332" s="4" t="s">
        <v>2203</v>
      </c>
      <c r="AT332" s="4" t="s">
        <v>3475</v>
      </c>
      <c r="AU332" s="4" t="s">
        <v>4480</v>
      </c>
      <c r="AV332" s="4" t="s">
        <v>4481</v>
      </c>
      <c r="AW332" s="4" t="s">
        <v>4482</v>
      </c>
      <c r="AX332" s="4" t="s">
        <v>4483</v>
      </c>
      <c r="AY332" s="4" t="s">
        <v>4484</v>
      </c>
      <c r="AZ332" s="4" t="s">
        <v>4485</v>
      </c>
      <c r="BA332" s="4" t="s">
        <v>2868</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4486</v>
      </c>
      <c r="B333" s="4" t="s">
        <v>112</v>
      </c>
      <c r="C333" s="29">
        <v>20241220</v>
      </c>
      <c r="D333" s="4" t="s">
        <v>4487</v>
      </c>
      <c r="E333" s="4" t="s">
        <v>116</v>
      </c>
      <c r="F333" s="4" t="s">
        <v>4488</v>
      </c>
      <c r="G333" s="4" t="s">
        <v>116</v>
      </c>
      <c r="H333" s="4" t="s">
        <v>3917</v>
      </c>
      <c r="I333" s="4" t="s">
        <v>116</v>
      </c>
      <c r="J333" s="4" t="s">
        <v>116</v>
      </c>
      <c r="K333" s="4" t="s">
        <v>116</v>
      </c>
      <c r="L333" s="4" t="s">
        <v>116</v>
      </c>
      <c r="M333" s="5" t="s">
        <v>4246</v>
      </c>
      <c r="N333" s="5" t="s">
        <v>4489</v>
      </c>
      <c r="O333" s="4" t="s">
        <v>112</v>
      </c>
      <c r="P333" s="6" t="s">
        <v>122</v>
      </c>
      <c r="Q333" s="7" t="s">
        <v>122</v>
      </c>
      <c r="R333" s="7" t="s">
        <v>122</v>
      </c>
      <c r="S333" s="9" t="s">
        <v>4490</v>
      </c>
      <c r="T333" s="30">
        <v>9782409025204</v>
      </c>
      <c r="U333" s="4" t="s">
        <v>124</v>
      </c>
      <c r="V333" s="29">
        <v>9782409025198</v>
      </c>
      <c r="W333" s="4" t="s">
        <v>125</v>
      </c>
      <c r="X333" s="4" t="s">
        <v>126</v>
      </c>
      <c r="Y333" s="4" t="s">
        <v>112</v>
      </c>
      <c r="Z333" s="29">
        <v>2020</v>
      </c>
      <c r="AA333" s="4" t="s">
        <v>127</v>
      </c>
      <c r="AB333" s="4" t="s">
        <v>249</v>
      </c>
      <c r="AC333" s="4" t="s">
        <v>129</v>
      </c>
      <c r="AD333" s="4" t="s">
        <v>130</v>
      </c>
      <c r="AE333" s="4" t="s">
        <v>131</v>
      </c>
      <c r="AF333" s="4" t="s">
        <v>132</v>
      </c>
      <c r="AG333" s="4" t="s">
        <v>133</v>
      </c>
      <c r="AH333" s="4" t="s">
        <v>134</v>
      </c>
      <c r="AI333" s="4" t="s">
        <v>135</v>
      </c>
      <c r="AJ333" s="4" t="s">
        <v>136</v>
      </c>
      <c r="AK333" s="4" t="s">
        <v>137</v>
      </c>
      <c r="AL333" s="4" t="s">
        <v>138</v>
      </c>
      <c r="AM333" s="4" t="s">
        <v>139</v>
      </c>
      <c r="AN333" s="4" t="s">
        <v>140</v>
      </c>
      <c r="AO333" s="4" t="s">
        <v>141</v>
      </c>
      <c r="AP333" s="4" t="s">
        <v>116</v>
      </c>
      <c r="AQ333" s="4" t="s">
        <v>4491</v>
      </c>
      <c r="AR333" s="4" t="s">
        <v>76</v>
      </c>
      <c r="AS333" s="4" t="s">
        <v>3381</v>
      </c>
      <c r="AT333" s="4" t="s">
        <v>4492</v>
      </c>
      <c r="AU333" s="4" t="s">
        <v>4493</v>
      </c>
      <c r="AV333" s="4" t="s">
        <v>535</v>
      </c>
      <c r="AW333" s="4" t="s">
        <v>4494</v>
      </c>
      <c r="AX333" s="4" t="s">
        <v>4495</v>
      </c>
      <c r="AY333" s="4" t="s">
        <v>4496</v>
      </c>
      <c r="AZ333" s="4" t="s">
        <v>2863</v>
      </c>
      <c r="BA333" s="4" t="s">
        <v>2136</v>
      </c>
      <c r="BB333" s="4" t="s">
        <v>4497</v>
      </c>
      <c r="BC333" s="4" t="s">
        <v>4498</v>
      </c>
      <c r="BD333" s="4" t="s">
        <v>2833</v>
      </c>
      <c r="BE333" s="4" t="s">
        <v>4499</v>
      </c>
      <c r="BF333" s="4" t="s">
        <v>4500</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4501</v>
      </c>
      <c r="B334" s="4" t="s">
        <v>112</v>
      </c>
      <c r="C334" s="29">
        <v>20241220</v>
      </c>
      <c r="D334" s="4" t="s">
        <v>4502</v>
      </c>
      <c r="E334" s="4" t="s">
        <v>4503</v>
      </c>
      <c r="F334" s="4" t="s">
        <v>4504</v>
      </c>
      <c r="G334" s="4" t="s">
        <v>116</v>
      </c>
      <c r="H334" s="4" t="s">
        <v>4505</v>
      </c>
      <c r="I334" s="4" t="s">
        <v>116</v>
      </c>
      <c r="J334" s="4" t="s">
        <v>116</v>
      </c>
      <c r="K334" s="4" t="s">
        <v>116</v>
      </c>
      <c r="L334" s="4" t="s">
        <v>116</v>
      </c>
      <c r="M334" s="5" t="s">
        <v>4331</v>
      </c>
      <c r="N334" s="5" t="s">
        <v>739</v>
      </c>
      <c r="O334" s="4" t="s">
        <v>112</v>
      </c>
      <c r="P334" s="6" t="s">
        <v>122</v>
      </c>
      <c r="Q334" s="7" t="s">
        <v>122</v>
      </c>
      <c r="R334" s="7" t="s">
        <v>122</v>
      </c>
      <c r="S334" s="9" t="s">
        <v>4506</v>
      </c>
      <c r="T334" s="30">
        <v>9782409025815</v>
      </c>
      <c r="U334" s="4" t="s">
        <v>124</v>
      </c>
      <c r="V334" s="29">
        <v>9782409025808</v>
      </c>
      <c r="W334" s="4" t="s">
        <v>125</v>
      </c>
      <c r="X334" s="4" t="s">
        <v>126</v>
      </c>
      <c r="Y334" s="4" t="s">
        <v>112</v>
      </c>
      <c r="Z334" s="29">
        <v>2020</v>
      </c>
      <c r="AA334" s="4" t="s">
        <v>127</v>
      </c>
      <c r="AB334" s="4" t="s">
        <v>1043</v>
      </c>
      <c r="AC334" s="4" t="s">
        <v>129</v>
      </c>
      <c r="AD334" s="4" t="s">
        <v>130</v>
      </c>
      <c r="AE334" s="4" t="s">
        <v>131</v>
      </c>
      <c r="AF334" s="4" t="s">
        <v>132</v>
      </c>
      <c r="AG334" s="4" t="s">
        <v>133</v>
      </c>
      <c r="AH334" s="4" t="s">
        <v>134</v>
      </c>
      <c r="AI334" s="4" t="s">
        <v>135</v>
      </c>
      <c r="AJ334" s="4" t="s">
        <v>136</v>
      </c>
      <c r="AK334" s="4" t="s">
        <v>137</v>
      </c>
      <c r="AL334" s="4" t="s">
        <v>138</v>
      </c>
      <c r="AM334" s="4" t="s">
        <v>139</v>
      </c>
      <c r="AN334" s="4" t="s">
        <v>140</v>
      </c>
      <c r="AO334" s="4" t="s">
        <v>141</v>
      </c>
      <c r="AP334" s="4" t="s">
        <v>116</v>
      </c>
      <c r="AQ334" s="4" t="s">
        <v>4507</v>
      </c>
      <c r="AR334" s="4" t="s">
        <v>76</v>
      </c>
      <c r="AS334" s="4" t="s">
        <v>4508</v>
      </c>
      <c r="AT334" s="4" t="s">
        <v>4509</v>
      </c>
      <c r="AU334" s="4" t="s">
        <v>4510</v>
      </c>
      <c r="AV334" s="4" t="s">
        <v>1587</v>
      </c>
      <c r="AW334" s="4" t="s">
        <v>4511</v>
      </c>
      <c r="AX334" s="4" t="s">
        <v>4512</v>
      </c>
      <c r="AY334" s="4" t="s">
        <v>4513</v>
      </c>
      <c r="AZ334" s="4" t="s">
        <v>4514</v>
      </c>
      <c r="BA334" s="4" t="s">
        <v>4515</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4516</v>
      </c>
      <c r="B335" s="4" t="s">
        <v>112</v>
      </c>
      <c r="C335" s="29">
        <v>20241220</v>
      </c>
      <c r="D335" s="4" t="s">
        <v>4517</v>
      </c>
      <c r="E335" s="4" t="s">
        <v>4518</v>
      </c>
      <c r="F335" s="4" t="s">
        <v>638</v>
      </c>
      <c r="G335" s="4" t="s">
        <v>116</v>
      </c>
      <c r="H335" s="4" t="s">
        <v>639</v>
      </c>
      <c r="I335" s="4" t="s">
        <v>116</v>
      </c>
      <c r="J335" s="4" t="s">
        <v>116</v>
      </c>
      <c r="K335" s="4" t="s">
        <v>116</v>
      </c>
      <c r="L335" s="4" t="s">
        <v>116</v>
      </c>
      <c r="M335" s="5" t="s">
        <v>4392</v>
      </c>
      <c r="N335" s="5" t="s">
        <v>3261</v>
      </c>
      <c r="O335" s="4" t="s">
        <v>112</v>
      </c>
      <c r="P335" s="6" t="s">
        <v>122</v>
      </c>
      <c r="Q335" s="7" t="s">
        <v>122</v>
      </c>
      <c r="R335" s="7" t="s">
        <v>122</v>
      </c>
      <c r="S335" s="9" t="s">
        <v>4519</v>
      </c>
      <c r="T335" s="30">
        <v>9782409026812</v>
      </c>
      <c r="U335" s="4" t="s">
        <v>124</v>
      </c>
      <c r="V335" s="29">
        <v>9782409026805</v>
      </c>
      <c r="W335" s="4" t="s">
        <v>125</v>
      </c>
      <c r="X335" s="4" t="s">
        <v>126</v>
      </c>
      <c r="Y335" s="4" t="s">
        <v>112</v>
      </c>
      <c r="Z335" s="29">
        <v>2020</v>
      </c>
      <c r="AA335" s="4" t="s">
        <v>127</v>
      </c>
      <c r="AB335" s="4" t="s">
        <v>1043</v>
      </c>
      <c r="AC335" s="4" t="s">
        <v>129</v>
      </c>
      <c r="AD335" s="4" t="s">
        <v>130</v>
      </c>
      <c r="AE335" s="4" t="s">
        <v>131</v>
      </c>
      <c r="AF335" s="4" t="s">
        <v>132</v>
      </c>
      <c r="AG335" s="4" t="s">
        <v>133</v>
      </c>
      <c r="AH335" s="4" t="s">
        <v>134</v>
      </c>
      <c r="AI335" s="4" t="s">
        <v>135</v>
      </c>
      <c r="AJ335" s="4" t="s">
        <v>136</v>
      </c>
      <c r="AK335" s="4" t="s">
        <v>137</v>
      </c>
      <c r="AL335" s="4" t="s">
        <v>138</v>
      </c>
      <c r="AM335" s="4" t="s">
        <v>139</v>
      </c>
      <c r="AN335" s="4" t="s">
        <v>140</v>
      </c>
      <c r="AO335" s="4" t="s">
        <v>141</v>
      </c>
      <c r="AP335" s="4" t="s">
        <v>116</v>
      </c>
      <c r="AQ335" s="4" t="s">
        <v>4520</v>
      </c>
      <c r="AR335" s="4" t="s">
        <v>76</v>
      </c>
      <c r="AS335" s="4" t="s">
        <v>1186</v>
      </c>
      <c r="AT335" s="4" t="s">
        <v>198</v>
      </c>
      <c r="AU335" s="4" t="s">
        <v>3973</v>
      </c>
      <c r="AV335" s="4" t="s">
        <v>200</v>
      </c>
      <c r="AW335" s="4" t="s">
        <v>201</v>
      </c>
      <c r="AX335" s="4" t="s">
        <v>4521</v>
      </c>
      <c r="AY335" s="4" t="s">
        <v>4522</v>
      </c>
      <c r="AZ335" s="4" t="s">
        <v>4523</v>
      </c>
      <c r="BA335" s="4" t="s">
        <v>4524</v>
      </c>
      <c r="BB335" s="4" t="s">
        <v>4525</v>
      </c>
      <c r="BC335" s="4" t="s">
        <v>4526</v>
      </c>
      <c r="BD335" s="4" t="s">
        <v>3975</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4527</v>
      </c>
      <c r="B336" s="4" t="s">
        <v>112</v>
      </c>
      <c r="C336" s="29">
        <v>20241220</v>
      </c>
      <c r="D336" s="4" t="s">
        <v>4528</v>
      </c>
      <c r="E336" s="4" t="s">
        <v>4529</v>
      </c>
      <c r="F336" s="4" t="s">
        <v>638</v>
      </c>
      <c r="G336" s="4" t="s">
        <v>116</v>
      </c>
      <c r="H336" s="4" t="s">
        <v>639</v>
      </c>
      <c r="I336" s="4" t="s">
        <v>116</v>
      </c>
      <c r="J336" s="4" t="s">
        <v>116</v>
      </c>
      <c r="K336" s="4" t="s">
        <v>116</v>
      </c>
      <c r="L336" s="4" t="s">
        <v>116</v>
      </c>
      <c r="M336" s="5" t="s">
        <v>4231</v>
      </c>
      <c r="N336" s="5" t="s">
        <v>1904</v>
      </c>
      <c r="O336" s="4" t="s">
        <v>112</v>
      </c>
      <c r="P336" s="6" t="s">
        <v>122</v>
      </c>
      <c r="Q336" s="7" t="s">
        <v>122</v>
      </c>
      <c r="R336" s="7" t="s">
        <v>122</v>
      </c>
      <c r="S336" s="9" t="s">
        <v>4530</v>
      </c>
      <c r="T336" s="30">
        <v>9782409027055</v>
      </c>
      <c r="U336" s="4" t="s">
        <v>124</v>
      </c>
      <c r="V336" s="29">
        <v>9782409027048</v>
      </c>
      <c r="W336" s="4" t="s">
        <v>125</v>
      </c>
      <c r="X336" s="4" t="s">
        <v>126</v>
      </c>
      <c r="Y336" s="4" t="s">
        <v>112</v>
      </c>
      <c r="Z336" s="29">
        <v>2020</v>
      </c>
      <c r="AA336" s="4" t="s">
        <v>127</v>
      </c>
      <c r="AB336" s="4" t="s">
        <v>128</v>
      </c>
      <c r="AC336" s="4" t="s">
        <v>129</v>
      </c>
      <c r="AD336" s="4" t="s">
        <v>130</v>
      </c>
      <c r="AE336" s="4" t="s">
        <v>131</v>
      </c>
      <c r="AF336" s="4" t="s">
        <v>132</v>
      </c>
      <c r="AG336" s="4" t="s">
        <v>133</v>
      </c>
      <c r="AH336" s="4" t="s">
        <v>134</v>
      </c>
      <c r="AI336" s="4" t="s">
        <v>135</v>
      </c>
      <c r="AJ336" s="4" t="s">
        <v>136</v>
      </c>
      <c r="AK336" s="4" t="s">
        <v>137</v>
      </c>
      <c r="AL336" s="4" t="s">
        <v>138</v>
      </c>
      <c r="AM336" s="4" t="s">
        <v>139</v>
      </c>
      <c r="AN336" s="4" t="s">
        <v>140</v>
      </c>
      <c r="AO336" s="4" t="s">
        <v>141</v>
      </c>
      <c r="AP336" s="4" t="s">
        <v>116</v>
      </c>
      <c r="AQ336" s="4" t="s">
        <v>4531</v>
      </c>
      <c r="AR336" s="4" t="s">
        <v>76</v>
      </c>
      <c r="AS336" s="4" t="s">
        <v>642</v>
      </c>
      <c r="AT336" s="4" t="s">
        <v>643</v>
      </c>
      <c r="AU336" s="4" t="s">
        <v>4532</v>
      </c>
      <c r="AV336" s="4" t="s">
        <v>645</v>
      </c>
      <c r="AW336" s="4" t="s">
        <v>646</v>
      </c>
      <c r="AX336" s="4" t="s">
        <v>202</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4533</v>
      </c>
      <c r="B337" s="4" t="s">
        <v>112</v>
      </c>
      <c r="C337" s="29">
        <v>20241220</v>
      </c>
      <c r="D337" s="4" t="s">
        <v>762</v>
      </c>
      <c r="E337" s="4" t="s">
        <v>4534</v>
      </c>
      <c r="F337" s="4" t="s">
        <v>4535</v>
      </c>
      <c r="G337" s="4" t="s">
        <v>116</v>
      </c>
      <c r="H337" s="4" t="s">
        <v>765</v>
      </c>
      <c r="I337" s="4" t="s">
        <v>4536</v>
      </c>
      <c r="J337" s="4" t="s">
        <v>116</v>
      </c>
      <c r="K337" s="4" t="s">
        <v>116</v>
      </c>
      <c r="L337" s="4" t="s">
        <v>116</v>
      </c>
      <c r="M337" s="5" t="s">
        <v>4281</v>
      </c>
      <c r="N337" s="5" t="s">
        <v>2222</v>
      </c>
      <c r="O337" s="4" t="s">
        <v>112</v>
      </c>
      <c r="P337" s="6" t="s">
        <v>122</v>
      </c>
      <c r="Q337" s="7" t="s">
        <v>122</v>
      </c>
      <c r="R337" s="7" t="s">
        <v>122</v>
      </c>
      <c r="S337" s="9" t="s">
        <v>4537</v>
      </c>
      <c r="T337" s="30">
        <v>9782409024092</v>
      </c>
      <c r="U337" s="4" t="s">
        <v>124</v>
      </c>
      <c r="V337" s="29">
        <v>9782409024085</v>
      </c>
      <c r="W337" s="4" t="s">
        <v>125</v>
      </c>
      <c r="X337" s="4" t="s">
        <v>126</v>
      </c>
      <c r="Y337" s="4" t="s">
        <v>112</v>
      </c>
      <c r="Z337" s="29">
        <v>2020</v>
      </c>
      <c r="AA337" s="4" t="s">
        <v>127</v>
      </c>
      <c r="AB337" s="4" t="s">
        <v>164</v>
      </c>
      <c r="AC337" s="4" t="s">
        <v>129</v>
      </c>
      <c r="AD337" s="4" t="s">
        <v>130</v>
      </c>
      <c r="AE337" s="4" t="s">
        <v>131</v>
      </c>
      <c r="AF337" s="4" t="s">
        <v>132</v>
      </c>
      <c r="AG337" s="4" t="s">
        <v>133</v>
      </c>
      <c r="AH337" s="4" t="s">
        <v>134</v>
      </c>
      <c r="AI337" s="4" t="s">
        <v>135</v>
      </c>
      <c r="AJ337" s="4" t="s">
        <v>136</v>
      </c>
      <c r="AK337" s="4" t="s">
        <v>137</v>
      </c>
      <c r="AL337" s="4" t="s">
        <v>138</v>
      </c>
      <c r="AM337" s="4" t="s">
        <v>139</v>
      </c>
      <c r="AN337" s="4" t="s">
        <v>140</v>
      </c>
      <c r="AO337" s="4" t="s">
        <v>141</v>
      </c>
      <c r="AP337" s="4" t="s">
        <v>116</v>
      </c>
      <c r="AQ337" s="4" t="s">
        <v>4538</v>
      </c>
      <c r="AR337" s="4" t="s">
        <v>76</v>
      </c>
      <c r="AS337" s="4" t="s">
        <v>4539</v>
      </c>
      <c r="AT337" s="4" t="s">
        <v>4540</v>
      </c>
      <c r="AU337" s="4" t="s">
        <v>4541</v>
      </c>
      <c r="AV337" s="4" t="s">
        <v>772</v>
      </c>
      <c r="AW337" s="4" t="s">
        <v>2690</v>
      </c>
      <c r="AX337" s="4" t="s">
        <v>4542</v>
      </c>
      <c r="AY337" s="4" t="s">
        <v>4543</v>
      </c>
      <c r="AZ337" s="4" t="s">
        <v>4544</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4545</v>
      </c>
      <c r="B338" s="4" t="s">
        <v>112</v>
      </c>
      <c r="C338" s="29">
        <v>20241220</v>
      </c>
      <c r="D338" s="4" t="s">
        <v>4546</v>
      </c>
      <c r="E338" s="4" t="s">
        <v>3229</v>
      </c>
      <c r="F338" s="4" t="s">
        <v>572</v>
      </c>
      <c r="G338" s="4" t="s">
        <v>116</v>
      </c>
      <c r="H338" s="4" t="s">
        <v>573</v>
      </c>
      <c r="I338" s="4" t="s">
        <v>116</v>
      </c>
      <c r="J338" s="4" t="s">
        <v>116</v>
      </c>
      <c r="K338" s="4" t="s">
        <v>116</v>
      </c>
      <c r="L338" s="4" t="s">
        <v>116</v>
      </c>
      <c r="M338" s="5" t="s">
        <v>4339</v>
      </c>
      <c r="N338" s="5" t="s">
        <v>4547</v>
      </c>
      <c r="O338" s="4" t="s">
        <v>112</v>
      </c>
      <c r="P338" s="6" t="s">
        <v>122</v>
      </c>
      <c r="Q338" s="7" t="s">
        <v>122</v>
      </c>
      <c r="R338" s="7" t="s">
        <v>122</v>
      </c>
      <c r="S338" s="9" t="s">
        <v>4548</v>
      </c>
      <c r="T338" s="30">
        <v>9782409022487</v>
      </c>
      <c r="U338" s="4" t="s">
        <v>124</v>
      </c>
      <c r="V338" s="29">
        <v>9782409022470</v>
      </c>
      <c r="W338" s="4" t="s">
        <v>125</v>
      </c>
      <c r="X338" s="4" t="s">
        <v>126</v>
      </c>
      <c r="Y338" s="4" t="s">
        <v>112</v>
      </c>
      <c r="Z338" s="29">
        <v>2020</v>
      </c>
      <c r="AA338" s="4" t="s">
        <v>127</v>
      </c>
      <c r="AB338" s="4" t="s">
        <v>385</v>
      </c>
      <c r="AC338" s="4" t="s">
        <v>129</v>
      </c>
      <c r="AD338" s="4" t="s">
        <v>130</v>
      </c>
      <c r="AE338" s="4" t="s">
        <v>131</v>
      </c>
      <c r="AF338" s="4" t="s">
        <v>132</v>
      </c>
      <c r="AG338" s="4" t="s">
        <v>133</v>
      </c>
      <c r="AH338" s="4" t="s">
        <v>134</v>
      </c>
      <c r="AI338" s="4" t="s">
        <v>135</v>
      </c>
      <c r="AJ338" s="4" t="s">
        <v>136</v>
      </c>
      <c r="AK338" s="4" t="s">
        <v>137</v>
      </c>
      <c r="AL338" s="4" t="s">
        <v>138</v>
      </c>
      <c r="AM338" s="4" t="s">
        <v>139</v>
      </c>
      <c r="AN338" s="4" t="s">
        <v>140</v>
      </c>
      <c r="AO338" s="4" t="s">
        <v>141</v>
      </c>
      <c r="AP338" s="4" t="s">
        <v>116</v>
      </c>
      <c r="AQ338" s="4" t="s">
        <v>4549</v>
      </c>
      <c r="AR338" s="4" t="s">
        <v>76</v>
      </c>
      <c r="AS338" s="4" t="s">
        <v>3232</v>
      </c>
      <c r="AT338" s="4" t="s">
        <v>282</v>
      </c>
      <c r="AU338" s="4" t="s">
        <v>4550</v>
      </c>
      <c r="AV338" s="4" t="s">
        <v>3233</v>
      </c>
      <c r="AW338" s="4" t="s">
        <v>3234</v>
      </c>
      <c r="AX338" s="4" t="s">
        <v>1909</v>
      </c>
      <c r="AY338" s="4" t="s">
        <v>3272</v>
      </c>
      <c r="AZ338" s="4" t="s">
        <v>3235</v>
      </c>
      <c r="BA338" s="4" t="s">
        <v>3236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4551</v>
      </c>
      <c r="B339" s="4" t="s">
        <v>112</v>
      </c>
      <c r="C339" s="29">
        <v>20241220</v>
      </c>
      <c r="D339" s="4" t="s">
        <v>4552</v>
      </c>
      <c r="E339" s="4" t="s">
        <v>4553</v>
      </c>
      <c r="F339" s="4" t="s">
        <v>3690</v>
      </c>
      <c r="G339" s="4" t="s">
        <v>116</v>
      </c>
      <c r="H339" s="4" t="s">
        <v>3691</v>
      </c>
      <c r="I339" s="4" t="s">
        <v>116</v>
      </c>
      <c r="J339" s="4" t="s">
        <v>116</v>
      </c>
      <c r="K339" s="4" t="s">
        <v>116</v>
      </c>
      <c r="L339" s="4" t="s">
        <v>116</v>
      </c>
      <c r="M339" s="5" t="s">
        <v>4221</v>
      </c>
      <c r="N339" s="5" t="s">
        <v>3331</v>
      </c>
      <c r="O339" s="4" t="s">
        <v>112</v>
      </c>
      <c r="P339" s="6" t="s">
        <v>122</v>
      </c>
      <c r="Q339" s="7" t="s">
        <v>122</v>
      </c>
      <c r="R339" s="7" t="s">
        <v>122</v>
      </c>
      <c r="S339" s="9" t="s">
        <v>4554</v>
      </c>
      <c r="T339" s="30">
        <v>9782409027758</v>
      </c>
      <c r="U339" s="4" t="s">
        <v>124</v>
      </c>
      <c r="V339" s="29">
        <v>9782409027741</v>
      </c>
      <c r="W339" s="4" t="s">
        <v>125</v>
      </c>
      <c r="X339" s="4" t="s">
        <v>126</v>
      </c>
      <c r="Y339" s="4" t="s">
        <v>112</v>
      </c>
      <c r="Z339" s="29">
        <v>2020</v>
      </c>
      <c r="AA339" s="4" t="s">
        <v>127</v>
      </c>
      <c r="AB339" s="4" t="s">
        <v>222</v>
      </c>
      <c r="AC339" s="4" t="s">
        <v>129</v>
      </c>
      <c r="AD339" s="4" t="s">
        <v>130</v>
      </c>
      <c r="AE339" s="4" t="s">
        <v>131</v>
      </c>
      <c r="AF339" s="4" t="s">
        <v>132</v>
      </c>
      <c r="AG339" s="4" t="s">
        <v>133</v>
      </c>
      <c r="AH339" s="4" t="s">
        <v>134</v>
      </c>
      <c r="AI339" s="4" t="s">
        <v>135</v>
      </c>
      <c r="AJ339" s="4" t="s">
        <v>136</v>
      </c>
      <c r="AK339" s="4" t="s">
        <v>137</v>
      </c>
      <c r="AL339" s="4" t="s">
        <v>138</v>
      </c>
      <c r="AM339" s="4" t="s">
        <v>139</v>
      </c>
      <c r="AN339" s="4" t="s">
        <v>140</v>
      </c>
      <c r="AO339" s="4" t="s">
        <v>141</v>
      </c>
      <c r="AP339" s="4" t="s">
        <v>116</v>
      </c>
      <c r="AQ339" s="4" t="s">
        <v>4555</v>
      </c>
      <c r="AR339" s="4" t="s">
        <v>76</v>
      </c>
      <c r="AS339" s="4" t="s">
        <v>1336</v>
      </c>
      <c r="AT339" s="4" t="s">
        <v>4556</v>
      </c>
      <c r="AU339" s="4" t="s">
        <v>4557</v>
      </c>
      <c r="AV339" s="4" t="s">
        <v>4558</v>
      </c>
      <c r="AW339" s="4" t="s">
        <v>116</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4559</v>
      </c>
      <c r="B340" s="4" t="s">
        <v>112</v>
      </c>
      <c r="C340" s="29">
        <v>20241220</v>
      </c>
      <c r="D340" s="4" t="s">
        <v>4560</v>
      </c>
      <c r="E340" s="4" t="s">
        <v>4561</v>
      </c>
      <c r="F340" s="4" t="s">
        <v>4562</v>
      </c>
      <c r="G340" s="4" t="s">
        <v>116</v>
      </c>
      <c r="H340" s="4" t="s">
        <v>4563</v>
      </c>
      <c r="I340" s="4" t="s">
        <v>116</v>
      </c>
      <c r="J340" s="4" t="s">
        <v>116</v>
      </c>
      <c r="K340" s="4" t="s">
        <v>116</v>
      </c>
      <c r="L340" s="4" t="s">
        <v>116</v>
      </c>
      <c r="M340" s="5" t="s">
        <v>4564</v>
      </c>
      <c r="N340" s="5" t="s">
        <v>739</v>
      </c>
      <c r="O340" s="4" t="s">
        <v>112</v>
      </c>
      <c r="P340" s="6" t="s">
        <v>122</v>
      </c>
      <c r="Q340" s="7" t="s">
        <v>122</v>
      </c>
      <c r="R340" s="7" t="s">
        <v>122</v>
      </c>
      <c r="S340" s="9" t="s">
        <v>4565</v>
      </c>
      <c r="T340" s="30">
        <v>9782409025280</v>
      </c>
      <c r="U340" s="4" t="s">
        <v>124</v>
      </c>
      <c r="V340" s="29">
        <v>9782409025273</v>
      </c>
      <c r="W340" s="4" t="s">
        <v>125</v>
      </c>
      <c r="X340" s="4" t="s">
        <v>126</v>
      </c>
      <c r="Y340" s="4" t="s">
        <v>112</v>
      </c>
      <c r="Z340" s="29">
        <v>2020</v>
      </c>
      <c r="AA340" s="4" t="s">
        <v>127</v>
      </c>
      <c r="AB340" s="4" t="s">
        <v>152</v>
      </c>
      <c r="AC340" s="4" t="s">
        <v>129</v>
      </c>
      <c r="AD340" s="4" t="s">
        <v>130</v>
      </c>
      <c r="AE340" s="4" t="s">
        <v>131</v>
      </c>
      <c r="AF340" s="4" t="s">
        <v>132</v>
      </c>
      <c r="AG340" s="4" t="s">
        <v>133</v>
      </c>
      <c r="AH340" s="4" t="s">
        <v>134</v>
      </c>
      <c r="AI340" s="4" t="s">
        <v>135</v>
      </c>
      <c r="AJ340" s="4" t="s">
        <v>136</v>
      </c>
      <c r="AK340" s="4" t="s">
        <v>137</v>
      </c>
      <c r="AL340" s="4" t="s">
        <v>138</v>
      </c>
      <c r="AM340" s="4" t="s">
        <v>139</v>
      </c>
      <c r="AN340" s="4" t="s">
        <v>140</v>
      </c>
      <c r="AO340" s="4" t="s">
        <v>141</v>
      </c>
      <c r="AP340" s="4" t="s">
        <v>116</v>
      </c>
      <c r="AQ340" s="4" t="s">
        <v>4566</v>
      </c>
      <c r="AR340" s="4" t="s">
        <v>76</v>
      </c>
      <c r="AS340" s="4" t="s">
        <v>4301</v>
      </c>
      <c r="AT340" s="4" t="s">
        <v>4567</v>
      </c>
      <c r="AU340" s="4" t="s">
        <v>4568</v>
      </c>
      <c r="AV340" s="4" t="s">
        <v>568</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4569</v>
      </c>
      <c r="B341" s="4" t="s">
        <v>112</v>
      </c>
      <c r="C341" s="29">
        <v>20241220</v>
      </c>
      <c r="D341" s="4" t="s">
        <v>4570</v>
      </c>
      <c r="E341" s="4" t="s">
        <v>4571</v>
      </c>
      <c r="F341" s="4" t="s">
        <v>4572</v>
      </c>
      <c r="G341" s="4" t="s">
        <v>116</v>
      </c>
      <c r="H341" s="4" t="s">
        <v>4573</v>
      </c>
      <c r="I341" s="4" t="s">
        <v>116</v>
      </c>
      <c r="J341" s="4" t="s">
        <v>116</v>
      </c>
      <c r="K341" s="4" t="s">
        <v>116</v>
      </c>
      <c r="L341" s="4" t="s">
        <v>116</v>
      </c>
      <c r="M341" s="5" t="s">
        <v>4574</v>
      </c>
      <c r="N341" s="5" t="s">
        <v>1687</v>
      </c>
      <c r="O341" s="4" t="s">
        <v>112</v>
      </c>
      <c r="P341" s="6" t="s">
        <v>122</v>
      </c>
      <c r="Q341" s="7" t="s">
        <v>122</v>
      </c>
      <c r="R341" s="7" t="s">
        <v>122</v>
      </c>
      <c r="S341" s="9" t="s">
        <v>4575</v>
      </c>
      <c r="T341" s="30">
        <v>9782409024719</v>
      </c>
      <c r="U341" s="4" t="s">
        <v>124</v>
      </c>
      <c r="V341" s="29">
        <v>9782409024702</v>
      </c>
      <c r="W341" s="4" t="s">
        <v>125</v>
      </c>
      <c r="X341" s="4" t="s">
        <v>126</v>
      </c>
      <c r="Y341" s="4" t="s">
        <v>112</v>
      </c>
      <c r="Z341" s="29">
        <v>2020</v>
      </c>
      <c r="AA341" s="4" t="s">
        <v>127</v>
      </c>
      <c r="AB341" s="4" t="s">
        <v>164</v>
      </c>
      <c r="AC341" s="4" t="s">
        <v>129</v>
      </c>
      <c r="AD341" s="4" t="s">
        <v>130</v>
      </c>
      <c r="AE341" s="4" t="s">
        <v>131</v>
      </c>
      <c r="AF341" s="4" t="s">
        <v>132</v>
      </c>
      <c r="AG341" s="4" t="s">
        <v>133</v>
      </c>
      <c r="AH341" s="4" t="s">
        <v>134</v>
      </c>
      <c r="AI341" s="4" t="s">
        <v>135</v>
      </c>
      <c r="AJ341" s="4" t="s">
        <v>136</v>
      </c>
      <c r="AK341" s="4" t="s">
        <v>137</v>
      </c>
      <c r="AL341" s="4" t="s">
        <v>138</v>
      </c>
      <c r="AM341" s="4" t="s">
        <v>139</v>
      </c>
      <c r="AN341" s="4" t="s">
        <v>140</v>
      </c>
      <c r="AO341" s="4" t="s">
        <v>141</v>
      </c>
      <c r="AP341" s="4" t="s">
        <v>116</v>
      </c>
      <c r="AQ341" s="4" t="s">
        <v>4576</v>
      </c>
      <c r="AR341" s="4" t="s">
        <v>76</v>
      </c>
      <c r="AS341" s="4" t="s">
        <v>1552</v>
      </c>
      <c r="AT341" s="4" t="s">
        <v>4577</v>
      </c>
      <c r="AU341" s="4" t="s">
        <v>4578</v>
      </c>
      <c r="AV341" s="4" t="s">
        <v>4579</v>
      </c>
      <c r="AW341" s="4" t="s">
        <v>1554</v>
      </c>
      <c r="AX341" s="4" t="s">
        <v>4580</v>
      </c>
      <c r="AY341" s="4" t="s">
        <v>4581</v>
      </c>
      <c r="AZ341" s="4" t="s">
        <v>4582</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4583</v>
      </c>
      <c r="B342" s="4" t="s">
        <v>112</v>
      </c>
      <c r="C342" s="29">
        <v>20241220</v>
      </c>
      <c r="D342" s="4" t="s">
        <v>4584</v>
      </c>
      <c r="E342" s="4" t="s">
        <v>116</v>
      </c>
      <c r="F342" s="4" t="s">
        <v>1062</v>
      </c>
      <c r="G342" s="4" t="s">
        <v>116</v>
      </c>
      <c r="H342" s="4" t="s">
        <v>1063</v>
      </c>
      <c r="I342" s="4" t="s">
        <v>116</v>
      </c>
      <c r="J342" s="4" t="s">
        <v>116</v>
      </c>
      <c r="K342" s="4" t="s">
        <v>116</v>
      </c>
      <c r="L342" s="4" t="s">
        <v>116</v>
      </c>
      <c r="M342" s="5" t="s">
        <v>4261</v>
      </c>
      <c r="N342" s="5" t="s">
        <v>1958</v>
      </c>
      <c r="O342" s="4" t="s">
        <v>112</v>
      </c>
      <c r="P342" s="6" t="s">
        <v>122</v>
      </c>
      <c r="Q342" s="7" t="s">
        <v>122</v>
      </c>
      <c r="R342" s="7" t="s">
        <v>122</v>
      </c>
      <c r="S342" s="9" t="s">
        <v>4585</v>
      </c>
      <c r="T342" s="30">
        <v>9782409028052</v>
      </c>
      <c r="U342" s="4" t="s">
        <v>124</v>
      </c>
      <c r="V342" s="29">
        <v>9782409028045</v>
      </c>
      <c r="W342" s="4" t="s">
        <v>125</v>
      </c>
      <c r="X342" s="4" t="s">
        <v>126</v>
      </c>
      <c r="Y342" s="4" t="s">
        <v>112</v>
      </c>
      <c r="Z342" s="29">
        <v>2020</v>
      </c>
      <c r="AA342" s="4" t="s">
        <v>127</v>
      </c>
      <c r="AB342" s="4" t="s">
        <v>914</v>
      </c>
      <c r="AC342" s="4" t="s">
        <v>129</v>
      </c>
      <c r="AD342" s="4" t="s">
        <v>130</v>
      </c>
      <c r="AE342" s="4" t="s">
        <v>131</v>
      </c>
      <c r="AF342" s="4" t="s">
        <v>132</v>
      </c>
      <c r="AG342" s="4" t="s">
        <v>133</v>
      </c>
      <c r="AH342" s="4" t="s">
        <v>134</v>
      </c>
      <c r="AI342" s="4" t="s">
        <v>135</v>
      </c>
      <c r="AJ342" s="4" t="s">
        <v>136</v>
      </c>
      <c r="AK342" s="4" t="s">
        <v>137</v>
      </c>
      <c r="AL342" s="4" t="s">
        <v>138</v>
      </c>
      <c r="AM342" s="4" t="s">
        <v>139</v>
      </c>
      <c r="AN342" s="4" t="s">
        <v>140</v>
      </c>
      <c r="AO342" s="4" t="s">
        <v>141</v>
      </c>
      <c r="AP342" s="4" t="s">
        <v>116</v>
      </c>
      <c r="AQ342" s="4" t="s">
        <v>4586</v>
      </c>
      <c r="AR342" s="4" t="s">
        <v>76</v>
      </c>
      <c r="AS342" s="4" t="s">
        <v>1067</v>
      </c>
      <c r="AT342" s="4" t="s">
        <v>1068</v>
      </c>
      <c r="AU342" s="4" t="s">
        <v>1069</v>
      </c>
      <c r="AV342" s="4" t="s">
        <v>1070</v>
      </c>
      <c r="AW342" s="4" t="s">
        <v>1071</v>
      </c>
      <c r="AX342" s="4" t="s">
        <v>1072</v>
      </c>
      <c r="AY342" s="4" t="s">
        <v>1073</v>
      </c>
      <c r="AZ342" s="4" t="s">
        <v>1074</v>
      </c>
      <c r="BA342" s="4" t="s">
        <v>1075</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4587</v>
      </c>
      <c r="B343" s="4" t="s">
        <v>112</v>
      </c>
      <c r="C343" s="29">
        <v>20241220</v>
      </c>
      <c r="D343" s="4" t="s">
        <v>4588</v>
      </c>
      <c r="E343" s="4" t="s">
        <v>4589</v>
      </c>
      <c r="F343" s="4" t="s">
        <v>255</v>
      </c>
      <c r="G343" s="4" t="s">
        <v>116</v>
      </c>
      <c r="H343" s="4" t="s">
        <v>256</v>
      </c>
      <c r="I343" s="4" t="s">
        <v>116</v>
      </c>
      <c r="J343" s="4" t="s">
        <v>116</v>
      </c>
      <c r="K343" s="4" t="s">
        <v>116</v>
      </c>
      <c r="L343" s="4" t="s">
        <v>116</v>
      </c>
      <c r="M343" s="5" t="s">
        <v>4231</v>
      </c>
      <c r="N343" s="5" t="s">
        <v>2934</v>
      </c>
      <c r="O343" s="4" t="s">
        <v>112</v>
      </c>
      <c r="P343" s="6" t="s">
        <v>122</v>
      </c>
      <c r="Q343" s="7" t="s">
        <v>122</v>
      </c>
      <c r="R343" s="7" t="s">
        <v>122</v>
      </c>
      <c r="S343" s="9" t="s">
        <v>4590</v>
      </c>
      <c r="T343" s="30">
        <v>9782409027079</v>
      </c>
      <c r="U343" s="4" t="s">
        <v>124</v>
      </c>
      <c r="V343" s="29">
        <v>9782409027062</v>
      </c>
      <c r="W343" s="4" t="s">
        <v>125</v>
      </c>
      <c r="X343" s="4" t="s">
        <v>126</v>
      </c>
      <c r="Y343" s="4" t="s">
        <v>112</v>
      </c>
      <c r="Z343" s="29">
        <v>2020</v>
      </c>
      <c r="AA343" s="4" t="s">
        <v>127</v>
      </c>
      <c r="AB343" s="4" t="s">
        <v>260</v>
      </c>
      <c r="AC343" s="4" t="s">
        <v>129</v>
      </c>
      <c r="AD343" s="4" t="s">
        <v>130</v>
      </c>
      <c r="AE343" s="4" t="s">
        <v>131</v>
      </c>
      <c r="AF343" s="4" t="s">
        <v>132</v>
      </c>
      <c r="AG343" s="4" t="s">
        <v>133</v>
      </c>
      <c r="AH343" s="4" t="s">
        <v>134</v>
      </c>
      <c r="AI343" s="4" t="s">
        <v>135</v>
      </c>
      <c r="AJ343" s="4" t="s">
        <v>136</v>
      </c>
      <c r="AK343" s="4" t="s">
        <v>137</v>
      </c>
      <c r="AL343" s="4" t="s">
        <v>138</v>
      </c>
      <c r="AM343" s="4" t="s">
        <v>139</v>
      </c>
      <c r="AN343" s="4" t="s">
        <v>140</v>
      </c>
      <c r="AO343" s="4" t="s">
        <v>141</v>
      </c>
      <c r="AP343" s="4" t="s">
        <v>116</v>
      </c>
      <c r="AQ343" s="4" t="s">
        <v>4591</v>
      </c>
      <c r="AR343" s="4" t="s">
        <v>76</v>
      </c>
      <c r="AS343" s="4" t="s">
        <v>4592</v>
      </c>
      <c r="AT343" s="4" t="s">
        <v>4592</v>
      </c>
      <c r="AU343" s="4" t="s">
        <v>4592</v>
      </c>
      <c r="AV343" s="4" t="s">
        <v>4593</v>
      </c>
      <c r="AW343" s="4" t="s">
        <v>4593</v>
      </c>
      <c r="AX343" s="4" t="s">
        <v>4593</v>
      </c>
      <c r="AY343" s="4" t="s">
        <v>4594</v>
      </c>
      <c r="AZ343" s="4" t="s">
        <v>4594</v>
      </c>
      <c r="BA343" s="4" t="s">
        <v>4594</v>
      </c>
      <c r="BB343" s="4" t="s">
        <v>4595</v>
      </c>
      <c r="BC343" s="4" t="s">
        <v>4595</v>
      </c>
      <c r="BD343" s="4" t="s">
        <v>4595</v>
      </c>
      <c r="BE343" s="4" t="s">
        <v>4596</v>
      </c>
      <c r="BF343" s="4" t="s">
        <v>4596</v>
      </c>
      <c r="BG343" s="4" t="s">
        <v>4596</v>
      </c>
      <c r="BH343" s="4" t="s">
        <v>4597</v>
      </c>
      <c r="BI343" s="4" t="s">
        <v>4597</v>
      </c>
      <c r="BJ343" s="4" t="s">
        <v>4597</v>
      </c>
      <c r="BK343" s="4" t="s">
        <v>4598</v>
      </c>
      <c r="BL343" s="4" t="s">
        <v>4599</v>
      </c>
      <c r="BM343" s="4" t="s">
        <v>4599</v>
      </c>
      <c r="BN343" s="4" t="s">
        <v>4600</v>
      </c>
      <c r="BO343" s="4" t="s">
        <v>4600</v>
      </c>
      <c r="BP343" s="4" t="s">
        <v>4600</v>
      </c>
      <c r="BQ343" s="4" t="s">
        <v>272</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4601</v>
      </c>
      <c r="B344" s="4" t="s">
        <v>112</v>
      </c>
      <c r="C344" s="29">
        <v>20241220</v>
      </c>
      <c r="D344" s="4" t="s">
        <v>4602</v>
      </c>
      <c r="E344" s="4" t="s">
        <v>4603</v>
      </c>
      <c r="F344" s="4" t="s">
        <v>4604</v>
      </c>
      <c r="G344" s="4" t="s">
        <v>116</v>
      </c>
      <c r="H344" s="4" t="s">
        <v>4605</v>
      </c>
      <c r="I344" s="4" t="s">
        <v>116</v>
      </c>
      <c r="J344" s="4" t="s">
        <v>116</v>
      </c>
      <c r="K344" s="4" t="s">
        <v>116</v>
      </c>
      <c r="L344" s="4" t="s">
        <v>116</v>
      </c>
      <c r="M344" s="5" t="s">
        <v>4310</v>
      </c>
      <c r="N344" s="5" t="s">
        <v>2000</v>
      </c>
      <c r="O344" s="4" t="s">
        <v>112</v>
      </c>
      <c r="P344" s="6" t="s">
        <v>122</v>
      </c>
      <c r="Q344" s="7" t="s">
        <v>122</v>
      </c>
      <c r="R344" s="7" t="s">
        <v>122</v>
      </c>
      <c r="S344" s="9" t="s">
        <v>4606</v>
      </c>
      <c r="T344" s="30">
        <v>9782409026355</v>
      </c>
      <c r="U344" s="4" t="s">
        <v>124</v>
      </c>
      <c r="V344" s="29">
        <v>9782409026348</v>
      </c>
      <c r="W344" s="4" t="s">
        <v>125</v>
      </c>
      <c r="X344" s="4" t="s">
        <v>126</v>
      </c>
      <c r="Y344" s="4" t="s">
        <v>112</v>
      </c>
      <c r="Z344" s="29">
        <v>2020</v>
      </c>
      <c r="AA344" s="4" t="s">
        <v>127</v>
      </c>
      <c r="AB344" s="4" t="s">
        <v>152</v>
      </c>
      <c r="AC344" s="4" t="s">
        <v>129</v>
      </c>
      <c r="AD344" s="4" t="s">
        <v>130</v>
      </c>
      <c r="AE344" s="4" t="s">
        <v>131</v>
      </c>
      <c r="AF344" s="4" t="s">
        <v>132</v>
      </c>
      <c r="AG344" s="4" t="s">
        <v>133</v>
      </c>
      <c r="AH344" s="4" t="s">
        <v>134</v>
      </c>
      <c r="AI344" s="4" t="s">
        <v>135</v>
      </c>
      <c r="AJ344" s="4" t="s">
        <v>136</v>
      </c>
      <c r="AK344" s="4" t="s">
        <v>137</v>
      </c>
      <c r="AL344" s="4" t="s">
        <v>138</v>
      </c>
      <c r="AM344" s="4" t="s">
        <v>139</v>
      </c>
      <c r="AN344" s="4" t="s">
        <v>140</v>
      </c>
      <c r="AO344" s="4" t="s">
        <v>141</v>
      </c>
      <c r="AP344" s="4" t="s">
        <v>116</v>
      </c>
      <c r="AQ344" s="4" t="s">
        <v>4607</v>
      </c>
      <c r="AR344" s="4" t="s">
        <v>76</v>
      </c>
      <c r="AS344" s="4" t="s">
        <v>4608</v>
      </c>
      <c r="AT344" s="4" t="s">
        <v>4609</v>
      </c>
      <c r="AU344" s="4" t="s">
        <v>3411</v>
      </c>
      <c r="AV344" s="4" t="s">
        <v>3413</v>
      </c>
      <c r="AW344" s="4" t="s">
        <v>4610</v>
      </c>
      <c r="AX344" s="4" t="s">
        <v>805</v>
      </c>
      <c r="AY344" s="4" t="s">
        <v>4423</v>
      </c>
      <c r="AZ344" s="4" t="s">
        <v>4611</v>
      </c>
      <c r="BA344" s="4" t="s">
        <v>4612</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4613</v>
      </c>
      <c r="B345" s="4" t="s">
        <v>112</v>
      </c>
      <c r="C345" s="29">
        <v>20241220</v>
      </c>
      <c r="D345" s="4" t="s">
        <v>4614</v>
      </c>
      <c r="E345" s="4" t="s">
        <v>4615</v>
      </c>
      <c r="F345" s="4" t="s">
        <v>572</v>
      </c>
      <c r="G345" s="4" t="s">
        <v>116</v>
      </c>
      <c r="H345" s="4" t="s">
        <v>573</v>
      </c>
      <c r="I345" s="4" t="s">
        <v>116</v>
      </c>
      <c r="J345" s="4" t="s">
        <v>116</v>
      </c>
      <c r="K345" s="4" t="s">
        <v>116</v>
      </c>
      <c r="L345" s="4" t="s">
        <v>116</v>
      </c>
      <c r="M345" s="5" t="s">
        <v>4574</v>
      </c>
      <c r="N345" s="5" t="s">
        <v>4616</v>
      </c>
      <c r="O345" s="4" t="s">
        <v>112</v>
      </c>
      <c r="P345" s="6" t="s">
        <v>122</v>
      </c>
      <c r="Q345" s="7" t="s">
        <v>122</v>
      </c>
      <c r="R345" s="7" t="s">
        <v>122</v>
      </c>
      <c r="S345" s="9" t="s">
        <v>4617</v>
      </c>
      <c r="T345" s="30">
        <v>9782409024559</v>
      </c>
      <c r="U345" s="4" t="s">
        <v>124</v>
      </c>
      <c r="V345" s="29">
        <v>9782409024542</v>
      </c>
      <c r="W345" s="4" t="s">
        <v>125</v>
      </c>
      <c r="X345" s="4" t="s">
        <v>126</v>
      </c>
      <c r="Y345" s="4" t="s">
        <v>112</v>
      </c>
      <c r="Z345" s="29">
        <v>2020</v>
      </c>
      <c r="AA345" s="4" t="s">
        <v>127</v>
      </c>
      <c r="AB345" s="4" t="s">
        <v>385</v>
      </c>
      <c r="AC345" s="4" t="s">
        <v>129</v>
      </c>
      <c r="AD345" s="4" t="s">
        <v>130</v>
      </c>
      <c r="AE345" s="4" t="s">
        <v>131</v>
      </c>
      <c r="AF345" s="4" t="s">
        <v>132</v>
      </c>
      <c r="AG345" s="4" t="s">
        <v>133</v>
      </c>
      <c r="AH345" s="4" t="s">
        <v>134</v>
      </c>
      <c r="AI345" s="4" t="s">
        <v>135</v>
      </c>
      <c r="AJ345" s="4" t="s">
        <v>136</v>
      </c>
      <c r="AK345" s="4" t="s">
        <v>137</v>
      </c>
      <c r="AL345" s="4" t="s">
        <v>138</v>
      </c>
      <c r="AM345" s="4" t="s">
        <v>139</v>
      </c>
      <c r="AN345" s="4" t="s">
        <v>140</v>
      </c>
      <c r="AO345" s="4" t="s">
        <v>141</v>
      </c>
      <c r="AP345" s="4" t="s">
        <v>116</v>
      </c>
      <c r="AQ345" s="4" t="s">
        <v>4618</v>
      </c>
      <c r="AR345" s="4" t="s">
        <v>76</v>
      </c>
      <c r="AS345" s="4" t="s">
        <v>4619</v>
      </c>
      <c r="AT345" s="4" t="s">
        <v>4620</v>
      </c>
      <c r="AU345" s="4" t="s">
        <v>116</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4621</v>
      </c>
      <c r="B346" s="4" t="s">
        <v>112</v>
      </c>
      <c r="C346" s="29">
        <v>20241220</v>
      </c>
      <c r="D346" s="4" t="s">
        <v>4622</v>
      </c>
      <c r="E346" s="4" t="s">
        <v>4623</v>
      </c>
      <c r="F346" s="4" t="s">
        <v>4624</v>
      </c>
      <c r="G346" s="4" t="s">
        <v>116</v>
      </c>
      <c r="H346" s="4" t="s">
        <v>4625</v>
      </c>
      <c r="I346" s="4" t="s">
        <v>116</v>
      </c>
      <c r="J346" s="4" t="s">
        <v>116</v>
      </c>
      <c r="K346" s="4" t="s">
        <v>116</v>
      </c>
      <c r="L346" s="4" t="s">
        <v>116</v>
      </c>
      <c r="M346" s="5" t="s">
        <v>4574</v>
      </c>
      <c r="N346" s="5" t="s">
        <v>162</v>
      </c>
      <c r="O346" s="4" t="s">
        <v>112</v>
      </c>
      <c r="P346" s="6" t="s">
        <v>122</v>
      </c>
      <c r="Q346" s="7" t="s">
        <v>122</v>
      </c>
      <c r="R346" s="7" t="s">
        <v>122</v>
      </c>
      <c r="S346" s="9" t="s">
        <v>4626</v>
      </c>
      <c r="T346" s="30">
        <v>9782409024511</v>
      </c>
      <c r="U346" s="4" t="s">
        <v>124</v>
      </c>
      <c r="V346" s="29">
        <v>9782409024504</v>
      </c>
      <c r="W346" s="4" t="s">
        <v>125</v>
      </c>
      <c r="X346" s="4" t="s">
        <v>126</v>
      </c>
      <c r="Y346" s="4" t="s">
        <v>112</v>
      </c>
      <c r="Z346" s="29">
        <v>2020</v>
      </c>
      <c r="AA346" s="4" t="s">
        <v>127</v>
      </c>
      <c r="AB346" s="4" t="s">
        <v>164</v>
      </c>
      <c r="AC346" s="4" t="s">
        <v>129</v>
      </c>
      <c r="AD346" s="4" t="s">
        <v>130</v>
      </c>
      <c r="AE346" s="4" t="s">
        <v>131</v>
      </c>
      <c r="AF346" s="4" t="s">
        <v>132</v>
      </c>
      <c r="AG346" s="4" t="s">
        <v>133</v>
      </c>
      <c r="AH346" s="4" t="s">
        <v>134</v>
      </c>
      <c r="AI346" s="4" t="s">
        <v>135</v>
      </c>
      <c r="AJ346" s="4" t="s">
        <v>136</v>
      </c>
      <c r="AK346" s="4" t="s">
        <v>137</v>
      </c>
      <c r="AL346" s="4" t="s">
        <v>138</v>
      </c>
      <c r="AM346" s="4" t="s">
        <v>139</v>
      </c>
      <c r="AN346" s="4" t="s">
        <v>140</v>
      </c>
      <c r="AO346" s="4" t="s">
        <v>141</v>
      </c>
      <c r="AP346" s="4" t="s">
        <v>116</v>
      </c>
      <c r="AQ346" s="4" t="s">
        <v>4627</v>
      </c>
      <c r="AR346" s="4" t="s">
        <v>76</v>
      </c>
      <c r="AS346" s="4" t="s">
        <v>417</v>
      </c>
      <c r="AT346" s="4" t="s">
        <v>4628</v>
      </c>
      <c r="AU346" s="4" t="s">
        <v>1567</v>
      </c>
      <c r="AV346" s="4" t="s">
        <v>1910</v>
      </c>
      <c r="AW346" s="4" t="s">
        <v>4629</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4630</v>
      </c>
      <c r="B347" s="4" t="s">
        <v>112</v>
      </c>
      <c r="C347" s="29">
        <v>20241220</v>
      </c>
      <c r="D347" s="4" t="s">
        <v>4631</v>
      </c>
      <c r="E347" s="4" t="s">
        <v>116</v>
      </c>
      <c r="F347" s="4" t="s">
        <v>4632</v>
      </c>
      <c r="G347" s="4" t="s">
        <v>116</v>
      </c>
      <c r="H347" s="4" t="s">
        <v>4633</v>
      </c>
      <c r="I347" s="4" t="s">
        <v>116</v>
      </c>
      <c r="J347" s="4" t="s">
        <v>116</v>
      </c>
      <c r="K347" s="4" t="s">
        <v>116</v>
      </c>
      <c r="L347" s="4" t="s">
        <v>116</v>
      </c>
      <c r="M347" s="5" t="s">
        <v>4261</v>
      </c>
      <c r="N347" s="5" t="s">
        <v>4634</v>
      </c>
      <c r="O347" s="4" t="s">
        <v>112</v>
      </c>
      <c r="P347" s="6" t="s">
        <v>122</v>
      </c>
      <c r="Q347" s="7" t="s">
        <v>122</v>
      </c>
      <c r="R347" s="7" t="s">
        <v>122</v>
      </c>
      <c r="S347" s="9" t="s">
        <v>4635</v>
      </c>
      <c r="T347" s="30">
        <v>9782409028137</v>
      </c>
      <c r="U347" s="4" t="s">
        <v>124</v>
      </c>
      <c r="V347" s="29">
        <v>9782409028120</v>
      </c>
      <c r="W347" s="4" t="s">
        <v>125</v>
      </c>
      <c r="X347" s="4" t="s">
        <v>126</v>
      </c>
      <c r="Y347" s="4" t="s">
        <v>112</v>
      </c>
      <c r="Z347" s="29">
        <v>2020</v>
      </c>
      <c r="AA347" s="4" t="s">
        <v>127</v>
      </c>
      <c r="AB347" s="4" t="s">
        <v>164</v>
      </c>
      <c r="AC347" s="4" t="s">
        <v>129</v>
      </c>
      <c r="AD347" s="4" t="s">
        <v>130</v>
      </c>
      <c r="AE347" s="4" t="s">
        <v>131</v>
      </c>
      <c r="AF347" s="4" t="s">
        <v>132</v>
      </c>
      <c r="AG347" s="4" t="s">
        <v>133</v>
      </c>
      <c r="AH347" s="4" t="s">
        <v>134</v>
      </c>
      <c r="AI347" s="4" t="s">
        <v>135</v>
      </c>
      <c r="AJ347" s="4" t="s">
        <v>136</v>
      </c>
      <c r="AK347" s="4" t="s">
        <v>137</v>
      </c>
      <c r="AL347" s="4" t="s">
        <v>138</v>
      </c>
      <c r="AM347" s="4" t="s">
        <v>139</v>
      </c>
      <c r="AN347" s="4" t="s">
        <v>140</v>
      </c>
      <c r="AO347" s="4" t="s">
        <v>141</v>
      </c>
      <c r="AP347" s="4" t="s">
        <v>116</v>
      </c>
      <c r="AQ347" s="4" t="s">
        <v>4636</v>
      </c>
      <c r="AR347" s="4" t="s">
        <v>76</v>
      </c>
      <c r="AS347" s="4" t="s">
        <v>4376</v>
      </c>
      <c r="AT347" s="4" t="s">
        <v>4380</v>
      </c>
      <c r="AU347" s="4" t="s">
        <v>977</v>
      </c>
      <c r="AV347" s="4" t="s">
        <v>4637</v>
      </c>
      <c r="AW347" s="4" t="s">
        <v>4638</v>
      </c>
      <c r="AX347" s="4" t="s">
        <v>4639</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4640</v>
      </c>
      <c r="B348" s="4" t="s">
        <v>112</v>
      </c>
      <c r="C348" s="29">
        <v>20241220</v>
      </c>
      <c r="D348" s="4" t="s">
        <v>4641</v>
      </c>
      <c r="E348" s="4" t="s">
        <v>4642</v>
      </c>
      <c r="F348" s="4" t="s">
        <v>4643</v>
      </c>
      <c r="G348" s="4" t="s">
        <v>116</v>
      </c>
      <c r="H348" s="4" t="s">
        <v>2482</v>
      </c>
      <c r="I348" s="4" t="s">
        <v>116</v>
      </c>
      <c r="J348" s="4" t="s">
        <v>116</v>
      </c>
      <c r="K348" s="4" t="s">
        <v>116</v>
      </c>
      <c r="L348" s="4" t="s">
        <v>116</v>
      </c>
      <c r="M348" s="5" t="s">
        <v>4331</v>
      </c>
      <c r="N348" s="5" t="s">
        <v>1132</v>
      </c>
      <c r="O348" s="4" t="s">
        <v>112</v>
      </c>
      <c r="P348" s="6" t="s">
        <v>122</v>
      </c>
      <c r="Q348" s="7" t="s">
        <v>122</v>
      </c>
      <c r="R348" s="7" t="s">
        <v>122</v>
      </c>
      <c r="S348" s="9" t="s">
        <v>4644</v>
      </c>
      <c r="T348" s="30">
        <v>9782409025952</v>
      </c>
      <c r="U348" s="4" t="s">
        <v>124</v>
      </c>
      <c r="V348" s="29">
        <v>9782409025945</v>
      </c>
      <c r="W348" s="4" t="s">
        <v>125</v>
      </c>
      <c r="X348" s="4" t="s">
        <v>126</v>
      </c>
      <c r="Y348" s="4" t="s">
        <v>112</v>
      </c>
      <c r="Z348" s="29">
        <v>2020</v>
      </c>
      <c r="AA348" s="4" t="s">
        <v>127</v>
      </c>
      <c r="AB348" s="4" t="s">
        <v>249</v>
      </c>
      <c r="AC348" s="4" t="s">
        <v>129</v>
      </c>
      <c r="AD348" s="4" t="s">
        <v>130</v>
      </c>
      <c r="AE348" s="4" t="s">
        <v>131</v>
      </c>
      <c r="AF348" s="4" t="s">
        <v>132</v>
      </c>
      <c r="AG348" s="4" t="s">
        <v>133</v>
      </c>
      <c r="AH348" s="4" t="s">
        <v>134</v>
      </c>
      <c r="AI348" s="4" t="s">
        <v>135</v>
      </c>
      <c r="AJ348" s="4" t="s">
        <v>136</v>
      </c>
      <c r="AK348" s="4" t="s">
        <v>137</v>
      </c>
      <c r="AL348" s="4" t="s">
        <v>138</v>
      </c>
      <c r="AM348" s="4" t="s">
        <v>139</v>
      </c>
      <c r="AN348" s="4" t="s">
        <v>140</v>
      </c>
      <c r="AO348" s="4" t="s">
        <v>141</v>
      </c>
      <c r="AP348" s="4" t="s">
        <v>116</v>
      </c>
      <c r="AQ348" s="4" t="s">
        <v>4645</v>
      </c>
      <c r="AR348" s="4" t="s">
        <v>76</v>
      </c>
      <c r="AS348" s="4" t="s">
        <v>4646</v>
      </c>
      <c r="AT348" s="4" t="s">
        <v>4647</v>
      </c>
      <c r="AU348" s="4" t="s">
        <v>4648</v>
      </c>
      <c r="AV348" s="4" t="s">
        <v>4649</v>
      </c>
      <c r="AW348" s="4" t="s">
        <v>4650</v>
      </c>
      <c r="AX348" s="4" t="s">
        <v>4651</v>
      </c>
      <c r="AY348" s="4" t="s">
        <v>4652</v>
      </c>
      <c r="AZ348" s="4" t="s">
        <v>4653</v>
      </c>
      <c r="BA348" s="4" t="s">
        <v>4654</v>
      </c>
      <c r="BB348" s="4" t="s">
        <v>1637</v>
      </c>
      <c r="BC348" s="4" t="s">
        <v>4655</v>
      </c>
      <c r="BD348" s="4" t="s">
        <v>1880</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4656</v>
      </c>
      <c r="B349" s="4" t="s">
        <v>112</v>
      </c>
      <c r="C349" s="29">
        <v>20241220</v>
      </c>
      <c r="D349" s="4" t="s">
        <v>4657</v>
      </c>
      <c r="E349" s="4" t="s">
        <v>4658</v>
      </c>
      <c r="F349" s="4" t="s">
        <v>4659</v>
      </c>
      <c r="G349" s="4" t="s">
        <v>116</v>
      </c>
      <c r="H349" s="4" t="s">
        <v>4660</v>
      </c>
      <c r="I349" s="4" t="s">
        <v>116</v>
      </c>
      <c r="J349" s="4" t="s">
        <v>116</v>
      </c>
      <c r="K349" s="4" t="s">
        <v>116</v>
      </c>
      <c r="L349" s="4" t="s">
        <v>116</v>
      </c>
      <c r="M349" s="5" t="s">
        <v>4281</v>
      </c>
      <c r="N349" s="5" t="s">
        <v>4466</v>
      </c>
      <c r="O349" s="4" t="s">
        <v>112</v>
      </c>
      <c r="P349" s="6" t="s">
        <v>122</v>
      </c>
      <c r="Q349" s="7" t="s">
        <v>122</v>
      </c>
      <c r="R349" s="7" t="s">
        <v>122</v>
      </c>
      <c r="S349" s="9" t="s">
        <v>4661</v>
      </c>
      <c r="T349" s="30">
        <v>9782409024184</v>
      </c>
      <c r="U349" s="4" t="s">
        <v>124</v>
      </c>
      <c r="V349" s="29">
        <v>9782409024177</v>
      </c>
      <c r="W349" s="4" t="s">
        <v>125</v>
      </c>
      <c r="X349" s="4" t="s">
        <v>126</v>
      </c>
      <c r="Y349" s="4" t="s">
        <v>112</v>
      </c>
      <c r="Z349" s="29">
        <v>2020</v>
      </c>
      <c r="AA349" s="4" t="s">
        <v>127</v>
      </c>
      <c r="AB349" s="4" t="s">
        <v>152</v>
      </c>
      <c r="AC349" s="4" t="s">
        <v>129</v>
      </c>
      <c r="AD349" s="4" t="s">
        <v>130</v>
      </c>
      <c r="AE349" s="4" t="s">
        <v>131</v>
      </c>
      <c r="AF349" s="4" t="s">
        <v>132</v>
      </c>
      <c r="AG349" s="4" t="s">
        <v>133</v>
      </c>
      <c r="AH349" s="4" t="s">
        <v>134</v>
      </c>
      <c r="AI349" s="4" t="s">
        <v>135</v>
      </c>
      <c r="AJ349" s="4" t="s">
        <v>136</v>
      </c>
      <c r="AK349" s="4" t="s">
        <v>137</v>
      </c>
      <c r="AL349" s="4" t="s">
        <v>138</v>
      </c>
      <c r="AM349" s="4" t="s">
        <v>139</v>
      </c>
      <c r="AN349" s="4" t="s">
        <v>140</v>
      </c>
      <c r="AO349" s="4" t="s">
        <v>141</v>
      </c>
      <c r="AP349" s="4" t="s">
        <v>116</v>
      </c>
      <c r="AQ349" s="4" t="s">
        <v>4662</v>
      </c>
      <c r="AR349" s="4" t="s">
        <v>76</v>
      </c>
      <c r="AS349" s="4" t="s">
        <v>4663</v>
      </c>
      <c r="AT349" s="4" t="s">
        <v>282</v>
      </c>
      <c r="AU349" s="4" t="s">
        <v>4664</v>
      </c>
      <c r="AV349" s="4" t="s">
        <v>1200</v>
      </c>
      <c r="AW349" s="4" t="s">
        <v>4665</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4666</v>
      </c>
      <c r="B350" s="4" t="s">
        <v>112</v>
      </c>
      <c r="C350" s="29">
        <v>20241220</v>
      </c>
      <c r="D350" s="4" t="s">
        <v>4667</v>
      </c>
      <c r="E350" s="4" t="s">
        <v>4668</v>
      </c>
      <c r="F350" s="4" t="s">
        <v>330</v>
      </c>
      <c r="G350" s="4" t="s">
        <v>116</v>
      </c>
      <c r="H350" s="4" t="s">
        <v>331</v>
      </c>
      <c r="I350" s="4" t="s">
        <v>116</v>
      </c>
      <c r="J350" s="4" t="s">
        <v>116</v>
      </c>
      <c r="K350" s="4" t="s">
        <v>116</v>
      </c>
      <c r="L350" s="4" t="s">
        <v>116</v>
      </c>
      <c r="M350" s="5" t="s">
        <v>4339</v>
      </c>
      <c r="N350" s="5" t="s">
        <v>2799</v>
      </c>
      <c r="O350" s="4" t="s">
        <v>112</v>
      </c>
      <c r="P350" s="6" t="s">
        <v>122</v>
      </c>
      <c r="Q350" s="7" t="s">
        <v>122</v>
      </c>
      <c r="R350" s="7" t="s">
        <v>122</v>
      </c>
      <c r="S350" s="9" t="s">
        <v>4669</v>
      </c>
      <c r="T350" s="30">
        <v>9782409022524</v>
      </c>
      <c r="U350" s="4" t="s">
        <v>124</v>
      </c>
      <c r="V350" s="29">
        <v>9782409022517</v>
      </c>
      <c r="W350" s="4" t="s">
        <v>125</v>
      </c>
      <c r="X350" s="4" t="s">
        <v>126</v>
      </c>
      <c r="Y350" s="4" t="s">
        <v>112</v>
      </c>
      <c r="Z350" s="29">
        <v>2020</v>
      </c>
      <c r="AA350" s="4" t="s">
        <v>127</v>
      </c>
      <c r="AB350" s="4" t="s">
        <v>249</v>
      </c>
      <c r="AC350" s="4" t="s">
        <v>129</v>
      </c>
      <c r="AD350" s="4" t="s">
        <v>130</v>
      </c>
      <c r="AE350" s="4" t="s">
        <v>131</v>
      </c>
      <c r="AF350" s="4" t="s">
        <v>132</v>
      </c>
      <c r="AG350" s="4" t="s">
        <v>133</v>
      </c>
      <c r="AH350" s="4" t="s">
        <v>134</v>
      </c>
      <c r="AI350" s="4" t="s">
        <v>135</v>
      </c>
      <c r="AJ350" s="4" t="s">
        <v>136</v>
      </c>
      <c r="AK350" s="4" t="s">
        <v>137</v>
      </c>
      <c r="AL350" s="4" t="s">
        <v>138</v>
      </c>
      <c r="AM350" s="4" t="s">
        <v>139</v>
      </c>
      <c r="AN350" s="4" t="s">
        <v>140</v>
      </c>
      <c r="AO350" s="4" t="s">
        <v>141</v>
      </c>
      <c r="AP350" s="4" t="s">
        <v>116</v>
      </c>
      <c r="AQ350" s="4" t="s">
        <v>4670</v>
      </c>
      <c r="AR350" s="4" t="s">
        <v>76</v>
      </c>
      <c r="AS350" s="4" t="s">
        <v>4671</v>
      </c>
      <c r="AT350" s="4" t="s">
        <v>3248</v>
      </c>
      <c r="AU350" s="4" t="s">
        <v>4672</v>
      </c>
      <c r="AV350" s="4" t="s">
        <v>4673</v>
      </c>
      <c r="AW350" s="4" t="s">
        <v>4674</v>
      </c>
      <c r="AX350" s="4" t="s">
        <v>1637</v>
      </c>
      <c r="AY350" s="4" t="s">
        <v>1880</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4675</v>
      </c>
      <c r="B351" s="4" t="s">
        <v>112</v>
      </c>
      <c r="C351" s="29">
        <v>20241220</v>
      </c>
      <c r="D351" s="4" t="s">
        <v>4676</v>
      </c>
      <c r="E351" s="4" t="s">
        <v>4677</v>
      </c>
      <c r="F351" s="4" t="s">
        <v>1331</v>
      </c>
      <c r="G351" s="4" t="s">
        <v>116</v>
      </c>
      <c r="H351" s="4" t="s">
        <v>1332</v>
      </c>
      <c r="I351" s="4" t="s">
        <v>116</v>
      </c>
      <c r="J351" s="4" t="s">
        <v>116</v>
      </c>
      <c r="K351" s="4" t="s">
        <v>116</v>
      </c>
      <c r="L351" s="4" t="s">
        <v>116</v>
      </c>
      <c r="M351" s="5" t="s">
        <v>4430</v>
      </c>
      <c r="N351" s="5" t="s">
        <v>3979</v>
      </c>
      <c r="O351" s="4" t="s">
        <v>112</v>
      </c>
      <c r="P351" s="6" t="s">
        <v>122</v>
      </c>
      <c r="Q351" s="7" t="s">
        <v>122</v>
      </c>
      <c r="R351" s="7" t="s">
        <v>122</v>
      </c>
      <c r="S351" s="9" t="s">
        <v>4678</v>
      </c>
      <c r="T351" s="30">
        <v>9782409023118</v>
      </c>
      <c r="U351" s="4" t="s">
        <v>124</v>
      </c>
      <c r="V351" s="29">
        <v>9782409023101</v>
      </c>
      <c r="W351" s="4" t="s">
        <v>125</v>
      </c>
      <c r="X351" s="4" t="s">
        <v>126</v>
      </c>
      <c r="Y351" s="4" t="s">
        <v>112</v>
      </c>
      <c r="Z351" s="29">
        <v>2020</v>
      </c>
      <c r="AA351" s="4" t="s">
        <v>127</v>
      </c>
      <c r="AB351" s="4" t="s">
        <v>385</v>
      </c>
      <c r="AC351" s="4" t="s">
        <v>129</v>
      </c>
      <c r="AD351" s="4" t="s">
        <v>130</v>
      </c>
      <c r="AE351" s="4" t="s">
        <v>131</v>
      </c>
      <c r="AF351" s="4" t="s">
        <v>132</v>
      </c>
      <c r="AG351" s="4" t="s">
        <v>133</v>
      </c>
      <c r="AH351" s="4" t="s">
        <v>134</v>
      </c>
      <c r="AI351" s="4" t="s">
        <v>135</v>
      </c>
      <c r="AJ351" s="4" t="s">
        <v>136</v>
      </c>
      <c r="AK351" s="4" t="s">
        <v>137</v>
      </c>
      <c r="AL351" s="4" t="s">
        <v>138</v>
      </c>
      <c r="AM351" s="4" t="s">
        <v>139</v>
      </c>
      <c r="AN351" s="4" t="s">
        <v>140</v>
      </c>
      <c r="AO351" s="4" t="s">
        <v>141</v>
      </c>
      <c r="AP351" s="4" t="s">
        <v>116</v>
      </c>
      <c r="AQ351" s="4" t="s">
        <v>4679</v>
      </c>
      <c r="AR351" s="4" t="s">
        <v>76</v>
      </c>
      <c r="AS351" s="4" t="s">
        <v>4680</v>
      </c>
      <c r="AT351" s="4" t="s">
        <v>2861</v>
      </c>
      <c r="AU351" s="4" t="s">
        <v>2004</v>
      </c>
      <c r="AV351" s="4" t="s">
        <v>4681</v>
      </c>
      <c r="AW351" s="4" t="s">
        <v>4682</v>
      </c>
      <c r="AX351" s="4" t="s">
        <v>4683</v>
      </c>
      <c r="AY351" s="4" t="s">
        <v>4211</v>
      </c>
      <c r="AZ351" s="4" t="s">
        <v>4684</v>
      </c>
      <c r="BA351" s="4" t="s">
        <v>4685</v>
      </c>
      <c r="BB351" s="4" t="s">
        <v>2289</v>
      </c>
      <c r="BC351" s="4" t="s">
        <v>880</v>
      </c>
      <c r="BD351" s="4" t="s">
        <v>4686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4687</v>
      </c>
      <c r="B352" s="4" t="s">
        <v>112</v>
      </c>
      <c r="C352" s="29">
        <v>20241220</v>
      </c>
      <c r="D352" s="4" t="s">
        <v>4688</v>
      </c>
      <c r="E352" s="4" t="s">
        <v>4689</v>
      </c>
      <c r="F352" s="4" t="s">
        <v>4690</v>
      </c>
      <c r="G352" s="4" t="s">
        <v>116</v>
      </c>
      <c r="H352" s="4" t="s">
        <v>4691</v>
      </c>
      <c r="I352" s="4" t="s">
        <v>116</v>
      </c>
      <c r="J352" s="4" t="s">
        <v>116</v>
      </c>
      <c r="K352" s="4" t="s">
        <v>116</v>
      </c>
      <c r="L352" s="4" t="s">
        <v>116</v>
      </c>
      <c r="M352" s="5" t="s">
        <v>4430</v>
      </c>
      <c r="N352" s="5" t="s">
        <v>4692</v>
      </c>
      <c r="O352" s="4" t="s">
        <v>112</v>
      </c>
      <c r="P352" s="6" t="s">
        <v>122</v>
      </c>
      <c r="Q352" s="7" t="s">
        <v>122</v>
      </c>
      <c r="R352" s="7" t="s">
        <v>122</v>
      </c>
      <c r="S352" s="9" t="s">
        <v>4693</v>
      </c>
      <c r="T352" s="30">
        <v>9782409023484</v>
      </c>
      <c r="U352" s="4" t="s">
        <v>124</v>
      </c>
      <c r="V352" s="29">
        <v>9782409023477</v>
      </c>
      <c r="W352" s="4" t="s">
        <v>125</v>
      </c>
      <c r="X352" s="4" t="s">
        <v>126</v>
      </c>
      <c r="Y352" s="4" t="s">
        <v>112</v>
      </c>
      <c r="Z352" s="29">
        <v>2020</v>
      </c>
      <c r="AA352" s="4" t="s">
        <v>127</v>
      </c>
      <c r="AB352" s="4" t="s">
        <v>128</v>
      </c>
      <c r="AC352" s="4" t="s">
        <v>129</v>
      </c>
      <c r="AD352" s="4" t="s">
        <v>130</v>
      </c>
      <c r="AE352" s="4" t="s">
        <v>131</v>
      </c>
      <c r="AF352" s="4" t="s">
        <v>132</v>
      </c>
      <c r="AG352" s="4" t="s">
        <v>133</v>
      </c>
      <c r="AH352" s="4" t="s">
        <v>134</v>
      </c>
      <c r="AI352" s="4" t="s">
        <v>135</v>
      </c>
      <c r="AJ352" s="4" t="s">
        <v>136</v>
      </c>
      <c r="AK352" s="4" t="s">
        <v>137</v>
      </c>
      <c r="AL352" s="4" t="s">
        <v>138</v>
      </c>
      <c r="AM352" s="4" t="s">
        <v>139</v>
      </c>
      <c r="AN352" s="4" t="s">
        <v>140</v>
      </c>
      <c r="AO352" s="4" t="s">
        <v>141</v>
      </c>
      <c r="AP352" s="4" t="s">
        <v>116</v>
      </c>
      <c r="AQ352" s="4" t="s">
        <v>4694</v>
      </c>
      <c r="AR352" s="4" t="s">
        <v>76</v>
      </c>
      <c r="AS352" s="4" t="s">
        <v>4695</v>
      </c>
      <c r="AT352" s="4" t="s">
        <v>4696</v>
      </c>
      <c r="AU352" s="4" t="s">
        <v>4697</v>
      </c>
      <c r="AV352" s="4" t="s">
        <v>4698</v>
      </c>
      <c r="AW352" s="4" t="s">
        <v>4699</v>
      </c>
      <c r="AX352" s="4" t="s">
        <v>4700</v>
      </c>
      <c r="AY352" s="4" t="s">
        <v>4701</v>
      </c>
      <c r="AZ352" s="4" t="s">
        <v>4702</v>
      </c>
      <c r="BA352" s="4" t="s">
        <v>4703</v>
      </c>
      <c r="BB352" s="4" t="s">
        <v>4704</v>
      </c>
      <c r="BC352" s="4" t="s">
        <v>772</v>
      </c>
      <c r="BD352" s="4" t="s">
        <v>4705</v>
      </c>
      <c r="BE352" s="4" t="s">
        <v>4706</v>
      </c>
      <c r="BF352" s="4" t="s">
        <v>4707</v>
      </c>
      <c r="BG352" s="4" t="s">
        <v>4708</v>
      </c>
      <c r="BH352" s="4" t="s">
        <v>4709</v>
      </c>
      <c r="BI352" s="4" t="s">
        <v>4710</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4711</v>
      </c>
      <c r="B353" s="4" t="s">
        <v>112</v>
      </c>
      <c r="C353" s="29">
        <v>20241220</v>
      </c>
      <c r="D353" s="4" t="s">
        <v>4712</v>
      </c>
      <c r="E353" s="4" t="s">
        <v>4713</v>
      </c>
      <c r="F353" s="4" t="s">
        <v>4714</v>
      </c>
      <c r="G353" s="4" t="s">
        <v>116</v>
      </c>
      <c r="H353" s="4" t="s">
        <v>1998</v>
      </c>
      <c r="I353" s="4" t="s">
        <v>116</v>
      </c>
      <c r="J353" s="4" t="s">
        <v>116</v>
      </c>
      <c r="K353" s="4" t="s">
        <v>116</v>
      </c>
      <c r="L353" s="4" t="s">
        <v>116</v>
      </c>
      <c r="M353" s="5" t="s">
        <v>4339</v>
      </c>
      <c r="N353" s="5" t="s">
        <v>4715</v>
      </c>
      <c r="O353" s="4" t="s">
        <v>112</v>
      </c>
      <c r="P353" s="6" t="s">
        <v>122</v>
      </c>
      <c r="Q353" s="7" t="s">
        <v>122</v>
      </c>
      <c r="R353" s="7" t="s">
        <v>122</v>
      </c>
      <c r="S353" s="9" t="s">
        <v>4716</v>
      </c>
      <c r="T353" s="30">
        <v>9782409022753</v>
      </c>
      <c r="U353" s="4" t="s">
        <v>124</v>
      </c>
      <c r="V353" s="29">
        <v>9782409022746</v>
      </c>
      <c r="W353" s="4" t="s">
        <v>125</v>
      </c>
      <c r="X353" s="4" t="s">
        <v>126</v>
      </c>
      <c r="Y353" s="4" t="s">
        <v>112</v>
      </c>
      <c r="Z353" s="29">
        <v>2020</v>
      </c>
      <c r="AA353" s="4" t="s">
        <v>127</v>
      </c>
      <c r="AB353" s="4" t="s">
        <v>260</v>
      </c>
      <c r="AC353" s="4" t="s">
        <v>129</v>
      </c>
      <c r="AD353" s="4" t="s">
        <v>130</v>
      </c>
      <c r="AE353" s="4" t="s">
        <v>131</v>
      </c>
      <c r="AF353" s="4" t="s">
        <v>132</v>
      </c>
      <c r="AG353" s="4" t="s">
        <v>133</v>
      </c>
      <c r="AH353" s="4" t="s">
        <v>134</v>
      </c>
      <c r="AI353" s="4" t="s">
        <v>135</v>
      </c>
      <c r="AJ353" s="4" t="s">
        <v>136</v>
      </c>
      <c r="AK353" s="4" t="s">
        <v>137</v>
      </c>
      <c r="AL353" s="4" t="s">
        <v>138</v>
      </c>
      <c r="AM353" s="4" t="s">
        <v>139</v>
      </c>
      <c r="AN353" s="4" t="s">
        <v>140</v>
      </c>
      <c r="AO353" s="4" t="s">
        <v>141</v>
      </c>
      <c r="AP353" s="4" t="s">
        <v>116</v>
      </c>
      <c r="AQ353" s="4" t="s">
        <v>4717</v>
      </c>
      <c r="AR353" s="4" t="s">
        <v>76</v>
      </c>
      <c r="AS353" s="4" t="s">
        <v>282</v>
      </c>
      <c r="AT353" s="4" t="s">
        <v>4718</v>
      </c>
      <c r="AU353" s="4" t="s">
        <v>4719</v>
      </c>
      <c r="AV353" s="4" t="s">
        <v>4720</v>
      </c>
      <c r="AW353" s="4" t="s">
        <v>1254</v>
      </c>
      <c r="AX353" s="4" t="s">
        <v>4721</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4722</v>
      </c>
      <c r="B354" s="4" t="s">
        <v>112</v>
      </c>
      <c r="C354" s="29">
        <v>20241220</v>
      </c>
      <c r="D354" s="4" t="s">
        <v>4723</v>
      </c>
      <c r="E354" s="4" t="s">
        <v>4724</v>
      </c>
      <c r="F354" s="4" t="s">
        <v>4725</v>
      </c>
      <c r="G354" s="4" t="s">
        <v>116</v>
      </c>
      <c r="H354" s="4" t="s">
        <v>4726</v>
      </c>
      <c r="I354" s="4" t="s">
        <v>1817</v>
      </c>
      <c r="J354" s="4" t="s">
        <v>116</v>
      </c>
      <c r="K354" s="4" t="s">
        <v>116</v>
      </c>
      <c r="L354" s="4" t="s">
        <v>116</v>
      </c>
      <c r="M354" s="5" t="s">
        <v>4392</v>
      </c>
      <c r="N354" s="5" t="s">
        <v>4727</v>
      </c>
      <c r="O354" s="4" t="s">
        <v>112</v>
      </c>
      <c r="P354" s="6" t="s">
        <v>122</v>
      </c>
      <c r="Q354" s="7" t="s">
        <v>122</v>
      </c>
      <c r="R354" s="7" t="s">
        <v>122</v>
      </c>
      <c r="S354" s="9" t="s">
        <v>4728</v>
      </c>
      <c r="T354" s="30">
        <v>9782409026584</v>
      </c>
      <c r="U354" s="4" t="s">
        <v>124</v>
      </c>
      <c r="V354" s="29">
        <v>9782409026577</v>
      </c>
      <c r="W354" s="4" t="s">
        <v>125</v>
      </c>
      <c r="X354" s="4" t="s">
        <v>126</v>
      </c>
      <c r="Y354" s="4" t="s">
        <v>112</v>
      </c>
      <c r="Z354" s="29">
        <v>2020</v>
      </c>
      <c r="AA354" s="4" t="s">
        <v>127</v>
      </c>
      <c r="AB354" s="4" t="s">
        <v>164</v>
      </c>
      <c r="AC354" s="4" t="s">
        <v>129</v>
      </c>
      <c r="AD354" s="4" t="s">
        <v>130</v>
      </c>
      <c r="AE354" s="4" t="s">
        <v>131</v>
      </c>
      <c r="AF354" s="4" t="s">
        <v>132</v>
      </c>
      <c r="AG354" s="4" t="s">
        <v>133</v>
      </c>
      <c r="AH354" s="4" t="s">
        <v>134</v>
      </c>
      <c r="AI354" s="4" t="s">
        <v>135</v>
      </c>
      <c r="AJ354" s="4" t="s">
        <v>136</v>
      </c>
      <c r="AK354" s="4" t="s">
        <v>137</v>
      </c>
      <c r="AL354" s="4" t="s">
        <v>138</v>
      </c>
      <c r="AM354" s="4" t="s">
        <v>139</v>
      </c>
      <c r="AN354" s="4" t="s">
        <v>140</v>
      </c>
      <c r="AO354" s="4" t="s">
        <v>141</v>
      </c>
      <c r="AP354" s="4" t="s">
        <v>116</v>
      </c>
      <c r="AQ354" s="4" t="s">
        <v>4729</v>
      </c>
      <c r="AR354" s="4" t="s">
        <v>76</v>
      </c>
      <c r="AS354" s="4" t="s">
        <v>1399</v>
      </c>
      <c r="AT354" s="4" t="s">
        <v>1285</v>
      </c>
      <c r="AU354" s="4" t="s">
        <v>1400</v>
      </c>
      <c r="AV354" s="4" t="s">
        <v>1401</v>
      </c>
      <c r="AW354" s="4" t="s">
        <v>1821</v>
      </c>
      <c r="AX354" s="4" t="s">
        <v>1822</v>
      </c>
      <c r="AY354" s="4" t="s">
        <v>1403</v>
      </c>
      <c r="AZ354" s="4" t="s">
        <v>1823</v>
      </c>
      <c r="BA354" s="4" t="s">
        <v>821</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4730</v>
      </c>
      <c r="B355" s="4" t="s">
        <v>112</v>
      </c>
      <c r="C355" s="29">
        <v>20241220</v>
      </c>
      <c r="D355" s="4" t="s">
        <v>4731</v>
      </c>
      <c r="E355" s="4" t="s">
        <v>4732</v>
      </c>
      <c r="F355" s="4" t="s">
        <v>4733</v>
      </c>
      <c r="G355" s="4" t="s">
        <v>116</v>
      </c>
      <c r="H355" s="4" t="s">
        <v>1394</v>
      </c>
      <c r="I355" s="4" t="s">
        <v>4726</v>
      </c>
      <c r="J355" s="4" t="s">
        <v>116</v>
      </c>
      <c r="K355" s="4" t="s">
        <v>116</v>
      </c>
      <c r="L355" s="4" t="s">
        <v>116</v>
      </c>
      <c r="M355" s="5" t="s">
        <v>4221</v>
      </c>
      <c r="N355" s="5" t="s">
        <v>2146</v>
      </c>
      <c r="O355" s="4" t="s">
        <v>112</v>
      </c>
      <c r="P355" s="6" t="s">
        <v>122</v>
      </c>
      <c r="Q355" s="7" t="s">
        <v>122</v>
      </c>
      <c r="R355" s="7" t="s">
        <v>122</v>
      </c>
      <c r="S355" s="9" t="s">
        <v>4734</v>
      </c>
      <c r="T355" s="30">
        <v>9782409027536</v>
      </c>
      <c r="U355" s="4" t="s">
        <v>124</v>
      </c>
      <c r="V355" s="29">
        <v>9782409027529</v>
      </c>
      <c r="W355" s="4" t="s">
        <v>125</v>
      </c>
      <c r="X355" s="4" t="s">
        <v>126</v>
      </c>
      <c r="Y355" s="4" t="s">
        <v>112</v>
      </c>
      <c r="Z355" s="29">
        <v>2020</v>
      </c>
      <c r="AA355" s="4" t="s">
        <v>127</v>
      </c>
      <c r="AB355" s="4" t="s">
        <v>164</v>
      </c>
      <c r="AC355" s="4" t="s">
        <v>129</v>
      </c>
      <c r="AD355" s="4" t="s">
        <v>130</v>
      </c>
      <c r="AE355" s="4" t="s">
        <v>131</v>
      </c>
      <c r="AF355" s="4" t="s">
        <v>132</v>
      </c>
      <c r="AG355" s="4" t="s">
        <v>133</v>
      </c>
      <c r="AH355" s="4" t="s">
        <v>134</v>
      </c>
      <c r="AI355" s="4" t="s">
        <v>135</v>
      </c>
      <c r="AJ355" s="4" t="s">
        <v>136</v>
      </c>
      <c r="AK355" s="4" t="s">
        <v>137</v>
      </c>
      <c r="AL355" s="4" t="s">
        <v>138</v>
      </c>
      <c r="AM355" s="4" t="s">
        <v>139</v>
      </c>
      <c r="AN355" s="4" t="s">
        <v>140</v>
      </c>
      <c r="AO355" s="4" t="s">
        <v>141</v>
      </c>
      <c r="AP355" s="4" t="s">
        <v>116</v>
      </c>
      <c r="AQ355" s="4" t="s">
        <v>4735</v>
      </c>
      <c r="AR355" s="4" t="s">
        <v>76</v>
      </c>
      <c r="AS355" s="4" t="s">
        <v>1399</v>
      </c>
      <c r="AT355" s="4" t="s">
        <v>486</v>
      </c>
      <c r="AU355" s="4" t="s">
        <v>1400</v>
      </c>
      <c r="AV355" s="4" t="s">
        <v>1401</v>
      </c>
      <c r="AW355" s="4" t="s">
        <v>1402</v>
      </c>
      <c r="AX355" s="4" t="s">
        <v>1403</v>
      </c>
      <c r="AY355" s="4" t="s">
        <v>1404</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4736</v>
      </c>
      <c r="B356" s="4" t="s">
        <v>112</v>
      </c>
      <c r="C356" s="29">
        <v>20241220</v>
      </c>
      <c r="D356" s="4" t="s">
        <v>4737</v>
      </c>
      <c r="E356" s="4" t="s">
        <v>4738</v>
      </c>
      <c r="F356" s="4" t="s">
        <v>3711</v>
      </c>
      <c r="G356" s="4" t="s">
        <v>116</v>
      </c>
      <c r="H356" s="4" t="s">
        <v>3712</v>
      </c>
      <c r="I356" s="4" t="s">
        <v>116</v>
      </c>
      <c r="J356" s="4" t="s">
        <v>116</v>
      </c>
      <c r="K356" s="4" t="s">
        <v>116</v>
      </c>
      <c r="L356" s="4" t="s">
        <v>116</v>
      </c>
      <c r="M356" s="5" t="s">
        <v>4392</v>
      </c>
      <c r="N356" s="5" t="s">
        <v>4739</v>
      </c>
      <c r="O356" s="4" t="s">
        <v>112</v>
      </c>
      <c r="P356" s="6" t="s">
        <v>122</v>
      </c>
      <c r="Q356" s="7" t="s">
        <v>122</v>
      </c>
      <c r="R356" s="7" t="s">
        <v>122</v>
      </c>
      <c r="S356" s="9" t="s">
        <v>4740</v>
      </c>
      <c r="T356" s="30">
        <v>9782409026706</v>
      </c>
      <c r="U356" s="4" t="s">
        <v>124</v>
      </c>
      <c r="V356" s="29">
        <v>9782409026690</v>
      </c>
      <c r="W356" s="4" t="s">
        <v>125</v>
      </c>
      <c r="X356" s="4" t="s">
        <v>126</v>
      </c>
      <c r="Y356" s="4" t="s">
        <v>112</v>
      </c>
      <c r="Z356" s="29">
        <v>2020</v>
      </c>
      <c r="AA356" s="4" t="s">
        <v>127</v>
      </c>
      <c r="AB356" s="4" t="s">
        <v>164</v>
      </c>
      <c r="AC356" s="4" t="s">
        <v>129</v>
      </c>
      <c r="AD356" s="4" t="s">
        <v>130</v>
      </c>
      <c r="AE356" s="4" t="s">
        <v>131</v>
      </c>
      <c r="AF356" s="4" t="s">
        <v>132</v>
      </c>
      <c r="AG356" s="4" t="s">
        <v>133</v>
      </c>
      <c r="AH356" s="4" t="s">
        <v>134</v>
      </c>
      <c r="AI356" s="4" t="s">
        <v>135</v>
      </c>
      <c r="AJ356" s="4" t="s">
        <v>136</v>
      </c>
      <c r="AK356" s="4" t="s">
        <v>137</v>
      </c>
      <c r="AL356" s="4" t="s">
        <v>138</v>
      </c>
      <c r="AM356" s="4" t="s">
        <v>139</v>
      </c>
      <c r="AN356" s="4" t="s">
        <v>140</v>
      </c>
      <c r="AO356" s="4" t="s">
        <v>141</v>
      </c>
      <c r="AP356" s="4" t="s">
        <v>116</v>
      </c>
      <c r="AQ356" s="4" t="s">
        <v>4741</v>
      </c>
      <c r="AR356" s="4" t="s">
        <v>76</v>
      </c>
      <c r="AS356" s="4" t="s">
        <v>3717</v>
      </c>
      <c r="AT356" s="4" t="s">
        <v>1526</v>
      </c>
      <c r="AU356" s="4" t="s">
        <v>4742</v>
      </c>
      <c r="AV356" s="4" t="s">
        <v>3129</v>
      </c>
      <c r="AW356" s="4" t="s">
        <v>3719</v>
      </c>
      <c r="AX356" s="4" t="s">
        <v>3720</v>
      </c>
      <c r="AY356" s="4" t="s">
        <v>2332</v>
      </c>
      <c r="AZ356" s="4" t="s">
        <v>4743</v>
      </c>
      <c r="BA356" s="4" t="s">
        <v>3721</v>
      </c>
      <c r="BB356" s="4" t="s">
        <v>4744</v>
      </c>
      <c r="BC356" s="4" t="s">
        <v>4745</v>
      </c>
      <c r="BD356" s="4" t="s">
        <v>4746</v>
      </c>
      <c r="BE356" s="4" t="s">
        <v>3722</v>
      </c>
      <c r="BF356" s="4" t="s">
        <v>4747</v>
      </c>
      <c r="BG356" s="4" t="s">
        <v>2249</v>
      </c>
      <c r="BH356" s="4" t="s">
        <v>4748</v>
      </c>
      <c r="BI356" s="4" t="s">
        <v>4749</v>
      </c>
      <c r="BJ356" s="4" t="s">
        <v>4317</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4750</v>
      </c>
      <c r="B357" s="4" t="s">
        <v>112</v>
      </c>
      <c r="C357" s="29">
        <v>20241220</v>
      </c>
      <c r="D357" s="4" t="s">
        <v>4751</v>
      </c>
      <c r="E357" s="4" t="s">
        <v>4752</v>
      </c>
      <c r="F357" s="4" t="s">
        <v>4753</v>
      </c>
      <c r="G357" s="4" t="s">
        <v>116</v>
      </c>
      <c r="H357" s="4" t="s">
        <v>4754</v>
      </c>
      <c r="I357" s="4" t="s">
        <v>116</v>
      </c>
      <c r="J357" s="4" t="s">
        <v>116</v>
      </c>
      <c r="K357" s="4" t="s">
        <v>116</v>
      </c>
      <c r="L357" s="4" t="s">
        <v>116</v>
      </c>
      <c r="M357" s="5" t="s">
        <v>4231</v>
      </c>
      <c r="N357" s="5" t="s">
        <v>4755</v>
      </c>
      <c r="O357" s="4" t="s">
        <v>112</v>
      </c>
      <c r="P357" s="6" t="s">
        <v>122</v>
      </c>
      <c r="Q357" s="7" t="s">
        <v>122</v>
      </c>
      <c r="R357" s="7" t="s">
        <v>122</v>
      </c>
      <c r="S357" s="9" t="s">
        <v>4756</v>
      </c>
      <c r="T357" s="30">
        <v>9782409026034</v>
      </c>
      <c r="U357" s="4" t="s">
        <v>124</v>
      </c>
      <c r="V357" s="29">
        <v>9782409026027</v>
      </c>
      <c r="W357" s="4" t="s">
        <v>125</v>
      </c>
      <c r="X357" s="4" t="s">
        <v>126</v>
      </c>
      <c r="Y357" s="4" t="s">
        <v>112</v>
      </c>
      <c r="Z357" s="29">
        <v>2020</v>
      </c>
      <c r="AA357" s="4" t="s">
        <v>127</v>
      </c>
      <c r="AB357" s="4" t="s">
        <v>164</v>
      </c>
      <c r="AC357" s="4" t="s">
        <v>129</v>
      </c>
      <c r="AD357" s="4" t="s">
        <v>130</v>
      </c>
      <c r="AE357" s="4" t="s">
        <v>131</v>
      </c>
      <c r="AF357" s="4" t="s">
        <v>132</v>
      </c>
      <c r="AG357" s="4" t="s">
        <v>133</v>
      </c>
      <c r="AH357" s="4" t="s">
        <v>134</v>
      </c>
      <c r="AI357" s="4" t="s">
        <v>135</v>
      </c>
      <c r="AJ357" s="4" t="s">
        <v>136</v>
      </c>
      <c r="AK357" s="4" t="s">
        <v>137</v>
      </c>
      <c r="AL357" s="4" t="s">
        <v>138</v>
      </c>
      <c r="AM357" s="4" t="s">
        <v>139</v>
      </c>
      <c r="AN357" s="4" t="s">
        <v>140</v>
      </c>
      <c r="AO357" s="4" t="s">
        <v>141</v>
      </c>
      <c r="AP357" s="4" t="s">
        <v>116</v>
      </c>
      <c r="AQ357" s="4" t="s">
        <v>4757</v>
      </c>
      <c r="AR357" s="4" t="s">
        <v>76</v>
      </c>
      <c r="AS357" s="4" t="s">
        <v>4758</v>
      </c>
      <c r="AT357" s="4" t="s">
        <v>1526</v>
      </c>
      <c r="AU357" s="4" t="s">
        <v>3835</v>
      </c>
      <c r="AV357" s="4" t="s">
        <v>1587</v>
      </c>
      <c r="AW357" s="4" t="s">
        <v>4759</v>
      </c>
      <c r="AX357" s="4" t="s">
        <v>4760</v>
      </c>
      <c r="AY357" s="4" t="s">
        <v>4761</v>
      </c>
      <c r="AZ357" s="4" t="s">
        <v>4762</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4763</v>
      </c>
      <c r="B358" s="4" t="s">
        <v>112</v>
      </c>
      <c r="C358" s="29">
        <v>20241220</v>
      </c>
      <c r="D358" s="4" t="s">
        <v>4764</v>
      </c>
      <c r="E358" s="4" t="s">
        <v>4765</v>
      </c>
      <c r="F358" s="4" t="s">
        <v>4766</v>
      </c>
      <c r="G358" s="4" t="s">
        <v>116</v>
      </c>
      <c r="H358" s="4" t="s">
        <v>4767</v>
      </c>
      <c r="I358" s="4" t="s">
        <v>4768</v>
      </c>
      <c r="J358" s="4" t="s">
        <v>116</v>
      </c>
      <c r="K358" s="4" t="s">
        <v>116</v>
      </c>
      <c r="L358" s="4" t="s">
        <v>116</v>
      </c>
      <c r="M358" s="5" t="s">
        <v>4430</v>
      </c>
      <c r="N358" s="5" t="s">
        <v>4769</v>
      </c>
      <c r="O358" s="4" t="s">
        <v>112</v>
      </c>
      <c r="P358" s="6" t="s">
        <v>122</v>
      </c>
      <c r="Q358" s="7" t="s">
        <v>122</v>
      </c>
      <c r="R358" s="7" t="s">
        <v>122</v>
      </c>
      <c r="S358" s="9" t="s">
        <v>4770</v>
      </c>
      <c r="T358" s="30">
        <v>9782409023262</v>
      </c>
      <c r="U358" s="4" t="s">
        <v>124</v>
      </c>
      <c r="V358" s="29">
        <v>9782409023255</v>
      </c>
      <c r="W358" s="4" t="s">
        <v>125</v>
      </c>
      <c r="X358" s="4" t="s">
        <v>126</v>
      </c>
      <c r="Y358" s="4" t="s">
        <v>112</v>
      </c>
      <c r="Z358" s="29">
        <v>2020</v>
      </c>
      <c r="AA358" s="4" t="s">
        <v>127</v>
      </c>
      <c r="AB358" s="4" t="s">
        <v>152</v>
      </c>
      <c r="AC358" s="4" t="s">
        <v>129</v>
      </c>
      <c r="AD358" s="4" t="s">
        <v>130</v>
      </c>
      <c r="AE358" s="4" t="s">
        <v>131</v>
      </c>
      <c r="AF358" s="4" t="s">
        <v>132</v>
      </c>
      <c r="AG358" s="4" t="s">
        <v>133</v>
      </c>
      <c r="AH358" s="4" t="s">
        <v>134</v>
      </c>
      <c r="AI358" s="4" t="s">
        <v>135</v>
      </c>
      <c r="AJ358" s="4" t="s">
        <v>136</v>
      </c>
      <c r="AK358" s="4" t="s">
        <v>137</v>
      </c>
      <c r="AL358" s="4" t="s">
        <v>138</v>
      </c>
      <c r="AM358" s="4" t="s">
        <v>139</v>
      </c>
      <c r="AN358" s="4" t="s">
        <v>140</v>
      </c>
      <c r="AO358" s="4" t="s">
        <v>141</v>
      </c>
      <c r="AP358" s="4" t="s">
        <v>116</v>
      </c>
      <c r="AQ358" s="4" t="s">
        <v>4771</v>
      </c>
      <c r="AR358" s="4" t="s">
        <v>76</v>
      </c>
      <c r="AS358" s="4" t="s">
        <v>4772</v>
      </c>
      <c r="AT358" s="4" t="s">
        <v>4773</v>
      </c>
      <c r="AU358" s="4" t="s">
        <v>4774</v>
      </c>
      <c r="AV358" s="4" t="s">
        <v>4775</v>
      </c>
      <c r="AW358" s="4" t="s">
        <v>4776</v>
      </c>
      <c r="AX358" s="4" t="s">
        <v>4777</v>
      </c>
      <c r="AY358" s="4" t="s">
        <v>4778</v>
      </c>
      <c r="AZ358" s="4" t="s">
        <v>4779</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4780</v>
      </c>
      <c r="B359" s="4" t="s">
        <v>112</v>
      </c>
      <c r="C359" s="29">
        <v>20241220</v>
      </c>
      <c r="D359" s="4" t="s">
        <v>4781</v>
      </c>
      <c r="E359" s="4" t="s">
        <v>4782</v>
      </c>
      <c r="F359" s="4" t="s">
        <v>549</v>
      </c>
      <c r="G359" s="4" t="s">
        <v>116</v>
      </c>
      <c r="H359" s="4" t="s">
        <v>550</v>
      </c>
      <c r="I359" s="4" t="s">
        <v>116</v>
      </c>
      <c r="J359" s="4" t="s">
        <v>116</v>
      </c>
      <c r="K359" s="4" t="s">
        <v>116</v>
      </c>
      <c r="L359" s="4" t="s">
        <v>116</v>
      </c>
      <c r="M359" s="5" t="s">
        <v>4564</v>
      </c>
      <c r="N359" s="5" t="s">
        <v>4206</v>
      </c>
      <c r="O359" s="4" t="s">
        <v>112</v>
      </c>
      <c r="P359" s="6" t="s">
        <v>122</v>
      </c>
      <c r="Q359" s="7" t="s">
        <v>122</v>
      </c>
      <c r="R359" s="7" t="s">
        <v>122</v>
      </c>
      <c r="S359" s="9" t="s">
        <v>4783</v>
      </c>
      <c r="T359" s="30">
        <v>9782409025549</v>
      </c>
      <c r="U359" s="4" t="s">
        <v>124</v>
      </c>
      <c r="V359" s="29">
        <v>9782409025532</v>
      </c>
      <c r="W359" s="4" t="s">
        <v>125</v>
      </c>
      <c r="X359" s="4" t="s">
        <v>126</v>
      </c>
      <c r="Y359" s="4" t="s">
        <v>112</v>
      </c>
      <c r="Z359" s="29">
        <v>2020</v>
      </c>
      <c r="AA359" s="4" t="s">
        <v>127</v>
      </c>
      <c r="AB359" s="4" t="s">
        <v>249</v>
      </c>
      <c r="AC359" s="4" t="s">
        <v>129</v>
      </c>
      <c r="AD359" s="4" t="s">
        <v>130</v>
      </c>
      <c r="AE359" s="4" t="s">
        <v>131</v>
      </c>
      <c r="AF359" s="4" t="s">
        <v>132</v>
      </c>
      <c r="AG359" s="4" t="s">
        <v>133</v>
      </c>
      <c r="AH359" s="4" t="s">
        <v>134</v>
      </c>
      <c r="AI359" s="4" t="s">
        <v>135</v>
      </c>
      <c r="AJ359" s="4" t="s">
        <v>136</v>
      </c>
      <c r="AK359" s="4" t="s">
        <v>137</v>
      </c>
      <c r="AL359" s="4" t="s">
        <v>138</v>
      </c>
      <c r="AM359" s="4" t="s">
        <v>139</v>
      </c>
      <c r="AN359" s="4" t="s">
        <v>140</v>
      </c>
      <c r="AO359" s="4" t="s">
        <v>141</v>
      </c>
      <c r="AP359" s="4" t="s">
        <v>116</v>
      </c>
      <c r="AQ359" s="4" t="s">
        <v>4784</v>
      </c>
      <c r="AR359" s="4" t="s">
        <v>76</v>
      </c>
      <c r="AS359" s="4" t="s">
        <v>4785</v>
      </c>
      <c r="AT359" s="4" t="s">
        <v>4786</v>
      </c>
      <c r="AU359" s="4" t="s">
        <v>4787</v>
      </c>
      <c r="AV359" s="4" t="s">
        <v>4788</v>
      </c>
      <c r="AW359" s="4" t="s">
        <v>759</v>
      </c>
      <c r="AX359" s="4" t="s">
        <v>4789</v>
      </c>
      <c r="AY359" s="4" t="s">
        <v>4790</v>
      </c>
      <c r="AZ359" s="4" t="s">
        <v>4791</v>
      </c>
      <c r="BA359" s="4" t="s">
        <v>4792</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4793</v>
      </c>
      <c r="B360" s="4" t="s">
        <v>112</v>
      </c>
      <c r="C360" s="29">
        <v>20241220</v>
      </c>
      <c r="D360" s="4" t="s">
        <v>1652</v>
      </c>
      <c r="E360" s="4" t="s">
        <v>4794</v>
      </c>
      <c r="F360" s="4" t="s">
        <v>4795</v>
      </c>
      <c r="G360" s="4" t="s">
        <v>116</v>
      </c>
      <c r="H360" s="4" t="s">
        <v>4796</v>
      </c>
      <c r="I360" s="4" t="s">
        <v>116</v>
      </c>
      <c r="J360" s="4" t="s">
        <v>116</v>
      </c>
      <c r="K360" s="4" t="s">
        <v>116</v>
      </c>
      <c r="L360" s="4" t="s">
        <v>116</v>
      </c>
      <c r="M360" s="5" t="s">
        <v>4246</v>
      </c>
      <c r="N360" s="5" t="s">
        <v>4797</v>
      </c>
      <c r="O360" s="4" t="s">
        <v>112</v>
      </c>
      <c r="P360" s="6" t="s">
        <v>122</v>
      </c>
      <c r="Q360" s="7" t="s">
        <v>122</v>
      </c>
      <c r="R360" s="7" t="s">
        <v>122</v>
      </c>
      <c r="S360" s="9" t="s">
        <v>4798</v>
      </c>
      <c r="T360" s="30">
        <v>9782409024429</v>
      </c>
      <c r="U360" s="4" t="s">
        <v>124</v>
      </c>
      <c r="V360" s="29">
        <v>9782409024412</v>
      </c>
      <c r="W360" s="4" t="s">
        <v>125</v>
      </c>
      <c r="X360" s="4" t="s">
        <v>126</v>
      </c>
      <c r="Y360" s="4" t="s">
        <v>112</v>
      </c>
      <c r="Z360" s="29">
        <v>2020</v>
      </c>
      <c r="AA360" s="4" t="s">
        <v>127</v>
      </c>
      <c r="AB360" s="4" t="s">
        <v>128</v>
      </c>
      <c r="AC360" s="4" t="s">
        <v>129</v>
      </c>
      <c r="AD360" s="4" t="s">
        <v>130</v>
      </c>
      <c r="AE360" s="4" t="s">
        <v>131</v>
      </c>
      <c r="AF360" s="4" t="s">
        <v>132</v>
      </c>
      <c r="AG360" s="4" t="s">
        <v>133</v>
      </c>
      <c r="AH360" s="4" t="s">
        <v>134</v>
      </c>
      <c r="AI360" s="4" t="s">
        <v>135</v>
      </c>
      <c r="AJ360" s="4" t="s">
        <v>136</v>
      </c>
      <c r="AK360" s="4" t="s">
        <v>137</v>
      </c>
      <c r="AL360" s="4" t="s">
        <v>138</v>
      </c>
      <c r="AM360" s="4" t="s">
        <v>139</v>
      </c>
      <c r="AN360" s="4" t="s">
        <v>140</v>
      </c>
      <c r="AO360" s="4" t="s">
        <v>141</v>
      </c>
      <c r="AP360" s="4" t="s">
        <v>116</v>
      </c>
      <c r="AQ360" s="4" t="s">
        <v>4799</v>
      </c>
      <c r="AR360" s="4" t="s">
        <v>76</v>
      </c>
      <c r="AS360" s="4" t="s">
        <v>1237</v>
      </c>
      <c r="AT360" s="4" t="s">
        <v>1721</v>
      </c>
      <c r="AU360" s="4" t="s">
        <v>1238</v>
      </c>
      <c r="AV360" s="4" t="s">
        <v>4800</v>
      </c>
      <c r="AW360" s="4" t="s">
        <v>4801</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4802</v>
      </c>
      <c r="B361" s="4" t="s">
        <v>112</v>
      </c>
      <c r="C361" s="29">
        <v>20241220</v>
      </c>
      <c r="D361" s="4" t="s">
        <v>4803</v>
      </c>
      <c r="E361" s="4" t="s">
        <v>4804</v>
      </c>
      <c r="F361" s="4" t="s">
        <v>4805</v>
      </c>
      <c r="G361" s="4" t="s">
        <v>116</v>
      </c>
      <c r="H361" s="4" t="s">
        <v>4806</v>
      </c>
      <c r="I361" s="4" t="s">
        <v>116</v>
      </c>
      <c r="J361" s="4" t="s">
        <v>116</v>
      </c>
      <c r="K361" s="4" t="s">
        <v>116</v>
      </c>
      <c r="L361" s="4" t="s">
        <v>116</v>
      </c>
      <c r="M361" s="5" t="s">
        <v>4564</v>
      </c>
      <c r="N361" s="5" t="s">
        <v>1948</v>
      </c>
      <c r="O361" s="4" t="s">
        <v>112</v>
      </c>
      <c r="P361" s="6" t="s">
        <v>122</v>
      </c>
      <c r="Q361" s="7" t="s">
        <v>122</v>
      </c>
      <c r="R361" s="7" t="s">
        <v>122</v>
      </c>
      <c r="S361" s="9" t="s">
        <v>4807</v>
      </c>
      <c r="T361" s="30">
        <v>9782409025464</v>
      </c>
      <c r="U361" s="4" t="s">
        <v>124</v>
      </c>
      <c r="V361" s="29">
        <v>9782409025457</v>
      </c>
      <c r="W361" s="4" t="s">
        <v>125</v>
      </c>
      <c r="X361" s="4" t="s">
        <v>126</v>
      </c>
      <c r="Y361" s="4" t="s">
        <v>112</v>
      </c>
      <c r="Z361" s="29">
        <v>2020</v>
      </c>
      <c r="AA361" s="4" t="s">
        <v>127</v>
      </c>
      <c r="AB361" s="4" t="s">
        <v>249</v>
      </c>
      <c r="AC361" s="4" t="s">
        <v>129</v>
      </c>
      <c r="AD361" s="4" t="s">
        <v>130</v>
      </c>
      <c r="AE361" s="4" t="s">
        <v>131</v>
      </c>
      <c r="AF361" s="4" t="s">
        <v>132</v>
      </c>
      <c r="AG361" s="4" t="s">
        <v>133</v>
      </c>
      <c r="AH361" s="4" t="s">
        <v>134</v>
      </c>
      <c r="AI361" s="4" t="s">
        <v>135</v>
      </c>
      <c r="AJ361" s="4" t="s">
        <v>136</v>
      </c>
      <c r="AK361" s="4" t="s">
        <v>137</v>
      </c>
      <c r="AL361" s="4" t="s">
        <v>138</v>
      </c>
      <c r="AM361" s="4" t="s">
        <v>139</v>
      </c>
      <c r="AN361" s="4" t="s">
        <v>140</v>
      </c>
      <c r="AO361" s="4" t="s">
        <v>141</v>
      </c>
      <c r="AP361" s="4" t="s">
        <v>116</v>
      </c>
      <c r="AQ361" s="4" t="s">
        <v>4808</v>
      </c>
      <c r="AR361" s="4" t="s">
        <v>76</v>
      </c>
      <c r="AS361" s="4" t="s">
        <v>4809</v>
      </c>
      <c r="AT361" s="4" t="s">
        <v>4810</v>
      </c>
      <c r="AU361" s="4" t="s">
        <v>4811</v>
      </c>
      <c r="AV361" s="4" t="s">
        <v>4812</v>
      </c>
      <c r="AW361" s="4" t="s">
        <v>4813</v>
      </c>
      <c r="AX361" s="4" t="s">
        <v>4814</v>
      </c>
      <c r="AY361" s="4" t="s">
        <v>4815</v>
      </c>
      <c r="AZ361" s="4" t="s">
        <v>4816</v>
      </c>
      <c r="BA361" s="4" t="s">
        <v>4817</v>
      </c>
      <c r="BB361" s="4" t="s">
        <v>4818</v>
      </c>
      <c r="BC361" s="4" t="s">
        <v>4819</v>
      </c>
      <c r="BD361" s="4" t="s">
        <v>3660</v>
      </c>
      <c r="BE361" s="4" t="s">
        <v>4820</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4821</v>
      </c>
      <c r="B362" s="4" t="s">
        <v>112</v>
      </c>
      <c r="C362" s="29">
        <v>20241220</v>
      </c>
      <c r="D362" s="4" t="s">
        <v>4822</v>
      </c>
      <c r="E362" s="4" t="s">
        <v>4823</v>
      </c>
      <c r="F362" s="4" t="s">
        <v>4453</v>
      </c>
      <c r="G362" s="4" t="s">
        <v>116</v>
      </c>
      <c r="H362" s="4" t="s">
        <v>886</v>
      </c>
      <c r="I362" s="4" t="s">
        <v>116</v>
      </c>
      <c r="J362" s="4" t="s">
        <v>116</v>
      </c>
      <c r="K362" s="4" t="s">
        <v>116</v>
      </c>
      <c r="L362" s="4" t="s">
        <v>116</v>
      </c>
      <c r="M362" s="5" t="s">
        <v>4281</v>
      </c>
      <c r="N362" s="5" t="s">
        <v>2463</v>
      </c>
      <c r="O362" s="4" t="s">
        <v>112</v>
      </c>
      <c r="P362" s="6" t="s">
        <v>122</v>
      </c>
      <c r="Q362" s="7" t="s">
        <v>122</v>
      </c>
      <c r="R362" s="7" t="s">
        <v>122</v>
      </c>
      <c r="S362" s="9" t="s">
        <v>4824</v>
      </c>
      <c r="T362" s="30">
        <v>9782409023835</v>
      </c>
      <c r="U362" s="4" t="s">
        <v>124</v>
      </c>
      <c r="V362" s="29">
        <v>9782409023828</v>
      </c>
      <c r="W362" s="4" t="s">
        <v>125</v>
      </c>
      <c r="X362" s="4" t="s">
        <v>126</v>
      </c>
      <c r="Y362" s="4" t="s">
        <v>112</v>
      </c>
      <c r="Z362" s="29">
        <v>2020</v>
      </c>
      <c r="AA362" s="4" t="s">
        <v>127</v>
      </c>
      <c r="AB362" s="4" t="s">
        <v>333</v>
      </c>
      <c r="AC362" s="4" t="s">
        <v>129</v>
      </c>
      <c r="AD362" s="4" t="s">
        <v>130</v>
      </c>
      <c r="AE362" s="4" t="s">
        <v>131</v>
      </c>
      <c r="AF362" s="4" t="s">
        <v>132</v>
      </c>
      <c r="AG362" s="4" t="s">
        <v>133</v>
      </c>
      <c r="AH362" s="4" t="s">
        <v>134</v>
      </c>
      <c r="AI362" s="4" t="s">
        <v>135</v>
      </c>
      <c r="AJ362" s="4" t="s">
        <v>136</v>
      </c>
      <c r="AK362" s="4" t="s">
        <v>137</v>
      </c>
      <c r="AL362" s="4" t="s">
        <v>138</v>
      </c>
      <c r="AM362" s="4" t="s">
        <v>139</v>
      </c>
      <c r="AN362" s="4" t="s">
        <v>140</v>
      </c>
      <c r="AO362" s="4" t="s">
        <v>141</v>
      </c>
      <c r="AP362" s="4" t="s">
        <v>116</v>
      </c>
      <c r="AQ362" s="4" t="s">
        <v>4825</v>
      </c>
      <c r="AR362" s="4" t="s">
        <v>76</v>
      </c>
      <c r="AS362" s="4" t="s">
        <v>4456</v>
      </c>
      <c r="AT362" s="4" t="s">
        <v>2470</v>
      </c>
      <c r="AU362" s="4" t="s">
        <v>4457</v>
      </c>
      <c r="AV362" s="4" t="s">
        <v>3345</v>
      </c>
      <c r="AW362" s="4" t="s">
        <v>4826</v>
      </c>
      <c r="AX362" s="4" t="s">
        <v>4460</v>
      </c>
      <c r="AY362" s="4" t="s">
        <v>4827</v>
      </c>
      <c r="AZ362" s="4" t="s">
        <v>2743</v>
      </c>
      <c r="BA362" s="4" t="s">
        <v>4828</v>
      </c>
      <c r="BB362" s="4" t="s">
        <v>3349</v>
      </c>
      <c r="BC362" s="4" t="s">
        <v>4829</v>
      </c>
      <c r="BD362" s="4" t="s">
        <v>4830</v>
      </c>
      <c r="BE362" s="4" t="s">
        <v>1880</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4831</v>
      </c>
      <c r="B363" s="4" t="s">
        <v>112</v>
      </c>
      <c r="C363" s="29">
        <v>20241220</v>
      </c>
      <c r="D363" s="4" t="s">
        <v>1247</v>
      </c>
      <c r="E363" s="4" t="s">
        <v>4832</v>
      </c>
      <c r="F363" s="4" t="s">
        <v>572</v>
      </c>
      <c r="G363" s="4" t="s">
        <v>116</v>
      </c>
      <c r="H363" s="4" t="s">
        <v>573</v>
      </c>
      <c r="I363" s="4" t="s">
        <v>116</v>
      </c>
      <c r="J363" s="4" t="s">
        <v>116</v>
      </c>
      <c r="K363" s="4" t="s">
        <v>116</v>
      </c>
      <c r="L363" s="4" t="s">
        <v>116</v>
      </c>
      <c r="M363" s="5" t="s">
        <v>4281</v>
      </c>
      <c r="N363" s="5" t="s">
        <v>1090</v>
      </c>
      <c r="O363" s="4" t="s">
        <v>112</v>
      </c>
      <c r="P363" s="6" t="s">
        <v>122</v>
      </c>
      <c r="Q363" s="7" t="s">
        <v>122</v>
      </c>
      <c r="R363" s="7" t="s">
        <v>122</v>
      </c>
      <c r="S363" s="9" t="s">
        <v>4833</v>
      </c>
      <c r="T363" s="30">
        <v>9782409023873</v>
      </c>
      <c r="U363" s="4" t="s">
        <v>124</v>
      </c>
      <c r="V363" s="29">
        <v>9782409023866</v>
      </c>
      <c r="W363" s="4" t="s">
        <v>125</v>
      </c>
      <c r="X363" s="4" t="s">
        <v>126</v>
      </c>
      <c r="Y363" s="4" t="s">
        <v>112</v>
      </c>
      <c r="Z363" s="29">
        <v>2020</v>
      </c>
      <c r="AA363" s="4" t="s">
        <v>127</v>
      </c>
      <c r="AB363" s="4" t="s">
        <v>385</v>
      </c>
      <c r="AC363" s="4" t="s">
        <v>129</v>
      </c>
      <c r="AD363" s="4" t="s">
        <v>130</v>
      </c>
      <c r="AE363" s="4" t="s">
        <v>131</v>
      </c>
      <c r="AF363" s="4" t="s">
        <v>132</v>
      </c>
      <c r="AG363" s="4" t="s">
        <v>133</v>
      </c>
      <c r="AH363" s="4" t="s">
        <v>134</v>
      </c>
      <c r="AI363" s="4" t="s">
        <v>135</v>
      </c>
      <c r="AJ363" s="4" t="s">
        <v>136</v>
      </c>
      <c r="AK363" s="4" t="s">
        <v>137</v>
      </c>
      <c r="AL363" s="4" t="s">
        <v>138</v>
      </c>
      <c r="AM363" s="4" t="s">
        <v>139</v>
      </c>
      <c r="AN363" s="4" t="s">
        <v>140</v>
      </c>
      <c r="AO363" s="4" t="s">
        <v>141</v>
      </c>
      <c r="AP363" s="4" t="s">
        <v>116</v>
      </c>
      <c r="AQ363" s="4" t="s">
        <v>4834</v>
      </c>
      <c r="AR363" s="4" t="s">
        <v>76</v>
      </c>
      <c r="AS363" s="4" t="s">
        <v>4835</v>
      </c>
      <c r="AT363" s="4" t="s">
        <v>4836</v>
      </c>
      <c r="AU363" s="4" t="s">
        <v>4837</v>
      </c>
      <c r="AV363" s="4" t="s">
        <v>4838</v>
      </c>
      <c r="AW363" s="4" t="s">
        <v>4839</v>
      </c>
      <c r="AX363" s="4" t="s">
        <v>4840</v>
      </c>
      <c r="AY363" s="4" t="s">
        <v>4841</v>
      </c>
      <c r="AZ363" s="4" t="s">
        <v>4842</v>
      </c>
      <c r="BA363" s="4" t="s">
        <v>3273</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4843</v>
      </c>
      <c r="B364" s="4" t="s">
        <v>112</v>
      </c>
      <c r="C364" s="29">
        <v>20241220</v>
      </c>
      <c r="D364" s="4" t="s">
        <v>4844</v>
      </c>
      <c r="E364" s="4" t="s">
        <v>4845</v>
      </c>
      <c r="F364" s="4" t="s">
        <v>4846</v>
      </c>
      <c r="G364" s="4" t="s">
        <v>116</v>
      </c>
      <c r="H364" s="4" t="s">
        <v>4847</v>
      </c>
      <c r="I364" s="4" t="s">
        <v>116</v>
      </c>
      <c r="J364" s="4" t="s">
        <v>116</v>
      </c>
      <c r="K364" s="4" t="s">
        <v>116</v>
      </c>
      <c r="L364" s="4" t="s">
        <v>116</v>
      </c>
      <c r="M364" s="5" t="s">
        <v>4574</v>
      </c>
      <c r="N364" s="5" t="s">
        <v>4848</v>
      </c>
      <c r="O364" s="4" t="s">
        <v>112</v>
      </c>
      <c r="P364" s="6" t="s">
        <v>122</v>
      </c>
      <c r="Q364" s="7" t="s">
        <v>122</v>
      </c>
      <c r="R364" s="7" t="s">
        <v>122</v>
      </c>
      <c r="S364" s="9" t="s">
        <v>4849</v>
      </c>
      <c r="T364" s="30">
        <v>9782409024450</v>
      </c>
      <c r="U364" s="4" t="s">
        <v>124</v>
      </c>
      <c r="V364" s="29">
        <v>9782409024443</v>
      </c>
      <c r="W364" s="4" t="s">
        <v>125</v>
      </c>
      <c r="X364" s="4" t="s">
        <v>126</v>
      </c>
      <c r="Y364" s="4" t="s">
        <v>112</v>
      </c>
      <c r="Z364" s="29">
        <v>2020</v>
      </c>
      <c r="AA364" s="4" t="s">
        <v>127</v>
      </c>
      <c r="AB364" s="4" t="s">
        <v>164</v>
      </c>
      <c r="AC364" s="4" t="s">
        <v>129</v>
      </c>
      <c r="AD364" s="4" t="s">
        <v>130</v>
      </c>
      <c r="AE364" s="4" t="s">
        <v>131</v>
      </c>
      <c r="AF364" s="4" t="s">
        <v>132</v>
      </c>
      <c r="AG364" s="4" t="s">
        <v>133</v>
      </c>
      <c r="AH364" s="4" t="s">
        <v>134</v>
      </c>
      <c r="AI364" s="4" t="s">
        <v>135</v>
      </c>
      <c r="AJ364" s="4" t="s">
        <v>136</v>
      </c>
      <c r="AK364" s="4" t="s">
        <v>137</v>
      </c>
      <c r="AL364" s="4" t="s">
        <v>138</v>
      </c>
      <c r="AM364" s="4" t="s">
        <v>139</v>
      </c>
      <c r="AN364" s="4" t="s">
        <v>140</v>
      </c>
      <c r="AO364" s="4" t="s">
        <v>141</v>
      </c>
      <c r="AP364" s="4" t="s">
        <v>116</v>
      </c>
      <c r="AQ364" s="4" t="s">
        <v>4850</v>
      </c>
      <c r="AR364" s="4" t="s">
        <v>76</v>
      </c>
      <c r="AS364" s="4" t="s">
        <v>4851</v>
      </c>
      <c r="AT364" s="4" t="s">
        <v>4579</v>
      </c>
      <c r="AU364" s="4" t="s">
        <v>4568</v>
      </c>
      <c r="AV364" s="4" t="s">
        <v>755</v>
      </c>
      <c r="AW364" s="4" t="s">
        <v>1008</v>
      </c>
      <c r="AX364" s="4" t="s">
        <v>4852</v>
      </c>
      <c r="AY364" s="4" t="s">
        <v>4853</v>
      </c>
      <c r="AZ364" s="4" t="s">
        <v>4854</v>
      </c>
      <c r="BA364" s="4" t="s">
        <v>4855</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4856</v>
      </c>
      <c r="B365" s="4" t="s">
        <v>112</v>
      </c>
      <c r="C365" s="29">
        <v>20241220</v>
      </c>
      <c r="D365" s="4" t="s">
        <v>4857</v>
      </c>
      <c r="E365" s="4" t="s">
        <v>3772</v>
      </c>
      <c r="F365" s="4" t="s">
        <v>3773</v>
      </c>
      <c r="G365" s="4" t="s">
        <v>116</v>
      </c>
      <c r="H365" s="4" t="s">
        <v>3774</v>
      </c>
      <c r="I365" s="4" t="s">
        <v>116</v>
      </c>
      <c r="J365" s="4" t="s">
        <v>116</v>
      </c>
      <c r="K365" s="4" t="s">
        <v>116</v>
      </c>
      <c r="L365" s="4" t="s">
        <v>116</v>
      </c>
      <c r="M365" s="5" t="s">
        <v>4246</v>
      </c>
      <c r="N365" s="5" t="s">
        <v>4858</v>
      </c>
      <c r="O365" s="4" t="s">
        <v>112</v>
      </c>
      <c r="P365" s="6" t="s">
        <v>122</v>
      </c>
      <c r="Q365" s="7" t="s">
        <v>122</v>
      </c>
      <c r="R365" s="7" t="s">
        <v>122</v>
      </c>
      <c r="S365" s="9" t="s">
        <v>4859</v>
      </c>
      <c r="T365" s="30">
        <v>9782409025167</v>
      </c>
      <c r="U365" s="4" t="s">
        <v>124</v>
      </c>
      <c r="V365" s="29">
        <v>9782409025150</v>
      </c>
      <c r="W365" s="4" t="s">
        <v>125</v>
      </c>
      <c r="X365" s="4" t="s">
        <v>126</v>
      </c>
      <c r="Y365" s="4" t="s">
        <v>112</v>
      </c>
      <c r="Z365" s="29">
        <v>2020</v>
      </c>
      <c r="AA365" s="4" t="s">
        <v>127</v>
      </c>
      <c r="AB365" s="4" t="s">
        <v>769</v>
      </c>
      <c r="AC365" s="4" t="s">
        <v>129</v>
      </c>
      <c r="AD365" s="4" t="s">
        <v>130</v>
      </c>
      <c r="AE365" s="4" t="s">
        <v>131</v>
      </c>
      <c r="AF365" s="4" t="s">
        <v>132</v>
      </c>
      <c r="AG365" s="4" t="s">
        <v>133</v>
      </c>
      <c r="AH365" s="4" t="s">
        <v>134</v>
      </c>
      <c r="AI365" s="4" t="s">
        <v>135</v>
      </c>
      <c r="AJ365" s="4" t="s">
        <v>136</v>
      </c>
      <c r="AK365" s="4" t="s">
        <v>137</v>
      </c>
      <c r="AL365" s="4" t="s">
        <v>138</v>
      </c>
      <c r="AM365" s="4" t="s">
        <v>139</v>
      </c>
      <c r="AN365" s="4" t="s">
        <v>140</v>
      </c>
      <c r="AO365" s="4" t="s">
        <v>141</v>
      </c>
      <c r="AP365" s="4" t="s">
        <v>116</v>
      </c>
      <c r="AQ365" s="4" t="s">
        <v>4860</v>
      </c>
      <c r="AR365" s="4" t="s">
        <v>76</v>
      </c>
      <c r="AS365" s="29">
        <v>365</v>
      </c>
      <c r="AT365" s="4" t="s">
        <v>2961</v>
      </c>
      <c r="AU365" s="4" t="s">
        <v>4861</v>
      </c>
      <c r="AV365" s="4" t="s">
        <v>2963</v>
      </c>
      <c r="AW365" s="4" t="s">
        <v>3779</v>
      </c>
      <c r="AX365" s="4" t="s">
        <v>4862</v>
      </c>
      <c r="AY365" s="4" t="s">
        <v>3780</v>
      </c>
      <c r="AZ365" s="4" t="s">
        <v>1869</v>
      </c>
      <c r="BA365" s="4" t="s">
        <v>4863</v>
      </c>
      <c r="BB365" s="4" t="s">
        <v>4864</v>
      </c>
      <c r="BC365" s="4" t="s">
        <v>3987</v>
      </c>
      <c r="BD365" s="4" t="s">
        <v>3988</v>
      </c>
      <c r="BE365" s="4" t="s">
        <v>1910</v>
      </c>
      <c r="BF365" s="4" t="s">
        <v>4865</v>
      </c>
      <c r="BG365" s="4" t="s">
        <v>4866</v>
      </c>
      <c r="BH365" s="4" t="s">
        <v>2088</v>
      </c>
      <c r="BI365" s="4" t="s">
        <v>714</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4867</v>
      </c>
      <c r="B366" s="4" t="s">
        <v>112</v>
      </c>
      <c r="C366" s="29">
        <v>20241220</v>
      </c>
      <c r="D366" s="4" t="s">
        <v>4868</v>
      </c>
      <c r="E366" s="4" t="s">
        <v>116</v>
      </c>
      <c r="F366" s="4" t="s">
        <v>4504</v>
      </c>
      <c r="G366" s="4" t="s">
        <v>116</v>
      </c>
      <c r="H366" s="4" t="s">
        <v>4505</v>
      </c>
      <c r="I366" s="4" t="s">
        <v>116</v>
      </c>
      <c r="J366" s="4" t="s">
        <v>116</v>
      </c>
      <c r="K366" s="4" t="s">
        <v>116</v>
      </c>
      <c r="L366" s="4" t="s">
        <v>116</v>
      </c>
      <c r="M366" s="5" t="s">
        <v>4231</v>
      </c>
      <c r="N366" s="5" t="s">
        <v>4869</v>
      </c>
      <c r="O366" s="4" t="s">
        <v>112</v>
      </c>
      <c r="P366" s="6" t="s">
        <v>122</v>
      </c>
      <c r="Q366" s="7" t="s">
        <v>122</v>
      </c>
      <c r="R366" s="7" t="s">
        <v>122</v>
      </c>
      <c r="S366" s="9" t="s">
        <v>4870</v>
      </c>
      <c r="T366" s="30">
        <v>9782409027307</v>
      </c>
      <c r="U366" s="4" t="s">
        <v>124</v>
      </c>
      <c r="V366" s="29">
        <v>9782409027291</v>
      </c>
      <c r="W366" s="4" t="s">
        <v>125</v>
      </c>
      <c r="X366" s="4" t="s">
        <v>126</v>
      </c>
      <c r="Y366" s="4" t="s">
        <v>112</v>
      </c>
      <c r="Z366" s="29">
        <v>2020</v>
      </c>
      <c r="AA366" s="4" t="s">
        <v>127</v>
      </c>
      <c r="AB366" s="4" t="s">
        <v>152</v>
      </c>
      <c r="AC366" s="4" t="s">
        <v>129</v>
      </c>
      <c r="AD366" s="4" t="s">
        <v>130</v>
      </c>
      <c r="AE366" s="4" t="s">
        <v>131</v>
      </c>
      <c r="AF366" s="4" t="s">
        <v>132</v>
      </c>
      <c r="AG366" s="4" t="s">
        <v>133</v>
      </c>
      <c r="AH366" s="4" t="s">
        <v>134</v>
      </c>
      <c r="AI366" s="4" t="s">
        <v>135</v>
      </c>
      <c r="AJ366" s="4" t="s">
        <v>136</v>
      </c>
      <c r="AK366" s="4" t="s">
        <v>137</v>
      </c>
      <c r="AL366" s="4" t="s">
        <v>138</v>
      </c>
      <c r="AM366" s="4" t="s">
        <v>139</v>
      </c>
      <c r="AN366" s="4" t="s">
        <v>140</v>
      </c>
      <c r="AO366" s="4" t="s">
        <v>141</v>
      </c>
      <c r="AP366" s="4" t="s">
        <v>116</v>
      </c>
      <c r="AQ366" s="4" t="s">
        <v>4871</v>
      </c>
      <c r="AR366" s="4" t="s">
        <v>76</v>
      </c>
      <c r="AS366" s="4" t="s">
        <v>2149</v>
      </c>
      <c r="AT366" s="4" t="s">
        <v>4872</v>
      </c>
      <c r="AU366" s="4" t="s">
        <v>4873</v>
      </c>
      <c r="AV366" s="4" t="s">
        <v>4874</v>
      </c>
      <c r="AW366" s="4" t="s">
        <v>4875</v>
      </c>
      <c r="AX366" s="4" t="s">
        <v>4876</v>
      </c>
      <c r="AY366" s="4" t="s">
        <v>1048</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4877</v>
      </c>
      <c r="B367" s="4" t="s">
        <v>112</v>
      </c>
      <c r="C367" s="29">
        <v>20241220</v>
      </c>
      <c r="D367" s="4" t="s">
        <v>2693</v>
      </c>
      <c r="E367" s="4" t="s">
        <v>4878</v>
      </c>
      <c r="F367" s="4" t="s">
        <v>1318</v>
      </c>
      <c r="G367" s="4" t="s">
        <v>116</v>
      </c>
      <c r="H367" s="4" t="s">
        <v>1319</v>
      </c>
      <c r="I367" s="4" t="s">
        <v>116</v>
      </c>
      <c r="J367" s="4" t="s">
        <v>116</v>
      </c>
      <c r="K367" s="4" t="s">
        <v>116</v>
      </c>
      <c r="L367" s="4" t="s">
        <v>116</v>
      </c>
      <c r="M367" s="5" t="s">
        <v>4430</v>
      </c>
      <c r="N367" s="5" t="s">
        <v>383</v>
      </c>
      <c r="O367" s="4" t="s">
        <v>112</v>
      </c>
      <c r="P367" s="6" t="s">
        <v>122</v>
      </c>
      <c r="Q367" s="7" t="s">
        <v>122</v>
      </c>
      <c r="R367" s="7" t="s">
        <v>122</v>
      </c>
      <c r="S367" s="9" t="s">
        <v>4879</v>
      </c>
      <c r="T367" s="30">
        <v>9782409023538</v>
      </c>
      <c r="U367" s="4" t="s">
        <v>124</v>
      </c>
      <c r="V367" s="29">
        <v>9782409023521</v>
      </c>
      <c r="W367" s="4" t="s">
        <v>125</v>
      </c>
      <c r="X367" s="4" t="s">
        <v>126</v>
      </c>
      <c r="Y367" s="4" t="s">
        <v>112</v>
      </c>
      <c r="Z367" s="29">
        <v>2020</v>
      </c>
      <c r="AA367" s="4" t="s">
        <v>127</v>
      </c>
      <c r="AB367" s="4" t="s">
        <v>333</v>
      </c>
      <c r="AC367" s="4" t="s">
        <v>129</v>
      </c>
      <c r="AD367" s="4" t="s">
        <v>130</v>
      </c>
      <c r="AE367" s="4" t="s">
        <v>131</v>
      </c>
      <c r="AF367" s="4" t="s">
        <v>132</v>
      </c>
      <c r="AG367" s="4" t="s">
        <v>133</v>
      </c>
      <c r="AH367" s="4" t="s">
        <v>134</v>
      </c>
      <c r="AI367" s="4" t="s">
        <v>135</v>
      </c>
      <c r="AJ367" s="4" t="s">
        <v>136</v>
      </c>
      <c r="AK367" s="4" t="s">
        <v>137</v>
      </c>
      <c r="AL367" s="4" t="s">
        <v>138</v>
      </c>
      <c r="AM367" s="4" t="s">
        <v>139</v>
      </c>
      <c r="AN367" s="4" t="s">
        <v>140</v>
      </c>
      <c r="AO367" s="4" t="s">
        <v>141</v>
      </c>
      <c r="AP367" s="4" t="s">
        <v>116</v>
      </c>
      <c r="AQ367" s="4" t="s">
        <v>4880</v>
      </c>
      <c r="AR367" s="4" t="s">
        <v>76</v>
      </c>
      <c r="AS367" s="4" t="s">
        <v>4881</v>
      </c>
      <c r="AT367" s="4" t="s">
        <v>2008</v>
      </c>
      <c r="AU367" s="4" t="s">
        <v>4882</v>
      </c>
      <c r="AV367" s="4" t="s">
        <v>2698</v>
      </c>
      <c r="AW367" s="4" t="s">
        <v>1285</v>
      </c>
      <c r="AX367" s="4" t="s">
        <v>4883</v>
      </c>
      <c r="AY367" s="4" t="s">
        <v>2136</v>
      </c>
      <c r="AZ367" s="4" t="s">
        <v>4884</v>
      </c>
      <c r="BA367" s="4" t="s">
        <v>4885</v>
      </c>
      <c r="BB367" s="4" t="s">
        <v>2702</v>
      </c>
      <c r="BC367" s="4" t="s">
        <v>4886</v>
      </c>
      <c r="BD367" s="4" t="s">
        <v>2704</v>
      </c>
      <c r="BE367" s="4" t="s">
        <v>2705</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4887</v>
      </c>
      <c r="B368" s="4" t="s">
        <v>112</v>
      </c>
      <c r="C368" s="29">
        <v>20241220</v>
      </c>
      <c r="D368" s="4" t="s">
        <v>4888</v>
      </c>
      <c r="E368" s="4" t="s">
        <v>4889</v>
      </c>
      <c r="F368" s="4" t="s">
        <v>4453</v>
      </c>
      <c r="G368" s="4" t="s">
        <v>116</v>
      </c>
      <c r="H368" s="4" t="s">
        <v>886</v>
      </c>
      <c r="I368" s="4" t="s">
        <v>116</v>
      </c>
      <c r="J368" s="4" t="s">
        <v>116</v>
      </c>
      <c r="K368" s="4" t="s">
        <v>116</v>
      </c>
      <c r="L368" s="4" t="s">
        <v>116</v>
      </c>
      <c r="M368" s="5" t="s">
        <v>4564</v>
      </c>
      <c r="N368" s="5" t="s">
        <v>4890</v>
      </c>
      <c r="O368" s="4" t="s">
        <v>112</v>
      </c>
      <c r="P368" s="6" t="s">
        <v>122</v>
      </c>
      <c r="Q368" s="7" t="s">
        <v>122</v>
      </c>
      <c r="R368" s="7" t="s">
        <v>122</v>
      </c>
      <c r="S368" s="9" t="s">
        <v>4891</v>
      </c>
      <c r="T368" s="30">
        <v>9782409025501</v>
      </c>
      <c r="U368" s="4" t="s">
        <v>124</v>
      </c>
      <c r="V368" s="29">
        <v>9782409025495</v>
      </c>
      <c r="W368" s="4" t="s">
        <v>125</v>
      </c>
      <c r="X368" s="4" t="s">
        <v>126</v>
      </c>
      <c r="Y368" s="4" t="s">
        <v>112</v>
      </c>
      <c r="Z368" s="29">
        <v>2020</v>
      </c>
      <c r="AA368" s="4" t="s">
        <v>127</v>
      </c>
      <c r="AB368" s="4" t="s">
        <v>333</v>
      </c>
      <c r="AC368" s="4" t="s">
        <v>129</v>
      </c>
      <c r="AD368" s="4" t="s">
        <v>130</v>
      </c>
      <c r="AE368" s="4" t="s">
        <v>131</v>
      </c>
      <c r="AF368" s="4" t="s">
        <v>132</v>
      </c>
      <c r="AG368" s="4" t="s">
        <v>133</v>
      </c>
      <c r="AH368" s="4" t="s">
        <v>134</v>
      </c>
      <c r="AI368" s="4" t="s">
        <v>135</v>
      </c>
      <c r="AJ368" s="4" t="s">
        <v>136</v>
      </c>
      <c r="AK368" s="4" t="s">
        <v>137</v>
      </c>
      <c r="AL368" s="4" t="s">
        <v>138</v>
      </c>
      <c r="AM368" s="4" t="s">
        <v>139</v>
      </c>
      <c r="AN368" s="4" t="s">
        <v>140</v>
      </c>
      <c r="AO368" s="4" t="s">
        <v>141</v>
      </c>
      <c r="AP368" s="4" t="s">
        <v>116</v>
      </c>
      <c r="AQ368" s="4" t="s">
        <v>4892</v>
      </c>
      <c r="AR368" s="4" t="s">
        <v>76</v>
      </c>
      <c r="AS368" s="4" t="s">
        <v>3920</v>
      </c>
      <c r="AT368" s="4" t="s">
        <v>3040</v>
      </c>
      <c r="AU368" s="4" t="s">
        <v>4893</v>
      </c>
      <c r="AV368" s="4" t="s">
        <v>2472</v>
      </c>
      <c r="AW368" s="4" t="s">
        <v>3041</v>
      </c>
      <c r="AX368" s="4" t="s">
        <v>2829</v>
      </c>
      <c r="AY368" s="4" t="s">
        <v>3042</v>
      </c>
      <c r="AZ368" s="4" t="s">
        <v>3043</v>
      </c>
      <c r="BA368" s="4" t="s">
        <v>3044</v>
      </c>
      <c r="BB368" s="4" t="s">
        <v>2833</v>
      </c>
      <c r="BC368" s="4" t="s">
        <v>3045</v>
      </c>
      <c r="BD368" s="4" t="s">
        <v>3046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4894</v>
      </c>
      <c r="B369" s="4" t="s">
        <v>112</v>
      </c>
      <c r="C369" s="29">
        <v>20241220</v>
      </c>
      <c r="D369" s="31" t="s">
        <v>4895</v>
      </c>
      <c r="E369" s="4" t="s">
        <v>4896</v>
      </c>
      <c r="F369" s="4" t="s">
        <v>1956</v>
      </c>
      <c r="G369" s="4" t="s">
        <v>116</v>
      </c>
      <c r="H369" s="4" t="s">
        <v>1957</v>
      </c>
      <c r="I369" s="4" t="s">
        <v>116</v>
      </c>
      <c r="J369" s="4" t="s">
        <v>116</v>
      </c>
      <c r="K369" s="4" t="s">
        <v>116</v>
      </c>
      <c r="L369" s="4" t="s">
        <v>116</v>
      </c>
      <c r="M369" s="5" t="s">
        <v>4246</v>
      </c>
      <c r="N369" s="5" t="s">
        <v>2971</v>
      </c>
      <c r="O369" s="4" t="s">
        <v>112</v>
      </c>
      <c r="P369" s="6" t="s">
        <v>122</v>
      </c>
      <c r="Q369" s="7" t="s">
        <v>122</v>
      </c>
      <c r="R369" s="7" t="s">
        <v>122</v>
      </c>
      <c r="S369" s="9" t="s">
        <v>4897</v>
      </c>
      <c r="T369" s="30">
        <v>9782409025013</v>
      </c>
      <c r="U369" s="4" t="s">
        <v>124</v>
      </c>
      <c r="V369" s="29">
        <v>9782409025006</v>
      </c>
      <c r="W369" s="4" t="s">
        <v>125</v>
      </c>
      <c r="X369" s="4" t="s">
        <v>126</v>
      </c>
      <c r="Y369" s="4" t="s">
        <v>112</v>
      </c>
      <c r="Z369" s="29">
        <v>2020</v>
      </c>
      <c r="AA369" s="4" t="s">
        <v>127</v>
      </c>
      <c r="AB369" s="4" t="s">
        <v>222</v>
      </c>
      <c r="AC369" s="4" t="s">
        <v>129</v>
      </c>
      <c r="AD369" s="4" t="s">
        <v>130</v>
      </c>
      <c r="AE369" s="4" t="s">
        <v>131</v>
      </c>
      <c r="AF369" s="4" t="s">
        <v>132</v>
      </c>
      <c r="AG369" s="4" t="s">
        <v>133</v>
      </c>
      <c r="AH369" s="4" t="s">
        <v>134</v>
      </c>
      <c r="AI369" s="4" t="s">
        <v>135</v>
      </c>
      <c r="AJ369" s="4" t="s">
        <v>136</v>
      </c>
      <c r="AK369" s="4" t="s">
        <v>137</v>
      </c>
      <c r="AL369" s="4" t="s">
        <v>138</v>
      </c>
      <c r="AM369" s="4" t="s">
        <v>139</v>
      </c>
      <c r="AN369" s="4" t="s">
        <v>140</v>
      </c>
      <c r="AO369" s="4" t="s">
        <v>141</v>
      </c>
      <c r="AP369" s="4" t="s">
        <v>116</v>
      </c>
      <c r="AQ369" s="4" t="s">
        <v>4898</v>
      </c>
      <c r="AR369" s="4" t="s">
        <v>76</v>
      </c>
      <c r="AS369" s="4" t="s">
        <v>4899</v>
      </c>
      <c r="AT369" s="4" t="s">
        <v>4900</v>
      </c>
      <c r="AU369" s="4" t="s">
        <v>4901</v>
      </c>
      <c r="AV369" s="4" t="s">
        <v>3428</v>
      </c>
      <c r="AW369" s="4" t="s">
        <v>2229</v>
      </c>
      <c r="AX369" s="4" t="s">
        <v>1200</v>
      </c>
      <c r="AY369" s="4" t="s">
        <v>4902</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4903</v>
      </c>
      <c r="B370" s="4" t="s">
        <v>112</v>
      </c>
      <c r="C370" s="29">
        <v>20241220</v>
      </c>
      <c r="D370" s="4" t="s">
        <v>4904</v>
      </c>
      <c r="E370" s="4" t="s">
        <v>473</v>
      </c>
      <c r="F370" s="4" t="s">
        <v>4905</v>
      </c>
      <c r="G370" s="4" t="s">
        <v>116</v>
      </c>
      <c r="H370" s="4" t="s">
        <v>4906</v>
      </c>
      <c r="I370" s="4" t="s">
        <v>116</v>
      </c>
      <c r="J370" s="4" t="s">
        <v>116</v>
      </c>
      <c r="K370" s="4" t="s">
        <v>116</v>
      </c>
      <c r="L370" s="4" t="s">
        <v>116</v>
      </c>
      <c r="M370" s="5" t="s">
        <v>4339</v>
      </c>
      <c r="N370" s="5" t="s">
        <v>1411</v>
      </c>
      <c r="O370" s="4" t="s">
        <v>112</v>
      </c>
      <c r="P370" s="6" t="s">
        <v>122</v>
      </c>
      <c r="Q370" s="7" t="s">
        <v>122</v>
      </c>
      <c r="R370" s="7" t="s">
        <v>122</v>
      </c>
      <c r="S370" s="9" t="s">
        <v>4907</v>
      </c>
      <c r="T370" s="30">
        <v>9782409022814</v>
      </c>
      <c r="U370" s="4" t="s">
        <v>124</v>
      </c>
      <c r="V370" s="29">
        <v>9782409022807</v>
      </c>
      <c r="W370" s="4" t="s">
        <v>125</v>
      </c>
      <c r="X370" s="4" t="s">
        <v>126</v>
      </c>
      <c r="Y370" s="4" t="s">
        <v>112</v>
      </c>
      <c r="Z370" s="29">
        <v>2020</v>
      </c>
      <c r="AA370" s="4" t="s">
        <v>127</v>
      </c>
      <c r="AB370" s="4" t="s">
        <v>164</v>
      </c>
      <c r="AC370" s="4" t="s">
        <v>129</v>
      </c>
      <c r="AD370" s="4" t="s">
        <v>130</v>
      </c>
      <c r="AE370" s="4" t="s">
        <v>131</v>
      </c>
      <c r="AF370" s="4" t="s">
        <v>132</v>
      </c>
      <c r="AG370" s="4" t="s">
        <v>133</v>
      </c>
      <c r="AH370" s="4" t="s">
        <v>134</v>
      </c>
      <c r="AI370" s="4" t="s">
        <v>135</v>
      </c>
      <c r="AJ370" s="4" t="s">
        <v>136</v>
      </c>
      <c r="AK370" s="4" t="s">
        <v>137</v>
      </c>
      <c r="AL370" s="4" t="s">
        <v>138</v>
      </c>
      <c r="AM370" s="4" t="s">
        <v>139</v>
      </c>
      <c r="AN370" s="4" t="s">
        <v>140</v>
      </c>
      <c r="AO370" s="4" t="s">
        <v>141</v>
      </c>
      <c r="AP370" s="4" t="s">
        <v>116</v>
      </c>
      <c r="AQ370" s="4" t="s">
        <v>4908</v>
      </c>
      <c r="AR370" s="4" t="s">
        <v>76</v>
      </c>
      <c r="AS370" s="4" t="s">
        <v>479</v>
      </c>
      <c r="AT370" s="4" t="s">
        <v>480</v>
      </c>
      <c r="AU370" s="4" t="s">
        <v>481</v>
      </c>
      <c r="AV370" s="4" t="s">
        <v>482</v>
      </c>
      <c r="AW370" s="4" t="s">
        <v>483</v>
      </c>
      <c r="AX370" s="4" t="s">
        <v>484</v>
      </c>
      <c r="AY370" s="4" t="s">
        <v>282</v>
      </c>
      <c r="AZ370" s="4" t="s">
        <v>485</v>
      </c>
      <c r="BA370" s="4" t="s">
        <v>4909</v>
      </c>
      <c r="BB370" s="4" t="s">
        <v>486</v>
      </c>
      <c r="BC370" s="4" t="s">
        <v>487</v>
      </c>
      <c r="BD370" s="4" t="s">
        <v>488</v>
      </c>
      <c r="BE370" s="4" t="s">
        <v>489</v>
      </c>
      <c r="BF370" s="4" t="s">
        <v>490</v>
      </c>
      <c r="BG370" s="4" t="s">
        <v>492</v>
      </c>
      <c r="BH370" s="4" t="s">
        <v>4910</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4911</v>
      </c>
      <c r="B371" s="4" t="s">
        <v>112</v>
      </c>
      <c r="C371" s="29">
        <v>20241220</v>
      </c>
      <c r="D371" s="4" t="s">
        <v>4912</v>
      </c>
      <c r="E371" s="4" t="s">
        <v>4913</v>
      </c>
      <c r="F371" s="4" t="s">
        <v>4914</v>
      </c>
      <c r="G371" s="4" t="s">
        <v>116</v>
      </c>
      <c r="H371" s="4" t="s">
        <v>4915</v>
      </c>
      <c r="I371" s="4" t="s">
        <v>116</v>
      </c>
      <c r="J371" s="4" t="s">
        <v>116</v>
      </c>
      <c r="K371" s="4" t="s">
        <v>116</v>
      </c>
      <c r="L371" s="4" t="s">
        <v>116</v>
      </c>
      <c r="M371" s="5" t="s">
        <v>4261</v>
      </c>
      <c r="N371" s="5" t="s">
        <v>3061</v>
      </c>
      <c r="O371" s="4" t="s">
        <v>112</v>
      </c>
      <c r="P371" s="6" t="s">
        <v>122</v>
      </c>
      <c r="Q371" s="7" t="s">
        <v>122</v>
      </c>
      <c r="R371" s="7" t="s">
        <v>122</v>
      </c>
      <c r="S371" s="9" t="s">
        <v>4916</v>
      </c>
      <c r="T371" s="30">
        <v>9782409028366</v>
      </c>
      <c r="U371" s="4" t="s">
        <v>124</v>
      </c>
      <c r="V371" s="29">
        <v>9782409028359</v>
      </c>
      <c r="W371" s="4" t="s">
        <v>125</v>
      </c>
      <c r="X371" s="4" t="s">
        <v>126</v>
      </c>
      <c r="Y371" s="4" t="s">
        <v>112</v>
      </c>
      <c r="Z371" s="29">
        <v>2020</v>
      </c>
      <c r="AA371" s="4" t="s">
        <v>127</v>
      </c>
      <c r="AB371" s="4" t="s">
        <v>152</v>
      </c>
      <c r="AC371" s="4" t="s">
        <v>129</v>
      </c>
      <c r="AD371" s="4" t="s">
        <v>130</v>
      </c>
      <c r="AE371" s="4" t="s">
        <v>131</v>
      </c>
      <c r="AF371" s="4" t="s">
        <v>132</v>
      </c>
      <c r="AG371" s="4" t="s">
        <v>133</v>
      </c>
      <c r="AH371" s="4" t="s">
        <v>134</v>
      </c>
      <c r="AI371" s="4" t="s">
        <v>135</v>
      </c>
      <c r="AJ371" s="4" t="s">
        <v>136</v>
      </c>
      <c r="AK371" s="4" t="s">
        <v>137</v>
      </c>
      <c r="AL371" s="4" t="s">
        <v>138</v>
      </c>
      <c r="AM371" s="4" t="s">
        <v>139</v>
      </c>
      <c r="AN371" s="4" t="s">
        <v>140</v>
      </c>
      <c r="AO371" s="4" t="s">
        <v>141</v>
      </c>
      <c r="AP371" s="4" t="s">
        <v>116</v>
      </c>
      <c r="AQ371" s="4" t="s">
        <v>4917</v>
      </c>
      <c r="AR371" s="4" t="s">
        <v>76</v>
      </c>
      <c r="AS371" s="4" t="s">
        <v>4918</v>
      </c>
      <c r="AT371" s="4" t="s">
        <v>4919</v>
      </c>
      <c r="AU371" s="4" t="s">
        <v>4920</v>
      </c>
      <c r="AV371" s="4" t="s">
        <v>4921</v>
      </c>
      <c r="AW371" s="4" t="s">
        <v>1657</v>
      </c>
      <c r="AX371" s="4" t="s">
        <v>3094</v>
      </c>
      <c r="AY371" s="4" t="s">
        <v>4922</v>
      </c>
      <c r="AZ371" s="4" t="s">
        <v>4923</v>
      </c>
      <c r="BA371" s="4" t="s">
        <v>4924</v>
      </c>
      <c r="BB371" s="4" t="s">
        <v>4925</v>
      </c>
      <c r="BC371" s="4" t="s">
        <v>4926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4927</v>
      </c>
      <c r="B372" s="4" t="s">
        <v>112</v>
      </c>
      <c r="C372" s="29">
        <v>20241220</v>
      </c>
      <c r="D372" s="4" t="s">
        <v>4928</v>
      </c>
      <c r="E372" s="4" t="s">
        <v>4929</v>
      </c>
      <c r="F372" s="4" t="s">
        <v>4930</v>
      </c>
      <c r="G372" s="4" t="s">
        <v>116</v>
      </c>
      <c r="H372" s="4" t="s">
        <v>4931</v>
      </c>
      <c r="I372" s="4" t="s">
        <v>116</v>
      </c>
      <c r="J372" s="4" t="s">
        <v>116</v>
      </c>
      <c r="K372" s="4" t="s">
        <v>116</v>
      </c>
      <c r="L372" s="4" t="s">
        <v>116</v>
      </c>
      <c r="M372" s="5" t="s">
        <v>4430</v>
      </c>
      <c r="N372" s="5" t="s">
        <v>4932</v>
      </c>
      <c r="O372" s="4" t="s">
        <v>112</v>
      </c>
      <c r="P372" s="6" t="s">
        <v>122</v>
      </c>
      <c r="Q372" s="7" t="s">
        <v>122</v>
      </c>
      <c r="R372" s="7" t="s">
        <v>122</v>
      </c>
      <c r="S372" s="9" t="s">
        <v>4933</v>
      </c>
      <c r="T372" s="30">
        <v>9782409023309</v>
      </c>
      <c r="U372" s="4" t="s">
        <v>124</v>
      </c>
      <c r="V372" s="29">
        <v>9782409023293</v>
      </c>
      <c r="W372" s="4" t="s">
        <v>125</v>
      </c>
      <c r="X372" s="4" t="s">
        <v>126</v>
      </c>
      <c r="Y372" s="4" t="s">
        <v>112</v>
      </c>
      <c r="Z372" s="29">
        <v>2020</v>
      </c>
      <c r="AA372" s="4" t="s">
        <v>127</v>
      </c>
      <c r="AB372" s="4" t="s">
        <v>152</v>
      </c>
      <c r="AC372" s="4" t="s">
        <v>129</v>
      </c>
      <c r="AD372" s="4" t="s">
        <v>130</v>
      </c>
      <c r="AE372" s="4" t="s">
        <v>131</v>
      </c>
      <c r="AF372" s="4" t="s">
        <v>132</v>
      </c>
      <c r="AG372" s="4" t="s">
        <v>133</v>
      </c>
      <c r="AH372" s="4" t="s">
        <v>134</v>
      </c>
      <c r="AI372" s="4" t="s">
        <v>135</v>
      </c>
      <c r="AJ372" s="4" t="s">
        <v>136</v>
      </c>
      <c r="AK372" s="4" t="s">
        <v>137</v>
      </c>
      <c r="AL372" s="4" t="s">
        <v>138</v>
      </c>
      <c r="AM372" s="4" t="s">
        <v>139</v>
      </c>
      <c r="AN372" s="4" t="s">
        <v>140</v>
      </c>
      <c r="AO372" s="4" t="s">
        <v>141</v>
      </c>
      <c r="AP372" s="4" t="s">
        <v>116</v>
      </c>
      <c r="AQ372" s="4" t="s">
        <v>4934</v>
      </c>
      <c r="AR372" s="4" t="s">
        <v>76</v>
      </c>
      <c r="AS372" s="4" t="s">
        <v>4935</v>
      </c>
      <c r="AT372" s="4" t="s">
        <v>1832</v>
      </c>
      <c r="AU372" s="4" t="s">
        <v>4936</v>
      </c>
      <c r="AV372" s="4" t="s">
        <v>4937</v>
      </c>
      <c r="AW372" s="4" t="s">
        <v>4938</v>
      </c>
      <c r="AX372" s="4" t="s">
        <v>1836</v>
      </c>
      <c r="AY372" s="4" t="s">
        <v>4939</v>
      </c>
      <c r="AZ372" s="4" t="s">
        <v>2492</v>
      </c>
      <c r="BA372" s="4" t="s">
        <v>4940</v>
      </c>
      <c r="BB372" s="4" t="s">
        <v>1822</v>
      </c>
      <c r="BC372" s="4" t="s">
        <v>1880</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4941</v>
      </c>
      <c r="B373" s="4" t="s">
        <v>112</v>
      </c>
      <c r="C373" s="29">
        <v>20241220</v>
      </c>
      <c r="D373" s="4" t="s">
        <v>648</v>
      </c>
      <c r="E373" s="4" t="s">
        <v>4942</v>
      </c>
      <c r="F373" s="4" t="s">
        <v>650</v>
      </c>
      <c r="G373" s="4" t="s">
        <v>116</v>
      </c>
      <c r="H373" s="4" t="s">
        <v>651</v>
      </c>
      <c r="I373" s="4" t="s">
        <v>116</v>
      </c>
      <c r="J373" s="4" t="s">
        <v>116</v>
      </c>
      <c r="K373" s="4" t="s">
        <v>116</v>
      </c>
      <c r="L373" s="4" t="s">
        <v>116</v>
      </c>
      <c r="M373" s="5" t="s">
        <v>4392</v>
      </c>
      <c r="N373" s="5" t="s">
        <v>360</v>
      </c>
      <c r="O373" s="4" t="s">
        <v>112</v>
      </c>
      <c r="P373" s="6" t="s">
        <v>122</v>
      </c>
      <c r="Q373" s="7" t="s">
        <v>122</v>
      </c>
      <c r="R373" s="7" t="s">
        <v>122</v>
      </c>
      <c r="S373" s="9" t="s">
        <v>4943</v>
      </c>
      <c r="T373" s="30">
        <v>9782409026775</v>
      </c>
      <c r="U373" s="4" t="s">
        <v>124</v>
      </c>
      <c r="V373" s="29">
        <v>9782409026768</v>
      </c>
      <c r="W373" s="4" t="s">
        <v>125</v>
      </c>
      <c r="X373" s="4" t="s">
        <v>126</v>
      </c>
      <c r="Y373" s="4" t="s">
        <v>112</v>
      </c>
      <c r="Z373" s="29">
        <v>2020</v>
      </c>
      <c r="AA373" s="4" t="s">
        <v>127</v>
      </c>
      <c r="AB373" s="4" t="s">
        <v>249</v>
      </c>
      <c r="AC373" s="4" t="s">
        <v>129</v>
      </c>
      <c r="AD373" s="4" t="s">
        <v>130</v>
      </c>
      <c r="AE373" s="4" t="s">
        <v>131</v>
      </c>
      <c r="AF373" s="4" t="s">
        <v>132</v>
      </c>
      <c r="AG373" s="4" t="s">
        <v>133</v>
      </c>
      <c r="AH373" s="4" t="s">
        <v>134</v>
      </c>
      <c r="AI373" s="4" t="s">
        <v>135</v>
      </c>
      <c r="AJ373" s="4" t="s">
        <v>136</v>
      </c>
      <c r="AK373" s="4" t="s">
        <v>137</v>
      </c>
      <c r="AL373" s="4" t="s">
        <v>138</v>
      </c>
      <c r="AM373" s="4" t="s">
        <v>139</v>
      </c>
      <c r="AN373" s="4" t="s">
        <v>140</v>
      </c>
      <c r="AO373" s="4" t="s">
        <v>141</v>
      </c>
      <c r="AP373" s="4" t="s">
        <v>116</v>
      </c>
      <c r="AQ373" s="4" t="s">
        <v>4944</v>
      </c>
      <c r="AR373" s="4" t="s">
        <v>76</v>
      </c>
      <c r="AS373" s="4" t="s">
        <v>2531</v>
      </c>
      <c r="AT373" s="4" t="s">
        <v>2532</v>
      </c>
      <c r="AU373" s="4" t="s">
        <v>4945</v>
      </c>
      <c r="AV373" s="4" t="s">
        <v>1836</v>
      </c>
      <c r="AW373" s="4" t="s">
        <v>4946</v>
      </c>
      <c r="AX373" s="4" t="s">
        <v>4947</v>
      </c>
      <c r="AY373" s="4" t="s">
        <v>2489</v>
      </c>
      <c r="AZ373" s="4" t="s">
        <v>4073</v>
      </c>
      <c r="BA373" s="4" t="s">
        <v>4948</v>
      </c>
      <c r="BB373" s="4" t="s">
        <v>4949</v>
      </c>
      <c r="BC373" s="4" t="s">
        <v>4950</v>
      </c>
      <c r="BD373" s="4" t="s">
        <v>1301</v>
      </c>
      <c r="BE373" s="4" t="s">
        <v>4951</v>
      </c>
      <c r="BF373" s="4" t="s">
        <v>4952</v>
      </c>
      <c r="BG373" s="4" t="s">
        <v>4953</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4954</v>
      </c>
      <c r="B374" s="4" t="s">
        <v>112</v>
      </c>
      <c r="C374" s="29">
        <v>20241220</v>
      </c>
      <c r="D374" s="4" t="s">
        <v>4955</v>
      </c>
      <c r="E374" s="4" t="s">
        <v>116</v>
      </c>
      <c r="F374" s="4" t="s">
        <v>2341</v>
      </c>
      <c r="G374" s="4" t="s">
        <v>116</v>
      </c>
      <c r="H374" s="4" t="s">
        <v>305</v>
      </c>
      <c r="I374" s="4" t="s">
        <v>306</v>
      </c>
      <c r="J374" s="4" t="s">
        <v>2342</v>
      </c>
      <c r="K374" s="4" t="s">
        <v>116</v>
      </c>
      <c r="L374" s="4" t="s">
        <v>116</v>
      </c>
      <c r="M374" s="5" t="s">
        <v>4261</v>
      </c>
      <c r="N374" s="5" t="s">
        <v>4956</v>
      </c>
      <c r="O374" s="4" t="s">
        <v>112</v>
      </c>
      <c r="P374" s="6" t="s">
        <v>122</v>
      </c>
      <c r="Q374" s="7" t="s">
        <v>122</v>
      </c>
      <c r="R374" s="7" t="s">
        <v>122</v>
      </c>
      <c r="S374" s="9" t="s">
        <v>4957</v>
      </c>
      <c r="T374" s="30">
        <v>9782409028250</v>
      </c>
      <c r="U374" s="4" t="s">
        <v>124</v>
      </c>
      <c r="V374" s="29">
        <v>9782409028243</v>
      </c>
      <c r="W374" s="4" t="s">
        <v>125</v>
      </c>
      <c r="X374" s="4" t="s">
        <v>126</v>
      </c>
      <c r="Y374" s="4" t="s">
        <v>112</v>
      </c>
      <c r="Z374" s="29">
        <v>2020</v>
      </c>
      <c r="AA374" s="4" t="s">
        <v>127</v>
      </c>
      <c r="AB374" s="4" t="s">
        <v>576</v>
      </c>
      <c r="AC374" s="4" t="s">
        <v>129</v>
      </c>
      <c r="AD374" s="4" t="s">
        <v>130</v>
      </c>
      <c r="AE374" s="4" t="s">
        <v>131</v>
      </c>
      <c r="AF374" s="4" t="s">
        <v>132</v>
      </c>
      <c r="AG374" s="4" t="s">
        <v>133</v>
      </c>
      <c r="AH374" s="4" t="s">
        <v>134</v>
      </c>
      <c r="AI374" s="4" t="s">
        <v>135</v>
      </c>
      <c r="AJ374" s="4" t="s">
        <v>136</v>
      </c>
      <c r="AK374" s="4" t="s">
        <v>137</v>
      </c>
      <c r="AL374" s="4" t="s">
        <v>138</v>
      </c>
      <c r="AM374" s="4" t="s">
        <v>139</v>
      </c>
      <c r="AN374" s="4" t="s">
        <v>140</v>
      </c>
      <c r="AO374" s="4" t="s">
        <v>141</v>
      </c>
      <c r="AP374" s="4" t="s">
        <v>116</v>
      </c>
      <c r="AQ374" s="4" t="s">
        <v>4958</v>
      </c>
      <c r="AR374" s="4" t="s">
        <v>76</v>
      </c>
      <c r="AS374" s="4" t="s">
        <v>311</v>
      </c>
      <c r="AT374" s="4" t="s">
        <v>4959</v>
      </c>
      <c r="AU374" s="4" t="s">
        <v>313</v>
      </c>
      <c r="AV374" s="4" t="s">
        <v>2004</v>
      </c>
      <c r="AW374" s="4" t="s">
        <v>2208</v>
      </c>
      <c r="AX374" s="4" t="s">
        <v>4960</v>
      </c>
      <c r="AY374" s="4" t="s">
        <v>2209</v>
      </c>
      <c r="AZ374" s="4" t="s">
        <v>2210</v>
      </c>
      <c r="BA374" s="4" t="s">
        <v>4961</v>
      </c>
      <c r="BB374" s="4" t="s">
        <v>2212</v>
      </c>
      <c r="BC374" s="4" t="s">
        <v>1073</v>
      </c>
      <c r="BD374" s="4" t="s">
        <v>2216</v>
      </c>
      <c r="BE374" s="4" t="s">
        <v>3699</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4962</v>
      </c>
      <c r="B375" s="4" t="s">
        <v>112</v>
      </c>
      <c r="C375" s="29">
        <v>20241220</v>
      </c>
      <c r="D375" s="4" t="s">
        <v>4126</v>
      </c>
      <c r="E375" s="4" t="s">
        <v>4963</v>
      </c>
      <c r="F375" s="4" t="s">
        <v>4964</v>
      </c>
      <c r="G375" s="4" t="s">
        <v>116</v>
      </c>
      <c r="H375" s="4" t="s">
        <v>1278</v>
      </c>
      <c r="I375" s="4" t="s">
        <v>116</v>
      </c>
      <c r="J375" s="4" t="s">
        <v>116</v>
      </c>
      <c r="K375" s="4" t="s">
        <v>116</v>
      </c>
      <c r="L375" s="4" t="s">
        <v>116</v>
      </c>
      <c r="M375" s="5" t="s">
        <v>4392</v>
      </c>
      <c r="N375" s="5" t="s">
        <v>1090</v>
      </c>
      <c r="O375" s="4" t="s">
        <v>112</v>
      </c>
      <c r="P375" s="6" t="s">
        <v>122</v>
      </c>
      <c r="Q375" s="7" t="s">
        <v>122</v>
      </c>
      <c r="R375" s="7" t="s">
        <v>122</v>
      </c>
      <c r="S375" s="9" t="s">
        <v>4965</v>
      </c>
      <c r="T375" s="30">
        <v>9782409026645</v>
      </c>
      <c r="U375" s="4" t="s">
        <v>124</v>
      </c>
      <c r="V375" s="29">
        <v>9782409026638</v>
      </c>
      <c r="W375" s="4" t="s">
        <v>125</v>
      </c>
      <c r="X375" s="4" t="s">
        <v>126</v>
      </c>
      <c r="Y375" s="4" t="s">
        <v>112</v>
      </c>
      <c r="Z375" s="29">
        <v>2020</v>
      </c>
      <c r="AA375" s="4" t="s">
        <v>127</v>
      </c>
      <c r="AB375" s="4" t="s">
        <v>164</v>
      </c>
      <c r="AC375" s="4" t="s">
        <v>129</v>
      </c>
      <c r="AD375" s="4" t="s">
        <v>130</v>
      </c>
      <c r="AE375" s="4" t="s">
        <v>131</v>
      </c>
      <c r="AF375" s="4" t="s">
        <v>132</v>
      </c>
      <c r="AG375" s="4" t="s">
        <v>133</v>
      </c>
      <c r="AH375" s="4" t="s">
        <v>134</v>
      </c>
      <c r="AI375" s="4" t="s">
        <v>135</v>
      </c>
      <c r="AJ375" s="4" t="s">
        <v>136</v>
      </c>
      <c r="AK375" s="4" t="s">
        <v>137</v>
      </c>
      <c r="AL375" s="4" t="s">
        <v>138</v>
      </c>
      <c r="AM375" s="4" t="s">
        <v>139</v>
      </c>
      <c r="AN375" s="4" t="s">
        <v>140</v>
      </c>
      <c r="AO375" s="4" t="s">
        <v>141</v>
      </c>
      <c r="AP375" s="4" t="s">
        <v>116</v>
      </c>
      <c r="AQ375" s="4" t="s">
        <v>4966</v>
      </c>
      <c r="AR375" s="4" t="s">
        <v>76</v>
      </c>
      <c r="AS375" s="4" t="s">
        <v>4967</v>
      </c>
      <c r="AT375" s="4" t="s">
        <v>1616</v>
      </c>
      <c r="AU375" s="4" t="s">
        <v>3280</v>
      </c>
      <c r="AV375" s="4" t="s">
        <v>2029</v>
      </c>
      <c r="AW375" s="4" t="s">
        <v>4968</v>
      </c>
      <c r="AX375" s="4" t="s">
        <v>2030</v>
      </c>
      <c r="AY375" s="4" t="s">
        <v>4969</v>
      </c>
      <c r="AZ375" s="4" t="s">
        <v>4970</v>
      </c>
      <c r="BA375" s="4" t="s">
        <v>3802</v>
      </c>
      <c r="BB375" s="4" t="s">
        <v>2332</v>
      </c>
      <c r="BC375" s="4" t="s">
        <v>4971</v>
      </c>
      <c r="BD375" s="4" t="s">
        <v>4972</v>
      </c>
      <c r="BE375" s="4" t="s">
        <v>4973</v>
      </c>
      <c r="BF375" s="4" t="s">
        <v>4974</v>
      </c>
      <c r="BG375" s="4" t="s">
        <v>4975</v>
      </c>
      <c r="BH375" s="4" t="s">
        <v>4976</v>
      </c>
      <c r="BI375" s="4" t="s">
        <v>1541</v>
      </c>
      <c r="BJ375" s="4" t="s">
        <v>4977</v>
      </c>
      <c r="BK375" s="4" t="s">
        <v>4978</v>
      </c>
      <c r="BL375" s="4" t="s">
        <v>1880</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4979</v>
      </c>
      <c r="B376" s="4" t="s">
        <v>112</v>
      </c>
      <c r="C376" s="29">
        <v>20241220</v>
      </c>
      <c r="D376" s="4" t="s">
        <v>4980</v>
      </c>
      <c r="E376" s="4" t="s">
        <v>4981</v>
      </c>
      <c r="F376" s="4" t="s">
        <v>4453</v>
      </c>
      <c r="G376" s="4" t="s">
        <v>116</v>
      </c>
      <c r="H376" s="4" t="s">
        <v>886</v>
      </c>
      <c r="I376" s="4" t="s">
        <v>116</v>
      </c>
      <c r="J376" s="4" t="s">
        <v>116</v>
      </c>
      <c r="K376" s="4" t="s">
        <v>116</v>
      </c>
      <c r="L376" s="4" t="s">
        <v>116</v>
      </c>
      <c r="M376" s="5" t="s">
        <v>4331</v>
      </c>
      <c r="N376" s="5" t="s">
        <v>4982</v>
      </c>
      <c r="O376" s="4" t="s">
        <v>112</v>
      </c>
      <c r="P376" s="6" t="s">
        <v>122</v>
      </c>
      <c r="Q376" s="7" t="s">
        <v>122</v>
      </c>
      <c r="R376" s="7" t="s">
        <v>122</v>
      </c>
      <c r="S376" s="9" t="s">
        <v>4983</v>
      </c>
      <c r="T376" s="30">
        <v>9782409025914</v>
      </c>
      <c r="U376" s="4" t="s">
        <v>124</v>
      </c>
      <c r="V376" s="29">
        <v>9782409025907</v>
      </c>
      <c r="W376" s="4" t="s">
        <v>125</v>
      </c>
      <c r="X376" s="4" t="s">
        <v>126</v>
      </c>
      <c r="Y376" s="4" t="s">
        <v>112</v>
      </c>
      <c r="Z376" s="29">
        <v>2020</v>
      </c>
      <c r="AA376" s="4" t="s">
        <v>127</v>
      </c>
      <c r="AB376" s="4" t="s">
        <v>333</v>
      </c>
      <c r="AC376" s="4" t="s">
        <v>129</v>
      </c>
      <c r="AD376" s="4" t="s">
        <v>130</v>
      </c>
      <c r="AE376" s="4" t="s">
        <v>131</v>
      </c>
      <c r="AF376" s="4" t="s">
        <v>132</v>
      </c>
      <c r="AG376" s="4" t="s">
        <v>133</v>
      </c>
      <c r="AH376" s="4" t="s">
        <v>134</v>
      </c>
      <c r="AI376" s="4" t="s">
        <v>135</v>
      </c>
      <c r="AJ376" s="4" t="s">
        <v>136</v>
      </c>
      <c r="AK376" s="4" t="s">
        <v>137</v>
      </c>
      <c r="AL376" s="4" t="s">
        <v>138</v>
      </c>
      <c r="AM376" s="4" t="s">
        <v>139</v>
      </c>
      <c r="AN376" s="4" t="s">
        <v>140</v>
      </c>
      <c r="AO376" s="4" t="s">
        <v>141</v>
      </c>
      <c r="AP376" s="4" t="s">
        <v>116</v>
      </c>
      <c r="AQ376" s="4" t="s">
        <v>4984</v>
      </c>
      <c r="AR376" s="4" t="s">
        <v>76</v>
      </c>
      <c r="AS376" s="4" t="s">
        <v>2826</v>
      </c>
      <c r="AT376" s="4" t="s">
        <v>2728</v>
      </c>
      <c r="AU376" s="4" t="s">
        <v>4985</v>
      </c>
      <c r="AV376" s="4" t="s">
        <v>4986</v>
      </c>
      <c r="AW376" s="4" t="s">
        <v>2136</v>
      </c>
      <c r="AX376" s="4" t="s">
        <v>4987</v>
      </c>
      <c r="AY376" s="4" t="s">
        <v>4988</v>
      </c>
      <c r="AZ376" s="4" t="s">
        <v>4989</v>
      </c>
      <c r="BA376" s="4" t="s">
        <v>1875</v>
      </c>
      <c r="BB376" s="4" t="s">
        <v>2833</v>
      </c>
      <c r="BC376" s="4" t="s">
        <v>4990</v>
      </c>
      <c r="BD376" s="4" t="s">
        <v>2835</v>
      </c>
      <c r="BE376" s="4" t="s">
        <v>4991</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4992</v>
      </c>
      <c r="B377" s="4" t="s">
        <v>112</v>
      </c>
      <c r="C377" s="29">
        <v>20241220</v>
      </c>
      <c r="D377" s="4" t="s">
        <v>4993</v>
      </c>
      <c r="E377" s="4" t="s">
        <v>4994</v>
      </c>
      <c r="F377" s="4" t="s">
        <v>945</v>
      </c>
      <c r="G377" s="4" t="s">
        <v>116</v>
      </c>
      <c r="H377" s="4" t="s">
        <v>946</v>
      </c>
      <c r="I377" s="4" t="s">
        <v>116</v>
      </c>
      <c r="J377" s="4" t="s">
        <v>116</v>
      </c>
      <c r="K377" s="4" t="s">
        <v>116</v>
      </c>
      <c r="L377" s="4" t="s">
        <v>116</v>
      </c>
      <c r="M377" s="5" t="s">
        <v>4261</v>
      </c>
      <c r="N377" s="5" t="s">
        <v>2129</v>
      </c>
      <c r="O377" s="4" t="s">
        <v>112</v>
      </c>
      <c r="P377" s="6" t="s">
        <v>122</v>
      </c>
      <c r="Q377" s="7" t="s">
        <v>122</v>
      </c>
      <c r="R377" s="7" t="s">
        <v>122</v>
      </c>
      <c r="S377" s="9" t="s">
        <v>4995</v>
      </c>
      <c r="T377" s="30">
        <v>9782409028403</v>
      </c>
      <c r="U377" s="4" t="s">
        <v>124</v>
      </c>
      <c r="V377" s="29">
        <v>9782409028397</v>
      </c>
      <c r="W377" s="4" t="s">
        <v>125</v>
      </c>
      <c r="X377" s="4" t="s">
        <v>126</v>
      </c>
      <c r="Y377" s="4" t="s">
        <v>112</v>
      </c>
      <c r="Z377" s="29">
        <v>2020</v>
      </c>
      <c r="AA377" s="4" t="s">
        <v>127</v>
      </c>
      <c r="AB377" s="4" t="s">
        <v>164</v>
      </c>
      <c r="AC377" s="4" t="s">
        <v>129</v>
      </c>
      <c r="AD377" s="4" t="s">
        <v>130</v>
      </c>
      <c r="AE377" s="4" t="s">
        <v>131</v>
      </c>
      <c r="AF377" s="4" t="s">
        <v>132</v>
      </c>
      <c r="AG377" s="4" t="s">
        <v>133</v>
      </c>
      <c r="AH377" s="4" t="s">
        <v>134</v>
      </c>
      <c r="AI377" s="4" t="s">
        <v>135</v>
      </c>
      <c r="AJ377" s="4" t="s">
        <v>136</v>
      </c>
      <c r="AK377" s="4" t="s">
        <v>137</v>
      </c>
      <c r="AL377" s="4" t="s">
        <v>138</v>
      </c>
      <c r="AM377" s="4" t="s">
        <v>139</v>
      </c>
      <c r="AN377" s="4" t="s">
        <v>140</v>
      </c>
      <c r="AO377" s="4" t="s">
        <v>141</v>
      </c>
      <c r="AP377" s="4" t="s">
        <v>116</v>
      </c>
      <c r="AQ377" s="4" t="s">
        <v>4996</v>
      </c>
      <c r="AR377" s="4" t="s">
        <v>76</v>
      </c>
      <c r="AS377" s="4" t="s">
        <v>4997</v>
      </c>
      <c r="AT377" s="4" t="s">
        <v>4998</v>
      </c>
      <c r="AU377" s="4" t="s">
        <v>4999</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5000</v>
      </c>
      <c r="B378" s="4" t="s">
        <v>112</v>
      </c>
      <c r="C378" s="29">
        <v>20241220</v>
      </c>
      <c r="D378" s="4" t="s">
        <v>5001</v>
      </c>
      <c r="E378" s="4" t="s">
        <v>5002</v>
      </c>
      <c r="F378" s="4" t="s">
        <v>2525</v>
      </c>
      <c r="G378" s="4" t="s">
        <v>116</v>
      </c>
      <c r="H378" s="4" t="s">
        <v>2526</v>
      </c>
      <c r="I378" s="4" t="s">
        <v>116</v>
      </c>
      <c r="J378" s="4" t="s">
        <v>116</v>
      </c>
      <c r="K378" s="4" t="s">
        <v>116</v>
      </c>
      <c r="L378" s="4" t="s">
        <v>116</v>
      </c>
      <c r="M378" s="5" t="s">
        <v>4392</v>
      </c>
      <c r="N378" s="5" t="s">
        <v>5003</v>
      </c>
      <c r="O378" s="4" t="s">
        <v>112</v>
      </c>
      <c r="P378" s="6" t="s">
        <v>122</v>
      </c>
      <c r="Q378" s="7" t="s">
        <v>122</v>
      </c>
      <c r="R378" s="7" t="s">
        <v>122</v>
      </c>
      <c r="S378" s="9" t="s">
        <v>5004</v>
      </c>
      <c r="T378" s="30">
        <v>9782409026669</v>
      </c>
      <c r="U378" s="4" t="s">
        <v>124</v>
      </c>
      <c r="V378" s="29">
        <v>9782409026652</v>
      </c>
      <c r="W378" s="4" t="s">
        <v>125</v>
      </c>
      <c r="X378" s="4" t="s">
        <v>126</v>
      </c>
      <c r="Y378" s="4" t="s">
        <v>112</v>
      </c>
      <c r="Z378" s="29">
        <v>2020</v>
      </c>
      <c r="AA378" s="4" t="s">
        <v>127</v>
      </c>
      <c r="AB378" s="4" t="s">
        <v>385</v>
      </c>
      <c r="AC378" s="4" t="s">
        <v>129</v>
      </c>
      <c r="AD378" s="4" t="s">
        <v>130</v>
      </c>
      <c r="AE378" s="4" t="s">
        <v>131</v>
      </c>
      <c r="AF378" s="4" t="s">
        <v>132</v>
      </c>
      <c r="AG378" s="4" t="s">
        <v>133</v>
      </c>
      <c r="AH378" s="4" t="s">
        <v>134</v>
      </c>
      <c r="AI378" s="4" t="s">
        <v>135</v>
      </c>
      <c r="AJ378" s="4" t="s">
        <v>136</v>
      </c>
      <c r="AK378" s="4" t="s">
        <v>137</v>
      </c>
      <c r="AL378" s="4" t="s">
        <v>138</v>
      </c>
      <c r="AM378" s="4" t="s">
        <v>139</v>
      </c>
      <c r="AN378" s="4" t="s">
        <v>140</v>
      </c>
      <c r="AO378" s="4" t="s">
        <v>141</v>
      </c>
      <c r="AP378" s="4" t="s">
        <v>116</v>
      </c>
      <c r="AQ378" s="4" t="s">
        <v>5005</v>
      </c>
      <c r="AR378" s="4" t="s">
        <v>76</v>
      </c>
      <c r="AS378" s="4" t="s">
        <v>5006</v>
      </c>
      <c r="AT378" s="4" t="s">
        <v>5007</v>
      </c>
      <c r="AU378" s="4" t="s">
        <v>5008</v>
      </c>
      <c r="AV378" s="4" t="s">
        <v>5009</v>
      </c>
      <c r="AW378" s="4" t="s">
        <v>5010</v>
      </c>
      <c r="AX378" s="4" t="s">
        <v>5011</v>
      </c>
      <c r="AY378" s="4" t="s">
        <v>5012</v>
      </c>
      <c r="AZ378" s="4" t="s">
        <v>5013</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5014</v>
      </c>
      <c r="B379" s="4" t="s">
        <v>112</v>
      </c>
      <c r="C379" s="29">
        <v>20241220</v>
      </c>
      <c r="D379" s="4" t="s">
        <v>4126</v>
      </c>
      <c r="E379" s="4" t="s">
        <v>1916</v>
      </c>
      <c r="F379" s="4" t="s">
        <v>834</v>
      </c>
      <c r="G379" s="4" t="s">
        <v>116</v>
      </c>
      <c r="H379" s="4" t="s">
        <v>835</v>
      </c>
      <c r="I379" s="4" t="s">
        <v>116</v>
      </c>
      <c r="J379" s="4" t="s">
        <v>116</v>
      </c>
      <c r="K379" s="4" t="s">
        <v>116</v>
      </c>
      <c r="L379" s="4" t="s">
        <v>116</v>
      </c>
      <c r="M379" s="5" t="s">
        <v>5015</v>
      </c>
      <c r="N379" s="5" t="s">
        <v>5016</v>
      </c>
      <c r="O379" s="4" t="s">
        <v>112</v>
      </c>
      <c r="P379" s="6" t="s">
        <v>122</v>
      </c>
      <c r="Q379" s="7" t="s">
        <v>122</v>
      </c>
      <c r="R379" s="7" t="s">
        <v>122</v>
      </c>
      <c r="S379" s="9" t="s">
        <v>5017</v>
      </c>
      <c r="T379" s="30">
        <v>9782409021923</v>
      </c>
      <c r="U379" s="4" t="s">
        <v>124</v>
      </c>
      <c r="V379" s="29">
        <v>9782409021916</v>
      </c>
      <c r="W379" s="4" t="s">
        <v>125</v>
      </c>
      <c r="X379" s="4" t="s">
        <v>126</v>
      </c>
      <c r="Y379" s="4" t="s">
        <v>112</v>
      </c>
      <c r="Z379" s="29">
        <v>2019</v>
      </c>
      <c r="AA379" s="4" t="s">
        <v>127</v>
      </c>
      <c r="AB379" s="4" t="s">
        <v>164</v>
      </c>
      <c r="AC379" s="4" t="s">
        <v>129</v>
      </c>
      <c r="AD379" s="4" t="s">
        <v>130</v>
      </c>
      <c r="AE379" s="4" t="s">
        <v>131</v>
      </c>
      <c r="AF379" s="4" t="s">
        <v>132</v>
      </c>
      <c r="AG379" s="4" t="s">
        <v>133</v>
      </c>
      <c r="AH379" s="4" t="s">
        <v>134</v>
      </c>
      <c r="AI379" s="4" t="s">
        <v>135</v>
      </c>
      <c r="AJ379" s="4" t="s">
        <v>136</v>
      </c>
      <c r="AK379" s="4" t="s">
        <v>137</v>
      </c>
      <c r="AL379" s="4" t="s">
        <v>138</v>
      </c>
      <c r="AM379" s="4" t="s">
        <v>139</v>
      </c>
      <c r="AN379" s="4" t="s">
        <v>140</v>
      </c>
      <c r="AO379" s="4" t="s">
        <v>141</v>
      </c>
      <c r="AP379" s="4" t="s">
        <v>116</v>
      </c>
      <c r="AQ379" s="4" t="s">
        <v>5018</v>
      </c>
      <c r="AR379" s="4" t="s">
        <v>76</v>
      </c>
      <c r="AS379" s="4" t="s">
        <v>1610</v>
      </c>
      <c r="AT379" s="4" t="s">
        <v>1611</v>
      </c>
      <c r="AU379" s="4" t="s">
        <v>1920</v>
      </c>
      <c r="AV379" s="4" t="s">
        <v>1114</v>
      </c>
      <c r="AW379" s="4" t="s">
        <v>1350</v>
      </c>
      <c r="AX379" s="4" t="s">
        <v>1921</v>
      </c>
      <c r="AY379" s="4" t="s">
        <v>1922</v>
      </c>
      <c r="AZ379" s="4" t="s">
        <v>1923</v>
      </c>
      <c r="BA379" s="4" t="s">
        <v>1924</v>
      </c>
      <c r="BB379" s="4" t="s">
        <v>5019</v>
      </c>
      <c r="BC379" s="4" t="s">
        <v>5020</v>
      </c>
      <c r="BD379" s="4" t="s">
        <v>1925</v>
      </c>
      <c r="BE379" s="4" t="s">
        <v>1926</v>
      </c>
      <c r="BF379" s="4" t="s">
        <v>5021</v>
      </c>
      <c r="BG379" s="4" t="s">
        <v>1928</v>
      </c>
      <c r="BH379" s="4" t="s">
        <v>5022</v>
      </c>
      <c r="BI379" s="4" t="s">
        <v>1930</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5023</v>
      </c>
      <c r="B380" s="4" t="s">
        <v>112</v>
      </c>
      <c r="C380" s="29">
        <v>20241220</v>
      </c>
      <c r="D380" s="4" t="s">
        <v>5024</v>
      </c>
      <c r="E380" s="4" t="s">
        <v>116</v>
      </c>
      <c r="F380" s="4" t="s">
        <v>1318</v>
      </c>
      <c r="G380" s="4" t="s">
        <v>116</v>
      </c>
      <c r="H380" s="4" t="s">
        <v>1319</v>
      </c>
      <c r="I380" s="4" t="s">
        <v>116</v>
      </c>
      <c r="J380" s="4" t="s">
        <v>116</v>
      </c>
      <c r="K380" s="4" t="s">
        <v>116</v>
      </c>
      <c r="L380" s="4" t="s">
        <v>116</v>
      </c>
      <c r="M380" s="5" t="s">
        <v>5025</v>
      </c>
      <c r="N380" s="5" t="s">
        <v>5026</v>
      </c>
      <c r="O380" s="4" t="s">
        <v>112</v>
      </c>
      <c r="P380" s="6" t="s">
        <v>122</v>
      </c>
      <c r="Q380" s="7" t="s">
        <v>122</v>
      </c>
      <c r="R380" s="7" t="s">
        <v>122</v>
      </c>
      <c r="S380" s="9" t="s">
        <v>5027</v>
      </c>
      <c r="T380" s="30">
        <v>9782409020414</v>
      </c>
      <c r="U380" s="4" t="s">
        <v>124</v>
      </c>
      <c r="V380" s="29">
        <v>9782409020407</v>
      </c>
      <c r="W380" s="4" t="s">
        <v>125</v>
      </c>
      <c r="X380" s="4" t="s">
        <v>126</v>
      </c>
      <c r="Y380" s="4" t="s">
        <v>112</v>
      </c>
      <c r="Z380" s="29">
        <v>2019</v>
      </c>
      <c r="AA380" s="4" t="s">
        <v>127</v>
      </c>
      <c r="AB380" s="4" t="s">
        <v>333</v>
      </c>
      <c r="AC380" s="4" t="s">
        <v>129</v>
      </c>
      <c r="AD380" s="4" t="s">
        <v>130</v>
      </c>
      <c r="AE380" s="4" t="s">
        <v>131</v>
      </c>
      <c r="AF380" s="4" t="s">
        <v>132</v>
      </c>
      <c r="AG380" s="4" t="s">
        <v>133</v>
      </c>
      <c r="AH380" s="4" t="s">
        <v>134</v>
      </c>
      <c r="AI380" s="4" t="s">
        <v>135</v>
      </c>
      <c r="AJ380" s="4" t="s">
        <v>136</v>
      </c>
      <c r="AK380" s="4" t="s">
        <v>137</v>
      </c>
      <c r="AL380" s="4" t="s">
        <v>138</v>
      </c>
      <c r="AM380" s="4" t="s">
        <v>139</v>
      </c>
      <c r="AN380" s="4" t="s">
        <v>140</v>
      </c>
      <c r="AO380" s="4" t="s">
        <v>141</v>
      </c>
      <c r="AP380" s="4" t="s">
        <v>116</v>
      </c>
      <c r="AQ380" s="4" t="s">
        <v>5028</v>
      </c>
      <c r="AR380" s="4" t="s">
        <v>76</v>
      </c>
      <c r="AS380" s="4" t="s">
        <v>5029</v>
      </c>
      <c r="AT380" s="4" t="s">
        <v>5030</v>
      </c>
      <c r="AU380" s="4" t="s">
        <v>1324</v>
      </c>
      <c r="AV380" s="4" t="s">
        <v>5031</v>
      </c>
      <c r="AW380" s="4" t="s">
        <v>5032</v>
      </c>
      <c r="AX380" s="4" t="s">
        <v>5033</v>
      </c>
      <c r="AY380" s="4" t="s">
        <v>5034</v>
      </c>
      <c r="AZ380" s="4" t="s">
        <v>3874</v>
      </c>
      <c r="BA380" s="4" t="s">
        <v>1695</v>
      </c>
      <c r="BB380" s="4" t="s">
        <v>1880</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5035</v>
      </c>
      <c r="B381" s="4" t="s">
        <v>112</v>
      </c>
      <c r="C381" s="29">
        <v>20241220</v>
      </c>
      <c r="D381" s="4" t="s">
        <v>3290</v>
      </c>
      <c r="E381" s="4" t="s">
        <v>5036</v>
      </c>
      <c r="F381" s="4" t="s">
        <v>780</v>
      </c>
      <c r="G381" s="4" t="s">
        <v>116</v>
      </c>
      <c r="H381" s="4" t="s">
        <v>781</v>
      </c>
      <c r="I381" s="4" t="s">
        <v>116</v>
      </c>
      <c r="J381" s="4" t="s">
        <v>116</v>
      </c>
      <c r="K381" s="4" t="s">
        <v>116</v>
      </c>
      <c r="L381" s="4" t="s">
        <v>116</v>
      </c>
      <c r="M381" s="5" t="s">
        <v>5037</v>
      </c>
      <c r="N381" s="5" t="s">
        <v>849</v>
      </c>
      <c r="O381" s="4" t="s">
        <v>112</v>
      </c>
      <c r="P381" s="6" t="s">
        <v>122</v>
      </c>
      <c r="Q381" s="7" t="s">
        <v>122</v>
      </c>
      <c r="R381" s="7" t="s">
        <v>122</v>
      </c>
      <c r="S381" s="9" t="s">
        <v>5038</v>
      </c>
      <c r="T381" s="30">
        <v>9782409021633</v>
      </c>
      <c r="U381" s="4" t="s">
        <v>124</v>
      </c>
      <c r="V381" s="29">
        <v>9782409021626</v>
      </c>
      <c r="W381" s="4" t="s">
        <v>125</v>
      </c>
      <c r="X381" s="4" t="s">
        <v>126</v>
      </c>
      <c r="Y381" s="4" t="s">
        <v>112</v>
      </c>
      <c r="Z381" s="29">
        <v>2019</v>
      </c>
      <c r="AA381" s="4" t="s">
        <v>127</v>
      </c>
      <c r="AB381" s="4" t="s">
        <v>769</v>
      </c>
      <c r="AC381" s="4" t="s">
        <v>129</v>
      </c>
      <c r="AD381" s="4" t="s">
        <v>130</v>
      </c>
      <c r="AE381" s="4" t="s">
        <v>131</v>
      </c>
      <c r="AF381" s="4" t="s">
        <v>132</v>
      </c>
      <c r="AG381" s="4" t="s">
        <v>133</v>
      </c>
      <c r="AH381" s="4" t="s">
        <v>134</v>
      </c>
      <c r="AI381" s="4" t="s">
        <v>135</v>
      </c>
      <c r="AJ381" s="4" t="s">
        <v>136</v>
      </c>
      <c r="AK381" s="4" t="s">
        <v>137</v>
      </c>
      <c r="AL381" s="4" t="s">
        <v>138</v>
      </c>
      <c r="AM381" s="4" t="s">
        <v>139</v>
      </c>
      <c r="AN381" s="4" t="s">
        <v>140</v>
      </c>
      <c r="AO381" s="4" t="s">
        <v>141</v>
      </c>
      <c r="AP381" s="4" t="s">
        <v>116</v>
      </c>
      <c r="AQ381" s="4" t="s">
        <v>5039</v>
      </c>
      <c r="AR381" s="4" t="s">
        <v>76</v>
      </c>
      <c r="AS381" s="4" t="s">
        <v>4758</v>
      </c>
      <c r="AT381" s="4" t="s">
        <v>5040</v>
      </c>
      <c r="AU381" s="4" t="s">
        <v>1794</v>
      </c>
      <c r="AV381" s="4" t="s">
        <v>5041</v>
      </c>
      <c r="AW381" s="4" t="s">
        <v>5042</v>
      </c>
      <c r="AX381" s="4" t="s">
        <v>5043</v>
      </c>
      <c r="AY381" s="4" t="s">
        <v>2680</v>
      </c>
      <c r="AZ381" s="4" t="s">
        <v>5044</v>
      </c>
      <c r="BA381" s="4" t="s">
        <v>5045</v>
      </c>
      <c r="BB381" s="4" t="s">
        <v>2278</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5046</v>
      </c>
      <c r="B382" s="4" t="s">
        <v>112</v>
      </c>
      <c r="C382" s="29">
        <v>20241220</v>
      </c>
      <c r="D382" s="4" t="s">
        <v>5047</v>
      </c>
      <c r="E382" s="4" t="s">
        <v>5048</v>
      </c>
      <c r="F382" s="4" t="s">
        <v>1318</v>
      </c>
      <c r="G382" s="4" t="s">
        <v>116</v>
      </c>
      <c r="H382" s="4" t="s">
        <v>1319</v>
      </c>
      <c r="I382" s="4" t="s">
        <v>116</v>
      </c>
      <c r="J382" s="4" t="s">
        <v>116</v>
      </c>
      <c r="K382" s="4" t="s">
        <v>116</v>
      </c>
      <c r="L382" s="4" t="s">
        <v>116</v>
      </c>
      <c r="M382" s="5" t="s">
        <v>5049</v>
      </c>
      <c r="N382" s="5" t="s">
        <v>2593</v>
      </c>
      <c r="O382" s="4" t="s">
        <v>112</v>
      </c>
      <c r="P382" s="6" t="s">
        <v>122</v>
      </c>
      <c r="Q382" s="7" t="s">
        <v>122</v>
      </c>
      <c r="R382" s="7" t="s">
        <v>122</v>
      </c>
      <c r="S382" s="9" t="s">
        <v>5050</v>
      </c>
      <c r="T382" s="30">
        <v>9782409017018</v>
      </c>
      <c r="U382" s="4" t="s">
        <v>124</v>
      </c>
      <c r="V382" s="29">
        <v>9782409016998</v>
      </c>
      <c r="W382" s="4" t="s">
        <v>125</v>
      </c>
      <c r="X382" s="4" t="s">
        <v>126</v>
      </c>
      <c r="Y382" s="4" t="s">
        <v>112</v>
      </c>
      <c r="Z382" s="29">
        <v>2019</v>
      </c>
      <c r="AA382" s="4" t="s">
        <v>127</v>
      </c>
      <c r="AB382" s="4" t="s">
        <v>333</v>
      </c>
      <c r="AC382" s="4" t="s">
        <v>129</v>
      </c>
      <c r="AD382" s="4" t="s">
        <v>130</v>
      </c>
      <c r="AE382" s="4" t="s">
        <v>131</v>
      </c>
      <c r="AF382" s="4" t="s">
        <v>132</v>
      </c>
      <c r="AG382" s="4" t="s">
        <v>133</v>
      </c>
      <c r="AH382" s="4" t="s">
        <v>134</v>
      </c>
      <c r="AI382" s="4" t="s">
        <v>135</v>
      </c>
      <c r="AJ382" s="4" t="s">
        <v>136</v>
      </c>
      <c r="AK382" s="4" t="s">
        <v>137</v>
      </c>
      <c r="AL382" s="4" t="s">
        <v>138</v>
      </c>
      <c r="AM382" s="4" t="s">
        <v>139</v>
      </c>
      <c r="AN382" s="4" t="s">
        <v>140</v>
      </c>
      <c r="AO382" s="4" t="s">
        <v>141</v>
      </c>
      <c r="AP382" s="4" t="s">
        <v>116</v>
      </c>
      <c r="AQ382" s="4" t="s">
        <v>5051</v>
      </c>
      <c r="AR382" s="4" t="s">
        <v>76</v>
      </c>
      <c r="AS382" s="4" t="s">
        <v>3074</v>
      </c>
      <c r="AT382" s="4" t="s">
        <v>3075</v>
      </c>
      <c r="AU382" s="4" t="s">
        <v>2466</v>
      </c>
      <c r="AV382" s="4" t="s">
        <v>3076</v>
      </c>
      <c r="AW382" s="4" t="s">
        <v>3077</v>
      </c>
      <c r="AX382" s="4" t="s">
        <v>2004</v>
      </c>
      <c r="AY382" s="4" t="s">
        <v>5052</v>
      </c>
      <c r="AZ382" s="4" t="s">
        <v>3078</v>
      </c>
      <c r="BA382" s="4" t="s">
        <v>3079</v>
      </c>
      <c r="BB382" s="4" t="s">
        <v>3080</v>
      </c>
      <c r="BC382" s="4" t="s">
        <v>4121</v>
      </c>
      <c r="BD382" s="4" t="s">
        <v>4883</v>
      </c>
      <c r="BE382" s="4" t="s">
        <v>5053</v>
      </c>
      <c r="BF382" s="4" t="s">
        <v>4884</v>
      </c>
      <c r="BG382" s="4" t="s">
        <v>5054</v>
      </c>
      <c r="BH382" s="4" t="s">
        <v>5055</v>
      </c>
      <c r="BI382" s="4" t="s">
        <v>2830</v>
      </c>
      <c r="BJ382" s="4" t="s">
        <v>3084</v>
      </c>
      <c r="BK382" s="4" t="s">
        <v>2014</v>
      </c>
      <c r="BL382" s="4" t="s">
        <v>1880</v>
      </c>
      <c r="BM382" s="4" t="s">
        <v>3085</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5056</v>
      </c>
      <c r="B383" s="4" t="s">
        <v>112</v>
      </c>
      <c r="C383" s="29">
        <v>20241220</v>
      </c>
      <c r="D383" s="4" t="s">
        <v>5057</v>
      </c>
      <c r="E383" s="4" t="s">
        <v>2340</v>
      </c>
      <c r="F383" s="4" t="s">
        <v>2341</v>
      </c>
      <c r="G383" s="4" t="s">
        <v>116</v>
      </c>
      <c r="H383" s="4" t="s">
        <v>305</v>
      </c>
      <c r="I383" s="4" t="s">
        <v>306</v>
      </c>
      <c r="J383" s="4" t="s">
        <v>2342</v>
      </c>
      <c r="K383" s="4" t="s">
        <v>116</v>
      </c>
      <c r="L383" s="4" t="s">
        <v>116</v>
      </c>
      <c r="M383" s="5" t="s">
        <v>5058</v>
      </c>
      <c r="N383" s="5" t="s">
        <v>2778</v>
      </c>
      <c r="O383" s="4" t="s">
        <v>112</v>
      </c>
      <c r="P383" s="6" t="s">
        <v>122</v>
      </c>
      <c r="Q383" s="7" t="s">
        <v>122</v>
      </c>
      <c r="R383" s="7" t="s">
        <v>122</v>
      </c>
      <c r="S383" s="9" t="s">
        <v>5059</v>
      </c>
      <c r="T383" s="30">
        <v>9782409018954</v>
      </c>
      <c r="U383" s="4" t="s">
        <v>124</v>
      </c>
      <c r="V383" s="29">
        <v>9782409018947</v>
      </c>
      <c r="W383" s="4" t="s">
        <v>125</v>
      </c>
      <c r="X383" s="4" t="s">
        <v>126</v>
      </c>
      <c r="Y383" s="4" t="s">
        <v>112</v>
      </c>
      <c r="Z383" s="29">
        <v>2019</v>
      </c>
      <c r="AA383" s="4" t="s">
        <v>127</v>
      </c>
      <c r="AB383" s="4" t="s">
        <v>914</v>
      </c>
      <c r="AC383" s="4" t="s">
        <v>129</v>
      </c>
      <c r="AD383" s="4" t="s">
        <v>130</v>
      </c>
      <c r="AE383" s="4" t="s">
        <v>131</v>
      </c>
      <c r="AF383" s="4" t="s">
        <v>132</v>
      </c>
      <c r="AG383" s="4" t="s">
        <v>133</v>
      </c>
      <c r="AH383" s="4" t="s">
        <v>134</v>
      </c>
      <c r="AI383" s="4" t="s">
        <v>135</v>
      </c>
      <c r="AJ383" s="4" t="s">
        <v>136</v>
      </c>
      <c r="AK383" s="4" t="s">
        <v>137</v>
      </c>
      <c r="AL383" s="4" t="s">
        <v>138</v>
      </c>
      <c r="AM383" s="4" t="s">
        <v>139</v>
      </c>
      <c r="AN383" s="4" t="s">
        <v>140</v>
      </c>
      <c r="AO383" s="4" t="s">
        <v>141</v>
      </c>
      <c r="AP383" s="4" t="s">
        <v>116</v>
      </c>
      <c r="AQ383" s="4" t="s">
        <v>5060</v>
      </c>
      <c r="AR383" s="4" t="s">
        <v>76</v>
      </c>
      <c r="AS383" s="4" t="s">
        <v>311</v>
      </c>
      <c r="AT383" s="4" t="s">
        <v>1336</v>
      </c>
      <c r="AU383" s="4" t="s">
        <v>2346</v>
      </c>
      <c r="AV383" s="4" t="s">
        <v>312</v>
      </c>
      <c r="AW383" s="4" t="s">
        <v>2347</v>
      </c>
      <c r="AX383" s="4" t="s">
        <v>313</v>
      </c>
      <c r="AY383" s="4" t="s">
        <v>2348</v>
      </c>
      <c r="AZ383" s="4" t="s">
        <v>1072</v>
      </c>
      <c r="BA383" s="4" t="s">
        <v>2350</v>
      </c>
      <c r="BB383" s="4" t="s">
        <v>5061</v>
      </c>
      <c r="BC383" s="4" t="s">
        <v>2351</v>
      </c>
      <c r="BD383" s="4" t="s">
        <v>2352</v>
      </c>
      <c r="BE383" s="4" t="s">
        <v>2353</v>
      </c>
      <c r="BF383" s="4" t="s">
        <v>2354</v>
      </c>
      <c r="BG383" s="4" t="s">
        <v>2355</v>
      </c>
      <c r="BH383" s="4" t="s">
        <v>2356</v>
      </c>
      <c r="BI383" s="4" t="s">
        <v>2357</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5062</v>
      </c>
      <c r="B384" s="4" t="s">
        <v>112</v>
      </c>
      <c r="C384" s="29">
        <v>20241220</v>
      </c>
      <c r="D384" s="4" t="s">
        <v>5063</v>
      </c>
      <c r="E384" s="4" t="s">
        <v>116</v>
      </c>
      <c r="F384" s="4" t="s">
        <v>395</v>
      </c>
      <c r="G384" s="4" t="s">
        <v>116</v>
      </c>
      <c r="H384" s="4" t="s">
        <v>396</v>
      </c>
      <c r="I384" s="4" t="s">
        <v>116</v>
      </c>
      <c r="J384" s="4" t="s">
        <v>116</v>
      </c>
      <c r="K384" s="4" t="s">
        <v>116</v>
      </c>
      <c r="L384" s="4" t="s">
        <v>116</v>
      </c>
      <c r="M384" s="5" t="s">
        <v>5025</v>
      </c>
      <c r="N384" s="5" t="s">
        <v>5064</v>
      </c>
      <c r="O384" s="4" t="s">
        <v>112</v>
      </c>
      <c r="P384" s="6" t="s">
        <v>122</v>
      </c>
      <c r="Q384" s="7" t="s">
        <v>122</v>
      </c>
      <c r="R384" s="7" t="s">
        <v>122</v>
      </c>
      <c r="S384" s="9" t="s">
        <v>5065</v>
      </c>
      <c r="T384" s="30">
        <v>9782409020575</v>
      </c>
      <c r="U384" s="4" t="s">
        <v>124</v>
      </c>
      <c r="V384" s="29">
        <v>9782409020568</v>
      </c>
      <c r="W384" s="4" t="s">
        <v>125</v>
      </c>
      <c r="X384" s="4" t="s">
        <v>126</v>
      </c>
      <c r="Y384" s="4" t="s">
        <v>112</v>
      </c>
      <c r="Z384" s="29">
        <v>2019</v>
      </c>
      <c r="AA384" s="4" t="s">
        <v>127</v>
      </c>
      <c r="AB384" s="4" t="s">
        <v>164</v>
      </c>
      <c r="AC384" s="4" t="s">
        <v>129</v>
      </c>
      <c r="AD384" s="4" t="s">
        <v>130</v>
      </c>
      <c r="AE384" s="4" t="s">
        <v>131</v>
      </c>
      <c r="AF384" s="4" t="s">
        <v>132</v>
      </c>
      <c r="AG384" s="4" t="s">
        <v>133</v>
      </c>
      <c r="AH384" s="4" t="s">
        <v>134</v>
      </c>
      <c r="AI384" s="4" t="s">
        <v>135</v>
      </c>
      <c r="AJ384" s="4" t="s">
        <v>136</v>
      </c>
      <c r="AK384" s="4" t="s">
        <v>137</v>
      </c>
      <c r="AL384" s="4" t="s">
        <v>138</v>
      </c>
      <c r="AM384" s="4" t="s">
        <v>139</v>
      </c>
      <c r="AN384" s="4" t="s">
        <v>140</v>
      </c>
      <c r="AO384" s="4" t="s">
        <v>141</v>
      </c>
      <c r="AP384" s="4" t="s">
        <v>116</v>
      </c>
      <c r="AQ384" s="4" t="s">
        <v>5066</v>
      </c>
      <c r="AR384" s="4" t="s">
        <v>76</v>
      </c>
      <c r="AS384" s="4" t="s">
        <v>479</v>
      </c>
      <c r="AT384" s="4" t="s">
        <v>400</v>
      </c>
      <c r="AU384" s="4" t="s">
        <v>2179</v>
      </c>
      <c r="AV384" s="4" t="s">
        <v>482</v>
      </c>
      <c r="AW384" s="4" t="s">
        <v>484</v>
      </c>
      <c r="AX384" s="4" t="s">
        <v>401</v>
      </c>
      <c r="AY384" s="4" t="s">
        <v>402</v>
      </c>
      <c r="AZ384" s="4" t="s">
        <v>5067</v>
      </c>
      <c r="BA384" s="4" t="s">
        <v>404</v>
      </c>
      <c r="BB384" s="4" t="s">
        <v>487</v>
      </c>
      <c r="BC384" s="4" t="s">
        <v>405</v>
      </c>
      <c r="BD384" s="4" t="s">
        <v>2417</v>
      </c>
      <c r="BE384" s="4" t="s">
        <v>2418</v>
      </c>
      <c r="BF384" s="4" t="s">
        <v>407</v>
      </c>
      <c r="BG384" s="4" t="s">
        <v>4396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5068</v>
      </c>
      <c r="B385" s="4" t="s">
        <v>112</v>
      </c>
      <c r="C385" s="29">
        <v>20241220</v>
      </c>
      <c r="D385" s="4" t="s">
        <v>5069</v>
      </c>
      <c r="E385" s="4" t="s">
        <v>5070</v>
      </c>
      <c r="F385" s="4" t="s">
        <v>5071</v>
      </c>
      <c r="G385" s="4" t="s">
        <v>116</v>
      </c>
      <c r="H385" s="4" t="s">
        <v>5072</v>
      </c>
      <c r="I385" s="4" t="s">
        <v>116</v>
      </c>
      <c r="J385" s="4" t="s">
        <v>116</v>
      </c>
      <c r="K385" s="4" t="s">
        <v>116</v>
      </c>
      <c r="L385" s="4" t="s">
        <v>116</v>
      </c>
      <c r="M385" s="5" t="s">
        <v>5073</v>
      </c>
      <c r="N385" s="5" t="s">
        <v>5074</v>
      </c>
      <c r="O385" s="4" t="s">
        <v>112</v>
      </c>
      <c r="P385" s="6" t="s">
        <v>122</v>
      </c>
      <c r="Q385" s="7" t="s">
        <v>122</v>
      </c>
      <c r="R385" s="7" t="s">
        <v>122</v>
      </c>
      <c r="S385" s="9" t="s">
        <v>5075</v>
      </c>
      <c r="T385" s="30">
        <v>9782409021053</v>
      </c>
      <c r="U385" s="4" t="s">
        <v>124</v>
      </c>
      <c r="V385" s="29">
        <v>9782409021251</v>
      </c>
      <c r="W385" s="4" t="s">
        <v>125</v>
      </c>
      <c r="X385" s="4" t="s">
        <v>126</v>
      </c>
      <c r="Y385" s="4" t="s">
        <v>112</v>
      </c>
      <c r="Z385" s="29">
        <v>2019</v>
      </c>
      <c r="AA385" s="4" t="s">
        <v>127</v>
      </c>
      <c r="AB385" s="4" t="s">
        <v>128</v>
      </c>
      <c r="AC385" s="4" t="s">
        <v>129</v>
      </c>
      <c r="AD385" s="4" t="s">
        <v>130</v>
      </c>
      <c r="AE385" s="4" t="s">
        <v>131</v>
      </c>
      <c r="AF385" s="4" t="s">
        <v>132</v>
      </c>
      <c r="AG385" s="4" t="s">
        <v>133</v>
      </c>
      <c r="AH385" s="4" t="s">
        <v>134</v>
      </c>
      <c r="AI385" s="4" t="s">
        <v>135</v>
      </c>
      <c r="AJ385" s="4" t="s">
        <v>136</v>
      </c>
      <c r="AK385" s="4" t="s">
        <v>137</v>
      </c>
      <c r="AL385" s="4" t="s">
        <v>138</v>
      </c>
      <c r="AM385" s="4" t="s">
        <v>139</v>
      </c>
      <c r="AN385" s="4" t="s">
        <v>140</v>
      </c>
      <c r="AO385" s="4" t="s">
        <v>141</v>
      </c>
      <c r="AP385" s="4" t="s">
        <v>116</v>
      </c>
      <c r="AQ385" s="4" t="s">
        <v>5076</v>
      </c>
      <c r="AR385" s="4" t="s">
        <v>76</v>
      </c>
      <c r="AS385" s="4" t="s">
        <v>3054</v>
      </c>
      <c r="AT385" s="4" t="s">
        <v>5077</v>
      </c>
      <c r="AU385" s="4" t="s">
        <v>3334</v>
      </c>
      <c r="AV385" s="4" t="s">
        <v>3204</v>
      </c>
      <c r="AW385" s="4" t="s">
        <v>2493</v>
      </c>
      <c r="AX385" s="4" t="s">
        <v>5078</v>
      </c>
      <c r="AY385" s="4" t="s">
        <v>5079</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5080</v>
      </c>
      <c r="B386" s="4" t="s">
        <v>112</v>
      </c>
      <c r="C386" s="29">
        <v>20241220</v>
      </c>
      <c r="D386" s="4" t="s">
        <v>5081</v>
      </c>
      <c r="E386" s="4" t="s">
        <v>303</v>
      </c>
      <c r="F386" s="4" t="s">
        <v>304</v>
      </c>
      <c r="G386" s="4" t="s">
        <v>116</v>
      </c>
      <c r="H386" s="4" t="s">
        <v>305</v>
      </c>
      <c r="I386" s="4" t="s">
        <v>306</v>
      </c>
      <c r="J386" s="4" t="s">
        <v>116</v>
      </c>
      <c r="K386" s="4" t="s">
        <v>116</v>
      </c>
      <c r="L386" s="4" t="s">
        <v>116</v>
      </c>
      <c r="M386" s="5" t="s">
        <v>5073</v>
      </c>
      <c r="N386" s="5" t="s">
        <v>5082</v>
      </c>
      <c r="O386" s="4" t="s">
        <v>112</v>
      </c>
      <c r="P386" s="6" t="s">
        <v>122</v>
      </c>
      <c r="Q386" s="7" t="s">
        <v>122</v>
      </c>
      <c r="R386" s="7" t="s">
        <v>122</v>
      </c>
      <c r="S386" s="9" t="s">
        <v>5083</v>
      </c>
      <c r="T386" s="30">
        <v>9782409021091</v>
      </c>
      <c r="U386" s="4" t="s">
        <v>124</v>
      </c>
      <c r="V386" s="29">
        <v>9782409021084</v>
      </c>
      <c r="W386" s="4" t="s">
        <v>125</v>
      </c>
      <c r="X386" s="4" t="s">
        <v>126</v>
      </c>
      <c r="Y386" s="4" t="s">
        <v>112</v>
      </c>
      <c r="Z386" s="29">
        <v>2019</v>
      </c>
      <c r="AA386" s="4" t="s">
        <v>127</v>
      </c>
      <c r="AB386" s="4" t="s">
        <v>164</v>
      </c>
      <c r="AC386" s="4" t="s">
        <v>129</v>
      </c>
      <c r="AD386" s="4" t="s">
        <v>130</v>
      </c>
      <c r="AE386" s="4" t="s">
        <v>131</v>
      </c>
      <c r="AF386" s="4" t="s">
        <v>132</v>
      </c>
      <c r="AG386" s="4" t="s">
        <v>133</v>
      </c>
      <c r="AH386" s="4" t="s">
        <v>134</v>
      </c>
      <c r="AI386" s="4" t="s">
        <v>135</v>
      </c>
      <c r="AJ386" s="4" t="s">
        <v>136</v>
      </c>
      <c r="AK386" s="4" t="s">
        <v>137</v>
      </c>
      <c r="AL386" s="4" t="s">
        <v>138</v>
      </c>
      <c r="AM386" s="4" t="s">
        <v>139</v>
      </c>
      <c r="AN386" s="4" t="s">
        <v>140</v>
      </c>
      <c r="AO386" s="4" t="s">
        <v>141</v>
      </c>
      <c r="AP386" s="4" t="s">
        <v>116</v>
      </c>
      <c r="AQ386" s="4" t="s">
        <v>5084</v>
      </c>
      <c r="AR386" s="4" t="s">
        <v>76</v>
      </c>
      <c r="AS386" s="4" t="s">
        <v>310</v>
      </c>
      <c r="AT386" s="4" t="s">
        <v>311</v>
      </c>
      <c r="AU386" s="4" t="s">
        <v>3999</v>
      </c>
      <c r="AV386" s="4" t="s">
        <v>5085</v>
      </c>
      <c r="AW386" s="4" t="s">
        <v>312</v>
      </c>
      <c r="AX386" s="4" t="s">
        <v>313</v>
      </c>
      <c r="AY386" s="4" t="s">
        <v>314</v>
      </c>
      <c r="AZ386" s="4" t="s">
        <v>5086</v>
      </c>
      <c r="BA386" s="4" t="s">
        <v>315</v>
      </c>
      <c r="BB386" s="4" t="s">
        <v>5087</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5088</v>
      </c>
      <c r="B387" s="4" t="s">
        <v>112</v>
      </c>
      <c r="C387" s="29">
        <v>20241220</v>
      </c>
      <c r="D387" s="4" t="s">
        <v>5089</v>
      </c>
      <c r="E387" s="4" t="s">
        <v>5048</v>
      </c>
      <c r="F387" s="4" t="s">
        <v>1318</v>
      </c>
      <c r="G387" s="4" t="s">
        <v>116</v>
      </c>
      <c r="H387" s="4" t="s">
        <v>1319</v>
      </c>
      <c r="I387" s="4" t="s">
        <v>116</v>
      </c>
      <c r="J387" s="4" t="s">
        <v>116</v>
      </c>
      <c r="K387" s="4" t="s">
        <v>116</v>
      </c>
      <c r="L387" s="4" t="s">
        <v>116</v>
      </c>
      <c r="M387" s="5" t="s">
        <v>5090</v>
      </c>
      <c r="N387" s="5" t="s">
        <v>5091</v>
      </c>
      <c r="O387" s="4" t="s">
        <v>112</v>
      </c>
      <c r="P387" s="6" t="s">
        <v>122</v>
      </c>
      <c r="Q387" s="7" t="s">
        <v>122</v>
      </c>
      <c r="R387" s="7" t="s">
        <v>122</v>
      </c>
      <c r="S387" s="9" t="s">
        <v>5092</v>
      </c>
      <c r="T387" s="30">
        <v>9782409017445</v>
      </c>
      <c r="U387" s="4" t="s">
        <v>124</v>
      </c>
      <c r="V387" s="29">
        <v>9782409017438</v>
      </c>
      <c r="W387" s="4" t="s">
        <v>125</v>
      </c>
      <c r="X387" s="4" t="s">
        <v>126</v>
      </c>
      <c r="Y387" s="4" t="s">
        <v>112</v>
      </c>
      <c r="Z387" s="29">
        <v>2019</v>
      </c>
      <c r="AA387" s="4" t="s">
        <v>127</v>
      </c>
      <c r="AB387" s="4" t="s">
        <v>333</v>
      </c>
      <c r="AC387" s="4" t="s">
        <v>129</v>
      </c>
      <c r="AD387" s="4" t="s">
        <v>130</v>
      </c>
      <c r="AE387" s="4" t="s">
        <v>131</v>
      </c>
      <c r="AF387" s="4" t="s">
        <v>132</v>
      </c>
      <c r="AG387" s="4" t="s">
        <v>133</v>
      </c>
      <c r="AH387" s="4" t="s">
        <v>134</v>
      </c>
      <c r="AI387" s="4" t="s">
        <v>135</v>
      </c>
      <c r="AJ387" s="4" t="s">
        <v>136</v>
      </c>
      <c r="AK387" s="4" t="s">
        <v>137</v>
      </c>
      <c r="AL387" s="4" t="s">
        <v>138</v>
      </c>
      <c r="AM387" s="4" t="s">
        <v>139</v>
      </c>
      <c r="AN387" s="4" t="s">
        <v>140</v>
      </c>
      <c r="AO387" s="4" t="s">
        <v>141</v>
      </c>
      <c r="AP387" s="4" t="s">
        <v>116</v>
      </c>
      <c r="AQ387" s="4" t="s">
        <v>5093</v>
      </c>
      <c r="AR387" s="4" t="s">
        <v>76</v>
      </c>
      <c r="AS387" s="4" t="s">
        <v>5094</v>
      </c>
      <c r="AT387" s="4" t="s">
        <v>5095</v>
      </c>
      <c r="AU387" s="4" t="s">
        <v>2727</v>
      </c>
      <c r="AV387" s="4" t="s">
        <v>2772</v>
      </c>
      <c r="AW387" s="4" t="s">
        <v>5096</v>
      </c>
      <c r="AX387" s="4" t="s">
        <v>1868</v>
      </c>
      <c r="AY387" s="4" t="s">
        <v>5097</v>
      </c>
      <c r="AZ387" s="4" t="s">
        <v>4883</v>
      </c>
      <c r="BA387" s="4" t="s">
        <v>3987</v>
      </c>
      <c r="BB387" s="4" t="s">
        <v>1400</v>
      </c>
      <c r="BC387" s="4" t="s">
        <v>5098</v>
      </c>
      <c r="BD387" s="4" t="s">
        <v>1880</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5099</v>
      </c>
      <c r="B388" s="4" t="s">
        <v>112</v>
      </c>
      <c r="C388" s="29">
        <v>20241220</v>
      </c>
      <c r="D388" s="4" t="s">
        <v>5100</v>
      </c>
      <c r="E388" s="4" t="s">
        <v>5101</v>
      </c>
      <c r="F388" s="4" t="s">
        <v>5102</v>
      </c>
      <c r="G388" s="4" t="s">
        <v>116</v>
      </c>
      <c r="H388" s="4" t="s">
        <v>5103</v>
      </c>
      <c r="I388" s="4" t="s">
        <v>116</v>
      </c>
      <c r="J388" s="4" t="s">
        <v>116</v>
      </c>
      <c r="K388" s="4" t="s">
        <v>116</v>
      </c>
      <c r="L388" s="4" t="s">
        <v>116</v>
      </c>
      <c r="M388" s="5" t="s">
        <v>5049</v>
      </c>
      <c r="N388" s="5" t="s">
        <v>5104</v>
      </c>
      <c r="O388" s="4" t="s">
        <v>112</v>
      </c>
      <c r="P388" s="6" t="s">
        <v>122</v>
      </c>
      <c r="Q388" s="7" t="s">
        <v>122</v>
      </c>
      <c r="R388" s="7" t="s">
        <v>122</v>
      </c>
      <c r="S388" s="9" t="s">
        <v>5105</v>
      </c>
      <c r="T388" s="30">
        <v>9782409017162</v>
      </c>
      <c r="U388" s="4" t="s">
        <v>124</v>
      </c>
      <c r="V388" s="29">
        <v>9782409017155</v>
      </c>
      <c r="W388" s="4" t="s">
        <v>125</v>
      </c>
      <c r="X388" s="4" t="s">
        <v>126</v>
      </c>
      <c r="Y388" s="4" t="s">
        <v>112</v>
      </c>
      <c r="Z388" s="29">
        <v>2019</v>
      </c>
      <c r="AA388" s="4" t="s">
        <v>127</v>
      </c>
      <c r="AB388" s="4" t="s">
        <v>260</v>
      </c>
      <c r="AC388" s="4" t="s">
        <v>129</v>
      </c>
      <c r="AD388" s="4" t="s">
        <v>130</v>
      </c>
      <c r="AE388" s="4" t="s">
        <v>131</v>
      </c>
      <c r="AF388" s="4" t="s">
        <v>132</v>
      </c>
      <c r="AG388" s="4" t="s">
        <v>133</v>
      </c>
      <c r="AH388" s="4" t="s">
        <v>134</v>
      </c>
      <c r="AI388" s="4" t="s">
        <v>135</v>
      </c>
      <c r="AJ388" s="4" t="s">
        <v>136</v>
      </c>
      <c r="AK388" s="4" t="s">
        <v>137</v>
      </c>
      <c r="AL388" s="4" t="s">
        <v>138</v>
      </c>
      <c r="AM388" s="4" t="s">
        <v>139</v>
      </c>
      <c r="AN388" s="4" t="s">
        <v>140</v>
      </c>
      <c r="AO388" s="4" t="s">
        <v>141</v>
      </c>
      <c r="AP388" s="4" t="s">
        <v>116</v>
      </c>
      <c r="AQ388" s="4" t="s">
        <v>5106</v>
      </c>
      <c r="AR388" s="4" t="s">
        <v>76</v>
      </c>
      <c r="AS388" s="4" t="s">
        <v>5107</v>
      </c>
      <c r="AT388" s="4" t="s">
        <v>1186</v>
      </c>
      <c r="AU388" s="4" t="s">
        <v>5108</v>
      </c>
      <c r="AV388" s="4" t="s">
        <v>5109</v>
      </c>
      <c r="AW388" s="4" t="s">
        <v>5110</v>
      </c>
      <c r="AX388" s="4" t="s">
        <v>681</v>
      </c>
      <c r="AY388" s="4" t="s">
        <v>5111</v>
      </c>
      <c r="AZ388" s="4" t="s">
        <v>5112</v>
      </c>
      <c r="BA388" s="4" t="s">
        <v>5113</v>
      </c>
      <c r="BB388" s="4" t="s">
        <v>5114</v>
      </c>
      <c r="BC388" s="4" t="s">
        <v>5115</v>
      </c>
      <c r="BD388" s="4" t="s">
        <v>5116</v>
      </c>
      <c r="BE388" s="4" t="s">
        <v>5117</v>
      </c>
      <c r="BF388" s="4" t="s">
        <v>5118</v>
      </c>
      <c r="BG388" s="4" t="s">
        <v>5119</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5120</v>
      </c>
      <c r="B389" s="4" t="s">
        <v>112</v>
      </c>
      <c r="C389" s="29">
        <v>20241220</v>
      </c>
      <c r="D389" s="4" t="s">
        <v>5121</v>
      </c>
      <c r="E389" s="4" t="s">
        <v>5122</v>
      </c>
      <c r="F389" s="4" t="s">
        <v>5123</v>
      </c>
      <c r="G389" s="4" t="s">
        <v>116</v>
      </c>
      <c r="H389" s="4" t="s">
        <v>5124</v>
      </c>
      <c r="I389" s="4" t="s">
        <v>1452</v>
      </c>
      <c r="J389" s="4" t="s">
        <v>1453</v>
      </c>
      <c r="K389" s="4" t="s">
        <v>116</v>
      </c>
      <c r="L389" s="4" t="s">
        <v>116</v>
      </c>
      <c r="M389" s="5" t="s">
        <v>5015</v>
      </c>
      <c r="N389" s="5" t="s">
        <v>5125</v>
      </c>
      <c r="O389" s="4" t="s">
        <v>112</v>
      </c>
      <c r="P389" s="6" t="s">
        <v>122</v>
      </c>
      <c r="Q389" s="7" t="s">
        <v>122</v>
      </c>
      <c r="R389" s="7" t="s">
        <v>122</v>
      </c>
      <c r="S389" s="9" t="s">
        <v>5126</v>
      </c>
      <c r="T389" s="30">
        <v>9782409022067</v>
      </c>
      <c r="U389" s="4" t="s">
        <v>124</v>
      </c>
      <c r="V389" s="29">
        <v>9782409022050</v>
      </c>
      <c r="W389" s="4" t="s">
        <v>125</v>
      </c>
      <c r="X389" s="4" t="s">
        <v>126</v>
      </c>
      <c r="Y389" s="4" t="s">
        <v>112</v>
      </c>
      <c r="Z389" s="29">
        <v>2019</v>
      </c>
      <c r="AA389" s="4" t="s">
        <v>127</v>
      </c>
      <c r="AB389" s="4" t="s">
        <v>260</v>
      </c>
      <c r="AC389" s="4" t="s">
        <v>129</v>
      </c>
      <c r="AD389" s="4" t="s">
        <v>130</v>
      </c>
      <c r="AE389" s="4" t="s">
        <v>131</v>
      </c>
      <c r="AF389" s="4" t="s">
        <v>132</v>
      </c>
      <c r="AG389" s="4" t="s">
        <v>133</v>
      </c>
      <c r="AH389" s="4" t="s">
        <v>134</v>
      </c>
      <c r="AI389" s="4" t="s">
        <v>135</v>
      </c>
      <c r="AJ389" s="4" t="s">
        <v>136</v>
      </c>
      <c r="AK389" s="4" t="s">
        <v>137</v>
      </c>
      <c r="AL389" s="4" t="s">
        <v>138</v>
      </c>
      <c r="AM389" s="4" t="s">
        <v>139</v>
      </c>
      <c r="AN389" s="4" t="s">
        <v>140</v>
      </c>
      <c r="AO389" s="4" t="s">
        <v>141</v>
      </c>
      <c r="AP389" s="4" t="s">
        <v>116</v>
      </c>
      <c r="AQ389" s="4" t="s">
        <v>5127</v>
      </c>
      <c r="AR389" s="4" t="s">
        <v>76</v>
      </c>
      <c r="AS389" s="4" t="s">
        <v>2301</v>
      </c>
      <c r="AT389" s="4" t="s">
        <v>5128</v>
      </c>
      <c r="AU389" s="4" t="s">
        <v>5129</v>
      </c>
      <c r="AV389" s="4" t="s">
        <v>5130</v>
      </c>
      <c r="AW389" s="4" t="s">
        <v>5131</v>
      </c>
      <c r="AX389" s="4" t="s">
        <v>5132</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5133</v>
      </c>
      <c r="B390" s="4" t="s">
        <v>112</v>
      </c>
      <c r="C390" s="29">
        <v>20241220</v>
      </c>
      <c r="D390" s="4" t="s">
        <v>5134</v>
      </c>
      <c r="E390" s="4" t="s">
        <v>5135</v>
      </c>
      <c r="F390" s="4" t="s">
        <v>2969</v>
      </c>
      <c r="G390" s="4" t="s">
        <v>116</v>
      </c>
      <c r="H390" s="4" t="s">
        <v>2970</v>
      </c>
      <c r="I390" s="4" t="s">
        <v>116</v>
      </c>
      <c r="J390" s="4" t="s">
        <v>116</v>
      </c>
      <c r="K390" s="4" t="s">
        <v>116</v>
      </c>
      <c r="L390" s="4" t="s">
        <v>116</v>
      </c>
      <c r="M390" s="5" t="s">
        <v>5136</v>
      </c>
      <c r="N390" s="5" t="s">
        <v>782</v>
      </c>
      <c r="O390" s="4" t="s">
        <v>112</v>
      </c>
      <c r="P390" s="6" t="s">
        <v>122</v>
      </c>
      <c r="Q390" s="7" t="s">
        <v>122</v>
      </c>
      <c r="R390" s="7" t="s">
        <v>122</v>
      </c>
      <c r="S390" s="9" t="s">
        <v>5137</v>
      </c>
      <c r="T390" s="30">
        <v>9782409018770</v>
      </c>
      <c r="U390" s="4" t="s">
        <v>124</v>
      </c>
      <c r="V390" s="29">
        <v>9782409018671</v>
      </c>
      <c r="W390" s="4" t="s">
        <v>125</v>
      </c>
      <c r="X390" s="4" t="s">
        <v>126</v>
      </c>
      <c r="Y390" s="4" t="s">
        <v>112</v>
      </c>
      <c r="Z390" s="29">
        <v>2019</v>
      </c>
      <c r="AA390" s="4" t="s">
        <v>127</v>
      </c>
      <c r="AB390" s="4" t="s">
        <v>164</v>
      </c>
      <c r="AC390" s="4" t="s">
        <v>129</v>
      </c>
      <c r="AD390" s="4" t="s">
        <v>130</v>
      </c>
      <c r="AE390" s="4" t="s">
        <v>131</v>
      </c>
      <c r="AF390" s="4" t="s">
        <v>132</v>
      </c>
      <c r="AG390" s="4" t="s">
        <v>133</v>
      </c>
      <c r="AH390" s="4" t="s">
        <v>134</v>
      </c>
      <c r="AI390" s="4" t="s">
        <v>135</v>
      </c>
      <c r="AJ390" s="4" t="s">
        <v>136</v>
      </c>
      <c r="AK390" s="4" t="s">
        <v>137</v>
      </c>
      <c r="AL390" s="4" t="s">
        <v>138</v>
      </c>
      <c r="AM390" s="4" t="s">
        <v>139</v>
      </c>
      <c r="AN390" s="4" t="s">
        <v>140</v>
      </c>
      <c r="AO390" s="4" t="s">
        <v>141</v>
      </c>
      <c r="AP390" s="4" t="s">
        <v>116</v>
      </c>
      <c r="AQ390" s="4" t="s">
        <v>5138</v>
      </c>
      <c r="AR390" s="4" t="s">
        <v>76</v>
      </c>
      <c r="AS390" s="4" t="s">
        <v>2974</v>
      </c>
      <c r="AT390" s="4" t="s">
        <v>2962</v>
      </c>
      <c r="AU390" s="4" t="s">
        <v>5139</v>
      </c>
      <c r="AV390" s="4" t="s">
        <v>2976</v>
      </c>
      <c r="AW390" s="4" t="s">
        <v>5140</v>
      </c>
      <c r="AX390" s="4" t="s">
        <v>2977</v>
      </c>
      <c r="AY390" s="4" t="s">
        <v>2979</v>
      </c>
      <c r="AZ390" s="4" t="s">
        <v>5141</v>
      </c>
      <c r="BA390" s="4" t="s">
        <v>1618</v>
      </c>
      <c r="BB390" s="4" t="s">
        <v>2088</v>
      </c>
      <c r="BC390" s="4" t="s">
        <v>714</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5142</v>
      </c>
      <c r="B391" s="4" t="s">
        <v>112</v>
      </c>
      <c r="C391" s="29">
        <v>20241220</v>
      </c>
      <c r="D391" s="4" t="s">
        <v>4822</v>
      </c>
      <c r="E391" s="4" t="s">
        <v>5143</v>
      </c>
      <c r="F391" s="4" t="s">
        <v>1642</v>
      </c>
      <c r="G391" s="4" t="s">
        <v>116</v>
      </c>
      <c r="H391" s="4" t="s">
        <v>1643</v>
      </c>
      <c r="I391" s="4" t="s">
        <v>116</v>
      </c>
      <c r="J391" s="4" t="s">
        <v>116</v>
      </c>
      <c r="K391" s="4" t="s">
        <v>116</v>
      </c>
      <c r="L391" s="4" t="s">
        <v>116</v>
      </c>
      <c r="M391" s="5" t="s">
        <v>5058</v>
      </c>
      <c r="N391" s="5" t="s">
        <v>5144</v>
      </c>
      <c r="O391" s="4" t="s">
        <v>112</v>
      </c>
      <c r="P391" s="6" t="s">
        <v>122</v>
      </c>
      <c r="Q391" s="7" t="s">
        <v>122</v>
      </c>
      <c r="R391" s="7" t="s">
        <v>122</v>
      </c>
      <c r="S391" s="9" t="s">
        <v>5145</v>
      </c>
      <c r="T391" s="30">
        <v>9782409019258</v>
      </c>
      <c r="U391" s="4" t="s">
        <v>124</v>
      </c>
      <c r="V391" s="29">
        <v>9782409019241</v>
      </c>
      <c r="W391" s="4" t="s">
        <v>125</v>
      </c>
      <c r="X391" s="4" t="s">
        <v>126</v>
      </c>
      <c r="Y391" s="4" t="s">
        <v>112</v>
      </c>
      <c r="Z391" s="29">
        <v>2019</v>
      </c>
      <c r="AA391" s="4" t="s">
        <v>127</v>
      </c>
      <c r="AB391" s="4" t="s">
        <v>164</v>
      </c>
      <c r="AC391" s="4" t="s">
        <v>129</v>
      </c>
      <c r="AD391" s="4" t="s">
        <v>130</v>
      </c>
      <c r="AE391" s="4" t="s">
        <v>131</v>
      </c>
      <c r="AF391" s="4" t="s">
        <v>132</v>
      </c>
      <c r="AG391" s="4" t="s">
        <v>133</v>
      </c>
      <c r="AH391" s="4" t="s">
        <v>134</v>
      </c>
      <c r="AI391" s="4" t="s">
        <v>135</v>
      </c>
      <c r="AJ391" s="4" t="s">
        <v>136</v>
      </c>
      <c r="AK391" s="4" t="s">
        <v>137</v>
      </c>
      <c r="AL391" s="4" t="s">
        <v>138</v>
      </c>
      <c r="AM391" s="4" t="s">
        <v>139</v>
      </c>
      <c r="AN391" s="4" t="s">
        <v>140</v>
      </c>
      <c r="AO391" s="4" t="s">
        <v>141</v>
      </c>
      <c r="AP391" s="4" t="s">
        <v>116</v>
      </c>
      <c r="AQ391" s="4" t="s">
        <v>5146</v>
      </c>
      <c r="AR391" s="4" t="s">
        <v>76</v>
      </c>
      <c r="AS391" s="4" t="s">
        <v>5147</v>
      </c>
      <c r="AT391" s="4" t="s">
        <v>5148</v>
      </c>
      <c r="AU391" s="4" t="s">
        <v>2743</v>
      </c>
      <c r="AV391" s="4" t="s">
        <v>3548</v>
      </c>
      <c r="AW391" s="4" t="s">
        <v>1590</v>
      </c>
      <c r="AX391" s="4" t="s">
        <v>714</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5149</v>
      </c>
      <c r="B392" s="4" t="s">
        <v>112</v>
      </c>
      <c r="C392" s="29">
        <v>20241220</v>
      </c>
      <c r="D392" s="4" t="s">
        <v>275</v>
      </c>
      <c r="E392" s="4" t="s">
        <v>5150</v>
      </c>
      <c r="F392" s="4" t="s">
        <v>5151</v>
      </c>
      <c r="G392" s="4" t="s">
        <v>116</v>
      </c>
      <c r="H392" s="4" t="s">
        <v>5152</v>
      </c>
      <c r="I392" s="4" t="s">
        <v>116</v>
      </c>
      <c r="J392" s="4" t="s">
        <v>116</v>
      </c>
      <c r="K392" s="4" t="s">
        <v>116</v>
      </c>
      <c r="L392" s="4" t="s">
        <v>116</v>
      </c>
      <c r="M392" s="5" t="s">
        <v>5153</v>
      </c>
      <c r="N392" s="5" t="s">
        <v>436</v>
      </c>
      <c r="O392" s="4" t="s">
        <v>112</v>
      </c>
      <c r="P392" s="6" t="s">
        <v>122</v>
      </c>
      <c r="Q392" s="7" t="s">
        <v>122</v>
      </c>
      <c r="R392" s="7" t="s">
        <v>122</v>
      </c>
      <c r="S392" s="9" t="s">
        <v>5154</v>
      </c>
      <c r="T392" s="30">
        <v>9782409019654</v>
      </c>
      <c r="U392" s="4" t="s">
        <v>124</v>
      </c>
      <c r="V392" s="29">
        <v>9782409019616</v>
      </c>
      <c r="W392" s="4" t="s">
        <v>125</v>
      </c>
      <c r="X392" s="4" t="s">
        <v>126</v>
      </c>
      <c r="Y392" s="4" t="s">
        <v>112</v>
      </c>
      <c r="Z392" s="29">
        <v>2019</v>
      </c>
      <c r="AA392" s="4" t="s">
        <v>127</v>
      </c>
      <c r="AB392" s="4" t="s">
        <v>152</v>
      </c>
      <c r="AC392" s="4" t="s">
        <v>129</v>
      </c>
      <c r="AD392" s="4" t="s">
        <v>130</v>
      </c>
      <c r="AE392" s="4" t="s">
        <v>131</v>
      </c>
      <c r="AF392" s="4" t="s">
        <v>132</v>
      </c>
      <c r="AG392" s="4" t="s">
        <v>133</v>
      </c>
      <c r="AH392" s="4" t="s">
        <v>134</v>
      </c>
      <c r="AI392" s="4" t="s">
        <v>135</v>
      </c>
      <c r="AJ392" s="4" t="s">
        <v>136</v>
      </c>
      <c r="AK392" s="4" t="s">
        <v>137</v>
      </c>
      <c r="AL392" s="4" t="s">
        <v>138</v>
      </c>
      <c r="AM392" s="4" t="s">
        <v>139</v>
      </c>
      <c r="AN392" s="4" t="s">
        <v>140</v>
      </c>
      <c r="AO392" s="4" t="s">
        <v>141</v>
      </c>
      <c r="AP392" s="4" t="s">
        <v>116</v>
      </c>
      <c r="AQ392" s="4" t="s">
        <v>5155</v>
      </c>
      <c r="AR392" s="4" t="s">
        <v>76</v>
      </c>
      <c r="AS392" s="4" t="s">
        <v>282</v>
      </c>
      <c r="AT392" s="4" t="s">
        <v>5156</v>
      </c>
      <c r="AU392" s="4" t="s">
        <v>5157</v>
      </c>
      <c r="AV392" s="4" t="s">
        <v>728</v>
      </c>
      <c r="AW392" s="4" t="s">
        <v>285</v>
      </c>
      <c r="AX392" s="4" t="s">
        <v>5158</v>
      </c>
      <c r="AY392" s="4" t="s">
        <v>286</v>
      </c>
      <c r="AZ392" s="4" t="s">
        <v>287</v>
      </c>
      <c r="BA392" s="4" t="s">
        <v>5159</v>
      </c>
      <c r="BB392" s="4" t="s">
        <v>5160</v>
      </c>
      <c r="BC392" s="4" t="s">
        <v>2913</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5161</v>
      </c>
      <c r="B393" s="4" t="s">
        <v>112</v>
      </c>
      <c r="C393" s="29">
        <v>20241220</v>
      </c>
      <c r="D393" s="4" t="s">
        <v>5162</v>
      </c>
      <c r="E393" s="4" t="s">
        <v>3100</v>
      </c>
      <c r="F393" s="4" t="s">
        <v>1318</v>
      </c>
      <c r="G393" s="4" t="s">
        <v>116</v>
      </c>
      <c r="H393" s="4" t="s">
        <v>1319</v>
      </c>
      <c r="I393" s="4" t="s">
        <v>116</v>
      </c>
      <c r="J393" s="4" t="s">
        <v>116</v>
      </c>
      <c r="K393" s="4" t="s">
        <v>116</v>
      </c>
      <c r="L393" s="4" t="s">
        <v>116</v>
      </c>
      <c r="M393" s="5" t="s">
        <v>5136</v>
      </c>
      <c r="N393" s="5" t="s">
        <v>2463</v>
      </c>
      <c r="O393" s="4" t="s">
        <v>112</v>
      </c>
      <c r="P393" s="6" t="s">
        <v>122</v>
      </c>
      <c r="Q393" s="7" t="s">
        <v>122</v>
      </c>
      <c r="R393" s="7" t="s">
        <v>122</v>
      </c>
      <c r="S393" s="9" t="s">
        <v>5163</v>
      </c>
      <c r="T393" s="30">
        <v>9782409018855</v>
      </c>
      <c r="U393" s="4" t="s">
        <v>124</v>
      </c>
      <c r="V393" s="29">
        <v>9782409018572</v>
      </c>
      <c r="W393" s="4" t="s">
        <v>125</v>
      </c>
      <c r="X393" s="4" t="s">
        <v>126</v>
      </c>
      <c r="Y393" s="4" t="s">
        <v>112</v>
      </c>
      <c r="Z393" s="29">
        <v>2019</v>
      </c>
      <c r="AA393" s="4" t="s">
        <v>127</v>
      </c>
      <c r="AB393" s="4" t="s">
        <v>333</v>
      </c>
      <c r="AC393" s="4" t="s">
        <v>129</v>
      </c>
      <c r="AD393" s="4" t="s">
        <v>130</v>
      </c>
      <c r="AE393" s="4" t="s">
        <v>131</v>
      </c>
      <c r="AF393" s="4" t="s">
        <v>132</v>
      </c>
      <c r="AG393" s="4" t="s">
        <v>133</v>
      </c>
      <c r="AH393" s="4" t="s">
        <v>134</v>
      </c>
      <c r="AI393" s="4" t="s">
        <v>135</v>
      </c>
      <c r="AJ393" s="4" t="s">
        <v>136</v>
      </c>
      <c r="AK393" s="4" t="s">
        <v>137</v>
      </c>
      <c r="AL393" s="4" t="s">
        <v>138</v>
      </c>
      <c r="AM393" s="4" t="s">
        <v>139</v>
      </c>
      <c r="AN393" s="4" t="s">
        <v>140</v>
      </c>
      <c r="AO393" s="4" t="s">
        <v>141</v>
      </c>
      <c r="AP393" s="4" t="s">
        <v>116</v>
      </c>
      <c r="AQ393" s="4" t="s">
        <v>5164</v>
      </c>
      <c r="AR393" s="4" t="s">
        <v>76</v>
      </c>
      <c r="AS393" s="4" t="s">
        <v>4881</v>
      </c>
      <c r="AT393" s="4" t="s">
        <v>5165</v>
      </c>
      <c r="AU393" s="4" t="s">
        <v>4121</v>
      </c>
      <c r="AV393" s="4" t="s">
        <v>4883</v>
      </c>
      <c r="AW393" s="4" t="s">
        <v>4884</v>
      </c>
      <c r="AX393" s="4" t="s">
        <v>4885</v>
      </c>
      <c r="AY393" s="4" t="s">
        <v>5166</v>
      </c>
      <c r="AZ393" s="4" t="s">
        <v>3067</v>
      </c>
      <c r="BA393" s="4" t="s">
        <v>5167</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5168</v>
      </c>
      <c r="B394" s="4" t="s">
        <v>112</v>
      </c>
      <c r="C394" s="29">
        <v>20241220</v>
      </c>
      <c r="D394" s="4" t="s">
        <v>5169</v>
      </c>
      <c r="E394" s="4" t="s">
        <v>5170</v>
      </c>
      <c r="F394" s="4" t="s">
        <v>3313</v>
      </c>
      <c r="G394" s="4" t="s">
        <v>116</v>
      </c>
      <c r="H394" s="4" t="s">
        <v>3314</v>
      </c>
      <c r="I394" s="4" t="s">
        <v>116</v>
      </c>
      <c r="J394" s="4" t="s">
        <v>116</v>
      </c>
      <c r="K394" s="4" t="s">
        <v>116</v>
      </c>
      <c r="L394" s="4" t="s">
        <v>116</v>
      </c>
      <c r="M394" s="5" t="s">
        <v>5090</v>
      </c>
      <c r="N394" s="5" t="s">
        <v>5171</v>
      </c>
      <c r="O394" s="4" t="s">
        <v>112</v>
      </c>
      <c r="P394" s="6" t="s">
        <v>122</v>
      </c>
      <c r="Q394" s="7" t="s">
        <v>122</v>
      </c>
      <c r="R394" s="7" t="s">
        <v>122</v>
      </c>
      <c r="S394" s="9" t="s">
        <v>5172</v>
      </c>
      <c r="T394" s="30">
        <v>9782409017483</v>
      </c>
      <c r="U394" s="4" t="s">
        <v>124</v>
      </c>
      <c r="V394" s="29">
        <v>9782409017476</v>
      </c>
      <c r="W394" s="4" t="s">
        <v>125</v>
      </c>
      <c r="X394" s="4" t="s">
        <v>126</v>
      </c>
      <c r="Y394" s="4" t="s">
        <v>112</v>
      </c>
      <c r="Z394" s="29">
        <v>2019</v>
      </c>
      <c r="AA394" s="4" t="s">
        <v>127</v>
      </c>
      <c r="AB394" s="4" t="s">
        <v>222</v>
      </c>
      <c r="AC394" s="4" t="s">
        <v>129</v>
      </c>
      <c r="AD394" s="4" t="s">
        <v>130</v>
      </c>
      <c r="AE394" s="4" t="s">
        <v>131</v>
      </c>
      <c r="AF394" s="4" t="s">
        <v>132</v>
      </c>
      <c r="AG394" s="4" t="s">
        <v>133</v>
      </c>
      <c r="AH394" s="4" t="s">
        <v>134</v>
      </c>
      <c r="AI394" s="4" t="s">
        <v>135</v>
      </c>
      <c r="AJ394" s="4" t="s">
        <v>136</v>
      </c>
      <c r="AK394" s="4" t="s">
        <v>137</v>
      </c>
      <c r="AL394" s="4" t="s">
        <v>138</v>
      </c>
      <c r="AM394" s="4" t="s">
        <v>139</v>
      </c>
      <c r="AN394" s="4" t="s">
        <v>140</v>
      </c>
      <c r="AO394" s="4" t="s">
        <v>141</v>
      </c>
      <c r="AP394" s="4" t="s">
        <v>116</v>
      </c>
      <c r="AQ394" s="4" t="s">
        <v>5173</v>
      </c>
      <c r="AR394" s="4" t="s">
        <v>76</v>
      </c>
      <c r="AS394" s="4" t="s">
        <v>665</v>
      </c>
      <c r="AT394" s="4" t="s">
        <v>5174</v>
      </c>
      <c r="AU394" s="4" t="s">
        <v>1008</v>
      </c>
      <c r="AV394" s="4" t="s">
        <v>5175</v>
      </c>
      <c r="AW394" s="4" t="s">
        <v>5176</v>
      </c>
      <c r="AX394" s="4" t="s">
        <v>5177</v>
      </c>
      <c r="AY394" s="4" t="s">
        <v>5178</v>
      </c>
      <c r="AZ394" s="4" t="s">
        <v>5179</v>
      </c>
      <c r="BA394" s="4" t="s">
        <v>3434</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5180</v>
      </c>
      <c r="B395" s="4" t="s">
        <v>112</v>
      </c>
      <c r="C395" s="29">
        <v>20241220</v>
      </c>
      <c r="D395" s="4" t="s">
        <v>5181</v>
      </c>
      <c r="E395" s="4" t="s">
        <v>3022</v>
      </c>
      <c r="F395" s="4" t="s">
        <v>2636</v>
      </c>
      <c r="G395" s="4" t="s">
        <v>116</v>
      </c>
      <c r="H395" s="4" t="s">
        <v>2637</v>
      </c>
      <c r="I395" s="4" t="s">
        <v>116</v>
      </c>
      <c r="J395" s="4" t="s">
        <v>116</v>
      </c>
      <c r="K395" s="4" t="s">
        <v>116</v>
      </c>
      <c r="L395" s="4" t="s">
        <v>116</v>
      </c>
      <c r="M395" s="5" t="s">
        <v>5025</v>
      </c>
      <c r="N395" s="5" t="s">
        <v>5182</v>
      </c>
      <c r="O395" s="4" t="s">
        <v>112</v>
      </c>
      <c r="P395" s="6" t="s">
        <v>122</v>
      </c>
      <c r="Q395" s="7" t="s">
        <v>122</v>
      </c>
      <c r="R395" s="7" t="s">
        <v>122</v>
      </c>
      <c r="S395" s="9" t="s">
        <v>5183</v>
      </c>
      <c r="T395" s="30">
        <v>9782409020612</v>
      </c>
      <c r="U395" s="4" t="s">
        <v>124</v>
      </c>
      <c r="V395" s="29">
        <v>9782409020605</v>
      </c>
      <c r="W395" s="4" t="s">
        <v>125</v>
      </c>
      <c r="X395" s="4" t="s">
        <v>126</v>
      </c>
      <c r="Y395" s="4" t="s">
        <v>112</v>
      </c>
      <c r="Z395" s="29">
        <v>2019</v>
      </c>
      <c r="AA395" s="4" t="s">
        <v>127</v>
      </c>
      <c r="AB395" s="4" t="s">
        <v>164</v>
      </c>
      <c r="AC395" s="4" t="s">
        <v>129</v>
      </c>
      <c r="AD395" s="4" t="s">
        <v>130</v>
      </c>
      <c r="AE395" s="4" t="s">
        <v>131</v>
      </c>
      <c r="AF395" s="4" t="s">
        <v>132</v>
      </c>
      <c r="AG395" s="4" t="s">
        <v>133</v>
      </c>
      <c r="AH395" s="4" t="s">
        <v>134</v>
      </c>
      <c r="AI395" s="4" t="s">
        <v>135</v>
      </c>
      <c r="AJ395" s="4" t="s">
        <v>136</v>
      </c>
      <c r="AK395" s="4" t="s">
        <v>137</v>
      </c>
      <c r="AL395" s="4" t="s">
        <v>138</v>
      </c>
      <c r="AM395" s="4" t="s">
        <v>139</v>
      </c>
      <c r="AN395" s="4" t="s">
        <v>140</v>
      </c>
      <c r="AO395" s="4" t="s">
        <v>141</v>
      </c>
      <c r="AP395" s="4" t="s">
        <v>116</v>
      </c>
      <c r="AQ395" s="4" t="s">
        <v>5184</v>
      </c>
      <c r="AR395" s="4" t="s">
        <v>76</v>
      </c>
      <c r="AS395" s="4" t="s">
        <v>3026</v>
      </c>
      <c r="AT395" s="4" t="s">
        <v>3027</v>
      </c>
      <c r="AU395" s="4" t="s">
        <v>3028</v>
      </c>
      <c r="AV395" s="4" t="s">
        <v>5185</v>
      </c>
      <c r="AW395" s="4" t="s">
        <v>5186</v>
      </c>
      <c r="AX395" s="4" t="s">
        <v>3030</v>
      </c>
      <c r="AY395" s="4" t="s">
        <v>3031</v>
      </c>
      <c r="AZ395" s="4" t="s">
        <v>3032</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5187</v>
      </c>
      <c r="B396" s="4" t="s">
        <v>112</v>
      </c>
      <c r="C396" s="29">
        <v>20241220</v>
      </c>
      <c r="D396" s="4" t="s">
        <v>5188</v>
      </c>
      <c r="E396" s="4" t="s">
        <v>5189</v>
      </c>
      <c r="F396" s="4" t="s">
        <v>1360</v>
      </c>
      <c r="G396" s="4" t="s">
        <v>116</v>
      </c>
      <c r="H396" s="4" t="s">
        <v>1361</v>
      </c>
      <c r="I396" s="4" t="s">
        <v>116</v>
      </c>
      <c r="J396" s="4" t="s">
        <v>116</v>
      </c>
      <c r="K396" s="4" t="s">
        <v>116</v>
      </c>
      <c r="L396" s="4" t="s">
        <v>116</v>
      </c>
      <c r="M396" s="5" t="s">
        <v>5190</v>
      </c>
      <c r="N396" s="5" t="s">
        <v>5191</v>
      </c>
      <c r="O396" s="4" t="s">
        <v>112</v>
      </c>
      <c r="P396" s="6" t="s">
        <v>122</v>
      </c>
      <c r="Q396" s="7" t="s">
        <v>122</v>
      </c>
      <c r="R396" s="7" t="s">
        <v>122</v>
      </c>
      <c r="S396" s="9" t="s">
        <v>5192</v>
      </c>
      <c r="T396" s="30">
        <v>9782409018435</v>
      </c>
      <c r="U396" s="4" t="s">
        <v>124</v>
      </c>
      <c r="V396" s="29">
        <v>9782409017988</v>
      </c>
      <c r="W396" s="4" t="s">
        <v>125</v>
      </c>
      <c r="X396" s="4" t="s">
        <v>126</v>
      </c>
      <c r="Y396" s="4" t="s">
        <v>112</v>
      </c>
      <c r="Z396" s="29">
        <v>2019</v>
      </c>
      <c r="AA396" s="4" t="s">
        <v>127</v>
      </c>
      <c r="AB396" s="4" t="s">
        <v>249</v>
      </c>
      <c r="AC396" s="4" t="s">
        <v>129</v>
      </c>
      <c r="AD396" s="4" t="s">
        <v>130</v>
      </c>
      <c r="AE396" s="4" t="s">
        <v>131</v>
      </c>
      <c r="AF396" s="4" t="s">
        <v>132</v>
      </c>
      <c r="AG396" s="4" t="s">
        <v>133</v>
      </c>
      <c r="AH396" s="4" t="s">
        <v>134</v>
      </c>
      <c r="AI396" s="4" t="s">
        <v>135</v>
      </c>
      <c r="AJ396" s="4" t="s">
        <v>136</v>
      </c>
      <c r="AK396" s="4" t="s">
        <v>137</v>
      </c>
      <c r="AL396" s="4" t="s">
        <v>138</v>
      </c>
      <c r="AM396" s="4" t="s">
        <v>139</v>
      </c>
      <c r="AN396" s="4" t="s">
        <v>140</v>
      </c>
      <c r="AO396" s="4" t="s">
        <v>141</v>
      </c>
      <c r="AP396" s="4" t="s">
        <v>116</v>
      </c>
      <c r="AQ396" s="4" t="s">
        <v>5193</v>
      </c>
      <c r="AR396" s="4" t="s">
        <v>76</v>
      </c>
      <c r="AS396" s="4" t="s">
        <v>5194</v>
      </c>
      <c r="AT396" s="4" t="s">
        <v>5195</v>
      </c>
      <c r="AU396" s="4" t="s">
        <v>2728</v>
      </c>
      <c r="AV396" s="4" t="s">
        <v>5196</v>
      </c>
      <c r="AW396" s="4" t="s">
        <v>5197</v>
      </c>
      <c r="AX396" s="4" t="s">
        <v>5198</v>
      </c>
      <c r="AY396" s="4" t="s">
        <v>5199</v>
      </c>
      <c r="AZ396" s="4" t="s">
        <v>5200</v>
      </c>
      <c r="BA396" s="4" t="s">
        <v>5201</v>
      </c>
      <c r="BB396" s="4" t="s">
        <v>5202</v>
      </c>
      <c r="BC396" s="4" t="s">
        <v>5203</v>
      </c>
      <c r="BD396" s="4" t="s">
        <v>5204</v>
      </c>
      <c r="BE396" s="4" t="s">
        <v>5205</v>
      </c>
      <c r="BF396" s="4" t="s">
        <v>5206</v>
      </c>
      <c r="BG396" s="4" t="s">
        <v>5207</v>
      </c>
      <c r="BH396" s="4" t="s">
        <v>5208</v>
      </c>
      <c r="BI396" s="4" t="s">
        <v>5209</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5210</v>
      </c>
      <c r="B397" s="4" t="s">
        <v>112</v>
      </c>
      <c r="C397" s="29">
        <v>20241220</v>
      </c>
      <c r="D397" s="4" t="s">
        <v>5162</v>
      </c>
      <c r="E397" s="4" t="s">
        <v>3060</v>
      </c>
      <c r="F397" s="4" t="s">
        <v>1318</v>
      </c>
      <c r="G397" s="4" t="s">
        <v>116</v>
      </c>
      <c r="H397" s="4" t="s">
        <v>1319</v>
      </c>
      <c r="I397" s="4" t="s">
        <v>116</v>
      </c>
      <c r="J397" s="4" t="s">
        <v>116</v>
      </c>
      <c r="K397" s="4" t="s">
        <v>116</v>
      </c>
      <c r="L397" s="4" t="s">
        <v>116</v>
      </c>
      <c r="M397" s="5" t="s">
        <v>5136</v>
      </c>
      <c r="N397" s="5" t="s">
        <v>3061</v>
      </c>
      <c r="O397" s="4" t="s">
        <v>112</v>
      </c>
      <c r="P397" s="6" t="s">
        <v>122</v>
      </c>
      <c r="Q397" s="7" t="s">
        <v>122</v>
      </c>
      <c r="R397" s="7" t="s">
        <v>122</v>
      </c>
      <c r="S397" s="9" t="s">
        <v>5211</v>
      </c>
      <c r="T397" s="30">
        <v>9782409018879</v>
      </c>
      <c r="U397" s="4" t="s">
        <v>124</v>
      </c>
      <c r="V397" s="29">
        <v>9782409018558</v>
      </c>
      <c r="W397" s="4" t="s">
        <v>125</v>
      </c>
      <c r="X397" s="4" t="s">
        <v>126</v>
      </c>
      <c r="Y397" s="4" t="s">
        <v>112</v>
      </c>
      <c r="Z397" s="29">
        <v>2019</v>
      </c>
      <c r="AA397" s="4" t="s">
        <v>127</v>
      </c>
      <c r="AB397" s="4" t="s">
        <v>333</v>
      </c>
      <c r="AC397" s="4" t="s">
        <v>129</v>
      </c>
      <c r="AD397" s="4" t="s">
        <v>130</v>
      </c>
      <c r="AE397" s="4" t="s">
        <v>131</v>
      </c>
      <c r="AF397" s="4" t="s">
        <v>132</v>
      </c>
      <c r="AG397" s="4" t="s">
        <v>133</v>
      </c>
      <c r="AH397" s="4" t="s">
        <v>134</v>
      </c>
      <c r="AI397" s="4" t="s">
        <v>135</v>
      </c>
      <c r="AJ397" s="4" t="s">
        <v>136</v>
      </c>
      <c r="AK397" s="4" t="s">
        <v>137</v>
      </c>
      <c r="AL397" s="4" t="s">
        <v>138</v>
      </c>
      <c r="AM397" s="4" t="s">
        <v>139</v>
      </c>
      <c r="AN397" s="4" t="s">
        <v>140</v>
      </c>
      <c r="AO397" s="4" t="s">
        <v>141</v>
      </c>
      <c r="AP397" s="4" t="s">
        <v>116</v>
      </c>
      <c r="AQ397" s="4" t="s">
        <v>5212</v>
      </c>
      <c r="AR397" s="4" t="s">
        <v>76</v>
      </c>
      <c r="AS397" s="4" t="s">
        <v>3064</v>
      </c>
      <c r="AT397" s="4" t="s">
        <v>4881</v>
      </c>
      <c r="AU397" s="4" t="s">
        <v>5213</v>
      </c>
      <c r="AV397" s="4" t="s">
        <v>5214</v>
      </c>
      <c r="AW397" s="4" t="s">
        <v>4121</v>
      </c>
      <c r="AX397" s="4" t="s">
        <v>4883</v>
      </c>
      <c r="AY397" s="4" t="s">
        <v>5053</v>
      </c>
      <c r="AZ397" s="4" t="s">
        <v>4884</v>
      </c>
      <c r="BA397" s="4" t="s">
        <v>4885</v>
      </c>
      <c r="BB397" s="4" t="s">
        <v>3067</v>
      </c>
      <c r="BC397" s="4" t="s">
        <v>5167</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5215</v>
      </c>
      <c r="B398" s="4" t="s">
        <v>112</v>
      </c>
      <c r="C398" s="29">
        <v>20241220</v>
      </c>
      <c r="D398" s="4" t="s">
        <v>5216</v>
      </c>
      <c r="E398" s="4" t="s">
        <v>5217</v>
      </c>
      <c r="F398" s="4" t="s">
        <v>4097</v>
      </c>
      <c r="G398" s="4" t="s">
        <v>116</v>
      </c>
      <c r="H398" s="4" t="s">
        <v>4098</v>
      </c>
      <c r="I398" s="4" t="s">
        <v>116</v>
      </c>
      <c r="J398" s="4" t="s">
        <v>116</v>
      </c>
      <c r="K398" s="4" t="s">
        <v>116</v>
      </c>
      <c r="L398" s="4" t="s">
        <v>116</v>
      </c>
      <c r="M398" s="5" t="s">
        <v>5153</v>
      </c>
      <c r="N398" s="5" t="s">
        <v>4692</v>
      </c>
      <c r="O398" s="4" t="s">
        <v>112</v>
      </c>
      <c r="P398" s="6" t="s">
        <v>122</v>
      </c>
      <c r="Q398" s="7" t="s">
        <v>122</v>
      </c>
      <c r="R398" s="7" t="s">
        <v>122</v>
      </c>
      <c r="S398" s="9" t="s">
        <v>5218</v>
      </c>
      <c r="T398" s="30">
        <v>9782409019883</v>
      </c>
      <c r="U398" s="4" t="s">
        <v>124</v>
      </c>
      <c r="V398" s="29">
        <v>9782409019869</v>
      </c>
      <c r="W398" s="4" t="s">
        <v>125</v>
      </c>
      <c r="X398" s="4" t="s">
        <v>126</v>
      </c>
      <c r="Y398" s="4" t="s">
        <v>112</v>
      </c>
      <c r="Z398" s="29">
        <v>2019</v>
      </c>
      <c r="AA398" s="4" t="s">
        <v>127</v>
      </c>
      <c r="AB398" s="4" t="s">
        <v>152</v>
      </c>
      <c r="AC398" s="4" t="s">
        <v>129</v>
      </c>
      <c r="AD398" s="4" t="s">
        <v>130</v>
      </c>
      <c r="AE398" s="4" t="s">
        <v>131</v>
      </c>
      <c r="AF398" s="4" t="s">
        <v>132</v>
      </c>
      <c r="AG398" s="4" t="s">
        <v>133</v>
      </c>
      <c r="AH398" s="4" t="s">
        <v>134</v>
      </c>
      <c r="AI398" s="4" t="s">
        <v>135</v>
      </c>
      <c r="AJ398" s="4" t="s">
        <v>136</v>
      </c>
      <c r="AK398" s="4" t="s">
        <v>137</v>
      </c>
      <c r="AL398" s="4" t="s">
        <v>138</v>
      </c>
      <c r="AM398" s="4" t="s">
        <v>139</v>
      </c>
      <c r="AN398" s="4" t="s">
        <v>140</v>
      </c>
      <c r="AO398" s="4" t="s">
        <v>141</v>
      </c>
      <c r="AP398" s="4" t="s">
        <v>116</v>
      </c>
      <c r="AQ398" s="4" t="s">
        <v>5219</v>
      </c>
      <c r="AR398" s="4" t="s">
        <v>76</v>
      </c>
      <c r="AS398" s="4" t="s">
        <v>785</v>
      </c>
      <c r="AT398" s="4" t="s">
        <v>5220</v>
      </c>
      <c r="AU398" s="4" t="s">
        <v>5221</v>
      </c>
      <c r="AV398" s="4" t="s">
        <v>3557</v>
      </c>
      <c r="AW398" s="4" t="s">
        <v>5222</v>
      </c>
      <c r="AX398" s="4" t="s">
        <v>5223</v>
      </c>
      <c r="AY398" s="4" t="s">
        <v>5224</v>
      </c>
      <c r="AZ398" s="4" t="s">
        <v>755</v>
      </c>
      <c r="BA398" s="4" t="s">
        <v>5225</v>
      </c>
      <c r="BB398" s="4" t="s">
        <v>5226</v>
      </c>
      <c r="BC398" s="4" t="s">
        <v>5227</v>
      </c>
      <c r="BD398" s="4" t="s">
        <v>5228</v>
      </c>
      <c r="BE398" s="4" t="s">
        <v>5229</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5230</v>
      </c>
      <c r="B399" s="4" t="s">
        <v>112</v>
      </c>
      <c r="C399" s="29">
        <v>20241220</v>
      </c>
      <c r="D399" s="4" t="s">
        <v>5231</v>
      </c>
      <c r="E399" s="4" t="s">
        <v>5232</v>
      </c>
      <c r="F399" s="4" t="s">
        <v>5233</v>
      </c>
      <c r="G399" s="4" t="s">
        <v>116</v>
      </c>
      <c r="H399" s="4" t="s">
        <v>5234</v>
      </c>
      <c r="I399" s="4" t="s">
        <v>561</v>
      </c>
      <c r="J399" s="4" t="s">
        <v>116</v>
      </c>
      <c r="K399" s="4" t="s">
        <v>116</v>
      </c>
      <c r="L399" s="4" t="s">
        <v>116</v>
      </c>
      <c r="M399" s="5" t="s">
        <v>5235</v>
      </c>
      <c r="N399" s="5" t="s">
        <v>5236</v>
      </c>
      <c r="O399" s="4" t="s">
        <v>112</v>
      </c>
      <c r="P399" s="6" t="s">
        <v>122</v>
      </c>
      <c r="Q399" s="7" t="s">
        <v>122</v>
      </c>
      <c r="R399" s="7" t="s">
        <v>122</v>
      </c>
      <c r="S399" s="9" t="s">
        <v>5237</v>
      </c>
      <c r="T399" s="30">
        <v>9782409019548</v>
      </c>
      <c r="U399" s="4" t="s">
        <v>124</v>
      </c>
      <c r="V399" s="29">
        <v>9782409019531</v>
      </c>
      <c r="W399" s="4" t="s">
        <v>125</v>
      </c>
      <c r="X399" s="4" t="s">
        <v>126</v>
      </c>
      <c r="Y399" s="4" t="s">
        <v>112</v>
      </c>
      <c r="Z399" s="29">
        <v>2019</v>
      </c>
      <c r="AA399" s="4" t="s">
        <v>127</v>
      </c>
      <c r="AB399" s="4" t="s">
        <v>260</v>
      </c>
      <c r="AC399" s="4" t="s">
        <v>129</v>
      </c>
      <c r="AD399" s="4" t="s">
        <v>130</v>
      </c>
      <c r="AE399" s="4" t="s">
        <v>131</v>
      </c>
      <c r="AF399" s="4" t="s">
        <v>132</v>
      </c>
      <c r="AG399" s="4" t="s">
        <v>133</v>
      </c>
      <c r="AH399" s="4" t="s">
        <v>134</v>
      </c>
      <c r="AI399" s="4" t="s">
        <v>135</v>
      </c>
      <c r="AJ399" s="4" t="s">
        <v>136</v>
      </c>
      <c r="AK399" s="4" t="s">
        <v>137</v>
      </c>
      <c r="AL399" s="4" t="s">
        <v>138</v>
      </c>
      <c r="AM399" s="4" t="s">
        <v>139</v>
      </c>
      <c r="AN399" s="4" t="s">
        <v>140</v>
      </c>
      <c r="AO399" s="4" t="s">
        <v>141</v>
      </c>
      <c r="AP399" s="4" t="s">
        <v>116</v>
      </c>
      <c r="AQ399" s="4" t="s">
        <v>5238</v>
      </c>
      <c r="AR399" s="4" t="s">
        <v>76</v>
      </c>
      <c r="AS399" s="4" t="s">
        <v>5239</v>
      </c>
      <c r="AT399" s="4" t="s">
        <v>5240</v>
      </c>
      <c r="AU399" s="4" t="s">
        <v>5241</v>
      </c>
      <c r="AV399" s="4" t="s">
        <v>116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5242</v>
      </c>
      <c r="B400" s="4" t="s">
        <v>112</v>
      </c>
      <c r="C400" s="29">
        <v>20241220</v>
      </c>
      <c r="D400" s="4" t="s">
        <v>5243</v>
      </c>
      <c r="E400" s="4" t="s">
        <v>3499</v>
      </c>
      <c r="F400" s="4" t="s">
        <v>702</v>
      </c>
      <c r="G400" s="4" t="s">
        <v>116</v>
      </c>
      <c r="H400" s="4" t="s">
        <v>703</v>
      </c>
      <c r="I400" s="4" t="s">
        <v>116</v>
      </c>
      <c r="J400" s="4" t="s">
        <v>116</v>
      </c>
      <c r="K400" s="4" t="s">
        <v>116</v>
      </c>
      <c r="L400" s="4" t="s">
        <v>116</v>
      </c>
      <c r="M400" s="5" t="s">
        <v>5153</v>
      </c>
      <c r="N400" s="5" t="s">
        <v>5244</v>
      </c>
      <c r="O400" s="4" t="s">
        <v>112</v>
      </c>
      <c r="P400" s="6" t="s">
        <v>122</v>
      </c>
      <c r="Q400" s="7" t="s">
        <v>122</v>
      </c>
      <c r="R400" s="7" t="s">
        <v>122</v>
      </c>
      <c r="S400" s="9" t="s">
        <v>5245</v>
      </c>
      <c r="T400" s="30">
        <v>9782409020063</v>
      </c>
      <c r="U400" s="4" t="s">
        <v>124</v>
      </c>
      <c r="V400" s="29">
        <v>9782409020049</v>
      </c>
      <c r="W400" s="4" t="s">
        <v>125</v>
      </c>
      <c r="X400" s="4" t="s">
        <v>126</v>
      </c>
      <c r="Y400" s="4" t="s">
        <v>112</v>
      </c>
      <c r="Z400" s="29">
        <v>2019</v>
      </c>
      <c r="AA400" s="4" t="s">
        <v>127</v>
      </c>
      <c r="AB400" s="4" t="s">
        <v>152</v>
      </c>
      <c r="AC400" s="4" t="s">
        <v>129</v>
      </c>
      <c r="AD400" s="4" t="s">
        <v>130</v>
      </c>
      <c r="AE400" s="4" t="s">
        <v>131</v>
      </c>
      <c r="AF400" s="4" t="s">
        <v>132</v>
      </c>
      <c r="AG400" s="4" t="s">
        <v>133</v>
      </c>
      <c r="AH400" s="4" t="s">
        <v>134</v>
      </c>
      <c r="AI400" s="4" t="s">
        <v>135</v>
      </c>
      <c r="AJ400" s="4" t="s">
        <v>136</v>
      </c>
      <c r="AK400" s="4" t="s">
        <v>137</v>
      </c>
      <c r="AL400" s="4" t="s">
        <v>138</v>
      </c>
      <c r="AM400" s="4" t="s">
        <v>139</v>
      </c>
      <c r="AN400" s="4" t="s">
        <v>140</v>
      </c>
      <c r="AO400" s="4" t="s">
        <v>141</v>
      </c>
      <c r="AP400" s="4" t="s">
        <v>116</v>
      </c>
      <c r="AQ400" s="4" t="s">
        <v>5246</v>
      </c>
      <c r="AR400" s="4" t="s">
        <v>76</v>
      </c>
      <c r="AS400" s="4" t="s">
        <v>479</v>
      </c>
      <c r="AT400" s="4" t="s">
        <v>482</v>
      </c>
      <c r="AU400" s="4" t="s">
        <v>5247</v>
      </c>
      <c r="AV400" s="4" t="s">
        <v>707</v>
      </c>
      <c r="AW400" s="4" t="s">
        <v>681</v>
      </c>
      <c r="AX400" s="4" t="s">
        <v>484</v>
      </c>
      <c r="AY400" s="4" t="s">
        <v>708</v>
      </c>
      <c r="AZ400" s="4" t="s">
        <v>282</v>
      </c>
      <c r="BA400" s="4" t="s">
        <v>709</v>
      </c>
      <c r="BB400" s="4" t="s">
        <v>5248</v>
      </c>
      <c r="BC400" s="4" t="s">
        <v>711</v>
      </c>
      <c r="BD400" s="4" t="s">
        <v>485</v>
      </c>
      <c r="BE400" s="4" t="s">
        <v>5249</v>
      </c>
      <c r="BF400" s="4" t="s">
        <v>487</v>
      </c>
      <c r="BG400" s="4" t="s">
        <v>712</v>
      </c>
      <c r="BH400" s="4" t="s">
        <v>713</v>
      </c>
      <c r="BI400" s="4" t="s">
        <v>714</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5250</v>
      </c>
      <c r="B401" s="4" t="s">
        <v>112</v>
      </c>
      <c r="C401" s="29">
        <v>20241220</v>
      </c>
      <c r="D401" s="4" t="s">
        <v>3290</v>
      </c>
      <c r="E401" s="4" t="s">
        <v>5251</v>
      </c>
      <c r="F401" s="4" t="s">
        <v>2047</v>
      </c>
      <c r="G401" s="4" t="s">
        <v>116</v>
      </c>
      <c r="H401" s="4" t="s">
        <v>2048</v>
      </c>
      <c r="I401" s="4" t="s">
        <v>116</v>
      </c>
      <c r="J401" s="4" t="s">
        <v>116</v>
      </c>
      <c r="K401" s="4" t="s">
        <v>116</v>
      </c>
      <c r="L401" s="4" t="s">
        <v>116</v>
      </c>
      <c r="M401" s="5" t="s">
        <v>5037</v>
      </c>
      <c r="N401" s="5" t="s">
        <v>3421</v>
      </c>
      <c r="O401" s="4" t="s">
        <v>112</v>
      </c>
      <c r="P401" s="6" t="s">
        <v>122</v>
      </c>
      <c r="Q401" s="7" t="s">
        <v>122</v>
      </c>
      <c r="R401" s="7" t="s">
        <v>122</v>
      </c>
      <c r="S401" s="9" t="s">
        <v>5252</v>
      </c>
      <c r="T401" s="30">
        <v>9782409021367</v>
      </c>
      <c r="U401" s="4" t="s">
        <v>124</v>
      </c>
      <c r="V401" s="29">
        <v>9782409021350</v>
      </c>
      <c r="W401" s="4" t="s">
        <v>125</v>
      </c>
      <c r="X401" s="4" t="s">
        <v>126</v>
      </c>
      <c r="Y401" s="4" t="s">
        <v>112</v>
      </c>
      <c r="Z401" s="29">
        <v>2019</v>
      </c>
      <c r="AA401" s="4" t="s">
        <v>127</v>
      </c>
      <c r="AB401" s="4" t="s">
        <v>164</v>
      </c>
      <c r="AC401" s="4" t="s">
        <v>129</v>
      </c>
      <c r="AD401" s="4" t="s">
        <v>130</v>
      </c>
      <c r="AE401" s="4" t="s">
        <v>131</v>
      </c>
      <c r="AF401" s="4" t="s">
        <v>132</v>
      </c>
      <c r="AG401" s="4" t="s">
        <v>133</v>
      </c>
      <c r="AH401" s="4" t="s">
        <v>134</v>
      </c>
      <c r="AI401" s="4" t="s">
        <v>135</v>
      </c>
      <c r="AJ401" s="4" t="s">
        <v>136</v>
      </c>
      <c r="AK401" s="4" t="s">
        <v>137</v>
      </c>
      <c r="AL401" s="4" t="s">
        <v>138</v>
      </c>
      <c r="AM401" s="4" t="s">
        <v>139</v>
      </c>
      <c r="AN401" s="4" t="s">
        <v>140</v>
      </c>
      <c r="AO401" s="4" t="s">
        <v>141</v>
      </c>
      <c r="AP401" s="4" t="s">
        <v>116</v>
      </c>
      <c r="AQ401" s="4" t="s">
        <v>5253</v>
      </c>
      <c r="AR401" s="4" t="s">
        <v>76</v>
      </c>
      <c r="AS401" s="4" t="s">
        <v>3295</v>
      </c>
      <c r="AT401" s="4" t="s">
        <v>681</v>
      </c>
      <c r="AU401" s="4" t="s">
        <v>711</v>
      </c>
      <c r="AV401" s="4" t="s">
        <v>5254</v>
      </c>
      <c r="AW401" s="4" t="s">
        <v>5255</v>
      </c>
      <c r="AX401" s="4" t="s">
        <v>5256</v>
      </c>
      <c r="AY401" s="4" t="s">
        <v>1400</v>
      </c>
      <c r="AZ401" s="4" t="s">
        <v>1401</v>
      </c>
      <c r="BA401" s="4" t="s">
        <v>3297</v>
      </c>
      <c r="BB401" s="4" t="s">
        <v>3886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5257</v>
      </c>
      <c r="B402" s="4" t="s">
        <v>112</v>
      </c>
      <c r="C402" s="29">
        <v>20241220</v>
      </c>
      <c r="D402" s="4" t="s">
        <v>5258</v>
      </c>
      <c r="E402" s="4" t="s">
        <v>5259</v>
      </c>
      <c r="F402" s="4" t="s">
        <v>304</v>
      </c>
      <c r="G402" s="4" t="s">
        <v>116</v>
      </c>
      <c r="H402" s="4" t="s">
        <v>305</v>
      </c>
      <c r="I402" s="4" t="s">
        <v>306</v>
      </c>
      <c r="J402" s="4" t="s">
        <v>116</v>
      </c>
      <c r="K402" s="4" t="s">
        <v>116</v>
      </c>
      <c r="L402" s="4" t="s">
        <v>116</v>
      </c>
      <c r="M402" s="5" t="s">
        <v>5015</v>
      </c>
      <c r="N402" s="5" t="s">
        <v>5260</v>
      </c>
      <c r="O402" s="4" t="s">
        <v>112</v>
      </c>
      <c r="P402" s="6" t="s">
        <v>122</v>
      </c>
      <c r="Q402" s="7" t="s">
        <v>122</v>
      </c>
      <c r="R402" s="7" t="s">
        <v>122</v>
      </c>
      <c r="S402" s="9" t="s">
        <v>5261</v>
      </c>
      <c r="T402" s="30">
        <v>9782409022043</v>
      </c>
      <c r="U402" s="4" t="s">
        <v>124</v>
      </c>
      <c r="V402" s="29">
        <v>9782409022036</v>
      </c>
      <c r="W402" s="4" t="s">
        <v>125</v>
      </c>
      <c r="X402" s="4" t="s">
        <v>126</v>
      </c>
      <c r="Y402" s="4" t="s">
        <v>112</v>
      </c>
      <c r="Z402" s="29">
        <v>2019</v>
      </c>
      <c r="AA402" s="4" t="s">
        <v>127</v>
      </c>
      <c r="AB402" s="4" t="s">
        <v>914</v>
      </c>
      <c r="AC402" s="4" t="s">
        <v>129</v>
      </c>
      <c r="AD402" s="4" t="s">
        <v>130</v>
      </c>
      <c r="AE402" s="4" t="s">
        <v>131</v>
      </c>
      <c r="AF402" s="4" t="s">
        <v>132</v>
      </c>
      <c r="AG402" s="4" t="s">
        <v>133</v>
      </c>
      <c r="AH402" s="4" t="s">
        <v>134</v>
      </c>
      <c r="AI402" s="4" t="s">
        <v>135</v>
      </c>
      <c r="AJ402" s="4" t="s">
        <v>136</v>
      </c>
      <c r="AK402" s="4" t="s">
        <v>137</v>
      </c>
      <c r="AL402" s="4" t="s">
        <v>138</v>
      </c>
      <c r="AM402" s="4" t="s">
        <v>139</v>
      </c>
      <c r="AN402" s="4" t="s">
        <v>140</v>
      </c>
      <c r="AO402" s="4" t="s">
        <v>141</v>
      </c>
      <c r="AP402" s="4" t="s">
        <v>116</v>
      </c>
      <c r="AQ402" s="4" t="s">
        <v>5262</v>
      </c>
      <c r="AR402" s="4" t="s">
        <v>76</v>
      </c>
      <c r="AS402" s="4" t="s">
        <v>310</v>
      </c>
      <c r="AT402" s="4" t="s">
        <v>311</v>
      </c>
      <c r="AU402" s="4" t="s">
        <v>916</v>
      </c>
      <c r="AV402" s="4" t="s">
        <v>312</v>
      </c>
      <c r="AW402" s="4" t="s">
        <v>917</v>
      </c>
      <c r="AX402" s="4" t="s">
        <v>313</v>
      </c>
      <c r="AY402" s="4" t="s">
        <v>918</v>
      </c>
      <c r="AZ402" s="4" t="s">
        <v>919</v>
      </c>
      <c r="BA402" s="4" t="s">
        <v>920</v>
      </c>
      <c r="BB402" s="4" t="s">
        <v>921</v>
      </c>
      <c r="BC402" s="4" t="s">
        <v>922</v>
      </c>
      <c r="BD402" s="4" t="s">
        <v>5263</v>
      </c>
      <c r="BE402" s="4" t="s">
        <v>923</v>
      </c>
      <c r="BF402" s="4" t="s">
        <v>924</v>
      </c>
      <c r="BG402" s="4" t="s">
        <v>925</v>
      </c>
      <c r="BH402" s="4" t="s">
        <v>5264</v>
      </c>
      <c r="BI402" s="4" t="s">
        <v>927</v>
      </c>
      <c r="BJ402" s="4" t="s">
        <v>928</v>
      </c>
      <c r="BK402" s="4" t="s">
        <v>929</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5265</v>
      </c>
      <c r="B403" s="4" t="s">
        <v>112</v>
      </c>
      <c r="C403" s="29">
        <v>20241220</v>
      </c>
      <c r="D403" s="4" t="s">
        <v>5266</v>
      </c>
      <c r="E403" s="4" t="s">
        <v>5267</v>
      </c>
      <c r="F403" s="4" t="s">
        <v>5268</v>
      </c>
      <c r="G403" s="4" t="s">
        <v>116</v>
      </c>
      <c r="H403" s="4" t="s">
        <v>1153</v>
      </c>
      <c r="I403" s="4" t="s">
        <v>116</v>
      </c>
      <c r="J403" s="4" t="s">
        <v>116</v>
      </c>
      <c r="K403" s="4" t="s">
        <v>116</v>
      </c>
      <c r="L403" s="4" t="s">
        <v>116</v>
      </c>
      <c r="M403" s="5" t="s">
        <v>5015</v>
      </c>
      <c r="N403" s="5" t="s">
        <v>5104</v>
      </c>
      <c r="O403" s="4" t="s">
        <v>112</v>
      </c>
      <c r="P403" s="6" t="s">
        <v>122</v>
      </c>
      <c r="Q403" s="7" t="s">
        <v>122</v>
      </c>
      <c r="R403" s="7" t="s">
        <v>122</v>
      </c>
      <c r="S403" s="9" t="s">
        <v>5269</v>
      </c>
      <c r="T403" s="30">
        <v>9782409022005</v>
      </c>
      <c r="U403" s="4" t="s">
        <v>124</v>
      </c>
      <c r="V403" s="29">
        <v>9782409021992</v>
      </c>
      <c r="W403" s="4" t="s">
        <v>125</v>
      </c>
      <c r="X403" s="4" t="s">
        <v>126</v>
      </c>
      <c r="Y403" s="4" t="s">
        <v>112</v>
      </c>
      <c r="Z403" s="29">
        <v>2019</v>
      </c>
      <c r="AA403" s="4" t="s">
        <v>127</v>
      </c>
      <c r="AB403" s="4" t="s">
        <v>260</v>
      </c>
      <c r="AC403" s="4" t="s">
        <v>129</v>
      </c>
      <c r="AD403" s="4" t="s">
        <v>130</v>
      </c>
      <c r="AE403" s="4" t="s">
        <v>131</v>
      </c>
      <c r="AF403" s="4" t="s">
        <v>132</v>
      </c>
      <c r="AG403" s="4" t="s">
        <v>133</v>
      </c>
      <c r="AH403" s="4" t="s">
        <v>134</v>
      </c>
      <c r="AI403" s="4" t="s">
        <v>135</v>
      </c>
      <c r="AJ403" s="4" t="s">
        <v>136</v>
      </c>
      <c r="AK403" s="4" t="s">
        <v>137</v>
      </c>
      <c r="AL403" s="4" t="s">
        <v>138</v>
      </c>
      <c r="AM403" s="4" t="s">
        <v>139</v>
      </c>
      <c r="AN403" s="4" t="s">
        <v>140</v>
      </c>
      <c r="AO403" s="4" t="s">
        <v>141</v>
      </c>
      <c r="AP403" s="4" t="s">
        <v>116</v>
      </c>
      <c r="AQ403" s="4" t="s">
        <v>5270</v>
      </c>
      <c r="AR403" s="4" t="s">
        <v>76</v>
      </c>
      <c r="AS403" s="4" t="s">
        <v>3114</v>
      </c>
      <c r="AT403" s="4" t="s">
        <v>282</v>
      </c>
      <c r="AU403" s="4" t="s">
        <v>755</v>
      </c>
      <c r="AV403" s="4" t="s">
        <v>5271</v>
      </c>
      <c r="AW403" s="4" t="s">
        <v>5272</v>
      </c>
      <c r="AX403" s="4" t="s">
        <v>1897</v>
      </c>
      <c r="AY403" s="4" t="s">
        <v>3819</v>
      </c>
      <c r="AZ403" s="4" t="s">
        <v>5273</v>
      </c>
      <c r="BA403" s="4" t="s">
        <v>756</v>
      </c>
      <c r="BB403" s="4" t="s">
        <v>668</v>
      </c>
      <c r="BC403" s="4" t="s">
        <v>5274</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5275</v>
      </c>
      <c r="B404" s="4" t="s">
        <v>112</v>
      </c>
      <c r="C404" s="29">
        <v>20241220</v>
      </c>
      <c r="D404" s="4" t="s">
        <v>5276</v>
      </c>
      <c r="E404" s="4" t="s">
        <v>5277</v>
      </c>
      <c r="F404" s="4" t="s">
        <v>5278</v>
      </c>
      <c r="G404" s="4" t="s">
        <v>116</v>
      </c>
      <c r="H404" s="4" t="s">
        <v>5279</v>
      </c>
      <c r="I404" s="4" t="s">
        <v>116</v>
      </c>
      <c r="J404" s="4" t="s">
        <v>116</v>
      </c>
      <c r="K404" s="4" t="s">
        <v>116</v>
      </c>
      <c r="L404" s="4" t="s">
        <v>116</v>
      </c>
      <c r="M404" s="5" t="s">
        <v>5049</v>
      </c>
      <c r="N404" s="5" t="s">
        <v>5280</v>
      </c>
      <c r="O404" s="4" t="s">
        <v>112</v>
      </c>
      <c r="P404" s="6" t="s">
        <v>122</v>
      </c>
      <c r="Q404" s="7" t="s">
        <v>122</v>
      </c>
      <c r="R404" s="7" t="s">
        <v>122</v>
      </c>
      <c r="S404" s="9" t="s">
        <v>5281</v>
      </c>
      <c r="T404" s="30">
        <v>9782409017292</v>
      </c>
      <c r="U404" s="4" t="s">
        <v>124</v>
      </c>
      <c r="V404" s="29">
        <v>9782409017285</v>
      </c>
      <c r="W404" s="4" t="s">
        <v>125</v>
      </c>
      <c r="X404" s="4" t="s">
        <v>126</v>
      </c>
      <c r="Y404" s="4" t="s">
        <v>112</v>
      </c>
      <c r="Z404" s="29">
        <v>2019</v>
      </c>
      <c r="AA404" s="4" t="s">
        <v>127</v>
      </c>
      <c r="AB404" s="4" t="s">
        <v>249</v>
      </c>
      <c r="AC404" s="4" t="s">
        <v>129</v>
      </c>
      <c r="AD404" s="4" t="s">
        <v>130</v>
      </c>
      <c r="AE404" s="4" t="s">
        <v>131</v>
      </c>
      <c r="AF404" s="4" t="s">
        <v>132</v>
      </c>
      <c r="AG404" s="4" t="s">
        <v>133</v>
      </c>
      <c r="AH404" s="4" t="s">
        <v>134</v>
      </c>
      <c r="AI404" s="4" t="s">
        <v>135</v>
      </c>
      <c r="AJ404" s="4" t="s">
        <v>136</v>
      </c>
      <c r="AK404" s="4" t="s">
        <v>137</v>
      </c>
      <c r="AL404" s="4" t="s">
        <v>138</v>
      </c>
      <c r="AM404" s="4" t="s">
        <v>139</v>
      </c>
      <c r="AN404" s="4" t="s">
        <v>140</v>
      </c>
      <c r="AO404" s="4" t="s">
        <v>141</v>
      </c>
      <c r="AP404" s="4" t="s">
        <v>116</v>
      </c>
      <c r="AQ404" s="4" t="s">
        <v>5282</v>
      </c>
      <c r="AR404" s="4" t="s">
        <v>76</v>
      </c>
      <c r="AS404" s="4" t="s">
        <v>5283</v>
      </c>
      <c r="AT404" s="4" t="s">
        <v>2004</v>
      </c>
      <c r="AU404" s="4" t="s">
        <v>2004</v>
      </c>
      <c r="AV404" s="4" t="s">
        <v>2208</v>
      </c>
      <c r="AW404" s="4" t="s">
        <v>2209</v>
      </c>
      <c r="AX404" s="4" t="s">
        <v>2210</v>
      </c>
      <c r="AY404" s="4" t="s">
        <v>2212</v>
      </c>
      <c r="AZ404" s="4" t="s">
        <v>5284</v>
      </c>
      <c r="BA404" s="4" t="s">
        <v>3078</v>
      </c>
      <c r="BB404" s="4" t="s">
        <v>3079</v>
      </c>
      <c r="BC404" s="4" t="s">
        <v>3080</v>
      </c>
      <c r="BD404" s="4" t="s">
        <v>4883</v>
      </c>
      <c r="BE404" s="4" t="s">
        <v>2216</v>
      </c>
      <c r="BF404" s="4" t="s">
        <v>2014</v>
      </c>
      <c r="BG404" s="4" t="s">
        <v>1880</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5285</v>
      </c>
      <c r="B405" s="4" t="s">
        <v>112</v>
      </c>
      <c r="C405" s="29">
        <v>20241220</v>
      </c>
      <c r="D405" s="4" t="s">
        <v>5286</v>
      </c>
      <c r="E405" s="4" t="s">
        <v>5048</v>
      </c>
      <c r="F405" s="4" t="s">
        <v>4453</v>
      </c>
      <c r="G405" s="4" t="s">
        <v>116</v>
      </c>
      <c r="H405" s="4" t="s">
        <v>886</v>
      </c>
      <c r="I405" s="4" t="s">
        <v>116</v>
      </c>
      <c r="J405" s="4" t="s">
        <v>116</v>
      </c>
      <c r="K405" s="4" t="s">
        <v>116</v>
      </c>
      <c r="L405" s="4" t="s">
        <v>116</v>
      </c>
      <c r="M405" s="5" t="s">
        <v>5090</v>
      </c>
      <c r="N405" s="5" t="s">
        <v>5287</v>
      </c>
      <c r="O405" s="4" t="s">
        <v>112</v>
      </c>
      <c r="P405" s="6" t="s">
        <v>122</v>
      </c>
      <c r="Q405" s="7" t="s">
        <v>122</v>
      </c>
      <c r="R405" s="7" t="s">
        <v>122</v>
      </c>
      <c r="S405" s="9" t="s">
        <v>5288</v>
      </c>
      <c r="T405" s="30">
        <v>9782409017582</v>
      </c>
      <c r="U405" s="4" t="s">
        <v>124</v>
      </c>
      <c r="V405" s="29">
        <v>9782409017575</v>
      </c>
      <c r="W405" s="4" t="s">
        <v>125</v>
      </c>
      <c r="X405" s="4" t="s">
        <v>126</v>
      </c>
      <c r="Y405" s="4" t="s">
        <v>112</v>
      </c>
      <c r="Z405" s="29">
        <v>2019</v>
      </c>
      <c r="AA405" s="4" t="s">
        <v>127</v>
      </c>
      <c r="AB405" s="4" t="s">
        <v>333</v>
      </c>
      <c r="AC405" s="4" t="s">
        <v>129</v>
      </c>
      <c r="AD405" s="4" t="s">
        <v>130</v>
      </c>
      <c r="AE405" s="4" t="s">
        <v>131</v>
      </c>
      <c r="AF405" s="4" t="s">
        <v>132</v>
      </c>
      <c r="AG405" s="4" t="s">
        <v>133</v>
      </c>
      <c r="AH405" s="4" t="s">
        <v>134</v>
      </c>
      <c r="AI405" s="4" t="s">
        <v>135</v>
      </c>
      <c r="AJ405" s="4" t="s">
        <v>136</v>
      </c>
      <c r="AK405" s="4" t="s">
        <v>137</v>
      </c>
      <c r="AL405" s="4" t="s">
        <v>138</v>
      </c>
      <c r="AM405" s="4" t="s">
        <v>139</v>
      </c>
      <c r="AN405" s="4" t="s">
        <v>140</v>
      </c>
      <c r="AO405" s="4" t="s">
        <v>141</v>
      </c>
      <c r="AP405" s="4" t="s">
        <v>116</v>
      </c>
      <c r="AQ405" s="4" t="s">
        <v>5289</v>
      </c>
      <c r="AR405" s="4" t="s">
        <v>76</v>
      </c>
      <c r="AS405" s="4" t="s">
        <v>4119</v>
      </c>
      <c r="AT405" s="4" t="s">
        <v>2726</v>
      </c>
      <c r="AU405" s="4" t="s">
        <v>2727</v>
      </c>
      <c r="AV405" s="4" t="s">
        <v>771</v>
      </c>
      <c r="AW405" s="4" t="s">
        <v>2728</v>
      </c>
      <c r="AX405" s="4" t="s">
        <v>2729</v>
      </c>
      <c r="AY405" s="4" t="s">
        <v>2004</v>
      </c>
      <c r="AZ405" s="4" t="s">
        <v>2208</v>
      </c>
      <c r="BA405" s="4" t="s">
        <v>2209</v>
      </c>
      <c r="BB405" s="4" t="s">
        <v>2210</v>
      </c>
      <c r="BC405" s="4" t="s">
        <v>2211</v>
      </c>
      <c r="BD405" s="4" t="s">
        <v>2212</v>
      </c>
      <c r="BE405" s="4" t="s">
        <v>5290</v>
      </c>
      <c r="BF405" s="4" t="s">
        <v>4121</v>
      </c>
      <c r="BG405" s="4" t="s">
        <v>2730</v>
      </c>
      <c r="BH405" s="4" t="s">
        <v>4122</v>
      </c>
      <c r="BI405" s="4" t="s">
        <v>4123</v>
      </c>
      <c r="BJ405" s="4" t="s">
        <v>4124</v>
      </c>
      <c r="BK405" s="4" t="s">
        <v>2734</v>
      </c>
      <c r="BL405" s="4" t="s">
        <v>2735</v>
      </c>
      <c r="BM405" s="4" t="s">
        <v>2216</v>
      </c>
      <c r="BN405" s="4" t="s">
        <v>1880</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5291</v>
      </c>
      <c r="B406" s="4" t="s">
        <v>112</v>
      </c>
      <c r="C406" s="29">
        <v>20241220</v>
      </c>
      <c r="D406" s="4" t="s">
        <v>5292</v>
      </c>
      <c r="E406" s="4" t="s">
        <v>116</v>
      </c>
      <c r="F406" s="4" t="s">
        <v>5293</v>
      </c>
      <c r="G406" s="4" t="s">
        <v>116</v>
      </c>
      <c r="H406" s="4" t="s">
        <v>5294</v>
      </c>
      <c r="I406" s="4" t="s">
        <v>116</v>
      </c>
      <c r="J406" s="4" t="s">
        <v>116</v>
      </c>
      <c r="K406" s="4" t="s">
        <v>116</v>
      </c>
      <c r="L406" s="4" t="s">
        <v>116</v>
      </c>
      <c r="M406" s="5" t="s">
        <v>5295</v>
      </c>
      <c r="N406" s="5" t="s">
        <v>4206</v>
      </c>
      <c r="O406" s="4" t="s">
        <v>112</v>
      </c>
      <c r="P406" s="6" t="s">
        <v>122</v>
      </c>
      <c r="Q406" s="7" t="s">
        <v>122</v>
      </c>
      <c r="R406" s="7" t="s">
        <v>122</v>
      </c>
      <c r="S406" s="9" t="s">
        <v>5296</v>
      </c>
      <c r="T406" s="30">
        <v>9782409020230</v>
      </c>
      <c r="U406" s="4" t="s">
        <v>124</v>
      </c>
      <c r="V406" s="29">
        <v>9782409020223</v>
      </c>
      <c r="W406" s="4" t="s">
        <v>125</v>
      </c>
      <c r="X406" s="4" t="s">
        <v>126</v>
      </c>
      <c r="Y406" s="4" t="s">
        <v>112</v>
      </c>
      <c r="Z406" s="29">
        <v>2019</v>
      </c>
      <c r="AA406" s="4" t="s">
        <v>127</v>
      </c>
      <c r="AB406" s="4" t="s">
        <v>260</v>
      </c>
      <c r="AC406" s="4" t="s">
        <v>129</v>
      </c>
      <c r="AD406" s="4" t="s">
        <v>130</v>
      </c>
      <c r="AE406" s="4" t="s">
        <v>131</v>
      </c>
      <c r="AF406" s="4" t="s">
        <v>132</v>
      </c>
      <c r="AG406" s="4" t="s">
        <v>133</v>
      </c>
      <c r="AH406" s="4" t="s">
        <v>134</v>
      </c>
      <c r="AI406" s="4" t="s">
        <v>135</v>
      </c>
      <c r="AJ406" s="4" t="s">
        <v>136</v>
      </c>
      <c r="AK406" s="4" t="s">
        <v>137</v>
      </c>
      <c r="AL406" s="4" t="s">
        <v>138</v>
      </c>
      <c r="AM406" s="4" t="s">
        <v>139</v>
      </c>
      <c r="AN406" s="4" t="s">
        <v>140</v>
      </c>
      <c r="AO406" s="4" t="s">
        <v>141</v>
      </c>
      <c r="AP406" s="4" t="s">
        <v>116</v>
      </c>
      <c r="AQ406" s="4" t="s">
        <v>5297</v>
      </c>
      <c r="AR406" s="4" t="s">
        <v>76</v>
      </c>
      <c r="AS406" s="4" t="s">
        <v>755</v>
      </c>
      <c r="AT406" s="4" t="s">
        <v>3818</v>
      </c>
      <c r="AU406" s="4" t="s">
        <v>5298</v>
      </c>
      <c r="AV406" s="4" t="s">
        <v>5299</v>
      </c>
      <c r="AW406" s="4" t="s">
        <v>5300</v>
      </c>
      <c r="AX406" s="4" t="s">
        <v>5301</v>
      </c>
      <c r="AY406" s="4" t="s">
        <v>5302</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5303</v>
      </c>
      <c r="B407" s="4" t="s">
        <v>112</v>
      </c>
      <c r="C407" s="29">
        <v>20241220</v>
      </c>
      <c r="D407" s="4" t="s">
        <v>5304</v>
      </c>
      <c r="E407" s="4" t="s">
        <v>5305</v>
      </c>
      <c r="F407" s="4" t="s">
        <v>1593</v>
      </c>
      <c r="G407" s="4" t="s">
        <v>116</v>
      </c>
      <c r="H407" s="4" t="s">
        <v>172</v>
      </c>
      <c r="I407" s="4" t="s">
        <v>116</v>
      </c>
      <c r="J407" s="4" t="s">
        <v>116</v>
      </c>
      <c r="K407" s="4" t="s">
        <v>116</v>
      </c>
      <c r="L407" s="4" t="s">
        <v>116</v>
      </c>
      <c r="M407" s="5" t="s">
        <v>5025</v>
      </c>
      <c r="N407" s="5" t="s">
        <v>5306</v>
      </c>
      <c r="O407" s="4" t="s">
        <v>112</v>
      </c>
      <c r="P407" s="6" t="s">
        <v>122</v>
      </c>
      <c r="Q407" s="7" t="s">
        <v>122</v>
      </c>
      <c r="R407" s="7" t="s">
        <v>122</v>
      </c>
      <c r="S407" s="9" t="s">
        <v>5307</v>
      </c>
      <c r="T407" s="30">
        <v>9782409020667</v>
      </c>
      <c r="U407" s="4" t="s">
        <v>124</v>
      </c>
      <c r="V407" s="29">
        <v>9782409020650</v>
      </c>
      <c r="W407" s="4" t="s">
        <v>125</v>
      </c>
      <c r="X407" s="4" t="s">
        <v>126</v>
      </c>
      <c r="Y407" s="4" t="s">
        <v>112</v>
      </c>
      <c r="Z407" s="29">
        <v>2019</v>
      </c>
      <c r="AA407" s="4" t="s">
        <v>127</v>
      </c>
      <c r="AB407" s="4" t="s">
        <v>260</v>
      </c>
      <c r="AC407" s="4" t="s">
        <v>129</v>
      </c>
      <c r="AD407" s="4" t="s">
        <v>130</v>
      </c>
      <c r="AE407" s="4" t="s">
        <v>131</v>
      </c>
      <c r="AF407" s="4" t="s">
        <v>132</v>
      </c>
      <c r="AG407" s="4" t="s">
        <v>133</v>
      </c>
      <c r="AH407" s="4" t="s">
        <v>134</v>
      </c>
      <c r="AI407" s="4" t="s">
        <v>135</v>
      </c>
      <c r="AJ407" s="4" t="s">
        <v>136</v>
      </c>
      <c r="AK407" s="4" t="s">
        <v>137</v>
      </c>
      <c r="AL407" s="4" t="s">
        <v>138</v>
      </c>
      <c r="AM407" s="4" t="s">
        <v>139</v>
      </c>
      <c r="AN407" s="4" t="s">
        <v>140</v>
      </c>
      <c r="AO407" s="4" t="s">
        <v>141</v>
      </c>
      <c r="AP407" s="4" t="s">
        <v>116</v>
      </c>
      <c r="AQ407" s="4" t="s">
        <v>5308</v>
      </c>
      <c r="AR407" s="4" t="s">
        <v>76</v>
      </c>
      <c r="AS407" s="4" t="s">
        <v>5309</v>
      </c>
      <c r="AT407" s="4" t="s">
        <v>5310</v>
      </c>
      <c r="AU407" s="4" t="s">
        <v>5311</v>
      </c>
      <c r="AV407" s="4" t="s">
        <v>5312</v>
      </c>
      <c r="AW407" s="4" t="s">
        <v>5313</v>
      </c>
      <c r="AX407" s="4" t="s">
        <v>5314</v>
      </c>
      <c r="AY407" s="4" t="s">
        <v>5315</v>
      </c>
      <c r="AZ407" s="4" t="s">
        <v>5316</v>
      </c>
      <c r="BA407" s="4" t="s">
        <v>5317</v>
      </c>
      <c r="BB407" s="4" t="s">
        <v>5318</v>
      </c>
      <c r="BC407" s="4" t="s">
        <v>2476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5319</v>
      </c>
      <c r="B408" s="4" t="s">
        <v>112</v>
      </c>
      <c r="C408" s="29">
        <v>20241220</v>
      </c>
      <c r="D408" s="4" t="s">
        <v>5320</v>
      </c>
      <c r="E408" s="4" t="s">
        <v>5321</v>
      </c>
      <c r="F408" s="4" t="s">
        <v>1277</v>
      </c>
      <c r="G408" s="4" t="s">
        <v>116</v>
      </c>
      <c r="H408" s="4" t="s">
        <v>1278</v>
      </c>
      <c r="I408" s="4" t="s">
        <v>1279</v>
      </c>
      <c r="J408" s="4" t="s">
        <v>116</v>
      </c>
      <c r="K408" s="4" t="s">
        <v>116</v>
      </c>
      <c r="L408" s="4" t="s">
        <v>116</v>
      </c>
      <c r="M408" s="5" t="s">
        <v>5295</v>
      </c>
      <c r="N408" s="5" t="s">
        <v>1845</v>
      </c>
      <c r="O408" s="4" t="s">
        <v>112</v>
      </c>
      <c r="P408" s="6" t="s">
        <v>122</v>
      </c>
      <c r="Q408" s="7" t="s">
        <v>122</v>
      </c>
      <c r="R408" s="7" t="s">
        <v>122</v>
      </c>
      <c r="S408" s="9" t="s">
        <v>5322</v>
      </c>
      <c r="T408" s="30">
        <v>9782409020216</v>
      </c>
      <c r="U408" s="4" t="s">
        <v>124</v>
      </c>
      <c r="V408" s="29">
        <v>9782409020209</v>
      </c>
      <c r="W408" s="4" t="s">
        <v>125</v>
      </c>
      <c r="X408" s="4" t="s">
        <v>126</v>
      </c>
      <c r="Y408" s="4" t="s">
        <v>112</v>
      </c>
      <c r="Z408" s="29">
        <v>2019</v>
      </c>
      <c r="AA408" s="4" t="s">
        <v>127</v>
      </c>
      <c r="AB408" s="4" t="s">
        <v>260</v>
      </c>
      <c r="AC408" s="4" t="s">
        <v>129</v>
      </c>
      <c r="AD408" s="4" t="s">
        <v>130</v>
      </c>
      <c r="AE408" s="4" t="s">
        <v>131</v>
      </c>
      <c r="AF408" s="4" t="s">
        <v>132</v>
      </c>
      <c r="AG408" s="4" t="s">
        <v>133</v>
      </c>
      <c r="AH408" s="4" t="s">
        <v>134</v>
      </c>
      <c r="AI408" s="4" t="s">
        <v>135</v>
      </c>
      <c r="AJ408" s="4" t="s">
        <v>136</v>
      </c>
      <c r="AK408" s="4" t="s">
        <v>137</v>
      </c>
      <c r="AL408" s="4" t="s">
        <v>138</v>
      </c>
      <c r="AM408" s="4" t="s">
        <v>139</v>
      </c>
      <c r="AN408" s="4" t="s">
        <v>140</v>
      </c>
      <c r="AO408" s="4" t="s">
        <v>141</v>
      </c>
      <c r="AP408" s="4" t="s">
        <v>116</v>
      </c>
      <c r="AQ408" s="4" t="s">
        <v>5323</v>
      </c>
      <c r="AR408" s="4" t="s">
        <v>76</v>
      </c>
      <c r="AS408" s="4" t="s">
        <v>785</v>
      </c>
      <c r="AT408" s="4" t="s">
        <v>3557</v>
      </c>
      <c r="AU408" s="4" t="s">
        <v>5324</v>
      </c>
      <c r="AV408" s="4" t="s">
        <v>5325</v>
      </c>
      <c r="AW408" s="4" t="s">
        <v>5326</v>
      </c>
      <c r="AX408" s="4" t="s">
        <v>2114</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5327</v>
      </c>
      <c r="B409" s="4" t="s">
        <v>112</v>
      </c>
      <c r="C409" s="29">
        <v>20241220</v>
      </c>
      <c r="D409" s="4" t="s">
        <v>5328</v>
      </c>
      <c r="E409" s="4" t="s">
        <v>5329</v>
      </c>
      <c r="F409" s="4" t="s">
        <v>4964</v>
      </c>
      <c r="G409" s="4" t="s">
        <v>116</v>
      </c>
      <c r="H409" s="4" t="s">
        <v>1278</v>
      </c>
      <c r="I409" s="4" t="s">
        <v>116</v>
      </c>
      <c r="J409" s="4" t="s">
        <v>116</v>
      </c>
      <c r="K409" s="4" t="s">
        <v>116</v>
      </c>
      <c r="L409" s="4" t="s">
        <v>116</v>
      </c>
      <c r="M409" s="5" t="s">
        <v>5190</v>
      </c>
      <c r="N409" s="5" t="s">
        <v>2971</v>
      </c>
      <c r="O409" s="4" t="s">
        <v>112</v>
      </c>
      <c r="P409" s="6" t="s">
        <v>122</v>
      </c>
      <c r="Q409" s="7" t="s">
        <v>122</v>
      </c>
      <c r="R409" s="7" t="s">
        <v>122</v>
      </c>
      <c r="S409" s="9" t="s">
        <v>5330</v>
      </c>
      <c r="T409" s="30">
        <v>9782409018251</v>
      </c>
      <c r="U409" s="4" t="s">
        <v>124</v>
      </c>
      <c r="V409" s="29">
        <v>9782409017889</v>
      </c>
      <c r="W409" s="4" t="s">
        <v>125</v>
      </c>
      <c r="X409" s="4" t="s">
        <v>126</v>
      </c>
      <c r="Y409" s="4" t="s">
        <v>112</v>
      </c>
      <c r="Z409" s="29">
        <v>2019</v>
      </c>
      <c r="AA409" s="4" t="s">
        <v>127</v>
      </c>
      <c r="AB409" s="4" t="s">
        <v>152</v>
      </c>
      <c r="AC409" s="4" t="s">
        <v>129</v>
      </c>
      <c r="AD409" s="4" t="s">
        <v>130</v>
      </c>
      <c r="AE409" s="4" t="s">
        <v>131</v>
      </c>
      <c r="AF409" s="4" t="s">
        <v>132</v>
      </c>
      <c r="AG409" s="4" t="s">
        <v>133</v>
      </c>
      <c r="AH409" s="4" t="s">
        <v>134</v>
      </c>
      <c r="AI409" s="4" t="s">
        <v>135</v>
      </c>
      <c r="AJ409" s="4" t="s">
        <v>136</v>
      </c>
      <c r="AK409" s="4" t="s">
        <v>137</v>
      </c>
      <c r="AL409" s="4" t="s">
        <v>138</v>
      </c>
      <c r="AM409" s="4" t="s">
        <v>139</v>
      </c>
      <c r="AN409" s="4" t="s">
        <v>140</v>
      </c>
      <c r="AO409" s="4" t="s">
        <v>141</v>
      </c>
      <c r="AP409" s="4" t="s">
        <v>116</v>
      </c>
      <c r="AQ409" s="4" t="s">
        <v>5331</v>
      </c>
      <c r="AR409" s="4" t="s">
        <v>76</v>
      </c>
      <c r="AS409" s="4" t="s">
        <v>1610</v>
      </c>
      <c r="AT409" s="4" t="s">
        <v>1611</v>
      </c>
      <c r="AU409" s="4" t="s">
        <v>5332</v>
      </c>
      <c r="AV409" s="4" t="s">
        <v>1668</v>
      </c>
      <c r="AW409" s="4" t="s">
        <v>609</v>
      </c>
      <c r="AX409" s="4" t="s">
        <v>2377</v>
      </c>
      <c r="AY409" s="4" t="s">
        <v>2032</v>
      </c>
      <c r="AZ409" s="4" t="s">
        <v>1590</v>
      </c>
      <c r="BA409" s="4" t="s">
        <v>1590</v>
      </c>
      <c r="BB409" s="4" t="s">
        <v>5333</v>
      </c>
      <c r="BC409" s="4" t="s">
        <v>714</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5334</v>
      </c>
      <c r="B410" s="4" t="s">
        <v>112</v>
      </c>
      <c r="C410" s="29">
        <v>20241220</v>
      </c>
      <c r="D410" s="4" t="s">
        <v>5335</v>
      </c>
      <c r="E410" s="4" t="s">
        <v>5336</v>
      </c>
      <c r="F410" s="4" t="s">
        <v>1192</v>
      </c>
      <c r="G410" s="4" t="s">
        <v>116</v>
      </c>
      <c r="H410" s="4" t="s">
        <v>1193</v>
      </c>
      <c r="I410" s="4" t="s">
        <v>116</v>
      </c>
      <c r="J410" s="4" t="s">
        <v>116</v>
      </c>
      <c r="K410" s="4" t="s">
        <v>116</v>
      </c>
      <c r="L410" s="4" t="s">
        <v>116</v>
      </c>
      <c r="M410" s="5" t="s">
        <v>5049</v>
      </c>
      <c r="N410" s="5" t="s">
        <v>2020</v>
      </c>
      <c r="O410" s="4" t="s">
        <v>112</v>
      </c>
      <c r="P410" s="6" t="s">
        <v>122</v>
      </c>
      <c r="Q410" s="7" t="s">
        <v>122</v>
      </c>
      <c r="R410" s="7" t="s">
        <v>122</v>
      </c>
      <c r="S410" s="9" t="s">
        <v>5337</v>
      </c>
      <c r="T410" s="30">
        <v>9782409017100</v>
      </c>
      <c r="U410" s="4" t="s">
        <v>124</v>
      </c>
      <c r="V410" s="29">
        <v>9782409017094</v>
      </c>
      <c r="W410" s="4" t="s">
        <v>125</v>
      </c>
      <c r="X410" s="4" t="s">
        <v>126</v>
      </c>
      <c r="Y410" s="4" t="s">
        <v>112</v>
      </c>
      <c r="Z410" s="29">
        <v>2019</v>
      </c>
      <c r="AA410" s="4" t="s">
        <v>127</v>
      </c>
      <c r="AB410" s="4" t="s">
        <v>128</v>
      </c>
      <c r="AC410" s="4" t="s">
        <v>129</v>
      </c>
      <c r="AD410" s="4" t="s">
        <v>130</v>
      </c>
      <c r="AE410" s="4" t="s">
        <v>131</v>
      </c>
      <c r="AF410" s="4" t="s">
        <v>132</v>
      </c>
      <c r="AG410" s="4" t="s">
        <v>133</v>
      </c>
      <c r="AH410" s="4" t="s">
        <v>134</v>
      </c>
      <c r="AI410" s="4" t="s">
        <v>135</v>
      </c>
      <c r="AJ410" s="4" t="s">
        <v>136</v>
      </c>
      <c r="AK410" s="4" t="s">
        <v>137</v>
      </c>
      <c r="AL410" s="4" t="s">
        <v>138</v>
      </c>
      <c r="AM410" s="4" t="s">
        <v>139</v>
      </c>
      <c r="AN410" s="4" t="s">
        <v>140</v>
      </c>
      <c r="AO410" s="4" t="s">
        <v>141</v>
      </c>
      <c r="AP410" s="4" t="s">
        <v>116</v>
      </c>
      <c r="AQ410" s="4" t="s">
        <v>5338</v>
      </c>
      <c r="AR410" s="4" t="s">
        <v>76</v>
      </c>
      <c r="AS410" s="4" t="s">
        <v>5339</v>
      </c>
      <c r="AT410" s="4" t="s">
        <v>5340</v>
      </c>
      <c r="AU410" s="4" t="s">
        <v>5341</v>
      </c>
      <c r="AV410" s="4" t="s">
        <v>5342</v>
      </c>
      <c r="AW410" s="4" t="s">
        <v>5343</v>
      </c>
      <c r="AX410" s="4" t="s">
        <v>758</v>
      </c>
      <c r="AY410" s="4" t="s">
        <v>5344</v>
      </c>
      <c r="AZ410" s="4" t="s">
        <v>5345</v>
      </c>
      <c r="BA410" s="4" t="s">
        <v>3116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5346</v>
      </c>
      <c r="B411" s="4" t="s">
        <v>112</v>
      </c>
      <c r="C411" s="29">
        <v>20241220</v>
      </c>
      <c r="D411" s="4" t="s">
        <v>5347</v>
      </c>
      <c r="E411" s="4" t="s">
        <v>3772</v>
      </c>
      <c r="F411" s="4" t="s">
        <v>3773</v>
      </c>
      <c r="G411" s="4" t="s">
        <v>116</v>
      </c>
      <c r="H411" s="4" t="s">
        <v>3774</v>
      </c>
      <c r="I411" s="4" t="s">
        <v>116</v>
      </c>
      <c r="J411" s="4" t="s">
        <v>116</v>
      </c>
      <c r="K411" s="4" t="s">
        <v>116</v>
      </c>
      <c r="L411" s="4" t="s">
        <v>116</v>
      </c>
      <c r="M411" s="5" t="s">
        <v>5190</v>
      </c>
      <c r="N411" s="5" t="s">
        <v>4466</v>
      </c>
      <c r="O411" s="4" t="s">
        <v>112</v>
      </c>
      <c r="P411" s="6" t="s">
        <v>122</v>
      </c>
      <c r="Q411" s="7" t="s">
        <v>122</v>
      </c>
      <c r="R411" s="7" t="s">
        <v>122</v>
      </c>
      <c r="S411" s="9" t="s">
        <v>5348</v>
      </c>
      <c r="T411" s="30">
        <v>9782409018336</v>
      </c>
      <c r="U411" s="4" t="s">
        <v>124</v>
      </c>
      <c r="V411" s="29">
        <v>9782409017926</v>
      </c>
      <c r="W411" s="4" t="s">
        <v>125</v>
      </c>
      <c r="X411" s="4" t="s">
        <v>126</v>
      </c>
      <c r="Y411" s="4" t="s">
        <v>112</v>
      </c>
      <c r="Z411" s="29">
        <v>2019</v>
      </c>
      <c r="AA411" s="4" t="s">
        <v>127</v>
      </c>
      <c r="AB411" s="4" t="s">
        <v>769</v>
      </c>
      <c r="AC411" s="4" t="s">
        <v>129</v>
      </c>
      <c r="AD411" s="4" t="s">
        <v>130</v>
      </c>
      <c r="AE411" s="4" t="s">
        <v>131</v>
      </c>
      <c r="AF411" s="4" t="s">
        <v>132</v>
      </c>
      <c r="AG411" s="4" t="s">
        <v>133</v>
      </c>
      <c r="AH411" s="4" t="s">
        <v>134</v>
      </c>
      <c r="AI411" s="4" t="s">
        <v>135</v>
      </c>
      <c r="AJ411" s="4" t="s">
        <v>136</v>
      </c>
      <c r="AK411" s="4" t="s">
        <v>137</v>
      </c>
      <c r="AL411" s="4" t="s">
        <v>138</v>
      </c>
      <c r="AM411" s="4" t="s">
        <v>139</v>
      </c>
      <c r="AN411" s="4" t="s">
        <v>140</v>
      </c>
      <c r="AO411" s="4" t="s">
        <v>141</v>
      </c>
      <c r="AP411" s="4" t="s">
        <v>116</v>
      </c>
      <c r="AQ411" s="4" t="s">
        <v>5349</v>
      </c>
      <c r="AR411" s="4" t="s">
        <v>76</v>
      </c>
      <c r="AS411" s="4" t="s">
        <v>3778</v>
      </c>
      <c r="AT411" s="4" t="s">
        <v>3779</v>
      </c>
      <c r="AU411" s="4" t="s">
        <v>5350</v>
      </c>
      <c r="AV411" s="4" t="s">
        <v>3780</v>
      </c>
      <c r="AW411" s="4" t="s">
        <v>1869</v>
      </c>
      <c r="AX411" s="4" t="s">
        <v>2491</v>
      </c>
      <c r="AY411" s="4" t="s">
        <v>1313</v>
      </c>
      <c r="AZ411" s="4" t="s">
        <v>4883</v>
      </c>
      <c r="BA411" s="4" t="s">
        <v>2136</v>
      </c>
      <c r="BB411" s="4" t="s">
        <v>2082</v>
      </c>
      <c r="BC411" s="4" t="s">
        <v>3781</v>
      </c>
      <c r="BD411" s="4" t="s">
        <v>3782</v>
      </c>
      <c r="BE411" s="4" t="s">
        <v>2088</v>
      </c>
      <c r="BF411" s="4" t="s">
        <v>714</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5351</v>
      </c>
      <c r="B412" s="4" t="s">
        <v>112</v>
      </c>
      <c r="C412" s="29">
        <v>20241220</v>
      </c>
      <c r="D412" s="4" t="s">
        <v>5352</v>
      </c>
      <c r="E412" s="4" t="s">
        <v>5353</v>
      </c>
      <c r="F412" s="4" t="s">
        <v>5354</v>
      </c>
      <c r="G412" s="4" t="s">
        <v>116</v>
      </c>
      <c r="H412" s="4" t="s">
        <v>5355</v>
      </c>
      <c r="I412" s="4" t="s">
        <v>116</v>
      </c>
      <c r="J412" s="4" t="s">
        <v>116</v>
      </c>
      <c r="K412" s="4" t="s">
        <v>116</v>
      </c>
      <c r="L412" s="4" t="s">
        <v>116</v>
      </c>
      <c r="M412" s="5" t="s">
        <v>5073</v>
      </c>
      <c r="N412" s="5" t="s">
        <v>532</v>
      </c>
      <c r="O412" s="4" t="s">
        <v>112</v>
      </c>
      <c r="P412" s="6" t="s">
        <v>122</v>
      </c>
      <c r="Q412" s="7" t="s">
        <v>122</v>
      </c>
      <c r="R412" s="7" t="s">
        <v>122</v>
      </c>
      <c r="S412" s="9" t="s">
        <v>5356</v>
      </c>
      <c r="T412" s="30">
        <v>9782409021190</v>
      </c>
      <c r="U412" s="4" t="s">
        <v>124</v>
      </c>
      <c r="V412" s="29">
        <v>9782409021183</v>
      </c>
      <c r="W412" s="4" t="s">
        <v>125</v>
      </c>
      <c r="X412" s="4" t="s">
        <v>126</v>
      </c>
      <c r="Y412" s="4" t="s">
        <v>112</v>
      </c>
      <c r="Z412" s="29">
        <v>2019</v>
      </c>
      <c r="AA412" s="4" t="s">
        <v>127</v>
      </c>
      <c r="AB412" s="4" t="s">
        <v>260</v>
      </c>
      <c r="AC412" s="4" t="s">
        <v>129</v>
      </c>
      <c r="AD412" s="4" t="s">
        <v>130</v>
      </c>
      <c r="AE412" s="4" t="s">
        <v>131</v>
      </c>
      <c r="AF412" s="4" t="s">
        <v>132</v>
      </c>
      <c r="AG412" s="4" t="s">
        <v>133</v>
      </c>
      <c r="AH412" s="4" t="s">
        <v>134</v>
      </c>
      <c r="AI412" s="4" t="s">
        <v>135</v>
      </c>
      <c r="AJ412" s="4" t="s">
        <v>136</v>
      </c>
      <c r="AK412" s="4" t="s">
        <v>137</v>
      </c>
      <c r="AL412" s="4" t="s">
        <v>138</v>
      </c>
      <c r="AM412" s="4" t="s">
        <v>139</v>
      </c>
      <c r="AN412" s="4" t="s">
        <v>140</v>
      </c>
      <c r="AO412" s="4" t="s">
        <v>141</v>
      </c>
      <c r="AP412" s="4" t="s">
        <v>116</v>
      </c>
      <c r="AQ412" s="4" t="s">
        <v>5357</v>
      </c>
      <c r="AR412" s="4" t="s">
        <v>76</v>
      </c>
      <c r="AS412" s="4" t="s">
        <v>1616</v>
      </c>
      <c r="AT412" s="4" t="s">
        <v>5358</v>
      </c>
      <c r="AU412" s="4" t="s">
        <v>5359</v>
      </c>
      <c r="AV412" s="4" t="s">
        <v>1836</v>
      </c>
      <c r="AW412" s="4" t="s">
        <v>5360</v>
      </c>
      <c r="AX412" s="4" t="s">
        <v>5361</v>
      </c>
      <c r="AY412" s="4" t="s">
        <v>3004</v>
      </c>
      <c r="AZ412" s="4" t="s">
        <v>3310</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5362</v>
      </c>
      <c r="B413" s="4" t="s">
        <v>112</v>
      </c>
      <c r="C413" s="29">
        <v>20241220</v>
      </c>
      <c r="D413" s="4" t="s">
        <v>5363</v>
      </c>
      <c r="E413" s="4" t="s">
        <v>5364</v>
      </c>
      <c r="F413" s="4" t="s">
        <v>1062</v>
      </c>
      <c r="G413" s="4" t="s">
        <v>116</v>
      </c>
      <c r="H413" s="4" t="s">
        <v>1063</v>
      </c>
      <c r="I413" s="4" t="s">
        <v>116</v>
      </c>
      <c r="J413" s="4" t="s">
        <v>116</v>
      </c>
      <c r="K413" s="4" t="s">
        <v>116</v>
      </c>
      <c r="L413" s="4" t="s">
        <v>116</v>
      </c>
      <c r="M413" s="5" t="s">
        <v>5037</v>
      </c>
      <c r="N413" s="5" t="s">
        <v>5365</v>
      </c>
      <c r="O413" s="4" t="s">
        <v>112</v>
      </c>
      <c r="P413" s="6" t="s">
        <v>122</v>
      </c>
      <c r="Q413" s="7" t="s">
        <v>122</v>
      </c>
      <c r="R413" s="7" t="s">
        <v>122</v>
      </c>
      <c r="S413" s="9" t="s">
        <v>5366</v>
      </c>
      <c r="T413" s="30">
        <v>9782409021459</v>
      </c>
      <c r="U413" s="4" t="s">
        <v>124</v>
      </c>
      <c r="V413" s="29">
        <v>9782409021435</v>
      </c>
      <c r="W413" s="4" t="s">
        <v>125</v>
      </c>
      <c r="X413" s="4" t="s">
        <v>126</v>
      </c>
      <c r="Y413" s="4" t="s">
        <v>112</v>
      </c>
      <c r="Z413" s="29">
        <v>2019</v>
      </c>
      <c r="AA413" s="4" t="s">
        <v>127</v>
      </c>
      <c r="AB413" s="4" t="s">
        <v>249</v>
      </c>
      <c r="AC413" s="4" t="s">
        <v>129</v>
      </c>
      <c r="AD413" s="4" t="s">
        <v>130</v>
      </c>
      <c r="AE413" s="4" t="s">
        <v>131</v>
      </c>
      <c r="AF413" s="4" t="s">
        <v>132</v>
      </c>
      <c r="AG413" s="4" t="s">
        <v>133</v>
      </c>
      <c r="AH413" s="4" t="s">
        <v>134</v>
      </c>
      <c r="AI413" s="4" t="s">
        <v>135</v>
      </c>
      <c r="AJ413" s="4" t="s">
        <v>136</v>
      </c>
      <c r="AK413" s="4" t="s">
        <v>137</v>
      </c>
      <c r="AL413" s="4" t="s">
        <v>138</v>
      </c>
      <c r="AM413" s="4" t="s">
        <v>139</v>
      </c>
      <c r="AN413" s="4" t="s">
        <v>140</v>
      </c>
      <c r="AO413" s="4" t="s">
        <v>141</v>
      </c>
      <c r="AP413" s="4" t="s">
        <v>116</v>
      </c>
      <c r="AQ413" s="4" t="s">
        <v>5367</v>
      </c>
      <c r="AR413" s="4" t="s">
        <v>76</v>
      </c>
      <c r="AS413" s="4" t="s">
        <v>5368</v>
      </c>
      <c r="AT413" s="4" t="s">
        <v>4480</v>
      </c>
      <c r="AU413" s="4" t="s">
        <v>5369</v>
      </c>
      <c r="AV413" s="4" t="s">
        <v>5370</v>
      </c>
      <c r="AW413" s="4" t="s">
        <v>5371</v>
      </c>
      <c r="AX413" s="4" t="s">
        <v>5372</v>
      </c>
      <c r="AY413" s="4" t="s">
        <v>5373</v>
      </c>
      <c r="AZ413" s="4" t="s">
        <v>5374</v>
      </c>
      <c r="BA413" s="4" t="s">
        <v>5375</v>
      </c>
      <c r="BB413" s="4" t="s">
        <v>5376</v>
      </c>
      <c r="BC413" s="4" t="s">
        <v>5377</v>
      </c>
      <c r="BD413" s="4" t="s">
        <v>5378</v>
      </c>
      <c r="BE413" s="4" t="s">
        <v>5379</v>
      </c>
      <c r="BF413" s="4" t="s">
        <v>5380</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5381</v>
      </c>
      <c r="B414" s="4" t="s">
        <v>112</v>
      </c>
      <c r="C414" s="29">
        <v>20241220</v>
      </c>
      <c r="D414" s="4" t="s">
        <v>5382</v>
      </c>
      <c r="E414" s="4" t="s">
        <v>5383</v>
      </c>
      <c r="F414" s="4" t="s">
        <v>5384</v>
      </c>
      <c r="G414" s="4" t="s">
        <v>116</v>
      </c>
      <c r="H414" s="4" t="s">
        <v>5385</v>
      </c>
      <c r="I414" s="4" t="s">
        <v>5386</v>
      </c>
      <c r="J414" s="4" t="s">
        <v>116</v>
      </c>
      <c r="K414" s="4" t="s">
        <v>116</v>
      </c>
      <c r="L414" s="4" t="s">
        <v>116</v>
      </c>
      <c r="M414" s="5" t="s">
        <v>5190</v>
      </c>
      <c r="N414" s="5" t="s">
        <v>5387</v>
      </c>
      <c r="O414" s="4" t="s">
        <v>112</v>
      </c>
      <c r="P414" s="6" t="s">
        <v>122</v>
      </c>
      <c r="Q414" s="7" t="s">
        <v>122</v>
      </c>
      <c r="R414" s="7" t="s">
        <v>122</v>
      </c>
      <c r="S414" s="9" t="s">
        <v>5388</v>
      </c>
      <c r="T414" s="30">
        <v>9782409018299</v>
      </c>
      <c r="U414" s="4" t="s">
        <v>124</v>
      </c>
      <c r="V414" s="29">
        <v>9782409017902</v>
      </c>
      <c r="W414" s="4" t="s">
        <v>125</v>
      </c>
      <c r="X414" s="4" t="s">
        <v>126</v>
      </c>
      <c r="Y414" s="4" t="s">
        <v>112</v>
      </c>
      <c r="Z414" s="29">
        <v>2019</v>
      </c>
      <c r="AA414" s="4" t="s">
        <v>127</v>
      </c>
      <c r="AB414" s="4" t="s">
        <v>164</v>
      </c>
      <c r="AC414" s="4" t="s">
        <v>129</v>
      </c>
      <c r="AD414" s="4" t="s">
        <v>130</v>
      </c>
      <c r="AE414" s="4" t="s">
        <v>131</v>
      </c>
      <c r="AF414" s="4" t="s">
        <v>132</v>
      </c>
      <c r="AG414" s="4" t="s">
        <v>133</v>
      </c>
      <c r="AH414" s="4" t="s">
        <v>134</v>
      </c>
      <c r="AI414" s="4" t="s">
        <v>135</v>
      </c>
      <c r="AJ414" s="4" t="s">
        <v>136</v>
      </c>
      <c r="AK414" s="4" t="s">
        <v>137</v>
      </c>
      <c r="AL414" s="4" t="s">
        <v>138</v>
      </c>
      <c r="AM414" s="4" t="s">
        <v>139</v>
      </c>
      <c r="AN414" s="4" t="s">
        <v>140</v>
      </c>
      <c r="AO414" s="4" t="s">
        <v>141</v>
      </c>
      <c r="AP414" s="4" t="s">
        <v>116</v>
      </c>
      <c r="AQ414" s="4" t="s">
        <v>5389</v>
      </c>
      <c r="AR414" s="4" t="s">
        <v>76</v>
      </c>
      <c r="AS414" s="4" t="s">
        <v>5390</v>
      </c>
      <c r="AT414" s="4" t="s">
        <v>5391</v>
      </c>
      <c r="AU414" s="4" t="s">
        <v>5391</v>
      </c>
      <c r="AV414" s="4" t="s">
        <v>5392</v>
      </c>
      <c r="AW414" s="4" t="s">
        <v>5393</v>
      </c>
      <c r="AX414" s="4" t="s">
        <v>5394</v>
      </c>
      <c r="AY414" s="4" t="s">
        <v>5395</v>
      </c>
      <c r="AZ414" s="4" t="s">
        <v>5395</v>
      </c>
      <c r="BA414" s="4" t="s">
        <v>1202</v>
      </c>
      <c r="BB414" s="4" t="s">
        <v>1202</v>
      </c>
      <c r="BC414" s="4" t="s">
        <v>5396</v>
      </c>
      <c r="BD414" s="4" t="s">
        <v>5397</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5398</v>
      </c>
      <c r="B415" s="4" t="s">
        <v>112</v>
      </c>
      <c r="C415" s="29">
        <v>20241220</v>
      </c>
      <c r="D415" s="4" t="s">
        <v>5399</v>
      </c>
      <c r="E415" s="4" t="s">
        <v>5400</v>
      </c>
      <c r="F415" s="4" t="s">
        <v>572</v>
      </c>
      <c r="G415" s="4" t="s">
        <v>116</v>
      </c>
      <c r="H415" s="4" t="s">
        <v>573</v>
      </c>
      <c r="I415" s="4" t="s">
        <v>116</v>
      </c>
      <c r="J415" s="4" t="s">
        <v>116</v>
      </c>
      <c r="K415" s="4" t="s">
        <v>116</v>
      </c>
      <c r="L415" s="4" t="s">
        <v>116</v>
      </c>
      <c r="M415" s="5" t="s">
        <v>5073</v>
      </c>
      <c r="N415" s="5" t="s">
        <v>4858</v>
      </c>
      <c r="O415" s="4" t="s">
        <v>112</v>
      </c>
      <c r="P415" s="6" t="s">
        <v>122</v>
      </c>
      <c r="Q415" s="7" t="s">
        <v>122</v>
      </c>
      <c r="R415" s="7" t="s">
        <v>122</v>
      </c>
      <c r="S415" s="9" t="s">
        <v>5401</v>
      </c>
      <c r="T415" s="30">
        <v>9782409020872</v>
      </c>
      <c r="U415" s="4" t="s">
        <v>124</v>
      </c>
      <c r="V415" s="29">
        <v>9782409020865</v>
      </c>
      <c r="W415" s="4" t="s">
        <v>125</v>
      </c>
      <c r="X415" s="4" t="s">
        <v>126</v>
      </c>
      <c r="Y415" s="4" t="s">
        <v>112</v>
      </c>
      <c r="Z415" s="29">
        <v>2019</v>
      </c>
      <c r="AA415" s="4" t="s">
        <v>127</v>
      </c>
      <c r="AB415" s="4" t="s">
        <v>385</v>
      </c>
      <c r="AC415" s="4" t="s">
        <v>129</v>
      </c>
      <c r="AD415" s="4" t="s">
        <v>130</v>
      </c>
      <c r="AE415" s="4" t="s">
        <v>131</v>
      </c>
      <c r="AF415" s="4" t="s">
        <v>132</v>
      </c>
      <c r="AG415" s="4" t="s">
        <v>133</v>
      </c>
      <c r="AH415" s="4" t="s">
        <v>134</v>
      </c>
      <c r="AI415" s="4" t="s">
        <v>135</v>
      </c>
      <c r="AJ415" s="4" t="s">
        <v>136</v>
      </c>
      <c r="AK415" s="4" t="s">
        <v>137</v>
      </c>
      <c r="AL415" s="4" t="s">
        <v>138</v>
      </c>
      <c r="AM415" s="4" t="s">
        <v>139</v>
      </c>
      <c r="AN415" s="4" t="s">
        <v>140</v>
      </c>
      <c r="AO415" s="4" t="s">
        <v>141</v>
      </c>
      <c r="AP415" s="4" t="s">
        <v>116</v>
      </c>
      <c r="AQ415" s="4" t="s">
        <v>5402</v>
      </c>
      <c r="AR415" s="4" t="s">
        <v>76</v>
      </c>
      <c r="AS415" s="4" t="s">
        <v>3411</v>
      </c>
      <c r="AT415" s="4" t="s">
        <v>5403</v>
      </c>
      <c r="AU415" s="4" t="s">
        <v>5404</v>
      </c>
      <c r="AV415" s="4" t="s">
        <v>5405</v>
      </c>
      <c r="AW415" s="4" t="s">
        <v>3413</v>
      </c>
      <c r="AX415" s="4" t="s">
        <v>5406</v>
      </c>
      <c r="AY415" s="4" t="s">
        <v>5407</v>
      </c>
      <c r="AZ415" s="4" t="s">
        <v>5408</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5409</v>
      </c>
      <c r="B416" s="4" t="s">
        <v>112</v>
      </c>
      <c r="C416" s="29">
        <v>20241220</v>
      </c>
      <c r="D416" s="4" t="s">
        <v>5410</v>
      </c>
      <c r="E416" s="4" t="s">
        <v>5411</v>
      </c>
      <c r="F416" s="4" t="s">
        <v>5412</v>
      </c>
      <c r="G416" s="4" t="s">
        <v>116</v>
      </c>
      <c r="H416" s="4" t="s">
        <v>5413</v>
      </c>
      <c r="I416" s="4" t="s">
        <v>5414</v>
      </c>
      <c r="J416" s="4" t="s">
        <v>5415</v>
      </c>
      <c r="K416" s="4" t="s">
        <v>116</v>
      </c>
      <c r="L416" s="4" t="s">
        <v>116</v>
      </c>
      <c r="M416" s="5" t="s">
        <v>5090</v>
      </c>
      <c r="N416" s="5" t="s">
        <v>5416</v>
      </c>
      <c r="O416" s="4" t="s">
        <v>112</v>
      </c>
      <c r="P416" s="6" t="s">
        <v>122</v>
      </c>
      <c r="Q416" s="7" t="s">
        <v>122</v>
      </c>
      <c r="R416" s="7" t="s">
        <v>122</v>
      </c>
      <c r="S416" s="9" t="s">
        <v>5417</v>
      </c>
      <c r="T416" s="30">
        <v>9782409017766</v>
      </c>
      <c r="U416" s="4" t="s">
        <v>124</v>
      </c>
      <c r="V416" s="29">
        <v>9782409017759</v>
      </c>
      <c r="W416" s="4" t="s">
        <v>125</v>
      </c>
      <c r="X416" s="4" t="s">
        <v>126</v>
      </c>
      <c r="Y416" s="4" t="s">
        <v>112</v>
      </c>
      <c r="Z416" s="29">
        <v>2019</v>
      </c>
      <c r="AA416" s="4" t="s">
        <v>127</v>
      </c>
      <c r="AB416" s="4" t="s">
        <v>5418</v>
      </c>
      <c r="AC416" s="4" t="s">
        <v>129</v>
      </c>
      <c r="AD416" s="4" t="s">
        <v>130</v>
      </c>
      <c r="AE416" s="4" t="s">
        <v>131</v>
      </c>
      <c r="AF416" s="4" t="s">
        <v>132</v>
      </c>
      <c r="AG416" s="4" t="s">
        <v>133</v>
      </c>
      <c r="AH416" s="4" t="s">
        <v>134</v>
      </c>
      <c r="AI416" s="4" t="s">
        <v>135</v>
      </c>
      <c r="AJ416" s="4" t="s">
        <v>136</v>
      </c>
      <c r="AK416" s="4" t="s">
        <v>137</v>
      </c>
      <c r="AL416" s="4" t="s">
        <v>138</v>
      </c>
      <c r="AM416" s="4" t="s">
        <v>139</v>
      </c>
      <c r="AN416" s="4" t="s">
        <v>140</v>
      </c>
      <c r="AO416" s="4" t="s">
        <v>141</v>
      </c>
      <c r="AP416" s="4" t="s">
        <v>116</v>
      </c>
      <c r="AQ416" s="4" t="s">
        <v>5419</v>
      </c>
      <c r="AR416" s="4" t="s">
        <v>76</v>
      </c>
      <c r="AS416" s="4" t="s">
        <v>785</v>
      </c>
      <c r="AT416" s="4" t="s">
        <v>5420</v>
      </c>
      <c r="AU416" s="4" t="s">
        <v>1284</v>
      </c>
      <c r="AV416" s="4" t="s">
        <v>5421</v>
      </c>
      <c r="AW416" s="4" t="s">
        <v>5422</v>
      </c>
      <c r="AX416" s="4" t="s">
        <v>5423</v>
      </c>
      <c r="AY416" s="4" t="s">
        <v>5424</v>
      </c>
      <c r="AZ416" s="4" t="s">
        <v>5425</v>
      </c>
      <c r="BA416" s="4" t="s">
        <v>711</v>
      </c>
      <c r="BB416" s="4" t="s">
        <v>5426</v>
      </c>
      <c r="BC416" s="4" t="s">
        <v>5427</v>
      </c>
      <c r="BD416" s="4" t="s">
        <v>1285</v>
      </c>
      <c r="BE416" s="4" t="s">
        <v>1286</v>
      </c>
      <c r="BF416" s="4" t="s">
        <v>1313</v>
      </c>
      <c r="BG416" s="4" t="s">
        <v>1287</v>
      </c>
      <c r="BH416" s="4" t="s">
        <v>5428</v>
      </c>
      <c r="BI416" s="4" t="s">
        <v>1289</v>
      </c>
      <c r="BJ416" s="4" t="s">
        <v>5429</v>
      </c>
      <c r="BK416" s="4" t="s">
        <v>184</v>
      </c>
      <c r="BL416" s="4" t="s">
        <v>1273</v>
      </c>
      <c r="BM416" s="4" t="s">
        <v>5430</v>
      </c>
      <c r="BN416" s="4" t="s">
        <v>1590</v>
      </c>
      <c r="BO416" s="4" t="s">
        <v>3660</v>
      </c>
      <c r="BP416" s="4" t="s">
        <v>3661</v>
      </c>
      <c r="BQ416" s="4" t="s">
        <v>3662</v>
      </c>
      <c r="BR416" s="4" t="s">
        <v>5431</v>
      </c>
      <c r="BS416" s="4" t="s">
        <v>3664</v>
      </c>
      <c r="BT416" s="4" t="s">
        <v>5432</v>
      </c>
      <c r="BU416" s="4" t="s">
        <v>3665</v>
      </c>
      <c r="BV416" s="4" t="s">
        <v>3666</v>
      </c>
      <c r="BW416" s="4" t="s">
        <v>3667</v>
      </c>
      <c r="BX416" s="4" t="s">
        <v>2702</v>
      </c>
      <c r="BY416" s="4" t="s">
        <v>5433</v>
      </c>
      <c r="BZ416" s="4" t="s">
        <v>116</v>
      </c>
      <c r="CA416" s="4" t="s">
        <v>116</v>
      </c>
    </row>
    <row r="417" spans="1:79" ht="20.100000000000001" customHeight="1" x14ac:dyDescent="0.2">
      <c r="A417" s="4" t="s">
        <v>5434</v>
      </c>
      <c r="B417" s="4" t="s">
        <v>112</v>
      </c>
      <c r="C417" s="29">
        <v>20241220</v>
      </c>
      <c r="D417" s="4" t="s">
        <v>5435</v>
      </c>
      <c r="E417" s="4" t="s">
        <v>5436</v>
      </c>
      <c r="F417" s="4" t="s">
        <v>5437</v>
      </c>
      <c r="G417" s="4" t="s">
        <v>116</v>
      </c>
      <c r="H417" s="4" t="s">
        <v>5438</v>
      </c>
      <c r="I417" s="4" t="s">
        <v>116</v>
      </c>
      <c r="J417" s="4" t="s">
        <v>116</v>
      </c>
      <c r="K417" s="4" t="s">
        <v>116</v>
      </c>
      <c r="L417" s="4" t="s">
        <v>116</v>
      </c>
      <c r="M417" s="5" t="s">
        <v>5058</v>
      </c>
      <c r="N417" s="5" t="s">
        <v>5439</v>
      </c>
      <c r="O417" s="4" t="s">
        <v>112</v>
      </c>
      <c r="P417" s="6" t="s">
        <v>122</v>
      </c>
      <c r="Q417" s="7" t="s">
        <v>122</v>
      </c>
      <c r="R417" s="7" t="s">
        <v>122</v>
      </c>
      <c r="S417" s="9" t="s">
        <v>5440</v>
      </c>
      <c r="T417" s="30">
        <v>9782409019135</v>
      </c>
      <c r="U417" s="4" t="s">
        <v>124</v>
      </c>
      <c r="V417" s="29">
        <v>9782409019128</v>
      </c>
      <c r="W417" s="4" t="s">
        <v>125</v>
      </c>
      <c r="X417" s="4" t="s">
        <v>126</v>
      </c>
      <c r="Y417" s="4" t="s">
        <v>112</v>
      </c>
      <c r="Z417" s="29">
        <v>2019</v>
      </c>
      <c r="AA417" s="4" t="s">
        <v>127</v>
      </c>
      <c r="AB417" s="4" t="s">
        <v>128</v>
      </c>
      <c r="AC417" s="4" t="s">
        <v>129</v>
      </c>
      <c r="AD417" s="4" t="s">
        <v>130</v>
      </c>
      <c r="AE417" s="4" t="s">
        <v>131</v>
      </c>
      <c r="AF417" s="4" t="s">
        <v>132</v>
      </c>
      <c r="AG417" s="4" t="s">
        <v>133</v>
      </c>
      <c r="AH417" s="4" t="s">
        <v>134</v>
      </c>
      <c r="AI417" s="4" t="s">
        <v>135</v>
      </c>
      <c r="AJ417" s="4" t="s">
        <v>136</v>
      </c>
      <c r="AK417" s="4" t="s">
        <v>137</v>
      </c>
      <c r="AL417" s="4" t="s">
        <v>138</v>
      </c>
      <c r="AM417" s="4" t="s">
        <v>139</v>
      </c>
      <c r="AN417" s="4" t="s">
        <v>140</v>
      </c>
      <c r="AO417" s="4" t="s">
        <v>141</v>
      </c>
      <c r="AP417" s="4" t="s">
        <v>116</v>
      </c>
      <c r="AQ417" s="4" t="s">
        <v>5441</v>
      </c>
      <c r="AR417" s="4" t="s">
        <v>76</v>
      </c>
      <c r="AS417" s="4" t="s">
        <v>5442</v>
      </c>
      <c r="AT417" s="4" t="s">
        <v>642</v>
      </c>
      <c r="AU417" s="4" t="s">
        <v>3873</v>
      </c>
      <c r="AV417" s="4" t="s">
        <v>5443</v>
      </c>
      <c r="AW417" s="4" t="s">
        <v>5444</v>
      </c>
      <c r="AX417" s="4" t="s">
        <v>5445</v>
      </c>
      <c r="AY417" s="4" t="s">
        <v>5446</v>
      </c>
      <c r="AZ417" s="4" t="s">
        <v>4029</v>
      </c>
      <c r="BA417" s="4" t="s">
        <v>5447</v>
      </c>
      <c r="BB417" s="4" t="s">
        <v>5448</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5449</v>
      </c>
      <c r="B418" s="4" t="s">
        <v>112</v>
      </c>
      <c r="C418" s="29">
        <v>20241220</v>
      </c>
      <c r="D418" s="4" t="s">
        <v>5450</v>
      </c>
      <c r="E418" s="4" t="s">
        <v>5451</v>
      </c>
      <c r="F418" s="4" t="s">
        <v>5452</v>
      </c>
      <c r="G418" s="4" t="s">
        <v>116</v>
      </c>
      <c r="H418" s="4" t="s">
        <v>5453</v>
      </c>
      <c r="I418" s="4" t="s">
        <v>116</v>
      </c>
      <c r="J418" s="4" t="s">
        <v>116</v>
      </c>
      <c r="K418" s="4" t="s">
        <v>116</v>
      </c>
      <c r="L418" s="4" t="s">
        <v>116</v>
      </c>
      <c r="M418" s="5" t="s">
        <v>5049</v>
      </c>
      <c r="N418" s="5" t="s">
        <v>1829</v>
      </c>
      <c r="O418" s="4" t="s">
        <v>112</v>
      </c>
      <c r="P418" s="6" t="s">
        <v>122</v>
      </c>
      <c r="Q418" s="7" t="s">
        <v>122</v>
      </c>
      <c r="R418" s="7" t="s">
        <v>122</v>
      </c>
      <c r="S418" s="9" t="s">
        <v>5454</v>
      </c>
      <c r="T418" s="30">
        <v>9782409017131</v>
      </c>
      <c r="U418" s="4" t="s">
        <v>124</v>
      </c>
      <c r="V418" s="29">
        <v>9782409017117</v>
      </c>
      <c r="W418" s="4" t="s">
        <v>125</v>
      </c>
      <c r="X418" s="4" t="s">
        <v>126</v>
      </c>
      <c r="Y418" s="4" t="s">
        <v>112</v>
      </c>
      <c r="Z418" s="29">
        <v>2019</v>
      </c>
      <c r="AA418" s="4" t="s">
        <v>127</v>
      </c>
      <c r="AB418" s="4" t="s">
        <v>164</v>
      </c>
      <c r="AC418" s="4" t="s">
        <v>129</v>
      </c>
      <c r="AD418" s="4" t="s">
        <v>130</v>
      </c>
      <c r="AE418" s="4" t="s">
        <v>131</v>
      </c>
      <c r="AF418" s="4" t="s">
        <v>132</v>
      </c>
      <c r="AG418" s="4" t="s">
        <v>133</v>
      </c>
      <c r="AH418" s="4" t="s">
        <v>134</v>
      </c>
      <c r="AI418" s="4" t="s">
        <v>135</v>
      </c>
      <c r="AJ418" s="4" t="s">
        <v>136</v>
      </c>
      <c r="AK418" s="4" t="s">
        <v>137</v>
      </c>
      <c r="AL418" s="4" t="s">
        <v>138</v>
      </c>
      <c r="AM418" s="4" t="s">
        <v>139</v>
      </c>
      <c r="AN418" s="4" t="s">
        <v>140</v>
      </c>
      <c r="AO418" s="4" t="s">
        <v>141</v>
      </c>
      <c r="AP418" s="4" t="s">
        <v>116</v>
      </c>
      <c r="AQ418" s="4" t="s">
        <v>5455</v>
      </c>
      <c r="AR418" s="4" t="s">
        <v>76</v>
      </c>
      <c r="AS418" s="4" t="s">
        <v>3452</v>
      </c>
      <c r="AT418" s="4" t="s">
        <v>5456</v>
      </c>
      <c r="AU418" s="4" t="s">
        <v>2742</v>
      </c>
      <c r="AV418" s="4" t="s">
        <v>3987</v>
      </c>
      <c r="AW418" s="4" t="s">
        <v>5430</v>
      </c>
      <c r="AX418" s="4" t="s">
        <v>5457</v>
      </c>
      <c r="AY418" s="4" t="s">
        <v>5458</v>
      </c>
      <c r="AZ418" s="4" t="s">
        <v>424</v>
      </c>
      <c r="BA418" s="4" t="s">
        <v>5459</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5460</v>
      </c>
      <c r="B419" s="4" t="s">
        <v>112</v>
      </c>
      <c r="C419" s="29">
        <v>20241220</v>
      </c>
      <c r="D419" s="4" t="s">
        <v>5461</v>
      </c>
      <c r="E419" s="4" t="s">
        <v>5462</v>
      </c>
      <c r="F419" s="4" t="s">
        <v>3773</v>
      </c>
      <c r="G419" s="4" t="s">
        <v>116</v>
      </c>
      <c r="H419" s="4" t="s">
        <v>3774</v>
      </c>
      <c r="I419" s="4" t="s">
        <v>116</v>
      </c>
      <c r="J419" s="4" t="s">
        <v>116</v>
      </c>
      <c r="K419" s="4" t="s">
        <v>116</v>
      </c>
      <c r="L419" s="4" t="s">
        <v>116</v>
      </c>
      <c r="M419" s="5" t="s">
        <v>5235</v>
      </c>
      <c r="N419" s="5" t="s">
        <v>1702</v>
      </c>
      <c r="O419" s="4" t="s">
        <v>112</v>
      </c>
      <c r="P419" s="6" t="s">
        <v>122</v>
      </c>
      <c r="Q419" s="7" t="s">
        <v>122</v>
      </c>
      <c r="R419" s="7" t="s">
        <v>122</v>
      </c>
      <c r="S419" s="9" t="s">
        <v>5463</v>
      </c>
      <c r="T419" s="30">
        <v>9782409019418</v>
      </c>
      <c r="U419" s="4" t="s">
        <v>124</v>
      </c>
      <c r="V419" s="29">
        <v>9782409019395</v>
      </c>
      <c r="W419" s="4" t="s">
        <v>125</v>
      </c>
      <c r="X419" s="4" t="s">
        <v>126</v>
      </c>
      <c r="Y419" s="4" t="s">
        <v>112</v>
      </c>
      <c r="Z419" s="29">
        <v>2019</v>
      </c>
      <c r="AA419" s="4" t="s">
        <v>127</v>
      </c>
      <c r="AB419" s="4" t="s">
        <v>249</v>
      </c>
      <c r="AC419" s="4" t="s">
        <v>129</v>
      </c>
      <c r="AD419" s="4" t="s">
        <v>130</v>
      </c>
      <c r="AE419" s="4" t="s">
        <v>131</v>
      </c>
      <c r="AF419" s="4" t="s">
        <v>132</v>
      </c>
      <c r="AG419" s="4" t="s">
        <v>133</v>
      </c>
      <c r="AH419" s="4" t="s">
        <v>134</v>
      </c>
      <c r="AI419" s="4" t="s">
        <v>135</v>
      </c>
      <c r="AJ419" s="4" t="s">
        <v>136</v>
      </c>
      <c r="AK419" s="4" t="s">
        <v>137</v>
      </c>
      <c r="AL419" s="4" t="s">
        <v>138</v>
      </c>
      <c r="AM419" s="4" t="s">
        <v>139</v>
      </c>
      <c r="AN419" s="4" t="s">
        <v>140</v>
      </c>
      <c r="AO419" s="4" t="s">
        <v>141</v>
      </c>
      <c r="AP419" s="4" t="s">
        <v>116</v>
      </c>
      <c r="AQ419" s="4" t="s">
        <v>5464</v>
      </c>
      <c r="AR419" s="4" t="s">
        <v>76</v>
      </c>
      <c r="AS419" s="4" t="s">
        <v>5465</v>
      </c>
      <c r="AT419" s="4" t="s">
        <v>5466</v>
      </c>
      <c r="AU419" s="4" t="s">
        <v>5467</v>
      </c>
      <c r="AV419" s="4" t="s">
        <v>5468</v>
      </c>
      <c r="AW419" s="4" t="s">
        <v>5469</v>
      </c>
      <c r="AX419" s="4" t="s">
        <v>5470</v>
      </c>
      <c r="AY419" s="4" t="s">
        <v>4384</v>
      </c>
      <c r="AZ419" s="4" t="s">
        <v>2598</v>
      </c>
      <c r="BA419" s="4" t="s">
        <v>2762</v>
      </c>
      <c r="BB419" s="4" t="s">
        <v>5471</v>
      </c>
      <c r="BC419" s="4" t="s">
        <v>759</v>
      </c>
      <c r="BD419" s="4" t="s">
        <v>1637</v>
      </c>
      <c r="BE419" s="4" t="s">
        <v>5472</v>
      </c>
      <c r="BF419" s="4" t="s">
        <v>5473</v>
      </c>
      <c r="BG419" s="4" t="s">
        <v>1880</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5474</v>
      </c>
      <c r="B420" s="4" t="s">
        <v>112</v>
      </c>
      <c r="C420" s="29">
        <v>20241220</v>
      </c>
      <c r="D420" s="4" t="s">
        <v>5475</v>
      </c>
      <c r="E420" s="4" t="s">
        <v>5476</v>
      </c>
      <c r="F420" s="4" t="s">
        <v>1331</v>
      </c>
      <c r="G420" s="4" t="s">
        <v>116</v>
      </c>
      <c r="H420" s="4" t="s">
        <v>1332</v>
      </c>
      <c r="I420" s="4" t="s">
        <v>116</v>
      </c>
      <c r="J420" s="4" t="s">
        <v>116</v>
      </c>
      <c r="K420" s="4" t="s">
        <v>116</v>
      </c>
      <c r="L420" s="4" t="s">
        <v>116</v>
      </c>
      <c r="M420" s="5" t="s">
        <v>5025</v>
      </c>
      <c r="N420" s="5" t="s">
        <v>360</v>
      </c>
      <c r="O420" s="4" t="s">
        <v>112</v>
      </c>
      <c r="P420" s="6" t="s">
        <v>122</v>
      </c>
      <c r="Q420" s="7" t="s">
        <v>122</v>
      </c>
      <c r="R420" s="7" t="s">
        <v>122</v>
      </c>
      <c r="S420" s="9" t="s">
        <v>5477</v>
      </c>
      <c r="T420" s="30">
        <v>9782409020681</v>
      </c>
      <c r="U420" s="4" t="s">
        <v>124</v>
      </c>
      <c r="V420" s="29">
        <v>9782409020674</v>
      </c>
      <c r="W420" s="4" t="s">
        <v>125</v>
      </c>
      <c r="X420" s="4" t="s">
        <v>126</v>
      </c>
      <c r="Y420" s="4" t="s">
        <v>112</v>
      </c>
      <c r="Z420" s="29">
        <v>2019</v>
      </c>
      <c r="AA420" s="4" t="s">
        <v>127</v>
      </c>
      <c r="AB420" s="4" t="s">
        <v>876</v>
      </c>
      <c r="AC420" s="4" t="s">
        <v>129</v>
      </c>
      <c r="AD420" s="4" t="s">
        <v>130</v>
      </c>
      <c r="AE420" s="4" t="s">
        <v>131</v>
      </c>
      <c r="AF420" s="4" t="s">
        <v>132</v>
      </c>
      <c r="AG420" s="4" t="s">
        <v>133</v>
      </c>
      <c r="AH420" s="4" t="s">
        <v>134</v>
      </c>
      <c r="AI420" s="4" t="s">
        <v>135</v>
      </c>
      <c r="AJ420" s="4" t="s">
        <v>136</v>
      </c>
      <c r="AK420" s="4" t="s">
        <v>137</v>
      </c>
      <c r="AL420" s="4" t="s">
        <v>138</v>
      </c>
      <c r="AM420" s="4" t="s">
        <v>139</v>
      </c>
      <c r="AN420" s="4" t="s">
        <v>140</v>
      </c>
      <c r="AO420" s="4" t="s">
        <v>141</v>
      </c>
      <c r="AP420" s="4" t="s">
        <v>116</v>
      </c>
      <c r="AQ420" s="4" t="s">
        <v>5478</v>
      </c>
      <c r="AR420" s="4" t="s">
        <v>76</v>
      </c>
      <c r="AS420" s="4" t="s">
        <v>5479</v>
      </c>
      <c r="AT420" s="4" t="s">
        <v>5195</v>
      </c>
      <c r="AU420" s="4" t="s">
        <v>5480</v>
      </c>
      <c r="AV420" s="4" t="s">
        <v>3357</v>
      </c>
      <c r="AW420" s="4" t="s">
        <v>2862</v>
      </c>
      <c r="AX420" s="4" t="s">
        <v>5481</v>
      </c>
      <c r="AY420" s="4" t="s">
        <v>3359</v>
      </c>
      <c r="AZ420" s="4" t="s">
        <v>5482</v>
      </c>
      <c r="BA420" s="4" t="s">
        <v>5483</v>
      </c>
      <c r="BB420" s="4" t="s">
        <v>2011</v>
      </c>
      <c r="BC420" s="4" t="s">
        <v>5484</v>
      </c>
      <c r="BD420" s="4" t="s">
        <v>3363</v>
      </c>
      <c r="BE420" s="4" t="s">
        <v>5485</v>
      </c>
      <c r="BF420" s="4" t="s">
        <v>5486</v>
      </c>
      <c r="BG420" s="4" t="s">
        <v>5487</v>
      </c>
      <c r="BH420" s="4" t="s">
        <v>5488</v>
      </c>
      <c r="BI420" s="4" t="s">
        <v>5489</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5490</v>
      </c>
      <c r="B421" s="4" t="s">
        <v>112</v>
      </c>
      <c r="C421" s="29">
        <v>20241220</v>
      </c>
      <c r="D421" s="4" t="s">
        <v>5491</v>
      </c>
      <c r="E421" s="4" t="s">
        <v>5492</v>
      </c>
      <c r="F421" s="4" t="s">
        <v>5493</v>
      </c>
      <c r="G421" s="4" t="s">
        <v>116</v>
      </c>
      <c r="H421" s="4" t="s">
        <v>5494</v>
      </c>
      <c r="I421" s="4" t="s">
        <v>116</v>
      </c>
      <c r="J421" s="4" t="s">
        <v>116</v>
      </c>
      <c r="K421" s="4" t="s">
        <v>116</v>
      </c>
      <c r="L421" s="4" t="s">
        <v>116</v>
      </c>
      <c r="M421" s="5" t="s">
        <v>5037</v>
      </c>
      <c r="N421" s="5" t="s">
        <v>4018</v>
      </c>
      <c r="O421" s="4" t="s">
        <v>112</v>
      </c>
      <c r="P421" s="6" t="s">
        <v>122</v>
      </c>
      <c r="Q421" s="7" t="s">
        <v>122</v>
      </c>
      <c r="R421" s="7" t="s">
        <v>122</v>
      </c>
      <c r="S421" s="9" t="s">
        <v>5495</v>
      </c>
      <c r="T421" s="30">
        <v>9782409021541</v>
      </c>
      <c r="U421" s="4" t="s">
        <v>124</v>
      </c>
      <c r="V421" s="29">
        <v>9782409021534</v>
      </c>
      <c r="W421" s="4" t="s">
        <v>125</v>
      </c>
      <c r="X421" s="4" t="s">
        <v>126</v>
      </c>
      <c r="Y421" s="4" t="s">
        <v>112</v>
      </c>
      <c r="Z421" s="29">
        <v>2019</v>
      </c>
      <c r="AA421" s="4" t="s">
        <v>127</v>
      </c>
      <c r="AB421" s="4" t="s">
        <v>128</v>
      </c>
      <c r="AC421" s="4" t="s">
        <v>129</v>
      </c>
      <c r="AD421" s="4" t="s">
        <v>130</v>
      </c>
      <c r="AE421" s="4" t="s">
        <v>131</v>
      </c>
      <c r="AF421" s="4" t="s">
        <v>132</v>
      </c>
      <c r="AG421" s="4" t="s">
        <v>133</v>
      </c>
      <c r="AH421" s="4" t="s">
        <v>134</v>
      </c>
      <c r="AI421" s="4" t="s">
        <v>135</v>
      </c>
      <c r="AJ421" s="4" t="s">
        <v>136</v>
      </c>
      <c r="AK421" s="4" t="s">
        <v>137</v>
      </c>
      <c r="AL421" s="4" t="s">
        <v>138</v>
      </c>
      <c r="AM421" s="4" t="s">
        <v>139</v>
      </c>
      <c r="AN421" s="4" t="s">
        <v>140</v>
      </c>
      <c r="AO421" s="4" t="s">
        <v>141</v>
      </c>
      <c r="AP421" s="4" t="s">
        <v>116</v>
      </c>
      <c r="AQ421" s="4" t="s">
        <v>5496</v>
      </c>
      <c r="AR421" s="4" t="s">
        <v>76</v>
      </c>
      <c r="AS421" s="4" t="s">
        <v>642</v>
      </c>
      <c r="AT421" s="4" t="s">
        <v>5497</v>
      </c>
      <c r="AU421" s="4" t="s">
        <v>5498</v>
      </c>
      <c r="AV421" s="4" t="s">
        <v>5499</v>
      </c>
      <c r="AW421" s="4" t="s">
        <v>5500</v>
      </c>
      <c r="AX421" s="4" t="s">
        <v>5501</v>
      </c>
      <c r="AY421" s="4" t="s">
        <v>5502</v>
      </c>
      <c r="AZ421" s="4" t="s">
        <v>5503</v>
      </c>
      <c r="BA421" s="4" t="s">
        <v>5116</v>
      </c>
      <c r="BB421" s="4" t="s">
        <v>202</v>
      </c>
      <c r="BC421" s="4" t="s">
        <v>5504</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5505</v>
      </c>
      <c r="B422" s="4" t="s">
        <v>112</v>
      </c>
      <c r="C422" s="29">
        <v>20241220</v>
      </c>
      <c r="D422" s="4" t="s">
        <v>5506</v>
      </c>
      <c r="E422" s="4" t="s">
        <v>5048</v>
      </c>
      <c r="F422" s="4" t="s">
        <v>1318</v>
      </c>
      <c r="G422" s="4" t="s">
        <v>116</v>
      </c>
      <c r="H422" s="4" t="s">
        <v>1319</v>
      </c>
      <c r="I422" s="4" t="s">
        <v>116</v>
      </c>
      <c r="J422" s="4" t="s">
        <v>116</v>
      </c>
      <c r="K422" s="4" t="s">
        <v>116</v>
      </c>
      <c r="L422" s="4" t="s">
        <v>116</v>
      </c>
      <c r="M422" s="5" t="s">
        <v>5049</v>
      </c>
      <c r="N422" s="5" t="s">
        <v>1296</v>
      </c>
      <c r="O422" s="4" t="s">
        <v>112</v>
      </c>
      <c r="P422" s="6" t="s">
        <v>122</v>
      </c>
      <c r="Q422" s="7" t="s">
        <v>122</v>
      </c>
      <c r="R422" s="7" t="s">
        <v>122</v>
      </c>
      <c r="S422" s="9" t="s">
        <v>5507</v>
      </c>
      <c r="T422" s="30">
        <v>9782409017056</v>
      </c>
      <c r="U422" s="4" t="s">
        <v>124</v>
      </c>
      <c r="V422" s="29">
        <v>9782409017032</v>
      </c>
      <c r="W422" s="4" t="s">
        <v>125</v>
      </c>
      <c r="X422" s="4" t="s">
        <v>126</v>
      </c>
      <c r="Y422" s="4" t="s">
        <v>112</v>
      </c>
      <c r="Z422" s="29">
        <v>2019</v>
      </c>
      <c r="AA422" s="4" t="s">
        <v>127</v>
      </c>
      <c r="AB422" s="4" t="s">
        <v>333</v>
      </c>
      <c r="AC422" s="4" t="s">
        <v>129</v>
      </c>
      <c r="AD422" s="4" t="s">
        <v>130</v>
      </c>
      <c r="AE422" s="4" t="s">
        <v>131</v>
      </c>
      <c r="AF422" s="4" t="s">
        <v>132</v>
      </c>
      <c r="AG422" s="4" t="s">
        <v>133</v>
      </c>
      <c r="AH422" s="4" t="s">
        <v>134</v>
      </c>
      <c r="AI422" s="4" t="s">
        <v>135</v>
      </c>
      <c r="AJ422" s="4" t="s">
        <v>136</v>
      </c>
      <c r="AK422" s="4" t="s">
        <v>137</v>
      </c>
      <c r="AL422" s="4" t="s">
        <v>138</v>
      </c>
      <c r="AM422" s="4" t="s">
        <v>139</v>
      </c>
      <c r="AN422" s="4" t="s">
        <v>140</v>
      </c>
      <c r="AO422" s="4" t="s">
        <v>141</v>
      </c>
      <c r="AP422" s="4" t="s">
        <v>116</v>
      </c>
      <c r="AQ422" s="4" t="s">
        <v>5508</v>
      </c>
      <c r="AR422" s="4" t="s">
        <v>76</v>
      </c>
      <c r="AS422" s="4" t="s">
        <v>1867</v>
      </c>
      <c r="AT422" s="4" t="s">
        <v>1868</v>
      </c>
      <c r="AU422" s="4" t="s">
        <v>5509</v>
      </c>
      <c r="AV422" s="4" t="s">
        <v>1869</v>
      </c>
      <c r="AW422" s="4" t="s">
        <v>1870</v>
      </c>
      <c r="AX422" s="4" t="s">
        <v>4121</v>
      </c>
      <c r="AY422" s="4" t="s">
        <v>4883</v>
      </c>
      <c r="AZ422" s="4" t="s">
        <v>1073</v>
      </c>
      <c r="BA422" s="4" t="s">
        <v>1873</v>
      </c>
      <c r="BB422" s="4" t="s">
        <v>1874</v>
      </c>
      <c r="BC422" s="4" t="s">
        <v>586</v>
      </c>
      <c r="BD422" s="4" t="s">
        <v>1875</v>
      </c>
      <c r="BE422" s="4" t="s">
        <v>5510</v>
      </c>
      <c r="BF422" s="4" t="s">
        <v>5511</v>
      </c>
      <c r="BG422" s="4" t="s">
        <v>5512</v>
      </c>
      <c r="BH422" s="4" t="s">
        <v>1879</v>
      </c>
      <c r="BI422" s="4" t="s">
        <v>1880</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5513</v>
      </c>
      <c r="B423" s="4" t="s">
        <v>112</v>
      </c>
      <c r="C423" s="29">
        <v>20241220</v>
      </c>
      <c r="D423" s="4" t="s">
        <v>5514</v>
      </c>
      <c r="E423" s="4" t="s">
        <v>1767</v>
      </c>
      <c r="F423" s="4" t="s">
        <v>1768</v>
      </c>
      <c r="G423" s="4" t="s">
        <v>116</v>
      </c>
      <c r="H423" s="4" t="s">
        <v>1769</v>
      </c>
      <c r="I423" s="4" t="s">
        <v>116</v>
      </c>
      <c r="J423" s="4" t="s">
        <v>116</v>
      </c>
      <c r="K423" s="4" t="s">
        <v>116</v>
      </c>
      <c r="L423" s="4" t="s">
        <v>116</v>
      </c>
      <c r="M423" s="5" t="s">
        <v>5025</v>
      </c>
      <c r="N423" s="5" t="s">
        <v>2129</v>
      </c>
      <c r="O423" s="4" t="s">
        <v>112</v>
      </c>
      <c r="P423" s="6" t="s">
        <v>122</v>
      </c>
      <c r="Q423" s="7" t="s">
        <v>122</v>
      </c>
      <c r="R423" s="7" t="s">
        <v>122</v>
      </c>
      <c r="S423" s="9" t="s">
        <v>5515</v>
      </c>
      <c r="T423" s="30">
        <v>9782409020391</v>
      </c>
      <c r="U423" s="4" t="s">
        <v>124</v>
      </c>
      <c r="V423" s="29">
        <v>9782409020384</v>
      </c>
      <c r="W423" s="4" t="s">
        <v>125</v>
      </c>
      <c r="X423" s="4" t="s">
        <v>126</v>
      </c>
      <c r="Y423" s="4" t="s">
        <v>112</v>
      </c>
      <c r="Z423" s="29">
        <v>2019</v>
      </c>
      <c r="AA423" s="4" t="s">
        <v>127</v>
      </c>
      <c r="AB423" s="4" t="s">
        <v>914</v>
      </c>
      <c r="AC423" s="4" t="s">
        <v>129</v>
      </c>
      <c r="AD423" s="4" t="s">
        <v>130</v>
      </c>
      <c r="AE423" s="4" t="s">
        <v>131</v>
      </c>
      <c r="AF423" s="4" t="s">
        <v>132</v>
      </c>
      <c r="AG423" s="4" t="s">
        <v>133</v>
      </c>
      <c r="AH423" s="4" t="s">
        <v>134</v>
      </c>
      <c r="AI423" s="4" t="s">
        <v>135</v>
      </c>
      <c r="AJ423" s="4" t="s">
        <v>136</v>
      </c>
      <c r="AK423" s="4" t="s">
        <v>137</v>
      </c>
      <c r="AL423" s="4" t="s">
        <v>138</v>
      </c>
      <c r="AM423" s="4" t="s">
        <v>139</v>
      </c>
      <c r="AN423" s="4" t="s">
        <v>140</v>
      </c>
      <c r="AO423" s="4" t="s">
        <v>141</v>
      </c>
      <c r="AP423" s="4" t="s">
        <v>116</v>
      </c>
      <c r="AQ423" s="4" t="s">
        <v>5516</v>
      </c>
      <c r="AR423" s="4" t="s">
        <v>76</v>
      </c>
      <c r="AS423" s="4" t="s">
        <v>5517</v>
      </c>
      <c r="AT423" s="4" t="s">
        <v>1336</v>
      </c>
      <c r="AU423" s="4" t="s">
        <v>312</v>
      </c>
      <c r="AV423" s="4" t="s">
        <v>2347</v>
      </c>
      <c r="AW423" s="4" t="s">
        <v>313</v>
      </c>
      <c r="AX423" s="4" t="s">
        <v>5518</v>
      </c>
      <c r="AY423" s="4" t="s">
        <v>5519</v>
      </c>
      <c r="AZ423" s="4" t="s">
        <v>5520</v>
      </c>
      <c r="BA423" s="4" t="s">
        <v>2351</v>
      </c>
      <c r="BB423" s="4" t="s">
        <v>772</v>
      </c>
      <c r="BC423" s="4" t="s">
        <v>5521</v>
      </c>
      <c r="BD423" s="4" t="s">
        <v>5522</v>
      </c>
      <c r="BE423" s="4" t="s">
        <v>5523</v>
      </c>
      <c r="BF423" s="4" t="s">
        <v>5524</v>
      </c>
      <c r="BG423" s="4" t="s">
        <v>1075</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5525</v>
      </c>
      <c r="B424" s="4" t="s">
        <v>112</v>
      </c>
      <c r="C424" s="29">
        <v>20241220</v>
      </c>
      <c r="D424" s="4" t="s">
        <v>5526</v>
      </c>
      <c r="E424" s="4" t="s">
        <v>5527</v>
      </c>
      <c r="F424" s="4" t="s">
        <v>4914</v>
      </c>
      <c r="G424" s="4" t="s">
        <v>116</v>
      </c>
      <c r="H424" s="4" t="s">
        <v>4915</v>
      </c>
      <c r="I424" s="4" t="s">
        <v>116</v>
      </c>
      <c r="J424" s="4" t="s">
        <v>116</v>
      </c>
      <c r="K424" s="4" t="s">
        <v>116</v>
      </c>
      <c r="L424" s="4" t="s">
        <v>116</v>
      </c>
      <c r="M424" s="5" t="s">
        <v>5015</v>
      </c>
      <c r="N424" s="5" t="s">
        <v>360</v>
      </c>
      <c r="O424" s="4" t="s">
        <v>112</v>
      </c>
      <c r="P424" s="6" t="s">
        <v>122</v>
      </c>
      <c r="Q424" s="7" t="s">
        <v>122</v>
      </c>
      <c r="R424" s="7" t="s">
        <v>122</v>
      </c>
      <c r="S424" s="9" t="s">
        <v>5528</v>
      </c>
      <c r="T424" s="30">
        <v>9782409022197</v>
      </c>
      <c r="U424" s="4" t="s">
        <v>124</v>
      </c>
      <c r="V424" s="29">
        <v>9782409022180</v>
      </c>
      <c r="W424" s="4" t="s">
        <v>125</v>
      </c>
      <c r="X424" s="4" t="s">
        <v>126</v>
      </c>
      <c r="Y424" s="4" t="s">
        <v>112</v>
      </c>
      <c r="Z424" s="29">
        <v>2019</v>
      </c>
      <c r="AA424" s="4" t="s">
        <v>127</v>
      </c>
      <c r="AB424" s="4" t="s">
        <v>152</v>
      </c>
      <c r="AC424" s="4" t="s">
        <v>129</v>
      </c>
      <c r="AD424" s="4" t="s">
        <v>130</v>
      </c>
      <c r="AE424" s="4" t="s">
        <v>131</v>
      </c>
      <c r="AF424" s="4" t="s">
        <v>132</v>
      </c>
      <c r="AG424" s="4" t="s">
        <v>133</v>
      </c>
      <c r="AH424" s="4" t="s">
        <v>134</v>
      </c>
      <c r="AI424" s="4" t="s">
        <v>135</v>
      </c>
      <c r="AJ424" s="4" t="s">
        <v>136</v>
      </c>
      <c r="AK424" s="4" t="s">
        <v>137</v>
      </c>
      <c r="AL424" s="4" t="s">
        <v>138</v>
      </c>
      <c r="AM424" s="4" t="s">
        <v>139</v>
      </c>
      <c r="AN424" s="4" t="s">
        <v>140</v>
      </c>
      <c r="AO424" s="4" t="s">
        <v>141</v>
      </c>
      <c r="AP424" s="4" t="s">
        <v>116</v>
      </c>
      <c r="AQ424" s="4" t="s">
        <v>5529</v>
      </c>
      <c r="AR424" s="4" t="s">
        <v>76</v>
      </c>
      <c r="AS424" s="4" t="s">
        <v>5530</v>
      </c>
      <c r="AT424" s="4" t="s">
        <v>4918</v>
      </c>
      <c r="AU424" s="4" t="s">
        <v>5531</v>
      </c>
      <c r="AV424" s="4" t="s">
        <v>5531</v>
      </c>
      <c r="AW424" s="4" t="s">
        <v>5532</v>
      </c>
      <c r="AX424" s="4" t="s">
        <v>5532</v>
      </c>
      <c r="AY424" s="4" t="s">
        <v>5533</v>
      </c>
      <c r="AZ424" s="4" t="s">
        <v>5534</v>
      </c>
      <c r="BA424" s="4" t="s">
        <v>5535</v>
      </c>
      <c r="BB424" s="4" t="s">
        <v>5535</v>
      </c>
      <c r="BC424" s="4" t="s">
        <v>5536</v>
      </c>
      <c r="BD424" s="4" t="s">
        <v>5537</v>
      </c>
      <c r="BE424" s="4" t="s">
        <v>5538</v>
      </c>
      <c r="BF424" s="4" t="s">
        <v>5539</v>
      </c>
      <c r="BG424" s="4" t="s">
        <v>5540</v>
      </c>
      <c r="BH424" s="4" t="s">
        <v>5540</v>
      </c>
      <c r="BI424" s="4" t="s">
        <v>5541</v>
      </c>
      <c r="BJ424" s="4" t="s">
        <v>5542</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5543</v>
      </c>
      <c r="B425" s="4" t="s">
        <v>112</v>
      </c>
      <c r="C425" s="29">
        <v>20241220</v>
      </c>
      <c r="D425" s="4" t="s">
        <v>5544</v>
      </c>
      <c r="E425" s="4" t="s">
        <v>5545</v>
      </c>
      <c r="F425" s="4" t="s">
        <v>330</v>
      </c>
      <c r="G425" s="4" t="s">
        <v>116</v>
      </c>
      <c r="H425" s="4" t="s">
        <v>331</v>
      </c>
      <c r="I425" s="4" t="s">
        <v>116</v>
      </c>
      <c r="J425" s="4" t="s">
        <v>116</v>
      </c>
      <c r="K425" s="4" t="s">
        <v>116</v>
      </c>
      <c r="L425" s="4" t="s">
        <v>116</v>
      </c>
      <c r="M425" s="5" t="s">
        <v>5136</v>
      </c>
      <c r="N425" s="5" t="s">
        <v>5546</v>
      </c>
      <c r="O425" s="4" t="s">
        <v>112</v>
      </c>
      <c r="P425" s="6" t="s">
        <v>122</v>
      </c>
      <c r="Q425" s="7" t="s">
        <v>122</v>
      </c>
      <c r="R425" s="7" t="s">
        <v>122</v>
      </c>
      <c r="S425" s="9" t="s">
        <v>5547</v>
      </c>
      <c r="T425" s="30">
        <v>9782409018916</v>
      </c>
      <c r="U425" s="4" t="s">
        <v>124</v>
      </c>
      <c r="V425" s="29">
        <v>9782409018633</v>
      </c>
      <c r="W425" s="4" t="s">
        <v>125</v>
      </c>
      <c r="X425" s="4" t="s">
        <v>126</v>
      </c>
      <c r="Y425" s="4" t="s">
        <v>112</v>
      </c>
      <c r="Z425" s="29">
        <v>2019</v>
      </c>
      <c r="AA425" s="4" t="s">
        <v>127</v>
      </c>
      <c r="AB425" s="4" t="s">
        <v>249</v>
      </c>
      <c r="AC425" s="4" t="s">
        <v>129</v>
      </c>
      <c r="AD425" s="4" t="s">
        <v>130</v>
      </c>
      <c r="AE425" s="4" t="s">
        <v>131</v>
      </c>
      <c r="AF425" s="4" t="s">
        <v>132</v>
      </c>
      <c r="AG425" s="4" t="s">
        <v>133</v>
      </c>
      <c r="AH425" s="4" t="s">
        <v>134</v>
      </c>
      <c r="AI425" s="4" t="s">
        <v>135</v>
      </c>
      <c r="AJ425" s="4" t="s">
        <v>136</v>
      </c>
      <c r="AK425" s="4" t="s">
        <v>137</v>
      </c>
      <c r="AL425" s="4" t="s">
        <v>138</v>
      </c>
      <c r="AM425" s="4" t="s">
        <v>139</v>
      </c>
      <c r="AN425" s="4" t="s">
        <v>140</v>
      </c>
      <c r="AO425" s="4" t="s">
        <v>141</v>
      </c>
      <c r="AP425" s="4" t="s">
        <v>116</v>
      </c>
      <c r="AQ425" s="4" t="s">
        <v>5548</v>
      </c>
      <c r="AR425" s="4" t="s">
        <v>76</v>
      </c>
      <c r="AS425" s="4" t="s">
        <v>2426</v>
      </c>
      <c r="AT425" s="4" t="s">
        <v>5549</v>
      </c>
      <c r="AU425" s="4" t="s">
        <v>5550</v>
      </c>
      <c r="AV425" s="4" t="s">
        <v>2488</v>
      </c>
      <c r="AW425" s="4" t="s">
        <v>5551</v>
      </c>
      <c r="AX425" s="4" t="s">
        <v>5552</v>
      </c>
      <c r="AY425" s="4" t="s">
        <v>1869</v>
      </c>
      <c r="AZ425" s="4" t="s">
        <v>2491</v>
      </c>
      <c r="BA425" s="4" t="s">
        <v>5553</v>
      </c>
      <c r="BB425" s="4" t="s">
        <v>2429</v>
      </c>
      <c r="BC425" s="4" t="s">
        <v>2088</v>
      </c>
      <c r="BD425" s="4" t="s">
        <v>2766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5554</v>
      </c>
      <c r="B426" s="4" t="s">
        <v>112</v>
      </c>
      <c r="C426" s="29">
        <v>20241220</v>
      </c>
      <c r="D426" s="4" t="s">
        <v>5555</v>
      </c>
      <c r="E426" s="4" t="s">
        <v>5556</v>
      </c>
      <c r="F426" s="4" t="s">
        <v>5557</v>
      </c>
      <c r="G426" s="4" t="s">
        <v>116</v>
      </c>
      <c r="H426" s="4" t="s">
        <v>5558</v>
      </c>
      <c r="I426" s="4" t="s">
        <v>116</v>
      </c>
      <c r="J426" s="4" t="s">
        <v>116</v>
      </c>
      <c r="K426" s="4" t="s">
        <v>116</v>
      </c>
      <c r="L426" s="4" t="s">
        <v>116</v>
      </c>
      <c r="M426" s="5" t="s">
        <v>5295</v>
      </c>
      <c r="N426" s="5" t="s">
        <v>3906</v>
      </c>
      <c r="O426" s="4" t="s">
        <v>112</v>
      </c>
      <c r="P426" s="6" t="s">
        <v>122</v>
      </c>
      <c r="Q426" s="7" t="s">
        <v>122</v>
      </c>
      <c r="R426" s="7" t="s">
        <v>122</v>
      </c>
      <c r="S426" s="9" t="s">
        <v>5559</v>
      </c>
      <c r="T426" s="30">
        <v>9782409020155</v>
      </c>
      <c r="U426" s="4" t="s">
        <v>124</v>
      </c>
      <c r="V426" s="29">
        <v>9782409020131</v>
      </c>
      <c r="W426" s="4" t="s">
        <v>125</v>
      </c>
      <c r="X426" s="4" t="s">
        <v>126</v>
      </c>
      <c r="Y426" s="4" t="s">
        <v>112</v>
      </c>
      <c r="Z426" s="29">
        <v>2019</v>
      </c>
      <c r="AA426" s="4" t="s">
        <v>127</v>
      </c>
      <c r="AB426" s="4" t="s">
        <v>249</v>
      </c>
      <c r="AC426" s="4" t="s">
        <v>129</v>
      </c>
      <c r="AD426" s="4" t="s">
        <v>130</v>
      </c>
      <c r="AE426" s="4" t="s">
        <v>131</v>
      </c>
      <c r="AF426" s="4" t="s">
        <v>132</v>
      </c>
      <c r="AG426" s="4" t="s">
        <v>133</v>
      </c>
      <c r="AH426" s="4" t="s">
        <v>134</v>
      </c>
      <c r="AI426" s="4" t="s">
        <v>135</v>
      </c>
      <c r="AJ426" s="4" t="s">
        <v>136</v>
      </c>
      <c r="AK426" s="4" t="s">
        <v>137</v>
      </c>
      <c r="AL426" s="4" t="s">
        <v>138</v>
      </c>
      <c r="AM426" s="4" t="s">
        <v>139</v>
      </c>
      <c r="AN426" s="4" t="s">
        <v>140</v>
      </c>
      <c r="AO426" s="4" t="s">
        <v>141</v>
      </c>
      <c r="AP426" s="4" t="s">
        <v>116</v>
      </c>
      <c r="AQ426" s="4" t="s">
        <v>5560</v>
      </c>
      <c r="AR426" s="4" t="s">
        <v>76</v>
      </c>
      <c r="AS426" s="4" t="s">
        <v>5561</v>
      </c>
      <c r="AT426" s="4" t="s">
        <v>5562</v>
      </c>
      <c r="AU426" s="4" t="s">
        <v>5563</v>
      </c>
      <c r="AV426" s="4" t="s">
        <v>5564</v>
      </c>
      <c r="AW426" s="4" t="s">
        <v>5565</v>
      </c>
      <c r="AX426" s="4" t="s">
        <v>5566</v>
      </c>
      <c r="AY426" s="4" t="s">
        <v>4950</v>
      </c>
      <c r="AZ426" s="4" t="s">
        <v>5567</v>
      </c>
      <c r="BA426" s="4" t="s">
        <v>2763</v>
      </c>
      <c r="BB426" s="4" t="s">
        <v>5568</v>
      </c>
      <c r="BC426" s="4" t="s">
        <v>2782</v>
      </c>
      <c r="BD426" s="4" t="s">
        <v>3253</v>
      </c>
      <c r="BE426" s="4" t="s">
        <v>5569</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5570</v>
      </c>
      <c r="B427" s="4" t="s">
        <v>112</v>
      </c>
      <c r="C427" s="29">
        <v>20241220</v>
      </c>
      <c r="D427" s="4" t="s">
        <v>5571</v>
      </c>
      <c r="E427" s="4" t="s">
        <v>5572</v>
      </c>
      <c r="F427" s="4" t="s">
        <v>1161</v>
      </c>
      <c r="G427" s="4" t="s">
        <v>116</v>
      </c>
      <c r="H427" s="4" t="s">
        <v>1162</v>
      </c>
      <c r="I427" s="4" t="s">
        <v>116</v>
      </c>
      <c r="J427" s="4" t="s">
        <v>116</v>
      </c>
      <c r="K427" s="4" t="s">
        <v>116</v>
      </c>
      <c r="L427" s="4" t="s">
        <v>116</v>
      </c>
      <c r="M427" s="5" t="s">
        <v>5090</v>
      </c>
      <c r="N427" s="5" t="s">
        <v>5573</v>
      </c>
      <c r="O427" s="4" t="s">
        <v>112</v>
      </c>
      <c r="P427" s="6" t="s">
        <v>122</v>
      </c>
      <c r="Q427" s="7" t="s">
        <v>122</v>
      </c>
      <c r="R427" s="7" t="s">
        <v>122</v>
      </c>
      <c r="S427" s="9" t="s">
        <v>5574</v>
      </c>
      <c r="T427" s="30">
        <v>9782409017421</v>
      </c>
      <c r="U427" s="4" t="s">
        <v>124</v>
      </c>
      <c r="V427" s="29">
        <v>9782409017414</v>
      </c>
      <c r="W427" s="4" t="s">
        <v>125</v>
      </c>
      <c r="X427" s="4" t="s">
        <v>126</v>
      </c>
      <c r="Y427" s="4" t="s">
        <v>112</v>
      </c>
      <c r="Z427" s="29">
        <v>2019</v>
      </c>
      <c r="AA427" s="4" t="s">
        <v>127</v>
      </c>
      <c r="AB427" s="4" t="s">
        <v>128</v>
      </c>
      <c r="AC427" s="4" t="s">
        <v>129</v>
      </c>
      <c r="AD427" s="4" t="s">
        <v>130</v>
      </c>
      <c r="AE427" s="4" t="s">
        <v>131</v>
      </c>
      <c r="AF427" s="4" t="s">
        <v>132</v>
      </c>
      <c r="AG427" s="4" t="s">
        <v>133</v>
      </c>
      <c r="AH427" s="4" t="s">
        <v>134</v>
      </c>
      <c r="AI427" s="4" t="s">
        <v>135</v>
      </c>
      <c r="AJ427" s="4" t="s">
        <v>136</v>
      </c>
      <c r="AK427" s="4" t="s">
        <v>137</v>
      </c>
      <c r="AL427" s="4" t="s">
        <v>138</v>
      </c>
      <c r="AM427" s="4" t="s">
        <v>139</v>
      </c>
      <c r="AN427" s="4" t="s">
        <v>140</v>
      </c>
      <c r="AO427" s="4" t="s">
        <v>141</v>
      </c>
      <c r="AP427" s="4" t="s">
        <v>116</v>
      </c>
      <c r="AQ427" s="4" t="s">
        <v>5575</v>
      </c>
      <c r="AR427" s="4" t="s">
        <v>76</v>
      </c>
      <c r="AS427" s="4" t="s">
        <v>5576</v>
      </c>
      <c r="AT427" s="4" t="s">
        <v>711</v>
      </c>
      <c r="AU427" s="4" t="s">
        <v>5577</v>
      </c>
      <c r="AV427" s="4" t="s">
        <v>5578</v>
      </c>
      <c r="AW427" s="4" t="s">
        <v>5579</v>
      </c>
      <c r="AX427" s="4" t="s">
        <v>5580</v>
      </c>
      <c r="AY427" s="4" t="s">
        <v>5581</v>
      </c>
      <c r="AZ427" s="4" t="s">
        <v>5582</v>
      </c>
      <c r="BA427" s="4" t="s">
        <v>5583</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5584</v>
      </c>
      <c r="B428" s="4" t="s">
        <v>112</v>
      </c>
      <c r="C428" s="29">
        <v>20241220</v>
      </c>
      <c r="D428" s="4" t="s">
        <v>5585</v>
      </c>
      <c r="E428" s="4" t="s">
        <v>5586</v>
      </c>
      <c r="F428" s="4" t="s">
        <v>5587</v>
      </c>
      <c r="G428" s="4" t="s">
        <v>116</v>
      </c>
      <c r="H428" s="4" t="s">
        <v>5588</v>
      </c>
      <c r="I428" s="4" t="s">
        <v>116</v>
      </c>
      <c r="J428" s="4" t="s">
        <v>116</v>
      </c>
      <c r="K428" s="4" t="s">
        <v>116</v>
      </c>
      <c r="L428" s="4" t="s">
        <v>116</v>
      </c>
      <c r="M428" s="5" t="s">
        <v>5073</v>
      </c>
      <c r="N428" s="5" t="s">
        <v>1194</v>
      </c>
      <c r="O428" s="4" t="s">
        <v>112</v>
      </c>
      <c r="P428" s="6" t="s">
        <v>122</v>
      </c>
      <c r="Q428" s="7" t="s">
        <v>122</v>
      </c>
      <c r="R428" s="7" t="s">
        <v>122</v>
      </c>
      <c r="S428" s="9" t="s">
        <v>5589</v>
      </c>
      <c r="T428" s="30">
        <v>9782409020315</v>
      </c>
      <c r="U428" s="4" t="s">
        <v>124</v>
      </c>
      <c r="V428" s="29">
        <v>9782409020308</v>
      </c>
      <c r="W428" s="4" t="s">
        <v>125</v>
      </c>
      <c r="X428" s="4" t="s">
        <v>126</v>
      </c>
      <c r="Y428" s="4" t="s">
        <v>112</v>
      </c>
      <c r="Z428" s="29">
        <v>2019</v>
      </c>
      <c r="AA428" s="4" t="s">
        <v>127</v>
      </c>
      <c r="AB428" s="4" t="s">
        <v>164</v>
      </c>
      <c r="AC428" s="4" t="s">
        <v>129</v>
      </c>
      <c r="AD428" s="4" t="s">
        <v>130</v>
      </c>
      <c r="AE428" s="4" t="s">
        <v>131</v>
      </c>
      <c r="AF428" s="4" t="s">
        <v>132</v>
      </c>
      <c r="AG428" s="4" t="s">
        <v>133</v>
      </c>
      <c r="AH428" s="4" t="s">
        <v>134</v>
      </c>
      <c r="AI428" s="4" t="s">
        <v>135</v>
      </c>
      <c r="AJ428" s="4" t="s">
        <v>136</v>
      </c>
      <c r="AK428" s="4" t="s">
        <v>137</v>
      </c>
      <c r="AL428" s="4" t="s">
        <v>138</v>
      </c>
      <c r="AM428" s="4" t="s">
        <v>139</v>
      </c>
      <c r="AN428" s="4" t="s">
        <v>140</v>
      </c>
      <c r="AO428" s="4" t="s">
        <v>141</v>
      </c>
      <c r="AP428" s="4" t="s">
        <v>116</v>
      </c>
      <c r="AQ428" s="4" t="s">
        <v>5590</v>
      </c>
      <c r="AR428" s="4" t="s">
        <v>76</v>
      </c>
      <c r="AS428" s="4" t="s">
        <v>2194</v>
      </c>
      <c r="AT428" s="4" t="s">
        <v>5591</v>
      </c>
      <c r="AU428" s="4" t="s">
        <v>5592</v>
      </c>
      <c r="AV428" s="4" t="s">
        <v>5593</v>
      </c>
      <c r="AW428" s="4" t="s">
        <v>5594</v>
      </c>
      <c r="AX428" s="4" t="s">
        <v>2032</v>
      </c>
      <c r="AY428" s="4" t="s">
        <v>5595</v>
      </c>
      <c r="AZ428" s="4" t="s">
        <v>4829</v>
      </c>
      <c r="BA428" s="4" t="s">
        <v>5596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5597</v>
      </c>
      <c r="B429" s="4" t="s">
        <v>112</v>
      </c>
      <c r="C429" s="29">
        <v>20241220</v>
      </c>
      <c r="D429" s="4" t="s">
        <v>5598</v>
      </c>
      <c r="E429" s="4" t="s">
        <v>5599</v>
      </c>
      <c r="F429" s="4" t="s">
        <v>1360</v>
      </c>
      <c r="G429" s="4" t="s">
        <v>116</v>
      </c>
      <c r="H429" s="4" t="s">
        <v>1361</v>
      </c>
      <c r="I429" s="4" t="s">
        <v>116</v>
      </c>
      <c r="J429" s="4" t="s">
        <v>116</v>
      </c>
      <c r="K429" s="4" t="s">
        <v>116</v>
      </c>
      <c r="L429" s="4" t="s">
        <v>116</v>
      </c>
      <c r="M429" s="5" t="s">
        <v>5235</v>
      </c>
      <c r="N429" s="5" t="s">
        <v>5600</v>
      </c>
      <c r="O429" s="4" t="s">
        <v>112</v>
      </c>
      <c r="P429" s="6" t="s">
        <v>122</v>
      </c>
      <c r="Q429" s="7" t="s">
        <v>122</v>
      </c>
      <c r="R429" s="7" t="s">
        <v>122</v>
      </c>
      <c r="S429" s="9" t="s">
        <v>5601</v>
      </c>
      <c r="T429" s="30">
        <v>9782409019470</v>
      </c>
      <c r="U429" s="4" t="s">
        <v>124</v>
      </c>
      <c r="V429" s="29">
        <v>9782409019456</v>
      </c>
      <c r="W429" s="4" t="s">
        <v>125</v>
      </c>
      <c r="X429" s="4" t="s">
        <v>126</v>
      </c>
      <c r="Y429" s="4" t="s">
        <v>112</v>
      </c>
      <c r="Z429" s="29">
        <v>2019</v>
      </c>
      <c r="AA429" s="4" t="s">
        <v>127</v>
      </c>
      <c r="AB429" s="4" t="s">
        <v>152</v>
      </c>
      <c r="AC429" s="4" t="s">
        <v>129</v>
      </c>
      <c r="AD429" s="4" t="s">
        <v>130</v>
      </c>
      <c r="AE429" s="4" t="s">
        <v>131</v>
      </c>
      <c r="AF429" s="4" t="s">
        <v>132</v>
      </c>
      <c r="AG429" s="4" t="s">
        <v>133</v>
      </c>
      <c r="AH429" s="4" t="s">
        <v>134</v>
      </c>
      <c r="AI429" s="4" t="s">
        <v>135</v>
      </c>
      <c r="AJ429" s="4" t="s">
        <v>136</v>
      </c>
      <c r="AK429" s="4" t="s">
        <v>137</v>
      </c>
      <c r="AL429" s="4" t="s">
        <v>138</v>
      </c>
      <c r="AM429" s="4" t="s">
        <v>139</v>
      </c>
      <c r="AN429" s="4" t="s">
        <v>140</v>
      </c>
      <c r="AO429" s="4" t="s">
        <v>141</v>
      </c>
      <c r="AP429" s="4" t="s">
        <v>116</v>
      </c>
      <c r="AQ429" s="4" t="s">
        <v>5602</v>
      </c>
      <c r="AR429" s="4" t="s">
        <v>76</v>
      </c>
      <c r="AS429" s="4" t="s">
        <v>5603</v>
      </c>
      <c r="AT429" s="4" t="s">
        <v>3946</v>
      </c>
      <c r="AU429" s="4" t="s">
        <v>5604</v>
      </c>
      <c r="AV429" s="4" t="s">
        <v>5605</v>
      </c>
      <c r="AW429" s="4" t="s">
        <v>5606</v>
      </c>
      <c r="AX429" s="4" t="s">
        <v>3818</v>
      </c>
      <c r="AY429" s="4" t="s">
        <v>5607</v>
      </c>
      <c r="AZ429" s="4" t="s">
        <v>5608</v>
      </c>
      <c r="BA429" s="4" t="s">
        <v>756</v>
      </c>
      <c r="BB429" s="4" t="s">
        <v>5609</v>
      </c>
      <c r="BC429" s="4" t="s">
        <v>5610</v>
      </c>
      <c r="BD429" s="4" t="s">
        <v>5611</v>
      </c>
      <c r="BE429" s="4" t="s">
        <v>5612</v>
      </c>
      <c r="BF429" s="4" t="s">
        <v>5613</v>
      </c>
      <c r="BG429" s="4" t="s">
        <v>5614</v>
      </c>
      <c r="BH429" s="4" t="s">
        <v>3116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5615</v>
      </c>
      <c r="B430" s="4" t="s">
        <v>112</v>
      </c>
      <c r="C430" s="29">
        <v>20241220</v>
      </c>
      <c r="D430" s="4" t="s">
        <v>5616</v>
      </c>
      <c r="E430" s="4" t="s">
        <v>5617</v>
      </c>
      <c r="F430" s="4" t="s">
        <v>5618</v>
      </c>
      <c r="G430" s="4" t="s">
        <v>116</v>
      </c>
      <c r="H430" s="4" t="s">
        <v>5619</v>
      </c>
      <c r="I430" s="4" t="s">
        <v>116</v>
      </c>
      <c r="J430" s="4" t="s">
        <v>116</v>
      </c>
      <c r="K430" s="4" t="s">
        <v>116</v>
      </c>
      <c r="L430" s="4" t="s">
        <v>116</v>
      </c>
      <c r="M430" s="5" t="s">
        <v>5620</v>
      </c>
      <c r="N430" s="5" t="s">
        <v>5621</v>
      </c>
      <c r="O430" s="4" t="s">
        <v>112</v>
      </c>
      <c r="P430" s="6" t="s">
        <v>122</v>
      </c>
      <c r="Q430" s="7" t="s">
        <v>122</v>
      </c>
      <c r="R430" s="7" t="s">
        <v>122</v>
      </c>
      <c r="S430" s="9" t="s">
        <v>5622</v>
      </c>
      <c r="T430" s="30">
        <v>9782409013096</v>
      </c>
      <c r="U430" s="4" t="s">
        <v>124</v>
      </c>
      <c r="V430" s="29">
        <v>9782409012839</v>
      </c>
      <c r="W430" s="4" t="s">
        <v>125</v>
      </c>
      <c r="X430" s="4" t="s">
        <v>126</v>
      </c>
      <c r="Y430" s="4" t="s">
        <v>112</v>
      </c>
      <c r="Z430" s="29">
        <v>2018</v>
      </c>
      <c r="AA430" s="4" t="s">
        <v>127</v>
      </c>
      <c r="AB430" s="4" t="s">
        <v>152</v>
      </c>
      <c r="AC430" s="4" t="s">
        <v>129</v>
      </c>
      <c r="AD430" s="4" t="s">
        <v>130</v>
      </c>
      <c r="AE430" s="4" t="s">
        <v>131</v>
      </c>
      <c r="AF430" s="4" t="s">
        <v>132</v>
      </c>
      <c r="AG430" s="4" t="s">
        <v>133</v>
      </c>
      <c r="AH430" s="4" t="s">
        <v>134</v>
      </c>
      <c r="AI430" s="4" t="s">
        <v>135</v>
      </c>
      <c r="AJ430" s="4" t="s">
        <v>136</v>
      </c>
      <c r="AK430" s="4" t="s">
        <v>137</v>
      </c>
      <c r="AL430" s="4" t="s">
        <v>138</v>
      </c>
      <c r="AM430" s="4" t="s">
        <v>139</v>
      </c>
      <c r="AN430" s="4" t="s">
        <v>140</v>
      </c>
      <c r="AO430" s="4" t="s">
        <v>141</v>
      </c>
      <c r="AP430" s="4" t="s">
        <v>116</v>
      </c>
      <c r="AQ430" s="4" t="s">
        <v>5623</v>
      </c>
      <c r="AR430" s="4" t="s">
        <v>76</v>
      </c>
      <c r="AS430" s="4" t="s">
        <v>5624</v>
      </c>
      <c r="AT430" s="4" t="s">
        <v>2646</v>
      </c>
      <c r="AU430" s="4" t="s">
        <v>5625</v>
      </c>
      <c r="AV430" s="4" t="s">
        <v>5626</v>
      </c>
      <c r="AW430" s="4" t="s">
        <v>2181</v>
      </c>
      <c r="AX430" s="4" t="s">
        <v>2155</v>
      </c>
      <c r="AY430" s="4" t="s">
        <v>2417</v>
      </c>
      <c r="AZ430" s="4" t="s">
        <v>5627</v>
      </c>
      <c r="BA430" s="4" t="s">
        <v>5628</v>
      </c>
      <c r="BB430" s="4" t="s">
        <v>408</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5629</v>
      </c>
      <c r="B431" s="4" t="s">
        <v>112</v>
      </c>
      <c r="C431" s="29">
        <v>20241220</v>
      </c>
      <c r="D431" s="4" t="s">
        <v>5630</v>
      </c>
      <c r="E431" s="4" t="s">
        <v>5631</v>
      </c>
      <c r="F431" s="4" t="s">
        <v>4418</v>
      </c>
      <c r="G431" s="4" t="s">
        <v>116</v>
      </c>
      <c r="H431" s="4" t="s">
        <v>4419</v>
      </c>
      <c r="I431" s="4" t="s">
        <v>116</v>
      </c>
      <c r="J431" s="4" t="s">
        <v>116</v>
      </c>
      <c r="K431" s="4" t="s">
        <v>116</v>
      </c>
      <c r="L431" s="4" t="s">
        <v>116</v>
      </c>
      <c r="M431" s="5" t="s">
        <v>5632</v>
      </c>
      <c r="N431" s="5" t="s">
        <v>5633</v>
      </c>
      <c r="O431" s="4" t="s">
        <v>112</v>
      </c>
      <c r="P431" s="6" t="s">
        <v>122</v>
      </c>
      <c r="Q431" s="7" t="s">
        <v>122</v>
      </c>
      <c r="R431" s="7" t="s">
        <v>122</v>
      </c>
      <c r="S431" s="9" t="s">
        <v>5634</v>
      </c>
      <c r="T431" s="30">
        <v>9782409016271</v>
      </c>
      <c r="U431" s="4" t="s">
        <v>124</v>
      </c>
      <c r="V431" s="29">
        <v>9782409016219</v>
      </c>
      <c r="W431" s="4" t="s">
        <v>125</v>
      </c>
      <c r="X431" s="4" t="s">
        <v>126</v>
      </c>
      <c r="Y431" s="4" t="s">
        <v>112</v>
      </c>
      <c r="Z431" s="29">
        <v>2018</v>
      </c>
      <c r="AA431" s="4" t="s">
        <v>127</v>
      </c>
      <c r="AB431" s="4" t="s">
        <v>164</v>
      </c>
      <c r="AC431" s="4" t="s">
        <v>129</v>
      </c>
      <c r="AD431" s="4" t="s">
        <v>130</v>
      </c>
      <c r="AE431" s="4" t="s">
        <v>131</v>
      </c>
      <c r="AF431" s="4" t="s">
        <v>132</v>
      </c>
      <c r="AG431" s="4" t="s">
        <v>133</v>
      </c>
      <c r="AH431" s="4" t="s">
        <v>134</v>
      </c>
      <c r="AI431" s="4" t="s">
        <v>135</v>
      </c>
      <c r="AJ431" s="4" t="s">
        <v>136</v>
      </c>
      <c r="AK431" s="4" t="s">
        <v>137</v>
      </c>
      <c r="AL431" s="4" t="s">
        <v>138</v>
      </c>
      <c r="AM431" s="4" t="s">
        <v>139</v>
      </c>
      <c r="AN431" s="4" t="s">
        <v>140</v>
      </c>
      <c r="AO431" s="4" t="s">
        <v>141</v>
      </c>
      <c r="AP431" s="4" t="s">
        <v>116</v>
      </c>
      <c r="AQ431" s="4" t="s">
        <v>5635</v>
      </c>
      <c r="AR431" s="4" t="s">
        <v>76</v>
      </c>
      <c r="AS431" s="4" t="s">
        <v>5636</v>
      </c>
      <c r="AT431" s="4" t="s">
        <v>681</v>
      </c>
      <c r="AU431" s="4" t="s">
        <v>5637</v>
      </c>
      <c r="AV431" s="4" t="s">
        <v>4353</v>
      </c>
      <c r="AW431" s="4" t="s">
        <v>5638</v>
      </c>
      <c r="AX431" s="4" t="s">
        <v>5639</v>
      </c>
      <c r="AY431" s="4" t="s">
        <v>4582</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5640</v>
      </c>
      <c r="B432" s="4" t="s">
        <v>112</v>
      </c>
      <c r="C432" s="29">
        <v>20241220</v>
      </c>
      <c r="D432" s="4" t="s">
        <v>5641</v>
      </c>
      <c r="E432" s="4" t="s">
        <v>5642</v>
      </c>
      <c r="F432" s="4" t="s">
        <v>2293</v>
      </c>
      <c r="G432" s="4" t="s">
        <v>116</v>
      </c>
      <c r="H432" s="4" t="s">
        <v>2294</v>
      </c>
      <c r="I432" s="4" t="s">
        <v>116</v>
      </c>
      <c r="J432" s="4" t="s">
        <v>116</v>
      </c>
      <c r="K432" s="4" t="s">
        <v>116</v>
      </c>
      <c r="L432" s="4" t="s">
        <v>116</v>
      </c>
      <c r="M432" s="5" t="s">
        <v>5643</v>
      </c>
      <c r="N432" s="5" t="s">
        <v>476</v>
      </c>
      <c r="O432" s="4" t="s">
        <v>112</v>
      </c>
      <c r="P432" s="6" t="s">
        <v>122</v>
      </c>
      <c r="Q432" s="7" t="s">
        <v>122</v>
      </c>
      <c r="R432" s="7" t="s">
        <v>122</v>
      </c>
      <c r="S432" s="9" t="s">
        <v>5644</v>
      </c>
      <c r="T432" s="30">
        <v>9782409014253</v>
      </c>
      <c r="U432" s="4" t="s">
        <v>124</v>
      </c>
      <c r="V432" s="29">
        <v>9782409014246</v>
      </c>
      <c r="W432" s="4" t="s">
        <v>125</v>
      </c>
      <c r="X432" s="4" t="s">
        <v>126</v>
      </c>
      <c r="Y432" s="4" t="s">
        <v>112</v>
      </c>
      <c r="Z432" s="29">
        <v>2018</v>
      </c>
      <c r="AA432" s="4" t="s">
        <v>127</v>
      </c>
      <c r="AB432" s="4" t="s">
        <v>1043</v>
      </c>
      <c r="AC432" s="4" t="s">
        <v>129</v>
      </c>
      <c r="AD432" s="4" t="s">
        <v>130</v>
      </c>
      <c r="AE432" s="4" t="s">
        <v>131</v>
      </c>
      <c r="AF432" s="4" t="s">
        <v>132</v>
      </c>
      <c r="AG432" s="4" t="s">
        <v>133</v>
      </c>
      <c r="AH432" s="4" t="s">
        <v>134</v>
      </c>
      <c r="AI432" s="4" t="s">
        <v>135</v>
      </c>
      <c r="AJ432" s="4" t="s">
        <v>136</v>
      </c>
      <c r="AK432" s="4" t="s">
        <v>137</v>
      </c>
      <c r="AL432" s="4" t="s">
        <v>138</v>
      </c>
      <c r="AM432" s="4" t="s">
        <v>139</v>
      </c>
      <c r="AN432" s="4" t="s">
        <v>140</v>
      </c>
      <c r="AO432" s="4" t="s">
        <v>141</v>
      </c>
      <c r="AP432" s="4" t="s">
        <v>116</v>
      </c>
      <c r="AQ432" s="4" t="s">
        <v>5645</v>
      </c>
      <c r="AR432" s="4" t="s">
        <v>76</v>
      </c>
      <c r="AS432" s="29">
        <v>210</v>
      </c>
      <c r="AT432" s="29">
        <v>210260</v>
      </c>
      <c r="AU432" s="4" t="s">
        <v>3718</v>
      </c>
      <c r="AV432" s="4" t="s">
        <v>1045</v>
      </c>
      <c r="AW432" s="4" t="s">
        <v>2032</v>
      </c>
      <c r="AX432" s="29">
        <v>260</v>
      </c>
      <c r="AY432" s="4" t="s">
        <v>4060</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5646</v>
      </c>
      <c r="B433" s="4" t="s">
        <v>112</v>
      </c>
      <c r="C433" s="29">
        <v>20241220</v>
      </c>
      <c r="D433" s="4" t="s">
        <v>5647</v>
      </c>
      <c r="E433" s="4" t="s">
        <v>559</v>
      </c>
      <c r="F433" s="4" t="s">
        <v>5648</v>
      </c>
      <c r="G433" s="4" t="s">
        <v>116</v>
      </c>
      <c r="H433" s="4" t="s">
        <v>4177</v>
      </c>
      <c r="I433" s="4" t="s">
        <v>116</v>
      </c>
      <c r="J433" s="4" t="s">
        <v>116</v>
      </c>
      <c r="K433" s="4" t="s">
        <v>116</v>
      </c>
      <c r="L433" s="4" t="s">
        <v>116</v>
      </c>
      <c r="M433" s="5" t="s">
        <v>5649</v>
      </c>
      <c r="N433" s="5" t="s">
        <v>4311</v>
      </c>
      <c r="O433" s="4" t="s">
        <v>112</v>
      </c>
      <c r="P433" s="6" t="s">
        <v>122</v>
      </c>
      <c r="Q433" s="7" t="s">
        <v>122</v>
      </c>
      <c r="R433" s="7" t="s">
        <v>122</v>
      </c>
      <c r="S433" s="9" t="s">
        <v>5650</v>
      </c>
      <c r="T433" s="30">
        <v>9782409011740</v>
      </c>
      <c r="U433" s="4" t="s">
        <v>124</v>
      </c>
      <c r="V433" s="29">
        <v>9782409011726</v>
      </c>
      <c r="W433" s="4" t="s">
        <v>125</v>
      </c>
      <c r="X433" s="4" t="s">
        <v>126</v>
      </c>
      <c r="Y433" s="4" t="s">
        <v>112</v>
      </c>
      <c r="Z433" s="29">
        <v>2018</v>
      </c>
      <c r="AA433" s="4" t="s">
        <v>127</v>
      </c>
      <c r="AB433" s="4" t="s">
        <v>152</v>
      </c>
      <c r="AC433" s="4" t="s">
        <v>129</v>
      </c>
      <c r="AD433" s="4" t="s">
        <v>130</v>
      </c>
      <c r="AE433" s="4" t="s">
        <v>131</v>
      </c>
      <c r="AF433" s="4" t="s">
        <v>132</v>
      </c>
      <c r="AG433" s="4" t="s">
        <v>133</v>
      </c>
      <c r="AH433" s="4" t="s">
        <v>134</v>
      </c>
      <c r="AI433" s="4" t="s">
        <v>135</v>
      </c>
      <c r="AJ433" s="4" t="s">
        <v>136</v>
      </c>
      <c r="AK433" s="4" t="s">
        <v>137</v>
      </c>
      <c r="AL433" s="4" t="s">
        <v>138</v>
      </c>
      <c r="AM433" s="4" t="s">
        <v>139</v>
      </c>
      <c r="AN433" s="4" t="s">
        <v>140</v>
      </c>
      <c r="AO433" s="4" t="s">
        <v>141</v>
      </c>
      <c r="AP433" s="4" t="s">
        <v>116</v>
      </c>
      <c r="AQ433" s="4" t="s">
        <v>5651</v>
      </c>
      <c r="AR433" s="4" t="s">
        <v>76</v>
      </c>
      <c r="AS433" s="4" t="s">
        <v>282</v>
      </c>
      <c r="AT433" s="4" t="s">
        <v>5652</v>
      </c>
      <c r="AU433" s="4" t="s">
        <v>565</v>
      </c>
      <c r="AV433" s="4" t="s">
        <v>567</v>
      </c>
      <c r="AW433" s="4" t="s">
        <v>2913</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5653</v>
      </c>
      <c r="B434" s="4" t="s">
        <v>112</v>
      </c>
      <c r="C434" s="29">
        <v>20241220</v>
      </c>
      <c r="D434" s="4" t="s">
        <v>5654</v>
      </c>
      <c r="E434" s="4" t="s">
        <v>303</v>
      </c>
      <c r="F434" s="4" t="s">
        <v>304</v>
      </c>
      <c r="G434" s="4" t="s">
        <v>116</v>
      </c>
      <c r="H434" s="4" t="s">
        <v>305</v>
      </c>
      <c r="I434" s="4" t="s">
        <v>306</v>
      </c>
      <c r="J434" s="4" t="s">
        <v>116</v>
      </c>
      <c r="K434" s="4" t="s">
        <v>116</v>
      </c>
      <c r="L434" s="4" t="s">
        <v>116</v>
      </c>
      <c r="M434" s="5" t="s">
        <v>5632</v>
      </c>
      <c r="N434" s="5" t="s">
        <v>351</v>
      </c>
      <c r="O434" s="4" t="s">
        <v>112</v>
      </c>
      <c r="P434" s="6" t="s">
        <v>122</v>
      </c>
      <c r="Q434" s="7" t="s">
        <v>122</v>
      </c>
      <c r="R434" s="7" t="s">
        <v>122</v>
      </c>
      <c r="S434" s="9" t="s">
        <v>5655</v>
      </c>
      <c r="T434" s="30">
        <v>9782409016059</v>
      </c>
      <c r="U434" s="4" t="s">
        <v>124</v>
      </c>
      <c r="V434" s="29">
        <v>9782409016042</v>
      </c>
      <c r="W434" s="4" t="s">
        <v>125</v>
      </c>
      <c r="X434" s="4" t="s">
        <v>126</v>
      </c>
      <c r="Y434" s="4" t="s">
        <v>112</v>
      </c>
      <c r="Z434" s="29">
        <v>2018</v>
      </c>
      <c r="AA434" s="4" t="s">
        <v>127</v>
      </c>
      <c r="AB434" s="4" t="s">
        <v>164</v>
      </c>
      <c r="AC434" s="4" t="s">
        <v>129</v>
      </c>
      <c r="AD434" s="4" t="s">
        <v>130</v>
      </c>
      <c r="AE434" s="4" t="s">
        <v>131</v>
      </c>
      <c r="AF434" s="4" t="s">
        <v>132</v>
      </c>
      <c r="AG434" s="4" t="s">
        <v>133</v>
      </c>
      <c r="AH434" s="4" t="s">
        <v>134</v>
      </c>
      <c r="AI434" s="4" t="s">
        <v>135</v>
      </c>
      <c r="AJ434" s="4" t="s">
        <v>136</v>
      </c>
      <c r="AK434" s="4" t="s">
        <v>137</v>
      </c>
      <c r="AL434" s="4" t="s">
        <v>138</v>
      </c>
      <c r="AM434" s="4" t="s">
        <v>139</v>
      </c>
      <c r="AN434" s="4" t="s">
        <v>140</v>
      </c>
      <c r="AO434" s="4" t="s">
        <v>141</v>
      </c>
      <c r="AP434" s="4" t="s">
        <v>116</v>
      </c>
      <c r="AQ434" s="4" t="s">
        <v>5656</v>
      </c>
      <c r="AR434" s="4" t="s">
        <v>76</v>
      </c>
      <c r="AS434" s="4" t="s">
        <v>310</v>
      </c>
      <c r="AT434" s="4" t="s">
        <v>311</v>
      </c>
      <c r="AU434" s="4" t="s">
        <v>5657</v>
      </c>
      <c r="AV434" s="4" t="s">
        <v>312</v>
      </c>
      <c r="AW434" s="4" t="s">
        <v>313</v>
      </c>
      <c r="AX434" s="4" t="s">
        <v>314</v>
      </c>
      <c r="AY434" s="4" t="s">
        <v>5658</v>
      </c>
      <c r="AZ434" s="4" t="s">
        <v>315</v>
      </c>
      <c r="BA434" s="4" t="s">
        <v>316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5659</v>
      </c>
      <c r="B435" s="4" t="s">
        <v>112</v>
      </c>
      <c r="C435" s="29">
        <v>20241220</v>
      </c>
      <c r="D435" s="4" t="s">
        <v>5585</v>
      </c>
      <c r="E435" s="4" t="s">
        <v>5660</v>
      </c>
      <c r="F435" s="4" t="s">
        <v>5661</v>
      </c>
      <c r="G435" s="4" t="s">
        <v>116</v>
      </c>
      <c r="H435" s="4" t="s">
        <v>116</v>
      </c>
      <c r="I435" s="4" t="s">
        <v>5662</v>
      </c>
      <c r="J435" s="4" t="s">
        <v>116</v>
      </c>
      <c r="K435" s="4" t="s">
        <v>116</v>
      </c>
      <c r="L435" s="4" t="s">
        <v>116</v>
      </c>
      <c r="M435" s="5" t="s">
        <v>5663</v>
      </c>
      <c r="N435" s="5" t="s">
        <v>5664</v>
      </c>
      <c r="O435" s="4" t="s">
        <v>112</v>
      </c>
      <c r="P435" s="6" t="s">
        <v>122</v>
      </c>
      <c r="Q435" s="7" t="s">
        <v>122</v>
      </c>
      <c r="R435" s="7" t="s">
        <v>122</v>
      </c>
      <c r="S435" s="9" t="s">
        <v>5665</v>
      </c>
      <c r="T435" s="30">
        <v>9782409015281</v>
      </c>
      <c r="U435" s="4" t="s">
        <v>124</v>
      </c>
      <c r="V435" s="29">
        <v>9782409015267</v>
      </c>
      <c r="W435" s="4" t="s">
        <v>125</v>
      </c>
      <c r="X435" s="4" t="s">
        <v>126</v>
      </c>
      <c r="Y435" s="4" t="s">
        <v>112</v>
      </c>
      <c r="Z435" s="29">
        <v>2018</v>
      </c>
      <c r="AA435" s="4" t="s">
        <v>127</v>
      </c>
      <c r="AB435" s="4" t="s">
        <v>152</v>
      </c>
      <c r="AC435" s="4" t="s">
        <v>129</v>
      </c>
      <c r="AD435" s="4" t="s">
        <v>130</v>
      </c>
      <c r="AE435" s="4" t="s">
        <v>131</v>
      </c>
      <c r="AF435" s="4" t="s">
        <v>132</v>
      </c>
      <c r="AG435" s="4" t="s">
        <v>133</v>
      </c>
      <c r="AH435" s="4" t="s">
        <v>134</v>
      </c>
      <c r="AI435" s="4" t="s">
        <v>135</v>
      </c>
      <c r="AJ435" s="4" t="s">
        <v>136</v>
      </c>
      <c r="AK435" s="4" t="s">
        <v>137</v>
      </c>
      <c r="AL435" s="4" t="s">
        <v>138</v>
      </c>
      <c r="AM435" s="4" t="s">
        <v>139</v>
      </c>
      <c r="AN435" s="4" t="s">
        <v>140</v>
      </c>
      <c r="AO435" s="4" t="s">
        <v>141</v>
      </c>
      <c r="AP435" s="4" t="s">
        <v>116</v>
      </c>
      <c r="AQ435" s="4" t="s">
        <v>5666</v>
      </c>
      <c r="AR435" s="4" t="s">
        <v>76</v>
      </c>
      <c r="AS435" s="4" t="s">
        <v>5667</v>
      </c>
      <c r="AT435" s="4" t="s">
        <v>5668</v>
      </c>
      <c r="AU435" s="4" t="s">
        <v>5668</v>
      </c>
      <c r="AV435" s="4" t="s">
        <v>2642</v>
      </c>
      <c r="AW435" s="4" t="s">
        <v>2642</v>
      </c>
      <c r="AX435" s="4" t="s">
        <v>5669</v>
      </c>
      <c r="AY435" s="4" t="s">
        <v>5669</v>
      </c>
      <c r="AZ435" s="4" t="s">
        <v>4568</v>
      </c>
      <c r="BA435" s="4" t="s">
        <v>5670</v>
      </c>
      <c r="BB435" s="4" t="s">
        <v>5671</v>
      </c>
      <c r="BC435" s="4" t="s">
        <v>5672</v>
      </c>
      <c r="BD435" s="4" t="s">
        <v>5673</v>
      </c>
      <c r="BE435" s="4" t="s">
        <v>5674</v>
      </c>
      <c r="BF435" s="4" t="s">
        <v>5674</v>
      </c>
      <c r="BG435" s="4" t="s">
        <v>5675</v>
      </c>
      <c r="BH435" s="4" t="s">
        <v>5676</v>
      </c>
      <c r="BI435" s="4" t="s">
        <v>5677</v>
      </c>
      <c r="BJ435" s="4" t="s">
        <v>5678</v>
      </c>
      <c r="BK435" s="4" t="s">
        <v>5679</v>
      </c>
      <c r="BL435" s="4" t="s">
        <v>5680</v>
      </c>
      <c r="BM435" s="4" t="s">
        <v>5681</v>
      </c>
      <c r="BN435" s="4" t="s">
        <v>5682</v>
      </c>
      <c r="BO435" s="4" t="s">
        <v>5682</v>
      </c>
      <c r="BP435" s="4" t="s">
        <v>5683</v>
      </c>
      <c r="BQ435" s="4" t="s">
        <v>5683</v>
      </c>
      <c r="BR435" s="4" t="s">
        <v>5684</v>
      </c>
      <c r="BS435" s="4" t="s">
        <v>5685</v>
      </c>
      <c r="BT435" s="4" t="s">
        <v>116</v>
      </c>
      <c r="BU435" s="4" t="s">
        <v>116</v>
      </c>
      <c r="BV435" s="4" t="s">
        <v>116</v>
      </c>
      <c r="BW435" s="4" t="s">
        <v>116</v>
      </c>
      <c r="BX435" s="4" t="s">
        <v>116</v>
      </c>
      <c r="BY435" s="4" t="s">
        <v>116</v>
      </c>
      <c r="BZ435" s="4" t="s">
        <v>116</v>
      </c>
      <c r="CA435" s="4" t="s">
        <v>116</v>
      </c>
    </row>
    <row r="436" spans="1:79" ht="20.100000000000001" customHeight="1" x14ac:dyDescent="0.2">
      <c r="A436" s="4" t="s">
        <v>5686</v>
      </c>
      <c r="B436" s="4" t="s">
        <v>112</v>
      </c>
      <c r="C436" s="29">
        <v>20241220</v>
      </c>
      <c r="D436" s="4" t="s">
        <v>5687</v>
      </c>
      <c r="E436" s="4" t="s">
        <v>5688</v>
      </c>
      <c r="F436" s="4" t="s">
        <v>5689</v>
      </c>
      <c r="G436" s="4" t="s">
        <v>116</v>
      </c>
      <c r="H436" s="4" t="s">
        <v>5690</v>
      </c>
      <c r="I436" s="4" t="s">
        <v>5691</v>
      </c>
      <c r="J436" s="4" t="s">
        <v>116</v>
      </c>
      <c r="K436" s="4" t="s">
        <v>116</v>
      </c>
      <c r="L436" s="4" t="s">
        <v>116</v>
      </c>
      <c r="M436" s="5" t="s">
        <v>5649</v>
      </c>
      <c r="N436" s="5" t="s">
        <v>3331</v>
      </c>
      <c r="O436" s="4" t="s">
        <v>112</v>
      </c>
      <c r="P436" s="6" t="s">
        <v>122</v>
      </c>
      <c r="Q436" s="7" t="s">
        <v>122</v>
      </c>
      <c r="R436" s="7" t="s">
        <v>122</v>
      </c>
      <c r="S436" s="9" t="s">
        <v>5692</v>
      </c>
      <c r="T436" s="30">
        <v>9782409012082</v>
      </c>
      <c r="U436" s="4" t="s">
        <v>124</v>
      </c>
      <c r="V436" s="29">
        <v>9782409012068</v>
      </c>
      <c r="W436" s="4" t="s">
        <v>125</v>
      </c>
      <c r="X436" s="4" t="s">
        <v>126</v>
      </c>
      <c r="Y436" s="4" t="s">
        <v>112</v>
      </c>
      <c r="Z436" s="29">
        <v>2018</v>
      </c>
      <c r="AA436" s="4" t="s">
        <v>127</v>
      </c>
      <c r="AB436" s="4" t="s">
        <v>152</v>
      </c>
      <c r="AC436" s="4" t="s">
        <v>129</v>
      </c>
      <c r="AD436" s="4" t="s">
        <v>130</v>
      </c>
      <c r="AE436" s="4" t="s">
        <v>131</v>
      </c>
      <c r="AF436" s="4" t="s">
        <v>132</v>
      </c>
      <c r="AG436" s="4" t="s">
        <v>133</v>
      </c>
      <c r="AH436" s="4" t="s">
        <v>134</v>
      </c>
      <c r="AI436" s="4" t="s">
        <v>135</v>
      </c>
      <c r="AJ436" s="4" t="s">
        <v>136</v>
      </c>
      <c r="AK436" s="4" t="s">
        <v>137</v>
      </c>
      <c r="AL436" s="4" t="s">
        <v>138</v>
      </c>
      <c r="AM436" s="4" t="s">
        <v>139</v>
      </c>
      <c r="AN436" s="4" t="s">
        <v>140</v>
      </c>
      <c r="AO436" s="4" t="s">
        <v>141</v>
      </c>
      <c r="AP436" s="4" t="s">
        <v>116</v>
      </c>
      <c r="AQ436" s="4" t="s">
        <v>5693</v>
      </c>
      <c r="AR436" s="4" t="s">
        <v>76</v>
      </c>
      <c r="AS436" s="4" t="s">
        <v>5694</v>
      </c>
      <c r="AT436" s="4" t="s">
        <v>5695</v>
      </c>
      <c r="AU436" s="4" t="s">
        <v>5696</v>
      </c>
      <c r="AV436" s="4" t="s">
        <v>5697</v>
      </c>
      <c r="AW436" s="4" t="s">
        <v>1526</v>
      </c>
      <c r="AX436" s="4" t="s">
        <v>3128</v>
      </c>
      <c r="AY436" s="4" t="s">
        <v>5698</v>
      </c>
      <c r="AZ436" s="4" t="s">
        <v>5699</v>
      </c>
      <c r="BA436" s="4" t="s">
        <v>1587</v>
      </c>
      <c r="BB436" s="4" t="s">
        <v>5700</v>
      </c>
      <c r="BC436" s="4" t="s">
        <v>5701</v>
      </c>
      <c r="BD436" s="4" t="s">
        <v>5702</v>
      </c>
      <c r="BE436" s="4" t="s">
        <v>4759</v>
      </c>
      <c r="BF436" s="4" t="s">
        <v>5703</v>
      </c>
      <c r="BG436" s="4" t="s">
        <v>4746</v>
      </c>
      <c r="BH436" s="4" t="s">
        <v>5704</v>
      </c>
      <c r="BI436" s="4" t="s">
        <v>5705</v>
      </c>
      <c r="BJ436" s="4" t="s">
        <v>4747</v>
      </c>
      <c r="BK436" s="4" t="s">
        <v>5706</v>
      </c>
      <c r="BL436" s="4" t="s">
        <v>5707</v>
      </c>
      <c r="BM436" s="4" t="s">
        <v>5708</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5709</v>
      </c>
      <c r="B437" s="4" t="s">
        <v>112</v>
      </c>
      <c r="C437" s="29">
        <v>20241220</v>
      </c>
      <c r="D437" s="4" t="s">
        <v>5710</v>
      </c>
      <c r="E437" s="4" t="s">
        <v>5711</v>
      </c>
      <c r="F437" s="4" t="s">
        <v>4089</v>
      </c>
      <c r="G437" s="4" t="s">
        <v>116</v>
      </c>
      <c r="H437" s="4" t="s">
        <v>4090</v>
      </c>
      <c r="I437" s="4" t="s">
        <v>116</v>
      </c>
      <c r="J437" s="4" t="s">
        <v>116</v>
      </c>
      <c r="K437" s="4" t="s">
        <v>116</v>
      </c>
      <c r="L437" s="4" t="s">
        <v>116</v>
      </c>
      <c r="M437" s="5" t="s">
        <v>5712</v>
      </c>
      <c r="N437" s="5" t="s">
        <v>2237</v>
      </c>
      <c r="O437" s="4" t="s">
        <v>112</v>
      </c>
      <c r="P437" s="6" t="s">
        <v>122</v>
      </c>
      <c r="Q437" s="7" t="s">
        <v>122</v>
      </c>
      <c r="R437" s="7" t="s">
        <v>122</v>
      </c>
      <c r="S437" s="9" t="s">
        <v>5713</v>
      </c>
      <c r="T437" s="30">
        <v>9782409013409</v>
      </c>
      <c r="U437" s="4" t="s">
        <v>124</v>
      </c>
      <c r="V437" s="29">
        <v>9782409013393</v>
      </c>
      <c r="W437" s="4" t="s">
        <v>125</v>
      </c>
      <c r="X437" s="4" t="s">
        <v>126</v>
      </c>
      <c r="Y437" s="4" t="s">
        <v>112</v>
      </c>
      <c r="Z437" s="29">
        <v>2018</v>
      </c>
      <c r="AA437" s="4" t="s">
        <v>127</v>
      </c>
      <c r="AB437" s="4" t="s">
        <v>260</v>
      </c>
      <c r="AC437" s="4" t="s">
        <v>129</v>
      </c>
      <c r="AD437" s="4" t="s">
        <v>130</v>
      </c>
      <c r="AE437" s="4" t="s">
        <v>131</v>
      </c>
      <c r="AF437" s="4" t="s">
        <v>132</v>
      </c>
      <c r="AG437" s="4" t="s">
        <v>133</v>
      </c>
      <c r="AH437" s="4" t="s">
        <v>134</v>
      </c>
      <c r="AI437" s="4" t="s">
        <v>135</v>
      </c>
      <c r="AJ437" s="4" t="s">
        <v>136</v>
      </c>
      <c r="AK437" s="4" t="s">
        <v>137</v>
      </c>
      <c r="AL437" s="4" t="s">
        <v>138</v>
      </c>
      <c r="AM437" s="4" t="s">
        <v>139</v>
      </c>
      <c r="AN437" s="4" t="s">
        <v>140</v>
      </c>
      <c r="AO437" s="4" t="s">
        <v>141</v>
      </c>
      <c r="AP437" s="4" t="s">
        <v>116</v>
      </c>
      <c r="AQ437" s="4" t="s">
        <v>5714</v>
      </c>
      <c r="AR437" s="4" t="s">
        <v>76</v>
      </c>
      <c r="AS437" s="4" t="s">
        <v>5715</v>
      </c>
      <c r="AT437" s="4" t="s">
        <v>5716</v>
      </c>
      <c r="AU437" s="4" t="s">
        <v>1273</v>
      </c>
      <c r="AV437" s="4" t="s">
        <v>5717</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5718</v>
      </c>
      <c r="B438" s="4" t="s">
        <v>112</v>
      </c>
      <c r="C438" s="29">
        <v>20241220</v>
      </c>
      <c r="D438" s="4" t="s">
        <v>5719</v>
      </c>
      <c r="E438" s="4" t="s">
        <v>5720</v>
      </c>
      <c r="F438" s="4" t="s">
        <v>2570</v>
      </c>
      <c r="G438" s="4" t="s">
        <v>116</v>
      </c>
      <c r="H438" s="4" t="s">
        <v>2571</v>
      </c>
      <c r="I438" s="4" t="s">
        <v>116</v>
      </c>
      <c r="J438" s="4" t="s">
        <v>116</v>
      </c>
      <c r="K438" s="4" t="s">
        <v>116</v>
      </c>
      <c r="L438" s="4" t="s">
        <v>116</v>
      </c>
      <c r="M438" s="5" t="s">
        <v>5721</v>
      </c>
      <c r="N438" s="5" t="s">
        <v>3906</v>
      </c>
      <c r="O438" s="4" t="s">
        <v>112</v>
      </c>
      <c r="P438" s="6" t="s">
        <v>122</v>
      </c>
      <c r="Q438" s="7" t="s">
        <v>122</v>
      </c>
      <c r="R438" s="7" t="s">
        <v>122</v>
      </c>
      <c r="S438" s="9" t="s">
        <v>5722</v>
      </c>
      <c r="T438" s="30">
        <v>9782409014871</v>
      </c>
      <c r="U438" s="4" t="s">
        <v>124</v>
      </c>
      <c r="V438" s="29">
        <v>9782409014857</v>
      </c>
      <c r="W438" s="4" t="s">
        <v>125</v>
      </c>
      <c r="X438" s="4" t="s">
        <v>126</v>
      </c>
      <c r="Y438" s="4" t="s">
        <v>112</v>
      </c>
      <c r="Z438" s="29">
        <v>2018</v>
      </c>
      <c r="AA438" s="4" t="s">
        <v>127</v>
      </c>
      <c r="AB438" s="4" t="s">
        <v>876</v>
      </c>
      <c r="AC438" s="4" t="s">
        <v>129</v>
      </c>
      <c r="AD438" s="4" t="s">
        <v>130</v>
      </c>
      <c r="AE438" s="4" t="s">
        <v>131</v>
      </c>
      <c r="AF438" s="4" t="s">
        <v>132</v>
      </c>
      <c r="AG438" s="4" t="s">
        <v>133</v>
      </c>
      <c r="AH438" s="4" t="s">
        <v>134</v>
      </c>
      <c r="AI438" s="4" t="s">
        <v>135</v>
      </c>
      <c r="AJ438" s="4" t="s">
        <v>136</v>
      </c>
      <c r="AK438" s="4" t="s">
        <v>137</v>
      </c>
      <c r="AL438" s="4" t="s">
        <v>138</v>
      </c>
      <c r="AM438" s="4" t="s">
        <v>139</v>
      </c>
      <c r="AN438" s="4" t="s">
        <v>140</v>
      </c>
      <c r="AO438" s="4" t="s">
        <v>141</v>
      </c>
      <c r="AP438" s="4" t="s">
        <v>116</v>
      </c>
      <c r="AQ438" s="4" t="s">
        <v>5723</v>
      </c>
      <c r="AR438" s="4" t="s">
        <v>76</v>
      </c>
      <c r="AS438" s="4" t="s">
        <v>5724</v>
      </c>
      <c r="AT438" s="4" t="s">
        <v>5725</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5726</v>
      </c>
      <c r="B439" s="4" t="s">
        <v>112</v>
      </c>
      <c r="C439" s="29">
        <v>20241220</v>
      </c>
      <c r="D439" s="4" t="s">
        <v>5727</v>
      </c>
      <c r="E439" s="4" t="s">
        <v>5728</v>
      </c>
      <c r="F439" s="4" t="s">
        <v>5729</v>
      </c>
      <c r="G439" s="4" t="s">
        <v>116</v>
      </c>
      <c r="H439" s="4" t="s">
        <v>5730</v>
      </c>
      <c r="I439" s="4" t="s">
        <v>116</v>
      </c>
      <c r="J439" s="4" t="s">
        <v>116</v>
      </c>
      <c r="K439" s="4" t="s">
        <v>116</v>
      </c>
      <c r="L439" s="4" t="s">
        <v>116</v>
      </c>
      <c r="M439" s="5" t="s">
        <v>5712</v>
      </c>
      <c r="N439" s="5" t="s">
        <v>5731</v>
      </c>
      <c r="O439" s="4" t="s">
        <v>112</v>
      </c>
      <c r="P439" s="6" t="s">
        <v>122</v>
      </c>
      <c r="Q439" s="7" t="s">
        <v>122</v>
      </c>
      <c r="R439" s="7" t="s">
        <v>122</v>
      </c>
      <c r="S439" s="9" t="s">
        <v>5732</v>
      </c>
      <c r="T439" s="30">
        <v>9782409013331</v>
      </c>
      <c r="U439" s="4" t="s">
        <v>124</v>
      </c>
      <c r="V439" s="29">
        <v>9782409013324</v>
      </c>
      <c r="W439" s="4" t="s">
        <v>125</v>
      </c>
      <c r="X439" s="4" t="s">
        <v>126</v>
      </c>
      <c r="Y439" s="4" t="s">
        <v>112</v>
      </c>
      <c r="Z439" s="29">
        <v>2018</v>
      </c>
      <c r="AA439" s="4" t="s">
        <v>127</v>
      </c>
      <c r="AB439" s="4" t="s">
        <v>260</v>
      </c>
      <c r="AC439" s="4" t="s">
        <v>129</v>
      </c>
      <c r="AD439" s="4" t="s">
        <v>130</v>
      </c>
      <c r="AE439" s="4" t="s">
        <v>131</v>
      </c>
      <c r="AF439" s="4" t="s">
        <v>132</v>
      </c>
      <c r="AG439" s="4" t="s">
        <v>133</v>
      </c>
      <c r="AH439" s="4" t="s">
        <v>134</v>
      </c>
      <c r="AI439" s="4" t="s">
        <v>135</v>
      </c>
      <c r="AJ439" s="4" t="s">
        <v>136</v>
      </c>
      <c r="AK439" s="4" t="s">
        <v>137</v>
      </c>
      <c r="AL439" s="4" t="s">
        <v>138</v>
      </c>
      <c r="AM439" s="4" t="s">
        <v>139</v>
      </c>
      <c r="AN439" s="4" t="s">
        <v>140</v>
      </c>
      <c r="AO439" s="4" t="s">
        <v>141</v>
      </c>
      <c r="AP439" s="4" t="s">
        <v>116</v>
      </c>
      <c r="AQ439" s="4" t="s">
        <v>5733</v>
      </c>
      <c r="AR439" s="4" t="s">
        <v>76</v>
      </c>
      <c r="AS439" s="4" t="s">
        <v>5734</v>
      </c>
      <c r="AT439" s="4" t="s">
        <v>3983</v>
      </c>
      <c r="AU439" s="4" t="s">
        <v>1616</v>
      </c>
      <c r="AV439" s="4" t="s">
        <v>3126</v>
      </c>
      <c r="AW439" s="4" t="s">
        <v>1526</v>
      </c>
      <c r="AX439" s="4" t="s">
        <v>179</v>
      </c>
      <c r="AY439" s="4" t="s">
        <v>3835</v>
      </c>
      <c r="AZ439" s="4" t="s">
        <v>1587</v>
      </c>
      <c r="BA439" s="4" t="s">
        <v>5735</v>
      </c>
      <c r="BB439" s="4" t="s">
        <v>5736</v>
      </c>
      <c r="BC439" s="4" t="s">
        <v>5737</v>
      </c>
      <c r="BD439" s="4" t="s">
        <v>5738</v>
      </c>
      <c r="BE439" s="4" t="s">
        <v>5739</v>
      </c>
      <c r="BF439" s="4" t="s">
        <v>5740</v>
      </c>
      <c r="BG439" s="4" t="s">
        <v>5741</v>
      </c>
      <c r="BH439" s="4" t="s">
        <v>5742</v>
      </c>
      <c r="BI439" s="4" t="s">
        <v>5743</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5744</v>
      </c>
      <c r="B440" s="4" t="s">
        <v>112</v>
      </c>
      <c r="C440" s="29">
        <v>20241220</v>
      </c>
      <c r="D440" s="4" t="s">
        <v>5745</v>
      </c>
      <c r="E440" s="4" t="s">
        <v>5746</v>
      </c>
      <c r="F440" s="4" t="s">
        <v>5747</v>
      </c>
      <c r="G440" s="4" t="s">
        <v>116</v>
      </c>
      <c r="H440" s="4" t="s">
        <v>5748</v>
      </c>
      <c r="I440" s="4" t="s">
        <v>116</v>
      </c>
      <c r="J440" s="4" t="s">
        <v>116</v>
      </c>
      <c r="K440" s="4" t="s">
        <v>116</v>
      </c>
      <c r="L440" s="4" t="s">
        <v>116</v>
      </c>
      <c r="M440" s="5" t="s">
        <v>5749</v>
      </c>
      <c r="N440" s="5" t="s">
        <v>767</v>
      </c>
      <c r="O440" s="4" t="s">
        <v>112</v>
      </c>
      <c r="P440" s="6" t="s">
        <v>122</v>
      </c>
      <c r="Q440" s="7" t="s">
        <v>122</v>
      </c>
      <c r="R440" s="7" t="s">
        <v>122</v>
      </c>
      <c r="S440" s="9" t="s">
        <v>5750</v>
      </c>
      <c r="T440" s="30">
        <v>9782409013775</v>
      </c>
      <c r="U440" s="4" t="s">
        <v>124</v>
      </c>
      <c r="V440" s="29">
        <v>9782409013768</v>
      </c>
      <c r="W440" s="4" t="s">
        <v>125</v>
      </c>
      <c r="X440" s="4" t="s">
        <v>126</v>
      </c>
      <c r="Y440" s="4" t="s">
        <v>112</v>
      </c>
      <c r="Z440" s="29">
        <v>2018</v>
      </c>
      <c r="AA440" s="4" t="s">
        <v>127</v>
      </c>
      <c r="AB440" s="4" t="s">
        <v>128</v>
      </c>
      <c r="AC440" s="4" t="s">
        <v>129</v>
      </c>
      <c r="AD440" s="4" t="s">
        <v>130</v>
      </c>
      <c r="AE440" s="4" t="s">
        <v>131</v>
      </c>
      <c r="AF440" s="4" t="s">
        <v>132</v>
      </c>
      <c r="AG440" s="4" t="s">
        <v>133</v>
      </c>
      <c r="AH440" s="4" t="s">
        <v>134</v>
      </c>
      <c r="AI440" s="4" t="s">
        <v>135</v>
      </c>
      <c r="AJ440" s="4" t="s">
        <v>136</v>
      </c>
      <c r="AK440" s="4" t="s">
        <v>137</v>
      </c>
      <c r="AL440" s="4" t="s">
        <v>138</v>
      </c>
      <c r="AM440" s="4" t="s">
        <v>139</v>
      </c>
      <c r="AN440" s="4" t="s">
        <v>140</v>
      </c>
      <c r="AO440" s="4" t="s">
        <v>141</v>
      </c>
      <c r="AP440" s="4" t="s">
        <v>116</v>
      </c>
      <c r="AQ440" s="4" t="s">
        <v>5751</v>
      </c>
      <c r="AR440" s="4" t="s">
        <v>76</v>
      </c>
      <c r="AS440" s="4" t="s">
        <v>2514</v>
      </c>
      <c r="AT440" s="4" t="s">
        <v>3113</v>
      </c>
      <c r="AU440" s="4" t="s">
        <v>440</v>
      </c>
      <c r="AV440" s="4" t="s">
        <v>2515</v>
      </c>
      <c r="AW440" s="4" t="s">
        <v>5752</v>
      </c>
      <c r="AX440" s="4" t="s">
        <v>5753</v>
      </c>
      <c r="AY440" s="4" t="s">
        <v>5754</v>
      </c>
      <c r="AZ440" s="4" t="s">
        <v>5755</v>
      </c>
      <c r="BA440" s="4" t="s">
        <v>2032</v>
      </c>
      <c r="BB440" s="4" t="s">
        <v>5756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5757</v>
      </c>
      <c r="B441" s="4" t="s">
        <v>112</v>
      </c>
      <c r="C441" s="29">
        <v>20241220</v>
      </c>
      <c r="D441" s="4" t="s">
        <v>5758</v>
      </c>
      <c r="E441" s="4" t="s">
        <v>5759</v>
      </c>
      <c r="F441" s="4" t="s">
        <v>5760</v>
      </c>
      <c r="G441" s="4" t="s">
        <v>116</v>
      </c>
      <c r="H441" s="4" t="s">
        <v>5761</v>
      </c>
      <c r="I441" s="4" t="s">
        <v>116</v>
      </c>
      <c r="J441" s="4" t="s">
        <v>116</v>
      </c>
      <c r="K441" s="4" t="s">
        <v>116</v>
      </c>
      <c r="L441" s="4" t="s">
        <v>116</v>
      </c>
      <c r="M441" s="5" t="s">
        <v>5649</v>
      </c>
      <c r="N441" s="5" t="s">
        <v>4262</v>
      </c>
      <c r="O441" s="4" t="s">
        <v>112</v>
      </c>
      <c r="P441" s="6" t="s">
        <v>122</v>
      </c>
      <c r="Q441" s="7" t="s">
        <v>122</v>
      </c>
      <c r="R441" s="7" t="s">
        <v>122</v>
      </c>
      <c r="S441" s="9" t="s">
        <v>5762</v>
      </c>
      <c r="T441" s="30">
        <v>9782409011955</v>
      </c>
      <c r="U441" s="4" t="s">
        <v>124</v>
      </c>
      <c r="V441" s="29">
        <v>9782409011948</v>
      </c>
      <c r="W441" s="4" t="s">
        <v>125</v>
      </c>
      <c r="X441" s="4" t="s">
        <v>126</v>
      </c>
      <c r="Y441" s="4" t="s">
        <v>112</v>
      </c>
      <c r="Z441" s="29">
        <v>2018</v>
      </c>
      <c r="AA441" s="4" t="s">
        <v>127</v>
      </c>
      <c r="AB441" s="4" t="s">
        <v>164</v>
      </c>
      <c r="AC441" s="4" t="s">
        <v>129</v>
      </c>
      <c r="AD441" s="4" t="s">
        <v>130</v>
      </c>
      <c r="AE441" s="4" t="s">
        <v>131</v>
      </c>
      <c r="AF441" s="4" t="s">
        <v>132</v>
      </c>
      <c r="AG441" s="4" t="s">
        <v>133</v>
      </c>
      <c r="AH441" s="4" t="s">
        <v>134</v>
      </c>
      <c r="AI441" s="4" t="s">
        <v>135</v>
      </c>
      <c r="AJ441" s="4" t="s">
        <v>136</v>
      </c>
      <c r="AK441" s="4" t="s">
        <v>137</v>
      </c>
      <c r="AL441" s="4" t="s">
        <v>138</v>
      </c>
      <c r="AM441" s="4" t="s">
        <v>139</v>
      </c>
      <c r="AN441" s="4" t="s">
        <v>140</v>
      </c>
      <c r="AO441" s="4" t="s">
        <v>141</v>
      </c>
      <c r="AP441" s="4" t="s">
        <v>116</v>
      </c>
      <c r="AQ441" s="4" t="s">
        <v>5763</v>
      </c>
      <c r="AR441" s="4" t="s">
        <v>76</v>
      </c>
      <c r="AS441" s="4" t="s">
        <v>1212</v>
      </c>
      <c r="AT441" s="4" t="s">
        <v>1214</v>
      </c>
      <c r="AU441" s="4" t="s">
        <v>5764</v>
      </c>
      <c r="AV441" s="4" t="s">
        <v>5765</v>
      </c>
      <c r="AW441" s="4" t="s">
        <v>5766</v>
      </c>
      <c r="AX441" s="4" t="s">
        <v>1226</v>
      </c>
      <c r="AY441" s="4" t="s">
        <v>5767</v>
      </c>
      <c r="AZ441" s="4" t="s">
        <v>4761</v>
      </c>
      <c r="BA441" s="4" t="s">
        <v>1227</v>
      </c>
      <c r="BB441" s="4" t="s">
        <v>5768</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5769</v>
      </c>
      <c r="B442" s="4" t="s">
        <v>112</v>
      </c>
      <c r="C442" s="29">
        <v>20241220</v>
      </c>
      <c r="D442" s="4" t="s">
        <v>5770</v>
      </c>
      <c r="E442" s="4" t="s">
        <v>116</v>
      </c>
      <c r="F442" s="4" t="s">
        <v>5771</v>
      </c>
      <c r="G442" s="4" t="s">
        <v>116</v>
      </c>
      <c r="H442" s="4" t="s">
        <v>5772</v>
      </c>
      <c r="I442" s="4" t="s">
        <v>116</v>
      </c>
      <c r="J442" s="4" t="s">
        <v>116</v>
      </c>
      <c r="K442" s="4" t="s">
        <v>116</v>
      </c>
      <c r="L442" s="4" t="s">
        <v>116</v>
      </c>
      <c r="M442" s="5" t="s">
        <v>5632</v>
      </c>
      <c r="N442" s="5" t="s">
        <v>5773</v>
      </c>
      <c r="O442" s="4" t="s">
        <v>112</v>
      </c>
      <c r="P442" s="6" t="s">
        <v>122</v>
      </c>
      <c r="Q442" s="7" t="s">
        <v>122</v>
      </c>
      <c r="R442" s="7" t="s">
        <v>122</v>
      </c>
      <c r="S442" s="9" t="s">
        <v>5774</v>
      </c>
      <c r="T442" s="30">
        <v>9782409016257</v>
      </c>
      <c r="U442" s="4" t="s">
        <v>124</v>
      </c>
      <c r="V442" s="29">
        <v>9782409016233</v>
      </c>
      <c r="W442" s="4" t="s">
        <v>125</v>
      </c>
      <c r="X442" s="4" t="s">
        <v>126</v>
      </c>
      <c r="Y442" s="4" t="s">
        <v>112</v>
      </c>
      <c r="Z442" s="29">
        <v>2018</v>
      </c>
      <c r="AA442" s="4" t="s">
        <v>127</v>
      </c>
      <c r="AB442" s="4" t="s">
        <v>576</v>
      </c>
      <c r="AC442" s="4" t="s">
        <v>129</v>
      </c>
      <c r="AD442" s="4" t="s">
        <v>130</v>
      </c>
      <c r="AE442" s="4" t="s">
        <v>131</v>
      </c>
      <c r="AF442" s="4" t="s">
        <v>132</v>
      </c>
      <c r="AG442" s="4" t="s">
        <v>133</v>
      </c>
      <c r="AH442" s="4" t="s">
        <v>134</v>
      </c>
      <c r="AI442" s="4" t="s">
        <v>135</v>
      </c>
      <c r="AJ442" s="4" t="s">
        <v>136</v>
      </c>
      <c r="AK442" s="4" t="s">
        <v>137</v>
      </c>
      <c r="AL442" s="4" t="s">
        <v>138</v>
      </c>
      <c r="AM442" s="4" t="s">
        <v>139</v>
      </c>
      <c r="AN442" s="4" t="s">
        <v>140</v>
      </c>
      <c r="AO442" s="4" t="s">
        <v>141</v>
      </c>
      <c r="AP442" s="4" t="s">
        <v>116</v>
      </c>
      <c r="AQ442" s="4" t="s">
        <v>5775</v>
      </c>
      <c r="AR442" s="4" t="s">
        <v>76</v>
      </c>
      <c r="AS442" s="4" t="s">
        <v>5776</v>
      </c>
      <c r="AT442" s="4" t="s">
        <v>5777</v>
      </c>
      <c r="AU442" s="4" t="s">
        <v>5778</v>
      </c>
      <c r="AV442" s="4" t="s">
        <v>2214</v>
      </c>
      <c r="AW442" s="4" t="s">
        <v>5779</v>
      </c>
      <c r="AX442" s="4" t="s">
        <v>5780</v>
      </c>
      <c r="AY442" s="4" t="s">
        <v>5781</v>
      </c>
      <c r="AZ442" s="4" t="s">
        <v>5782</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5783</v>
      </c>
      <c r="B443" s="4" t="s">
        <v>112</v>
      </c>
      <c r="C443" s="29">
        <v>20241220</v>
      </c>
      <c r="D443" s="4" t="s">
        <v>5784</v>
      </c>
      <c r="E443" s="4" t="s">
        <v>5259</v>
      </c>
      <c r="F443" s="4" t="s">
        <v>304</v>
      </c>
      <c r="G443" s="4" t="s">
        <v>116</v>
      </c>
      <c r="H443" s="4" t="s">
        <v>305</v>
      </c>
      <c r="I443" s="4" t="s">
        <v>306</v>
      </c>
      <c r="J443" s="4" t="s">
        <v>116</v>
      </c>
      <c r="K443" s="4" t="s">
        <v>116</v>
      </c>
      <c r="L443" s="4" t="s">
        <v>116</v>
      </c>
      <c r="M443" s="5" t="s">
        <v>5785</v>
      </c>
      <c r="N443" s="5" t="s">
        <v>5786</v>
      </c>
      <c r="O443" s="4" t="s">
        <v>112</v>
      </c>
      <c r="P443" s="6" t="s">
        <v>122</v>
      </c>
      <c r="Q443" s="7" t="s">
        <v>122</v>
      </c>
      <c r="R443" s="7" t="s">
        <v>122</v>
      </c>
      <c r="S443" s="9" t="s">
        <v>5787</v>
      </c>
      <c r="T443" s="30">
        <v>9782409016431</v>
      </c>
      <c r="U443" s="4" t="s">
        <v>124</v>
      </c>
      <c r="V443" s="29">
        <v>9782409016424</v>
      </c>
      <c r="W443" s="4" t="s">
        <v>125</v>
      </c>
      <c r="X443" s="4" t="s">
        <v>126</v>
      </c>
      <c r="Y443" s="4" t="s">
        <v>112</v>
      </c>
      <c r="Z443" s="29">
        <v>2018</v>
      </c>
      <c r="AA443" s="4" t="s">
        <v>127</v>
      </c>
      <c r="AB443" s="4" t="s">
        <v>914</v>
      </c>
      <c r="AC443" s="4" t="s">
        <v>129</v>
      </c>
      <c r="AD443" s="4" t="s">
        <v>130</v>
      </c>
      <c r="AE443" s="4" t="s">
        <v>131</v>
      </c>
      <c r="AF443" s="4" t="s">
        <v>132</v>
      </c>
      <c r="AG443" s="4" t="s">
        <v>133</v>
      </c>
      <c r="AH443" s="4" t="s">
        <v>134</v>
      </c>
      <c r="AI443" s="4" t="s">
        <v>135</v>
      </c>
      <c r="AJ443" s="4" t="s">
        <v>136</v>
      </c>
      <c r="AK443" s="4" t="s">
        <v>137</v>
      </c>
      <c r="AL443" s="4" t="s">
        <v>138</v>
      </c>
      <c r="AM443" s="4" t="s">
        <v>139</v>
      </c>
      <c r="AN443" s="4" t="s">
        <v>140</v>
      </c>
      <c r="AO443" s="4" t="s">
        <v>141</v>
      </c>
      <c r="AP443" s="4" t="s">
        <v>116</v>
      </c>
      <c r="AQ443" s="4" t="s">
        <v>5788</v>
      </c>
      <c r="AR443" s="4" t="s">
        <v>76</v>
      </c>
      <c r="AS443" s="4" t="s">
        <v>310</v>
      </c>
      <c r="AT443" s="4" t="s">
        <v>311</v>
      </c>
      <c r="AU443" s="4" t="s">
        <v>916</v>
      </c>
      <c r="AV443" s="4" t="s">
        <v>312</v>
      </c>
      <c r="AW443" s="4" t="s">
        <v>917</v>
      </c>
      <c r="AX443" s="4" t="s">
        <v>313</v>
      </c>
      <c r="AY443" s="4" t="s">
        <v>918</v>
      </c>
      <c r="AZ443" s="4" t="s">
        <v>919</v>
      </c>
      <c r="BA443" s="4" t="s">
        <v>920</v>
      </c>
      <c r="BB443" s="4" t="s">
        <v>921</v>
      </c>
      <c r="BC443" s="4" t="s">
        <v>922</v>
      </c>
      <c r="BD443" s="4" t="s">
        <v>5789</v>
      </c>
      <c r="BE443" s="4" t="s">
        <v>923</v>
      </c>
      <c r="BF443" s="4" t="s">
        <v>924</v>
      </c>
      <c r="BG443" s="4" t="s">
        <v>925</v>
      </c>
      <c r="BH443" s="4" t="s">
        <v>5264</v>
      </c>
      <c r="BI443" s="4" t="s">
        <v>927</v>
      </c>
      <c r="BJ443" s="4" t="s">
        <v>928</v>
      </c>
      <c r="BK443" s="4" t="s">
        <v>929</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5790</v>
      </c>
      <c r="B444" s="4" t="s">
        <v>112</v>
      </c>
      <c r="C444" s="29">
        <v>20241220</v>
      </c>
      <c r="D444" s="4" t="s">
        <v>5791</v>
      </c>
      <c r="E444" s="4" t="s">
        <v>5792</v>
      </c>
      <c r="F444" s="4" t="s">
        <v>5793</v>
      </c>
      <c r="G444" s="4" t="s">
        <v>116</v>
      </c>
      <c r="H444" s="4" t="s">
        <v>5794</v>
      </c>
      <c r="I444" s="4" t="s">
        <v>116</v>
      </c>
      <c r="J444" s="4" t="s">
        <v>116</v>
      </c>
      <c r="K444" s="4" t="s">
        <v>116</v>
      </c>
      <c r="L444" s="4" t="s">
        <v>116</v>
      </c>
      <c r="M444" s="5" t="s">
        <v>5795</v>
      </c>
      <c r="N444" s="5" t="s">
        <v>5796</v>
      </c>
      <c r="O444" s="4" t="s">
        <v>112</v>
      </c>
      <c r="P444" s="6" t="s">
        <v>122</v>
      </c>
      <c r="Q444" s="7" t="s">
        <v>122</v>
      </c>
      <c r="R444" s="7" t="s">
        <v>122</v>
      </c>
      <c r="S444" s="9" t="s">
        <v>5797</v>
      </c>
      <c r="T444" s="30">
        <v>9782409015830</v>
      </c>
      <c r="U444" s="4" t="s">
        <v>124</v>
      </c>
      <c r="V444" s="29">
        <v>9782409015823</v>
      </c>
      <c r="W444" s="4" t="s">
        <v>125</v>
      </c>
      <c r="X444" s="4" t="s">
        <v>126</v>
      </c>
      <c r="Y444" s="4" t="s">
        <v>112</v>
      </c>
      <c r="Z444" s="29">
        <v>2018</v>
      </c>
      <c r="AA444" s="4" t="s">
        <v>127</v>
      </c>
      <c r="AB444" s="4" t="s">
        <v>164</v>
      </c>
      <c r="AC444" s="4" t="s">
        <v>129</v>
      </c>
      <c r="AD444" s="4" t="s">
        <v>130</v>
      </c>
      <c r="AE444" s="4" t="s">
        <v>131</v>
      </c>
      <c r="AF444" s="4" t="s">
        <v>132</v>
      </c>
      <c r="AG444" s="4" t="s">
        <v>133</v>
      </c>
      <c r="AH444" s="4" t="s">
        <v>134</v>
      </c>
      <c r="AI444" s="4" t="s">
        <v>135</v>
      </c>
      <c r="AJ444" s="4" t="s">
        <v>136</v>
      </c>
      <c r="AK444" s="4" t="s">
        <v>137</v>
      </c>
      <c r="AL444" s="4" t="s">
        <v>138</v>
      </c>
      <c r="AM444" s="4" t="s">
        <v>139</v>
      </c>
      <c r="AN444" s="4" t="s">
        <v>140</v>
      </c>
      <c r="AO444" s="4" t="s">
        <v>141</v>
      </c>
      <c r="AP444" s="4" t="s">
        <v>116</v>
      </c>
      <c r="AQ444" s="4" t="s">
        <v>5798</v>
      </c>
      <c r="AR444" s="4" t="s">
        <v>76</v>
      </c>
      <c r="AS444" s="4" t="s">
        <v>755</v>
      </c>
      <c r="AT444" s="4" t="s">
        <v>3818</v>
      </c>
      <c r="AU444" s="4" t="s">
        <v>5799</v>
      </c>
      <c r="AV444" s="4" t="s">
        <v>1481</v>
      </c>
      <c r="AW444" s="4" t="s">
        <v>5800</v>
      </c>
      <c r="AX444" s="4" t="s">
        <v>2682</v>
      </c>
      <c r="AY444" s="4" t="s">
        <v>5801</v>
      </c>
      <c r="AZ444" s="4" t="s">
        <v>5802</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5803</v>
      </c>
      <c r="B445" s="4" t="s">
        <v>112</v>
      </c>
      <c r="C445" s="29">
        <v>20241220</v>
      </c>
      <c r="D445" s="4" t="s">
        <v>5804</v>
      </c>
      <c r="E445" s="4" t="s">
        <v>5805</v>
      </c>
      <c r="F445" s="4" t="s">
        <v>5806</v>
      </c>
      <c r="G445" s="4" t="s">
        <v>116</v>
      </c>
      <c r="H445" s="4" t="s">
        <v>5807</v>
      </c>
      <c r="I445" s="4" t="s">
        <v>116</v>
      </c>
      <c r="J445" s="4" t="s">
        <v>116</v>
      </c>
      <c r="K445" s="4" t="s">
        <v>116</v>
      </c>
      <c r="L445" s="4" t="s">
        <v>116</v>
      </c>
      <c r="M445" s="5" t="s">
        <v>5721</v>
      </c>
      <c r="N445" s="5" t="s">
        <v>972</v>
      </c>
      <c r="O445" s="4" t="s">
        <v>112</v>
      </c>
      <c r="P445" s="6" t="s">
        <v>122</v>
      </c>
      <c r="Q445" s="7" t="s">
        <v>122</v>
      </c>
      <c r="R445" s="7" t="s">
        <v>122</v>
      </c>
      <c r="S445" s="9" t="s">
        <v>5808</v>
      </c>
      <c r="T445" s="30">
        <v>9782409014741</v>
      </c>
      <c r="U445" s="4" t="s">
        <v>124</v>
      </c>
      <c r="V445" s="29">
        <v>9782409014734</v>
      </c>
      <c r="W445" s="4" t="s">
        <v>125</v>
      </c>
      <c r="X445" s="4" t="s">
        <v>126</v>
      </c>
      <c r="Y445" s="4" t="s">
        <v>112</v>
      </c>
      <c r="Z445" s="29">
        <v>2018</v>
      </c>
      <c r="AA445" s="4" t="s">
        <v>127</v>
      </c>
      <c r="AB445" s="4" t="s">
        <v>164</v>
      </c>
      <c r="AC445" s="4" t="s">
        <v>129</v>
      </c>
      <c r="AD445" s="4" t="s">
        <v>130</v>
      </c>
      <c r="AE445" s="4" t="s">
        <v>131</v>
      </c>
      <c r="AF445" s="4" t="s">
        <v>132</v>
      </c>
      <c r="AG445" s="4" t="s">
        <v>133</v>
      </c>
      <c r="AH445" s="4" t="s">
        <v>134</v>
      </c>
      <c r="AI445" s="4" t="s">
        <v>135</v>
      </c>
      <c r="AJ445" s="4" t="s">
        <v>136</v>
      </c>
      <c r="AK445" s="4" t="s">
        <v>137</v>
      </c>
      <c r="AL445" s="4" t="s">
        <v>138</v>
      </c>
      <c r="AM445" s="4" t="s">
        <v>139</v>
      </c>
      <c r="AN445" s="4" t="s">
        <v>140</v>
      </c>
      <c r="AO445" s="4" t="s">
        <v>141</v>
      </c>
      <c r="AP445" s="4" t="s">
        <v>116</v>
      </c>
      <c r="AQ445" s="4" t="s">
        <v>5809</v>
      </c>
      <c r="AR445" s="4" t="s">
        <v>76</v>
      </c>
      <c r="AS445" s="4" t="s">
        <v>5810</v>
      </c>
      <c r="AT445" s="4" t="s">
        <v>3411</v>
      </c>
      <c r="AU445" s="4" t="s">
        <v>3413</v>
      </c>
      <c r="AV445" s="4" t="s">
        <v>805</v>
      </c>
      <c r="AW445" s="4" t="s">
        <v>5811</v>
      </c>
      <c r="AX445" s="4" t="s">
        <v>1909</v>
      </c>
      <c r="AY445" s="4" t="s">
        <v>2278</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5812</v>
      </c>
      <c r="B446" s="4" t="s">
        <v>112</v>
      </c>
      <c r="C446" s="29">
        <v>20241220</v>
      </c>
      <c r="D446" s="4" t="s">
        <v>365</v>
      </c>
      <c r="E446" s="4" t="s">
        <v>5813</v>
      </c>
      <c r="F446" s="4" t="s">
        <v>3927</v>
      </c>
      <c r="G446" s="4" t="s">
        <v>116</v>
      </c>
      <c r="H446" s="4" t="s">
        <v>3928</v>
      </c>
      <c r="I446" s="4" t="s">
        <v>116</v>
      </c>
      <c r="J446" s="4" t="s">
        <v>116</v>
      </c>
      <c r="K446" s="4" t="s">
        <v>116</v>
      </c>
      <c r="L446" s="4" t="s">
        <v>116</v>
      </c>
      <c r="M446" s="5" t="s">
        <v>5795</v>
      </c>
      <c r="N446" s="5" t="s">
        <v>2259</v>
      </c>
      <c r="O446" s="4" t="s">
        <v>112</v>
      </c>
      <c r="P446" s="6" t="s">
        <v>122</v>
      </c>
      <c r="Q446" s="7" t="s">
        <v>122</v>
      </c>
      <c r="R446" s="7" t="s">
        <v>122</v>
      </c>
      <c r="S446" s="9" t="s">
        <v>5814</v>
      </c>
      <c r="T446" s="30">
        <v>9782409015779</v>
      </c>
      <c r="U446" s="4" t="s">
        <v>124</v>
      </c>
      <c r="V446" s="29">
        <v>9782409015762</v>
      </c>
      <c r="W446" s="4" t="s">
        <v>125</v>
      </c>
      <c r="X446" s="4" t="s">
        <v>126</v>
      </c>
      <c r="Y446" s="4" t="s">
        <v>112</v>
      </c>
      <c r="Z446" s="29">
        <v>2018</v>
      </c>
      <c r="AA446" s="4" t="s">
        <v>127</v>
      </c>
      <c r="AB446" s="4" t="s">
        <v>222</v>
      </c>
      <c r="AC446" s="4" t="s">
        <v>129</v>
      </c>
      <c r="AD446" s="4" t="s">
        <v>130</v>
      </c>
      <c r="AE446" s="4" t="s">
        <v>131</v>
      </c>
      <c r="AF446" s="4" t="s">
        <v>132</v>
      </c>
      <c r="AG446" s="4" t="s">
        <v>133</v>
      </c>
      <c r="AH446" s="4" t="s">
        <v>134</v>
      </c>
      <c r="AI446" s="4" t="s">
        <v>135</v>
      </c>
      <c r="AJ446" s="4" t="s">
        <v>136</v>
      </c>
      <c r="AK446" s="4" t="s">
        <v>137</v>
      </c>
      <c r="AL446" s="4" t="s">
        <v>138</v>
      </c>
      <c r="AM446" s="4" t="s">
        <v>139</v>
      </c>
      <c r="AN446" s="4" t="s">
        <v>140</v>
      </c>
      <c r="AO446" s="4" t="s">
        <v>141</v>
      </c>
      <c r="AP446" s="4" t="s">
        <v>116</v>
      </c>
      <c r="AQ446" s="4" t="s">
        <v>5815</v>
      </c>
      <c r="AR446" s="4" t="s">
        <v>76</v>
      </c>
      <c r="AS446" s="4" t="s">
        <v>3932</v>
      </c>
      <c r="AT446" s="4" t="s">
        <v>3933</v>
      </c>
      <c r="AU446" s="4" t="s">
        <v>3934</v>
      </c>
      <c r="AV446" s="4" t="s">
        <v>3935</v>
      </c>
      <c r="AW446" s="4" t="s">
        <v>5816</v>
      </c>
      <c r="AX446" s="4" t="s">
        <v>2263</v>
      </c>
      <c r="AY446" s="4" t="s">
        <v>232</v>
      </c>
      <c r="AZ446" s="4" t="s">
        <v>3937</v>
      </c>
      <c r="BA446" s="4" t="s">
        <v>3938</v>
      </c>
      <c r="BB446" s="4" t="s">
        <v>3434</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5817</v>
      </c>
      <c r="B447" s="4" t="s">
        <v>112</v>
      </c>
      <c r="C447" s="29">
        <v>20241220</v>
      </c>
      <c r="D447" s="4" t="s">
        <v>337</v>
      </c>
      <c r="E447" s="4" t="s">
        <v>5818</v>
      </c>
      <c r="F447" s="4" t="s">
        <v>5819</v>
      </c>
      <c r="G447" s="4" t="s">
        <v>116</v>
      </c>
      <c r="H447" s="4" t="s">
        <v>5820</v>
      </c>
      <c r="I447" s="4" t="s">
        <v>116</v>
      </c>
      <c r="J447" s="4" t="s">
        <v>116</v>
      </c>
      <c r="K447" s="4" t="s">
        <v>116</v>
      </c>
      <c r="L447" s="4" t="s">
        <v>116</v>
      </c>
      <c r="M447" s="5" t="s">
        <v>5795</v>
      </c>
      <c r="N447" s="5" t="s">
        <v>782</v>
      </c>
      <c r="O447" s="4" t="s">
        <v>112</v>
      </c>
      <c r="P447" s="6" t="s">
        <v>122</v>
      </c>
      <c r="Q447" s="7" t="s">
        <v>122</v>
      </c>
      <c r="R447" s="7" t="s">
        <v>122</v>
      </c>
      <c r="S447" s="9" t="s">
        <v>5821</v>
      </c>
      <c r="T447" s="30">
        <v>9782409015878</v>
      </c>
      <c r="U447" s="4" t="s">
        <v>124</v>
      </c>
      <c r="V447" s="29">
        <v>9782409015861</v>
      </c>
      <c r="W447" s="4" t="s">
        <v>125</v>
      </c>
      <c r="X447" s="4" t="s">
        <v>126</v>
      </c>
      <c r="Y447" s="4" t="s">
        <v>112</v>
      </c>
      <c r="Z447" s="29">
        <v>2018</v>
      </c>
      <c r="AA447" s="4" t="s">
        <v>127</v>
      </c>
      <c r="AB447" s="4" t="s">
        <v>260</v>
      </c>
      <c r="AC447" s="4" t="s">
        <v>129</v>
      </c>
      <c r="AD447" s="4" t="s">
        <v>130</v>
      </c>
      <c r="AE447" s="4" t="s">
        <v>131</v>
      </c>
      <c r="AF447" s="4" t="s">
        <v>132</v>
      </c>
      <c r="AG447" s="4" t="s">
        <v>133</v>
      </c>
      <c r="AH447" s="4" t="s">
        <v>134</v>
      </c>
      <c r="AI447" s="4" t="s">
        <v>135</v>
      </c>
      <c r="AJ447" s="4" t="s">
        <v>136</v>
      </c>
      <c r="AK447" s="4" t="s">
        <v>137</v>
      </c>
      <c r="AL447" s="4" t="s">
        <v>138</v>
      </c>
      <c r="AM447" s="4" t="s">
        <v>139</v>
      </c>
      <c r="AN447" s="4" t="s">
        <v>140</v>
      </c>
      <c r="AO447" s="4" t="s">
        <v>141</v>
      </c>
      <c r="AP447" s="4" t="s">
        <v>116</v>
      </c>
      <c r="AQ447" s="4" t="s">
        <v>5822</v>
      </c>
      <c r="AR447" s="4" t="s">
        <v>76</v>
      </c>
      <c r="AS447" s="4" t="s">
        <v>2194</v>
      </c>
      <c r="AT447" s="4" t="s">
        <v>5823</v>
      </c>
      <c r="AU447" s="4" t="s">
        <v>5824</v>
      </c>
      <c r="AV447" s="4" t="s">
        <v>5825</v>
      </c>
      <c r="AW447" s="4" t="s">
        <v>464</v>
      </c>
      <c r="AX447" s="4" t="s">
        <v>5826</v>
      </c>
      <c r="AY447" s="4" t="s">
        <v>5827</v>
      </c>
      <c r="AZ447" s="4" t="s">
        <v>488</v>
      </c>
      <c r="BA447" s="4" t="s">
        <v>5828</v>
      </c>
      <c r="BB447" s="4" t="s">
        <v>2913</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5829</v>
      </c>
      <c r="B448" s="4" t="s">
        <v>112</v>
      </c>
      <c r="C448" s="29">
        <v>20241220</v>
      </c>
      <c r="D448" s="4" t="s">
        <v>5830</v>
      </c>
      <c r="E448" s="4" t="s">
        <v>5831</v>
      </c>
      <c r="F448" s="4" t="s">
        <v>5832</v>
      </c>
      <c r="G448" s="4" t="s">
        <v>116</v>
      </c>
      <c r="H448" s="4" t="s">
        <v>5833</v>
      </c>
      <c r="I448" s="4" t="s">
        <v>116</v>
      </c>
      <c r="J448" s="4" t="s">
        <v>116</v>
      </c>
      <c r="K448" s="4" t="s">
        <v>116</v>
      </c>
      <c r="L448" s="4" t="s">
        <v>116</v>
      </c>
      <c r="M448" s="5" t="s">
        <v>5785</v>
      </c>
      <c r="N448" s="5" t="s">
        <v>5834</v>
      </c>
      <c r="O448" s="4" t="s">
        <v>112</v>
      </c>
      <c r="P448" s="6" t="s">
        <v>122</v>
      </c>
      <c r="Q448" s="7" t="s">
        <v>122</v>
      </c>
      <c r="R448" s="7" t="s">
        <v>122</v>
      </c>
      <c r="S448" s="9" t="s">
        <v>5835</v>
      </c>
      <c r="T448" s="30">
        <v>9782409016509</v>
      </c>
      <c r="U448" s="4" t="s">
        <v>124</v>
      </c>
      <c r="V448" s="29">
        <v>9782409016486</v>
      </c>
      <c r="W448" s="4" t="s">
        <v>125</v>
      </c>
      <c r="X448" s="4" t="s">
        <v>126</v>
      </c>
      <c r="Y448" s="4" t="s">
        <v>112</v>
      </c>
      <c r="Z448" s="29">
        <v>2018</v>
      </c>
      <c r="AA448" s="4" t="s">
        <v>127</v>
      </c>
      <c r="AB448" s="4" t="s">
        <v>249</v>
      </c>
      <c r="AC448" s="4" t="s">
        <v>129</v>
      </c>
      <c r="AD448" s="4" t="s">
        <v>130</v>
      </c>
      <c r="AE448" s="4" t="s">
        <v>131</v>
      </c>
      <c r="AF448" s="4" t="s">
        <v>132</v>
      </c>
      <c r="AG448" s="4" t="s">
        <v>133</v>
      </c>
      <c r="AH448" s="4" t="s">
        <v>134</v>
      </c>
      <c r="AI448" s="4" t="s">
        <v>135</v>
      </c>
      <c r="AJ448" s="4" t="s">
        <v>136</v>
      </c>
      <c r="AK448" s="4" t="s">
        <v>137</v>
      </c>
      <c r="AL448" s="4" t="s">
        <v>138</v>
      </c>
      <c r="AM448" s="4" t="s">
        <v>139</v>
      </c>
      <c r="AN448" s="4" t="s">
        <v>140</v>
      </c>
      <c r="AO448" s="4" t="s">
        <v>141</v>
      </c>
      <c r="AP448" s="4" t="s">
        <v>116</v>
      </c>
      <c r="AQ448" s="4" t="s">
        <v>5836</v>
      </c>
      <c r="AR448" s="4" t="s">
        <v>76</v>
      </c>
      <c r="AS448" s="4" t="s">
        <v>5029</v>
      </c>
      <c r="AT448" s="4" t="s">
        <v>5030</v>
      </c>
      <c r="AU448" s="4" t="s">
        <v>1324</v>
      </c>
      <c r="AV448" s="4" t="s">
        <v>5031</v>
      </c>
      <c r="AW448" s="4" t="s">
        <v>5837</v>
      </c>
      <c r="AX448" s="4" t="s">
        <v>5033</v>
      </c>
      <c r="AY448" s="4" t="s">
        <v>5034</v>
      </c>
      <c r="AZ448" s="4" t="s">
        <v>3874</v>
      </c>
      <c r="BA448" s="4" t="s">
        <v>3874</v>
      </c>
      <c r="BB448" s="4" t="s">
        <v>1695</v>
      </c>
      <c r="BC448" s="4" t="s">
        <v>1880</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5838</v>
      </c>
      <c r="B449" s="4" t="s">
        <v>112</v>
      </c>
      <c r="C449" s="29">
        <v>20241220</v>
      </c>
      <c r="D449" s="4" t="s">
        <v>5727</v>
      </c>
      <c r="E449" s="4" t="s">
        <v>5839</v>
      </c>
      <c r="F449" s="4" t="s">
        <v>5729</v>
      </c>
      <c r="G449" s="4" t="s">
        <v>116</v>
      </c>
      <c r="H449" s="4" t="s">
        <v>5730</v>
      </c>
      <c r="I449" s="4" t="s">
        <v>116</v>
      </c>
      <c r="J449" s="4" t="s">
        <v>116</v>
      </c>
      <c r="K449" s="4" t="s">
        <v>116</v>
      </c>
      <c r="L449" s="4" t="s">
        <v>116</v>
      </c>
      <c r="M449" s="5" t="s">
        <v>5620</v>
      </c>
      <c r="N449" s="5" t="s">
        <v>5840</v>
      </c>
      <c r="O449" s="4" t="s">
        <v>112</v>
      </c>
      <c r="P449" s="6" t="s">
        <v>122</v>
      </c>
      <c r="Q449" s="7" t="s">
        <v>122</v>
      </c>
      <c r="R449" s="7" t="s">
        <v>122</v>
      </c>
      <c r="S449" s="9" t="s">
        <v>5841</v>
      </c>
      <c r="T449" s="30">
        <v>9782409013058</v>
      </c>
      <c r="U449" s="4" t="s">
        <v>124</v>
      </c>
      <c r="V449" s="29">
        <v>9782409012877</v>
      </c>
      <c r="W449" s="4" t="s">
        <v>125</v>
      </c>
      <c r="X449" s="4" t="s">
        <v>126</v>
      </c>
      <c r="Y449" s="4" t="s">
        <v>112</v>
      </c>
      <c r="Z449" s="29">
        <v>2018</v>
      </c>
      <c r="AA449" s="4" t="s">
        <v>127</v>
      </c>
      <c r="AB449" s="4" t="s">
        <v>260</v>
      </c>
      <c r="AC449" s="4" t="s">
        <v>129</v>
      </c>
      <c r="AD449" s="4" t="s">
        <v>130</v>
      </c>
      <c r="AE449" s="4" t="s">
        <v>131</v>
      </c>
      <c r="AF449" s="4" t="s">
        <v>132</v>
      </c>
      <c r="AG449" s="4" t="s">
        <v>133</v>
      </c>
      <c r="AH449" s="4" t="s">
        <v>134</v>
      </c>
      <c r="AI449" s="4" t="s">
        <v>135</v>
      </c>
      <c r="AJ449" s="4" t="s">
        <v>136</v>
      </c>
      <c r="AK449" s="4" t="s">
        <v>137</v>
      </c>
      <c r="AL449" s="4" t="s">
        <v>138</v>
      </c>
      <c r="AM449" s="4" t="s">
        <v>139</v>
      </c>
      <c r="AN449" s="4" t="s">
        <v>140</v>
      </c>
      <c r="AO449" s="4" t="s">
        <v>141</v>
      </c>
      <c r="AP449" s="4" t="s">
        <v>116</v>
      </c>
      <c r="AQ449" s="4" t="s">
        <v>5842</v>
      </c>
      <c r="AR449" s="4" t="s">
        <v>76</v>
      </c>
      <c r="AS449" s="4" t="s">
        <v>1920</v>
      </c>
      <c r="AT449" s="4" t="s">
        <v>520</v>
      </c>
      <c r="AU449" s="4" t="s">
        <v>5843</v>
      </c>
      <c r="AV449" s="4" t="s">
        <v>179</v>
      </c>
      <c r="AW449" s="4" t="s">
        <v>1587</v>
      </c>
      <c r="AX449" s="4" t="s">
        <v>5844</v>
      </c>
      <c r="AY449" s="4" t="s">
        <v>3400</v>
      </c>
      <c r="AZ449" s="4" t="s">
        <v>5845</v>
      </c>
      <c r="BA449" s="4" t="s">
        <v>1473</v>
      </c>
      <c r="BB449" s="4" t="s">
        <v>5743</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5846</v>
      </c>
      <c r="B450" s="4" t="s">
        <v>112</v>
      </c>
      <c r="C450" s="29">
        <v>20241220</v>
      </c>
      <c r="D450" s="4" t="s">
        <v>1729</v>
      </c>
      <c r="E450" s="4" t="s">
        <v>5847</v>
      </c>
      <c r="F450" s="4" t="s">
        <v>5848</v>
      </c>
      <c r="G450" s="4" t="s">
        <v>116</v>
      </c>
      <c r="H450" s="4" t="s">
        <v>5849</v>
      </c>
      <c r="I450" s="4" t="s">
        <v>116</v>
      </c>
      <c r="J450" s="4" t="s">
        <v>116</v>
      </c>
      <c r="K450" s="4" t="s">
        <v>116</v>
      </c>
      <c r="L450" s="4" t="s">
        <v>116</v>
      </c>
      <c r="M450" s="5" t="s">
        <v>5643</v>
      </c>
      <c r="N450" s="5" t="s">
        <v>5850</v>
      </c>
      <c r="O450" s="4" t="s">
        <v>112</v>
      </c>
      <c r="P450" s="6" t="s">
        <v>122</v>
      </c>
      <c r="Q450" s="7" t="s">
        <v>122</v>
      </c>
      <c r="R450" s="7" t="s">
        <v>122</v>
      </c>
      <c r="S450" s="9" t="s">
        <v>5851</v>
      </c>
      <c r="T450" s="30">
        <v>9782409014178</v>
      </c>
      <c r="U450" s="4" t="s">
        <v>124</v>
      </c>
      <c r="V450" s="29">
        <v>9782409014154</v>
      </c>
      <c r="W450" s="4" t="s">
        <v>125</v>
      </c>
      <c r="X450" s="4" t="s">
        <v>126</v>
      </c>
      <c r="Y450" s="4" t="s">
        <v>112</v>
      </c>
      <c r="Z450" s="29">
        <v>2018</v>
      </c>
      <c r="AA450" s="4" t="s">
        <v>127</v>
      </c>
      <c r="AB450" s="4" t="s">
        <v>222</v>
      </c>
      <c r="AC450" s="4" t="s">
        <v>129</v>
      </c>
      <c r="AD450" s="4" t="s">
        <v>130</v>
      </c>
      <c r="AE450" s="4" t="s">
        <v>131</v>
      </c>
      <c r="AF450" s="4" t="s">
        <v>132</v>
      </c>
      <c r="AG450" s="4" t="s">
        <v>133</v>
      </c>
      <c r="AH450" s="4" t="s">
        <v>134</v>
      </c>
      <c r="AI450" s="4" t="s">
        <v>135</v>
      </c>
      <c r="AJ450" s="4" t="s">
        <v>136</v>
      </c>
      <c r="AK450" s="4" t="s">
        <v>137</v>
      </c>
      <c r="AL450" s="4" t="s">
        <v>138</v>
      </c>
      <c r="AM450" s="4" t="s">
        <v>139</v>
      </c>
      <c r="AN450" s="4" t="s">
        <v>140</v>
      </c>
      <c r="AO450" s="4" t="s">
        <v>141</v>
      </c>
      <c r="AP450" s="4" t="s">
        <v>116</v>
      </c>
      <c r="AQ450" s="4" t="s">
        <v>5852</v>
      </c>
      <c r="AR450" s="4" t="s">
        <v>76</v>
      </c>
      <c r="AS450" s="4" t="s">
        <v>5853</v>
      </c>
      <c r="AT450" s="4" t="s">
        <v>1587</v>
      </c>
      <c r="AU450" s="4" t="s">
        <v>5854</v>
      </c>
      <c r="AV450" s="4" t="s">
        <v>1200</v>
      </c>
      <c r="AW450" s="4" t="s">
        <v>5855</v>
      </c>
      <c r="AX450" s="4" t="s">
        <v>5856</v>
      </c>
      <c r="AY450" s="4" t="s">
        <v>5857</v>
      </c>
      <c r="AZ450" s="4" t="s">
        <v>1725</v>
      </c>
      <c r="BA450" s="4" t="s">
        <v>2913</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5858</v>
      </c>
      <c r="B451" s="4" t="s">
        <v>112</v>
      </c>
      <c r="C451" s="29">
        <v>20241220</v>
      </c>
      <c r="D451" s="4" t="s">
        <v>5859</v>
      </c>
      <c r="E451" s="4" t="s">
        <v>5860</v>
      </c>
      <c r="F451" s="4" t="s">
        <v>5861</v>
      </c>
      <c r="G451" s="4" t="s">
        <v>116</v>
      </c>
      <c r="H451" s="4" t="s">
        <v>5862</v>
      </c>
      <c r="I451" s="4" t="s">
        <v>116</v>
      </c>
      <c r="J451" s="4" t="s">
        <v>116</v>
      </c>
      <c r="K451" s="4" t="s">
        <v>116</v>
      </c>
      <c r="L451" s="4" t="s">
        <v>116</v>
      </c>
      <c r="M451" s="5" t="s">
        <v>5663</v>
      </c>
      <c r="N451" s="5" t="s">
        <v>2000</v>
      </c>
      <c r="O451" s="4" t="s">
        <v>112</v>
      </c>
      <c r="P451" s="6" t="s">
        <v>122</v>
      </c>
      <c r="Q451" s="7" t="s">
        <v>122</v>
      </c>
      <c r="R451" s="7" t="s">
        <v>122</v>
      </c>
      <c r="S451" s="9" t="s">
        <v>5863</v>
      </c>
      <c r="T451" s="30">
        <v>9782409015403</v>
      </c>
      <c r="U451" s="4" t="s">
        <v>124</v>
      </c>
      <c r="V451" s="29">
        <v>9782409015380</v>
      </c>
      <c r="W451" s="4" t="s">
        <v>125</v>
      </c>
      <c r="X451" s="4" t="s">
        <v>126</v>
      </c>
      <c r="Y451" s="4" t="s">
        <v>112</v>
      </c>
      <c r="Z451" s="29">
        <v>2018</v>
      </c>
      <c r="AA451" s="4" t="s">
        <v>127</v>
      </c>
      <c r="AB451" s="4" t="s">
        <v>333</v>
      </c>
      <c r="AC451" s="4" t="s">
        <v>129</v>
      </c>
      <c r="AD451" s="4" t="s">
        <v>130</v>
      </c>
      <c r="AE451" s="4" t="s">
        <v>131</v>
      </c>
      <c r="AF451" s="4" t="s">
        <v>132</v>
      </c>
      <c r="AG451" s="4" t="s">
        <v>133</v>
      </c>
      <c r="AH451" s="4" t="s">
        <v>134</v>
      </c>
      <c r="AI451" s="4" t="s">
        <v>135</v>
      </c>
      <c r="AJ451" s="4" t="s">
        <v>136</v>
      </c>
      <c r="AK451" s="4" t="s">
        <v>137</v>
      </c>
      <c r="AL451" s="4" t="s">
        <v>138</v>
      </c>
      <c r="AM451" s="4" t="s">
        <v>139</v>
      </c>
      <c r="AN451" s="4" t="s">
        <v>140</v>
      </c>
      <c r="AO451" s="4" t="s">
        <v>141</v>
      </c>
      <c r="AP451" s="4" t="s">
        <v>116</v>
      </c>
      <c r="AQ451" s="4" t="s">
        <v>5864</v>
      </c>
      <c r="AR451" s="4" t="s">
        <v>76</v>
      </c>
      <c r="AS451" s="4" t="s">
        <v>5865</v>
      </c>
      <c r="AT451" s="4" t="s">
        <v>5866</v>
      </c>
      <c r="AU451" s="4" t="s">
        <v>5867</v>
      </c>
      <c r="AV451" s="4" t="s">
        <v>1525</v>
      </c>
      <c r="AW451" s="4" t="s">
        <v>5868</v>
      </c>
      <c r="AX451" s="4" t="s">
        <v>5869</v>
      </c>
      <c r="AY451" s="4" t="s">
        <v>5870</v>
      </c>
      <c r="AZ451" s="4" t="s">
        <v>5871</v>
      </c>
      <c r="BA451" s="4" t="s">
        <v>5872</v>
      </c>
      <c r="BB451" s="4" t="s">
        <v>5873</v>
      </c>
      <c r="BC451" s="4" t="s">
        <v>3494</v>
      </c>
      <c r="BD451" s="4" t="s">
        <v>5874</v>
      </c>
      <c r="BE451" s="4" t="s">
        <v>5875</v>
      </c>
      <c r="BF451" s="4" t="s">
        <v>5876</v>
      </c>
      <c r="BG451" s="4" t="s">
        <v>3400</v>
      </c>
      <c r="BH451" s="4" t="s">
        <v>2032</v>
      </c>
      <c r="BI451" s="4" t="s">
        <v>5877</v>
      </c>
      <c r="BJ451" s="4" t="s">
        <v>1540</v>
      </c>
      <c r="BK451" s="4" t="s">
        <v>5878</v>
      </c>
      <c r="BL451" s="4" t="s">
        <v>5879</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5880</v>
      </c>
      <c r="B452" s="4" t="s">
        <v>112</v>
      </c>
      <c r="C452" s="29">
        <v>20241220</v>
      </c>
      <c r="D452" s="4" t="s">
        <v>5881</v>
      </c>
      <c r="E452" s="4" t="s">
        <v>5882</v>
      </c>
      <c r="F452" s="4" t="s">
        <v>5883</v>
      </c>
      <c r="G452" s="4" t="s">
        <v>116</v>
      </c>
      <c r="H452" s="4" t="s">
        <v>5884</v>
      </c>
      <c r="I452" s="4" t="s">
        <v>116</v>
      </c>
      <c r="J452" s="4" t="s">
        <v>116</v>
      </c>
      <c r="K452" s="4" t="s">
        <v>116</v>
      </c>
      <c r="L452" s="4" t="s">
        <v>116</v>
      </c>
      <c r="M452" s="5" t="s">
        <v>5795</v>
      </c>
      <c r="N452" s="5" t="s">
        <v>5885</v>
      </c>
      <c r="O452" s="4" t="s">
        <v>112</v>
      </c>
      <c r="P452" s="6" t="s">
        <v>122</v>
      </c>
      <c r="Q452" s="7" t="s">
        <v>122</v>
      </c>
      <c r="R452" s="7" t="s">
        <v>122</v>
      </c>
      <c r="S452" s="9" t="s">
        <v>5886</v>
      </c>
      <c r="T452" s="30">
        <v>9782409015793</v>
      </c>
      <c r="U452" s="4" t="s">
        <v>124</v>
      </c>
      <c r="V452" s="29">
        <v>9782409015786</v>
      </c>
      <c r="W452" s="4" t="s">
        <v>125</v>
      </c>
      <c r="X452" s="4" t="s">
        <v>126</v>
      </c>
      <c r="Y452" s="4" t="s">
        <v>112</v>
      </c>
      <c r="Z452" s="29">
        <v>2018</v>
      </c>
      <c r="AA452" s="4" t="s">
        <v>127</v>
      </c>
      <c r="AB452" s="4" t="s">
        <v>164</v>
      </c>
      <c r="AC452" s="4" t="s">
        <v>129</v>
      </c>
      <c r="AD452" s="4" t="s">
        <v>130</v>
      </c>
      <c r="AE452" s="4" t="s">
        <v>131</v>
      </c>
      <c r="AF452" s="4" t="s">
        <v>132</v>
      </c>
      <c r="AG452" s="4" t="s">
        <v>133</v>
      </c>
      <c r="AH452" s="4" t="s">
        <v>134</v>
      </c>
      <c r="AI452" s="4" t="s">
        <v>135</v>
      </c>
      <c r="AJ452" s="4" t="s">
        <v>136</v>
      </c>
      <c r="AK452" s="4" t="s">
        <v>137</v>
      </c>
      <c r="AL452" s="4" t="s">
        <v>138</v>
      </c>
      <c r="AM452" s="4" t="s">
        <v>139</v>
      </c>
      <c r="AN452" s="4" t="s">
        <v>140</v>
      </c>
      <c r="AO452" s="4" t="s">
        <v>141</v>
      </c>
      <c r="AP452" s="4" t="s">
        <v>116</v>
      </c>
      <c r="AQ452" s="4" t="s">
        <v>5887</v>
      </c>
      <c r="AR452" s="4" t="s">
        <v>76</v>
      </c>
      <c r="AS452" s="4" t="s">
        <v>5888</v>
      </c>
      <c r="AT452" s="4" t="s">
        <v>5889</v>
      </c>
      <c r="AU452" s="4" t="s">
        <v>1567</v>
      </c>
      <c r="AV452" s="4" t="s">
        <v>2833</v>
      </c>
      <c r="AW452" s="4" t="s">
        <v>5890</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5891</v>
      </c>
      <c r="B453" s="4" t="s">
        <v>112</v>
      </c>
      <c r="C453" s="29">
        <v>20241220</v>
      </c>
      <c r="D453" s="4" t="s">
        <v>5892</v>
      </c>
      <c r="E453" s="4" t="s">
        <v>5893</v>
      </c>
      <c r="F453" s="4" t="s">
        <v>572</v>
      </c>
      <c r="G453" s="4" t="s">
        <v>116</v>
      </c>
      <c r="H453" s="4" t="s">
        <v>573</v>
      </c>
      <c r="I453" s="4" t="s">
        <v>116</v>
      </c>
      <c r="J453" s="4" t="s">
        <v>116</v>
      </c>
      <c r="K453" s="4" t="s">
        <v>116</v>
      </c>
      <c r="L453" s="4" t="s">
        <v>116</v>
      </c>
      <c r="M453" s="5" t="s">
        <v>5620</v>
      </c>
      <c r="N453" s="5" t="s">
        <v>782</v>
      </c>
      <c r="O453" s="4" t="s">
        <v>112</v>
      </c>
      <c r="P453" s="6" t="s">
        <v>122</v>
      </c>
      <c r="Q453" s="7" t="s">
        <v>122</v>
      </c>
      <c r="R453" s="7" t="s">
        <v>122</v>
      </c>
      <c r="S453" s="9" t="s">
        <v>5894</v>
      </c>
      <c r="T453" s="30">
        <v>9782409013119</v>
      </c>
      <c r="U453" s="4" t="s">
        <v>124</v>
      </c>
      <c r="V453" s="29">
        <v>9782409012747</v>
      </c>
      <c r="W453" s="4" t="s">
        <v>125</v>
      </c>
      <c r="X453" s="4" t="s">
        <v>126</v>
      </c>
      <c r="Y453" s="4" t="s">
        <v>112</v>
      </c>
      <c r="Z453" s="29">
        <v>2018</v>
      </c>
      <c r="AA453" s="4" t="s">
        <v>127</v>
      </c>
      <c r="AB453" s="4" t="s">
        <v>385</v>
      </c>
      <c r="AC453" s="4" t="s">
        <v>129</v>
      </c>
      <c r="AD453" s="4" t="s">
        <v>130</v>
      </c>
      <c r="AE453" s="4" t="s">
        <v>131</v>
      </c>
      <c r="AF453" s="4" t="s">
        <v>132</v>
      </c>
      <c r="AG453" s="4" t="s">
        <v>133</v>
      </c>
      <c r="AH453" s="4" t="s">
        <v>134</v>
      </c>
      <c r="AI453" s="4" t="s">
        <v>135</v>
      </c>
      <c r="AJ453" s="4" t="s">
        <v>136</v>
      </c>
      <c r="AK453" s="4" t="s">
        <v>137</v>
      </c>
      <c r="AL453" s="4" t="s">
        <v>138</v>
      </c>
      <c r="AM453" s="4" t="s">
        <v>139</v>
      </c>
      <c r="AN453" s="4" t="s">
        <v>140</v>
      </c>
      <c r="AO453" s="4" t="s">
        <v>141</v>
      </c>
      <c r="AP453" s="4" t="s">
        <v>116</v>
      </c>
      <c r="AQ453" s="4" t="s">
        <v>5895</v>
      </c>
      <c r="AR453" s="4" t="s">
        <v>76</v>
      </c>
      <c r="AS453" s="4" t="s">
        <v>5896</v>
      </c>
      <c r="AT453" s="4" t="s">
        <v>678</v>
      </c>
      <c r="AU453" s="4" t="s">
        <v>5897</v>
      </c>
      <c r="AV453" s="4" t="s">
        <v>5898</v>
      </c>
      <c r="AW453" s="4" t="s">
        <v>5899</v>
      </c>
      <c r="AX453" s="4" t="s">
        <v>5900</v>
      </c>
      <c r="AY453" s="4" t="s">
        <v>5901</v>
      </c>
      <c r="AZ453" s="4" t="s">
        <v>5902</v>
      </c>
      <c r="BA453" s="4" t="s">
        <v>5903</v>
      </c>
      <c r="BB453" s="4" t="s">
        <v>682</v>
      </c>
      <c r="BC453" s="4" t="s">
        <v>5904</v>
      </c>
      <c r="BD453" s="4" t="s">
        <v>5905</v>
      </c>
      <c r="BE453" s="4" t="s">
        <v>5906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5907</v>
      </c>
      <c r="B454" s="4" t="s">
        <v>112</v>
      </c>
      <c r="C454" s="29">
        <v>20241220</v>
      </c>
      <c r="D454" s="4" t="s">
        <v>5908</v>
      </c>
      <c r="E454" s="4" t="s">
        <v>2747</v>
      </c>
      <c r="F454" s="4" t="s">
        <v>549</v>
      </c>
      <c r="G454" s="4" t="s">
        <v>116</v>
      </c>
      <c r="H454" s="4" t="s">
        <v>550</v>
      </c>
      <c r="I454" s="4" t="s">
        <v>116</v>
      </c>
      <c r="J454" s="4" t="s">
        <v>116</v>
      </c>
      <c r="K454" s="4" t="s">
        <v>116</v>
      </c>
      <c r="L454" s="4" t="s">
        <v>116</v>
      </c>
      <c r="M454" s="5" t="s">
        <v>5795</v>
      </c>
      <c r="N454" s="5" t="s">
        <v>3368</v>
      </c>
      <c r="O454" s="4" t="s">
        <v>112</v>
      </c>
      <c r="P454" s="6" t="s">
        <v>122</v>
      </c>
      <c r="Q454" s="7" t="s">
        <v>122</v>
      </c>
      <c r="R454" s="7" t="s">
        <v>122</v>
      </c>
      <c r="S454" s="9" t="s">
        <v>5909</v>
      </c>
      <c r="T454" s="30">
        <v>9782409015588</v>
      </c>
      <c r="U454" s="4" t="s">
        <v>124</v>
      </c>
      <c r="V454" s="29">
        <v>9782409015564</v>
      </c>
      <c r="W454" s="4" t="s">
        <v>125</v>
      </c>
      <c r="X454" s="4" t="s">
        <v>126</v>
      </c>
      <c r="Y454" s="4" t="s">
        <v>112</v>
      </c>
      <c r="Z454" s="29">
        <v>2018</v>
      </c>
      <c r="AA454" s="4" t="s">
        <v>127</v>
      </c>
      <c r="AB454" s="4" t="s">
        <v>249</v>
      </c>
      <c r="AC454" s="4" t="s">
        <v>129</v>
      </c>
      <c r="AD454" s="4" t="s">
        <v>130</v>
      </c>
      <c r="AE454" s="4" t="s">
        <v>131</v>
      </c>
      <c r="AF454" s="4" t="s">
        <v>132</v>
      </c>
      <c r="AG454" s="4" t="s">
        <v>133</v>
      </c>
      <c r="AH454" s="4" t="s">
        <v>134</v>
      </c>
      <c r="AI454" s="4" t="s">
        <v>135</v>
      </c>
      <c r="AJ454" s="4" t="s">
        <v>136</v>
      </c>
      <c r="AK454" s="4" t="s">
        <v>137</v>
      </c>
      <c r="AL454" s="4" t="s">
        <v>138</v>
      </c>
      <c r="AM454" s="4" t="s">
        <v>139</v>
      </c>
      <c r="AN454" s="4" t="s">
        <v>140</v>
      </c>
      <c r="AO454" s="4" t="s">
        <v>141</v>
      </c>
      <c r="AP454" s="4" t="s">
        <v>116</v>
      </c>
      <c r="AQ454" s="4" t="s">
        <v>5910</v>
      </c>
      <c r="AR454" s="4" t="s">
        <v>76</v>
      </c>
      <c r="AS454" s="4" t="s">
        <v>2751</v>
      </c>
      <c r="AT454" s="4" t="s">
        <v>2752</v>
      </c>
      <c r="AU454" s="4" t="s">
        <v>2753</v>
      </c>
      <c r="AV454" s="4" t="s">
        <v>2488</v>
      </c>
      <c r="AW454" s="4" t="s">
        <v>2754</v>
      </c>
      <c r="AX454" s="4" t="s">
        <v>2755</v>
      </c>
      <c r="AY454" s="4" t="s">
        <v>5911</v>
      </c>
      <c r="AZ454" s="4" t="s">
        <v>2756</v>
      </c>
      <c r="BA454" s="4" t="s">
        <v>2757</v>
      </c>
      <c r="BB454" s="4" t="s">
        <v>2761</v>
      </c>
      <c r="BC454" s="4" t="s">
        <v>2598</v>
      </c>
      <c r="BD454" s="4" t="s">
        <v>2762</v>
      </c>
      <c r="BE454" s="4" t="s">
        <v>2763</v>
      </c>
      <c r="BF454" s="4" t="s">
        <v>2764</v>
      </c>
      <c r="BG454" s="4" t="s">
        <v>2765</v>
      </c>
      <c r="BH454" s="4" t="s">
        <v>2766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5912</v>
      </c>
      <c r="B455" s="4" t="s">
        <v>112</v>
      </c>
      <c r="C455" s="29">
        <v>20241220</v>
      </c>
      <c r="D455" s="4" t="s">
        <v>5913</v>
      </c>
      <c r="E455" s="4" t="s">
        <v>5914</v>
      </c>
      <c r="F455" s="4" t="s">
        <v>5915</v>
      </c>
      <c r="G455" s="4" t="s">
        <v>116</v>
      </c>
      <c r="H455" s="4" t="s">
        <v>5916</v>
      </c>
      <c r="I455" s="4" t="s">
        <v>116</v>
      </c>
      <c r="J455" s="4" t="s">
        <v>116</v>
      </c>
      <c r="K455" s="4" t="s">
        <v>116</v>
      </c>
      <c r="L455" s="4" t="s">
        <v>116</v>
      </c>
      <c r="M455" s="5" t="s">
        <v>5620</v>
      </c>
      <c r="N455" s="5" t="s">
        <v>5244</v>
      </c>
      <c r="O455" s="4" t="s">
        <v>112</v>
      </c>
      <c r="P455" s="6" t="s">
        <v>122</v>
      </c>
      <c r="Q455" s="7" t="s">
        <v>122</v>
      </c>
      <c r="R455" s="7" t="s">
        <v>122</v>
      </c>
      <c r="S455" s="9" t="s">
        <v>5917</v>
      </c>
      <c r="T455" s="30">
        <v>9782409013157</v>
      </c>
      <c r="U455" s="4" t="s">
        <v>124</v>
      </c>
      <c r="V455" s="29">
        <v>9782409012761</v>
      </c>
      <c r="W455" s="4" t="s">
        <v>125</v>
      </c>
      <c r="X455" s="4" t="s">
        <v>126</v>
      </c>
      <c r="Y455" s="4" t="s">
        <v>112</v>
      </c>
      <c r="Z455" s="29">
        <v>2018</v>
      </c>
      <c r="AA455" s="4" t="s">
        <v>127</v>
      </c>
      <c r="AB455" s="4" t="s">
        <v>164</v>
      </c>
      <c r="AC455" s="4" t="s">
        <v>129</v>
      </c>
      <c r="AD455" s="4" t="s">
        <v>130</v>
      </c>
      <c r="AE455" s="4" t="s">
        <v>131</v>
      </c>
      <c r="AF455" s="4" t="s">
        <v>132</v>
      </c>
      <c r="AG455" s="4" t="s">
        <v>133</v>
      </c>
      <c r="AH455" s="4" t="s">
        <v>134</v>
      </c>
      <c r="AI455" s="4" t="s">
        <v>135</v>
      </c>
      <c r="AJ455" s="4" t="s">
        <v>136</v>
      </c>
      <c r="AK455" s="4" t="s">
        <v>137</v>
      </c>
      <c r="AL455" s="4" t="s">
        <v>138</v>
      </c>
      <c r="AM455" s="4" t="s">
        <v>139</v>
      </c>
      <c r="AN455" s="4" t="s">
        <v>140</v>
      </c>
      <c r="AO455" s="4" t="s">
        <v>141</v>
      </c>
      <c r="AP455" s="4" t="s">
        <v>116</v>
      </c>
      <c r="AQ455" s="4" t="s">
        <v>5918</v>
      </c>
      <c r="AR455" s="4" t="s">
        <v>76</v>
      </c>
      <c r="AS455" s="4" t="s">
        <v>5919</v>
      </c>
      <c r="AT455" s="4" t="s">
        <v>5920</v>
      </c>
      <c r="AU455" s="4" t="s">
        <v>5921</v>
      </c>
      <c r="AV455" s="4" t="s">
        <v>5922</v>
      </c>
      <c r="AW455" s="4" t="s">
        <v>5923</v>
      </c>
      <c r="AX455" s="4" t="s">
        <v>5924</v>
      </c>
      <c r="AY455" s="4" t="s">
        <v>5925</v>
      </c>
      <c r="AZ455" s="4" t="s">
        <v>490</v>
      </c>
      <c r="BA455" s="4" t="s">
        <v>2913</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5926</v>
      </c>
      <c r="B456" s="4" t="s">
        <v>112</v>
      </c>
      <c r="C456" s="29">
        <v>20241220</v>
      </c>
      <c r="D456" s="4" t="s">
        <v>5927</v>
      </c>
      <c r="E456" s="4" t="s">
        <v>5928</v>
      </c>
      <c r="F456" s="4" t="s">
        <v>572</v>
      </c>
      <c r="G456" s="4" t="s">
        <v>116</v>
      </c>
      <c r="H456" s="4" t="s">
        <v>573</v>
      </c>
      <c r="I456" s="4" t="s">
        <v>116</v>
      </c>
      <c r="J456" s="4" t="s">
        <v>116</v>
      </c>
      <c r="K456" s="4" t="s">
        <v>116</v>
      </c>
      <c r="L456" s="4" t="s">
        <v>116</v>
      </c>
      <c r="M456" s="5" t="s">
        <v>5795</v>
      </c>
      <c r="N456" s="5" t="s">
        <v>5929</v>
      </c>
      <c r="O456" s="4" t="s">
        <v>112</v>
      </c>
      <c r="P456" s="6" t="s">
        <v>122</v>
      </c>
      <c r="Q456" s="7" t="s">
        <v>122</v>
      </c>
      <c r="R456" s="7" t="s">
        <v>122</v>
      </c>
      <c r="S456" s="9" t="s">
        <v>5930</v>
      </c>
      <c r="T456" s="30">
        <v>9782409015496</v>
      </c>
      <c r="U456" s="4" t="s">
        <v>124</v>
      </c>
      <c r="V456" s="29">
        <v>9782409015472</v>
      </c>
      <c r="W456" s="4" t="s">
        <v>125</v>
      </c>
      <c r="X456" s="4" t="s">
        <v>126</v>
      </c>
      <c r="Y456" s="4" t="s">
        <v>112</v>
      </c>
      <c r="Z456" s="29">
        <v>2018</v>
      </c>
      <c r="AA456" s="4" t="s">
        <v>127</v>
      </c>
      <c r="AB456" s="4" t="s">
        <v>385</v>
      </c>
      <c r="AC456" s="4" t="s">
        <v>129</v>
      </c>
      <c r="AD456" s="4" t="s">
        <v>130</v>
      </c>
      <c r="AE456" s="4" t="s">
        <v>131</v>
      </c>
      <c r="AF456" s="4" t="s">
        <v>132</v>
      </c>
      <c r="AG456" s="4" t="s">
        <v>133</v>
      </c>
      <c r="AH456" s="4" t="s">
        <v>134</v>
      </c>
      <c r="AI456" s="4" t="s">
        <v>135</v>
      </c>
      <c r="AJ456" s="4" t="s">
        <v>136</v>
      </c>
      <c r="AK456" s="4" t="s">
        <v>137</v>
      </c>
      <c r="AL456" s="4" t="s">
        <v>138</v>
      </c>
      <c r="AM456" s="4" t="s">
        <v>139</v>
      </c>
      <c r="AN456" s="4" t="s">
        <v>140</v>
      </c>
      <c r="AO456" s="4" t="s">
        <v>141</v>
      </c>
      <c r="AP456" s="4" t="s">
        <v>116</v>
      </c>
      <c r="AQ456" s="4" t="s">
        <v>5931</v>
      </c>
      <c r="AR456" s="4" t="s">
        <v>76</v>
      </c>
      <c r="AS456" s="4" t="s">
        <v>3411</v>
      </c>
      <c r="AT456" s="4" t="s">
        <v>5932</v>
      </c>
      <c r="AU456" s="4" t="s">
        <v>5933</v>
      </c>
      <c r="AV456" s="4" t="s">
        <v>5042</v>
      </c>
      <c r="AW456" s="4" t="s">
        <v>5934</v>
      </c>
      <c r="AX456" s="4" t="s">
        <v>5935</v>
      </c>
      <c r="AY456" s="4" t="s">
        <v>5936</v>
      </c>
      <c r="AZ456" s="4" t="s">
        <v>5937</v>
      </c>
      <c r="BA456" s="4" t="s">
        <v>5938</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5939</v>
      </c>
      <c r="B457" s="4" t="s">
        <v>112</v>
      </c>
      <c r="C457" s="29">
        <v>20241220</v>
      </c>
      <c r="D457" s="4" t="s">
        <v>5940</v>
      </c>
      <c r="E457" s="4" t="s">
        <v>5941</v>
      </c>
      <c r="F457" s="4" t="s">
        <v>1331</v>
      </c>
      <c r="G457" s="4" t="s">
        <v>116</v>
      </c>
      <c r="H457" s="4" t="s">
        <v>1332</v>
      </c>
      <c r="I457" s="4" t="s">
        <v>116</v>
      </c>
      <c r="J457" s="4" t="s">
        <v>116</v>
      </c>
      <c r="K457" s="4" t="s">
        <v>116</v>
      </c>
      <c r="L457" s="4" t="s">
        <v>116</v>
      </c>
      <c r="M457" s="5" t="s">
        <v>5632</v>
      </c>
      <c r="N457" s="5" t="s">
        <v>5942</v>
      </c>
      <c r="O457" s="4" t="s">
        <v>112</v>
      </c>
      <c r="P457" s="6" t="s">
        <v>122</v>
      </c>
      <c r="Q457" s="7" t="s">
        <v>122</v>
      </c>
      <c r="R457" s="7" t="s">
        <v>122</v>
      </c>
      <c r="S457" s="9" t="s">
        <v>5943</v>
      </c>
      <c r="T457" s="30">
        <v>9782409016011</v>
      </c>
      <c r="U457" s="4" t="s">
        <v>124</v>
      </c>
      <c r="V457" s="29">
        <v>9782409016004</v>
      </c>
      <c r="W457" s="4" t="s">
        <v>125</v>
      </c>
      <c r="X457" s="4" t="s">
        <v>126</v>
      </c>
      <c r="Y457" s="4" t="s">
        <v>112</v>
      </c>
      <c r="Z457" s="29">
        <v>2018</v>
      </c>
      <c r="AA457" s="4" t="s">
        <v>127</v>
      </c>
      <c r="AB457" s="4" t="s">
        <v>876</v>
      </c>
      <c r="AC457" s="4" t="s">
        <v>129</v>
      </c>
      <c r="AD457" s="4" t="s">
        <v>130</v>
      </c>
      <c r="AE457" s="4" t="s">
        <v>131</v>
      </c>
      <c r="AF457" s="4" t="s">
        <v>132</v>
      </c>
      <c r="AG457" s="4" t="s">
        <v>133</v>
      </c>
      <c r="AH457" s="4" t="s">
        <v>134</v>
      </c>
      <c r="AI457" s="4" t="s">
        <v>135</v>
      </c>
      <c r="AJ457" s="4" t="s">
        <v>136</v>
      </c>
      <c r="AK457" s="4" t="s">
        <v>137</v>
      </c>
      <c r="AL457" s="4" t="s">
        <v>138</v>
      </c>
      <c r="AM457" s="4" t="s">
        <v>139</v>
      </c>
      <c r="AN457" s="4" t="s">
        <v>140</v>
      </c>
      <c r="AO457" s="4" t="s">
        <v>141</v>
      </c>
      <c r="AP457" s="4" t="s">
        <v>116</v>
      </c>
      <c r="AQ457" s="4" t="s">
        <v>5944</v>
      </c>
      <c r="AR457" s="4" t="s">
        <v>76</v>
      </c>
      <c r="AS457" s="4" t="s">
        <v>5945</v>
      </c>
      <c r="AT457" s="4" t="s">
        <v>5946</v>
      </c>
      <c r="AU457" s="4" t="s">
        <v>5947</v>
      </c>
      <c r="AV457" s="4" t="s">
        <v>5948</v>
      </c>
      <c r="AW457" s="4" t="s">
        <v>5949</v>
      </c>
      <c r="AX457" s="4" t="s">
        <v>5950</v>
      </c>
      <c r="AY457" s="4" t="s">
        <v>5951</v>
      </c>
      <c r="AZ457" s="4" t="s">
        <v>5952</v>
      </c>
      <c r="BA457" s="4" t="s">
        <v>5953</v>
      </c>
      <c r="BB457" s="4" t="s">
        <v>5954</v>
      </c>
      <c r="BC457" s="4" t="s">
        <v>2548</v>
      </c>
      <c r="BD457" s="4" t="s">
        <v>5955</v>
      </c>
      <c r="BE457" s="4" t="s">
        <v>5956</v>
      </c>
      <c r="BF457" s="4" t="s">
        <v>5957</v>
      </c>
      <c r="BG457" s="4" t="s">
        <v>5957</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5958</v>
      </c>
      <c r="B458" s="4" t="s">
        <v>112</v>
      </c>
      <c r="C458" s="29">
        <v>20241220</v>
      </c>
      <c r="D458" s="4" t="s">
        <v>5959</v>
      </c>
      <c r="E458" s="4" t="s">
        <v>2046</v>
      </c>
      <c r="F458" s="4" t="s">
        <v>2047</v>
      </c>
      <c r="G458" s="4" t="s">
        <v>116</v>
      </c>
      <c r="H458" s="4" t="s">
        <v>2048</v>
      </c>
      <c r="I458" s="4" t="s">
        <v>116</v>
      </c>
      <c r="J458" s="4" t="s">
        <v>116</v>
      </c>
      <c r="K458" s="4" t="s">
        <v>116</v>
      </c>
      <c r="L458" s="4" t="s">
        <v>116</v>
      </c>
      <c r="M458" s="5" t="s">
        <v>5663</v>
      </c>
      <c r="N458" s="5" t="s">
        <v>5960</v>
      </c>
      <c r="O458" s="4" t="s">
        <v>112</v>
      </c>
      <c r="P458" s="6" t="s">
        <v>122</v>
      </c>
      <c r="Q458" s="7" t="s">
        <v>122</v>
      </c>
      <c r="R458" s="7" t="s">
        <v>122</v>
      </c>
      <c r="S458" s="9" t="s">
        <v>5961</v>
      </c>
      <c r="T458" s="30">
        <v>9782409015144</v>
      </c>
      <c r="U458" s="4" t="s">
        <v>124</v>
      </c>
      <c r="V458" s="29">
        <v>9782409015113</v>
      </c>
      <c r="W458" s="4" t="s">
        <v>125</v>
      </c>
      <c r="X458" s="4" t="s">
        <v>126</v>
      </c>
      <c r="Y458" s="4" t="s">
        <v>112</v>
      </c>
      <c r="Z458" s="29">
        <v>2018</v>
      </c>
      <c r="AA458" s="4" t="s">
        <v>127</v>
      </c>
      <c r="AB458" s="4" t="s">
        <v>164</v>
      </c>
      <c r="AC458" s="4" t="s">
        <v>129</v>
      </c>
      <c r="AD458" s="4" t="s">
        <v>130</v>
      </c>
      <c r="AE458" s="4" t="s">
        <v>131</v>
      </c>
      <c r="AF458" s="4" t="s">
        <v>132</v>
      </c>
      <c r="AG458" s="4" t="s">
        <v>133</v>
      </c>
      <c r="AH458" s="4" t="s">
        <v>134</v>
      </c>
      <c r="AI458" s="4" t="s">
        <v>135</v>
      </c>
      <c r="AJ458" s="4" t="s">
        <v>136</v>
      </c>
      <c r="AK458" s="4" t="s">
        <v>137</v>
      </c>
      <c r="AL458" s="4" t="s">
        <v>138</v>
      </c>
      <c r="AM458" s="4" t="s">
        <v>139</v>
      </c>
      <c r="AN458" s="4" t="s">
        <v>140</v>
      </c>
      <c r="AO458" s="4" t="s">
        <v>141</v>
      </c>
      <c r="AP458" s="4" t="s">
        <v>116</v>
      </c>
      <c r="AQ458" s="4" t="s">
        <v>5962</v>
      </c>
      <c r="AR458" s="4" t="s">
        <v>76</v>
      </c>
      <c r="AS458" s="4" t="s">
        <v>681</v>
      </c>
      <c r="AT458" s="4" t="s">
        <v>5963</v>
      </c>
      <c r="AU458" s="4" t="s">
        <v>1567</v>
      </c>
      <c r="AV458" s="4" t="s">
        <v>5964</v>
      </c>
      <c r="AW458" s="4" t="s">
        <v>5965</v>
      </c>
      <c r="AX458" s="4" t="s">
        <v>5966</v>
      </c>
      <c r="AY458" s="4" t="s">
        <v>567</v>
      </c>
      <c r="AZ458" s="4" t="s">
        <v>3886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5967</v>
      </c>
      <c r="B459" s="4" t="s">
        <v>112</v>
      </c>
      <c r="C459" s="29">
        <v>20241220</v>
      </c>
      <c r="D459" s="4" t="s">
        <v>5968</v>
      </c>
      <c r="E459" s="4" t="s">
        <v>5969</v>
      </c>
      <c r="F459" s="4" t="s">
        <v>5970</v>
      </c>
      <c r="G459" s="4" t="s">
        <v>116</v>
      </c>
      <c r="H459" s="4" t="s">
        <v>5971</v>
      </c>
      <c r="I459" s="4" t="s">
        <v>116</v>
      </c>
      <c r="J459" s="4" t="s">
        <v>116</v>
      </c>
      <c r="K459" s="4" t="s">
        <v>116</v>
      </c>
      <c r="L459" s="4" t="s">
        <v>116</v>
      </c>
      <c r="M459" s="5" t="s">
        <v>5972</v>
      </c>
      <c r="N459" s="5" t="s">
        <v>5973</v>
      </c>
      <c r="O459" s="4" t="s">
        <v>112</v>
      </c>
      <c r="P459" s="6" t="s">
        <v>122</v>
      </c>
      <c r="Q459" s="7" t="s">
        <v>122</v>
      </c>
      <c r="R459" s="7" t="s">
        <v>122</v>
      </c>
      <c r="S459" s="9" t="s">
        <v>5974</v>
      </c>
      <c r="T459" s="30">
        <v>9782409012587</v>
      </c>
      <c r="U459" s="4" t="s">
        <v>124</v>
      </c>
      <c r="V459" s="29">
        <v>9782409012396</v>
      </c>
      <c r="W459" s="4" t="s">
        <v>125</v>
      </c>
      <c r="X459" s="4" t="s">
        <v>126</v>
      </c>
      <c r="Y459" s="4" t="s">
        <v>112</v>
      </c>
      <c r="Z459" s="29">
        <v>2018</v>
      </c>
      <c r="AA459" s="4" t="s">
        <v>127</v>
      </c>
      <c r="AB459" s="4" t="s">
        <v>164</v>
      </c>
      <c r="AC459" s="4" t="s">
        <v>129</v>
      </c>
      <c r="AD459" s="4" t="s">
        <v>130</v>
      </c>
      <c r="AE459" s="4" t="s">
        <v>131</v>
      </c>
      <c r="AF459" s="4" t="s">
        <v>132</v>
      </c>
      <c r="AG459" s="4" t="s">
        <v>133</v>
      </c>
      <c r="AH459" s="4" t="s">
        <v>134</v>
      </c>
      <c r="AI459" s="4" t="s">
        <v>135</v>
      </c>
      <c r="AJ459" s="4" t="s">
        <v>136</v>
      </c>
      <c r="AK459" s="4" t="s">
        <v>137</v>
      </c>
      <c r="AL459" s="4" t="s">
        <v>138</v>
      </c>
      <c r="AM459" s="4" t="s">
        <v>139</v>
      </c>
      <c r="AN459" s="4" t="s">
        <v>140</v>
      </c>
      <c r="AO459" s="4" t="s">
        <v>141</v>
      </c>
      <c r="AP459" s="4" t="s">
        <v>116</v>
      </c>
      <c r="AQ459" s="4" t="s">
        <v>5975</v>
      </c>
      <c r="AR459" s="4" t="s">
        <v>76</v>
      </c>
      <c r="AS459" s="4" t="s">
        <v>5976</v>
      </c>
      <c r="AT459" s="4" t="s">
        <v>5977</v>
      </c>
      <c r="AU459" s="4" t="s">
        <v>5978</v>
      </c>
      <c r="AV459" s="4" t="s">
        <v>5978</v>
      </c>
      <c r="AW459" s="4" t="s">
        <v>3884</v>
      </c>
      <c r="AX459" s="4" t="s">
        <v>5979</v>
      </c>
      <c r="AY459" s="4" t="s">
        <v>1657</v>
      </c>
      <c r="AZ459" s="4" t="s">
        <v>1657</v>
      </c>
      <c r="BA459" s="4" t="s">
        <v>5980</v>
      </c>
      <c r="BB459" s="4" t="s">
        <v>5980</v>
      </c>
      <c r="BC459" s="4" t="s">
        <v>5981</v>
      </c>
      <c r="BD459" s="4" t="s">
        <v>2645</v>
      </c>
      <c r="BE459" s="4" t="s">
        <v>5982</v>
      </c>
      <c r="BF459" s="4" t="s">
        <v>5983</v>
      </c>
      <c r="BG459" s="4" t="s">
        <v>5984</v>
      </c>
      <c r="BH459" s="4" t="s">
        <v>404</v>
      </c>
      <c r="BI459" s="4" t="s">
        <v>2181</v>
      </c>
      <c r="BJ459" s="4" t="s">
        <v>5985</v>
      </c>
      <c r="BK459" s="4" t="s">
        <v>5986</v>
      </c>
      <c r="BL459" s="4" t="s">
        <v>2651</v>
      </c>
      <c r="BM459" s="4" t="s">
        <v>5987</v>
      </c>
      <c r="BN459" s="4" t="s">
        <v>5988</v>
      </c>
      <c r="BO459" s="4" t="s">
        <v>5801</v>
      </c>
      <c r="BP459" s="4" t="s">
        <v>5801</v>
      </c>
      <c r="BQ459" s="4" t="s">
        <v>5989</v>
      </c>
      <c r="BR459" s="4" t="s">
        <v>2913</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5990</v>
      </c>
      <c r="B460" s="4" t="s">
        <v>112</v>
      </c>
      <c r="C460" s="29">
        <v>20241220</v>
      </c>
      <c r="D460" s="4" t="s">
        <v>5991</v>
      </c>
      <c r="E460" s="4" t="s">
        <v>5048</v>
      </c>
      <c r="F460" s="4" t="s">
        <v>1318</v>
      </c>
      <c r="G460" s="4" t="s">
        <v>116</v>
      </c>
      <c r="H460" s="4" t="s">
        <v>1319</v>
      </c>
      <c r="I460" s="4" t="s">
        <v>116</v>
      </c>
      <c r="J460" s="4" t="s">
        <v>116</v>
      </c>
      <c r="K460" s="4" t="s">
        <v>116</v>
      </c>
      <c r="L460" s="4" t="s">
        <v>116</v>
      </c>
      <c r="M460" s="5" t="s">
        <v>5785</v>
      </c>
      <c r="N460" s="5" t="s">
        <v>2958</v>
      </c>
      <c r="O460" s="4" t="s">
        <v>112</v>
      </c>
      <c r="P460" s="6" t="s">
        <v>122</v>
      </c>
      <c r="Q460" s="7" t="s">
        <v>122</v>
      </c>
      <c r="R460" s="7" t="s">
        <v>122</v>
      </c>
      <c r="S460" s="9" t="s">
        <v>5992</v>
      </c>
      <c r="T460" s="30">
        <v>9782409016530</v>
      </c>
      <c r="U460" s="4" t="s">
        <v>124</v>
      </c>
      <c r="V460" s="29">
        <v>9782409016523</v>
      </c>
      <c r="W460" s="4" t="s">
        <v>125</v>
      </c>
      <c r="X460" s="4" t="s">
        <v>126</v>
      </c>
      <c r="Y460" s="4" t="s">
        <v>112</v>
      </c>
      <c r="Z460" s="29">
        <v>2018</v>
      </c>
      <c r="AA460" s="4" t="s">
        <v>127</v>
      </c>
      <c r="AB460" s="4" t="s">
        <v>333</v>
      </c>
      <c r="AC460" s="4" t="s">
        <v>129</v>
      </c>
      <c r="AD460" s="4" t="s">
        <v>130</v>
      </c>
      <c r="AE460" s="4" t="s">
        <v>131</v>
      </c>
      <c r="AF460" s="4" t="s">
        <v>132</v>
      </c>
      <c r="AG460" s="4" t="s">
        <v>133</v>
      </c>
      <c r="AH460" s="4" t="s">
        <v>134</v>
      </c>
      <c r="AI460" s="4" t="s">
        <v>135</v>
      </c>
      <c r="AJ460" s="4" t="s">
        <v>136</v>
      </c>
      <c r="AK460" s="4" t="s">
        <v>137</v>
      </c>
      <c r="AL460" s="4" t="s">
        <v>138</v>
      </c>
      <c r="AM460" s="4" t="s">
        <v>139</v>
      </c>
      <c r="AN460" s="4" t="s">
        <v>140</v>
      </c>
      <c r="AO460" s="4" t="s">
        <v>141</v>
      </c>
      <c r="AP460" s="4" t="s">
        <v>116</v>
      </c>
      <c r="AQ460" s="4" t="s">
        <v>5993</v>
      </c>
      <c r="AR460" s="4" t="s">
        <v>76</v>
      </c>
      <c r="AS460" s="4" t="s">
        <v>4648</v>
      </c>
      <c r="AT460" s="4" t="s">
        <v>2699</v>
      </c>
      <c r="AU460" s="4" t="s">
        <v>2782</v>
      </c>
      <c r="AV460" s="4" t="s">
        <v>2783</v>
      </c>
      <c r="AW460" s="4" t="s">
        <v>1637</v>
      </c>
      <c r="AX460" s="4" t="s">
        <v>5994</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5995</v>
      </c>
      <c r="B461" s="4" t="s">
        <v>112</v>
      </c>
      <c r="C461" s="29">
        <v>20241220</v>
      </c>
      <c r="D461" s="4" t="s">
        <v>5996</v>
      </c>
      <c r="E461" s="4" t="s">
        <v>5997</v>
      </c>
      <c r="F461" s="4" t="s">
        <v>5998</v>
      </c>
      <c r="G461" s="4" t="s">
        <v>116</v>
      </c>
      <c r="H461" s="4" t="s">
        <v>5999</v>
      </c>
      <c r="I461" s="4" t="s">
        <v>6000</v>
      </c>
      <c r="J461" s="4" t="s">
        <v>116</v>
      </c>
      <c r="K461" s="4" t="s">
        <v>116</v>
      </c>
      <c r="L461" s="4" t="s">
        <v>116</v>
      </c>
      <c r="M461" s="5" t="s">
        <v>5643</v>
      </c>
      <c r="N461" s="5" t="s">
        <v>5082</v>
      </c>
      <c r="O461" s="4" t="s">
        <v>112</v>
      </c>
      <c r="P461" s="6" t="s">
        <v>122</v>
      </c>
      <c r="Q461" s="7" t="s">
        <v>122</v>
      </c>
      <c r="R461" s="7" t="s">
        <v>122</v>
      </c>
      <c r="S461" s="9" t="s">
        <v>6001</v>
      </c>
      <c r="T461" s="30">
        <v>9782409014215</v>
      </c>
      <c r="U461" s="4" t="s">
        <v>124</v>
      </c>
      <c r="V461" s="29">
        <v>9782409014208</v>
      </c>
      <c r="W461" s="4" t="s">
        <v>125</v>
      </c>
      <c r="X461" s="4" t="s">
        <v>126</v>
      </c>
      <c r="Y461" s="4" t="s">
        <v>112</v>
      </c>
      <c r="Z461" s="29">
        <v>2018</v>
      </c>
      <c r="AA461" s="4" t="s">
        <v>127</v>
      </c>
      <c r="AB461" s="4" t="s">
        <v>164</v>
      </c>
      <c r="AC461" s="4" t="s">
        <v>129</v>
      </c>
      <c r="AD461" s="4" t="s">
        <v>130</v>
      </c>
      <c r="AE461" s="4" t="s">
        <v>131</v>
      </c>
      <c r="AF461" s="4" t="s">
        <v>132</v>
      </c>
      <c r="AG461" s="4" t="s">
        <v>133</v>
      </c>
      <c r="AH461" s="4" t="s">
        <v>134</v>
      </c>
      <c r="AI461" s="4" t="s">
        <v>135</v>
      </c>
      <c r="AJ461" s="4" t="s">
        <v>136</v>
      </c>
      <c r="AK461" s="4" t="s">
        <v>137</v>
      </c>
      <c r="AL461" s="4" t="s">
        <v>138</v>
      </c>
      <c r="AM461" s="4" t="s">
        <v>139</v>
      </c>
      <c r="AN461" s="4" t="s">
        <v>140</v>
      </c>
      <c r="AO461" s="4" t="s">
        <v>141</v>
      </c>
      <c r="AP461" s="4" t="s">
        <v>116</v>
      </c>
      <c r="AQ461" s="4" t="s">
        <v>6002</v>
      </c>
      <c r="AR461" s="4" t="s">
        <v>76</v>
      </c>
      <c r="AS461" s="4" t="s">
        <v>4471</v>
      </c>
      <c r="AT461" s="4" t="s">
        <v>6003</v>
      </c>
      <c r="AU461" s="4" t="s">
        <v>1834</v>
      </c>
      <c r="AV461" s="4" t="s">
        <v>6004</v>
      </c>
      <c r="AW461" s="4" t="s">
        <v>759</v>
      </c>
      <c r="AX461" s="4" t="s">
        <v>6005</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6006</v>
      </c>
      <c r="B462" s="4" t="s">
        <v>112</v>
      </c>
      <c r="C462" s="29">
        <v>20241220</v>
      </c>
      <c r="D462" s="4" t="s">
        <v>6007</v>
      </c>
      <c r="E462" s="4" t="s">
        <v>6008</v>
      </c>
      <c r="F462" s="4" t="s">
        <v>6009</v>
      </c>
      <c r="G462" s="4" t="s">
        <v>116</v>
      </c>
      <c r="H462" s="4" t="s">
        <v>6010</v>
      </c>
      <c r="I462" s="4" t="s">
        <v>6011</v>
      </c>
      <c r="J462" s="4" t="s">
        <v>6012</v>
      </c>
      <c r="K462" s="4" t="s">
        <v>5355</v>
      </c>
      <c r="L462" s="4" t="s">
        <v>116</v>
      </c>
      <c r="M462" s="5" t="s">
        <v>5721</v>
      </c>
      <c r="N462" s="5" t="s">
        <v>4869</v>
      </c>
      <c r="O462" s="4" t="s">
        <v>112</v>
      </c>
      <c r="P462" s="6" t="s">
        <v>122</v>
      </c>
      <c r="Q462" s="7" t="s">
        <v>122</v>
      </c>
      <c r="R462" s="7" t="s">
        <v>122</v>
      </c>
      <c r="S462" s="9" t="s">
        <v>6013</v>
      </c>
      <c r="T462" s="30">
        <v>9782409014901</v>
      </c>
      <c r="U462" s="4" t="s">
        <v>124</v>
      </c>
      <c r="V462" s="29">
        <v>9782409014895</v>
      </c>
      <c r="W462" s="4" t="s">
        <v>125</v>
      </c>
      <c r="X462" s="4" t="s">
        <v>126</v>
      </c>
      <c r="Y462" s="4" t="s">
        <v>112</v>
      </c>
      <c r="Z462" s="29">
        <v>2018</v>
      </c>
      <c r="AA462" s="4" t="s">
        <v>127</v>
      </c>
      <c r="AB462" s="4" t="s">
        <v>260</v>
      </c>
      <c r="AC462" s="4" t="s">
        <v>129</v>
      </c>
      <c r="AD462" s="4" t="s">
        <v>130</v>
      </c>
      <c r="AE462" s="4" t="s">
        <v>131</v>
      </c>
      <c r="AF462" s="4" t="s">
        <v>132</v>
      </c>
      <c r="AG462" s="4" t="s">
        <v>133</v>
      </c>
      <c r="AH462" s="4" t="s">
        <v>134</v>
      </c>
      <c r="AI462" s="4" t="s">
        <v>135</v>
      </c>
      <c r="AJ462" s="4" t="s">
        <v>136</v>
      </c>
      <c r="AK462" s="4" t="s">
        <v>137</v>
      </c>
      <c r="AL462" s="4" t="s">
        <v>138</v>
      </c>
      <c r="AM462" s="4" t="s">
        <v>139</v>
      </c>
      <c r="AN462" s="4" t="s">
        <v>140</v>
      </c>
      <c r="AO462" s="4" t="s">
        <v>141</v>
      </c>
      <c r="AP462" s="4" t="s">
        <v>116</v>
      </c>
      <c r="AQ462" s="4" t="s">
        <v>6014</v>
      </c>
      <c r="AR462" s="4" t="s">
        <v>76</v>
      </c>
      <c r="AS462" s="4" t="s">
        <v>417</v>
      </c>
      <c r="AT462" s="4" t="s">
        <v>1832</v>
      </c>
      <c r="AU462" s="4" t="s">
        <v>6015</v>
      </c>
      <c r="AV462" s="4" t="s">
        <v>6016</v>
      </c>
      <c r="AW462" s="4" t="s">
        <v>6017</v>
      </c>
      <c r="AX462" s="4" t="s">
        <v>6018</v>
      </c>
      <c r="AY462" s="4" t="s">
        <v>6019</v>
      </c>
      <c r="AZ462" s="4" t="s">
        <v>486</v>
      </c>
      <c r="BA462" s="4" t="s">
        <v>6020</v>
      </c>
      <c r="BB462" s="4" t="s">
        <v>6021</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6022</v>
      </c>
      <c r="B463" s="4" t="s">
        <v>112</v>
      </c>
      <c r="C463" s="29">
        <v>20241220</v>
      </c>
      <c r="D463" s="4" t="s">
        <v>6023</v>
      </c>
      <c r="E463" s="4" t="s">
        <v>6024</v>
      </c>
      <c r="F463" s="4" t="s">
        <v>6025</v>
      </c>
      <c r="G463" s="4" t="s">
        <v>116</v>
      </c>
      <c r="H463" s="4" t="s">
        <v>6026</v>
      </c>
      <c r="I463" s="4" t="s">
        <v>116</v>
      </c>
      <c r="J463" s="4" t="s">
        <v>116</v>
      </c>
      <c r="K463" s="4" t="s">
        <v>116</v>
      </c>
      <c r="L463" s="4" t="s">
        <v>116</v>
      </c>
      <c r="M463" s="5" t="s">
        <v>5632</v>
      </c>
      <c r="N463" s="5" t="s">
        <v>5834</v>
      </c>
      <c r="O463" s="4" t="s">
        <v>112</v>
      </c>
      <c r="P463" s="6" t="s">
        <v>122</v>
      </c>
      <c r="Q463" s="7" t="s">
        <v>122</v>
      </c>
      <c r="R463" s="7" t="s">
        <v>122</v>
      </c>
      <c r="S463" s="9" t="s">
        <v>6027</v>
      </c>
      <c r="T463" s="30">
        <v>9782409015953</v>
      </c>
      <c r="U463" s="4" t="s">
        <v>124</v>
      </c>
      <c r="V463" s="29">
        <v>9782409015946</v>
      </c>
      <c r="W463" s="4" t="s">
        <v>125</v>
      </c>
      <c r="X463" s="4" t="s">
        <v>126</v>
      </c>
      <c r="Y463" s="4" t="s">
        <v>112</v>
      </c>
      <c r="Z463" s="29">
        <v>2018</v>
      </c>
      <c r="AA463" s="4" t="s">
        <v>127</v>
      </c>
      <c r="AB463" s="4" t="s">
        <v>128</v>
      </c>
      <c r="AC463" s="4" t="s">
        <v>129</v>
      </c>
      <c r="AD463" s="4" t="s">
        <v>130</v>
      </c>
      <c r="AE463" s="4" t="s">
        <v>131</v>
      </c>
      <c r="AF463" s="4" t="s">
        <v>132</v>
      </c>
      <c r="AG463" s="4" t="s">
        <v>133</v>
      </c>
      <c r="AH463" s="4" t="s">
        <v>134</v>
      </c>
      <c r="AI463" s="4" t="s">
        <v>135</v>
      </c>
      <c r="AJ463" s="4" t="s">
        <v>136</v>
      </c>
      <c r="AK463" s="4" t="s">
        <v>137</v>
      </c>
      <c r="AL463" s="4" t="s">
        <v>138</v>
      </c>
      <c r="AM463" s="4" t="s">
        <v>139</v>
      </c>
      <c r="AN463" s="4" t="s">
        <v>140</v>
      </c>
      <c r="AO463" s="4" t="s">
        <v>141</v>
      </c>
      <c r="AP463" s="4" t="s">
        <v>116</v>
      </c>
      <c r="AQ463" s="4" t="s">
        <v>6028</v>
      </c>
      <c r="AR463" s="4" t="s">
        <v>76</v>
      </c>
      <c r="AS463" s="4" t="s">
        <v>6029</v>
      </c>
      <c r="AT463" s="4" t="s">
        <v>6030</v>
      </c>
      <c r="AU463" s="4" t="s">
        <v>6031</v>
      </c>
      <c r="AV463" s="4" t="s">
        <v>6032</v>
      </c>
      <c r="AW463" s="4" t="s">
        <v>6033</v>
      </c>
      <c r="AX463" s="4" t="s">
        <v>5128</v>
      </c>
      <c r="AY463" s="4" t="s">
        <v>6034</v>
      </c>
      <c r="AZ463" s="4" t="s">
        <v>6035</v>
      </c>
      <c r="BA463" s="4" t="s">
        <v>6036</v>
      </c>
      <c r="BB463" s="4" t="s">
        <v>6037</v>
      </c>
      <c r="BC463" s="4" t="s">
        <v>6038</v>
      </c>
      <c r="BD463" s="4" t="s">
        <v>6039</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6040</v>
      </c>
      <c r="B464" s="4" t="s">
        <v>112</v>
      </c>
      <c r="C464" s="29">
        <v>20241220</v>
      </c>
      <c r="D464" s="4" t="s">
        <v>6041</v>
      </c>
      <c r="E464" s="4" t="s">
        <v>6042</v>
      </c>
      <c r="F464" s="4" t="s">
        <v>6043</v>
      </c>
      <c r="G464" s="4" t="s">
        <v>116</v>
      </c>
      <c r="H464" s="4" t="s">
        <v>6044</v>
      </c>
      <c r="I464" s="4" t="s">
        <v>116</v>
      </c>
      <c r="J464" s="4" t="s">
        <v>116</v>
      </c>
      <c r="K464" s="4" t="s">
        <v>116</v>
      </c>
      <c r="L464" s="4" t="s">
        <v>116</v>
      </c>
      <c r="M464" s="5" t="s">
        <v>5785</v>
      </c>
      <c r="N464" s="5" t="s">
        <v>2971</v>
      </c>
      <c r="O464" s="4" t="s">
        <v>112</v>
      </c>
      <c r="P464" s="6" t="s">
        <v>122</v>
      </c>
      <c r="Q464" s="7" t="s">
        <v>122</v>
      </c>
      <c r="R464" s="7" t="s">
        <v>122</v>
      </c>
      <c r="S464" s="9" t="s">
        <v>6045</v>
      </c>
      <c r="T464" s="30">
        <v>9782409016653</v>
      </c>
      <c r="U464" s="4" t="s">
        <v>124</v>
      </c>
      <c r="V464" s="29">
        <v>9782409016646</v>
      </c>
      <c r="W464" s="4" t="s">
        <v>125</v>
      </c>
      <c r="X464" s="4" t="s">
        <v>126</v>
      </c>
      <c r="Y464" s="4" t="s">
        <v>112</v>
      </c>
      <c r="Z464" s="29">
        <v>2018</v>
      </c>
      <c r="AA464" s="4" t="s">
        <v>127</v>
      </c>
      <c r="AB464" s="4" t="s">
        <v>260</v>
      </c>
      <c r="AC464" s="4" t="s">
        <v>129</v>
      </c>
      <c r="AD464" s="4" t="s">
        <v>130</v>
      </c>
      <c r="AE464" s="4" t="s">
        <v>131</v>
      </c>
      <c r="AF464" s="4" t="s">
        <v>132</v>
      </c>
      <c r="AG464" s="4" t="s">
        <v>133</v>
      </c>
      <c r="AH464" s="4" t="s">
        <v>134</v>
      </c>
      <c r="AI464" s="4" t="s">
        <v>135</v>
      </c>
      <c r="AJ464" s="4" t="s">
        <v>136</v>
      </c>
      <c r="AK464" s="4" t="s">
        <v>137</v>
      </c>
      <c r="AL464" s="4" t="s">
        <v>138</v>
      </c>
      <c r="AM464" s="4" t="s">
        <v>139</v>
      </c>
      <c r="AN464" s="4" t="s">
        <v>140</v>
      </c>
      <c r="AO464" s="4" t="s">
        <v>141</v>
      </c>
      <c r="AP464" s="4" t="s">
        <v>116</v>
      </c>
      <c r="AQ464" s="4" t="s">
        <v>6046</v>
      </c>
      <c r="AR464" s="4" t="s">
        <v>76</v>
      </c>
      <c r="AS464" s="4" t="s">
        <v>6047</v>
      </c>
      <c r="AT464" s="4" t="s">
        <v>6048</v>
      </c>
      <c r="AU464" s="4" t="s">
        <v>6049</v>
      </c>
      <c r="AV464" s="4" t="s">
        <v>282</v>
      </c>
      <c r="AW464" s="4" t="s">
        <v>6050</v>
      </c>
      <c r="AX464" s="4" t="s">
        <v>805</v>
      </c>
      <c r="AY464" s="4" t="s">
        <v>1554</v>
      </c>
      <c r="AZ464" s="4" t="s">
        <v>6051</v>
      </c>
      <c r="BA464" s="4" t="s">
        <v>5227</v>
      </c>
      <c r="BB464" s="4" t="s">
        <v>6052</v>
      </c>
      <c r="BC464" s="4" t="s">
        <v>6053</v>
      </c>
      <c r="BD464" s="4" t="s">
        <v>6054</v>
      </c>
      <c r="BE464" s="4" t="s">
        <v>6055</v>
      </c>
      <c r="BF464" s="4" t="s">
        <v>6056</v>
      </c>
      <c r="BG464" s="4" t="s">
        <v>6057</v>
      </c>
      <c r="BH464" s="4" t="s">
        <v>6058</v>
      </c>
      <c r="BI464" s="4" t="s">
        <v>6059</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6060</v>
      </c>
      <c r="B465" s="4" t="s">
        <v>112</v>
      </c>
      <c r="C465" s="29">
        <v>20241220</v>
      </c>
      <c r="D465" s="4" t="s">
        <v>6061</v>
      </c>
      <c r="E465" s="4" t="s">
        <v>6062</v>
      </c>
      <c r="F465" s="4" t="s">
        <v>6063</v>
      </c>
      <c r="G465" s="4" t="s">
        <v>116</v>
      </c>
      <c r="H465" s="4" t="s">
        <v>5414</v>
      </c>
      <c r="I465" s="4" t="s">
        <v>5415</v>
      </c>
      <c r="J465" s="4" t="s">
        <v>116</v>
      </c>
      <c r="K465" s="4" t="s">
        <v>116</v>
      </c>
      <c r="L465" s="4" t="s">
        <v>116</v>
      </c>
      <c r="M465" s="5" t="s">
        <v>5712</v>
      </c>
      <c r="N465" s="5" t="s">
        <v>5416</v>
      </c>
      <c r="O465" s="4" t="s">
        <v>112</v>
      </c>
      <c r="P465" s="6" t="s">
        <v>122</v>
      </c>
      <c r="Q465" s="7" t="s">
        <v>122</v>
      </c>
      <c r="R465" s="7" t="s">
        <v>122</v>
      </c>
      <c r="S465" s="9" t="s">
        <v>6064</v>
      </c>
      <c r="T465" s="30">
        <v>9782409013348</v>
      </c>
      <c r="U465" s="4" t="s">
        <v>124</v>
      </c>
      <c r="V465" s="29">
        <v>9782409013287</v>
      </c>
      <c r="W465" s="4" t="s">
        <v>125</v>
      </c>
      <c r="X465" s="4" t="s">
        <v>126</v>
      </c>
      <c r="Y465" s="4" t="s">
        <v>112</v>
      </c>
      <c r="Z465" s="29">
        <v>2018</v>
      </c>
      <c r="AA465" s="4" t="s">
        <v>127</v>
      </c>
      <c r="AB465" s="4" t="s">
        <v>152</v>
      </c>
      <c r="AC465" s="4" t="s">
        <v>129</v>
      </c>
      <c r="AD465" s="4" t="s">
        <v>130</v>
      </c>
      <c r="AE465" s="4" t="s">
        <v>131</v>
      </c>
      <c r="AF465" s="4" t="s">
        <v>132</v>
      </c>
      <c r="AG465" s="4" t="s">
        <v>133</v>
      </c>
      <c r="AH465" s="4" t="s">
        <v>134</v>
      </c>
      <c r="AI465" s="4" t="s">
        <v>135</v>
      </c>
      <c r="AJ465" s="4" t="s">
        <v>136</v>
      </c>
      <c r="AK465" s="4" t="s">
        <v>137</v>
      </c>
      <c r="AL465" s="4" t="s">
        <v>138</v>
      </c>
      <c r="AM465" s="4" t="s">
        <v>139</v>
      </c>
      <c r="AN465" s="4" t="s">
        <v>140</v>
      </c>
      <c r="AO465" s="4" t="s">
        <v>141</v>
      </c>
      <c r="AP465" s="4" t="s">
        <v>116</v>
      </c>
      <c r="AQ465" s="4" t="s">
        <v>6065</v>
      </c>
      <c r="AR465" s="4" t="s">
        <v>76</v>
      </c>
      <c r="AS465" s="4" t="s">
        <v>1284</v>
      </c>
      <c r="AT465" s="4" t="s">
        <v>6066</v>
      </c>
      <c r="AU465" s="4" t="s">
        <v>1285</v>
      </c>
      <c r="AV465" s="4" t="s">
        <v>1286</v>
      </c>
      <c r="AW465" s="4" t="s">
        <v>1287</v>
      </c>
      <c r="AX465" s="4" t="s">
        <v>5428</v>
      </c>
      <c r="AY465" s="4" t="s">
        <v>1289</v>
      </c>
      <c r="AZ465" s="4" t="s">
        <v>184</v>
      </c>
      <c r="BA465" s="4" t="s">
        <v>1273</v>
      </c>
      <c r="BB465" s="4" t="s">
        <v>5433</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6067</v>
      </c>
      <c r="B466" s="4" t="s">
        <v>112</v>
      </c>
      <c r="C466" s="29">
        <v>20241220</v>
      </c>
      <c r="D466" s="4" t="s">
        <v>6068</v>
      </c>
      <c r="E466" s="4" t="s">
        <v>6069</v>
      </c>
      <c r="F466" s="4" t="s">
        <v>1161</v>
      </c>
      <c r="G466" s="4" t="s">
        <v>116</v>
      </c>
      <c r="H466" s="4" t="s">
        <v>1162</v>
      </c>
      <c r="I466" s="4" t="s">
        <v>116</v>
      </c>
      <c r="J466" s="4" t="s">
        <v>116</v>
      </c>
      <c r="K466" s="4" t="s">
        <v>116</v>
      </c>
      <c r="L466" s="4" t="s">
        <v>116</v>
      </c>
      <c r="M466" s="5" t="s">
        <v>5749</v>
      </c>
      <c r="N466" s="5" t="s">
        <v>3441</v>
      </c>
      <c r="O466" s="4" t="s">
        <v>112</v>
      </c>
      <c r="P466" s="6" t="s">
        <v>122</v>
      </c>
      <c r="Q466" s="7" t="s">
        <v>122</v>
      </c>
      <c r="R466" s="7" t="s">
        <v>122</v>
      </c>
      <c r="S466" s="9" t="s">
        <v>6070</v>
      </c>
      <c r="T466" s="30">
        <v>9782409013836</v>
      </c>
      <c r="U466" s="4" t="s">
        <v>124</v>
      </c>
      <c r="V466" s="29">
        <v>9782409013829</v>
      </c>
      <c r="W466" s="4" t="s">
        <v>125</v>
      </c>
      <c r="X466" s="4" t="s">
        <v>126</v>
      </c>
      <c r="Y466" s="4" t="s">
        <v>112</v>
      </c>
      <c r="Z466" s="29">
        <v>2018</v>
      </c>
      <c r="AA466" s="4" t="s">
        <v>127</v>
      </c>
      <c r="AB466" s="4" t="s">
        <v>1043</v>
      </c>
      <c r="AC466" s="4" t="s">
        <v>129</v>
      </c>
      <c r="AD466" s="4" t="s">
        <v>130</v>
      </c>
      <c r="AE466" s="4" t="s">
        <v>131</v>
      </c>
      <c r="AF466" s="4" t="s">
        <v>132</v>
      </c>
      <c r="AG466" s="4" t="s">
        <v>133</v>
      </c>
      <c r="AH466" s="4" t="s">
        <v>134</v>
      </c>
      <c r="AI466" s="4" t="s">
        <v>135</v>
      </c>
      <c r="AJ466" s="4" t="s">
        <v>136</v>
      </c>
      <c r="AK466" s="4" t="s">
        <v>137</v>
      </c>
      <c r="AL466" s="4" t="s">
        <v>138</v>
      </c>
      <c r="AM466" s="4" t="s">
        <v>139</v>
      </c>
      <c r="AN466" s="4" t="s">
        <v>140</v>
      </c>
      <c r="AO466" s="4" t="s">
        <v>141</v>
      </c>
      <c r="AP466" s="4" t="s">
        <v>116</v>
      </c>
      <c r="AQ466" s="4" t="s">
        <v>6071</v>
      </c>
      <c r="AR466" s="4" t="s">
        <v>76</v>
      </c>
      <c r="AS466" s="29">
        <v>70</v>
      </c>
      <c r="AT466" s="29">
        <v>70483</v>
      </c>
      <c r="AU466" s="4" t="s">
        <v>482</v>
      </c>
      <c r="AV466" s="4" t="s">
        <v>3557</v>
      </c>
      <c r="AW466" s="4" t="s">
        <v>707</v>
      </c>
      <c r="AX466" s="4" t="s">
        <v>6072</v>
      </c>
      <c r="AY466" s="4" t="s">
        <v>2082</v>
      </c>
      <c r="AZ466" s="29">
        <v>483</v>
      </c>
      <c r="BA466" s="4" t="s">
        <v>4515</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6073</v>
      </c>
      <c r="B467" s="4" t="s">
        <v>112</v>
      </c>
      <c r="C467" s="29">
        <v>20241220</v>
      </c>
      <c r="D467" s="4" t="s">
        <v>1260</v>
      </c>
      <c r="E467" s="4" t="s">
        <v>6074</v>
      </c>
      <c r="F467" s="4" t="s">
        <v>1262</v>
      </c>
      <c r="G467" s="4" t="s">
        <v>116</v>
      </c>
      <c r="H467" s="4" t="s">
        <v>1263</v>
      </c>
      <c r="I467" s="4" t="s">
        <v>116</v>
      </c>
      <c r="J467" s="4" t="s">
        <v>116</v>
      </c>
      <c r="K467" s="4" t="s">
        <v>116</v>
      </c>
      <c r="L467" s="4" t="s">
        <v>116</v>
      </c>
      <c r="M467" s="5" t="s">
        <v>5663</v>
      </c>
      <c r="N467" s="5" t="s">
        <v>6075</v>
      </c>
      <c r="O467" s="4" t="s">
        <v>112</v>
      </c>
      <c r="P467" s="6" t="s">
        <v>122</v>
      </c>
      <c r="Q467" s="7" t="s">
        <v>122</v>
      </c>
      <c r="R467" s="7" t="s">
        <v>122</v>
      </c>
      <c r="S467" s="9" t="s">
        <v>6076</v>
      </c>
      <c r="T467" s="30">
        <v>9782409015014</v>
      </c>
      <c r="U467" s="4" t="s">
        <v>124</v>
      </c>
      <c r="V467" s="29">
        <v>9782409014994</v>
      </c>
      <c r="W467" s="4" t="s">
        <v>125</v>
      </c>
      <c r="X467" s="4" t="s">
        <v>126</v>
      </c>
      <c r="Y467" s="4" t="s">
        <v>112</v>
      </c>
      <c r="Z467" s="29">
        <v>2018</v>
      </c>
      <c r="AA467" s="4" t="s">
        <v>127</v>
      </c>
      <c r="AB467" s="4" t="s">
        <v>152</v>
      </c>
      <c r="AC467" s="4" t="s">
        <v>129</v>
      </c>
      <c r="AD467" s="4" t="s">
        <v>130</v>
      </c>
      <c r="AE467" s="4" t="s">
        <v>131</v>
      </c>
      <c r="AF467" s="4" t="s">
        <v>132</v>
      </c>
      <c r="AG467" s="4" t="s">
        <v>133</v>
      </c>
      <c r="AH467" s="4" t="s">
        <v>134</v>
      </c>
      <c r="AI467" s="4" t="s">
        <v>135</v>
      </c>
      <c r="AJ467" s="4" t="s">
        <v>136</v>
      </c>
      <c r="AK467" s="4" t="s">
        <v>137</v>
      </c>
      <c r="AL467" s="4" t="s">
        <v>138</v>
      </c>
      <c r="AM467" s="4" t="s">
        <v>139</v>
      </c>
      <c r="AN467" s="4" t="s">
        <v>140</v>
      </c>
      <c r="AO467" s="4" t="s">
        <v>141</v>
      </c>
      <c r="AP467" s="4" t="s">
        <v>116</v>
      </c>
      <c r="AQ467" s="4" t="s">
        <v>6077</v>
      </c>
      <c r="AR467" s="4" t="s">
        <v>76</v>
      </c>
      <c r="AS467" s="4" t="s">
        <v>1268</v>
      </c>
      <c r="AT467" s="4" t="s">
        <v>1269</v>
      </c>
      <c r="AU467" s="4" t="s">
        <v>6078</v>
      </c>
      <c r="AV467" s="4" t="s">
        <v>1270</v>
      </c>
      <c r="AW467" s="4" t="s">
        <v>1271</v>
      </c>
      <c r="AX467" s="4" t="s">
        <v>6079</v>
      </c>
      <c r="AY467" s="4" t="s">
        <v>1273</v>
      </c>
      <c r="AZ467" s="4" t="s">
        <v>1274</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6080</v>
      </c>
      <c r="B468" s="4" t="s">
        <v>112</v>
      </c>
      <c r="C468" s="29">
        <v>20241220</v>
      </c>
      <c r="D468" s="4" t="s">
        <v>5727</v>
      </c>
      <c r="E468" s="4" t="s">
        <v>6081</v>
      </c>
      <c r="F468" s="4" t="s">
        <v>5729</v>
      </c>
      <c r="G468" s="4" t="s">
        <v>116</v>
      </c>
      <c r="H468" s="4" t="s">
        <v>5730</v>
      </c>
      <c r="I468" s="4" t="s">
        <v>116</v>
      </c>
      <c r="J468" s="4" t="s">
        <v>116</v>
      </c>
      <c r="K468" s="4" t="s">
        <v>116</v>
      </c>
      <c r="L468" s="4" t="s">
        <v>116</v>
      </c>
      <c r="M468" s="5" t="s">
        <v>5620</v>
      </c>
      <c r="N468" s="5" t="s">
        <v>1829</v>
      </c>
      <c r="O468" s="4" t="s">
        <v>112</v>
      </c>
      <c r="P468" s="6" t="s">
        <v>122</v>
      </c>
      <c r="Q468" s="7" t="s">
        <v>122</v>
      </c>
      <c r="R468" s="7" t="s">
        <v>122</v>
      </c>
      <c r="S468" s="9" t="s">
        <v>6082</v>
      </c>
      <c r="T468" s="30">
        <v>9782409013065</v>
      </c>
      <c r="U468" s="4" t="s">
        <v>124</v>
      </c>
      <c r="V468" s="29">
        <v>9782409012860</v>
      </c>
      <c r="W468" s="4" t="s">
        <v>125</v>
      </c>
      <c r="X468" s="4" t="s">
        <v>126</v>
      </c>
      <c r="Y468" s="4" t="s">
        <v>112</v>
      </c>
      <c r="Z468" s="29">
        <v>2018</v>
      </c>
      <c r="AA468" s="4" t="s">
        <v>127</v>
      </c>
      <c r="AB468" s="4" t="s">
        <v>260</v>
      </c>
      <c r="AC468" s="4" t="s">
        <v>129</v>
      </c>
      <c r="AD468" s="4" t="s">
        <v>130</v>
      </c>
      <c r="AE468" s="4" t="s">
        <v>131</v>
      </c>
      <c r="AF468" s="4" t="s">
        <v>132</v>
      </c>
      <c r="AG468" s="4" t="s">
        <v>133</v>
      </c>
      <c r="AH468" s="4" t="s">
        <v>134</v>
      </c>
      <c r="AI468" s="4" t="s">
        <v>135</v>
      </c>
      <c r="AJ468" s="4" t="s">
        <v>136</v>
      </c>
      <c r="AK468" s="4" t="s">
        <v>137</v>
      </c>
      <c r="AL468" s="4" t="s">
        <v>138</v>
      </c>
      <c r="AM468" s="4" t="s">
        <v>139</v>
      </c>
      <c r="AN468" s="4" t="s">
        <v>140</v>
      </c>
      <c r="AO468" s="4" t="s">
        <v>141</v>
      </c>
      <c r="AP468" s="4" t="s">
        <v>116</v>
      </c>
      <c r="AQ468" s="4" t="s">
        <v>6083</v>
      </c>
      <c r="AR468" s="4" t="s">
        <v>76</v>
      </c>
      <c r="AS468" s="4" t="s">
        <v>520</v>
      </c>
      <c r="AT468" s="4" t="s">
        <v>179</v>
      </c>
      <c r="AU468" s="4" t="s">
        <v>1587</v>
      </c>
      <c r="AV468" s="4" t="s">
        <v>6084</v>
      </c>
      <c r="AW468" s="4" t="s">
        <v>6085</v>
      </c>
      <c r="AX468" s="4" t="s">
        <v>5873</v>
      </c>
      <c r="AY468" s="4" t="s">
        <v>181</v>
      </c>
      <c r="AZ468" s="4" t="s">
        <v>609</v>
      </c>
      <c r="BA468" s="4" t="s">
        <v>1590</v>
      </c>
      <c r="BB468" s="4" t="s">
        <v>5743</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6086</v>
      </c>
      <c r="B469" s="4" t="s">
        <v>112</v>
      </c>
      <c r="C469" s="29">
        <v>20241220</v>
      </c>
      <c r="D469" s="4" t="s">
        <v>6087</v>
      </c>
      <c r="E469" s="4" t="s">
        <v>6088</v>
      </c>
      <c r="F469" s="4" t="s">
        <v>4097</v>
      </c>
      <c r="G469" s="4" t="s">
        <v>116</v>
      </c>
      <c r="H469" s="4" t="s">
        <v>4098</v>
      </c>
      <c r="I469" s="4" t="s">
        <v>116</v>
      </c>
      <c r="J469" s="4" t="s">
        <v>116</v>
      </c>
      <c r="K469" s="4" t="s">
        <v>116</v>
      </c>
      <c r="L469" s="4" t="s">
        <v>116</v>
      </c>
      <c r="M469" s="5" t="s">
        <v>5620</v>
      </c>
      <c r="N469" s="5" t="s">
        <v>894</v>
      </c>
      <c r="O469" s="4" t="s">
        <v>112</v>
      </c>
      <c r="P469" s="6" t="s">
        <v>122</v>
      </c>
      <c r="Q469" s="7" t="s">
        <v>122</v>
      </c>
      <c r="R469" s="7" t="s">
        <v>122</v>
      </c>
      <c r="S469" s="9" t="s">
        <v>6089</v>
      </c>
      <c r="T469" s="30">
        <v>9782409013041</v>
      </c>
      <c r="U469" s="4" t="s">
        <v>124</v>
      </c>
      <c r="V469" s="29">
        <v>9782409012785</v>
      </c>
      <c r="W469" s="4" t="s">
        <v>125</v>
      </c>
      <c r="X469" s="4" t="s">
        <v>126</v>
      </c>
      <c r="Y469" s="4" t="s">
        <v>112</v>
      </c>
      <c r="Z469" s="29">
        <v>2018</v>
      </c>
      <c r="AA469" s="4" t="s">
        <v>127</v>
      </c>
      <c r="AB469" s="4" t="s">
        <v>260</v>
      </c>
      <c r="AC469" s="4" t="s">
        <v>129</v>
      </c>
      <c r="AD469" s="4" t="s">
        <v>130</v>
      </c>
      <c r="AE469" s="4" t="s">
        <v>131</v>
      </c>
      <c r="AF469" s="4" t="s">
        <v>132</v>
      </c>
      <c r="AG469" s="4" t="s">
        <v>133</v>
      </c>
      <c r="AH469" s="4" t="s">
        <v>134</v>
      </c>
      <c r="AI469" s="4" t="s">
        <v>135</v>
      </c>
      <c r="AJ469" s="4" t="s">
        <v>136</v>
      </c>
      <c r="AK469" s="4" t="s">
        <v>137</v>
      </c>
      <c r="AL469" s="4" t="s">
        <v>138</v>
      </c>
      <c r="AM469" s="4" t="s">
        <v>139</v>
      </c>
      <c r="AN469" s="4" t="s">
        <v>140</v>
      </c>
      <c r="AO469" s="4" t="s">
        <v>141</v>
      </c>
      <c r="AP469" s="4" t="s">
        <v>116</v>
      </c>
      <c r="AQ469" s="4" t="s">
        <v>6090</v>
      </c>
      <c r="AR469" s="4" t="s">
        <v>76</v>
      </c>
      <c r="AS469" s="4" t="s">
        <v>1721</v>
      </c>
      <c r="AT469" s="4" t="s">
        <v>3741</v>
      </c>
      <c r="AU469" s="4" t="s">
        <v>6091</v>
      </c>
      <c r="AV469" s="4" t="s">
        <v>998</v>
      </c>
      <c r="AW469" s="4" t="s">
        <v>6092</v>
      </c>
      <c r="AX469" s="4" t="s">
        <v>6093</v>
      </c>
      <c r="AY469" s="4" t="s">
        <v>6094</v>
      </c>
      <c r="AZ469" s="4" t="s">
        <v>1199</v>
      </c>
      <c r="BA469" s="4" t="s">
        <v>6095</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6096</v>
      </c>
      <c r="B470" s="4" t="s">
        <v>112</v>
      </c>
      <c r="C470" s="29">
        <v>20241220</v>
      </c>
      <c r="D470" s="4" t="s">
        <v>6097</v>
      </c>
      <c r="E470" s="4" t="s">
        <v>6098</v>
      </c>
      <c r="F470" s="4" t="s">
        <v>529</v>
      </c>
      <c r="G470" s="4" t="s">
        <v>116</v>
      </c>
      <c r="H470" s="4" t="s">
        <v>530</v>
      </c>
      <c r="I470" s="4" t="s">
        <v>116</v>
      </c>
      <c r="J470" s="4" t="s">
        <v>116</v>
      </c>
      <c r="K470" s="4" t="s">
        <v>116</v>
      </c>
      <c r="L470" s="4" t="s">
        <v>116</v>
      </c>
      <c r="M470" s="5" t="s">
        <v>5749</v>
      </c>
      <c r="N470" s="5" t="s">
        <v>4065</v>
      </c>
      <c r="O470" s="4" t="s">
        <v>112</v>
      </c>
      <c r="P470" s="6" t="s">
        <v>122</v>
      </c>
      <c r="Q470" s="7" t="s">
        <v>122</v>
      </c>
      <c r="R470" s="7" t="s">
        <v>122</v>
      </c>
      <c r="S470" s="9" t="s">
        <v>6099</v>
      </c>
      <c r="T470" s="30">
        <v>9782409013737</v>
      </c>
      <c r="U470" s="4" t="s">
        <v>124</v>
      </c>
      <c r="V470" s="29">
        <v>9782409013683</v>
      </c>
      <c r="W470" s="4" t="s">
        <v>125</v>
      </c>
      <c r="X470" s="4" t="s">
        <v>126</v>
      </c>
      <c r="Y470" s="4" t="s">
        <v>112</v>
      </c>
      <c r="Z470" s="29">
        <v>2018</v>
      </c>
      <c r="AA470" s="4" t="s">
        <v>127</v>
      </c>
      <c r="AB470" s="4" t="s">
        <v>260</v>
      </c>
      <c r="AC470" s="4" t="s">
        <v>129</v>
      </c>
      <c r="AD470" s="4" t="s">
        <v>130</v>
      </c>
      <c r="AE470" s="4" t="s">
        <v>131</v>
      </c>
      <c r="AF470" s="4" t="s">
        <v>132</v>
      </c>
      <c r="AG470" s="4" t="s">
        <v>133</v>
      </c>
      <c r="AH470" s="4" t="s">
        <v>134</v>
      </c>
      <c r="AI470" s="4" t="s">
        <v>135</v>
      </c>
      <c r="AJ470" s="4" t="s">
        <v>136</v>
      </c>
      <c r="AK470" s="4" t="s">
        <v>137</v>
      </c>
      <c r="AL470" s="4" t="s">
        <v>138</v>
      </c>
      <c r="AM470" s="4" t="s">
        <v>139</v>
      </c>
      <c r="AN470" s="4" t="s">
        <v>140</v>
      </c>
      <c r="AO470" s="4" t="s">
        <v>141</v>
      </c>
      <c r="AP470" s="4" t="s">
        <v>116</v>
      </c>
      <c r="AQ470" s="4" t="s">
        <v>6100</v>
      </c>
      <c r="AR470" s="4" t="s">
        <v>76</v>
      </c>
      <c r="AS470" s="4" t="s">
        <v>2925</v>
      </c>
      <c r="AT470" s="4" t="s">
        <v>6101</v>
      </c>
      <c r="AU470" s="4" t="s">
        <v>2246</v>
      </c>
      <c r="AV470" s="4" t="s">
        <v>6102</v>
      </c>
      <c r="AW470" s="4" t="s">
        <v>6103</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6104</v>
      </c>
      <c r="B471" s="4" t="s">
        <v>112</v>
      </c>
      <c r="C471" s="29">
        <v>20241220</v>
      </c>
      <c r="D471" s="4" t="s">
        <v>6105</v>
      </c>
      <c r="E471" s="4" t="s">
        <v>6106</v>
      </c>
      <c r="F471" s="4" t="s">
        <v>6107</v>
      </c>
      <c r="G471" s="4" t="s">
        <v>116</v>
      </c>
      <c r="H471" s="4" t="s">
        <v>6108</v>
      </c>
      <c r="I471" s="4" t="s">
        <v>6109</v>
      </c>
      <c r="J471" s="4" t="s">
        <v>6110</v>
      </c>
      <c r="K471" s="4" t="s">
        <v>116</v>
      </c>
      <c r="L471" s="4" t="s">
        <v>116</v>
      </c>
      <c r="M471" s="5" t="s">
        <v>5632</v>
      </c>
      <c r="N471" s="5" t="s">
        <v>6111</v>
      </c>
      <c r="O471" s="4" t="s">
        <v>112</v>
      </c>
      <c r="P471" s="6" t="s">
        <v>122</v>
      </c>
      <c r="Q471" s="7" t="s">
        <v>122</v>
      </c>
      <c r="R471" s="7" t="s">
        <v>122</v>
      </c>
      <c r="S471" s="9" t="s">
        <v>6112</v>
      </c>
      <c r="T471" s="30">
        <v>9782409016097</v>
      </c>
      <c r="U471" s="4" t="s">
        <v>124</v>
      </c>
      <c r="V471" s="29">
        <v>9782409016080</v>
      </c>
      <c r="W471" s="4" t="s">
        <v>125</v>
      </c>
      <c r="X471" s="4" t="s">
        <v>126</v>
      </c>
      <c r="Y471" s="4" t="s">
        <v>112</v>
      </c>
      <c r="Z471" s="29">
        <v>2018</v>
      </c>
      <c r="AA471" s="4" t="s">
        <v>127</v>
      </c>
      <c r="AB471" s="4" t="s">
        <v>164</v>
      </c>
      <c r="AC471" s="4" t="s">
        <v>129</v>
      </c>
      <c r="AD471" s="4" t="s">
        <v>130</v>
      </c>
      <c r="AE471" s="4" t="s">
        <v>131</v>
      </c>
      <c r="AF471" s="4" t="s">
        <v>132</v>
      </c>
      <c r="AG471" s="4" t="s">
        <v>133</v>
      </c>
      <c r="AH471" s="4" t="s">
        <v>134</v>
      </c>
      <c r="AI471" s="4" t="s">
        <v>135</v>
      </c>
      <c r="AJ471" s="4" t="s">
        <v>136</v>
      </c>
      <c r="AK471" s="4" t="s">
        <v>137</v>
      </c>
      <c r="AL471" s="4" t="s">
        <v>138</v>
      </c>
      <c r="AM471" s="4" t="s">
        <v>139</v>
      </c>
      <c r="AN471" s="4" t="s">
        <v>140</v>
      </c>
      <c r="AO471" s="4" t="s">
        <v>141</v>
      </c>
      <c r="AP471" s="4" t="s">
        <v>116</v>
      </c>
      <c r="AQ471" s="4" t="s">
        <v>6113</v>
      </c>
      <c r="AR471" s="4" t="s">
        <v>76</v>
      </c>
      <c r="AS471" s="4" t="s">
        <v>6114</v>
      </c>
      <c r="AT471" s="4" t="s">
        <v>6115</v>
      </c>
      <c r="AU471" s="4" t="s">
        <v>6116</v>
      </c>
      <c r="AV471" s="4" t="s">
        <v>6117</v>
      </c>
      <c r="AW471" s="4" t="s">
        <v>6118</v>
      </c>
      <c r="AX471" s="4" t="s">
        <v>6119</v>
      </c>
      <c r="AY471" s="4" t="s">
        <v>6120</v>
      </c>
      <c r="AZ471" s="4" t="s">
        <v>4977</v>
      </c>
      <c r="BA471" s="4" t="s">
        <v>4978</v>
      </c>
      <c r="BB471" s="4" t="s">
        <v>714</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6121</v>
      </c>
      <c r="B472" s="4" t="s">
        <v>112</v>
      </c>
      <c r="C472" s="29">
        <v>20241220</v>
      </c>
      <c r="D472" s="4" t="s">
        <v>6122</v>
      </c>
      <c r="E472" s="4" t="s">
        <v>6123</v>
      </c>
      <c r="F472" s="4" t="s">
        <v>1685</v>
      </c>
      <c r="G472" s="4" t="s">
        <v>116</v>
      </c>
      <c r="H472" s="4" t="s">
        <v>1686</v>
      </c>
      <c r="I472" s="4" t="s">
        <v>116</v>
      </c>
      <c r="J472" s="4" t="s">
        <v>116</v>
      </c>
      <c r="K472" s="4" t="s">
        <v>116</v>
      </c>
      <c r="L472" s="4" t="s">
        <v>116</v>
      </c>
      <c r="M472" s="5" t="s">
        <v>6124</v>
      </c>
      <c r="N472" s="5" t="s">
        <v>6125</v>
      </c>
      <c r="O472" s="4" t="s">
        <v>112</v>
      </c>
      <c r="P472" s="6" t="s">
        <v>122</v>
      </c>
      <c r="Q472" s="7" t="s">
        <v>122</v>
      </c>
      <c r="R472" s="7" t="s">
        <v>122</v>
      </c>
      <c r="S472" s="9" t="s">
        <v>6126</v>
      </c>
      <c r="T472" s="30">
        <v>9782409014468</v>
      </c>
      <c r="U472" s="4" t="s">
        <v>124</v>
      </c>
      <c r="V472" s="29">
        <v>9782409014451</v>
      </c>
      <c r="W472" s="4" t="s">
        <v>125</v>
      </c>
      <c r="X472" s="4" t="s">
        <v>126</v>
      </c>
      <c r="Y472" s="4" t="s">
        <v>112</v>
      </c>
      <c r="Z472" s="29">
        <v>2018</v>
      </c>
      <c r="AA472" s="4" t="s">
        <v>127</v>
      </c>
      <c r="AB472" s="4" t="s">
        <v>260</v>
      </c>
      <c r="AC472" s="4" t="s">
        <v>129</v>
      </c>
      <c r="AD472" s="4" t="s">
        <v>130</v>
      </c>
      <c r="AE472" s="4" t="s">
        <v>131</v>
      </c>
      <c r="AF472" s="4" t="s">
        <v>132</v>
      </c>
      <c r="AG472" s="4" t="s">
        <v>133</v>
      </c>
      <c r="AH472" s="4" t="s">
        <v>134</v>
      </c>
      <c r="AI472" s="4" t="s">
        <v>135</v>
      </c>
      <c r="AJ472" s="4" t="s">
        <v>136</v>
      </c>
      <c r="AK472" s="4" t="s">
        <v>137</v>
      </c>
      <c r="AL472" s="4" t="s">
        <v>138</v>
      </c>
      <c r="AM472" s="4" t="s">
        <v>139</v>
      </c>
      <c r="AN472" s="4" t="s">
        <v>140</v>
      </c>
      <c r="AO472" s="4" t="s">
        <v>141</v>
      </c>
      <c r="AP472" s="4" t="s">
        <v>116</v>
      </c>
      <c r="AQ472" s="4" t="s">
        <v>6127</v>
      </c>
      <c r="AR472" s="4" t="s">
        <v>76</v>
      </c>
      <c r="AS472" s="4" t="s">
        <v>3411</v>
      </c>
      <c r="AT472" s="4" t="s">
        <v>3413</v>
      </c>
      <c r="AU472" s="4" t="s">
        <v>805</v>
      </c>
      <c r="AV472" s="4" t="s">
        <v>6128</v>
      </c>
      <c r="AW472" s="4" t="s">
        <v>6129</v>
      </c>
      <c r="AX472" s="4" t="s">
        <v>5116</v>
      </c>
      <c r="AY472" s="4" t="s">
        <v>4581</v>
      </c>
      <c r="AZ472" s="4" t="s">
        <v>2913</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6130</v>
      </c>
      <c r="B473" s="4" t="s">
        <v>112</v>
      </c>
      <c r="C473" s="29">
        <v>20241220</v>
      </c>
      <c r="D473" s="4" t="s">
        <v>6131</v>
      </c>
      <c r="E473" s="4" t="s">
        <v>6132</v>
      </c>
      <c r="F473" s="4" t="s">
        <v>4453</v>
      </c>
      <c r="G473" s="4" t="s">
        <v>116</v>
      </c>
      <c r="H473" s="4" t="s">
        <v>886</v>
      </c>
      <c r="I473" s="4" t="s">
        <v>116</v>
      </c>
      <c r="J473" s="4" t="s">
        <v>116</v>
      </c>
      <c r="K473" s="4" t="s">
        <v>116</v>
      </c>
      <c r="L473" s="4" t="s">
        <v>116</v>
      </c>
      <c r="M473" s="5" t="s">
        <v>5620</v>
      </c>
      <c r="N473" s="5" t="s">
        <v>6133</v>
      </c>
      <c r="O473" s="4" t="s">
        <v>112</v>
      </c>
      <c r="P473" s="6" t="s">
        <v>122</v>
      </c>
      <c r="Q473" s="7" t="s">
        <v>122</v>
      </c>
      <c r="R473" s="7" t="s">
        <v>122</v>
      </c>
      <c r="S473" s="9" t="s">
        <v>6134</v>
      </c>
      <c r="T473" s="30">
        <v>9782409011900</v>
      </c>
      <c r="U473" s="4" t="s">
        <v>124</v>
      </c>
      <c r="V473" s="29">
        <v>9782409011887</v>
      </c>
      <c r="W473" s="4" t="s">
        <v>125</v>
      </c>
      <c r="X473" s="4" t="s">
        <v>126</v>
      </c>
      <c r="Y473" s="4" t="s">
        <v>112</v>
      </c>
      <c r="Z473" s="29">
        <v>2018</v>
      </c>
      <c r="AA473" s="4" t="s">
        <v>127</v>
      </c>
      <c r="AB473" s="4" t="s">
        <v>333</v>
      </c>
      <c r="AC473" s="4" t="s">
        <v>129</v>
      </c>
      <c r="AD473" s="4" t="s">
        <v>130</v>
      </c>
      <c r="AE473" s="4" t="s">
        <v>131</v>
      </c>
      <c r="AF473" s="4" t="s">
        <v>132</v>
      </c>
      <c r="AG473" s="4" t="s">
        <v>133</v>
      </c>
      <c r="AH473" s="4" t="s">
        <v>134</v>
      </c>
      <c r="AI473" s="4" t="s">
        <v>135</v>
      </c>
      <c r="AJ473" s="4" t="s">
        <v>136</v>
      </c>
      <c r="AK473" s="4" t="s">
        <v>137</v>
      </c>
      <c r="AL473" s="4" t="s">
        <v>138</v>
      </c>
      <c r="AM473" s="4" t="s">
        <v>139</v>
      </c>
      <c r="AN473" s="4" t="s">
        <v>140</v>
      </c>
      <c r="AO473" s="4" t="s">
        <v>141</v>
      </c>
      <c r="AP473" s="4" t="s">
        <v>116</v>
      </c>
      <c r="AQ473" s="4" t="s">
        <v>6135</v>
      </c>
      <c r="AR473" s="4" t="s">
        <v>76</v>
      </c>
      <c r="AS473" s="4" t="s">
        <v>3075</v>
      </c>
      <c r="AT473" s="4" t="s">
        <v>3491</v>
      </c>
      <c r="AU473" s="4" t="s">
        <v>6136</v>
      </c>
      <c r="AV473" s="4" t="s">
        <v>6137</v>
      </c>
      <c r="AW473" s="4" t="s">
        <v>6138</v>
      </c>
      <c r="AX473" s="4" t="s">
        <v>2469</v>
      </c>
      <c r="AY473" s="4" t="s">
        <v>2470</v>
      </c>
      <c r="AZ473" s="4" t="s">
        <v>6139</v>
      </c>
      <c r="BA473" s="4" t="s">
        <v>3357</v>
      </c>
      <c r="BB473" s="4" t="s">
        <v>4225</v>
      </c>
      <c r="BC473" s="4" t="s">
        <v>6140</v>
      </c>
      <c r="BD473" s="4" t="s">
        <v>3596</v>
      </c>
      <c r="BE473" s="4" t="s">
        <v>2195</v>
      </c>
      <c r="BF473" s="4" t="s">
        <v>6141</v>
      </c>
      <c r="BG473" s="4" t="s">
        <v>6142</v>
      </c>
      <c r="BH473" s="4" t="s">
        <v>6143</v>
      </c>
      <c r="BI473" s="4" t="s">
        <v>6144</v>
      </c>
      <c r="BJ473" s="4" t="s">
        <v>6055</v>
      </c>
      <c r="BK473" s="4" t="s">
        <v>1538</v>
      </c>
      <c r="BL473" s="4" t="s">
        <v>6145</v>
      </c>
      <c r="BM473" s="4" t="s">
        <v>6146</v>
      </c>
      <c r="BN473" s="4" t="s">
        <v>6147</v>
      </c>
      <c r="BO473" s="4" t="s">
        <v>5488</v>
      </c>
      <c r="BP473" s="4" t="s">
        <v>6148</v>
      </c>
      <c r="BQ473" s="4" t="s">
        <v>2382</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6149</v>
      </c>
      <c r="B474" s="4" t="s">
        <v>112</v>
      </c>
      <c r="C474" s="29">
        <v>20241220</v>
      </c>
      <c r="D474" s="4" t="s">
        <v>6150</v>
      </c>
      <c r="E474" s="4" t="s">
        <v>6151</v>
      </c>
      <c r="F474" s="4" t="s">
        <v>572</v>
      </c>
      <c r="G474" s="4" t="s">
        <v>116</v>
      </c>
      <c r="H474" s="4" t="s">
        <v>573</v>
      </c>
      <c r="I474" s="4" t="s">
        <v>116</v>
      </c>
      <c r="J474" s="4" t="s">
        <v>116</v>
      </c>
      <c r="K474" s="4" t="s">
        <v>116</v>
      </c>
      <c r="L474" s="4" t="s">
        <v>116</v>
      </c>
      <c r="M474" s="5" t="s">
        <v>5649</v>
      </c>
      <c r="N474" s="5" t="s">
        <v>6152</v>
      </c>
      <c r="O474" s="4" t="s">
        <v>112</v>
      </c>
      <c r="P474" s="6" t="s">
        <v>122</v>
      </c>
      <c r="Q474" s="7" t="s">
        <v>122</v>
      </c>
      <c r="R474" s="7" t="s">
        <v>122</v>
      </c>
      <c r="S474" s="9" t="s">
        <v>6153</v>
      </c>
      <c r="T474" s="30">
        <v>9782409011801</v>
      </c>
      <c r="U474" s="4" t="s">
        <v>124</v>
      </c>
      <c r="V474" s="29">
        <v>9782409011788</v>
      </c>
      <c r="W474" s="4" t="s">
        <v>125</v>
      </c>
      <c r="X474" s="4" t="s">
        <v>126</v>
      </c>
      <c r="Y474" s="4" t="s">
        <v>112</v>
      </c>
      <c r="Z474" s="29">
        <v>2018</v>
      </c>
      <c r="AA474" s="4" t="s">
        <v>127</v>
      </c>
      <c r="AB474" s="4" t="s">
        <v>385</v>
      </c>
      <c r="AC474" s="4" t="s">
        <v>129</v>
      </c>
      <c r="AD474" s="4" t="s">
        <v>130</v>
      </c>
      <c r="AE474" s="4" t="s">
        <v>131</v>
      </c>
      <c r="AF474" s="4" t="s">
        <v>132</v>
      </c>
      <c r="AG474" s="4" t="s">
        <v>133</v>
      </c>
      <c r="AH474" s="4" t="s">
        <v>134</v>
      </c>
      <c r="AI474" s="4" t="s">
        <v>135</v>
      </c>
      <c r="AJ474" s="4" t="s">
        <v>136</v>
      </c>
      <c r="AK474" s="4" t="s">
        <v>137</v>
      </c>
      <c r="AL474" s="4" t="s">
        <v>138</v>
      </c>
      <c r="AM474" s="4" t="s">
        <v>139</v>
      </c>
      <c r="AN474" s="4" t="s">
        <v>140</v>
      </c>
      <c r="AO474" s="4" t="s">
        <v>141</v>
      </c>
      <c r="AP474" s="4" t="s">
        <v>116</v>
      </c>
      <c r="AQ474" s="4" t="s">
        <v>6154</v>
      </c>
      <c r="AR474" s="4" t="s">
        <v>76</v>
      </c>
      <c r="AS474" s="4" t="s">
        <v>5442</v>
      </c>
      <c r="AT474" s="4" t="s">
        <v>6155</v>
      </c>
      <c r="AU474" s="4" t="s">
        <v>6156</v>
      </c>
      <c r="AV474" s="4" t="s">
        <v>6157</v>
      </c>
      <c r="AW474" s="4" t="s">
        <v>6158</v>
      </c>
      <c r="AX474" s="4" t="s">
        <v>6159</v>
      </c>
      <c r="AY474" s="4" t="s">
        <v>6160</v>
      </c>
      <c r="AZ474" s="4" t="s">
        <v>4029</v>
      </c>
      <c r="BA474" s="4" t="s">
        <v>6161</v>
      </c>
      <c r="BB474" s="4" t="s">
        <v>6162</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6163</v>
      </c>
      <c r="B475" s="4" t="s">
        <v>112</v>
      </c>
      <c r="C475" s="29">
        <v>20241220</v>
      </c>
      <c r="D475" s="4" t="s">
        <v>3087</v>
      </c>
      <c r="E475" s="4" t="s">
        <v>6164</v>
      </c>
      <c r="F475" s="4" t="s">
        <v>3089</v>
      </c>
      <c r="G475" s="4" t="s">
        <v>116</v>
      </c>
      <c r="H475" s="4" t="s">
        <v>1345</v>
      </c>
      <c r="I475" s="4" t="s">
        <v>116</v>
      </c>
      <c r="J475" s="4" t="s">
        <v>116</v>
      </c>
      <c r="K475" s="4" t="s">
        <v>116</v>
      </c>
      <c r="L475" s="4" t="s">
        <v>116</v>
      </c>
      <c r="M475" s="5" t="s">
        <v>5972</v>
      </c>
      <c r="N475" s="5" t="s">
        <v>602</v>
      </c>
      <c r="O475" s="4" t="s">
        <v>112</v>
      </c>
      <c r="P475" s="6" t="s">
        <v>122</v>
      </c>
      <c r="Q475" s="7" t="s">
        <v>122</v>
      </c>
      <c r="R475" s="7" t="s">
        <v>122</v>
      </c>
      <c r="S475" s="9" t="s">
        <v>6165</v>
      </c>
      <c r="T475" s="30">
        <v>9782409012549</v>
      </c>
      <c r="U475" s="4" t="s">
        <v>124</v>
      </c>
      <c r="V475" s="29">
        <v>9782409012372</v>
      </c>
      <c r="W475" s="4" t="s">
        <v>125</v>
      </c>
      <c r="X475" s="4" t="s">
        <v>126</v>
      </c>
      <c r="Y475" s="4" t="s">
        <v>112</v>
      </c>
      <c r="Z475" s="29">
        <v>2018</v>
      </c>
      <c r="AA475" s="4" t="s">
        <v>127</v>
      </c>
      <c r="AB475" s="4" t="s">
        <v>260</v>
      </c>
      <c r="AC475" s="4" t="s">
        <v>129</v>
      </c>
      <c r="AD475" s="4" t="s">
        <v>130</v>
      </c>
      <c r="AE475" s="4" t="s">
        <v>131</v>
      </c>
      <c r="AF475" s="4" t="s">
        <v>132</v>
      </c>
      <c r="AG475" s="4" t="s">
        <v>133</v>
      </c>
      <c r="AH475" s="4" t="s">
        <v>134</v>
      </c>
      <c r="AI475" s="4" t="s">
        <v>135</v>
      </c>
      <c r="AJ475" s="4" t="s">
        <v>136</v>
      </c>
      <c r="AK475" s="4" t="s">
        <v>137</v>
      </c>
      <c r="AL475" s="4" t="s">
        <v>138</v>
      </c>
      <c r="AM475" s="4" t="s">
        <v>139</v>
      </c>
      <c r="AN475" s="4" t="s">
        <v>140</v>
      </c>
      <c r="AO475" s="4" t="s">
        <v>141</v>
      </c>
      <c r="AP475" s="4" t="s">
        <v>116</v>
      </c>
      <c r="AQ475" s="4" t="s">
        <v>6166</v>
      </c>
      <c r="AR475" s="4" t="s">
        <v>76</v>
      </c>
      <c r="AS475" s="4" t="s">
        <v>1114</v>
      </c>
      <c r="AT475" s="4" t="s">
        <v>1350</v>
      </c>
      <c r="AU475" s="4" t="s">
        <v>6167</v>
      </c>
      <c r="AV475" s="4" t="s">
        <v>6168</v>
      </c>
      <c r="AW475" s="4" t="s">
        <v>3094</v>
      </c>
      <c r="AX475" s="4" t="s">
        <v>1473</v>
      </c>
      <c r="AY475" s="4" t="s">
        <v>6169</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6170</v>
      </c>
      <c r="B476" s="4" t="s">
        <v>112</v>
      </c>
      <c r="C476" s="29">
        <v>20241220</v>
      </c>
      <c r="D476" s="4" t="s">
        <v>6171</v>
      </c>
      <c r="E476" s="4" t="s">
        <v>116</v>
      </c>
      <c r="F476" s="4" t="s">
        <v>1062</v>
      </c>
      <c r="G476" s="4" t="s">
        <v>116</v>
      </c>
      <c r="H476" s="4" t="s">
        <v>1063</v>
      </c>
      <c r="I476" s="4" t="s">
        <v>116</v>
      </c>
      <c r="J476" s="4" t="s">
        <v>116</v>
      </c>
      <c r="K476" s="4" t="s">
        <v>116</v>
      </c>
      <c r="L476" s="4" t="s">
        <v>116</v>
      </c>
      <c r="M476" s="5" t="s">
        <v>5795</v>
      </c>
      <c r="N476" s="5" t="s">
        <v>574</v>
      </c>
      <c r="O476" s="4" t="s">
        <v>112</v>
      </c>
      <c r="P476" s="6" t="s">
        <v>122</v>
      </c>
      <c r="Q476" s="7" t="s">
        <v>122</v>
      </c>
      <c r="R476" s="7" t="s">
        <v>122</v>
      </c>
      <c r="S476" s="9" t="s">
        <v>6172</v>
      </c>
      <c r="T476" s="30">
        <v>9782409015465</v>
      </c>
      <c r="U476" s="4" t="s">
        <v>124</v>
      </c>
      <c r="V476" s="29">
        <v>9782409015458</v>
      </c>
      <c r="W476" s="4" t="s">
        <v>125</v>
      </c>
      <c r="X476" s="4" t="s">
        <v>126</v>
      </c>
      <c r="Y476" s="4" t="s">
        <v>112</v>
      </c>
      <c r="Z476" s="29">
        <v>2018</v>
      </c>
      <c r="AA476" s="4" t="s">
        <v>127</v>
      </c>
      <c r="AB476" s="4" t="s">
        <v>914</v>
      </c>
      <c r="AC476" s="4" t="s">
        <v>129</v>
      </c>
      <c r="AD476" s="4" t="s">
        <v>130</v>
      </c>
      <c r="AE476" s="4" t="s">
        <v>131</v>
      </c>
      <c r="AF476" s="4" t="s">
        <v>132</v>
      </c>
      <c r="AG476" s="4" t="s">
        <v>133</v>
      </c>
      <c r="AH476" s="4" t="s">
        <v>134</v>
      </c>
      <c r="AI476" s="4" t="s">
        <v>135</v>
      </c>
      <c r="AJ476" s="4" t="s">
        <v>136</v>
      </c>
      <c r="AK476" s="4" t="s">
        <v>137</v>
      </c>
      <c r="AL476" s="4" t="s">
        <v>138</v>
      </c>
      <c r="AM476" s="4" t="s">
        <v>139</v>
      </c>
      <c r="AN476" s="4" t="s">
        <v>140</v>
      </c>
      <c r="AO476" s="4" t="s">
        <v>141</v>
      </c>
      <c r="AP476" s="4" t="s">
        <v>116</v>
      </c>
      <c r="AQ476" s="4" t="s">
        <v>6173</v>
      </c>
      <c r="AR476" s="4" t="s">
        <v>76</v>
      </c>
      <c r="AS476" s="4" t="s">
        <v>1067</v>
      </c>
      <c r="AT476" s="4" t="s">
        <v>1068</v>
      </c>
      <c r="AU476" s="4" t="s">
        <v>1069</v>
      </c>
      <c r="AV476" s="4" t="s">
        <v>1070</v>
      </c>
      <c r="AW476" s="4" t="s">
        <v>6174</v>
      </c>
      <c r="AX476" s="4" t="s">
        <v>1075</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6175</v>
      </c>
      <c r="B477" s="4" t="s">
        <v>112</v>
      </c>
      <c r="C477" s="29">
        <v>20241220</v>
      </c>
      <c r="D477" s="4" t="s">
        <v>6176</v>
      </c>
      <c r="E477" s="4" t="s">
        <v>4127</v>
      </c>
      <c r="F477" s="4" t="s">
        <v>834</v>
      </c>
      <c r="G477" s="4" t="s">
        <v>116</v>
      </c>
      <c r="H477" s="4" t="s">
        <v>835</v>
      </c>
      <c r="I477" s="4" t="s">
        <v>116</v>
      </c>
      <c r="J477" s="4" t="s">
        <v>116</v>
      </c>
      <c r="K477" s="4" t="s">
        <v>116</v>
      </c>
      <c r="L477" s="4" t="s">
        <v>116</v>
      </c>
      <c r="M477" s="5" t="s">
        <v>5721</v>
      </c>
      <c r="N477" s="5" t="s">
        <v>3276</v>
      </c>
      <c r="O477" s="4" t="s">
        <v>112</v>
      </c>
      <c r="P477" s="6" t="s">
        <v>122</v>
      </c>
      <c r="Q477" s="7" t="s">
        <v>122</v>
      </c>
      <c r="R477" s="7" t="s">
        <v>122</v>
      </c>
      <c r="S477" s="9" t="s">
        <v>6177</v>
      </c>
      <c r="T477" s="30">
        <v>9782409014673</v>
      </c>
      <c r="U477" s="4" t="s">
        <v>124</v>
      </c>
      <c r="V477" s="29">
        <v>9782409014666</v>
      </c>
      <c r="W477" s="4" t="s">
        <v>125</v>
      </c>
      <c r="X477" s="4" t="s">
        <v>126</v>
      </c>
      <c r="Y477" s="4" t="s">
        <v>112</v>
      </c>
      <c r="Z477" s="29">
        <v>2018</v>
      </c>
      <c r="AA477" s="4" t="s">
        <v>127</v>
      </c>
      <c r="AB477" s="4" t="s">
        <v>164</v>
      </c>
      <c r="AC477" s="4" t="s">
        <v>129</v>
      </c>
      <c r="AD477" s="4" t="s">
        <v>130</v>
      </c>
      <c r="AE477" s="4" t="s">
        <v>131</v>
      </c>
      <c r="AF477" s="4" t="s">
        <v>132</v>
      </c>
      <c r="AG477" s="4" t="s">
        <v>133</v>
      </c>
      <c r="AH477" s="4" t="s">
        <v>134</v>
      </c>
      <c r="AI477" s="4" t="s">
        <v>135</v>
      </c>
      <c r="AJ477" s="4" t="s">
        <v>136</v>
      </c>
      <c r="AK477" s="4" t="s">
        <v>137</v>
      </c>
      <c r="AL477" s="4" t="s">
        <v>138</v>
      </c>
      <c r="AM477" s="4" t="s">
        <v>139</v>
      </c>
      <c r="AN477" s="4" t="s">
        <v>140</v>
      </c>
      <c r="AO477" s="4" t="s">
        <v>141</v>
      </c>
      <c r="AP477" s="4" t="s">
        <v>116</v>
      </c>
      <c r="AQ477" s="4" t="s">
        <v>6178</v>
      </c>
      <c r="AR477" s="4" t="s">
        <v>76</v>
      </c>
      <c r="AS477" s="4" t="s">
        <v>3279</v>
      </c>
      <c r="AT477" s="4" t="s">
        <v>1611</v>
      </c>
      <c r="AU477" s="4" t="s">
        <v>1614</v>
      </c>
      <c r="AV477" s="4" t="s">
        <v>1114</v>
      </c>
      <c r="AW477" s="4" t="s">
        <v>3280</v>
      </c>
      <c r="AX477" s="4" t="s">
        <v>2029</v>
      </c>
      <c r="AY477" s="4" t="s">
        <v>2030</v>
      </c>
      <c r="AZ477" s="4" t="s">
        <v>2563</v>
      </c>
      <c r="BA477" s="4" t="s">
        <v>6179</v>
      </c>
      <c r="BB477" s="4" t="s">
        <v>486</v>
      </c>
      <c r="BC477" s="4" t="s">
        <v>1271</v>
      </c>
      <c r="BD477" s="4" t="s">
        <v>3282</v>
      </c>
      <c r="BE477" s="4" t="s">
        <v>6180</v>
      </c>
      <c r="BF477" s="4" t="s">
        <v>2566</v>
      </c>
      <c r="BG477" s="4" t="s">
        <v>3283</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6181</v>
      </c>
      <c r="B478" s="4" t="s">
        <v>112</v>
      </c>
      <c r="C478" s="29">
        <v>20241220</v>
      </c>
      <c r="D478" s="4" t="s">
        <v>6182</v>
      </c>
      <c r="E478" s="4" t="s">
        <v>116</v>
      </c>
      <c r="F478" s="4" t="s">
        <v>718</v>
      </c>
      <c r="G478" s="4" t="s">
        <v>116</v>
      </c>
      <c r="H478" s="4" t="s">
        <v>719</v>
      </c>
      <c r="I478" s="4" t="s">
        <v>116</v>
      </c>
      <c r="J478" s="4" t="s">
        <v>116</v>
      </c>
      <c r="K478" s="4" t="s">
        <v>116</v>
      </c>
      <c r="L478" s="4" t="s">
        <v>116</v>
      </c>
      <c r="M478" s="5" t="s">
        <v>5785</v>
      </c>
      <c r="N478" s="5" t="s">
        <v>6183</v>
      </c>
      <c r="O478" s="4" t="s">
        <v>112</v>
      </c>
      <c r="P478" s="6" t="s">
        <v>122</v>
      </c>
      <c r="Q478" s="7" t="s">
        <v>122</v>
      </c>
      <c r="R478" s="7" t="s">
        <v>122</v>
      </c>
      <c r="S478" s="9" t="s">
        <v>6184</v>
      </c>
      <c r="T478" s="30">
        <v>9782409016615</v>
      </c>
      <c r="U478" s="4" t="s">
        <v>124</v>
      </c>
      <c r="V478" s="29">
        <v>9782409016608</v>
      </c>
      <c r="W478" s="4" t="s">
        <v>125</v>
      </c>
      <c r="X478" s="4" t="s">
        <v>126</v>
      </c>
      <c r="Y478" s="4" t="s">
        <v>112</v>
      </c>
      <c r="Z478" s="29">
        <v>2018</v>
      </c>
      <c r="AA478" s="4" t="s">
        <v>127</v>
      </c>
      <c r="AB478" s="4" t="s">
        <v>164</v>
      </c>
      <c r="AC478" s="4" t="s">
        <v>129</v>
      </c>
      <c r="AD478" s="4" t="s">
        <v>130</v>
      </c>
      <c r="AE478" s="4" t="s">
        <v>131</v>
      </c>
      <c r="AF478" s="4" t="s">
        <v>132</v>
      </c>
      <c r="AG478" s="4" t="s">
        <v>133</v>
      </c>
      <c r="AH478" s="4" t="s">
        <v>134</v>
      </c>
      <c r="AI478" s="4" t="s">
        <v>135</v>
      </c>
      <c r="AJ478" s="4" t="s">
        <v>136</v>
      </c>
      <c r="AK478" s="4" t="s">
        <v>137</v>
      </c>
      <c r="AL478" s="4" t="s">
        <v>138</v>
      </c>
      <c r="AM478" s="4" t="s">
        <v>139</v>
      </c>
      <c r="AN478" s="4" t="s">
        <v>140</v>
      </c>
      <c r="AO478" s="4" t="s">
        <v>141</v>
      </c>
      <c r="AP478" s="4" t="s">
        <v>116</v>
      </c>
      <c r="AQ478" s="4" t="s">
        <v>6185</v>
      </c>
      <c r="AR478" s="4" t="s">
        <v>76</v>
      </c>
      <c r="AS478" s="4" t="s">
        <v>723</v>
      </c>
      <c r="AT478" s="4" t="s">
        <v>724</v>
      </c>
      <c r="AU478" s="4" t="s">
        <v>678</v>
      </c>
      <c r="AV478" s="4" t="s">
        <v>725</v>
      </c>
      <c r="AW478" s="4" t="s">
        <v>682</v>
      </c>
      <c r="AX478" s="4" t="s">
        <v>726</v>
      </c>
      <c r="AY478" s="4" t="s">
        <v>727</v>
      </c>
      <c r="AZ478" s="4" t="s">
        <v>6186</v>
      </c>
      <c r="BA478" s="4" t="s">
        <v>728</v>
      </c>
      <c r="BB478" s="4" t="s">
        <v>729</v>
      </c>
      <c r="BC478" s="4" t="s">
        <v>730</v>
      </c>
      <c r="BD478" s="4" t="s">
        <v>733</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6187</v>
      </c>
      <c r="B479" s="4" t="s">
        <v>112</v>
      </c>
      <c r="C479" s="29">
        <v>20241220</v>
      </c>
      <c r="D479" s="4" t="s">
        <v>6188</v>
      </c>
      <c r="E479" s="4" t="s">
        <v>6189</v>
      </c>
      <c r="F479" s="4" t="s">
        <v>6190</v>
      </c>
      <c r="G479" s="4" t="s">
        <v>116</v>
      </c>
      <c r="H479" s="4" t="s">
        <v>6191</v>
      </c>
      <c r="I479" s="4" t="s">
        <v>116</v>
      </c>
      <c r="J479" s="4" t="s">
        <v>116</v>
      </c>
      <c r="K479" s="4" t="s">
        <v>116</v>
      </c>
      <c r="L479" s="4" t="s">
        <v>116</v>
      </c>
      <c r="M479" s="5" t="s">
        <v>6192</v>
      </c>
      <c r="N479" s="5" t="s">
        <v>3798</v>
      </c>
      <c r="O479" s="4" t="s">
        <v>112</v>
      </c>
      <c r="P479" s="6" t="s">
        <v>122</v>
      </c>
      <c r="Q479" s="7" t="s">
        <v>122</v>
      </c>
      <c r="R479" s="7" t="s">
        <v>122</v>
      </c>
      <c r="S479" s="9" t="s">
        <v>6193</v>
      </c>
      <c r="T479" s="30">
        <v>9782409010149</v>
      </c>
      <c r="U479" s="4" t="s">
        <v>124</v>
      </c>
      <c r="V479" s="29">
        <v>9782409008542</v>
      </c>
      <c r="W479" s="4" t="s">
        <v>125</v>
      </c>
      <c r="X479" s="4" t="s">
        <v>126</v>
      </c>
      <c r="Y479" s="4" t="s">
        <v>112</v>
      </c>
      <c r="Z479" s="29">
        <v>2017</v>
      </c>
      <c r="AA479" s="4" t="s">
        <v>127</v>
      </c>
      <c r="AB479" s="4" t="s">
        <v>260</v>
      </c>
      <c r="AC479" s="4" t="s">
        <v>129</v>
      </c>
      <c r="AD479" s="4" t="s">
        <v>130</v>
      </c>
      <c r="AE479" s="4" t="s">
        <v>131</v>
      </c>
      <c r="AF479" s="4" t="s">
        <v>132</v>
      </c>
      <c r="AG479" s="4" t="s">
        <v>133</v>
      </c>
      <c r="AH479" s="4" t="s">
        <v>134</v>
      </c>
      <c r="AI479" s="4" t="s">
        <v>135</v>
      </c>
      <c r="AJ479" s="4" t="s">
        <v>136</v>
      </c>
      <c r="AK479" s="4" t="s">
        <v>137</v>
      </c>
      <c r="AL479" s="4" t="s">
        <v>138</v>
      </c>
      <c r="AM479" s="4" t="s">
        <v>139</v>
      </c>
      <c r="AN479" s="4" t="s">
        <v>140</v>
      </c>
      <c r="AO479" s="4" t="s">
        <v>141</v>
      </c>
      <c r="AP479" s="4" t="s">
        <v>116</v>
      </c>
      <c r="AQ479" s="4" t="s">
        <v>6194</v>
      </c>
      <c r="AR479" s="4" t="s">
        <v>76</v>
      </c>
      <c r="AS479" s="4" t="s">
        <v>6195</v>
      </c>
      <c r="AT479" s="4" t="s">
        <v>3491</v>
      </c>
      <c r="AU479" s="4" t="s">
        <v>2368</v>
      </c>
      <c r="AV479" s="4" t="s">
        <v>6196</v>
      </c>
      <c r="AW479" s="4" t="s">
        <v>3494</v>
      </c>
      <c r="AX479" s="4" t="s">
        <v>1534</v>
      </c>
      <c r="AY479" s="4" t="s">
        <v>6197</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6198</v>
      </c>
      <c r="B480" s="4" t="s">
        <v>112</v>
      </c>
      <c r="C480" s="29">
        <v>20241220</v>
      </c>
      <c r="D480" s="4" t="s">
        <v>6199</v>
      </c>
      <c r="E480" s="4" t="s">
        <v>6200</v>
      </c>
      <c r="F480" s="4" t="s">
        <v>6201</v>
      </c>
      <c r="G480" s="4" t="s">
        <v>116</v>
      </c>
      <c r="H480" s="4" t="s">
        <v>6202</v>
      </c>
      <c r="I480" s="4" t="s">
        <v>116</v>
      </c>
      <c r="J480" s="4" t="s">
        <v>116</v>
      </c>
      <c r="K480" s="4" t="s">
        <v>116</v>
      </c>
      <c r="L480" s="4" t="s">
        <v>116</v>
      </c>
      <c r="M480" s="5" t="s">
        <v>6203</v>
      </c>
      <c r="N480" s="5" t="s">
        <v>1102</v>
      </c>
      <c r="O480" s="4" t="s">
        <v>112</v>
      </c>
      <c r="P480" s="6" t="s">
        <v>122</v>
      </c>
      <c r="Q480" s="7" t="s">
        <v>122</v>
      </c>
      <c r="R480" s="7" t="s">
        <v>122</v>
      </c>
      <c r="S480" s="9" t="s">
        <v>6204</v>
      </c>
      <c r="T480" s="30">
        <v>9782409007798</v>
      </c>
      <c r="U480" s="4" t="s">
        <v>124</v>
      </c>
      <c r="V480" s="29">
        <v>9782409006241</v>
      </c>
      <c r="W480" s="4" t="s">
        <v>125</v>
      </c>
      <c r="X480" s="4" t="s">
        <v>126</v>
      </c>
      <c r="Y480" s="4" t="s">
        <v>112</v>
      </c>
      <c r="Z480" s="29">
        <v>2017</v>
      </c>
      <c r="AA480" s="4" t="s">
        <v>127</v>
      </c>
      <c r="AB480" s="4" t="s">
        <v>385</v>
      </c>
      <c r="AC480" s="4" t="s">
        <v>129</v>
      </c>
      <c r="AD480" s="4" t="s">
        <v>130</v>
      </c>
      <c r="AE480" s="4" t="s">
        <v>131</v>
      </c>
      <c r="AF480" s="4" t="s">
        <v>132</v>
      </c>
      <c r="AG480" s="4" t="s">
        <v>133</v>
      </c>
      <c r="AH480" s="4" t="s">
        <v>134</v>
      </c>
      <c r="AI480" s="4" t="s">
        <v>135</v>
      </c>
      <c r="AJ480" s="4" t="s">
        <v>136</v>
      </c>
      <c r="AK480" s="4" t="s">
        <v>137</v>
      </c>
      <c r="AL480" s="4" t="s">
        <v>138</v>
      </c>
      <c r="AM480" s="4" t="s">
        <v>139</v>
      </c>
      <c r="AN480" s="4" t="s">
        <v>140</v>
      </c>
      <c r="AO480" s="4" t="s">
        <v>141</v>
      </c>
      <c r="AP480" s="4" t="s">
        <v>116</v>
      </c>
      <c r="AQ480" s="4" t="s">
        <v>6205</v>
      </c>
      <c r="AR480" s="4" t="s">
        <v>76</v>
      </c>
      <c r="AS480" s="4" t="s">
        <v>6206</v>
      </c>
      <c r="AT480" s="4" t="s">
        <v>6207</v>
      </c>
      <c r="AU480" s="4" t="s">
        <v>6208</v>
      </c>
      <c r="AV480" s="4" t="s">
        <v>6209</v>
      </c>
      <c r="AW480" s="4" t="s">
        <v>6210</v>
      </c>
      <c r="AX480" s="4" t="s">
        <v>5408</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6211</v>
      </c>
      <c r="B481" s="4" t="s">
        <v>112</v>
      </c>
      <c r="C481" s="29">
        <v>20241220</v>
      </c>
      <c r="D481" s="4" t="s">
        <v>6212</v>
      </c>
      <c r="E481" s="4" t="s">
        <v>3915</v>
      </c>
      <c r="F481" s="4" t="s">
        <v>4453</v>
      </c>
      <c r="G481" s="4" t="s">
        <v>116</v>
      </c>
      <c r="H481" s="4" t="s">
        <v>886</v>
      </c>
      <c r="I481" s="4" t="s">
        <v>116</v>
      </c>
      <c r="J481" s="4" t="s">
        <v>116</v>
      </c>
      <c r="K481" s="4" t="s">
        <v>116</v>
      </c>
      <c r="L481" s="4" t="s">
        <v>116</v>
      </c>
      <c r="M481" s="5" t="s">
        <v>6192</v>
      </c>
      <c r="N481" s="5" t="s">
        <v>1936</v>
      </c>
      <c r="O481" s="4" t="s">
        <v>112</v>
      </c>
      <c r="P481" s="6" t="s">
        <v>122</v>
      </c>
      <c r="Q481" s="7" t="s">
        <v>122</v>
      </c>
      <c r="R481" s="7" t="s">
        <v>122</v>
      </c>
      <c r="S481" s="9" t="s">
        <v>6213</v>
      </c>
      <c r="T481" s="30">
        <v>9782409010194</v>
      </c>
      <c r="U481" s="4" t="s">
        <v>124</v>
      </c>
      <c r="V481" s="29">
        <v>9782409004698</v>
      </c>
      <c r="W481" s="4" t="s">
        <v>125</v>
      </c>
      <c r="X481" s="4" t="s">
        <v>126</v>
      </c>
      <c r="Y481" s="4" t="s">
        <v>112</v>
      </c>
      <c r="Z481" s="29">
        <v>2017</v>
      </c>
      <c r="AA481" s="4" t="s">
        <v>127</v>
      </c>
      <c r="AB481" s="4" t="s">
        <v>333</v>
      </c>
      <c r="AC481" s="4" t="s">
        <v>129</v>
      </c>
      <c r="AD481" s="4" t="s">
        <v>130</v>
      </c>
      <c r="AE481" s="4" t="s">
        <v>131</v>
      </c>
      <c r="AF481" s="4" t="s">
        <v>132</v>
      </c>
      <c r="AG481" s="4" t="s">
        <v>133</v>
      </c>
      <c r="AH481" s="4" t="s">
        <v>134</v>
      </c>
      <c r="AI481" s="4" t="s">
        <v>135</v>
      </c>
      <c r="AJ481" s="4" t="s">
        <v>136</v>
      </c>
      <c r="AK481" s="4" t="s">
        <v>137</v>
      </c>
      <c r="AL481" s="4" t="s">
        <v>138</v>
      </c>
      <c r="AM481" s="4" t="s">
        <v>139</v>
      </c>
      <c r="AN481" s="4" t="s">
        <v>140</v>
      </c>
      <c r="AO481" s="4" t="s">
        <v>141</v>
      </c>
      <c r="AP481" s="4" t="s">
        <v>116</v>
      </c>
      <c r="AQ481" s="4" t="s">
        <v>6214</v>
      </c>
      <c r="AR481" s="4" t="s">
        <v>76</v>
      </c>
      <c r="AS481" s="4" t="s">
        <v>3920</v>
      </c>
      <c r="AT481" s="4" t="s">
        <v>4021</v>
      </c>
      <c r="AU481" s="4" t="s">
        <v>6215</v>
      </c>
      <c r="AV481" s="4" t="s">
        <v>6216</v>
      </c>
      <c r="AW481" s="4" t="s">
        <v>6217</v>
      </c>
      <c r="AX481" s="4" t="s">
        <v>6218</v>
      </c>
      <c r="AY481" s="4" t="s">
        <v>6219</v>
      </c>
      <c r="AZ481" s="4" t="s">
        <v>6220</v>
      </c>
      <c r="BA481" s="4" t="s">
        <v>6221</v>
      </c>
      <c r="BB481" s="4" t="s">
        <v>6222</v>
      </c>
      <c r="BC481" s="4" t="s">
        <v>3043</v>
      </c>
      <c r="BD481" s="4" t="s">
        <v>1326</v>
      </c>
      <c r="BE481" s="4" t="s">
        <v>1694</v>
      </c>
      <c r="BF481" s="4" t="s">
        <v>6223</v>
      </c>
      <c r="BG481" s="4" t="s">
        <v>3924</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6224</v>
      </c>
      <c r="B482" s="4" t="s">
        <v>112</v>
      </c>
      <c r="C482" s="29">
        <v>20241220</v>
      </c>
      <c r="D482" s="4" t="s">
        <v>6225</v>
      </c>
      <c r="E482" s="4" t="s">
        <v>1767</v>
      </c>
      <c r="F482" s="4" t="s">
        <v>1768</v>
      </c>
      <c r="G482" s="4" t="s">
        <v>116</v>
      </c>
      <c r="H482" s="4" t="s">
        <v>1769</v>
      </c>
      <c r="I482" s="4" t="s">
        <v>116</v>
      </c>
      <c r="J482" s="4" t="s">
        <v>116</v>
      </c>
      <c r="K482" s="4" t="s">
        <v>116</v>
      </c>
      <c r="L482" s="4" t="s">
        <v>116</v>
      </c>
      <c r="M482" s="5" t="s">
        <v>6192</v>
      </c>
      <c r="N482" s="5" t="s">
        <v>2129</v>
      </c>
      <c r="O482" s="4" t="s">
        <v>112</v>
      </c>
      <c r="P482" s="6" t="s">
        <v>122</v>
      </c>
      <c r="Q482" s="7" t="s">
        <v>122</v>
      </c>
      <c r="R482" s="7" t="s">
        <v>122</v>
      </c>
      <c r="S482" s="9" t="s">
        <v>6226</v>
      </c>
      <c r="T482" s="30">
        <v>9782409010101</v>
      </c>
      <c r="U482" s="4" t="s">
        <v>124</v>
      </c>
      <c r="V482" s="29">
        <v>9782409009716</v>
      </c>
      <c r="W482" s="4" t="s">
        <v>125</v>
      </c>
      <c r="X482" s="4" t="s">
        <v>126</v>
      </c>
      <c r="Y482" s="4" t="s">
        <v>112</v>
      </c>
      <c r="Z482" s="29">
        <v>2017</v>
      </c>
      <c r="AA482" s="4" t="s">
        <v>127</v>
      </c>
      <c r="AB482" s="4" t="s">
        <v>914</v>
      </c>
      <c r="AC482" s="4" t="s">
        <v>129</v>
      </c>
      <c r="AD482" s="4" t="s">
        <v>130</v>
      </c>
      <c r="AE482" s="4" t="s">
        <v>131</v>
      </c>
      <c r="AF482" s="4" t="s">
        <v>132</v>
      </c>
      <c r="AG482" s="4" t="s">
        <v>133</v>
      </c>
      <c r="AH482" s="4" t="s">
        <v>134</v>
      </c>
      <c r="AI482" s="4" t="s">
        <v>135</v>
      </c>
      <c r="AJ482" s="4" t="s">
        <v>136</v>
      </c>
      <c r="AK482" s="4" t="s">
        <v>137</v>
      </c>
      <c r="AL482" s="4" t="s">
        <v>138</v>
      </c>
      <c r="AM482" s="4" t="s">
        <v>139</v>
      </c>
      <c r="AN482" s="4" t="s">
        <v>140</v>
      </c>
      <c r="AO482" s="4" t="s">
        <v>141</v>
      </c>
      <c r="AP482" s="4" t="s">
        <v>116</v>
      </c>
      <c r="AQ482" s="4" t="s">
        <v>6227</v>
      </c>
      <c r="AR482" s="4" t="s">
        <v>76</v>
      </c>
      <c r="AS482" s="4" t="s">
        <v>5517</v>
      </c>
      <c r="AT482" s="4" t="s">
        <v>1336</v>
      </c>
      <c r="AU482" s="4" t="s">
        <v>312</v>
      </c>
      <c r="AV482" s="4" t="s">
        <v>2347</v>
      </c>
      <c r="AW482" s="4" t="s">
        <v>313</v>
      </c>
      <c r="AX482" s="4" t="s">
        <v>5518</v>
      </c>
      <c r="AY482" s="4" t="s">
        <v>5519</v>
      </c>
      <c r="AZ482" s="4" t="s">
        <v>6228</v>
      </c>
      <c r="BA482" s="4" t="s">
        <v>2351</v>
      </c>
      <c r="BB482" s="4" t="s">
        <v>772</v>
      </c>
      <c r="BC482" s="4" t="s">
        <v>5521</v>
      </c>
      <c r="BD482" s="4" t="s">
        <v>5522</v>
      </c>
      <c r="BE482" s="4" t="s">
        <v>5523</v>
      </c>
      <c r="BF482" s="4" t="s">
        <v>5524</v>
      </c>
      <c r="BG482" s="4" t="s">
        <v>1075</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6229</v>
      </c>
      <c r="B483" s="4" t="s">
        <v>112</v>
      </c>
      <c r="C483" s="29">
        <v>20241220</v>
      </c>
      <c r="D483" s="4" t="s">
        <v>6230</v>
      </c>
      <c r="E483" s="4" t="s">
        <v>6231</v>
      </c>
      <c r="F483" s="4" t="s">
        <v>6232</v>
      </c>
      <c r="G483" s="4" t="s">
        <v>116</v>
      </c>
      <c r="H483" s="4" t="s">
        <v>6233</v>
      </c>
      <c r="I483" s="4" t="s">
        <v>6234</v>
      </c>
      <c r="J483" s="4" t="s">
        <v>116</v>
      </c>
      <c r="K483" s="4" t="s">
        <v>116</v>
      </c>
      <c r="L483" s="4" t="s">
        <v>116</v>
      </c>
      <c r="M483" s="5" t="s">
        <v>6203</v>
      </c>
      <c r="N483" s="5" t="s">
        <v>6235</v>
      </c>
      <c r="O483" s="4" t="s">
        <v>112</v>
      </c>
      <c r="P483" s="6" t="s">
        <v>122</v>
      </c>
      <c r="Q483" s="7" t="s">
        <v>122</v>
      </c>
      <c r="R483" s="7" t="s">
        <v>122</v>
      </c>
      <c r="S483" s="9" t="s">
        <v>6236</v>
      </c>
      <c r="T483" s="30">
        <v>9782409007729</v>
      </c>
      <c r="U483" s="4" t="s">
        <v>124</v>
      </c>
      <c r="V483" s="29">
        <v>9782409006289</v>
      </c>
      <c r="W483" s="4" t="s">
        <v>125</v>
      </c>
      <c r="X483" s="4" t="s">
        <v>126</v>
      </c>
      <c r="Y483" s="4" t="s">
        <v>112</v>
      </c>
      <c r="Z483" s="29">
        <v>2017</v>
      </c>
      <c r="AA483" s="4" t="s">
        <v>127</v>
      </c>
      <c r="AB483" s="4" t="s">
        <v>128</v>
      </c>
      <c r="AC483" s="4" t="s">
        <v>129</v>
      </c>
      <c r="AD483" s="4" t="s">
        <v>130</v>
      </c>
      <c r="AE483" s="4" t="s">
        <v>131</v>
      </c>
      <c r="AF483" s="4" t="s">
        <v>132</v>
      </c>
      <c r="AG483" s="4" t="s">
        <v>133</v>
      </c>
      <c r="AH483" s="4" t="s">
        <v>134</v>
      </c>
      <c r="AI483" s="4" t="s">
        <v>135</v>
      </c>
      <c r="AJ483" s="4" t="s">
        <v>136</v>
      </c>
      <c r="AK483" s="4" t="s">
        <v>137</v>
      </c>
      <c r="AL483" s="4" t="s">
        <v>138</v>
      </c>
      <c r="AM483" s="4" t="s">
        <v>139</v>
      </c>
      <c r="AN483" s="4" t="s">
        <v>140</v>
      </c>
      <c r="AO483" s="4" t="s">
        <v>141</v>
      </c>
      <c r="AP483" s="4" t="s">
        <v>116</v>
      </c>
      <c r="AQ483" s="4" t="s">
        <v>6237</v>
      </c>
      <c r="AR483" s="4" t="s">
        <v>76</v>
      </c>
      <c r="AS483" s="4" t="s">
        <v>3202</v>
      </c>
      <c r="AT483" s="4" t="s">
        <v>6238</v>
      </c>
      <c r="AU483" s="4" t="s">
        <v>2263</v>
      </c>
      <c r="AV483" s="4" t="s">
        <v>2378</v>
      </c>
      <c r="AW483" s="4" t="s">
        <v>1537</v>
      </c>
      <c r="AX483" s="4" t="s">
        <v>1543</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6239</v>
      </c>
      <c r="B484" s="4" t="s">
        <v>112</v>
      </c>
      <c r="C484" s="29">
        <v>20241220</v>
      </c>
      <c r="D484" s="4" t="s">
        <v>6240</v>
      </c>
      <c r="E484" s="4" t="s">
        <v>6241</v>
      </c>
      <c r="F484" s="4" t="s">
        <v>6242</v>
      </c>
      <c r="G484" s="4" t="s">
        <v>116</v>
      </c>
      <c r="H484" s="4" t="s">
        <v>6243</v>
      </c>
      <c r="I484" s="4" t="s">
        <v>6244</v>
      </c>
      <c r="J484" s="4" t="s">
        <v>6245</v>
      </c>
      <c r="K484" s="4" t="s">
        <v>6246</v>
      </c>
      <c r="L484" s="4" t="s">
        <v>6247</v>
      </c>
      <c r="M484" s="5" t="s">
        <v>6248</v>
      </c>
      <c r="N484" s="5" t="s">
        <v>220</v>
      </c>
      <c r="O484" s="4" t="s">
        <v>112</v>
      </c>
      <c r="P484" s="6" t="s">
        <v>122</v>
      </c>
      <c r="Q484" s="7" t="s">
        <v>122</v>
      </c>
      <c r="R484" s="7" t="s">
        <v>122</v>
      </c>
      <c r="S484" s="9" t="s">
        <v>6249</v>
      </c>
      <c r="T484" s="30">
        <v>9782409010644</v>
      </c>
      <c r="U484" s="4" t="s">
        <v>124</v>
      </c>
      <c r="V484" s="29">
        <v>9782409010330</v>
      </c>
      <c r="W484" s="4" t="s">
        <v>125</v>
      </c>
      <c r="X484" s="4" t="s">
        <v>126</v>
      </c>
      <c r="Y484" s="4" t="s">
        <v>112</v>
      </c>
      <c r="Z484" s="29">
        <v>2017</v>
      </c>
      <c r="AA484" s="4" t="s">
        <v>127</v>
      </c>
      <c r="AB484" s="4" t="s">
        <v>876</v>
      </c>
      <c r="AC484" s="4" t="s">
        <v>129</v>
      </c>
      <c r="AD484" s="4" t="s">
        <v>130</v>
      </c>
      <c r="AE484" s="4" t="s">
        <v>131</v>
      </c>
      <c r="AF484" s="4" t="s">
        <v>132</v>
      </c>
      <c r="AG484" s="4" t="s">
        <v>133</v>
      </c>
      <c r="AH484" s="4" t="s">
        <v>134</v>
      </c>
      <c r="AI484" s="4" t="s">
        <v>135</v>
      </c>
      <c r="AJ484" s="4" t="s">
        <v>136</v>
      </c>
      <c r="AK484" s="4" t="s">
        <v>137</v>
      </c>
      <c r="AL484" s="4" t="s">
        <v>138</v>
      </c>
      <c r="AM484" s="4" t="s">
        <v>139</v>
      </c>
      <c r="AN484" s="4" t="s">
        <v>140</v>
      </c>
      <c r="AO484" s="4" t="s">
        <v>141</v>
      </c>
      <c r="AP484" s="4" t="s">
        <v>116</v>
      </c>
      <c r="AQ484" s="4" t="s">
        <v>6250</v>
      </c>
      <c r="AR484" s="4" t="s">
        <v>76</v>
      </c>
      <c r="AS484" s="4" t="s">
        <v>6251</v>
      </c>
      <c r="AT484" s="4" t="s">
        <v>6252</v>
      </c>
      <c r="AU484" s="4" t="s">
        <v>6253</v>
      </c>
      <c r="AV484" s="4" t="s">
        <v>6254</v>
      </c>
      <c r="AW484" s="4" t="s">
        <v>6255</v>
      </c>
      <c r="AX484" s="4" t="s">
        <v>2004</v>
      </c>
      <c r="AY484" s="4" t="s">
        <v>2004</v>
      </c>
      <c r="AZ484" s="4" t="s">
        <v>2004</v>
      </c>
      <c r="BA484" s="4" t="s">
        <v>3640</v>
      </c>
      <c r="BB484" s="4" t="s">
        <v>4681</v>
      </c>
      <c r="BC484" s="4" t="s">
        <v>4195</v>
      </c>
      <c r="BD484" s="4" t="s">
        <v>6256</v>
      </c>
      <c r="BE484" s="4" t="s">
        <v>6257</v>
      </c>
      <c r="BF484" s="4" t="s">
        <v>6258</v>
      </c>
      <c r="BG484" s="4" t="s">
        <v>4210</v>
      </c>
      <c r="BH484" s="4" t="s">
        <v>4210</v>
      </c>
      <c r="BI484" s="4" t="s">
        <v>6259</v>
      </c>
      <c r="BJ484" s="4" t="s">
        <v>4211</v>
      </c>
      <c r="BK484" s="4" t="s">
        <v>4029</v>
      </c>
      <c r="BL484" s="4" t="s">
        <v>2011</v>
      </c>
      <c r="BM484" s="4" t="s">
        <v>6260</v>
      </c>
      <c r="BN484" s="4" t="s">
        <v>6261</v>
      </c>
      <c r="BO484" s="4" t="s">
        <v>6262</v>
      </c>
      <c r="BP484" s="4" t="s">
        <v>6263</v>
      </c>
      <c r="BQ484" s="4" t="s">
        <v>6264</v>
      </c>
      <c r="BR484" s="4" t="s">
        <v>5486</v>
      </c>
      <c r="BS484" s="4" t="s">
        <v>6265</v>
      </c>
      <c r="BT484" s="4" t="s">
        <v>3648</v>
      </c>
      <c r="BU484" s="4" t="s">
        <v>4686</v>
      </c>
      <c r="BV484" s="4" t="s">
        <v>6266</v>
      </c>
      <c r="BW484" s="4" t="s">
        <v>116</v>
      </c>
      <c r="BX484" s="4" t="s">
        <v>116</v>
      </c>
      <c r="BY484" s="4" t="s">
        <v>116</v>
      </c>
      <c r="BZ484" s="4" t="s">
        <v>116</v>
      </c>
      <c r="CA484" s="4" t="s">
        <v>116</v>
      </c>
    </row>
    <row r="485" spans="1:79" ht="20.100000000000001" customHeight="1" x14ac:dyDescent="0.2">
      <c r="A485" s="4" t="s">
        <v>6267</v>
      </c>
      <c r="B485" s="4" t="s">
        <v>112</v>
      </c>
      <c r="C485" s="29">
        <v>20241220</v>
      </c>
      <c r="D485" s="4" t="s">
        <v>6176</v>
      </c>
      <c r="E485" s="4" t="s">
        <v>6268</v>
      </c>
      <c r="F485" s="4" t="s">
        <v>6269</v>
      </c>
      <c r="G485" s="4" t="s">
        <v>116</v>
      </c>
      <c r="H485" s="4" t="s">
        <v>1278</v>
      </c>
      <c r="I485" s="4" t="s">
        <v>835</v>
      </c>
      <c r="J485" s="4" t="s">
        <v>116</v>
      </c>
      <c r="K485" s="4" t="s">
        <v>116</v>
      </c>
      <c r="L485" s="4" t="s">
        <v>116</v>
      </c>
      <c r="M485" s="5" t="s">
        <v>6270</v>
      </c>
      <c r="N485" s="5" t="s">
        <v>3775</v>
      </c>
      <c r="O485" s="4" t="s">
        <v>112</v>
      </c>
      <c r="P485" s="6" t="s">
        <v>122</v>
      </c>
      <c r="Q485" s="7" t="s">
        <v>122</v>
      </c>
      <c r="R485" s="7" t="s">
        <v>122</v>
      </c>
      <c r="S485" s="9" t="s">
        <v>6271</v>
      </c>
      <c r="T485" s="30">
        <v>9782409008146</v>
      </c>
      <c r="U485" s="4" t="s">
        <v>124</v>
      </c>
      <c r="V485" s="29">
        <v>9782409007606</v>
      </c>
      <c r="W485" s="4" t="s">
        <v>125</v>
      </c>
      <c r="X485" s="4" t="s">
        <v>126</v>
      </c>
      <c r="Y485" s="4" t="s">
        <v>112</v>
      </c>
      <c r="Z485" s="29">
        <v>2017</v>
      </c>
      <c r="AA485" s="4" t="s">
        <v>127</v>
      </c>
      <c r="AB485" s="4" t="s">
        <v>1043</v>
      </c>
      <c r="AC485" s="4" t="s">
        <v>129</v>
      </c>
      <c r="AD485" s="4" t="s">
        <v>130</v>
      </c>
      <c r="AE485" s="4" t="s">
        <v>131</v>
      </c>
      <c r="AF485" s="4" t="s">
        <v>132</v>
      </c>
      <c r="AG485" s="4" t="s">
        <v>133</v>
      </c>
      <c r="AH485" s="4" t="s">
        <v>134</v>
      </c>
      <c r="AI485" s="4" t="s">
        <v>135</v>
      </c>
      <c r="AJ485" s="4" t="s">
        <v>136</v>
      </c>
      <c r="AK485" s="4" t="s">
        <v>137</v>
      </c>
      <c r="AL485" s="4" t="s">
        <v>138</v>
      </c>
      <c r="AM485" s="4" t="s">
        <v>139</v>
      </c>
      <c r="AN485" s="4" t="s">
        <v>140</v>
      </c>
      <c r="AO485" s="4" t="s">
        <v>141</v>
      </c>
      <c r="AP485" s="4" t="s">
        <v>116</v>
      </c>
      <c r="AQ485" s="4" t="s">
        <v>6272</v>
      </c>
      <c r="AR485" s="4" t="s">
        <v>76</v>
      </c>
      <c r="AS485" s="4" t="s">
        <v>6273</v>
      </c>
      <c r="AT485" s="4" t="s">
        <v>6274</v>
      </c>
      <c r="AU485" s="4" t="s">
        <v>6275</v>
      </c>
      <c r="AV485" s="4" t="s">
        <v>1880</v>
      </c>
      <c r="AW485" s="4" t="s">
        <v>116</v>
      </c>
      <c r="AX485" s="4" t="s">
        <v>116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6276</v>
      </c>
      <c r="B486" s="4" t="s">
        <v>112</v>
      </c>
      <c r="C486" s="29">
        <v>20241220</v>
      </c>
      <c r="D486" s="4" t="s">
        <v>6277</v>
      </c>
      <c r="E486" s="4" t="s">
        <v>6278</v>
      </c>
      <c r="F486" s="4" t="s">
        <v>4905</v>
      </c>
      <c r="G486" s="4" t="s">
        <v>116</v>
      </c>
      <c r="H486" s="4" t="s">
        <v>4906</v>
      </c>
      <c r="I486" s="4" t="s">
        <v>116</v>
      </c>
      <c r="J486" s="4" t="s">
        <v>116</v>
      </c>
      <c r="K486" s="4" t="s">
        <v>116</v>
      </c>
      <c r="L486" s="4" t="s">
        <v>116</v>
      </c>
      <c r="M486" s="5" t="s">
        <v>6203</v>
      </c>
      <c r="N486" s="5" t="s">
        <v>2075</v>
      </c>
      <c r="O486" s="4" t="s">
        <v>112</v>
      </c>
      <c r="P486" s="6" t="s">
        <v>122</v>
      </c>
      <c r="Q486" s="7" t="s">
        <v>122</v>
      </c>
      <c r="R486" s="7" t="s">
        <v>122</v>
      </c>
      <c r="S486" s="9" t="s">
        <v>6279</v>
      </c>
      <c r="T486" s="30">
        <v>9782409007774</v>
      </c>
      <c r="U486" s="4" t="s">
        <v>124</v>
      </c>
      <c r="V486" s="29">
        <v>9782409006296</v>
      </c>
      <c r="W486" s="4" t="s">
        <v>125</v>
      </c>
      <c r="X486" s="4" t="s">
        <v>126</v>
      </c>
      <c r="Y486" s="4" t="s">
        <v>112</v>
      </c>
      <c r="Z486" s="29">
        <v>2017</v>
      </c>
      <c r="AA486" s="4" t="s">
        <v>127</v>
      </c>
      <c r="AB486" s="4" t="s">
        <v>152</v>
      </c>
      <c r="AC486" s="4" t="s">
        <v>129</v>
      </c>
      <c r="AD486" s="4" t="s">
        <v>130</v>
      </c>
      <c r="AE486" s="4" t="s">
        <v>131</v>
      </c>
      <c r="AF486" s="4" t="s">
        <v>132</v>
      </c>
      <c r="AG486" s="4" t="s">
        <v>133</v>
      </c>
      <c r="AH486" s="4" t="s">
        <v>134</v>
      </c>
      <c r="AI486" s="4" t="s">
        <v>135</v>
      </c>
      <c r="AJ486" s="4" t="s">
        <v>136</v>
      </c>
      <c r="AK486" s="4" t="s">
        <v>137</v>
      </c>
      <c r="AL486" s="4" t="s">
        <v>138</v>
      </c>
      <c r="AM486" s="4" t="s">
        <v>139</v>
      </c>
      <c r="AN486" s="4" t="s">
        <v>140</v>
      </c>
      <c r="AO486" s="4" t="s">
        <v>141</v>
      </c>
      <c r="AP486" s="4" t="s">
        <v>116</v>
      </c>
      <c r="AQ486" s="4" t="s">
        <v>6280</v>
      </c>
      <c r="AR486" s="4" t="s">
        <v>76</v>
      </c>
      <c r="AS486" s="4" t="s">
        <v>1834</v>
      </c>
      <c r="AT486" s="4" t="s">
        <v>485</v>
      </c>
      <c r="AU486" s="4" t="s">
        <v>6281</v>
      </c>
      <c r="AV486" s="4" t="s">
        <v>1444</v>
      </c>
      <c r="AW486" s="4" t="s">
        <v>3987</v>
      </c>
      <c r="AX486" s="4" t="s">
        <v>1880</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6282</v>
      </c>
      <c r="B487" s="4" t="s">
        <v>112</v>
      </c>
      <c r="C487" s="29">
        <v>20241220</v>
      </c>
      <c r="D487" s="4" t="s">
        <v>6283</v>
      </c>
      <c r="E487" s="4" t="s">
        <v>6284</v>
      </c>
      <c r="F487" s="4" t="s">
        <v>6285</v>
      </c>
      <c r="G487" s="4" t="s">
        <v>116</v>
      </c>
      <c r="H487" s="4" t="s">
        <v>6286</v>
      </c>
      <c r="I487" s="4" t="s">
        <v>6287</v>
      </c>
      <c r="J487" s="4" t="s">
        <v>6288</v>
      </c>
      <c r="K487" s="4" t="s">
        <v>6289</v>
      </c>
      <c r="L487" s="4" t="s">
        <v>6290</v>
      </c>
      <c r="M487" s="5" t="s">
        <v>6291</v>
      </c>
      <c r="N487" s="5" t="s">
        <v>2528</v>
      </c>
      <c r="O487" s="4" t="s">
        <v>112</v>
      </c>
      <c r="P487" s="6" t="s">
        <v>122</v>
      </c>
      <c r="Q487" s="7" t="s">
        <v>122</v>
      </c>
      <c r="R487" s="7" t="s">
        <v>122</v>
      </c>
      <c r="S487" s="9" t="s">
        <v>6292</v>
      </c>
      <c r="T487" s="30">
        <v>9782409006678</v>
      </c>
      <c r="U487" s="4" t="s">
        <v>124</v>
      </c>
      <c r="V487" s="29">
        <v>9782409003356</v>
      </c>
      <c r="W487" s="4" t="s">
        <v>125</v>
      </c>
      <c r="X487" s="4" t="s">
        <v>126</v>
      </c>
      <c r="Y487" s="4" t="s">
        <v>112</v>
      </c>
      <c r="Z487" s="29">
        <v>2017</v>
      </c>
      <c r="AA487" s="4" t="s">
        <v>127</v>
      </c>
      <c r="AB487" s="4" t="s">
        <v>128</v>
      </c>
      <c r="AC487" s="4" t="s">
        <v>129</v>
      </c>
      <c r="AD487" s="4" t="s">
        <v>130</v>
      </c>
      <c r="AE487" s="4" t="s">
        <v>131</v>
      </c>
      <c r="AF487" s="4" t="s">
        <v>132</v>
      </c>
      <c r="AG487" s="4" t="s">
        <v>133</v>
      </c>
      <c r="AH487" s="4" t="s">
        <v>134</v>
      </c>
      <c r="AI487" s="4" t="s">
        <v>135</v>
      </c>
      <c r="AJ487" s="4" t="s">
        <v>136</v>
      </c>
      <c r="AK487" s="4" t="s">
        <v>137</v>
      </c>
      <c r="AL487" s="4" t="s">
        <v>138</v>
      </c>
      <c r="AM487" s="4" t="s">
        <v>139</v>
      </c>
      <c r="AN487" s="4" t="s">
        <v>140</v>
      </c>
      <c r="AO487" s="4" t="s">
        <v>141</v>
      </c>
      <c r="AP487" s="4" t="s">
        <v>116</v>
      </c>
      <c r="AQ487" s="4" t="s">
        <v>6293</v>
      </c>
      <c r="AR487" s="4" t="s">
        <v>76</v>
      </c>
      <c r="AS487" s="4" t="s">
        <v>642</v>
      </c>
      <c r="AT487" s="4" t="s">
        <v>1186</v>
      </c>
      <c r="AU487" s="4" t="s">
        <v>6294</v>
      </c>
      <c r="AV487" s="4" t="s">
        <v>6295</v>
      </c>
      <c r="AW487" s="4" t="s">
        <v>6296</v>
      </c>
      <c r="AX487" s="4" t="s">
        <v>6297</v>
      </c>
      <c r="AY487" s="4" t="s">
        <v>6298</v>
      </c>
      <c r="AZ487" s="4" t="s">
        <v>6299</v>
      </c>
      <c r="BA487" s="4" t="s">
        <v>6300</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6301</v>
      </c>
      <c r="B488" s="4" t="s">
        <v>112</v>
      </c>
      <c r="C488" s="29">
        <v>20241220</v>
      </c>
      <c r="D488" s="4" t="s">
        <v>6302</v>
      </c>
      <c r="E488" s="4" t="s">
        <v>6303</v>
      </c>
      <c r="F488" s="4" t="s">
        <v>6304</v>
      </c>
      <c r="G488" s="4" t="s">
        <v>116</v>
      </c>
      <c r="H488" s="4" t="s">
        <v>6305</v>
      </c>
      <c r="I488" s="4" t="s">
        <v>116</v>
      </c>
      <c r="J488" s="4" t="s">
        <v>116</v>
      </c>
      <c r="K488" s="4" t="s">
        <v>116</v>
      </c>
      <c r="L488" s="4" t="s">
        <v>116</v>
      </c>
      <c r="M488" s="5" t="s">
        <v>6203</v>
      </c>
      <c r="N488" s="5" t="s">
        <v>5287</v>
      </c>
      <c r="O488" s="4" t="s">
        <v>112</v>
      </c>
      <c r="P488" s="6" t="s">
        <v>122</v>
      </c>
      <c r="Q488" s="7" t="s">
        <v>122</v>
      </c>
      <c r="R488" s="7" t="s">
        <v>122</v>
      </c>
      <c r="S488" s="9" t="s">
        <v>6306</v>
      </c>
      <c r="T488" s="30">
        <v>9782409007743</v>
      </c>
      <c r="U488" s="4" t="s">
        <v>124</v>
      </c>
      <c r="V488" s="29">
        <v>9782409006333</v>
      </c>
      <c r="W488" s="4" t="s">
        <v>125</v>
      </c>
      <c r="X488" s="4" t="s">
        <v>126</v>
      </c>
      <c r="Y488" s="4" t="s">
        <v>112</v>
      </c>
      <c r="Z488" s="29">
        <v>2017</v>
      </c>
      <c r="AA488" s="4" t="s">
        <v>127</v>
      </c>
      <c r="AB488" s="4" t="s">
        <v>260</v>
      </c>
      <c r="AC488" s="4" t="s">
        <v>129</v>
      </c>
      <c r="AD488" s="4" t="s">
        <v>130</v>
      </c>
      <c r="AE488" s="4" t="s">
        <v>131</v>
      </c>
      <c r="AF488" s="4" t="s">
        <v>132</v>
      </c>
      <c r="AG488" s="4" t="s">
        <v>133</v>
      </c>
      <c r="AH488" s="4" t="s">
        <v>134</v>
      </c>
      <c r="AI488" s="4" t="s">
        <v>135</v>
      </c>
      <c r="AJ488" s="4" t="s">
        <v>136</v>
      </c>
      <c r="AK488" s="4" t="s">
        <v>137</v>
      </c>
      <c r="AL488" s="4" t="s">
        <v>138</v>
      </c>
      <c r="AM488" s="4" t="s">
        <v>139</v>
      </c>
      <c r="AN488" s="4" t="s">
        <v>140</v>
      </c>
      <c r="AO488" s="4" t="s">
        <v>141</v>
      </c>
      <c r="AP488" s="4" t="s">
        <v>116</v>
      </c>
      <c r="AQ488" s="4" t="s">
        <v>6307</v>
      </c>
      <c r="AR488" s="4" t="s">
        <v>76</v>
      </c>
      <c r="AS488" s="4" t="s">
        <v>6308</v>
      </c>
      <c r="AT488" s="4" t="s">
        <v>6309</v>
      </c>
      <c r="AU488" s="4" t="s">
        <v>2962</v>
      </c>
      <c r="AV488" s="4" t="s">
        <v>678</v>
      </c>
      <c r="AW488" s="4" t="s">
        <v>6310</v>
      </c>
      <c r="AX488" s="4" t="s">
        <v>1221</v>
      </c>
      <c r="AY488" s="4" t="s">
        <v>6311</v>
      </c>
      <c r="AZ488" s="4" t="s">
        <v>2650</v>
      </c>
      <c r="BA488" s="4" t="s">
        <v>6312</v>
      </c>
      <c r="BB488" s="4" t="s">
        <v>733</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6313</v>
      </c>
      <c r="B489" s="4" t="s">
        <v>112</v>
      </c>
      <c r="C489" s="29">
        <v>20241220</v>
      </c>
      <c r="D489" s="4" t="s">
        <v>6314</v>
      </c>
      <c r="E489" s="4" t="s">
        <v>6315</v>
      </c>
      <c r="F489" s="4" t="s">
        <v>6316</v>
      </c>
      <c r="G489" s="4" t="s">
        <v>116</v>
      </c>
      <c r="H489" s="4" t="s">
        <v>6317</v>
      </c>
      <c r="I489" s="4" t="s">
        <v>116</v>
      </c>
      <c r="J489" s="4" t="s">
        <v>116</v>
      </c>
      <c r="K489" s="4" t="s">
        <v>116</v>
      </c>
      <c r="L489" s="4" t="s">
        <v>116</v>
      </c>
      <c r="M489" s="5" t="s">
        <v>6318</v>
      </c>
      <c r="N489" s="5" t="s">
        <v>323</v>
      </c>
      <c r="O489" s="4" t="s">
        <v>112</v>
      </c>
      <c r="P489" s="6" t="s">
        <v>122</v>
      </c>
      <c r="Q489" s="7" t="s">
        <v>122</v>
      </c>
      <c r="R489" s="7" t="s">
        <v>122</v>
      </c>
      <c r="S489" s="9" t="s">
        <v>6319</v>
      </c>
      <c r="T489" s="30">
        <v>9782409008771</v>
      </c>
      <c r="U489" s="4" t="s">
        <v>124</v>
      </c>
      <c r="V489" s="29">
        <v>9782409007507</v>
      </c>
      <c r="W489" s="4" t="s">
        <v>125</v>
      </c>
      <c r="X489" s="4" t="s">
        <v>126</v>
      </c>
      <c r="Y489" s="4" t="s">
        <v>112</v>
      </c>
      <c r="Z489" s="29">
        <v>2017</v>
      </c>
      <c r="AA489" s="4" t="s">
        <v>127</v>
      </c>
      <c r="AB489" s="4" t="s">
        <v>164</v>
      </c>
      <c r="AC489" s="4" t="s">
        <v>129</v>
      </c>
      <c r="AD489" s="4" t="s">
        <v>130</v>
      </c>
      <c r="AE489" s="4" t="s">
        <v>131</v>
      </c>
      <c r="AF489" s="4" t="s">
        <v>132</v>
      </c>
      <c r="AG489" s="4" t="s">
        <v>133</v>
      </c>
      <c r="AH489" s="4" t="s">
        <v>134</v>
      </c>
      <c r="AI489" s="4" t="s">
        <v>135</v>
      </c>
      <c r="AJ489" s="4" t="s">
        <v>136</v>
      </c>
      <c r="AK489" s="4" t="s">
        <v>137</v>
      </c>
      <c r="AL489" s="4" t="s">
        <v>138</v>
      </c>
      <c r="AM489" s="4" t="s">
        <v>139</v>
      </c>
      <c r="AN489" s="4" t="s">
        <v>140</v>
      </c>
      <c r="AO489" s="4" t="s">
        <v>141</v>
      </c>
      <c r="AP489" s="4" t="s">
        <v>116</v>
      </c>
      <c r="AQ489" s="4" t="s">
        <v>6320</v>
      </c>
      <c r="AR489" s="4" t="s">
        <v>76</v>
      </c>
      <c r="AS489" s="4" t="s">
        <v>6321</v>
      </c>
      <c r="AT489" s="4" t="s">
        <v>6322</v>
      </c>
      <c r="AU489" s="4" t="s">
        <v>6323</v>
      </c>
      <c r="AV489" s="4" t="s">
        <v>6324</v>
      </c>
      <c r="AW489" s="4" t="s">
        <v>6325</v>
      </c>
      <c r="AX489" s="4" t="s">
        <v>6326</v>
      </c>
      <c r="AY489" s="4" t="s">
        <v>6327</v>
      </c>
      <c r="AZ489" s="4" t="s">
        <v>6328</v>
      </c>
      <c r="BA489" s="4" t="s">
        <v>714</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6329</v>
      </c>
      <c r="B490" s="4" t="s">
        <v>112</v>
      </c>
      <c r="C490" s="29">
        <v>20241220</v>
      </c>
      <c r="D490" s="4" t="s">
        <v>6330</v>
      </c>
      <c r="E490" s="4" t="s">
        <v>473</v>
      </c>
      <c r="F490" s="4" t="s">
        <v>4905</v>
      </c>
      <c r="G490" s="4" t="s">
        <v>116</v>
      </c>
      <c r="H490" s="4" t="s">
        <v>4906</v>
      </c>
      <c r="I490" s="4" t="s">
        <v>116</v>
      </c>
      <c r="J490" s="4" t="s">
        <v>116</v>
      </c>
      <c r="K490" s="4" t="s">
        <v>116</v>
      </c>
      <c r="L490" s="4" t="s">
        <v>116</v>
      </c>
      <c r="M490" s="5" t="s">
        <v>6248</v>
      </c>
      <c r="N490" s="5" t="s">
        <v>1631</v>
      </c>
      <c r="O490" s="4" t="s">
        <v>112</v>
      </c>
      <c r="P490" s="6" t="s">
        <v>122</v>
      </c>
      <c r="Q490" s="7" t="s">
        <v>122</v>
      </c>
      <c r="R490" s="7" t="s">
        <v>122</v>
      </c>
      <c r="S490" s="9" t="s">
        <v>6331</v>
      </c>
      <c r="T490" s="30">
        <v>9782409010682</v>
      </c>
      <c r="U490" s="4" t="s">
        <v>124</v>
      </c>
      <c r="V490" s="29">
        <v>9782409010453</v>
      </c>
      <c r="W490" s="4" t="s">
        <v>125</v>
      </c>
      <c r="X490" s="4" t="s">
        <v>126</v>
      </c>
      <c r="Y490" s="4" t="s">
        <v>112</v>
      </c>
      <c r="Z490" s="29">
        <v>2017</v>
      </c>
      <c r="AA490" s="4" t="s">
        <v>127</v>
      </c>
      <c r="AB490" s="4" t="s">
        <v>164</v>
      </c>
      <c r="AC490" s="4" t="s">
        <v>129</v>
      </c>
      <c r="AD490" s="4" t="s">
        <v>130</v>
      </c>
      <c r="AE490" s="4" t="s">
        <v>131</v>
      </c>
      <c r="AF490" s="4" t="s">
        <v>132</v>
      </c>
      <c r="AG490" s="4" t="s">
        <v>133</v>
      </c>
      <c r="AH490" s="4" t="s">
        <v>134</v>
      </c>
      <c r="AI490" s="4" t="s">
        <v>135</v>
      </c>
      <c r="AJ490" s="4" t="s">
        <v>136</v>
      </c>
      <c r="AK490" s="4" t="s">
        <v>137</v>
      </c>
      <c r="AL490" s="4" t="s">
        <v>138</v>
      </c>
      <c r="AM490" s="4" t="s">
        <v>139</v>
      </c>
      <c r="AN490" s="4" t="s">
        <v>140</v>
      </c>
      <c r="AO490" s="4" t="s">
        <v>141</v>
      </c>
      <c r="AP490" s="4" t="s">
        <v>116</v>
      </c>
      <c r="AQ490" s="4" t="s">
        <v>6332</v>
      </c>
      <c r="AR490" s="4" t="s">
        <v>76</v>
      </c>
      <c r="AS490" s="4" t="s">
        <v>479</v>
      </c>
      <c r="AT490" s="4" t="s">
        <v>480</v>
      </c>
      <c r="AU490" s="4" t="s">
        <v>481</v>
      </c>
      <c r="AV490" s="4" t="s">
        <v>482</v>
      </c>
      <c r="AW490" s="4" t="s">
        <v>483</v>
      </c>
      <c r="AX490" s="4" t="s">
        <v>484</v>
      </c>
      <c r="AY490" s="4" t="s">
        <v>282</v>
      </c>
      <c r="AZ490" s="4" t="s">
        <v>485</v>
      </c>
      <c r="BA490" s="4" t="s">
        <v>6333</v>
      </c>
      <c r="BB490" s="4" t="s">
        <v>486</v>
      </c>
      <c r="BC490" s="4" t="s">
        <v>487</v>
      </c>
      <c r="BD490" s="4" t="s">
        <v>488</v>
      </c>
      <c r="BE490" s="4" t="s">
        <v>489</v>
      </c>
      <c r="BF490" s="4" t="s">
        <v>490</v>
      </c>
      <c r="BG490" s="4" t="s">
        <v>6334</v>
      </c>
      <c r="BH490" s="4" t="s">
        <v>492</v>
      </c>
      <c r="BI490" s="4" t="s">
        <v>4910</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6335</v>
      </c>
      <c r="B491" s="4" t="s">
        <v>112</v>
      </c>
      <c r="C491" s="29">
        <v>20241220</v>
      </c>
      <c r="D491" s="4" t="s">
        <v>6336</v>
      </c>
      <c r="E491" s="4" t="s">
        <v>303</v>
      </c>
      <c r="F491" s="4" t="s">
        <v>304</v>
      </c>
      <c r="G491" s="4" t="s">
        <v>116</v>
      </c>
      <c r="H491" s="4" t="s">
        <v>305</v>
      </c>
      <c r="I491" s="4" t="s">
        <v>306</v>
      </c>
      <c r="J491" s="4" t="s">
        <v>116</v>
      </c>
      <c r="K491" s="4" t="s">
        <v>116</v>
      </c>
      <c r="L491" s="4" t="s">
        <v>116</v>
      </c>
      <c r="M491" s="5" t="s">
        <v>6192</v>
      </c>
      <c r="N491" s="5" t="s">
        <v>6337</v>
      </c>
      <c r="O491" s="4" t="s">
        <v>112</v>
      </c>
      <c r="P491" s="6" t="s">
        <v>122</v>
      </c>
      <c r="Q491" s="7" t="s">
        <v>122</v>
      </c>
      <c r="R491" s="7" t="s">
        <v>122</v>
      </c>
      <c r="S491" s="9" t="s">
        <v>6338</v>
      </c>
      <c r="T491" s="30">
        <v>9782409010217</v>
      </c>
      <c r="U491" s="4" t="s">
        <v>124</v>
      </c>
      <c r="V491" s="29">
        <v>9782409009648</v>
      </c>
      <c r="W491" s="4" t="s">
        <v>125</v>
      </c>
      <c r="X491" s="4" t="s">
        <v>126</v>
      </c>
      <c r="Y491" s="4" t="s">
        <v>112</v>
      </c>
      <c r="Z491" s="29">
        <v>2017</v>
      </c>
      <c r="AA491" s="4" t="s">
        <v>127</v>
      </c>
      <c r="AB491" s="4" t="s">
        <v>164</v>
      </c>
      <c r="AC491" s="4" t="s">
        <v>129</v>
      </c>
      <c r="AD491" s="4" t="s">
        <v>130</v>
      </c>
      <c r="AE491" s="4" t="s">
        <v>131</v>
      </c>
      <c r="AF491" s="4" t="s">
        <v>132</v>
      </c>
      <c r="AG491" s="4" t="s">
        <v>133</v>
      </c>
      <c r="AH491" s="4" t="s">
        <v>134</v>
      </c>
      <c r="AI491" s="4" t="s">
        <v>135</v>
      </c>
      <c r="AJ491" s="4" t="s">
        <v>136</v>
      </c>
      <c r="AK491" s="4" t="s">
        <v>137</v>
      </c>
      <c r="AL491" s="4" t="s">
        <v>138</v>
      </c>
      <c r="AM491" s="4" t="s">
        <v>139</v>
      </c>
      <c r="AN491" s="4" t="s">
        <v>140</v>
      </c>
      <c r="AO491" s="4" t="s">
        <v>141</v>
      </c>
      <c r="AP491" s="4" t="s">
        <v>116</v>
      </c>
      <c r="AQ491" s="4" t="s">
        <v>6339</v>
      </c>
      <c r="AR491" s="4" t="s">
        <v>76</v>
      </c>
      <c r="AS491" s="4" t="s">
        <v>310</v>
      </c>
      <c r="AT491" s="4" t="s">
        <v>311</v>
      </c>
      <c r="AU491" s="4" t="s">
        <v>6340</v>
      </c>
      <c r="AV491" s="4" t="s">
        <v>6341</v>
      </c>
      <c r="AW491" s="4" t="s">
        <v>5085</v>
      </c>
      <c r="AX491" s="4" t="s">
        <v>312</v>
      </c>
      <c r="AY491" s="4" t="s">
        <v>313</v>
      </c>
      <c r="AZ491" s="4" t="s">
        <v>314</v>
      </c>
      <c r="BA491" s="4" t="s">
        <v>6342</v>
      </c>
      <c r="BB491" s="4" t="s">
        <v>315</v>
      </c>
      <c r="BC491" s="4" t="s">
        <v>6343</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6344</v>
      </c>
      <c r="B492" s="4" t="s">
        <v>112</v>
      </c>
      <c r="C492" s="29">
        <v>20241220</v>
      </c>
      <c r="D492" s="4" t="s">
        <v>6345</v>
      </c>
      <c r="E492" s="4" t="s">
        <v>6346</v>
      </c>
      <c r="F492" s="4" t="s">
        <v>6347</v>
      </c>
      <c r="G492" s="4" t="s">
        <v>116</v>
      </c>
      <c r="H492" s="4" t="s">
        <v>218</v>
      </c>
      <c r="I492" s="4" t="s">
        <v>116</v>
      </c>
      <c r="J492" s="4" t="s">
        <v>116</v>
      </c>
      <c r="K492" s="4" t="s">
        <v>116</v>
      </c>
      <c r="L492" s="4" t="s">
        <v>116</v>
      </c>
      <c r="M492" s="5" t="s">
        <v>6348</v>
      </c>
      <c r="N492" s="5" t="s">
        <v>4311</v>
      </c>
      <c r="O492" s="4" t="s">
        <v>112</v>
      </c>
      <c r="P492" s="6" t="s">
        <v>122</v>
      </c>
      <c r="Q492" s="7" t="s">
        <v>122</v>
      </c>
      <c r="R492" s="7" t="s">
        <v>122</v>
      </c>
      <c r="S492" s="9" t="s">
        <v>6349</v>
      </c>
      <c r="T492" s="30">
        <v>9782409009808</v>
      </c>
      <c r="U492" s="4" t="s">
        <v>124</v>
      </c>
      <c r="V492" s="29">
        <v>9782409007965</v>
      </c>
      <c r="W492" s="4" t="s">
        <v>125</v>
      </c>
      <c r="X492" s="4" t="s">
        <v>126</v>
      </c>
      <c r="Y492" s="4" t="s">
        <v>112</v>
      </c>
      <c r="Z492" s="29">
        <v>2017</v>
      </c>
      <c r="AA492" s="4" t="s">
        <v>127</v>
      </c>
      <c r="AB492" s="4" t="s">
        <v>164</v>
      </c>
      <c r="AC492" s="4" t="s">
        <v>129</v>
      </c>
      <c r="AD492" s="4" t="s">
        <v>130</v>
      </c>
      <c r="AE492" s="4" t="s">
        <v>131</v>
      </c>
      <c r="AF492" s="4" t="s">
        <v>132</v>
      </c>
      <c r="AG492" s="4" t="s">
        <v>133</v>
      </c>
      <c r="AH492" s="4" t="s">
        <v>134</v>
      </c>
      <c r="AI492" s="4" t="s">
        <v>135</v>
      </c>
      <c r="AJ492" s="4" t="s">
        <v>136</v>
      </c>
      <c r="AK492" s="4" t="s">
        <v>137</v>
      </c>
      <c r="AL492" s="4" t="s">
        <v>138</v>
      </c>
      <c r="AM492" s="4" t="s">
        <v>139</v>
      </c>
      <c r="AN492" s="4" t="s">
        <v>140</v>
      </c>
      <c r="AO492" s="4" t="s">
        <v>141</v>
      </c>
      <c r="AP492" s="4" t="s">
        <v>116</v>
      </c>
      <c r="AQ492" s="4" t="s">
        <v>6350</v>
      </c>
      <c r="AR492" s="4" t="s">
        <v>76</v>
      </c>
      <c r="AS492" s="4" t="s">
        <v>6351</v>
      </c>
      <c r="AT492" s="4" t="s">
        <v>6352</v>
      </c>
      <c r="AU492" s="4" t="s">
        <v>1482</v>
      </c>
      <c r="AV492" s="4" t="s">
        <v>3936</v>
      </c>
      <c r="AW492" s="4" t="s">
        <v>233</v>
      </c>
      <c r="AX492" s="4" t="s">
        <v>6353</v>
      </c>
      <c r="AY492" s="4" t="s">
        <v>6354</v>
      </c>
      <c r="AZ492" s="4" t="s">
        <v>733</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6355</v>
      </c>
      <c r="B493" s="4" t="s">
        <v>112</v>
      </c>
      <c r="C493" s="29">
        <v>20241220</v>
      </c>
      <c r="D493" s="4" t="s">
        <v>6356</v>
      </c>
      <c r="E493" s="4" t="s">
        <v>6357</v>
      </c>
      <c r="F493" s="4" t="s">
        <v>529</v>
      </c>
      <c r="G493" s="4" t="s">
        <v>116</v>
      </c>
      <c r="H493" s="4" t="s">
        <v>530</v>
      </c>
      <c r="I493" s="4" t="s">
        <v>116</v>
      </c>
      <c r="J493" s="4" t="s">
        <v>116</v>
      </c>
      <c r="K493" s="4" t="s">
        <v>116</v>
      </c>
      <c r="L493" s="4" t="s">
        <v>116</v>
      </c>
      <c r="M493" s="5" t="s">
        <v>6348</v>
      </c>
      <c r="N493" s="5" t="s">
        <v>1829</v>
      </c>
      <c r="O493" s="4" t="s">
        <v>112</v>
      </c>
      <c r="P493" s="6" t="s">
        <v>122</v>
      </c>
      <c r="Q493" s="7" t="s">
        <v>122</v>
      </c>
      <c r="R493" s="7" t="s">
        <v>122</v>
      </c>
      <c r="S493" s="9" t="s">
        <v>6358</v>
      </c>
      <c r="T493" s="30">
        <v>9782409009525</v>
      </c>
      <c r="U493" s="4" t="s">
        <v>124</v>
      </c>
      <c r="V493" s="29">
        <v>9782409008863</v>
      </c>
      <c r="W493" s="4" t="s">
        <v>125</v>
      </c>
      <c r="X493" s="4" t="s">
        <v>126</v>
      </c>
      <c r="Y493" s="4" t="s">
        <v>112</v>
      </c>
      <c r="Z493" s="29">
        <v>2017</v>
      </c>
      <c r="AA493" s="4" t="s">
        <v>127</v>
      </c>
      <c r="AB493" s="4" t="s">
        <v>1043</v>
      </c>
      <c r="AC493" s="4" t="s">
        <v>129</v>
      </c>
      <c r="AD493" s="4" t="s">
        <v>130</v>
      </c>
      <c r="AE493" s="4" t="s">
        <v>131</v>
      </c>
      <c r="AF493" s="4" t="s">
        <v>132</v>
      </c>
      <c r="AG493" s="4" t="s">
        <v>133</v>
      </c>
      <c r="AH493" s="4" t="s">
        <v>134</v>
      </c>
      <c r="AI493" s="4" t="s">
        <v>135</v>
      </c>
      <c r="AJ493" s="4" t="s">
        <v>136</v>
      </c>
      <c r="AK493" s="4" t="s">
        <v>137</v>
      </c>
      <c r="AL493" s="4" t="s">
        <v>138</v>
      </c>
      <c r="AM493" s="4" t="s">
        <v>139</v>
      </c>
      <c r="AN493" s="4" t="s">
        <v>140</v>
      </c>
      <c r="AO493" s="4" t="s">
        <v>141</v>
      </c>
      <c r="AP493" s="4" t="s">
        <v>116</v>
      </c>
      <c r="AQ493" s="4" t="s">
        <v>6359</v>
      </c>
      <c r="AR493" s="4" t="s">
        <v>76</v>
      </c>
      <c r="AS493" s="4" t="s">
        <v>1747</v>
      </c>
      <c r="AT493" s="4" t="s">
        <v>1679</v>
      </c>
      <c r="AU493" s="4" t="s">
        <v>6360</v>
      </c>
      <c r="AV493" s="4" t="s">
        <v>6361</v>
      </c>
      <c r="AW493" s="4" t="s">
        <v>1749</v>
      </c>
      <c r="AX493" s="4" t="s">
        <v>4515</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6362</v>
      </c>
      <c r="B494" s="4" t="s">
        <v>112</v>
      </c>
      <c r="C494" s="29">
        <v>20241220</v>
      </c>
      <c r="D494" s="4" t="s">
        <v>6363</v>
      </c>
      <c r="E494" s="4" t="s">
        <v>6364</v>
      </c>
      <c r="F494" s="4" t="s">
        <v>572</v>
      </c>
      <c r="G494" s="4" t="s">
        <v>116</v>
      </c>
      <c r="H494" s="4" t="s">
        <v>573</v>
      </c>
      <c r="I494" s="4" t="s">
        <v>116</v>
      </c>
      <c r="J494" s="4" t="s">
        <v>116</v>
      </c>
      <c r="K494" s="4" t="s">
        <v>116</v>
      </c>
      <c r="L494" s="4" t="s">
        <v>116</v>
      </c>
      <c r="M494" s="5" t="s">
        <v>6291</v>
      </c>
      <c r="N494" s="5" t="s">
        <v>3331</v>
      </c>
      <c r="O494" s="4" t="s">
        <v>112</v>
      </c>
      <c r="P494" s="6" t="s">
        <v>122</v>
      </c>
      <c r="Q494" s="7" t="s">
        <v>122</v>
      </c>
      <c r="R494" s="7" t="s">
        <v>122</v>
      </c>
      <c r="S494" s="9" t="s">
        <v>6365</v>
      </c>
      <c r="T494" s="30">
        <v>9782409006760</v>
      </c>
      <c r="U494" s="4" t="s">
        <v>124</v>
      </c>
      <c r="V494" s="29">
        <v>9782409005909</v>
      </c>
      <c r="W494" s="4" t="s">
        <v>125</v>
      </c>
      <c r="X494" s="4" t="s">
        <v>126</v>
      </c>
      <c r="Y494" s="4" t="s">
        <v>112</v>
      </c>
      <c r="Z494" s="29">
        <v>2017</v>
      </c>
      <c r="AA494" s="4" t="s">
        <v>127</v>
      </c>
      <c r="AB494" s="4" t="s">
        <v>385</v>
      </c>
      <c r="AC494" s="4" t="s">
        <v>129</v>
      </c>
      <c r="AD494" s="4" t="s">
        <v>130</v>
      </c>
      <c r="AE494" s="4" t="s">
        <v>131</v>
      </c>
      <c r="AF494" s="4" t="s">
        <v>132</v>
      </c>
      <c r="AG494" s="4" t="s">
        <v>133</v>
      </c>
      <c r="AH494" s="4" t="s">
        <v>134</v>
      </c>
      <c r="AI494" s="4" t="s">
        <v>135</v>
      </c>
      <c r="AJ494" s="4" t="s">
        <v>136</v>
      </c>
      <c r="AK494" s="4" t="s">
        <v>137</v>
      </c>
      <c r="AL494" s="4" t="s">
        <v>138</v>
      </c>
      <c r="AM494" s="4" t="s">
        <v>139</v>
      </c>
      <c r="AN494" s="4" t="s">
        <v>140</v>
      </c>
      <c r="AO494" s="4" t="s">
        <v>141</v>
      </c>
      <c r="AP494" s="4" t="s">
        <v>116</v>
      </c>
      <c r="AQ494" s="4" t="s">
        <v>6366</v>
      </c>
      <c r="AR494" s="4" t="s">
        <v>76</v>
      </c>
      <c r="AS494" s="4" t="s">
        <v>3411</v>
      </c>
      <c r="AT494" s="4" t="s">
        <v>680</v>
      </c>
      <c r="AU494" s="4" t="s">
        <v>6367</v>
      </c>
      <c r="AV494" s="4" t="s">
        <v>6368</v>
      </c>
      <c r="AW494" s="4" t="s">
        <v>6369</v>
      </c>
      <c r="AX494" s="4" t="s">
        <v>5405</v>
      </c>
      <c r="AY494" s="4" t="s">
        <v>3413</v>
      </c>
      <c r="AZ494" s="4" t="s">
        <v>683</v>
      </c>
      <c r="BA494" s="4" t="s">
        <v>6370</v>
      </c>
      <c r="BB494" s="4" t="s">
        <v>6371</v>
      </c>
      <c r="BC494" s="4" t="s">
        <v>6372</v>
      </c>
      <c r="BD494" s="4" t="s">
        <v>5408</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6373</v>
      </c>
      <c r="B495" s="4" t="s">
        <v>112</v>
      </c>
      <c r="C495" s="29">
        <v>20241220</v>
      </c>
      <c r="D495" s="4" t="s">
        <v>6374</v>
      </c>
      <c r="E495" s="4" t="s">
        <v>6375</v>
      </c>
      <c r="F495" s="4" t="s">
        <v>6376</v>
      </c>
      <c r="G495" s="4" t="s">
        <v>116</v>
      </c>
      <c r="H495" s="4" t="s">
        <v>6377</v>
      </c>
      <c r="I495" s="4" t="s">
        <v>116</v>
      </c>
      <c r="J495" s="4" t="s">
        <v>116</v>
      </c>
      <c r="K495" s="4" t="s">
        <v>116</v>
      </c>
      <c r="L495" s="4" t="s">
        <v>116</v>
      </c>
      <c r="M495" s="5" t="s">
        <v>6192</v>
      </c>
      <c r="N495" s="5" t="s">
        <v>3461</v>
      </c>
      <c r="O495" s="4" t="s">
        <v>112</v>
      </c>
      <c r="P495" s="6" t="s">
        <v>122</v>
      </c>
      <c r="Q495" s="7" t="s">
        <v>122</v>
      </c>
      <c r="R495" s="7" t="s">
        <v>122</v>
      </c>
      <c r="S495" s="9" t="s">
        <v>6378</v>
      </c>
      <c r="T495" s="30">
        <v>9782409010156</v>
      </c>
      <c r="U495" s="4" t="s">
        <v>124</v>
      </c>
      <c r="V495" s="29">
        <v>9782409008962</v>
      </c>
      <c r="W495" s="4" t="s">
        <v>125</v>
      </c>
      <c r="X495" s="4" t="s">
        <v>126</v>
      </c>
      <c r="Y495" s="4" t="s">
        <v>112</v>
      </c>
      <c r="Z495" s="29">
        <v>2017</v>
      </c>
      <c r="AA495" s="4" t="s">
        <v>127</v>
      </c>
      <c r="AB495" s="4" t="s">
        <v>152</v>
      </c>
      <c r="AC495" s="4" t="s">
        <v>129</v>
      </c>
      <c r="AD495" s="4" t="s">
        <v>130</v>
      </c>
      <c r="AE495" s="4" t="s">
        <v>131</v>
      </c>
      <c r="AF495" s="4" t="s">
        <v>132</v>
      </c>
      <c r="AG495" s="4" t="s">
        <v>133</v>
      </c>
      <c r="AH495" s="4" t="s">
        <v>134</v>
      </c>
      <c r="AI495" s="4" t="s">
        <v>135</v>
      </c>
      <c r="AJ495" s="4" t="s">
        <v>136</v>
      </c>
      <c r="AK495" s="4" t="s">
        <v>137</v>
      </c>
      <c r="AL495" s="4" t="s">
        <v>138</v>
      </c>
      <c r="AM495" s="4" t="s">
        <v>139</v>
      </c>
      <c r="AN495" s="4" t="s">
        <v>140</v>
      </c>
      <c r="AO495" s="4" t="s">
        <v>141</v>
      </c>
      <c r="AP495" s="4" t="s">
        <v>116</v>
      </c>
      <c r="AQ495" s="4" t="s">
        <v>6379</v>
      </c>
      <c r="AR495" s="4" t="s">
        <v>76</v>
      </c>
      <c r="AS495" s="4" t="s">
        <v>1616</v>
      </c>
      <c r="AT495" s="4" t="s">
        <v>1648</v>
      </c>
      <c r="AU495" s="4" t="s">
        <v>2564</v>
      </c>
      <c r="AV495" s="4" t="s">
        <v>6380</v>
      </c>
      <c r="AW495" s="4" t="s">
        <v>2240</v>
      </c>
      <c r="AX495" s="4" t="s">
        <v>6381</v>
      </c>
      <c r="AY495" s="4" t="s">
        <v>6382</v>
      </c>
      <c r="AZ495" s="4" t="s">
        <v>6383</v>
      </c>
      <c r="BA495" s="4" t="s">
        <v>1928</v>
      </c>
      <c r="BB495" s="4" t="s">
        <v>6384</v>
      </c>
      <c r="BC495" s="4" t="s">
        <v>6385</v>
      </c>
      <c r="BD495" s="4" t="s">
        <v>6386</v>
      </c>
      <c r="BE495" s="4" t="s">
        <v>6387</v>
      </c>
      <c r="BF495" s="4" t="s">
        <v>714</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6388</v>
      </c>
      <c r="B496" s="4" t="s">
        <v>112</v>
      </c>
      <c r="C496" s="29">
        <v>20241220</v>
      </c>
      <c r="D496" s="4" t="s">
        <v>6389</v>
      </c>
      <c r="E496" s="4" t="s">
        <v>6390</v>
      </c>
      <c r="F496" s="4" t="s">
        <v>572</v>
      </c>
      <c r="G496" s="4" t="s">
        <v>116</v>
      </c>
      <c r="H496" s="4" t="s">
        <v>573</v>
      </c>
      <c r="I496" s="4" t="s">
        <v>116</v>
      </c>
      <c r="J496" s="4" t="s">
        <v>116</v>
      </c>
      <c r="K496" s="4" t="s">
        <v>116</v>
      </c>
      <c r="L496" s="4" t="s">
        <v>116</v>
      </c>
      <c r="M496" s="5" t="s">
        <v>6391</v>
      </c>
      <c r="N496" s="5" t="s">
        <v>6392</v>
      </c>
      <c r="O496" s="4" t="s">
        <v>112</v>
      </c>
      <c r="P496" s="6" t="s">
        <v>122</v>
      </c>
      <c r="Q496" s="7" t="s">
        <v>122</v>
      </c>
      <c r="R496" s="7" t="s">
        <v>122</v>
      </c>
      <c r="S496" s="9" t="s">
        <v>6393</v>
      </c>
      <c r="T496" s="30">
        <v>9782409009204</v>
      </c>
      <c r="U496" s="4" t="s">
        <v>124</v>
      </c>
      <c r="V496" s="29">
        <v>9782409008405</v>
      </c>
      <c r="W496" s="4" t="s">
        <v>125</v>
      </c>
      <c r="X496" s="4" t="s">
        <v>126</v>
      </c>
      <c r="Y496" s="4" t="s">
        <v>112</v>
      </c>
      <c r="Z496" s="29">
        <v>2017</v>
      </c>
      <c r="AA496" s="4" t="s">
        <v>127</v>
      </c>
      <c r="AB496" s="4" t="s">
        <v>385</v>
      </c>
      <c r="AC496" s="4" t="s">
        <v>129</v>
      </c>
      <c r="AD496" s="4" t="s">
        <v>130</v>
      </c>
      <c r="AE496" s="4" t="s">
        <v>131</v>
      </c>
      <c r="AF496" s="4" t="s">
        <v>132</v>
      </c>
      <c r="AG496" s="4" t="s">
        <v>133</v>
      </c>
      <c r="AH496" s="4" t="s">
        <v>134</v>
      </c>
      <c r="AI496" s="4" t="s">
        <v>135</v>
      </c>
      <c r="AJ496" s="4" t="s">
        <v>136</v>
      </c>
      <c r="AK496" s="4" t="s">
        <v>137</v>
      </c>
      <c r="AL496" s="4" t="s">
        <v>138</v>
      </c>
      <c r="AM496" s="4" t="s">
        <v>139</v>
      </c>
      <c r="AN496" s="4" t="s">
        <v>140</v>
      </c>
      <c r="AO496" s="4" t="s">
        <v>141</v>
      </c>
      <c r="AP496" s="4" t="s">
        <v>116</v>
      </c>
      <c r="AQ496" s="4" t="s">
        <v>6394</v>
      </c>
      <c r="AR496" s="4" t="s">
        <v>76</v>
      </c>
      <c r="AS496" s="4" t="s">
        <v>6395</v>
      </c>
      <c r="AT496" s="4" t="s">
        <v>1909</v>
      </c>
      <c r="AU496" s="4" t="s">
        <v>3273</v>
      </c>
      <c r="AV496" s="4" t="s">
        <v>116</v>
      </c>
      <c r="AW496" s="4" t="s">
        <v>116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6396</v>
      </c>
      <c r="B497" s="4" t="s">
        <v>112</v>
      </c>
      <c r="C497" s="29">
        <v>20241220</v>
      </c>
      <c r="D497" s="4" t="s">
        <v>5335</v>
      </c>
      <c r="E497" s="4" t="s">
        <v>6397</v>
      </c>
      <c r="F497" s="4" t="s">
        <v>1192</v>
      </c>
      <c r="G497" s="4" t="s">
        <v>116</v>
      </c>
      <c r="H497" s="4" t="s">
        <v>1193</v>
      </c>
      <c r="I497" s="4" t="s">
        <v>116</v>
      </c>
      <c r="J497" s="4" t="s">
        <v>116</v>
      </c>
      <c r="K497" s="4" t="s">
        <v>116</v>
      </c>
      <c r="L497" s="4" t="s">
        <v>116</v>
      </c>
      <c r="M497" s="5" t="s">
        <v>6398</v>
      </c>
      <c r="N497" s="5" t="s">
        <v>6399</v>
      </c>
      <c r="O497" s="4" t="s">
        <v>112</v>
      </c>
      <c r="P497" s="6" t="s">
        <v>122</v>
      </c>
      <c r="Q497" s="7" t="s">
        <v>122</v>
      </c>
      <c r="R497" s="7" t="s">
        <v>122</v>
      </c>
      <c r="S497" s="9" t="s">
        <v>6400</v>
      </c>
      <c r="T497" s="30">
        <v>9782409011412</v>
      </c>
      <c r="U497" s="4" t="s">
        <v>124</v>
      </c>
      <c r="V497" s="29">
        <v>9782409011405</v>
      </c>
      <c r="W497" s="4" t="s">
        <v>125</v>
      </c>
      <c r="X497" s="4" t="s">
        <v>126</v>
      </c>
      <c r="Y497" s="4" t="s">
        <v>112</v>
      </c>
      <c r="Z497" s="29">
        <v>2017</v>
      </c>
      <c r="AA497" s="4" t="s">
        <v>127</v>
      </c>
      <c r="AB497" s="4" t="s">
        <v>128</v>
      </c>
      <c r="AC497" s="4" t="s">
        <v>129</v>
      </c>
      <c r="AD497" s="4" t="s">
        <v>130</v>
      </c>
      <c r="AE497" s="4" t="s">
        <v>131</v>
      </c>
      <c r="AF497" s="4" t="s">
        <v>132</v>
      </c>
      <c r="AG497" s="4" t="s">
        <v>133</v>
      </c>
      <c r="AH497" s="4" t="s">
        <v>134</v>
      </c>
      <c r="AI497" s="4" t="s">
        <v>135</v>
      </c>
      <c r="AJ497" s="4" t="s">
        <v>136</v>
      </c>
      <c r="AK497" s="4" t="s">
        <v>137</v>
      </c>
      <c r="AL497" s="4" t="s">
        <v>138</v>
      </c>
      <c r="AM497" s="4" t="s">
        <v>139</v>
      </c>
      <c r="AN497" s="4" t="s">
        <v>140</v>
      </c>
      <c r="AO497" s="4" t="s">
        <v>141</v>
      </c>
      <c r="AP497" s="4" t="s">
        <v>116</v>
      </c>
      <c r="AQ497" s="4" t="s">
        <v>6401</v>
      </c>
      <c r="AR497" s="4" t="s">
        <v>76</v>
      </c>
      <c r="AS497" s="4" t="s">
        <v>5339</v>
      </c>
      <c r="AT497" s="4" t="s">
        <v>3114</v>
      </c>
      <c r="AU497" s="4" t="s">
        <v>6402</v>
      </c>
      <c r="AV497" s="4" t="s">
        <v>5341</v>
      </c>
      <c r="AW497" s="4" t="s">
        <v>5342</v>
      </c>
      <c r="AX497" s="4" t="s">
        <v>5343</v>
      </c>
      <c r="AY497" s="4" t="s">
        <v>758</v>
      </c>
      <c r="AZ497" s="4" t="s">
        <v>5344</v>
      </c>
      <c r="BA497" s="4" t="s">
        <v>5345</v>
      </c>
      <c r="BB497" s="4" t="s">
        <v>3116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6403</v>
      </c>
      <c r="B498" s="4" t="s">
        <v>112</v>
      </c>
      <c r="C498" s="29">
        <v>20241220</v>
      </c>
      <c r="D498" s="4" t="s">
        <v>6176</v>
      </c>
      <c r="E498" s="4" t="s">
        <v>6404</v>
      </c>
      <c r="F498" s="4" t="s">
        <v>6405</v>
      </c>
      <c r="G498" s="4" t="s">
        <v>116</v>
      </c>
      <c r="H498" s="4" t="s">
        <v>6406</v>
      </c>
      <c r="I498" s="4" t="s">
        <v>6109</v>
      </c>
      <c r="J498" s="4" t="s">
        <v>6110</v>
      </c>
      <c r="K498" s="4" t="s">
        <v>6407</v>
      </c>
      <c r="L498" s="4" t="s">
        <v>116</v>
      </c>
      <c r="M498" s="5" t="s">
        <v>6348</v>
      </c>
      <c r="N498" s="5" t="s">
        <v>6408</v>
      </c>
      <c r="O498" s="4" t="s">
        <v>112</v>
      </c>
      <c r="P498" s="6" t="s">
        <v>122</v>
      </c>
      <c r="Q498" s="7" t="s">
        <v>122</v>
      </c>
      <c r="R498" s="7" t="s">
        <v>122</v>
      </c>
      <c r="S498" s="9" t="s">
        <v>6409</v>
      </c>
      <c r="T498" s="30">
        <v>9782409009563</v>
      </c>
      <c r="U498" s="4" t="s">
        <v>124</v>
      </c>
      <c r="V498" s="29">
        <v>9782409007941</v>
      </c>
      <c r="W498" s="4" t="s">
        <v>125</v>
      </c>
      <c r="X498" s="4" t="s">
        <v>126</v>
      </c>
      <c r="Y498" s="4" t="s">
        <v>112</v>
      </c>
      <c r="Z498" s="29">
        <v>2017</v>
      </c>
      <c r="AA498" s="4" t="s">
        <v>127</v>
      </c>
      <c r="AB498" s="4" t="s">
        <v>152</v>
      </c>
      <c r="AC498" s="4" t="s">
        <v>129</v>
      </c>
      <c r="AD498" s="4" t="s">
        <v>130</v>
      </c>
      <c r="AE498" s="4" t="s">
        <v>131</v>
      </c>
      <c r="AF498" s="4" t="s">
        <v>132</v>
      </c>
      <c r="AG498" s="4" t="s">
        <v>133</v>
      </c>
      <c r="AH498" s="4" t="s">
        <v>134</v>
      </c>
      <c r="AI498" s="4" t="s">
        <v>135</v>
      </c>
      <c r="AJ498" s="4" t="s">
        <v>136</v>
      </c>
      <c r="AK498" s="4" t="s">
        <v>137</v>
      </c>
      <c r="AL498" s="4" t="s">
        <v>138</v>
      </c>
      <c r="AM498" s="4" t="s">
        <v>139</v>
      </c>
      <c r="AN498" s="4" t="s">
        <v>140</v>
      </c>
      <c r="AO498" s="4" t="s">
        <v>141</v>
      </c>
      <c r="AP498" s="4" t="s">
        <v>116</v>
      </c>
      <c r="AQ498" s="4" t="s">
        <v>6410</v>
      </c>
      <c r="AR498" s="4" t="s">
        <v>76</v>
      </c>
      <c r="AS498" s="4" t="s">
        <v>6411</v>
      </c>
      <c r="AT498" s="4" t="s">
        <v>6412</v>
      </c>
      <c r="AU498" s="4" t="s">
        <v>1526</v>
      </c>
      <c r="AV498" s="4" t="s">
        <v>6413</v>
      </c>
      <c r="AW498" s="4" t="s">
        <v>2563</v>
      </c>
      <c r="AX498" s="4" t="s">
        <v>2564</v>
      </c>
      <c r="AY498" s="4" t="s">
        <v>6380</v>
      </c>
      <c r="AZ498" s="4" t="s">
        <v>6414</v>
      </c>
      <c r="BA498" s="4" t="s">
        <v>6415</v>
      </c>
      <c r="BB498" s="4" t="s">
        <v>1271</v>
      </c>
      <c r="BC498" s="4" t="s">
        <v>6416</v>
      </c>
      <c r="BD498" s="4" t="s">
        <v>6417</v>
      </c>
      <c r="BE498" s="4" t="s">
        <v>3805</v>
      </c>
      <c r="BF498" s="4" t="s">
        <v>6418</v>
      </c>
      <c r="BG498" s="4" t="s">
        <v>6418</v>
      </c>
      <c r="BH498" s="4" t="s">
        <v>714</v>
      </c>
      <c r="BI498" s="4" t="s">
        <v>2566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6419</v>
      </c>
      <c r="B499" s="4" t="s">
        <v>112</v>
      </c>
      <c r="C499" s="29">
        <v>20241220</v>
      </c>
      <c r="D499" s="4" t="s">
        <v>6420</v>
      </c>
      <c r="E499" s="4" t="s">
        <v>116</v>
      </c>
      <c r="F499" s="4" t="s">
        <v>6421</v>
      </c>
      <c r="G499" s="4" t="s">
        <v>116</v>
      </c>
      <c r="H499" s="4" t="s">
        <v>3506</v>
      </c>
      <c r="I499" s="4" t="s">
        <v>3507</v>
      </c>
      <c r="J499" s="4" t="s">
        <v>3508</v>
      </c>
      <c r="K499" s="4" t="s">
        <v>6422</v>
      </c>
      <c r="L499" s="4" t="s">
        <v>116</v>
      </c>
      <c r="M499" s="5" t="s">
        <v>6423</v>
      </c>
      <c r="N499" s="5" t="s">
        <v>174</v>
      </c>
      <c r="O499" s="4" t="s">
        <v>112</v>
      </c>
      <c r="P499" s="6" t="s">
        <v>122</v>
      </c>
      <c r="Q499" s="7" t="s">
        <v>122</v>
      </c>
      <c r="R499" s="7" t="s">
        <v>122</v>
      </c>
      <c r="S499" s="9" t="s">
        <v>6424</v>
      </c>
      <c r="T499" s="30">
        <v>9782409009945</v>
      </c>
      <c r="U499" s="4" t="s">
        <v>124</v>
      </c>
      <c r="V499" s="29">
        <v>9782409008948</v>
      </c>
      <c r="W499" s="4" t="s">
        <v>125</v>
      </c>
      <c r="X499" s="4" t="s">
        <v>126</v>
      </c>
      <c r="Y499" s="4" t="s">
        <v>112</v>
      </c>
      <c r="Z499" s="29">
        <v>2017</v>
      </c>
      <c r="AA499" s="4" t="s">
        <v>127</v>
      </c>
      <c r="AB499" s="4" t="s">
        <v>164</v>
      </c>
      <c r="AC499" s="4" t="s">
        <v>129</v>
      </c>
      <c r="AD499" s="4" t="s">
        <v>130</v>
      </c>
      <c r="AE499" s="4" t="s">
        <v>131</v>
      </c>
      <c r="AF499" s="4" t="s">
        <v>132</v>
      </c>
      <c r="AG499" s="4" t="s">
        <v>133</v>
      </c>
      <c r="AH499" s="4" t="s">
        <v>134</v>
      </c>
      <c r="AI499" s="4" t="s">
        <v>135</v>
      </c>
      <c r="AJ499" s="4" t="s">
        <v>136</v>
      </c>
      <c r="AK499" s="4" t="s">
        <v>137</v>
      </c>
      <c r="AL499" s="4" t="s">
        <v>138</v>
      </c>
      <c r="AM499" s="4" t="s">
        <v>139</v>
      </c>
      <c r="AN499" s="4" t="s">
        <v>140</v>
      </c>
      <c r="AO499" s="4" t="s">
        <v>141</v>
      </c>
      <c r="AP499" s="4" t="s">
        <v>116</v>
      </c>
      <c r="AQ499" s="4" t="s">
        <v>6425</v>
      </c>
      <c r="AR499" s="4" t="s">
        <v>76</v>
      </c>
      <c r="AS499" s="4" t="s">
        <v>3512</v>
      </c>
      <c r="AT499" s="4" t="s">
        <v>3513</v>
      </c>
      <c r="AU499" s="4" t="s">
        <v>3514</v>
      </c>
      <c r="AV499" s="4" t="s">
        <v>6426</v>
      </c>
      <c r="AW499" s="4" t="s">
        <v>6427</v>
      </c>
      <c r="AX499" s="4" t="s">
        <v>3516</v>
      </c>
      <c r="AY499" s="4" t="s">
        <v>3517</v>
      </c>
      <c r="AZ499" s="4" t="s">
        <v>3518</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6428</v>
      </c>
      <c r="B500" s="4" t="s">
        <v>112</v>
      </c>
      <c r="C500" s="29">
        <v>20241220</v>
      </c>
      <c r="D500" s="4" t="s">
        <v>6429</v>
      </c>
      <c r="E500" s="4" t="s">
        <v>116</v>
      </c>
      <c r="F500" s="4" t="s">
        <v>4453</v>
      </c>
      <c r="G500" s="4" t="s">
        <v>116</v>
      </c>
      <c r="H500" s="4" t="s">
        <v>886</v>
      </c>
      <c r="I500" s="4" t="s">
        <v>116</v>
      </c>
      <c r="J500" s="4" t="s">
        <v>116</v>
      </c>
      <c r="K500" s="4" t="s">
        <v>116</v>
      </c>
      <c r="L500" s="4" t="s">
        <v>116</v>
      </c>
      <c r="M500" s="5" t="s">
        <v>6248</v>
      </c>
      <c r="N500" s="5" t="s">
        <v>6430</v>
      </c>
      <c r="O500" s="4" t="s">
        <v>112</v>
      </c>
      <c r="P500" s="6" t="s">
        <v>122</v>
      </c>
      <c r="Q500" s="7" t="s">
        <v>122</v>
      </c>
      <c r="R500" s="7" t="s">
        <v>122</v>
      </c>
      <c r="S500" s="9" t="s">
        <v>6431</v>
      </c>
      <c r="T500" s="30">
        <v>9782409010668</v>
      </c>
      <c r="U500" s="4" t="s">
        <v>124</v>
      </c>
      <c r="V500" s="29">
        <v>9782409010361</v>
      </c>
      <c r="W500" s="4" t="s">
        <v>125</v>
      </c>
      <c r="X500" s="4" t="s">
        <v>126</v>
      </c>
      <c r="Y500" s="4" t="s">
        <v>112</v>
      </c>
      <c r="Z500" s="29">
        <v>2017</v>
      </c>
      <c r="AA500" s="4" t="s">
        <v>127</v>
      </c>
      <c r="AB500" s="4" t="s">
        <v>333</v>
      </c>
      <c r="AC500" s="4" t="s">
        <v>129</v>
      </c>
      <c r="AD500" s="4" t="s">
        <v>130</v>
      </c>
      <c r="AE500" s="4" t="s">
        <v>131</v>
      </c>
      <c r="AF500" s="4" t="s">
        <v>132</v>
      </c>
      <c r="AG500" s="4" t="s">
        <v>133</v>
      </c>
      <c r="AH500" s="4" t="s">
        <v>134</v>
      </c>
      <c r="AI500" s="4" t="s">
        <v>135</v>
      </c>
      <c r="AJ500" s="4" t="s">
        <v>136</v>
      </c>
      <c r="AK500" s="4" t="s">
        <v>137</v>
      </c>
      <c r="AL500" s="4" t="s">
        <v>138</v>
      </c>
      <c r="AM500" s="4" t="s">
        <v>139</v>
      </c>
      <c r="AN500" s="4" t="s">
        <v>140</v>
      </c>
      <c r="AO500" s="4" t="s">
        <v>141</v>
      </c>
      <c r="AP500" s="4" t="s">
        <v>116</v>
      </c>
      <c r="AQ500" s="4" t="s">
        <v>6432</v>
      </c>
      <c r="AR500" s="4" t="s">
        <v>76</v>
      </c>
      <c r="AS500" s="4" t="s">
        <v>1350</v>
      </c>
      <c r="AT500" s="4" t="s">
        <v>771</v>
      </c>
      <c r="AU500" s="4" t="s">
        <v>6433</v>
      </c>
      <c r="AV500" s="4" t="s">
        <v>4836</v>
      </c>
      <c r="AW500" s="4" t="s">
        <v>6434</v>
      </c>
      <c r="AX500" s="4" t="s">
        <v>2730</v>
      </c>
      <c r="AY500" s="4" t="s">
        <v>6435</v>
      </c>
      <c r="AZ500" s="4" t="s">
        <v>1880</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6436</v>
      </c>
      <c r="B501" s="4" t="s">
        <v>112</v>
      </c>
      <c r="C501" s="29">
        <v>20241220</v>
      </c>
      <c r="D501" s="4" t="s">
        <v>4622</v>
      </c>
      <c r="E501" s="4" t="s">
        <v>6437</v>
      </c>
      <c r="F501" s="4" t="s">
        <v>4624</v>
      </c>
      <c r="G501" s="4" t="s">
        <v>116</v>
      </c>
      <c r="H501" s="4" t="s">
        <v>4625</v>
      </c>
      <c r="I501" s="4" t="s">
        <v>116</v>
      </c>
      <c r="J501" s="4" t="s">
        <v>116</v>
      </c>
      <c r="K501" s="4" t="s">
        <v>116</v>
      </c>
      <c r="L501" s="4" t="s">
        <v>116</v>
      </c>
      <c r="M501" s="5" t="s">
        <v>6398</v>
      </c>
      <c r="N501" s="5" t="s">
        <v>3199</v>
      </c>
      <c r="O501" s="4" t="s">
        <v>112</v>
      </c>
      <c r="P501" s="6" t="s">
        <v>122</v>
      </c>
      <c r="Q501" s="7" t="s">
        <v>122</v>
      </c>
      <c r="R501" s="7" t="s">
        <v>122</v>
      </c>
      <c r="S501" s="9" t="s">
        <v>6438</v>
      </c>
      <c r="T501" s="30">
        <v>9782409011474</v>
      </c>
      <c r="U501" s="4" t="s">
        <v>124</v>
      </c>
      <c r="V501" s="29">
        <v>9782409011467</v>
      </c>
      <c r="W501" s="4" t="s">
        <v>125</v>
      </c>
      <c r="X501" s="4" t="s">
        <v>126</v>
      </c>
      <c r="Y501" s="4" t="s">
        <v>112</v>
      </c>
      <c r="Z501" s="29">
        <v>2017</v>
      </c>
      <c r="AA501" s="4" t="s">
        <v>127</v>
      </c>
      <c r="AB501" s="4" t="s">
        <v>260</v>
      </c>
      <c r="AC501" s="4" t="s">
        <v>129</v>
      </c>
      <c r="AD501" s="4" t="s">
        <v>130</v>
      </c>
      <c r="AE501" s="4" t="s">
        <v>131</v>
      </c>
      <c r="AF501" s="4" t="s">
        <v>132</v>
      </c>
      <c r="AG501" s="4" t="s">
        <v>133</v>
      </c>
      <c r="AH501" s="4" t="s">
        <v>134</v>
      </c>
      <c r="AI501" s="4" t="s">
        <v>135</v>
      </c>
      <c r="AJ501" s="4" t="s">
        <v>136</v>
      </c>
      <c r="AK501" s="4" t="s">
        <v>137</v>
      </c>
      <c r="AL501" s="4" t="s">
        <v>138</v>
      </c>
      <c r="AM501" s="4" t="s">
        <v>139</v>
      </c>
      <c r="AN501" s="4" t="s">
        <v>140</v>
      </c>
      <c r="AO501" s="4" t="s">
        <v>141</v>
      </c>
      <c r="AP501" s="4" t="s">
        <v>116</v>
      </c>
      <c r="AQ501" s="4" t="s">
        <v>6439</v>
      </c>
      <c r="AR501" s="4" t="s">
        <v>76</v>
      </c>
      <c r="AS501" s="4" t="s">
        <v>6440</v>
      </c>
      <c r="AT501" s="4" t="s">
        <v>6441</v>
      </c>
      <c r="AU501" s="4" t="s">
        <v>5458</v>
      </c>
      <c r="AV501" s="4" t="s">
        <v>424</v>
      </c>
      <c r="AW501" s="4" t="s">
        <v>6442</v>
      </c>
      <c r="AX501" s="4" t="s">
        <v>6443</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6444</v>
      </c>
      <c r="B502" s="4" t="s">
        <v>112</v>
      </c>
      <c r="C502" s="29">
        <v>20241220</v>
      </c>
      <c r="D502" s="4" t="s">
        <v>6445</v>
      </c>
      <c r="E502" s="4" t="s">
        <v>116</v>
      </c>
      <c r="F502" s="4" t="s">
        <v>6446</v>
      </c>
      <c r="G502" s="4" t="s">
        <v>116</v>
      </c>
      <c r="H502" s="4" t="s">
        <v>6110</v>
      </c>
      <c r="I502" s="4" t="s">
        <v>116</v>
      </c>
      <c r="J502" s="4" t="s">
        <v>116</v>
      </c>
      <c r="K502" s="4" t="s">
        <v>116</v>
      </c>
      <c r="L502" s="4" t="s">
        <v>116</v>
      </c>
      <c r="M502" s="5" t="s">
        <v>6291</v>
      </c>
      <c r="N502" s="5" t="s">
        <v>748</v>
      </c>
      <c r="O502" s="4" t="s">
        <v>112</v>
      </c>
      <c r="P502" s="6" t="s">
        <v>122</v>
      </c>
      <c r="Q502" s="7" t="s">
        <v>122</v>
      </c>
      <c r="R502" s="7" t="s">
        <v>122</v>
      </c>
      <c r="S502" s="9" t="s">
        <v>6447</v>
      </c>
      <c r="T502" s="30">
        <v>9782409006746</v>
      </c>
      <c r="U502" s="4" t="s">
        <v>124</v>
      </c>
      <c r="V502" s="29">
        <v>9782409005350</v>
      </c>
      <c r="W502" s="4" t="s">
        <v>125</v>
      </c>
      <c r="X502" s="4" t="s">
        <v>126</v>
      </c>
      <c r="Y502" s="4" t="s">
        <v>112</v>
      </c>
      <c r="Z502" s="29">
        <v>2017</v>
      </c>
      <c r="AA502" s="4" t="s">
        <v>127</v>
      </c>
      <c r="AB502" s="4" t="s">
        <v>152</v>
      </c>
      <c r="AC502" s="4" t="s">
        <v>129</v>
      </c>
      <c r="AD502" s="4" t="s">
        <v>130</v>
      </c>
      <c r="AE502" s="4" t="s">
        <v>131</v>
      </c>
      <c r="AF502" s="4" t="s">
        <v>132</v>
      </c>
      <c r="AG502" s="4" t="s">
        <v>133</v>
      </c>
      <c r="AH502" s="4" t="s">
        <v>134</v>
      </c>
      <c r="AI502" s="4" t="s">
        <v>135</v>
      </c>
      <c r="AJ502" s="4" t="s">
        <v>136</v>
      </c>
      <c r="AK502" s="4" t="s">
        <v>137</v>
      </c>
      <c r="AL502" s="4" t="s">
        <v>138</v>
      </c>
      <c r="AM502" s="4" t="s">
        <v>139</v>
      </c>
      <c r="AN502" s="4" t="s">
        <v>140</v>
      </c>
      <c r="AO502" s="4" t="s">
        <v>141</v>
      </c>
      <c r="AP502" s="4" t="s">
        <v>116</v>
      </c>
      <c r="AQ502" s="4" t="s">
        <v>6448</v>
      </c>
      <c r="AR502" s="4" t="s">
        <v>76</v>
      </c>
      <c r="AS502" s="4" t="s">
        <v>6449</v>
      </c>
      <c r="AT502" s="4" t="s">
        <v>6450</v>
      </c>
      <c r="AU502" s="4" t="s">
        <v>6451</v>
      </c>
      <c r="AV502" s="4" t="s">
        <v>6452</v>
      </c>
      <c r="AW502" s="4" t="s">
        <v>6453</v>
      </c>
      <c r="AX502" s="4" t="s">
        <v>6454</v>
      </c>
      <c r="AY502" s="4" t="s">
        <v>6455</v>
      </c>
      <c r="AZ502" s="4" t="s">
        <v>6456</v>
      </c>
      <c r="BA502" s="4" t="s">
        <v>6457</v>
      </c>
      <c r="BB502" s="4" t="s">
        <v>6458</v>
      </c>
      <c r="BC502" s="4" t="s">
        <v>2377</v>
      </c>
      <c r="BD502" s="4" t="s">
        <v>6459</v>
      </c>
      <c r="BE502" s="4" t="s">
        <v>6460</v>
      </c>
      <c r="BF502" s="4" t="s">
        <v>6461</v>
      </c>
      <c r="BG502" s="4" t="s">
        <v>6462</v>
      </c>
      <c r="BH502" s="4" t="s">
        <v>6463</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6464</v>
      </c>
      <c r="B503" s="4" t="s">
        <v>112</v>
      </c>
      <c r="C503" s="29">
        <v>20241220</v>
      </c>
      <c r="D503" s="4" t="s">
        <v>6465</v>
      </c>
      <c r="E503" s="4" t="s">
        <v>6466</v>
      </c>
      <c r="F503" s="4" t="s">
        <v>6467</v>
      </c>
      <c r="G503" s="4" t="s">
        <v>116</v>
      </c>
      <c r="H503" s="4" t="s">
        <v>6468</v>
      </c>
      <c r="I503" s="4" t="s">
        <v>116</v>
      </c>
      <c r="J503" s="4" t="s">
        <v>116</v>
      </c>
      <c r="K503" s="4" t="s">
        <v>116</v>
      </c>
      <c r="L503" s="4" t="s">
        <v>116</v>
      </c>
      <c r="M503" s="5" t="s">
        <v>6469</v>
      </c>
      <c r="N503" s="5" t="s">
        <v>813</v>
      </c>
      <c r="O503" s="4" t="s">
        <v>112</v>
      </c>
      <c r="P503" s="6" t="s">
        <v>122</v>
      </c>
      <c r="Q503" s="7" t="s">
        <v>122</v>
      </c>
      <c r="R503" s="7" t="s">
        <v>122</v>
      </c>
      <c r="S503" s="9" t="s">
        <v>6470</v>
      </c>
      <c r="T503" s="30">
        <v>9782409011146</v>
      </c>
      <c r="U503" s="4" t="s">
        <v>124</v>
      </c>
      <c r="V503" s="29">
        <v>9782409011085</v>
      </c>
      <c r="W503" s="4" t="s">
        <v>125</v>
      </c>
      <c r="X503" s="4" t="s">
        <v>126</v>
      </c>
      <c r="Y503" s="4" t="s">
        <v>112</v>
      </c>
      <c r="Z503" s="29">
        <v>2017</v>
      </c>
      <c r="AA503" s="4" t="s">
        <v>127</v>
      </c>
      <c r="AB503" s="4" t="s">
        <v>260</v>
      </c>
      <c r="AC503" s="4" t="s">
        <v>129</v>
      </c>
      <c r="AD503" s="4" t="s">
        <v>130</v>
      </c>
      <c r="AE503" s="4" t="s">
        <v>131</v>
      </c>
      <c r="AF503" s="4" t="s">
        <v>132</v>
      </c>
      <c r="AG503" s="4" t="s">
        <v>133</v>
      </c>
      <c r="AH503" s="4" t="s">
        <v>134</v>
      </c>
      <c r="AI503" s="4" t="s">
        <v>135</v>
      </c>
      <c r="AJ503" s="4" t="s">
        <v>136</v>
      </c>
      <c r="AK503" s="4" t="s">
        <v>137</v>
      </c>
      <c r="AL503" s="4" t="s">
        <v>138</v>
      </c>
      <c r="AM503" s="4" t="s">
        <v>139</v>
      </c>
      <c r="AN503" s="4" t="s">
        <v>140</v>
      </c>
      <c r="AO503" s="4" t="s">
        <v>141</v>
      </c>
      <c r="AP503" s="4" t="s">
        <v>116</v>
      </c>
      <c r="AQ503" s="4" t="s">
        <v>6471</v>
      </c>
      <c r="AR503" s="4" t="s">
        <v>76</v>
      </c>
      <c r="AS503" s="4" t="s">
        <v>2962</v>
      </c>
      <c r="AT503" s="4" t="s">
        <v>2962</v>
      </c>
      <c r="AU503" s="4" t="s">
        <v>3539</v>
      </c>
      <c r="AV503" s="4" t="s">
        <v>6472</v>
      </c>
      <c r="AW503" s="4" t="s">
        <v>5979</v>
      </c>
      <c r="AX503" s="4" t="s">
        <v>6473</v>
      </c>
      <c r="AY503" s="4" t="s">
        <v>6473</v>
      </c>
      <c r="AZ503" s="4" t="s">
        <v>5674</v>
      </c>
      <c r="BA503" s="4" t="s">
        <v>6474</v>
      </c>
      <c r="BB503" s="4" t="s">
        <v>6475</v>
      </c>
      <c r="BC503" s="4" t="s">
        <v>6476</v>
      </c>
      <c r="BD503" s="4" t="s">
        <v>6477</v>
      </c>
      <c r="BE503" s="4" t="s">
        <v>6478</v>
      </c>
      <c r="BF503" s="4" t="s">
        <v>5988</v>
      </c>
      <c r="BG503" s="4" t="s">
        <v>5317</v>
      </c>
      <c r="BH503" s="4" t="s">
        <v>5317</v>
      </c>
      <c r="BI503" s="4" t="s">
        <v>2913</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6479</v>
      </c>
      <c r="B504" s="4" t="s">
        <v>112</v>
      </c>
      <c r="C504" s="29">
        <v>20241220</v>
      </c>
      <c r="D504" s="4" t="s">
        <v>6480</v>
      </c>
      <c r="E504" s="4" t="s">
        <v>6481</v>
      </c>
      <c r="F504" s="4" t="s">
        <v>6482</v>
      </c>
      <c r="G504" s="4" t="s">
        <v>116</v>
      </c>
      <c r="H504" s="4" t="s">
        <v>6483</v>
      </c>
      <c r="I504" s="4" t="s">
        <v>6484</v>
      </c>
      <c r="J504" s="4" t="s">
        <v>6485</v>
      </c>
      <c r="K504" s="4" t="s">
        <v>6486</v>
      </c>
      <c r="L504" s="4" t="s">
        <v>116</v>
      </c>
      <c r="M504" s="5" t="s">
        <v>6248</v>
      </c>
      <c r="N504" s="5" t="s">
        <v>6487</v>
      </c>
      <c r="O504" s="4" t="s">
        <v>112</v>
      </c>
      <c r="P504" s="6" t="s">
        <v>122</v>
      </c>
      <c r="Q504" s="7" t="s">
        <v>122</v>
      </c>
      <c r="R504" s="7" t="s">
        <v>122</v>
      </c>
      <c r="S504" s="9" t="s">
        <v>6488</v>
      </c>
      <c r="T504" s="30">
        <v>9782409010576</v>
      </c>
      <c r="U504" s="4" t="s">
        <v>124</v>
      </c>
      <c r="V504" s="29">
        <v>9782409007477</v>
      </c>
      <c r="W504" s="4" t="s">
        <v>125</v>
      </c>
      <c r="X504" s="4" t="s">
        <v>126</v>
      </c>
      <c r="Y504" s="4" t="s">
        <v>112</v>
      </c>
      <c r="Z504" s="29">
        <v>2017</v>
      </c>
      <c r="AA504" s="4" t="s">
        <v>127</v>
      </c>
      <c r="AB504" s="4" t="s">
        <v>260</v>
      </c>
      <c r="AC504" s="4" t="s">
        <v>129</v>
      </c>
      <c r="AD504" s="4" t="s">
        <v>130</v>
      </c>
      <c r="AE504" s="4" t="s">
        <v>131</v>
      </c>
      <c r="AF504" s="4" t="s">
        <v>132</v>
      </c>
      <c r="AG504" s="4" t="s">
        <v>133</v>
      </c>
      <c r="AH504" s="4" t="s">
        <v>134</v>
      </c>
      <c r="AI504" s="4" t="s">
        <v>135</v>
      </c>
      <c r="AJ504" s="4" t="s">
        <v>136</v>
      </c>
      <c r="AK504" s="4" t="s">
        <v>137</v>
      </c>
      <c r="AL504" s="4" t="s">
        <v>138</v>
      </c>
      <c r="AM504" s="4" t="s">
        <v>139</v>
      </c>
      <c r="AN504" s="4" t="s">
        <v>140</v>
      </c>
      <c r="AO504" s="4" t="s">
        <v>141</v>
      </c>
      <c r="AP504" s="4" t="s">
        <v>116</v>
      </c>
      <c r="AQ504" s="4" t="s">
        <v>6489</v>
      </c>
      <c r="AR504" s="4" t="s">
        <v>76</v>
      </c>
      <c r="AS504" s="4" t="s">
        <v>479</v>
      </c>
      <c r="AT504" s="4" t="s">
        <v>2194</v>
      </c>
      <c r="AU504" s="4" t="s">
        <v>482</v>
      </c>
      <c r="AV504" s="4" t="s">
        <v>707</v>
      </c>
      <c r="AW504" s="4" t="s">
        <v>484</v>
      </c>
      <c r="AX504" s="4" t="s">
        <v>6490</v>
      </c>
      <c r="AY504" s="4" t="s">
        <v>6491</v>
      </c>
      <c r="AZ504" s="4" t="s">
        <v>2702</v>
      </c>
      <c r="BA504" s="4" t="s">
        <v>6492</v>
      </c>
      <c r="BB504" s="4" t="s">
        <v>2913</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6493</v>
      </c>
      <c r="B505" s="4" t="s">
        <v>112</v>
      </c>
      <c r="C505" s="29">
        <v>20241220</v>
      </c>
      <c r="D505" s="4" t="s">
        <v>6494</v>
      </c>
      <c r="E505" s="4" t="s">
        <v>2553</v>
      </c>
      <c r="F505" s="4" t="s">
        <v>2554</v>
      </c>
      <c r="G505" s="4" t="s">
        <v>116</v>
      </c>
      <c r="H505" s="4" t="s">
        <v>2555</v>
      </c>
      <c r="I505" s="4" t="s">
        <v>116</v>
      </c>
      <c r="J505" s="4" t="s">
        <v>116</v>
      </c>
      <c r="K505" s="4" t="s">
        <v>116</v>
      </c>
      <c r="L505" s="4" t="s">
        <v>116</v>
      </c>
      <c r="M505" s="5" t="s">
        <v>6495</v>
      </c>
      <c r="N505" s="5" t="s">
        <v>2129</v>
      </c>
      <c r="O505" s="4" t="s">
        <v>112</v>
      </c>
      <c r="P505" s="6" t="s">
        <v>122</v>
      </c>
      <c r="Q505" s="7" t="s">
        <v>122</v>
      </c>
      <c r="R505" s="7" t="s">
        <v>122</v>
      </c>
      <c r="S505" s="9" t="s">
        <v>6496</v>
      </c>
      <c r="T505" s="30">
        <v>9782409007279</v>
      </c>
      <c r="U505" s="4" t="s">
        <v>124</v>
      </c>
      <c r="V505" s="29">
        <v>9782409003790</v>
      </c>
      <c r="W505" s="4" t="s">
        <v>125</v>
      </c>
      <c r="X505" s="4" t="s">
        <v>126</v>
      </c>
      <c r="Y505" s="4" t="s">
        <v>112</v>
      </c>
      <c r="Z505" s="29">
        <v>2017</v>
      </c>
      <c r="AA505" s="4" t="s">
        <v>127</v>
      </c>
      <c r="AB505" s="4" t="s">
        <v>152</v>
      </c>
      <c r="AC505" s="4" t="s">
        <v>129</v>
      </c>
      <c r="AD505" s="4" t="s">
        <v>130</v>
      </c>
      <c r="AE505" s="4" t="s">
        <v>131</v>
      </c>
      <c r="AF505" s="4" t="s">
        <v>132</v>
      </c>
      <c r="AG505" s="4" t="s">
        <v>133</v>
      </c>
      <c r="AH505" s="4" t="s">
        <v>134</v>
      </c>
      <c r="AI505" s="4" t="s">
        <v>135</v>
      </c>
      <c r="AJ505" s="4" t="s">
        <v>136</v>
      </c>
      <c r="AK505" s="4" t="s">
        <v>137</v>
      </c>
      <c r="AL505" s="4" t="s">
        <v>138</v>
      </c>
      <c r="AM505" s="4" t="s">
        <v>139</v>
      </c>
      <c r="AN505" s="4" t="s">
        <v>140</v>
      </c>
      <c r="AO505" s="4" t="s">
        <v>141</v>
      </c>
      <c r="AP505" s="4" t="s">
        <v>116</v>
      </c>
      <c r="AQ505" s="4" t="s">
        <v>6497</v>
      </c>
      <c r="AR505" s="4" t="s">
        <v>76</v>
      </c>
      <c r="AS505" s="4" t="s">
        <v>2559</v>
      </c>
      <c r="AT505" s="4" t="s">
        <v>2560</v>
      </c>
      <c r="AU505" s="4" t="s">
        <v>2561</v>
      </c>
      <c r="AV505" s="4" t="s">
        <v>6498</v>
      </c>
      <c r="AW505" s="4" t="s">
        <v>2563</v>
      </c>
      <c r="AX505" s="4" t="s">
        <v>2564</v>
      </c>
      <c r="AY505" s="4" t="s">
        <v>6499</v>
      </c>
      <c r="AZ505" s="4" t="s">
        <v>1473</v>
      </c>
      <c r="BA505" s="4" t="s">
        <v>6500</v>
      </c>
      <c r="BB505" s="4" t="s">
        <v>2566</v>
      </c>
      <c r="BC505" s="4" t="s">
        <v>2566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6501</v>
      </c>
      <c r="B506" s="4" t="s">
        <v>112</v>
      </c>
      <c r="C506" s="29">
        <v>20241220</v>
      </c>
      <c r="D506" s="4" t="s">
        <v>6502</v>
      </c>
      <c r="E506" s="4" t="s">
        <v>6503</v>
      </c>
      <c r="F506" s="4" t="s">
        <v>6504</v>
      </c>
      <c r="G506" s="4" t="s">
        <v>116</v>
      </c>
      <c r="H506" s="4" t="s">
        <v>2555</v>
      </c>
      <c r="I506" s="4" t="s">
        <v>6505</v>
      </c>
      <c r="J506" s="4" t="s">
        <v>116</v>
      </c>
      <c r="K506" s="4" t="s">
        <v>116</v>
      </c>
      <c r="L506" s="4" t="s">
        <v>116</v>
      </c>
      <c r="M506" s="5" t="s">
        <v>6423</v>
      </c>
      <c r="N506" s="5" t="s">
        <v>6506</v>
      </c>
      <c r="O506" s="4" t="s">
        <v>112</v>
      </c>
      <c r="P506" s="6" t="s">
        <v>122</v>
      </c>
      <c r="Q506" s="7" t="s">
        <v>122</v>
      </c>
      <c r="R506" s="7" t="s">
        <v>122</v>
      </c>
      <c r="S506" s="9" t="s">
        <v>6507</v>
      </c>
      <c r="T506" s="30">
        <v>9782409009860</v>
      </c>
      <c r="U506" s="4" t="s">
        <v>124</v>
      </c>
      <c r="V506" s="29">
        <v>9782409006906</v>
      </c>
      <c r="W506" s="4" t="s">
        <v>125</v>
      </c>
      <c r="X506" s="4" t="s">
        <v>126</v>
      </c>
      <c r="Y506" s="4" t="s">
        <v>112</v>
      </c>
      <c r="Z506" s="29">
        <v>2017</v>
      </c>
      <c r="AA506" s="4" t="s">
        <v>127</v>
      </c>
      <c r="AB506" s="4" t="s">
        <v>1043</v>
      </c>
      <c r="AC506" s="4" t="s">
        <v>129</v>
      </c>
      <c r="AD506" s="4" t="s">
        <v>130</v>
      </c>
      <c r="AE506" s="4" t="s">
        <v>131</v>
      </c>
      <c r="AF506" s="4" t="s">
        <v>132</v>
      </c>
      <c r="AG506" s="4" t="s">
        <v>133</v>
      </c>
      <c r="AH506" s="4" t="s">
        <v>134</v>
      </c>
      <c r="AI506" s="4" t="s">
        <v>135</v>
      </c>
      <c r="AJ506" s="4" t="s">
        <v>136</v>
      </c>
      <c r="AK506" s="4" t="s">
        <v>137</v>
      </c>
      <c r="AL506" s="4" t="s">
        <v>138</v>
      </c>
      <c r="AM506" s="4" t="s">
        <v>139</v>
      </c>
      <c r="AN506" s="4" t="s">
        <v>140</v>
      </c>
      <c r="AO506" s="4" t="s">
        <v>141</v>
      </c>
      <c r="AP506" s="4" t="s">
        <v>116</v>
      </c>
      <c r="AQ506" s="4" t="s">
        <v>6508</v>
      </c>
      <c r="AR506" s="4" t="s">
        <v>76</v>
      </c>
      <c r="AS506" s="29">
        <v>70742</v>
      </c>
      <c r="AT506" s="29">
        <v>70742</v>
      </c>
      <c r="AU506" s="4" t="s">
        <v>6509</v>
      </c>
      <c r="AV506" s="4" t="s">
        <v>6510</v>
      </c>
      <c r="AW506" s="4" t="s">
        <v>4971</v>
      </c>
      <c r="AX506" s="4" t="s">
        <v>6511</v>
      </c>
      <c r="AY506" s="4" t="s">
        <v>714</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6512</v>
      </c>
      <c r="B507" s="4" t="s">
        <v>112</v>
      </c>
      <c r="C507" s="29">
        <v>20241220</v>
      </c>
      <c r="D507" s="4" t="s">
        <v>6513</v>
      </c>
      <c r="E507" s="4" t="s">
        <v>6514</v>
      </c>
      <c r="F507" s="4" t="s">
        <v>780</v>
      </c>
      <c r="G507" s="4" t="s">
        <v>116</v>
      </c>
      <c r="H507" s="4" t="s">
        <v>781</v>
      </c>
      <c r="I507" s="4" t="s">
        <v>116</v>
      </c>
      <c r="J507" s="4" t="s">
        <v>116</v>
      </c>
      <c r="K507" s="4" t="s">
        <v>116</v>
      </c>
      <c r="L507" s="4" t="s">
        <v>116</v>
      </c>
      <c r="M507" s="5" t="s">
        <v>6248</v>
      </c>
      <c r="N507" s="5" t="s">
        <v>6515</v>
      </c>
      <c r="O507" s="4" t="s">
        <v>112</v>
      </c>
      <c r="P507" s="6" t="s">
        <v>122</v>
      </c>
      <c r="Q507" s="7" t="s">
        <v>122</v>
      </c>
      <c r="R507" s="7" t="s">
        <v>122</v>
      </c>
      <c r="S507" s="9" t="s">
        <v>6516</v>
      </c>
      <c r="T507" s="30">
        <v>9782409010606</v>
      </c>
      <c r="U507" s="4" t="s">
        <v>124</v>
      </c>
      <c r="V507" s="29">
        <v>9782409010392</v>
      </c>
      <c r="W507" s="4" t="s">
        <v>125</v>
      </c>
      <c r="X507" s="4" t="s">
        <v>126</v>
      </c>
      <c r="Y507" s="4" t="s">
        <v>112</v>
      </c>
      <c r="Z507" s="29">
        <v>2017</v>
      </c>
      <c r="AA507" s="4" t="s">
        <v>127</v>
      </c>
      <c r="AB507" s="4" t="s">
        <v>152</v>
      </c>
      <c r="AC507" s="4" t="s">
        <v>129</v>
      </c>
      <c r="AD507" s="4" t="s">
        <v>130</v>
      </c>
      <c r="AE507" s="4" t="s">
        <v>131</v>
      </c>
      <c r="AF507" s="4" t="s">
        <v>132</v>
      </c>
      <c r="AG507" s="4" t="s">
        <v>133</v>
      </c>
      <c r="AH507" s="4" t="s">
        <v>134</v>
      </c>
      <c r="AI507" s="4" t="s">
        <v>135</v>
      </c>
      <c r="AJ507" s="4" t="s">
        <v>136</v>
      </c>
      <c r="AK507" s="4" t="s">
        <v>137</v>
      </c>
      <c r="AL507" s="4" t="s">
        <v>138</v>
      </c>
      <c r="AM507" s="4" t="s">
        <v>139</v>
      </c>
      <c r="AN507" s="4" t="s">
        <v>140</v>
      </c>
      <c r="AO507" s="4" t="s">
        <v>141</v>
      </c>
      <c r="AP507" s="4" t="s">
        <v>116</v>
      </c>
      <c r="AQ507" s="4" t="s">
        <v>6517</v>
      </c>
      <c r="AR507" s="4" t="s">
        <v>76</v>
      </c>
      <c r="AS507" s="4" t="s">
        <v>480</v>
      </c>
      <c r="AT507" s="4" t="s">
        <v>723</v>
      </c>
      <c r="AU507" s="4" t="s">
        <v>3557</v>
      </c>
      <c r="AV507" s="4" t="s">
        <v>282</v>
      </c>
      <c r="AW507" s="4" t="s">
        <v>2180</v>
      </c>
      <c r="AX507" s="4" t="s">
        <v>485</v>
      </c>
      <c r="AY507" s="4" t="s">
        <v>6518</v>
      </c>
      <c r="AZ507" s="4" t="s">
        <v>6519</v>
      </c>
      <c r="BA507" s="4" t="s">
        <v>2181</v>
      </c>
      <c r="BB507" s="4" t="s">
        <v>6520</v>
      </c>
      <c r="BC507" s="4" t="s">
        <v>2901</v>
      </c>
      <c r="BD507" s="4" t="s">
        <v>6521</v>
      </c>
      <c r="BE507" s="4" t="s">
        <v>2184</v>
      </c>
      <c r="BF507" s="4" t="s">
        <v>2185</v>
      </c>
      <c r="BG507" s="4" t="s">
        <v>714</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6522</v>
      </c>
      <c r="B508" s="4" t="s">
        <v>112</v>
      </c>
      <c r="C508" s="29">
        <v>20241220</v>
      </c>
      <c r="D508" s="4" t="s">
        <v>6523</v>
      </c>
      <c r="E508" s="4" t="s">
        <v>6524</v>
      </c>
      <c r="F508" s="4" t="s">
        <v>6525</v>
      </c>
      <c r="G508" s="4" t="s">
        <v>116</v>
      </c>
      <c r="H508" s="4" t="s">
        <v>6526</v>
      </c>
      <c r="I508" s="4" t="s">
        <v>6527</v>
      </c>
      <c r="J508" s="4" t="s">
        <v>116</v>
      </c>
      <c r="K508" s="4" t="s">
        <v>116</v>
      </c>
      <c r="L508" s="4" t="s">
        <v>116</v>
      </c>
      <c r="M508" s="5" t="s">
        <v>6291</v>
      </c>
      <c r="N508" s="5" t="s">
        <v>6430</v>
      </c>
      <c r="O508" s="4" t="s">
        <v>112</v>
      </c>
      <c r="P508" s="6" t="s">
        <v>122</v>
      </c>
      <c r="Q508" s="7" t="s">
        <v>122</v>
      </c>
      <c r="R508" s="7" t="s">
        <v>122</v>
      </c>
      <c r="S508" s="9" t="s">
        <v>6528</v>
      </c>
      <c r="T508" s="30">
        <v>9782409006685</v>
      </c>
      <c r="U508" s="4" t="s">
        <v>124</v>
      </c>
      <c r="V508" s="29">
        <v>9782409005336</v>
      </c>
      <c r="W508" s="4" t="s">
        <v>125</v>
      </c>
      <c r="X508" s="4" t="s">
        <v>126</v>
      </c>
      <c r="Y508" s="4" t="s">
        <v>112</v>
      </c>
      <c r="Z508" s="29">
        <v>2017</v>
      </c>
      <c r="AA508" s="4" t="s">
        <v>127</v>
      </c>
      <c r="AB508" s="4" t="s">
        <v>128</v>
      </c>
      <c r="AC508" s="4" t="s">
        <v>129</v>
      </c>
      <c r="AD508" s="4" t="s">
        <v>130</v>
      </c>
      <c r="AE508" s="4" t="s">
        <v>131</v>
      </c>
      <c r="AF508" s="4" t="s">
        <v>132</v>
      </c>
      <c r="AG508" s="4" t="s">
        <v>133</v>
      </c>
      <c r="AH508" s="4" t="s">
        <v>134</v>
      </c>
      <c r="AI508" s="4" t="s">
        <v>135</v>
      </c>
      <c r="AJ508" s="4" t="s">
        <v>136</v>
      </c>
      <c r="AK508" s="4" t="s">
        <v>137</v>
      </c>
      <c r="AL508" s="4" t="s">
        <v>138</v>
      </c>
      <c r="AM508" s="4" t="s">
        <v>139</v>
      </c>
      <c r="AN508" s="4" t="s">
        <v>140</v>
      </c>
      <c r="AO508" s="4" t="s">
        <v>141</v>
      </c>
      <c r="AP508" s="4" t="s">
        <v>116</v>
      </c>
      <c r="AQ508" s="4" t="s">
        <v>6529</v>
      </c>
      <c r="AR508" s="4" t="s">
        <v>76</v>
      </c>
      <c r="AS508" s="4" t="s">
        <v>1850</v>
      </c>
      <c r="AT508" s="4" t="s">
        <v>6530</v>
      </c>
      <c r="AU508" s="4" t="s">
        <v>5845</v>
      </c>
      <c r="AV508" s="4" t="s">
        <v>6531</v>
      </c>
      <c r="AW508" s="4" t="s">
        <v>116</v>
      </c>
      <c r="AX508" s="4" t="s">
        <v>116</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6532</v>
      </c>
      <c r="B509" s="4" t="s">
        <v>112</v>
      </c>
      <c r="C509" s="29">
        <v>20241220</v>
      </c>
      <c r="D509" s="4" t="s">
        <v>6533</v>
      </c>
      <c r="E509" s="4" t="s">
        <v>6534</v>
      </c>
      <c r="F509" s="4" t="s">
        <v>6535</v>
      </c>
      <c r="G509" s="4" t="s">
        <v>116</v>
      </c>
      <c r="H509" s="4" t="s">
        <v>1294</v>
      </c>
      <c r="I509" s="4" t="s">
        <v>116</v>
      </c>
      <c r="J509" s="4" t="s">
        <v>116</v>
      </c>
      <c r="K509" s="4" t="s">
        <v>116</v>
      </c>
      <c r="L509" s="4" t="s">
        <v>116</v>
      </c>
      <c r="M509" s="5" t="s">
        <v>6270</v>
      </c>
      <c r="N509" s="5" t="s">
        <v>1142</v>
      </c>
      <c r="O509" s="4" t="s">
        <v>112</v>
      </c>
      <c r="P509" s="6" t="s">
        <v>122</v>
      </c>
      <c r="Q509" s="7" t="s">
        <v>122</v>
      </c>
      <c r="R509" s="7" t="s">
        <v>122</v>
      </c>
      <c r="S509" s="9" t="s">
        <v>6536</v>
      </c>
      <c r="T509" s="30">
        <v>9782409008207</v>
      </c>
      <c r="U509" s="4" t="s">
        <v>124</v>
      </c>
      <c r="V509" s="29">
        <v>9782409006869</v>
      </c>
      <c r="W509" s="4" t="s">
        <v>125</v>
      </c>
      <c r="X509" s="4" t="s">
        <v>126</v>
      </c>
      <c r="Y509" s="4" t="s">
        <v>112</v>
      </c>
      <c r="Z509" s="29">
        <v>2017</v>
      </c>
      <c r="AA509" s="4" t="s">
        <v>127</v>
      </c>
      <c r="AB509" s="4" t="s">
        <v>385</v>
      </c>
      <c r="AC509" s="4" t="s">
        <v>129</v>
      </c>
      <c r="AD509" s="4" t="s">
        <v>130</v>
      </c>
      <c r="AE509" s="4" t="s">
        <v>131</v>
      </c>
      <c r="AF509" s="4" t="s">
        <v>132</v>
      </c>
      <c r="AG509" s="4" t="s">
        <v>133</v>
      </c>
      <c r="AH509" s="4" t="s">
        <v>134</v>
      </c>
      <c r="AI509" s="4" t="s">
        <v>135</v>
      </c>
      <c r="AJ509" s="4" t="s">
        <v>136</v>
      </c>
      <c r="AK509" s="4" t="s">
        <v>137</v>
      </c>
      <c r="AL509" s="4" t="s">
        <v>138</v>
      </c>
      <c r="AM509" s="4" t="s">
        <v>139</v>
      </c>
      <c r="AN509" s="4" t="s">
        <v>140</v>
      </c>
      <c r="AO509" s="4" t="s">
        <v>141</v>
      </c>
      <c r="AP509" s="4" t="s">
        <v>116</v>
      </c>
      <c r="AQ509" s="4" t="s">
        <v>6537</v>
      </c>
      <c r="AR509" s="4" t="s">
        <v>76</v>
      </c>
      <c r="AS509" s="4" t="s">
        <v>6538</v>
      </c>
      <c r="AT509" s="4" t="s">
        <v>6539</v>
      </c>
      <c r="AU509" s="4" t="s">
        <v>6540</v>
      </c>
      <c r="AV509" s="4" t="s">
        <v>6541</v>
      </c>
      <c r="AW509" s="4" t="s">
        <v>6542</v>
      </c>
      <c r="AX509" s="4" t="s">
        <v>6543</v>
      </c>
      <c r="AY509" s="4" t="s">
        <v>6544</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6545</v>
      </c>
      <c r="B510" s="4" t="s">
        <v>112</v>
      </c>
      <c r="C510" s="29">
        <v>20241220</v>
      </c>
      <c r="D510" s="4" t="s">
        <v>6546</v>
      </c>
      <c r="E510" s="4" t="s">
        <v>6547</v>
      </c>
      <c r="F510" s="4" t="s">
        <v>1161</v>
      </c>
      <c r="G510" s="4" t="s">
        <v>116</v>
      </c>
      <c r="H510" s="4" t="s">
        <v>1162</v>
      </c>
      <c r="I510" s="4" t="s">
        <v>116</v>
      </c>
      <c r="J510" s="4" t="s">
        <v>116</v>
      </c>
      <c r="K510" s="4" t="s">
        <v>116</v>
      </c>
      <c r="L510" s="4" t="s">
        <v>116</v>
      </c>
      <c r="M510" s="5" t="s">
        <v>6348</v>
      </c>
      <c r="N510" s="5" t="s">
        <v>3536</v>
      </c>
      <c r="O510" s="4" t="s">
        <v>112</v>
      </c>
      <c r="P510" s="6" t="s">
        <v>122</v>
      </c>
      <c r="Q510" s="7" t="s">
        <v>122</v>
      </c>
      <c r="R510" s="7" t="s">
        <v>122</v>
      </c>
      <c r="S510" s="9" t="s">
        <v>6548</v>
      </c>
      <c r="T510" s="30">
        <v>9782409009587</v>
      </c>
      <c r="U510" s="4" t="s">
        <v>124</v>
      </c>
      <c r="V510" s="29">
        <v>9782409008535</v>
      </c>
      <c r="W510" s="4" t="s">
        <v>125</v>
      </c>
      <c r="X510" s="4" t="s">
        <v>126</v>
      </c>
      <c r="Y510" s="4" t="s">
        <v>112</v>
      </c>
      <c r="Z510" s="29">
        <v>2017</v>
      </c>
      <c r="AA510" s="4" t="s">
        <v>127</v>
      </c>
      <c r="AB510" s="4" t="s">
        <v>152</v>
      </c>
      <c r="AC510" s="4" t="s">
        <v>129</v>
      </c>
      <c r="AD510" s="4" t="s">
        <v>130</v>
      </c>
      <c r="AE510" s="4" t="s">
        <v>131</v>
      </c>
      <c r="AF510" s="4" t="s">
        <v>132</v>
      </c>
      <c r="AG510" s="4" t="s">
        <v>133</v>
      </c>
      <c r="AH510" s="4" t="s">
        <v>134</v>
      </c>
      <c r="AI510" s="4" t="s">
        <v>135</v>
      </c>
      <c r="AJ510" s="4" t="s">
        <v>136</v>
      </c>
      <c r="AK510" s="4" t="s">
        <v>137</v>
      </c>
      <c r="AL510" s="4" t="s">
        <v>138</v>
      </c>
      <c r="AM510" s="4" t="s">
        <v>139</v>
      </c>
      <c r="AN510" s="4" t="s">
        <v>140</v>
      </c>
      <c r="AO510" s="4" t="s">
        <v>141</v>
      </c>
      <c r="AP510" s="4" t="s">
        <v>116</v>
      </c>
      <c r="AQ510" s="4" t="s">
        <v>6549</v>
      </c>
      <c r="AR510" s="4" t="s">
        <v>76</v>
      </c>
      <c r="AS510" s="4" t="s">
        <v>6550</v>
      </c>
      <c r="AT510" s="4" t="s">
        <v>6551</v>
      </c>
      <c r="AU510" s="4" t="s">
        <v>6552</v>
      </c>
      <c r="AV510" s="4" t="s">
        <v>5326</v>
      </c>
      <c r="AW510" s="4" t="s">
        <v>6553</v>
      </c>
      <c r="AX510" s="4" t="s">
        <v>116</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6554</v>
      </c>
      <c r="B511" s="4" t="s">
        <v>112</v>
      </c>
      <c r="C511" s="29">
        <v>20241220</v>
      </c>
      <c r="D511" s="4" t="s">
        <v>5727</v>
      </c>
      <c r="E511" s="4" t="s">
        <v>6555</v>
      </c>
      <c r="F511" s="4" t="s">
        <v>6556</v>
      </c>
      <c r="G511" s="4" t="s">
        <v>116</v>
      </c>
      <c r="H511" s="4" t="s">
        <v>6557</v>
      </c>
      <c r="I511" s="4" t="s">
        <v>116</v>
      </c>
      <c r="J511" s="4" t="s">
        <v>116</v>
      </c>
      <c r="K511" s="4" t="s">
        <v>116</v>
      </c>
      <c r="L511" s="4" t="s">
        <v>116</v>
      </c>
      <c r="M511" s="5" t="s">
        <v>6348</v>
      </c>
      <c r="N511" s="5" t="s">
        <v>3261</v>
      </c>
      <c r="O511" s="4" t="s">
        <v>112</v>
      </c>
      <c r="P511" s="6" t="s">
        <v>122</v>
      </c>
      <c r="Q511" s="7" t="s">
        <v>122</v>
      </c>
      <c r="R511" s="7" t="s">
        <v>122</v>
      </c>
      <c r="S511" s="9" t="s">
        <v>6558</v>
      </c>
      <c r="T511" s="30">
        <v>9782409009600</v>
      </c>
      <c r="U511" s="4" t="s">
        <v>124</v>
      </c>
      <c r="V511" s="29">
        <v>9782409008566</v>
      </c>
      <c r="W511" s="4" t="s">
        <v>125</v>
      </c>
      <c r="X511" s="4" t="s">
        <v>126</v>
      </c>
      <c r="Y511" s="4" t="s">
        <v>112</v>
      </c>
      <c r="Z511" s="29">
        <v>2017</v>
      </c>
      <c r="AA511" s="4" t="s">
        <v>127</v>
      </c>
      <c r="AB511" s="4" t="s">
        <v>164</v>
      </c>
      <c r="AC511" s="4" t="s">
        <v>129</v>
      </c>
      <c r="AD511" s="4" t="s">
        <v>130</v>
      </c>
      <c r="AE511" s="4" t="s">
        <v>131</v>
      </c>
      <c r="AF511" s="4" t="s">
        <v>132</v>
      </c>
      <c r="AG511" s="4" t="s">
        <v>133</v>
      </c>
      <c r="AH511" s="4" t="s">
        <v>134</v>
      </c>
      <c r="AI511" s="4" t="s">
        <v>135</v>
      </c>
      <c r="AJ511" s="4" t="s">
        <v>136</v>
      </c>
      <c r="AK511" s="4" t="s">
        <v>137</v>
      </c>
      <c r="AL511" s="4" t="s">
        <v>138</v>
      </c>
      <c r="AM511" s="4" t="s">
        <v>139</v>
      </c>
      <c r="AN511" s="4" t="s">
        <v>140</v>
      </c>
      <c r="AO511" s="4" t="s">
        <v>141</v>
      </c>
      <c r="AP511" s="4" t="s">
        <v>116</v>
      </c>
      <c r="AQ511" s="4" t="s">
        <v>6559</v>
      </c>
      <c r="AR511" s="4" t="s">
        <v>76</v>
      </c>
      <c r="AS511" s="4" t="s">
        <v>520</v>
      </c>
      <c r="AT511" s="4" t="s">
        <v>5698</v>
      </c>
      <c r="AU511" s="4" t="s">
        <v>6560</v>
      </c>
      <c r="AV511" s="4" t="s">
        <v>229</v>
      </c>
      <c r="AW511" s="4" t="s">
        <v>6561</v>
      </c>
      <c r="AX511" s="4" t="s">
        <v>181</v>
      </c>
      <c r="AY511" s="4" t="s">
        <v>2742</v>
      </c>
      <c r="AZ511" s="4" t="s">
        <v>6562</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6563</v>
      </c>
      <c r="B512" s="4" t="s">
        <v>112</v>
      </c>
      <c r="C512" s="29">
        <v>20241220</v>
      </c>
      <c r="D512" s="4" t="s">
        <v>6564</v>
      </c>
      <c r="E512" s="4" t="s">
        <v>6565</v>
      </c>
      <c r="F512" s="4" t="s">
        <v>702</v>
      </c>
      <c r="G512" s="4" t="s">
        <v>116</v>
      </c>
      <c r="H512" s="4" t="s">
        <v>703</v>
      </c>
      <c r="I512" s="4" t="s">
        <v>116</v>
      </c>
      <c r="J512" s="4" t="s">
        <v>116</v>
      </c>
      <c r="K512" s="4" t="s">
        <v>116</v>
      </c>
      <c r="L512" s="4" t="s">
        <v>116</v>
      </c>
      <c r="M512" s="5" t="s">
        <v>6423</v>
      </c>
      <c r="N512" s="5" t="s">
        <v>3391</v>
      </c>
      <c r="O512" s="4" t="s">
        <v>112</v>
      </c>
      <c r="P512" s="6" t="s">
        <v>122</v>
      </c>
      <c r="Q512" s="7" t="s">
        <v>122</v>
      </c>
      <c r="R512" s="7" t="s">
        <v>122</v>
      </c>
      <c r="S512" s="9" t="s">
        <v>6566</v>
      </c>
      <c r="T512" s="30">
        <v>9782409009907</v>
      </c>
      <c r="U512" s="4" t="s">
        <v>124</v>
      </c>
      <c r="V512" s="29">
        <v>9782409009280</v>
      </c>
      <c r="W512" s="4" t="s">
        <v>125</v>
      </c>
      <c r="X512" s="4" t="s">
        <v>126</v>
      </c>
      <c r="Y512" s="4" t="s">
        <v>112</v>
      </c>
      <c r="Z512" s="29">
        <v>2017</v>
      </c>
      <c r="AA512" s="4" t="s">
        <v>127</v>
      </c>
      <c r="AB512" s="4" t="s">
        <v>152</v>
      </c>
      <c r="AC512" s="4" t="s">
        <v>129</v>
      </c>
      <c r="AD512" s="4" t="s">
        <v>130</v>
      </c>
      <c r="AE512" s="4" t="s">
        <v>131</v>
      </c>
      <c r="AF512" s="4" t="s">
        <v>132</v>
      </c>
      <c r="AG512" s="4" t="s">
        <v>133</v>
      </c>
      <c r="AH512" s="4" t="s">
        <v>134</v>
      </c>
      <c r="AI512" s="4" t="s">
        <v>135</v>
      </c>
      <c r="AJ512" s="4" t="s">
        <v>136</v>
      </c>
      <c r="AK512" s="4" t="s">
        <v>137</v>
      </c>
      <c r="AL512" s="4" t="s">
        <v>138</v>
      </c>
      <c r="AM512" s="4" t="s">
        <v>139</v>
      </c>
      <c r="AN512" s="4" t="s">
        <v>140</v>
      </c>
      <c r="AO512" s="4" t="s">
        <v>141</v>
      </c>
      <c r="AP512" s="4" t="s">
        <v>116</v>
      </c>
      <c r="AQ512" s="4" t="s">
        <v>6567</v>
      </c>
      <c r="AR512" s="4" t="s">
        <v>76</v>
      </c>
      <c r="AS512" s="4" t="s">
        <v>479</v>
      </c>
      <c r="AT512" s="4" t="s">
        <v>706</v>
      </c>
      <c r="AU512" s="4" t="s">
        <v>482</v>
      </c>
      <c r="AV512" s="4" t="s">
        <v>707</v>
      </c>
      <c r="AW512" s="4" t="s">
        <v>681</v>
      </c>
      <c r="AX512" s="4" t="s">
        <v>484</v>
      </c>
      <c r="AY512" s="4" t="s">
        <v>708</v>
      </c>
      <c r="AZ512" s="4" t="s">
        <v>282</v>
      </c>
      <c r="BA512" s="4" t="s">
        <v>709</v>
      </c>
      <c r="BB512" s="4" t="s">
        <v>5248</v>
      </c>
      <c r="BC512" s="4" t="s">
        <v>711</v>
      </c>
      <c r="BD512" s="4" t="s">
        <v>485</v>
      </c>
      <c r="BE512" s="4" t="s">
        <v>6568</v>
      </c>
      <c r="BF512" s="4" t="s">
        <v>487</v>
      </c>
      <c r="BG512" s="4" t="s">
        <v>2901</v>
      </c>
      <c r="BH512" s="4" t="s">
        <v>6334</v>
      </c>
      <c r="BI512" s="4" t="s">
        <v>712</v>
      </c>
      <c r="BJ512" s="4" t="s">
        <v>713</v>
      </c>
      <c r="BK512" s="4" t="s">
        <v>714</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6569</v>
      </c>
      <c r="B513" s="4" t="s">
        <v>112</v>
      </c>
      <c r="C513" s="29">
        <v>20241220</v>
      </c>
      <c r="D513" s="4" t="s">
        <v>6570</v>
      </c>
      <c r="E513" s="4" t="s">
        <v>6571</v>
      </c>
      <c r="F513" s="4" t="s">
        <v>6572</v>
      </c>
      <c r="G513" s="4" t="s">
        <v>116</v>
      </c>
      <c r="H513" s="4" t="s">
        <v>6573</v>
      </c>
      <c r="I513" s="4" t="s">
        <v>2933</v>
      </c>
      <c r="J513" s="4" t="s">
        <v>116</v>
      </c>
      <c r="K513" s="4" t="s">
        <v>116</v>
      </c>
      <c r="L513" s="4" t="s">
        <v>116</v>
      </c>
      <c r="M513" s="5" t="s">
        <v>6495</v>
      </c>
      <c r="N513" s="5" t="s">
        <v>6574</v>
      </c>
      <c r="O513" s="4" t="s">
        <v>112</v>
      </c>
      <c r="P513" s="6" t="s">
        <v>122</v>
      </c>
      <c r="Q513" s="7" t="s">
        <v>122</v>
      </c>
      <c r="R513" s="7" t="s">
        <v>122</v>
      </c>
      <c r="S513" s="9" t="s">
        <v>6575</v>
      </c>
      <c r="T513" s="30">
        <v>9782409007248</v>
      </c>
      <c r="U513" s="4" t="s">
        <v>124</v>
      </c>
      <c r="V513" s="29">
        <v>9782409006425</v>
      </c>
      <c r="W513" s="4" t="s">
        <v>125</v>
      </c>
      <c r="X513" s="4" t="s">
        <v>126</v>
      </c>
      <c r="Y513" s="4" t="s">
        <v>112</v>
      </c>
      <c r="Z513" s="29">
        <v>2017</v>
      </c>
      <c r="AA513" s="4" t="s">
        <v>127</v>
      </c>
      <c r="AB513" s="4" t="s">
        <v>260</v>
      </c>
      <c r="AC513" s="4" t="s">
        <v>129</v>
      </c>
      <c r="AD513" s="4" t="s">
        <v>130</v>
      </c>
      <c r="AE513" s="4" t="s">
        <v>131</v>
      </c>
      <c r="AF513" s="4" t="s">
        <v>132</v>
      </c>
      <c r="AG513" s="4" t="s">
        <v>133</v>
      </c>
      <c r="AH513" s="4" t="s">
        <v>134</v>
      </c>
      <c r="AI513" s="4" t="s">
        <v>135</v>
      </c>
      <c r="AJ513" s="4" t="s">
        <v>136</v>
      </c>
      <c r="AK513" s="4" t="s">
        <v>137</v>
      </c>
      <c r="AL513" s="4" t="s">
        <v>138</v>
      </c>
      <c r="AM513" s="4" t="s">
        <v>139</v>
      </c>
      <c r="AN513" s="4" t="s">
        <v>140</v>
      </c>
      <c r="AO513" s="4" t="s">
        <v>141</v>
      </c>
      <c r="AP513" s="4" t="s">
        <v>116</v>
      </c>
      <c r="AQ513" s="4" t="s">
        <v>6576</v>
      </c>
      <c r="AR513" s="4" t="s">
        <v>76</v>
      </c>
      <c r="AS513" s="4" t="s">
        <v>1418</v>
      </c>
      <c r="AT513" s="4" t="s">
        <v>6577</v>
      </c>
      <c r="AU513" s="4" t="s">
        <v>2941</v>
      </c>
      <c r="AV513" s="4" t="s">
        <v>5845</v>
      </c>
      <c r="AW513" s="4" t="s">
        <v>6578</v>
      </c>
      <c r="AX513" s="4" t="s">
        <v>116</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6579</v>
      </c>
      <c r="B514" s="4" t="s">
        <v>112</v>
      </c>
      <c r="C514" s="29">
        <v>20241220</v>
      </c>
      <c r="D514" s="4" t="s">
        <v>2478</v>
      </c>
      <c r="E514" s="4" t="s">
        <v>6580</v>
      </c>
      <c r="F514" s="4" t="s">
        <v>2480</v>
      </c>
      <c r="G514" s="4" t="s">
        <v>116</v>
      </c>
      <c r="H514" s="4" t="s">
        <v>2481</v>
      </c>
      <c r="I514" s="4" t="s">
        <v>2482</v>
      </c>
      <c r="J514" s="4" t="s">
        <v>116</v>
      </c>
      <c r="K514" s="4" t="s">
        <v>116</v>
      </c>
      <c r="L514" s="4" t="s">
        <v>116</v>
      </c>
      <c r="M514" s="5" t="s">
        <v>6348</v>
      </c>
      <c r="N514" s="5" t="s">
        <v>894</v>
      </c>
      <c r="O514" s="4" t="s">
        <v>112</v>
      </c>
      <c r="P514" s="6" t="s">
        <v>122</v>
      </c>
      <c r="Q514" s="7" t="s">
        <v>122</v>
      </c>
      <c r="R514" s="7" t="s">
        <v>122</v>
      </c>
      <c r="S514" s="9" t="s">
        <v>6581</v>
      </c>
      <c r="T514" s="30">
        <v>9782409009822</v>
      </c>
      <c r="U514" s="4" t="s">
        <v>124</v>
      </c>
      <c r="V514" s="29">
        <v>9782409007842</v>
      </c>
      <c r="W514" s="4" t="s">
        <v>125</v>
      </c>
      <c r="X514" s="4" t="s">
        <v>126</v>
      </c>
      <c r="Y514" s="4" t="s">
        <v>112</v>
      </c>
      <c r="Z514" s="29">
        <v>2017</v>
      </c>
      <c r="AA514" s="4" t="s">
        <v>127</v>
      </c>
      <c r="AB514" s="4" t="s">
        <v>249</v>
      </c>
      <c r="AC514" s="4" t="s">
        <v>129</v>
      </c>
      <c r="AD514" s="4" t="s">
        <v>130</v>
      </c>
      <c r="AE514" s="4" t="s">
        <v>131</v>
      </c>
      <c r="AF514" s="4" t="s">
        <v>132</v>
      </c>
      <c r="AG514" s="4" t="s">
        <v>133</v>
      </c>
      <c r="AH514" s="4" t="s">
        <v>134</v>
      </c>
      <c r="AI514" s="4" t="s">
        <v>135</v>
      </c>
      <c r="AJ514" s="4" t="s">
        <v>136</v>
      </c>
      <c r="AK514" s="4" t="s">
        <v>137</v>
      </c>
      <c r="AL514" s="4" t="s">
        <v>138</v>
      </c>
      <c r="AM514" s="4" t="s">
        <v>139</v>
      </c>
      <c r="AN514" s="4" t="s">
        <v>140</v>
      </c>
      <c r="AO514" s="4" t="s">
        <v>141</v>
      </c>
      <c r="AP514" s="4" t="s">
        <v>116</v>
      </c>
      <c r="AQ514" s="4" t="s">
        <v>6582</v>
      </c>
      <c r="AR514" s="4" t="s">
        <v>76</v>
      </c>
      <c r="AS514" s="4" t="s">
        <v>2487</v>
      </c>
      <c r="AT514" s="4" t="s">
        <v>3113</v>
      </c>
      <c r="AU514" s="4" t="s">
        <v>1834</v>
      </c>
      <c r="AV514" s="4" t="s">
        <v>6583</v>
      </c>
      <c r="AW514" s="4" t="s">
        <v>2488</v>
      </c>
      <c r="AX514" s="4" t="s">
        <v>6584</v>
      </c>
      <c r="AY514" s="4" t="s">
        <v>6585</v>
      </c>
      <c r="AZ514" s="4" t="s">
        <v>6586</v>
      </c>
      <c r="BA514" s="4" t="s">
        <v>3780</v>
      </c>
      <c r="BB514" s="4" t="s">
        <v>6587</v>
      </c>
      <c r="BC514" s="4" t="s">
        <v>6588</v>
      </c>
      <c r="BD514" s="4" t="s">
        <v>2084</v>
      </c>
      <c r="BE514" s="4" t="s">
        <v>6589</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6590</v>
      </c>
      <c r="B515" s="4" t="s">
        <v>112</v>
      </c>
      <c r="C515" s="29">
        <v>20241220</v>
      </c>
      <c r="D515" s="4" t="s">
        <v>6591</v>
      </c>
      <c r="E515" s="4" t="s">
        <v>6592</v>
      </c>
      <c r="F515" s="4" t="s">
        <v>1604</v>
      </c>
      <c r="G515" s="4" t="s">
        <v>116</v>
      </c>
      <c r="H515" s="4" t="s">
        <v>1605</v>
      </c>
      <c r="I515" s="4" t="s">
        <v>116</v>
      </c>
      <c r="J515" s="4" t="s">
        <v>116</v>
      </c>
      <c r="K515" s="4" t="s">
        <v>116</v>
      </c>
      <c r="L515" s="4" t="s">
        <v>116</v>
      </c>
      <c r="M515" s="5" t="s">
        <v>6203</v>
      </c>
      <c r="N515" s="5" t="s">
        <v>6593</v>
      </c>
      <c r="O515" s="4" t="s">
        <v>112</v>
      </c>
      <c r="P515" s="6" t="s">
        <v>122</v>
      </c>
      <c r="Q515" s="7" t="s">
        <v>122</v>
      </c>
      <c r="R515" s="7" t="s">
        <v>122</v>
      </c>
      <c r="S515" s="9" t="s">
        <v>6594</v>
      </c>
      <c r="T515" s="30">
        <v>9782409007750</v>
      </c>
      <c r="U515" s="4" t="s">
        <v>124</v>
      </c>
      <c r="V515" s="29">
        <v>9782409006302</v>
      </c>
      <c r="W515" s="4" t="s">
        <v>125</v>
      </c>
      <c r="X515" s="4" t="s">
        <v>126</v>
      </c>
      <c r="Y515" s="4" t="s">
        <v>112</v>
      </c>
      <c r="Z515" s="29">
        <v>2017</v>
      </c>
      <c r="AA515" s="4" t="s">
        <v>127</v>
      </c>
      <c r="AB515" s="4" t="s">
        <v>152</v>
      </c>
      <c r="AC515" s="4" t="s">
        <v>129</v>
      </c>
      <c r="AD515" s="4" t="s">
        <v>130</v>
      </c>
      <c r="AE515" s="4" t="s">
        <v>131</v>
      </c>
      <c r="AF515" s="4" t="s">
        <v>132</v>
      </c>
      <c r="AG515" s="4" t="s">
        <v>133</v>
      </c>
      <c r="AH515" s="4" t="s">
        <v>134</v>
      </c>
      <c r="AI515" s="4" t="s">
        <v>135</v>
      </c>
      <c r="AJ515" s="4" t="s">
        <v>136</v>
      </c>
      <c r="AK515" s="4" t="s">
        <v>137</v>
      </c>
      <c r="AL515" s="4" t="s">
        <v>138</v>
      </c>
      <c r="AM515" s="4" t="s">
        <v>139</v>
      </c>
      <c r="AN515" s="4" t="s">
        <v>140</v>
      </c>
      <c r="AO515" s="4" t="s">
        <v>141</v>
      </c>
      <c r="AP515" s="4" t="s">
        <v>116</v>
      </c>
      <c r="AQ515" s="4" t="s">
        <v>6595</v>
      </c>
      <c r="AR515" s="4" t="s">
        <v>76</v>
      </c>
      <c r="AS515" s="4" t="s">
        <v>1616</v>
      </c>
      <c r="AT515" s="4" t="s">
        <v>1923</v>
      </c>
      <c r="AU515" s="4" t="s">
        <v>6596</v>
      </c>
      <c r="AV515" s="4" t="s">
        <v>1856</v>
      </c>
      <c r="AW515" s="4" t="s">
        <v>1857</v>
      </c>
      <c r="AX515" s="4" t="s">
        <v>1473</v>
      </c>
      <c r="AY515" s="4" t="s">
        <v>6597</v>
      </c>
      <c r="AZ515" s="4" t="s">
        <v>714</v>
      </c>
      <c r="BA515" s="4" t="s">
        <v>6598</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6599</v>
      </c>
      <c r="B516" s="4" t="s">
        <v>112</v>
      </c>
      <c r="C516" s="29">
        <v>20241220</v>
      </c>
      <c r="D516" s="4" t="s">
        <v>6600</v>
      </c>
      <c r="E516" s="4" t="s">
        <v>6601</v>
      </c>
      <c r="F516" s="4" t="s">
        <v>6602</v>
      </c>
      <c r="G516" s="4" t="s">
        <v>116</v>
      </c>
      <c r="H516" s="4" t="s">
        <v>6603</v>
      </c>
      <c r="I516" s="4" t="s">
        <v>116</v>
      </c>
      <c r="J516" s="4" t="s">
        <v>116</v>
      </c>
      <c r="K516" s="4" t="s">
        <v>116</v>
      </c>
      <c r="L516" s="4" t="s">
        <v>116</v>
      </c>
      <c r="M516" s="5" t="s">
        <v>6495</v>
      </c>
      <c r="N516" s="5" t="s">
        <v>1154</v>
      </c>
      <c r="O516" s="4" t="s">
        <v>112</v>
      </c>
      <c r="P516" s="6" t="s">
        <v>122</v>
      </c>
      <c r="Q516" s="7" t="s">
        <v>122</v>
      </c>
      <c r="R516" s="7" t="s">
        <v>122</v>
      </c>
      <c r="S516" s="9" t="s">
        <v>6604</v>
      </c>
      <c r="T516" s="30">
        <v>9782409007309</v>
      </c>
      <c r="U516" s="4" t="s">
        <v>124</v>
      </c>
      <c r="V516" s="29">
        <v>9782409003783</v>
      </c>
      <c r="W516" s="4" t="s">
        <v>125</v>
      </c>
      <c r="X516" s="4" t="s">
        <v>126</v>
      </c>
      <c r="Y516" s="4" t="s">
        <v>112</v>
      </c>
      <c r="Z516" s="29">
        <v>2017</v>
      </c>
      <c r="AA516" s="4" t="s">
        <v>127</v>
      </c>
      <c r="AB516" s="4" t="s">
        <v>152</v>
      </c>
      <c r="AC516" s="4" t="s">
        <v>129</v>
      </c>
      <c r="AD516" s="4" t="s">
        <v>130</v>
      </c>
      <c r="AE516" s="4" t="s">
        <v>131</v>
      </c>
      <c r="AF516" s="4" t="s">
        <v>132</v>
      </c>
      <c r="AG516" s="4" t="s">
        <v>133</v>
      </c>
      <c r="AH516" s="4" t="s">
        <v>134</v>
      </c>
      <c r="AI516" s="4" t="s">
        <v>135</v>
      </c>
      <c r="AJ516" s="4" t="s">
        <v>136</v>
      </c>
      <c r="AK516" s="4" t="s">
        <v>137</v>
      </c>
      <c r="AL516" s="4" t="s">
        <v>138</v>
      </c>
      <c r="AM516" s="4" t="s">
        <v>139</v>
      </c>
      <c r="AN516" s="4" t="s">
        <v>140</v>
      </c>
      <c r="AO516" s="4" t="s">
        <v>141</v>
      </c>
      <c r="AP516" s="4" t="s">
        <v>116</v>
      </c>
      <c r="AQ516" s="4" t="s">
        <v>6605</v>
      </c>
      <c r="AR516" s="4" t="s">
        <v>76</v>
      </c>
      <c r="AS516" s="4" t="s">
        <v>6606</v>
      </c>
      <c r="AT516" s="4" t="s">
        <v>6607</v>
      </c>
      <c r="AU516" s="4" t="s">
        <v>184</v>
      </c>
      <c r="AV516" s="4" t="s">
        <v>1273</v>
      </c>
      <c r="AW516" s="4" t="s">
        <v>1473</v>
      </c>
      <c r="AX516" s="4" t="s">
        <v>1880</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6608</v>
      </c>
      <c r="B517" s="4" t="s">
        <v>112</v>
      </c>
      <c r="C517" s="29">
        <v>20241220</v>
      </c>
      <c r="D517" s="4" t="s">
        <v>6609</v>
      </c>
      <c r="E517" s="4" t="s">
        <v>6610</v>
      </c>
      <c r="F517" s="4" t="s">
        <v>6611</v>
      </c>
      <c r="G517" s="4" t="s">
        <v>116</v>
      </c>
      <c r="H517" s="4" t="s">
        <v>6612</v>
      </c>
      <c r="I517" s="4" t="s">
        <v>116</v>
      </c>
      <c r="J517" s="4" t="s">
        <v>116</v>
      </c>
      <c r="K517" s="4" t="s">
        <v>116</v>
      </c>
      <c r="L517" s="4" t="s">
        <v>116</v>
      </c>
      <c r="M517" s="5" t="s">
        <v>6203</v>
      </c>
      <c r="N517" s="5" t="s">
        <v>6392</v>
      </c>
      <c r="O517" s="4" t="s">
        <v>112</v>
      </c>
      <c r="P517" s="6" t="s">
        <v>122</v>
      </c>
      <c r="Q517" s="7" t="s">
        <v>122</v>
      </c>
      <c r="R517" s="7" t="s">
        <v>122</v>
      </c>
      <c r="S517" s="9" t="s">
        <v>6613</v>
      </c>
      <c r="T517" s="30">
        <v>9782409007736</v>
      </c>
      <c r="U517" s="4" t="s">
        <v>124</v>
      </c>
      <c r="V517" s="29">
        <v>9782409006340</v>
      </c>
      <c r="W517" s="4" t="s">
        <v>125</v>
      </c>
      <c r="X517" s="4" t="s">
        <v>126</v>
      </c>
      <c r="Y517" s="4" t="s">
        <v>112</v>
      </c>
      <c r="Z517" s="29">
        <v>2017</v>
      </c>
      <c r="AA517" s="4" t="s">
        <v>127</v>
      </c>
      <c r="AB517" s="4" t="s">
        <v>260</v>
      </c>
      <c r="AC517" s="4" t="s">
        <v>129</v>
      </c>
      <c r="AD517" s="4" t="s">
        <v>130</v>
      </c>
      <c r="AE517" s="4" t="s">
        <v>131</v>
      </c>
      <c r="AF517" s="4" t="s">
        <v>132</v>
      </c>
      <c r="AG517" s="4" t="s">
        <v>133</v>
      </c>
      <c r="AH517" s="4" t="s">
        <v>134</v>
      </c>
      <c r="AI517" s="4" t="s">
        <v>135</v>
      </c>
      <c r="AJ517" s="4" t="s">
        <v>136</v>
      </c>
      <c r="AK517" s="4" t="s">
        <v>137</v>
      </c>
      <c r="AL517" s="4" t="s">
        <v>138</v>
      </c>
      <c r="AM517" s="4" t="s">
        <v>139</v>
      </c>
      <c r="AN517" s="4" t="s">
        <v>140</v>
      </c>
      <c r="AO517" s="4" t="s">
        <v>141</v>
      </c>
      <c r="AP517" s="4" t="s">
        <v>116</v>
      </c>
      <c r="AQ517" s="4" t="s">
        <v>6614</v>
      </c>
      <c r="AR517" s="4" t="s">
        <v>76</v>
      </c>
      <c r="AS517" s="4" t="s">
        <v>6615</v>
      </c>
      <c r="AT517" s="4" t="s">
        <v>6616</v>
      </c>
      <c r="AU517" s="4" t="s">
        <v>6617</v>
      </c>
      <c r="AV517" s="4" t="s">
        <v>5119</v>
      </c>
      <c r="AW517" s="4" t="s">
        <v>116</v>
      </c>
      <c r="AX517" s="4" t="s">
        <v>116</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6618</v>
      </c>
      <c r="B518" s="4" t="s">
        <v>112</v>
      </c>
      <c r="C518" s="29">
        <v>20241220</v>
      </c>
      <c r="D518" s="4" t="s">
        <v>6619</v>
      </c>
      <c r="E518" s="4" t="s">
        <v>6620</v>
      </c>
      <c r="F518" s="4" t="s">
        <v>6621</v>
      </c>
      <c r="G518" s="4" t="s">
        <v>116</v>
      </c>
      <c r="H518" s="4" t="s">
        <v>6622</v>
      </c>
      <c r="I518" s="4" t="s">
        <v>6623</v>
      </c>
      <c r="J518" s="4" t="s">
        <v>6624</v>
      </c>
      <c r="K518" s="4" t="s">
        <v>116</v>
      </c>
      <c r="L518" s="4" t="s">
        <v>116</v>
      </c>
      <c r="M518" s="5" t="s">
        <v>6391</v>
      </c>
      <c r="N518" s="5" t="s">
        <v>6625</v>
      </c>
      <c r="O518" s="4" t="s">
        <v>112</v>
      </c>
      <c r="P518" s="6" t="s">
        <v>122</v>
      </c>
      <c r="Q518" s="7" t="s">
        <v>122</v>
      </c>
      <c r="R518" s="7" t="s">
        <v>122</v>
      </c>
      <c r="S518" s="9" t="s">
        <v>6626</v>
      </c>
      <c r="T518" s="30">
        <v>9782409009167</v>
      </c>
      <c r="U518" s="4" t="s">
        <v>124</v>
      </c>
      <c r="V518" s="29">
        <v>9782409000317</v>
      </c>
      <c r="W518" s="4" t="s">
        <v>125</v>
      </c>
      <c r="X518" s="4" t="s">
        <v>126</v>
      </c>
      <c r="Y518" s="4" t="s">
        <v>112</v>
      </c>
      <c r="Z518" s="29">
        <v>2017</v>
      </c>
      <c r="AA518" s="4" t="s">
        <v>127</v>
      </c>
      <c r="AB518" s="4" t="s">
        <v>152</v>
      </c>
      <c r="AC518" s="4" t="s">
        <v>129</v>
      </c>
      <c r="AD518" s="4" t="s">
        <v>130</v>
      </c>
      <c r="AE518" s="4" t="s">
        <v>131</v>
      </c>
      <c r="AF518" s="4" t="s">
        <v>132</v>
      </c>
      <c r="AG518" s="4" t="s">
        <v>133</v>
      </c>
      <c r="AH518" s="4" t="s">
        <v>134</v>
      </c>
      <c r="AI518" s="4" t="s">
        <v>135</v>
      </c>
      <c r="AJ518" s="4" t="s">
        <v>136</v>
      </c>
      <c r="AK518" s="4" t="s">
        <v>137</v>
      </c>
      <c r="AL518" s="4" t="s">
        <v>138</v>
      </c>
      <c r="AM518" s="4" t="s">
        <v>139</v>
      </c>
      <c r="AN518" s="4" t="s">
        <v>140</v>
      </c>
      <c r="AO518" s="4" t="s">
        <v>141</v>
      </c>
      <c r="AP518" s="4" t="s">
        <v>116</v>
      </c>
      <c r="AQ518" s="4" t="s">
        <v>6627</v>
      </c>
      <c r="AR518" s="4" t="s">
        <v>76</v>
      </c>
      <c r="AS518" s="4" t="s">
        <v>1616</v>
      </c>
      <c r="AT518" s="4" t="s">
        <v>1920</v>
      </c>
      <c r="AU518" s="4" t="s">
        <v>5019</v>
      </c>
      <c r="AV518" s="4" t="s">
        <v>6628</v>
      </c>
      <c r="AW518" s="4" t="s">
        <v>6629</v>
      </c>
      <c r="AX518" s="4" t="s">
        <v>6630</v>
      </c>
      <c r="AY518" s="4" t="s">
        <v>1473</v>
      </c>
      <c r="AZ518" s="4" t="s">
        <v>5022</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6631</v>
      </c>
      <c r="B519" s="4" t="s">
        <v>112</v>
      </c>
      <c r="C519" s="29">
        <v>20241220</v>
      </c>
      <c r="D519" s="4" t="s">
        <v>6632</v>
      </c>
      <c r="E519" s="4" t="s">
        <v>6633</v>
      </c>
      <c r="F519" s="4" t="s">
        <v>6634</v>
      </c>
      <c r="G519" s="4" t="s">
        <v>116</v>
      </c>
      <c r="H519" s="4" t="s">
        <v>6635</v>
      </c>
      <c r="I519" s="4" t="s">
        <v>116</v>
      </c>
      <c r="J519" s="4" t="s">
        <v>116</v>
      </c>
      <c r="K519" s="4" t="s">
        <v>116</v>
      </c>
      <c r="L519" s="4" t="s">
        <v>116</v>
      </c>
      <c r="M519" s="5" t="s">
        <v>6391</v>
      </c>
      <c r="N519" s="5" t="s">
        <v>5600</v>
      </c>
      <c r="O519" s="4" t="s">
        <v>112</v>
      </c>
      <c r="P519" s="6" t="s">
        <v>122</v>
      </c>
      <c r="Q519" s="7" t="s">
        <v>122</v>
      </c>
      <c r="R519" s="7" t="s">
        <v>122</v>
      </c>
      <c r="S519" s="9" t="s">
        <v>6636</v>
      </c>
      <c r="T519" s="30">
        <v>9782409009143</v>
      </c>
      <c r="U519" s="4" t="s">
        <v>124</v>
      </c>
      <c r="V519" s="29">
        <v>9782409006319</v>
      </c>
      <c r="W519" s="4" t="s">
        <v>125</v>
      </c>
      <c r="X519" s="4" t="s">
        <v>126</v>
      </c>
      <c r="Y519" s="4" t="s">
        <v>112</v>
      </c>
      <c r="Z519" s="29">
        <v>2017</v>
      </c>
      <c r="AA519" s="4" t="s">
        <v>127</v>
      </c>
      <c r="AB519" s="4" t="s">
        <v>152</v>
      </c>
      <c r="AC519" s="4" t="s">
        <v>129</v>
      </c>
      <c r="AD519" s="4" t="s">
        <v>130</v>
      </c>
      <c r="AE519" s="4" t="s">
        <v>131</v>
      </c>
      <c r="AF519" s="4" t="s">
        <v>132</v>
      </c>
      <c r="AG519" s="4" t="s">
        <v>133</v>
      </c>
      <c r="AH519" s="4" t="s">
        <v>134</v>
      </c>
      <c r="AI519" s="4" t="s">
        <v>135</v>
      </c>
      <c r="AJ519" s="4" t="s">
        <v>136</v>
      </c>
      <c r="AK519" s="4" t="s">
        <v>137</v>
      </c>
      <c r="AL519" s="4" t="s">
        <v>138</v>
      </c>
      <c r="AM519" s="4" t="s">
        <v>139</v>
      </c>
      <c r="AN519" s="4" t="s">
        <v>140</v>
      </c>
      <c r="AO519" s="4" t="s">
        <v>141</v>
      </c>
      <c r="AP519" s="4" t="s">
        <v>116</v>
      </c>
      <c r="AQ519" s="4" t="s">
        <v>6637</v>
      </c>
      <c r="AR519" s="4" t="s">
        <v>76</v>
      </c>
      <c r="AS519" s="4" t="s">
        <v>6638</v>
      </c>
      <c r="AT519" s="4" t="s">
        <v>282</v>
      </c>
      <c r="AU519" s="4" t="s">
        <v>6639</v>
      </c>
      <c r="AV519" s="4" t="s">
        <v>2862</v>
      </c>
      <c r="AW519" s="4" t="s">
        <v>6640</v>
      </c>
      <c r="AX519" s="4" t="s">
        <v>6641</v>
      </c>
      <c r="AY519" s="4" t="s">
        <v>488</v>
      </c>
      <c r="AZ519" s="4" t="s">
        <v>6642</v>
      </c>
      <c r="BA519" s="4" t="s">
        <v>6643</v>
      </c>
      <c r="BB519" s="4" t="s">
        <v>6644</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6645</v>
      </c>
      <c r="B520" s="4" t="s">
        <v>112</v>
      </c>
      <c r="C520" s="29">
        <v>20241220</v>
      </c>
      <c r="D520" s="4" t="s">
        <v>6646</v>
      </c>
      <c r="E520" s="4" t="s">
        <v>6647</v>
      </c>
      <c r="F520" s="4" t="s">
        <v>4453</v>
      </c>
      <c r="G520" s="4" t="s">
        <v>116</v>
      </c>
      <c r="H520" s="4" t="s">
        <v>886</v>
      </c>
      <c r="I520" s="4" t="s">
        <v>116</v>
      </c>
      <c r="J520" s="4" t="s">
        <v>116</v>
      </c>
      <c r="K520" s="4" t="s">
        <v>116</v>
      </c>
      <c r="L520" s="4" t="s">
        <v>116</v>
      </c>
      <c r="M520" s="5" t="s">
        <v>6270</v>
      </c>
      <c r="N520" s="5" t="s">
        <v>767</v>
      </c>
      <c r="O520" s="4" t="s">
        <v>112</v>
      </c>
      <c r="P520" s="6" t="s">
        <v>122</v>
      </c>
      <c r="Q520" s="7" t="s">
        <v>122</v>
      </c>
      <c r="R520" s="7" t="s">
        <v>122</v>
      </c>
      <c r="S520" s="9" t="s">
        <v>6648</v>
      </c>
      <c r="T520" s="30">
        <v>9782409008245</v>
      </c>
      <c r="U520" s="4" t="s">
        <v>124</v>
      </c>
      <c r="V520" s="29">
        <v>9782409007415</v>
      </c>
      <c r="W520" s="4" t="s">
        <v>125</v>
      </c>
      <c r="X520" s="4" t="s">
        <v>126</v>
      </c>
      <c r="Y520" s="4" t="s">
        <v>112</v>
      </c>
      <c r="Z520" s="29">
        <v>2017</v>
      </c>
      <c r="AA520" s="4" t="s">
        <v>127</v>
      </c>
      <c r="AB520" s="4" t="s">
        <v>333</v>
      </c>
      <c r="AC520" s="4" t="s">
        <v>129</v>
      </c>
      <c r="AD520" s="4" t="s">
        <v>130</v>
      </c>
      <c r="AE520" s="4" t="s">
        <v>131</v>
      </c>
      <c r="AF520" s="4" t="s">
        <v>132</v>
      </c>
      <c r="AG520" s="4" t="s">
        <v>133</v>
      </c>
      <c r="AH520" s="4" t="s">
        <v>134</v>
      </c>
      <c r="AI520" s="4" t="s">
        <v>135</v>
      </c>
      <c r="AJ520" s="4" t="s">
        <v>136</v>
      </c>
      <c r="AK520" s="4" t="s">
        <v>137</v>
      </c>
      <c r="AL520" s="4" t="s">
        <v>138</v>
      </c>
      <c r="AM520" s="4" t="s">
        <v>139</v>
      </c>
      <c r="AN520" s="4" t="s">
        <v>140</v>
      </c>
      <c r="AO520" s="4" t="s">
        <v>141</v>
      </c>
      <c r="AP520" s="4" t="s">
        <v>116</v>
      </c>
      <c r="AQ520" s="4" t="s">
        <v>6649</v>
      </c>
      <c r="AR520" s="4" t="s">
        <v>76</v>
      </c>
      <c r="AS520" s="4" t="s">
        <v>3477</v>
      </c>
      <c r="AT520" s="4" t="s">
        <v>3984</v>
      </c>
      <c r="AU520" s="4" t="s">
        <v>6650</v>
      </c>
      <c r="AV520" s="4" t="s">
        <v>6651</v>
      </c>
      <c r="AW520" s="4" t="s">
        <v>6652</v>
      </c>
      <c r="AX520" s="4" t="s">
        <v>6653</v>
      </c>
      <c r="AY520" s="4" t="s">
        <v>6654</v>
      </c>
      <c r="AZ520" s="4" t="s">
        <v>6655</v>
      </c>
      <c r="BA520" s="4" t="s">
        <v>2735</v>
      </c>
      <c r="BB520" s="4" t="s">
        <v>1637</v>
      </c>
      <c r="BC520" s="4" t="s">
        <v>1875</v>
      </c>
      <c r="BD520" s="4" t="s">
        <v>6656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6657</v>
      </c>
      <c r="B521" s="4" t="s">
        <v>112</v>
      </c>
      <c r="C521" s="29">
        <v>20241220</v>
      </c>
      <c r="D521" s="4" t="s">
        <v>6658</v>
      </c>
      <c r="E521" s="4" t="s">
        <v>6659</v>
      </c>
      <c r="F521" s="4" t="s">
        <v>1517</v>
      </c>
      <c r="G521" s="4" t="s">
        <v>116</v>
      </c>
      <c r="H521" s="4" t="s">
        <v>1518</v>
      </c>
      <c r="I521" s="4" t="s">
        <v>116</v>
      </c>
      <c r="J521" s="4" t="s">
        <v>116</v>
      </c>
      <c r="K521" s="4" t="s">
        <v>116</v>
      </c>
      <c r="L521" s="4" t="s">
        <v>116</v>
      </c>
      <c r="M521" s="5" t="s">
        <v>6203</v>
      </c>
      <c r="N521" s="5" t="s">
        <v>2463</v>
      </c>
      <c r="O521" s="4" t="s">
        <v>112</v>
      </c>
      <c r="P521" s="6" t="s">
        <v>122</v>
      </c>
      <c r="Q521" s="7" t="s">
        <v>122</v>
      </c>
      <c r="R521" s="7" t="s">
        <v>122</v>
      </c>
      <c r="S521" s="9" t="s">
        <v>6660</v>
      </c>
      <c r="T521" s="30">
        <v>9782409007712</v>
      </c>
      <c r="U521" s="4" t="s">
        <v>124</v>
      </c>
      <c r="V521" s="29">
        <v>9782409006920</v>
      </c>
      <c r="W521" s="4" t="s">
        <v>125</v>
      </c>
      <c r="X521" s="4" t="s">
        <v>126</v>
      </c>
      <c r="Y521" s="4" t="s">
        <v>112</v>
      </c>
      <c r="Z521" s="29">
        <v>2017</v>
      </c>
      <c r="AA521" s="4" t="s">
        <v>127</v>
      </c>
      <c r="AB521" s="4" t="s">
        <v>128</v>
      </c>
      <c r="AC521" s="4" t="s">
        <v>129</v>
      </c>
      <c r="AD521" s="4" t="s">
        <v>130</v>
      </c>
      <c r="AE521" s="4" t="s">
        <v>131</v>
      </c>
      <c r="AF521" s="4" t="s">
        <v>132</v>
      </c>
      <c r="AG521" s="4" t="s">
        <v>133</v>
      </c>
      <c r="AH521" s="4" t="s">
        <v>134</v>
      </c>
      <c r="AI521" s="4" t="s">
        <v>135</v>
      </c>
      <c r="AJ521" s="4" t="s">
        <v>136</v>
      </c>
      <c r="AK521" s="4" t="s">
        <v>137</v>
      </c>
      <c r="AL521" s="4" t="s">
        <v>138</v>
      </c>
      <c r="AM521" s="4" t="s">
        <v>139</v>
      </c>
      <c r="AN521" s="4" t="s">
        <v>140</v>
      </c>
      <c r="AO521" s="4" t="s">
        <v>141</v>
      </c>
      <c r="AP521" s="4" t="s">
        <v>116</v>
      </c>
      <c r="AQ521" s="4" t="s">
        <v>6661</v>
      </c>
      <c r="AR521" s="4" t="s">
        <v>76</v>
      </c>
      <c r="AS521" s="4" t="s">
        <v>6662</v>
      </c>
      <c r="AT521" s="4" t="s">
        <v>3872</v>
      </c>
      <c r="AU521" s="4" t="s">
        <v>6663</v>
      </c>
      <c r="AV521" s="4" t="s">
        <v>6664</v>
      </c>
      <c r="AW521" s="4" t="s">
        <v>6665</v>
      </c>
      <c r="AX521" s="4" t="s">
        <v>1530</v>
      </c>
      <c r="AY521" s="4" t="s">
        <v>6666</v>
      </c>
      <c r="AZ521" s="4" t="s">
        <v>2246</v>
      </c>
      <c r="BA521" s="4" t="s">
        <v>6667</v>
      </c>
      <c r="BB521" s="4" t="s">
        <v>6668</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6669</v>
      </c>
      <c r="B522" s="4" t="s">
        <v>112</v>
      </c>
      <c r="C522" s="29">
        <v>20241220</v>
      </c>
      <c r="D522" s="4" t="s">
        <v>6670</v>
      </c>
      <c r="E522" s="4" t="s">
        <v>6671</v>
      </c>
      <c r="F522" s="4" t="s">
        <v>6672</v>
      </c>
      <c r="G522" s="4" t="s">
        <v>116</v>
      </c>
      <c r="H522" s="4" t="s">
        <v>6673</v>
      </c>
      <c r="I522" s="4" t="s">
        <v>6674</v>
      </c>
      <c r="J522" s="4" t="s">
        <v>116</v>
      </c>
      <c r="K522" s="4" t="s">
        <v>116</v>
      </c>
      <c r="L522" s="4" t="s">
        <v>116</v>
      </c>
      <c r="M522" s="5" t="s">
        <v>6348</v>
      </c>
      <c r="N522" s="5" t="s">
        <v>6675</v>
      </c>
      <c r="O522" s="4" t="s">
        <v>112</v>
      </c>
      <c r="P522" s="6" t="s">
        <v>122</v>
      </c>
      <c r="Q522" s="7" t="s">
        <v>122</v>
      </c>
      <c r="R522" s="7" t="s">
        <v>122</v>
      </c>
      <c r="S522" s="9" t="s">
        <v>6676</v>
      </c>
      <c r="T522" s="30">
        <v>9782409009556</v>
      </c>
      <c r="U522" s="4" t="s">
        <v>124</v>
      </c>
      <c r="V522" s="29">
        <v>9782409007460</v>
      </c>
      <c r="W522" s="4" t="s">
        <v>125</v>
      </c>
      <c r="X522" s="4" t="s">
        <v>126</v>
      </c>
      <c r="Y522" s="4" t="s">
        <v>112</v>
      </c>
      <c r="Z522" s="29">
        <v>2017</v>
      </c>
      <c r="AA522" s="4" t="s">
        <v>127</v>
      </c>
      <c r="AB522" s="4" t="s">
        <v>260</v>
      </c>
      <c r="AC522" s="4" t="s">
        <v>129</v>
      </c>
      <c r="AD522" s="4" t="s">
        <v>130</v>
      </c>
      <c r="AE522" s="4" t="s">
        <v>131</v>
      </c>
      <c r="AF522" s="4" t="s">
        <v>132</v>
      </c>
      <c r="AG522" s="4" t="s">
        <v>133</v>
      </c>
      <c r="AH522" s="4" t="s">
        <v>134</v>
      </c>
      <c r="AI522" s="4" t="s">
        <v>135</v>
      </c>
      <c r="AJ522" s="4" t="s">
        <v>136</v>
      </c>
      <c r="AK522" s="4" t="s">
        <v>137</v>
      </c>
      <c r="AL522" s="4" t="s">
        <v>138</v>
      </c>
      <c r="AM522" s="4" t="s">
        <v>139</v>
      </c>
      <c r="AN522" s="4" t="s">
        <v>140</v>
      </c>
      <c r="AO522" s="4" t="s">
        <v>141</v>
      </c>
      <c r="AP522" s="4" t="s">
        <v>116</v>
      </c>
      <c r="AQ522" s="4" t="s">
        <v>6677</v>
      </c>
      <c r="AR522" s="4" t="s">
        <v>76</v>
      </c>
      <c r="AS522" s="4" t="s">
        <v>6678</v>
      </c>
      <c r="AT522" s="4" t="s">
        <v>6679</v>
      </c>
      <c r="AU522" s="4" t="s">
        <v>1616</v>
      </c>
      <c r="AV522" s="4" t="s">
        <v>6680</v>
      </c>
      <c r="AW522" s="4" t="s">
        <v>6681</v>
      </c>
      <c r="AX522" s="4" t="s">
        <v>6682</v>
      </c>
      <c r="AY522" s="4" t="s">
        <v>5741</v>
      </c>
      <c r="AZ522" s="4" t="s">
        <v>2702</v>
      </c>
      <c r="BA522" s="4" t="s">
        <v>5022</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6683</v>
      </c>
      <c r="B523" s="4" t="s">
        <v>112</v>
      </c>
      <c r="C523" s="29">
        <v>20241220</v>
      </c>
      <c r="D523" s="4" t="s">
        <v>3087</v>
      </c>
      <c r="E523" s="4" t="s">
        <v>6684</v>
      </c>
      <c r="F523" s="4" t="s">
        <v>3089</v>
      </c>
      <c r="G523" s="4" t="s">
        <v>116</v>
      </c>
      <c r="H523" s="4" t="s">
        <v>1345</v>
      </c>
      <c r="I523" s="4" t="s">
        <v>116</v>
      </c>
      <c r="J523" s="4" t="s">
        <v>116</v>
      </c>
      <c r="K523" s="4" t="s">
        <v>116</v>
      </c>
      <c r="L523" s="4" t="s">
        <v>116</v>
      </c>
      <c r="M523" s="5" t="s">
        <v>6423</v>
      </c>
      <c r="N523" s="5" t="s">
        <v>2579</v>
      </c>
      <c r="O523" s="4" t="s">
        <v>112</v>
      </c>
      <c r="P523" s="6" t="s">
        <v>122</v>
      </c>
      <c r="Q523" s="7" t="s">
        <v>122</v>
      </c>
      <c r="R523" s="7" t="s">
        <v>122</v>
      </c>
      <c r="S523" s="9" t="s">
        <v>6685</v>
      </c>
      <c r="T523" s="30">
        <v>9782409009877</v>
      </c>
      <c r="U523" s="4" t="s">
        <v>124</v>
      </c>
      <c r="V523" s="29">
        <v>9782409009372</v>
      </c>
      <c r="W523" s="4" t="s">
        <v>125</v>
      </c>
      <c r="X523" s="4" t="s">
        <v>126</v>
      </c>
      <c r="Y523" s="4" t="s">
        <v>112</v>
      </c>
      <c r="Z523" s="29">
        <v>2017</v>
      </c>
      <c r="AA523" s="4" t="s">
        <v>127</v>
      </c>
      <c r="AB523" s="4" t="s">
        <v>260</v>
      </c>
      <c r="AC523" s="4" t="s">
        <v>129</v>
      </c>
      <c r="AD523" s="4" t="s">
        <v>130</v>
      </c>
      <c r="AE523" s="4" t="s">
        <v>131</v>
      </c>
      <c r="AF523" s="4" t="s">
        <v>132</v>
      </c>
      <c r="AG523" s="4" t="s">
        <v>133</v>
      </c>
      <c r="AH523" s="4" t="s">
        <v>134</v>
      </c>
      <c r="AI523" s="4" t="s">
        <v>135</v>
      </c>
      <c r="AJ523" s="4" t="s">
        <v>136</v>
      </c>
      <c r="AK523" s="4" t="s">
        <v>137</v>
      </c>
      <c r="AL523" s="4" t="s">
        <v>138</v>
      </c>
      <c r="AM523" s="4" t="s">
        <v>139</v>
      </c>
      <c r="AN523" s="4" t="s">
        <v>140</v>
      </c>
      <c r="AO523" s="4" t="s">
        <v>141</v>
      </c>
      <c r="AP523" s="4" t="s">
        <v>116</v>
      </c>
      <c r="AQ523" s="4" t="s">
        <v>6686</v>
      </c>
      <c r="AR523" s="4" t="s">
        <v>76</v>
      </c>
      <c r="AS523" s="4" t="s">
        <v>1616</v>
      </c>
      <c r="AT523" s="4" t="s">
        <v>6687</v>
      </c>
      <c r="AU523" s="4" t="s">
        <v>1114</v>
      </c>
      <c r="AV523" s="4" t="s">
        <v>6688</v>
      </c>
      <c r="AW523" s="4" t="s">
        <v>1350</v>
      </c>
      <c r="AX523" s="4" t="s">
        <v>1470</v>
      </c>
      <c r="AY523" s="4" t="s">
        <v>6689</v>
      </c>
      <c r="AZ523" s="4" t="s">
        <v>6690</v>
      </c>
      <c r="BA523" s="4" t="s">
        <v>4779</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6691</v>
      </c>
      <c r="B524" s="4" t="s">
        <v>112</v>
      </c>
      <c r="C524" s="29">
        <v>20241220</v>
      </c>
      <c r="D524" s="4" t="s">
        <v>6692</v>
      </c>
      <c r="E524" s="4" t="s">
        <v>6693</v>
      </c>
      <c r="F524" s="4" t="s">
        <v>834</v>
      </c>
      <c r="G524" s="4" t="s">
        <v>116</v>
      </c>
      <c r="H524" s="4" t="s">
        <v>835</v>
      </c>
      <c r="I524" s="4" t="s">
        <v>116</v>
      </c>
      <c r="J524" s="4" t="s">
        <v>116</v>
      </c>
      <c r="K524" s="4" t="s">
        <v>116</v>
      </c>
      <c r="L524" s="4" t="s">
        <v>116</v>
      </c>
      <c r="M524" s="5" t="s">
        <v>6318</v>
      </c>
      <c r="N524" s="5" t="s">
        <v>6111</v>
      </c>
      <c r="O524" s="4" t="s">
        <v>112</v>
      </c>
      <c r="P524" s="6" t="s">
        <v>122</v>
      </c>
      <c r="Q524" s="7" t="s">
        <v>122</v>
      </c>
      <c r="R524" s="7" t="s">
        <v>122</v>
      </c>
      <c r="S524" s="9" t="s">
        <v>6694</v>
      </c>
      <c r="T524" s="30">
        <v>9782409008672</v>
      </c>
      <c r="U524" s="4" t="s">
        <v>124</v>
      </c>
      <c r="V524" s="29">
        <v>9782409007521</v>
      </c>
      <c r="W524" s="4" t="s">
        <v>125</v>
      </c>
      <c r="X524" s="4" t="s">
        <v>126</v>
      </c>
      <c r="Y524" s="4" t="s">
        <v>112</v>
      </c>
      <c r="Z524" s="29">
        <v>2017</v>
      </c>
      <c r="AA524" s="4" t="s">
        <v>127</v>
      </c>
      <c r="AB524" s="4" t="s">
        <v>1043</v>
      </c>
      <c r="AC524" s="4" t="s">
        <v>129</v>
      </c>
      <c r="AD524" s="4" t="s">
        <v>130</v>
      </c>
      <c r="AE524" s="4" t="s">
        <v>131</v>
      </c>
      <c r="AF524" s="4" t="s">
        <v>132</v>
      </c>
      <c r="AG524" s="4" t="s">
        <v>133</v>
      </c>
      <c r="AH524" s="4" t="s">
        <v>134</v>
      </c>
      <c r="AI524" s="4" t="s">
        <v>135</v>
      </c>
      <c r="AJ524" s="4" t="s">
        <v>136</v>
      </c>
      <c r="AK524" s="4" t="s">
        <v>137</v>
      </c>
      <c r="AL524" s="4" t="s">
        <v>138</v>
      </c>
      <c r="AM524" s="4" t="s">
        <v>139</v>
      </c>
      <c r="AN524" s="4" t="s">
        <v>140</v>
      </c>
      <c r="AO524" s="4" t="s">
        <v>141</v>
      </c>
      <c r="AP524" s="4" t="s">
        <v>116</v>
      </c>
      <c r="AQ524" s="4" t="s">
        <v>6695</v>
      </c>
      <c r="AR524" s="4" t="s">
        <v>76</v>
      </c>
      <c r="AS524" s="29">
        <v>70</v>
      </c>
      <c r="AT524" s="4" t="s">
        <v>1045</v>
      </c>
      <c r="AU524" s="4" t="s">
        <v>1920</v>
      </c>
      <c r="AV524" s="4" t="s">
        <v>6696</v>
      </c>
      <c r="AW524" s="4" t="s">
        <v>6697</v>
      </c>
      <c r="AX524" s="4" t="s">
        <v>6698</v>
      </c>
      <c r="AY524" s="4" t="s">
        <v>1923</v>
      </c>
      <c r="AZ524" s="4" t="s">
        <v>6699</v>
      </c>
      <c r="BA524" s="4" t="s">
        <v>6700</v>
      </c>
      <c r="BB524" s="4" t="s">
        <v>6275</v>
      </c>
      <c r="BC524" s="4" t="s">
        <v>6701</v>
      </c>
      <c r="BD524" s="29">
        <v>740</v>
      </c>
      <c r="BE524" s="4" t="s">
        <v>1880</v>
      </c>
      <c r="BF524" s="4" t="s">
        <v>1930</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6702</v>
      </c>
      <c r="B525" s="4" t="s">
        <v>112</v>
      </c>
      <c r="C525" s="29">
        <v>20241220</v>
      </c>
      <c r="D525" s="4" t="s">
        <v>6703</v>
      </c>
      <c r="E525" s="4" t="s">
        <v>6704</v>
      </c>
      <c r="F525" s="4" t="s">
        <v>1788</v>
      </c>
      <c r="G525" s="4" t="s">
        <v>116</v>
      </c>
      <c r="H525" s="4" t="s">
        <v>1789</v>
      </c>
      <c r="I525" s="4" t="s">
        <v>116</v>
      </c>
      <c r="J525" s="4" t="s">
        <v>116</v>
      </c>
      <c r="K525" s="4" t="s">
        <v>116</v>
      </c>
      <c r="L525" s="4" t="s">
        <v>116</v>
      </c>
      <c r="M525" s="5" t="s">
        <v>6469</v>
      </c>
      <c r="N525" s="5" t="s">
        <v>6705</v>
      </c>
      <c r="O525" s="4" t="s">
        <v>112</v>
      </c>
      <c r="P525" s="6" t="s">
        <v>122</v>
      </c>
      <c r="Q525" s="7" t="s">
        <v>122</v>
      </c>
      <c r="R525" s="7" t="s">
        <v>122</v>
      </c>
      <c r="S525" s="9" t="s">
        <v>6706</v>
      </c>
      <c r="T525" s="30">
        <v>9782409011153</v>
      </c>
      <c r="U525" s="4" t="s">
        <v>124</v>
      </c>
      <c r="V525" s="29">
        <v>9782409010965</v>
      </c>
      <c r="W525" s="4" t="s">
        <v>125</v>
      </c>
      <c r="X525" s="4" t="s">
        <v>126</v>
      </c>
      <c r="Y525" s="4" t="s">
        <v>112</v>
      </c>
      <c r="Z525" s="29">
        <v>2017</v>
      </c>
      <c r="AA525" s="4" t="s">
        <v>127</v>
      </c>
      <c r="AB525" s="4" t="s">
        <v>152</v>
      </c>
      <c r="AC525" s="4" t="s">
        <v>129</v>
      </c>
      <c r="AD525" s="4" t="s">
        <v>130</v>
      </c>
      <c r="AE525" s="4" t="s">
        <v>131</v>
      </c>
      <c r="AF525" s="4" t="s">
        <v>132</v>
      </c>
      <c r="AG525" s="4" t="s">
        <v>133</v>
      </c>
      <c r="AH525" s="4" t="s">
        <v>134</v>
      </c>
      <c r="AI525" s="4" t="s">
        <v>135</v>
      </c>
      <c r="AJ525" s="4" t="s">
        <v>136</v>
      </c>
      <c r="AK525" s="4" t="s">
        <v>137</v>
      </c>
      <c r="AL525" s="4" t="s">
        <v>138</v>
      </c>
      <c r="AM525" s="4" t="s">
        <v>139</v>
      </c>
      <c r="AN525" s="4" t="s">
        <v>140</v>
      </c>
      <c r="AO525" s="4" t="s">
        <v>141</v>
      </c>
      <c r="AP525" s="4" t="s">
        <v>116</v>
      </c>
      <c r="AQ525" s="4" t="s">
        <v>6707</v>
      </c>
      <c r="AR525" s="4" t="s">
        <v>76</v>
      </c>
      <c r="AS525" s="4" t="s">
        <v>678</v>
      </c>
      <c r="AT525" s="4" t="s">
        <v>682</v>
      </c>
      <c r="AU525" s="4" t="s">
        <v>5674</v>
      </c>
      <c r="AV525" s="4" t="s">
        <v>6708</v>
      </c>
      <c r="AW525" s="4" t="s">
        <v>6709</v>
      </c>
      <c r="AX525" s="4" t="s">
        <v>1221</v>
      </c>
      <c r="AY525" s="4" t="s">
        <v>6710</v>
      </c>
      <c r="AZ525" s="4" t="s">
        <v>6711</v>
      </c>
      <c r="BA525" s="4" t="s">
        <v>2647</v>
      </c>
      <c r="BB525" s="4" t="s">
        <v>6476</v>
      </c>
      <c r="BC525" s="4" t="s">
        <v>6712</v>
      </c>
      <c r="BD525" s="4" t="s">
        <v>6371</v>
      </c>
      <c r="BE525" s="4" t="s">
        <v>3234</v>
      </c>
      <c r="BF525" s="4" t="s">
        <v>2913</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6713</v>
      </c>
      <c r="B526" s="4" t="s">
        <v>112</v>
      </c>
      <c r="C526" s="29">
        <v>20241220</v>
      </c>
      <c r="D526" s="4" t="s">
        <v>6714</v>
      </c>
      <c r="E526" s="4" t="s">
        <v>6715</v>
      </c>
      <c r="F526" s="4" t="s">
        <v>6716</v>
      </c>
      <c r="G526" s="4" t="s">
        <v>116</v>
      </c>
      <c r="H526" s="4" t="s">
        <v>6717</v>
      </c>
      <c r="I526" s="4" t="s">
        <v>116</v>
      </c>
      <c r="J526" s="4" t="s">
        <v>116</v>
      </c>
      <c r="K526" s="4" t="s">
        <v>116</v>
      </c>
      <c r="L526" s="4" t="s">
        <v>116</v>
      </c>
      <c r="M526" s="5" t="s">
        <v>6495</v>
      </c>
      <c r="N526" s="5" t="s">
        <v>748</v>
      </c>
      <c r="O526" s="4" t="s">
        <v>112</v>
      </c>
      <c r="P526" s="6" t="s">
        <v>122</v>
      </c>
      <c r="Q526" s="7" t="s">
        <v>122</v>
      </c>
      <c r="R526" s="7" t="s">
        <v>122</v>
      </c>
      <c r="S526" s="9" t="s">
        <v>6718</v>
      </c>
      <c r="T526" s="30">
        <v>9782409007316</v>
      </c>
      <c r="U526" s="4" t="s">
        <v>124</v>
      </c>
      <c r="V526" s="29">
        <v>9782409005947</v>
      </c>
      <c r="W526" s="4" t="s">
        <v>125</v>
      </c>
      <c r="X526" s="4" t="s">
        <v>126</v>
      </c>
      <c r="Y526" s="4" t="s">
        <v>112</v>
      </c>
      <c r="Z526" s="29">
        <v>2017</v>
      </c>
      <c r="AA526" s="4" t="s">
        <v>127</v>
      </c>
      <c r="AB526" s="4" t="s">
        <v>164</v>
      </c>
      <c r="AC526" s="4" t="s">
        <v>129</v>
      </c>
      <c r="AD526" s="4" t="s">
        <v>130</v>
      </c>
      <c r="AE526" s="4" t="s">
        <v>131</v>
      </c>
      <c r="AF526" s="4" t="s">
        <v>132</v>
      </c>
      <c r="AG526" s="4" t="s">
        <v>133</v>
      </c>
      <c r="AH526" s="4" t="s">
        <v>134</v>
      </c>
      <c r="AI526" s="4" t="s">
        <v>135</v>
      </c>
      <c r="AJ526" s="4" t="s">
        <v>136</v>
      </c>
      <c r="AK526" s="4" t="s">
        <v>137</v>
      </c>
      <c r="AL526" s="4" t="s">
        <v>138</v>
      </c>
      <c r="AM526" s="4" t="s">
        <v>139</v>
      </c>
      <c r="AN526" s="4" t="s">
        <v>140</v>
      </c>
      <c r="AO526" s="4" t="s">
        <v>141</v>
      </c>
      <c r="AP526" s="4" t="s">
        <v>116</v>
      </c>
      <c r="AQ526" s="4" t="s">
        <v>6719</v>
      </c>
      <c r="AR526" s="4" t="s">
        <v>76</v>
      </c>
      <c r="AS526" s="4" t="s">
        <v>6720</v>
      </c>
      <c r="AT526" s="4" t="s">
        <v>6721</v>
      </c>
      <c r="AU526" s="4" t="s">
        <v>6722</v>
      </c>
      <c r="AV526" s="4" t="s">
        <v>6710</v>
      </c>
      <c r="AW526" s="4" t="s">
        <v>6723</v>
      </c>
      <c r="AX526" s="4" t="s">
        <v>6724</v>
      </c>
      <c r="AY526" s="4" t="s">
        <v>6725</v>
      </c>
      <c r="AZ526" s="4" t="s">
        <v>6726</v>
      </c>
      <c r="BA526" s="4" t="s">
        <v>5595</v>
      </c>
      <c r="BB526" s="4" t="s">
        <v>4829</v>
      </c>
      <c r="BC526" s="4" t="s">
        <v>6727</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6728</v>
      </c>
      <c r="B527" s="4" t="s">
        <v>112</v>
      </c>
      <c r="C527" s="29">
        <v>20241220</v>
      </c>
      <c r="D527" s="4" t="s">
        <v>6729</v>
      </c>
      <c r="E527" s="4" t="s">
        <v>6730</v>
      </c>
      <c r="F527" s="4" t="s">
        <v>6731</v>
      </c>
      <c r="G527" s="4" t="s">
        <v>116</v>
      </c>
      <c r="H527" s="4" t="s">
        <v>6732</v>
      </c>
      <c r="I527" s="4" t="s">
        <v>6733</v>
      </c>
      <c r="J527" s="4" t="s">
        <v>116</v>
      </c>
      <c r="K527" s="4" t="s">
        <v>116</v>
      </c>
      <c r="L527" s="4" t="s">
        <v>116</v>
      </c>
      <c r="M527" s="5" t="s">
        <v>6423</v>
      </c>
      <c r="N527" s="5" t="s">
        <v>2037</v>
      </c>
      <c r="O527" s="4" t="s">
        <v>112</v>
      </c>
      <c r="P527" s="6" t="s">
        <v>122</v>
      </c>
      <c r="Q527" s="7" t="s">
        <v>122</v>
      </c>
      <c r="R527" s="7" t="s">
        <v>122</v>
      </c>
      <c r="S527" s="9" t="s">
        <v>6734</v>
      </c>
      <c r="T527" s="30">
        <v>9782409009983</v>
      </c>
      <c r="U527" s="4" t="s">
        <v>124</v>
      </c>
      <c r="V527" s="29">
        <v>9782409007484</v>
      </c>
      <c r="W527" s="4" t="s">
        <v>125</v>
      </c>
      <c r="X527" s="4" t="s">
        <v>126</v>
      </c>
      <c r="Y527" s="4" t="s">
        <v>112</v>
      </c>
      <c r="Z527" s="29">
        <v>2017</v>
      </c>
      <c r="AA527" s="4" t="s">
        <v>127</v>
      </c>
      <c r="AB527" s="4" t="s">
        <v>249</v>
      </c>
      <c r="AC527" s="4" t="s">
        <v>129</v>
      </c>
      <c r="AD527" s="4" t="s">
        <v>130</v>
      </c>
      <c r="AE527" s="4" t="s">
        <v>131</v>
      </c>
      <c r="AF527" s="4" t="s">
        <v>132</v>
      </c>
      <c r="AG527" s="4" t="s">
        <v>133</v>
      </c>
      <c r="AH527" s="4" t="s">
        <v>134</v>
      </c>
      <c r="AI527" s="4" t="s">
        <v>135</v>
      </c>
      <c r="AJ527" s="4" t="s">
        <v>136</v>
      </c>
      <c r="AK527" s="4" t="s">
        <v>137</v>
      </c>
      <c r="AL527" s="4" t="s">
        <v>138</v>
      </c>
      <c r="AM527" s="4" t="s">
        <v>139</v>
      </c>
      <c r="AN527" s="4" t="s">
        <v>140</v>
      </c>
      <c r="AO527" s="4" t="s">
        <v>141</v>
      </c>
      <c r="AP527" s="4" t="s">
        <v>116</v>
      </c>
      <c r="AQ527" s="4" t="s">
        <v>6735</v>
      </c>
      <c r="AR527" s="4" t="s">
        <v>76</v>
      </c>
      <c r="AS527" s="4" t="s">
        <v>6736</v>
      </c>
      <c r="AT527" s="4" t="s">
        <v>6737</v>
      </c>
      <c r="AU527" s="4" t="s">
        <v>6738</v>
      </c>
      <c r="AV527" s="4" t="s">
        <v>6739</v>
      </c>
      <c r="AW527" s="4" t="s">
        <v>6740</v>
      </c>
      <c r="AX527" s="4" t="s">
        <v>6741</v>
      </c>
      <c r="AY527" s="4" t="s">
        <v>6742</v>
      </c>
      <c r="AZ527" s="4" t="s">
        <v>6743</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6744</v>
      </c>
      <c r="B528" s="4" t="s">
        <v>112</v>
      </c>
      <c r="C528" s="29">
        <v>20241220</v>
      </c>
      <c r="D528" s="4" t="s">
        <v>2693</v>
      </c>
      <c r="E528" s="4" t="s">
        <v>6745</v>
      </c>
      <c r="F528" s="4" t="s">
        <v>1318</v>
      </c>
      <c r="G528" s="4" t="s">
        <v>116</v>
      </c>
      <c r="H528" s="4" t="s">
        <v>1319</v>
      </c>
      <c r="I528" s="4" t="s">
        <v>116</v>
      </c>
      <c r="J528" s="4" t="s">
        <v>116</v>
      </c>
      <c r="K528" s="4" t="s">
        <v>116</v>
      </c>
      <c r="L528" s="4" t="s">
        <v>116</v>
      </c>
      <c r="M528" s="5" t="s">
        <v>6318</v>
      </c>
      <c r="N528" s="5" t="s">
        <v>5439</v>
      </c>
      <c r="O528" s="4" t="s">
        <v>112</v>
      </c>
      <c r="P528" s="6" t="s">
        <v>122</v>
      </c>
      <c r="Q528" s="7" t="s">
        <v>122</v>
      </c>
      <c r="R528" s="7" t="s">
        <v>122</v>
      </c>
      <c r="S528" s="9" t="s">
        <v>6746</v>
      </c>
      <c r="T528" s="30">
        <v>9782409008733</v>
      </c>
      <c r="U528" s="4" t="s">
        <v>124</v>
      </c>
      <c r="V528" s="29">
        <v>9782409007828</v>
      </c>
      <c r="W528" s="4" t="s">
        <v>125</v>
      </c>
      <c r="X528" s="4" t="s">
        <v>126</v>
      </c>
      <c r="Y528" s="4" t="s">
        <v>112</v>
      </c>
      <c r="Z528" s="29">
        <v>2017</v>
      </c>
      <c r="AA528" s="4" t="s">
        <v>127</v>
      </c>
      <c r="AB528" s="4" t="s">
        <v>333</v>
      </c>
      <c r="AC528" s="4" t="s">
        <v>129</v>
      </c>
      <c r="AD528" s="4" t="s">
        <v>130</v>
      </c>
      <c r="AE528" s="4" t="s">
        <v>131</v>
      </c>
      <c r="AF528" s="4" t="s">
        <v>132</v>
      </c>
      <c r="AG528" s="4" t="s">
        <v>133</v>
      </c>
      <c r="AH528" s="4" t="s">
        <v>134</v>
      </c>
      <c r="AI528" s="4" t="s">
        <v>135</v>
      </c>
      <c r="AJ528" s="4" t="s">
        <v>136</v>
      </c>
      <c r="AK528" s="4" t="s">
        <v>137</v>
      </c>
      <c r="AL528" s="4" t="s">
        <v>138</v>
      </c>
      <c r="AM528" s="4" t="s">
        <v>139</v>
      </c>
      <c r="AN528" s="4" t="s">
        <v>140</v>
      </c>
      <c r="AO528" s="4" t="s">
        <v>141</v>
      </c>
      <c r="AP528" s="4" t="s">
        <v>116</v>
      </c>
      <c r="AQ528" s="4" t="s">
        <v>6747</v>
      </c>
      <c r="AR528" s="4" t="s">
        <v>76</v>
      </c>
      <c r="AS528" s="4" t="s">
        <v>6748</v>
      </c>
      <c r="AT528" s="4" t="s">
        <v>2008</v>
      </c>
      <c r="AU528" s="4" t="s">
        <v>6749</v>
      </c>
      <c r="AV528" s="4" t="s">
        <v>2698</v>
      </c>
      <c r="AW528" s="4" t="s">
        <v>1285</v>
      </c>
      <c r="AX528" s="4" t="s">
        <v>6750</v>
      </c>
      <c r="AY528" s="4" t="s">
        <v>6751</v>
      </c>
      <c r="AZ528" s="4" t="s">
        <v>6752</v>
      </c>
      <c r="BA528" s="4" t="s">
        <v>2702</v>
      </c>
      <c r="BB528" s="4" t="s">
        <v>6753</v>
      </c>
      <c r="BC528" s="4" t="s">
        <v>2704</v>
      </c>
      <c r="BD528" s="4" t="s">
        <v>2705</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6754</v>
      </c>
      <c r="B529" s="4" t="s">
        <v>112</v>
      </c>
      <c r="C529" s="29">
        <v>20241220</v>
      </c>
      <c r="D529" s="4" t="s">
        <v>6755</v>
      </c>
      <c r="E529" s="4" t="s">
        <v>6756</v>
      </c>
      <c r="F529" s="4" t="s">
        <v>6757</v>
      </c>
      <c r="G529" s="4" t="s">
        <v>116</v>
      </c>
      <c r="H529" s="4" t="s">
        <v>3121</v>
      </c>
      <c r="I529" s="4" t="s">
        <v>116</v>
      </c>
      <c r="J529" s="4" t="s">
        <v>116</v>
      </c>
      <c r="K529" s="4" t="s">
        <v>116</v>
      </c>
      <c r="L529" s="4" t="s">
        <v>116</v>
      </c>
      <c r="M529" s="5" t="s">
        <v>6248</v>
      </c>
      <c r="N529" s="5" t="s">
        <v>1234</v>
      </c>
      <c r="O529" s="4" t="s">
        <v>112</v>
      </c>
      <c r="P529" s="6" t="s">
        <v>122</v>
      </c>
      <c r="Q529" s="7" t="s">
        <v>122</v>
      </c>
      <c r="R529" s="7" t="s">
        <v>122</v>
      </c>
      <c r="S529" s="9" t="s">
        <v>6758</v>
      </c>
      <c r="T529" s="30">
        <v>9782409010569</v>
      </c>
      <c r="U529" s="4" t="s">
        <v>124</v>
      </c>
      <c r="V529" s="29">
        <v>9782409010484</v>
      </c>
      <c r="W529" s="4" t="s">
        <v>125</v>
      </c>
      <c r="X529" s="4" t="s">
        <v>126</v>
      </c>
      <c r="Y529" s="4" t="s">
        <v>112</v>
      </c>
      <c r="Z529" s="29">
        <v>2017</v>
      </c>
      <c r="AA529" s="4" t="s">
        <v>127</v>
      </c>
      <c r="AB529" s="4" t="s">
        <v>1043</v>
      </c>
      <c r="AC529" s="4" t="s">
        <v>129</v>
      </c>
      <c r="AD529" s="4" t="s">
        <v>130</v>
      </c>
      <c r="AE529" s="4" t="s">
        <v>131</v>
      </c>
      <c r="AF529" s="4" t="s">
        <v>132</v>
      </c>
      <c r="AG529" s="4" t="s">
        <v>133</v>
      </c>
      <c r="AH529" s="4" t="s">
        <v>134</v>
      </c>
      <c r="AI529" s="4" t="s">
        <v>135</v>
      </c>
      <c r="AJ529" s="4" t="s">
        <v>136</v>
      </c>
      <c r="AK529" s="4" t="s">
        <v>137</v>
      </c>
      <c r="AL529" s="4" t="s">
        <v>138</v>
      </c>
      <c r="AM529" s="4" t="s">
        <v>139</v>
      </c>
      <c r="AN529" s="4" t="s">
        <v>140</v>
      </c>
      <c r="AO529" s="4" t="s">
        <v>141</v>
      </c>
      <c r="AP529" s="4" t="s">
        <v>116</v>
      </c>
      <c r="AQ529" s="4" t="s">
        <v>6759</v>
      </c>
      <c r="AR529" s="4" t="s">
        <v>76</v>
      </c>
      <c r="AS529" s="4" t="s">
        <v>4509</v>
      </c>
      <c r="AT529" s="4" t="s">
        <v>1587</v>
      </c>
      <c r="AU529" s="4" t="s">
        <v>6760</v>
      </c>
      <c r="AV529" s="4" t="s">
        <v>4512</v>
      </c>
      <c r="AW529" s="4" t="s">
        <v>3137</v>
      </c>
      <c r="AX529" s="4" t="s">
        <v>4513</v>
      </c>
      <c r="AY529" s="4" t="s">
        <v>4515</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6761</v>
      </c>
      <c r="B530" s="4" t="s">
        <v>112</v>
      </c>
      <c r="C530" s="29">
        <v>20241220</v>
      </c>
      <c r="D530" s="4" t="s">
        <v>6762</v>
      </c>
      <c r="E530" s="4" t="s">
        <v>6763</v>
      </c>
      <c r="F530" s="4" t="s">
        <v>6764</v>
      </c>
      <c r="G530" s="4" t="s">
        <v>116</v>
      </c>
      <c r="H530" s="4" t="s">
        <v>6765</v>
      </c>
      <c r="I530" s="4" t="s">
        <v>116</v>
      </c>
      <c r="J530" s="4" t="s">
        <v>116</v>
      </c>
      <c r="K530" s="4" t="s">
        <v>116</v>
      </c>
      <c r="L530" s="4" t="s">
        <v>116</v>
      </c>
      <c r="M530" s="5" t="s">
        <v>6495</v>
      </c>
      <c r="N530" s="5" t="s">
        <v>2748</v>
      </c>
      <c r="O530" s="4" t="s">
        <v>112</v>
      </c>
      <c r="P530" s="6" t="s">
        <v>122</v>
      </c>
      <c r="Q530" s="7" t="s">
        <v>122</v>
      </c>
      <c r="R530" s="7" t="s">
        <v>122</v>
      </c>
      <c r="S530" s="9" t="s">
        <v>6766</v>
      </c>
      <c r="T530" s="30">
        <v>9782409007255</v>
      </c>
      <c r="U530" s="4" t="s">
        <v>124</v>
      </c>
      <c r="V530" s="29">
        <v>9782409005824</v>
      </c>
      <c r="W530" s="4" t="s">
        <v>125</v>
      </c>
      <c r="X530" s="4" t="s">
        <v>126</v>
      </c>
      <c r="Y530" s="4" t="s">
        <v>112</v>
      </c>
      <c r="Z530" s="29">
        <v>2017</v>
      </c>
      <c r="AA530" s="4" t="s">
        <v>127</v>
      </c>
      <c r="AB530" s="4" t="s">
        <v>152</v>
      </c>
      <c r="AC530" s="4" t="s">
        <v>129</v>
      </c>
      <c r="AD530" s="4" t="s">
        <v>130</v>
      </c>
      <c r="AE530" s="4" t="s">
        <v>131</v>
      </c>
      <c r="AF530" s="4" t="s">
        <v>132</v>
      </c>
      <c r="AG530" s="4" t="s">
        <v>133</v>
      </c>
      <c r="AH530" s="4" t="s">
        <v>134</v>
      </c>
      <c r="AI530" s="4" t="s">
        <v>135</v>
      </c>
      <c r="AJ530" s="4" t="s">
        <v>136</v>
      </c>
      <c r="AK530" s="4" t="s">
        <v>137</v>
      </c>
      <c r="AL530" s="4" t="s">
        <v>138</v>
      </c>
      <c r="AM530" s="4" t="s">
        <v>139</v>
      </c>
      <c r="AN530" s="4" t="s">
        <v>140</v>
      </c>
      <c r="AO530" s="4" t="s">
        <v>141</v>
      </c>
      <c r="AP530" s="4" t="s">
        <v>116</v>
      </c>
      <c r="AQ530" s="4" t="s">
        <v>6767</v>
      </c>
      <c r="AR530" s="4" t="s">
        <v>76</v>
      </c>
      <c r="AS530" s="4" t="s">
        <v>6768</v>
      </c>
      <c r="AT530" s="4" t="s">
        <v>2642</v>
      </c>
      <c r="AU530" s="4" t="s">
        <v>6769</v>
      </c>
      <c r="AV530" s="4" t="s">
        <v>6770</v>
      </c>
      <c r="AW530" s="4" t="s">
        <v>6771</v>
      </c>
      <c r="AX530" s="4" t="s">
        <v>6772</v>
      </c>
      <c r="AY530" s="4" t="s">
        <v>116</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6773</v>
      </c>
      <c r="B531" s="4" t="s">
        <v>112</v>
      </c>
      <c r="C531" s="29">
        <v>20241220</v>
      </c>
      <c r="D531" s="7" t="s">
        <v>6176</v>
      </c>
      <c r="E531" s="4" t="s">
        <v>4963</v>
      </c>
      <c r="F531" s="4" t="s">
        <v>6269</v>
      </c>
      <c r="G531" s="4" t="s">
        <v>116</v>
      </c>
      <c r="H531" s="4" t="s">
        <v>1278</v>
      </c>
      <c r="I531" s="4" t="s">
        <v>835</v>
      </c>
      <c r="J531" s="4" t="s">
        <v>116</v>
      </c>
      <c r="K531" s="4" t="s">
        <v>116</v>
      </c>
      <c r="L531" s="4" t="s">
        <v>116</v>
      </c>
      <c r="M531" s="5" t="s">
        <v>6318</v>
      </c>
      <c r="N531" s="5" t="s">
        <v>3331</v>
      </c>
      <c r="O531" s="4" t="s">
        <v>112</v>
      </c>
      <c r="P531" s="6" t="s">
        <v>122</v>
      </c>
      <c r="Q531" s="7" t="s">
        <v>122</v>
      </c>
      <c r="R531" s="7" t="s">
        <v>122</v>
      </c>
      <c r="S531" s="9" t="s">
        <v>6774</v>
      </c>
      <c r="T531" s="30">
        <v>9782409008795</v>
      </c>
      <c r="U531" s="4" t="s">
        <v>124</v>
      </c>
      <c r="V531" s="29">
        <v>9782409007514</v>
      </c>
      <c r="W531" s="4" t="s">
        <v>125</v>
      </c>
      <c r="X531" s="4" t="s">
        <v>126</v>
      </c>
      <c r="Y531" s="4" t="s">
        <v>112</v>
      </c>
      <c r="Z531" s="29">
        <v>2017</v>
      </c>
      <c r="AA531" s="4" t="s">
        <v>127</v>
      </c>
      <c r="AB531" s="4" t="s">
        <v>164</v>
      </c>
      <c r="AC531" s="4" t="s">
        <v>129</v>
      </c>
      <c r="AD531" s="4" t="s">
        <v>130</v>
      </c>
      <c r="AE531" s="4" t="s">
        <v>131</v>
      </c>
      <c r="AF531" s="4" t="s">
        <v>132</v>
      </c>
      <c r="AG531" s="4" t="s">
        <v>133</v>
      </c>
      <c r="AH531" s="4" t="s">
        <v>134</v>
      </c>
      <c r="AI531" s="4" t="s">
        <v>135</v>
      </c>
      <c r="AJ531" s="4" t="s">
        <v>136</v>
      </c>
      <c r="AK531" s="4" t="s">
        <v>137</v>
      </c>
      <c r="AL531" s="4" t="s">
        <v>138</v>
      </c>
      <c r="AM531" s="4" t="s">
        <v>139</v>
      </c>
      <c r="AN531" s="4" t="s">
        <v>140</v>
      </c>
      <c r="AO531" s="4" t="s">
        <v>141</v>
      </c>
      <c r="AP531" s="4" t="s">
        <v>116</v>
      </c>
      <c r="AQ531" s="4" t="s">
        <v>6775</v>
      </c>
      <c r="AR531" s="4" t="s">
        <v>76</v>
      </c>
      <c r="AS531" s="4" t="s">
        <v>4967</v>
      </c>
      <c r="AT531" s="4" t="s">
        <v>1616</v>
      </c>
      <c r="AU531" s="4" t="s">
        <v>3280</v>
      </c>
      <c r="AV531" s="4" t="s">
        <v>2029</v>
      </c>
      <c r="AW531" s="4" t="s">
        <v>4968</v>
      </c>
      <c r="AX531" s="4" t="s">
        <v>2030</v>
      </c>
      <c r="AY531" s="4" t="s">
        <v>4969</v>
      </c>
      <c r="AZ531" s="4" t="s">
        <v>4970</v>
      </c>
      <c r="BA531" s="4" t="s">
        <v>3802</v>
      </c>
      <c r="BB531" s="4" t="s">
        <v>2332</v>
      </c>
      <c r="BC531" s="4" t="s">
        <v>6414</v>
      </c>
      <c r="BD531" s="4" t="s">
        <v>6776</v>
      </c>
      <c r="BE531" s="4" t="s">
        <v>4971</v>
      </c>
      <c r="BF531" s="4" t="s">
        <v>4972</v>
      </c>
      <c r="BG531" s="4" t="s">
        <v>4973</v>
      </c>
      <c r="BH531" s="4" t="s">
        <v>4974</v>
      </c>
      <c r="BI531" s="4" t="s">
        <v>4975</v>
      </c>
      <c r="BJ531" s="4" t="s">
        <v>4976</v>
      </c>
      <c r="BK531" s="4" t="s">
        <v>1541</v>
      </c>
      <c r="BL531" s="4" t="s">
        <v>4977</v>
      </c>
      <c r="BM531" s="4" t="s">
        <v>6418</v>
      </c>
      <c r="BN531" s="4" t="s">
        <v>4978</v>
      </c>
      <c r="BO531" s="4" t="s">
        <v>1880</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6777</v>
      </c>
      <c r="B532" s="4" t="s">
        <v>112</v>
      </c>
      <c r="C532" s="29">
        <v>20241220</v>
      </c>
      <c r="D532" s="4" t="s">
        <v>6778</v>
      </c>
      <c r="E532" s="4" t="s">
        <v>116</v>
      </c>
      <c r="F532" s="4" t="s">
        <v>6779</v>
      </c>
      <c r="G532" s="4" t="s">
        <v>116</v>
      </c>
      <c r="H532" s="4" t="s">
        <v>6780</v>
      </c>
      <c r="I532" s="4" t="s">
        <v>116</v>
      </c>
      <c r="J532" s="4" t="s">
        <v>116</v>
      </c>
      <c r="K532" s="4" t="s">
        <v>116</v>
      </c>
      <c r="L532" s="4" t="s">
        <v>116</v>
      </c>
      <c r="M532" s="5" t="s">
        <v>6398</v>
      </c>
      <c r="N532" s="5" t="s">
        <v>6781</v>
      </c>
      <c r="O532" s="4" t="s">
        <v>112</v>
      </c>
      <c r="P532" s="6" t="s">
        <v>122</v>
      </c>
      <c r="Q532" s="7" t="s">
        <v>122</v>
      </c>
      <c r="R532" s="7" t="s">
        <v>122</v>
      </c>
      <c r="S532" s="9" t="s">
        <v>6782</v>
      </c>
      <c r="T532" s="30">
        <v>9782409011597</v>
      </c>
      <c r="U532" s="4" t="s">
        <v>124</v>
      </c>
      <c r="V532" s="29">
        <v>9782409011528</v>
      </c>
      <c r="W532" s="4" t="s">
        <v>125</v>
      </c>
      <c r="X532" s="4" t="s">
        <v>126</v>
      </c>
      <c r="Y532" s="4" t="s">
        <v>112</v>
      </c>
      <c r="Z532" s="29">
        <v>2017</v>
      </c>
      <c r="AA532" s="4" t="s">
        <v>127</v>
      </c>
      <c r="AB532" s="4" t="s">
        <v>128</v>
      </c>
      <c r="AC532" s="4" t="s">
        <v>129</v>
      </c>
      <c r="AD532" s="4" t="s">
        <v>130</v>
      </c>
      <c r="AE532" s="4" t="s">
        <v>131</v>
      </c>
      <c r="AF532" s="4" t="s">
        <v>132</v>
      </c>
      <c r="AG532" s="4" t="s">
        <v>133</v>
      </c>
      <c r="AH532" s="4" t="s">
        <v>134</v>
      </c>
      <c r="AI532" s="4" t="s">
        <v>135</v>
      </c>
      <c r="AJ532" s="4" t="s">
        <v>136</v>
      </c>
      <c r="AK532" s="4" t="s">
        <v>137</v>
      </c>
      <c r="AL532" s="4" t="s">
        <v>138</v>
      </c>
      <c r="AM532" s="4" t="s">
        <v>139</v>
      </c>
      <c r="AN532" s="4" t="s">
        <v>140</v>
      </c>
      <c r="AO532" s="4" t="s">
        <v>141</v>
      </c>
      <c r="AP532" s="4" t="s">
        <v>116</v>
      </c>
      <c r="AQ532" s="4" t="s">
        <v>6783</v>
      </c>
      <c r="AR532" s="4" t="s">
        <v>76</v>
      </c>
      <c r="AS532" s="4" t="s">
        <v>6784</v>
      </c>
      <c r="AT532" s="4" t="s">
        <v>6785</v>
      </c>
      <c r="AU532" s="4" t="s">
        <v>6786</v>
      </c>
      <c r="AV532" s="4" t="s">
        <v>6787</v>
      </c>
      <c r="AW532" s="4" t="s">
        <v>6788</v>
      </c>
      <c r="AX532" s="4" t="s">
        <v>6789</v>
      </c>
      <c r="AY532" s="4" t="s">
        <v>6790</v>
      </c>
      <c r="AZ532" s="4" t="s">
        <v>6791</v>
      </c>
      <c r="BA532" s="4" t="s">
        <v>2246</v>
      </c>
      <c r="BB532" s="4" t="s">
        <v>6792</v>
      </c>
      <c r="BC532" s="4" t="s">
        <v>6793</v>
      </c>
      <c r="BD532" s="4" t="s">
        <v>6102</v>
      </c>
      <c r="BE532" s="4" t="s">
        <v>3876</v>
      </c>
      <c r="BF532" s="4" t="s">
        <v>6794</v>
      </c>
      <c r="BG532" s="4" t="s">
        <v>3205</v>
      </c>
      <c r="BH532" s="4" t="s">
        <v>6795</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6796</v>
      </c>
      <c r="B533" s="4" t="s">
        <v>112</v>
      </c>
      <c r="C533" s="29">
        <v>20241220</v>
      </c>
      <c r="D533" s="4" t="s">
        <v>6797</v>
      </c>
      <c r="E533" s="4" t="s">
        <v>6798</v>
      </c>
      <c r="F533" s="4" t="s">
        <v>6799</v>
      </c>
      <c r="G533" s="4" t="s">
        <v>116</v>
      </c>
      <c r="H533" s="4" t="s">
        <v>6800</v>
      </c>
      <c r="I533" s="4" t="s">
        <v>116</v>
      </c>
      <c r="J533" s="4" t="s">
        <v>116</v>
      </c>
      <c r="K533" s="4" t="s">
        <v>116</v>
      </c>
      <c r="L533" s="4" t="s">
        <v>116</v>
      </c>
      <c r="M533" s="5" t="s">
        <v>6391</v>
      </c>
      <c r="N533" s="5" t="s">
        <v>2748</v>
      </c>
      <c r="O533" s="4" t="s">
        <v>112</v>
      </c>
      <c r="P533" s="6" t="s">
        <v>122</v>
      </c>
      <c r="Q533" s="7" t="s">
        <v>122</v>
      </c>
      <c r="R533" s="7" t="s">
        <v>122</v>
      </c>
      <c r="S533" s="9" t="s">
        <v>6801</v>
      </c>
      <c r="T533" s="30">
        <v>9782409009129</v>
      </c>
      <c r="U533" s="4" t="s">
        <v>124</v>
      </c>
      <c r="V533" s="29">
        <v>9782409007934</v>
      </c>
      <c r="W533" s="4" t="s">
        <v>125</v>
      </c>
      <c r="X533" s="4" t="s">
        <v>126</v>
      </c>
      <c r="Y533" s="4" t="s">
        <v>112</v>
      </c>
      <c r="Z533" s="29">
        <v>2017</v>
      </c>
      <c r="AA533" s="4" t="s">
        <v>127</v>
      </c>
      <c r="AB533" s="4" t="s">
        <v>128</v>
      </c>
      <c r="AC533" s="4" t="s">
        <v>129</v>
      </c>
      <c r="AD533" s="4" t="s">
        <v>130</v>
      </c>
      <c r="AE533" s="4" t="s">
        <v>131</v>
      </c>
      <c r="AF533" s="4" t="s">
        <v>132</v>
      </c>
      <c r="AG533" s="4" t="s">
        <v>133</v>
      </c>
      <c r="AH533" s="4" t="s">
        <v>134</v>
      </c>
      <c r="AI533" s="4" t="s">
        <v>135</v>
      </c>
      <c r="AJ533" s="4" t="s">
        <v>136</v>
      </c>
      <c r="AK533" s="4" t="s">
        <v>137</v>
      </c>
      <c r="AL533" s="4" t="s">
        <v>138</v>
      </c>
      <c r="AM533" s="4" t="s">
        <v>139</v>
      </c>
      <c r="AN533" s="4" t="s">
        <v>140</v>
      </c>
      <c r="AO533" s="4" t="s">
        <v>141</v>
      </c>
      <c r="AP533" s="4" t="s">
        <v>116</v>
      </c>
      <c r="AQ533" s="4" t="s">
        <v>6802</v>
      </c>
      <c r="AR533" s="4" t="s">
        <v>76</v>
      </c>
      <c r="AS533" s="4" t="s">
        <v>6803</v>
      </c>
      <c r="AT533" s="4" t="s">
        <v>417</v>
      </c>
      <c r="AU533" s="4" t="s">
        <v>6804</v>
      </c>
      <c r="AV533" s="4" t="s">
        <v>1400</v>
      </c>
      <c r="AW533" s="4" t="s">
        <v>1401</v>
      </c>
      <c r="AX533" s="4" t="s">
        <v>6805</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6806</v>
      </c>
      <c r="B534" s="4" t="s">
        <v>112</v>
      </c>
      <c r="C534" s="29">
        <v>20241220</v>
      </c>
      <c r="D534" s="4" t="s">
        <v>6807</v>
      </c>
      <c r="E534" s="4" t="s">
        <v>6808</v>
      </c>
      <c r="F534" s="4" t="s">
        <v>6809</v>
      </c>
      <c r="G534" s="4" t="s">
        <v>116</v>
      </c>
      <c r="H534" s="4" t="s">
        <v>6810</v>
      </c>
      <c r="I534" s="4" t="s">
        <v>116</v>
      </c>
      <c r="J534" s="4" t="s">
        <v>116</v>
      </c>
      <c r="K534" s="4" t="s">
        <v>116</v>
      </c>
      <c r="L534" s="4" t="s">
        <v>116</v>
      </c>
      <c r="M534" s="5" t="s">
        <v>6318</v>
      </c>
      <c r="N534" s="5" t="s">
        <v>2020</v>
      </c>
      <c r="O534" s="4" t="s">
        <v>112</v>
      </c>
      <c r="P534" s="6" t="s">
        <v>122</v>
      </c>
      <c r="Q534" s="7" t="s">
        <v>122</v>
      </c>
      <c r="R534" s="7" t="s">
        <v>122</v>
      </c>
      <c r="S534" s="9" t="s">
        <v>6811</v>
      </c>
      <c r="T534" s="30">
        <v>9782409008757</v>
      </c>
      <c r="U534" s="4" t="s">
        <v>124</v>
      </c>
      <c r="V534" s="29">
        <v>9782409007576</v>
      </c>
      <c r="W534" s="4" t="s">
        <v>125</v>
      </c>
      <c r="X534" s="4" t="s">
        <v>126</v>
      </c>
      <c r="Y534" s="4" t="s">
        <v>112</v>
      </c>
      <c r="Z534" s="29">
        <v>2017</v>
      </c>
      <c r="AA534" s="4" t="s">
        <v>127</v>
      </c>
      <c r="AB534" s="4" t="s">
        <v>164</v>
      </c>
      <c r="AC534" s="4" t="s">
        <v>129</v>
      </c>
      <c r="AD534" s="4" t="s">
        <v>130</v>
      </c>
      <c r="AE534" s="4" t="s">
        <v>131</v>
      </c>
      <c r="AF534" s="4" t="s">
        <v>132</v>
      </c>
      <c r="AG534" s="4" t="s">
        <v>133</v>
      </c>
      <c r="AH534" s="4" t="s">
        <v>134</v>
      </c>
      <c r="AI534" s="4" t="s">
        <v>135</v>
      </c>
      <c r="AJ534" s="4" t="s">
        <v>136</v>
      </c>
      <c r="AK534" s="4" t="s">
        <v>137</v>
      </c>
      <c r="AL534" s="4" t="s">
        <v>138</v>
      </c>
      <c r="AM534" s="4" t="s">
        <v>139</v>
      </c>
      <c r="AN534" s="4" t="s">
        <v>140</v>
      </c>
      <c r="AO534" s="4" t="s">
        <v>141</v>
      </c>
      <c r="AP534" s="4" t="s">
        <v>116</v>
      </c>
      <c r="AQ534" s="4" t="s">
        <v>6812</v>
      </c>
      <c r="AR534" s="4" t="s">
        <v>76</v>
      </c>
      <c r="AS534" s="4" t="s">
        <v>6813</v>
      </c>
      <c r="AT534" s="4" t="s">
        <v>6814</v>
      </c>
      <c r="AU534" s="4" t="s">
        <v>6815</v>
      </c>
      <c r="AV534" s="4" t="s">
        <v>6816</v>
      </c>
      <c r="AW534" s="4" t="s">
        <v>6817</v>
      </c>
      <c r="AX534" s="4" t="s">
        <v>6818</v>
      </c>
      <c r="AY534" s="4" t="s">
        <v>6819</v>
      </c>
      <c r="AZ534" s="4" t="s">
        <v>6820</v>
      </c>
      <c r="BA534" s="4" t="s">
        <v>6821</v>
      </c>
      <c r="BB534" s="4" t="s">
        <v>6822</v>
      </c>
      <c r="BC534" s="4" t="s">
        <v>6823</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6824</v>
      </c>
      <c r="B535" s="4" t="s">
        <v>112</v>
      </c>
      <c r="C535" s="29">
        <v>20241220</v>
      </c>
      <c r="D535" s="4" t="s">
        <v>6825</v>
      </c>
      <c r="E535" s="4" t="s">
        <v>6826</v>
      </c>
      <c r="F535" s="4" t="s">
        <v>6827</v>
      </c>
      <c r="G535" s="4" t="s">
        <v>116</v>
      </c>
      <c r="H535" s="4" t="s">
        <v>6828</v>
      </c>
      <c r="I535" s="4" t="s">
        <v>6829</v>
      </c>
      <c r="J535" s="4" t="s">
        <v>116</v>
      </c>
      <c r="K535" s="4" t="s">
        <v>116</v>
      </c>
      <c r="L535" s="4" t="s">
        <v>116</v>
      </c>
      <c r="M535" s="5" t="s">
        <v>6318</v>
      </c>
      <c r="N535" s="5" t="s">
        <v>6830</v>
      </c>
      <c r="O535" s="4" t="s">
        <v>112</v>
      </c>
      <c r="P535" s="6" t="s">
        <v>122</v>
      </c>
      <c r="Q535" s="7" t="s">
        <v>122</v>
      </c>
      <c r="R535" s="7" t="s">
        <v>122</v>
      </c>
      <c r="S535" s="9" t="s">
        <v>6831</v>
      </c>
      <c r="T535" s="30">
        <v>9782409008696</v>
      </c>
      <c r="U535" s="4" t="s">
        <v>124</v>
      </c>
      <c r="V535" s="29">
        <v>9782409007910</v>
      </c>
      <c r="W535" s="4" t="s">
        <v>125</v>
      </c>
      <c r="X535" s="4" t="s">
        <v>126</v>
      </c>
      <c r="Y535" s="4" t="s">
        <v>112</v>
      </c>
      <c r="Z535" s="29">
        <v>2017</v>
      </c>
      <c r="AA535" s="4" t="s">
        <v>127</v>
      </c>
      <c r="AB535" s="4" t="s">
        <v>769</v>
      </c>
      <c r="AC535" s="4" t="s">
        <v>129</v>
      </c>
      <c r="AD535" s="4" t="s">
        <v>130</v>
      </c>
      <c r="AE535" s="4" t="s">
        <v>131</v>
      </c>
      <c r="AF535" s="4" t="s">
        <v>132</v>
      </c>
      <c r="AG535" s="4" t="s">
        <v>133</v>
      </c>
      <c r="AH535" s="4" t="s">
        <v>134</v>
      </c>
      <c r="AI535" s="4" t="s">
        <v>135</v>
      </c>
      <c r="AJ535" s="4" t="s">
        <v>136</v>
      </c>
      <c r="AK535" s="4" t="s">
        <v>137</v>
      </c>
      <c r="AL535" s="4" t="s">
        <v>138</v>
      </c>
      <c r="AM535" s="4" t="s">
        <v>139</v>
      </c>
      <c r="AN535" s="4" t="s">
        <v>140</v>
      </c>
      <c r="AO535" s="4" t="s">
        <v>141</v>
      </c>
      <c r="AP535" s="4" t="s">
        <v>116</v>
      </c>
      <c r="AQ535" s="4" t="s">
        <v>6832</v>
      </c>
      <c r="AR535" s="4" t="s">
        <v>76</v>
      </c>
      <c r="AS535" s="4" t="s">
        <v>1212</v>
      </c>
      <c r="AT535" s="4" t="s">
        <v>2740</v>
      </c>
      <c r="AU535" s="4" t="s">
        <v>6833</v>
      </c>
      <c r="AV535" s="4" t="s">
        <v>6834</v>
      </c>
      <c r="AW535" s="4" t="s">
        <v>6835</v>
      </c>
      <c r="AX535" s="4" t="s">
        <v>6836</v>
      </c>
      <c r="AY535" s="4" t="s">
        <v>6837</v>
      </c>
      <c r="AZ535" s="4" t="s">
        <v>6838</v>
      </c>
      <c r="BA535" s="4" t="s">
        <v>6839</v>
      </c>
      <c r="BB535" s="4" t="s">
        <v>6840</v>
      </c>
      <c r="BC535" s="4" t="s">
        <v>1226</v>
      </c>
      <c r="BD535" s="4" t="s">
        <v>6841</v>
      </c>
      <c r="BE535" s="4" t="s">
        <v>6842</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6843</v>
      </c>
      <c r="B536" s="4" t="s">
        <v>112</v>
      </c>
      <c r="C536" s="29">
        <v>20241220</v>
      </c>
      <c r="D536" s="4" t="s">
        <v>365</v>
      </c>
      <c r="E536" s="4" t="s">
        <v>6844</v>
      </c>
      <c r="F536" s="4" t="s">
        <v>6845</v>
      </c>
      <c r="G536" s="4" t="s">
        <v>116</v>
      </c>
      <c r="H536" s="4" t="s">
        <v>368</v>
      </c>
      <c r="I536" s="4" t="s">
        <v>116</v>
      </c>
      <c r="J536" s="4" t="s">
        <v>116</v>
      </c>
      <c r="K536" s="4" t="s">
        <v>116</v>
      </c>
      <c r="L536" s="4" t="s">
        <v>116</v>
      </c>
      <c r="M536" s="5" t="s">
        <v>6469</v>
      </c>
      <c r="N536" s="5" t="s">
        <v>2000</v>
      </c>
      <c r="O536" s="4" t="s">
        <v>112</v>
      </c>
      <c r="P536" s="6" t="s">
        <v>122</v>
      </c>
      <c r="Q536" s="7" t="s">
        <v>122</v>
      </c>
      <c r="R536" s="7" t="s">
        <v>122</v>
      </c>
      <c r="S536" s="9" t="s">
        <v>6846</v>
      </c>
      <c r="T536" s="30">
        <v>9782409011214</v>
      </c>
      <c r="U536" s="4" t="s">
        <v>124</v>
      </c>
      <c r="V536" s="29">
        <v>9782409011054</v>
      </c>
      <c r="W536" s="4" t="s">
        <v>125</v>
      </c>
      <c r="X536" s="4" t="s">
        <v>126</v>
      </c>
      <c r="Y536" s="4" t="s">
        <v>112</v>
      </c>
      <c r="Z536" s="29">
        <v>2017</v>
      </c>
      <c r="AA536" s="4" t="s">
        <v>127</v>
      </c>
      <c r="AB536" s="4" t="s">
        <v>222</v>
      </c>
      <c r="AC536" s="4" t="s">
        <v>129</v>
      </c>
      <c r="AD536" s="4" t="s">
        <v>130</v>
      </c>
      <c r="AE536" s="4" t="s">
        <v>131</v>
      </c>
      <c r="AF536" s="4" t="s">
        <v>132</v>
      </c>
      <c r="AG536" s="4" t="s">
        <v>133</v>
      </c>
      <c r="AH536" s="4" t="s">
        <v>134</v>
      </c>
      <c r="AI536" s="4" t="s">
        <v>135</v>
      </c>
      <c r="AJ536" s="4" t="s">
        <v>136</v>
      </c>
      <c r="AK536" s="4" t="s">
        <v>137</v>
      </c>
      <c r="AL536" s="4" t="s">
        <v>138</v>
      </c>
      <c r="AM536" s="4" t="s">
        <v>139</v>
      </c>
      <c r="AN536" s="4" t="s">
        <v>140</v>
      </c>
      <c r="AO536" s="4" t="s">
        <v>141</v>
      </c>
      <c r="AP536" s="4" t="s">
        <v>116</v>
      </c>
      <c r="AQ536" s="4" t="s">
        <v>6847</v>
      </c>
      <c r="AR536" s="4" t="s">
        <v>76</v>
      </c>
      <c r="AS536" s="4" t="s">
        <v>6848</v>
      </c>
      <c r="AT536" s="4" t="s">
        <v>6849</v>
      </c>
      <c r="AU536" s="4" t="s">
        <v>6850</v>
      </c>
      <c r="AV536" s="4" t="s">
        <v>6851</v>
      </c>
      <c r="AW536" s="4" t="s">
        <v>3434</v>
      </c>
      <c r="AX536" s="4" t="s">
        <v>116</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6852</v>
      </c>
      <c r="B537" s="4" t="s">
        <v>112</v>
      </c>
      <c r="C537" s="29">
        <v>20241220</v>
      </c>
      <c r="D537" s="4" t="s">
        <v>6853</v>
      </c>
      <c r="E537" s="4" t="s">
        <v>6854</v>
      </c>
      <c r="F537" s="4" t="s">
        <v>6855</v>
      </c>
      <c r="G537" s="4" t="s">
        <v>116</v>
      </c>
      <c r="H537" s="4" t="s">
        <v>6856</v>
      </c>
      <c r="I537" s="4" t="s">
        <v>116</v>
      </c>
      <c r="J537" s="4" t="s">
        <v>116</v>
      </c>
      <c r="K537" s="4" t="s">
        <v>116</v>
      </c>
      <c r="L537" s="4" t="s">
        <v>116</v>
      </c>
      <c r="M537" s="5" t="s">
        <v>6270</v>
      </c>
      <c r="N537" s="5" t="s">
        <v>6857</v>
      </c>
      <c r="O537" s="4" t="s">
        <v>112</v>
      </c>
      <c r="P537" s="6" t="s">
        <v>122</v>
      </c>
      <c r="Q537" s="7" t="s">
        <v>122</v>
      </c>
      <c r="R537" s="7" t="s">
        <v>122</v>
      </c>
      <c r="S537" s="9" t="s">
        <v>6858</v>
      </c>
      <c r="T537" s="30">
        <v>9782409008160</v>
      </c>
      <c r="U537" s="4" t="s">
        <v>124</v>
      </c>
      <c r="V537" s="29">
        <v>9782409007613</v>
      </c>
      <c r="W537" s="4" t="s">
        <v>125</v>
      </c>
      <c r="X537" s="4" t="s">
        <v>126</v>
      </c>
      <c r="Y537" s="4" t="s">
        <v>112</v>
      </c>
      <c r="Z537" s="29">
        <v>2017</v>
      </c>
      <c r="AA537" s="4" t="s">
        <v>127</v>
      </c>
      <c r="AB537" s="4" t="s">
        <v>152</v>
      </c>
      <c r="AC537" s="4" t="s">
        <v>129</v>
      </c>
      <c r="AD537" s="4" t="s">
        <v>130</v>
      </c>
      <c r="AE537" s="4" t="s">
        <v>131</v>
      </c>
      <c r="AF537" s="4" t="s">
        <v>132</v>
      </c>
      <c r="AG537" s="4" t="s">
        <v>133</v>
      </c>
      <c r="AH537" s="4" t="s">
        <v>134</v>
      </c>
      <c r="AI537" s="4" t="s">
        <v>135</v>
      </c>
      <c r="AJ537" s="4" t="s">
        <v>136</v>
      </c>
      <c r="AK537" s="4" t="s">
        <v>137</v>
      </c>
      <c r="AL537" s="4" t="s">
        <v>138</v>
      </c>
      <c r="AM537" s="4" t="s">
        <v>139</v>
      </c>
      <c r="AN537" s="4" t="s">
        <v>140</v>
      </c>
      <c r="AO537" s="4" t="s">
        <v>141</v>
      </c>
      <c r="AP537" s="4" t="s">
        <v>116</v>
      </c>
      <c r="AQ537" s="4" t="s">
        <v>6859</v>
      </c>
      <c r="AR537" s="4" t="s">
        <v>76</v>
      </c>
      <c r="AS537" s="4" t="s">
        <v>6860</v>
      </c>
      <c r="AT537" s="4" t="s">
        <v>6861</v>
      </c>
      <c r="AU537" s="4" t="s">
        <v>6862</v>
      </c>
      <c r="AV537" s="4" t="s">
        <v>6863</v>
      </c>
      <c r="AW537" s="4" t="s">
        <v>1096</v>
      </c>
      <c r="AX537" s="4" t="s">
        <v>116</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6864</v>
      </c>
      <c r="B538" s="4" t="s">
        <v>112</v>
      </c>
      <c r="C538" s="29">
        <v>20241220</v>
      </c>
      <c r="D538" s="4" t="s">
        <v>511</v>
      </c>
      <c r="E538" s="4" t="s">
        <v>6865</v>
      </c>
      <c r="F538" s="4" t="s">
        <v>6866</v>
      </c>
      <c r="G538" s="4" t="s">
        <v>116</v>
      </c>
      <c r="H538" s="4" t="s">
        <v>6867</v>
      </c>
      <c r="I538" s="4" t="s">
        <v>116</v>
      </c>
      <c r="J538" s="4" t="s">
        <v>116</v>
      </c>
      <c r="K538" s="4" t="s">
        <v>116</v>
      </c>
      <c r="L538" s="4" t="s">
        <v>116</v>
      </c>
      <c r="M538" s="5" t="s">
        <v>6270</v>
      </c>
      <c r="N538" s="5" t="s">
        <v>2037</v>
      </c>
      <c r="O538" s="4" t="s">
        <v>112</v>
      </c>
      <c r="P538" s="6" t="s">
        <v>122</v>
      </c>
      <c r="Q538" s="7" t="s">
        <v>122</v>
      </c>
      <c r="R538" s="7" t="s">
        <v>122</v>
      </c>
      <c r="S538" s="9" t="s">
        <v>6868</v>
      </c>
      <c r="T538" s="30">
        <v>9782409008184</v>
      </c>
      <c r="U538" s="4" t="s">
        <v>124</v>
      </c>
      <c r="V538" s="29">
        <v>9782409006890</v>
      </c>
      <c r="W538" s="4" t="s">
        <v>125</v>
      </c>
      <c r="X538" s="4" t="s">
        <v>126</v>
      </c>
      <c r="Y538" s="4" t="s">
        <v>112</v>
      </c>
      <c r="Z538" s="29">
        <v>2017</v>
      </c>
      <c r="AA538" s="4" t="s">
        <v>127</v>
      </c>
      <c r="AB538" s="4" t="s">
        <v>769</v>
      </c>
      <c r="AC538" s="4" t="s">
        <v>129</v>
      </c>
      <c r="AD538" s="4" t="s">
        <v>130</v>
      </c>
      <c r="AE538" s="4" t="s">
        <v>131</v>
      </c>
      <c r="AF538" s="4" t="s">
        <v>132</v>
      </c>
      <c r="AG538" s="4" t="s">
        <v>133</v>
      </c>
      <c r="AH538" s="4" t="s">
        <v>134</v>
      </c>
      <c r="AI538" s="4" t="s">
        <v>135</v>
      </c>
      <c r="AJ538" s="4" t="s">
        <v>136</v>
      </c>
      <c r="AK538" s="4" t="s">
        <v>137</v>
      </c>
      <c r="AL538" s="4" t="s">
        <v>138</v>
      </c>
      <c r="AM538" s="4" t="s">
        <v>139</v>
      </c>
      <c r="AN538" s="4" t="s">
        <v>140</v>
      </c>
      <c r="AO538" s="4" t="s">
        <v>141</v>
      </c>
      <c r="AP538" s="4" t="s">
        <v>116</v>
      </c>
      <c r="AQ538" s="4" t="s">
        <v>6869</v>
      </c>
      <c r="AR538" s="4" t="s">
        <v>76</v>
      </c>
      <c r="AS538" s="4" t="s">
        <v>6870</v>
      </c>
      <c r="AT538" s="4" t="s">
        <v>6871</v>
      </c>
      <c r="AU538" s="4" t="s">
        <v>6872</v>
      </c>
      <c r="AV538" s="4" t="s">
        <v>6873</v>
      </c>
      <c r="AW538" s="4" t="s">
        <v>6874</v>
      </c>
      <c r="AX538" s="4" t="s">
        <v>116</v>
      </c>
      <c r="AY538" s="4" t="s">
        <v>116</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6875</v>
      </c>
      <c r="B539" s="4" t="s">
        <v>112</v>
      </c>
      <c r="C539" s="29">
        <v>20241220</v>
      </c>
      <c r="D539" s="4" t="s">
        <v>6876</v>
      </c>
      <c r="E539" s="4" t="s">
        <v>6877</v>
      </c>
      <c r="F539" s="4" t="s">
        <v>6878</v>
      </c>
      <c r="G539" s="4" t="s">
        <v>116</v>
      </c>
      <c r="H539" s="4" t="s">
        <v>6879</v>
      </c>
      <c r="I539" s="4" t="s">
        <v>116</v>
      </c>
      <c r="J539" s="4" t="s">
        <v>116</v>
      </c>
      <c r="K539" s="4" t="s">
        <v>116</v>
      </c>
      <c r="L539" s="4" t="s">
        <v>116</v>
      </c>
      <c r="M539" s="5" t="s">
        <v>6391</v>
      </c>
      <c r="N539" s="5" t="s">
        <v>935</v>
      </c>
      <c r="O539" s="4" t="s">
        <v>112</v>
      </c>
      <c r="P539" s="6" t="s">
        <v>122</v>
      </c>
      <c r="Q539" s="7" t="s">
        <v>122</v>
      </c>
      <c r="R539" s="7" t="s">
        <v>122</v>
      </c>
      <c r="S539" s="9" t="s">
        <v>6880</v>
      </c>
      <c r="T539" s="30">
        <v>9782409009136</v>
      </c>
      <c r="U539" s="4" t="s">
        <v>124</v>
      </c>
      <c r="V539" s="29">
        <v>9782409005374</v>
      </c>
      <c r="W539" s="4" t="s">
        <v>125</v>
      </c>
      <c r="X539" s="4" t="s">
        <v>126</v>
      </c>
      <c r="Y539" s="4" t="s">
        <v>112</v>
      </c>
      <c r="Z539" s="29">
        <v>2017</v>
      </c>
      <c r="AA539" s="4" t="s">
        <v>127</v>
      </c>
      <c r="AB539" s="4" t="s">
        <v>260</v>
      </c>
      <c r="AC539" s="4" t="s">
        <v>129</v>
      </c>
      <c r="AD539" s="4" t="s">
        <v>130</v>
      </c>
      <c r="AE539" s="4" t="s">
        <v>131</v>
      </c>
      <c r="AF539" s="4" t="s">
        <v>132</v>
      </c>
      <c r="AG539" s="4" t="s">
        <v>133</v>
      </c>
      <c r="AH539" s="4" t="s">
        <v>134</v>
      </c>
      <c r="AI539" s="4" t="s">
        <v>135</v>
      </c>
      <c r="AJ539" s="4" t="s">
        <v>136</v>
      </c>
      <c r="AK539" s="4" t="s">
        <v>137</v>
      </c>
      <c r="AL539" s="4" t="s">
        <v>138</v>
      </c>
      <c r="AM539" s="4" t="s">
        <v>139</v>
      </c>
      <c r="AN539" s="4" t="s">
        <v>140</v>
      </c>
      <c r="AO539" s="4" t="s">
        <v>141</v>
      </c>
      <c r="AP539" s="4" t="s">
        <v>116</v>
      </c>
      <c r="AQ539" s="4" t="s">
        <v>6881</v>
      </c>
      <c r="AR539" s="4" t="s">
        <v>76</v>
      </c>
      <c r="AS539" s="4" t="s">
        <v>1610</v>
      </c>
      <c r="AT539" s="4" t="s">
        <v>2301</v>
      </c>
      <c r="AU539" s="4" t="s">
        <v>6882</v>
      </c>
      <c r="AV539" s="4" t="s">
        <v>2377</v>
      </c>
      <c r="AW539" s="4" t="s">
        <v>2032</v>
      </c>
      <c r="AX539" s="4" t="s">
        <v>6883</v>
      </c>
      <c r="AY539" s="4" t="s">
        <v>116</v>
      </c>
      <c r="AZ539" s="4" t="s">
        <v>116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6884</v>
      </c>
      <c r="B540" s="4" t="s">
        <v>112</v>
      </c>
      <c r="C540" s="29">
        <v>20241220</v>
      </c>
      <c r="D540" s="4" t="s">
        <v>6885</v>
      </c>
      <c r="E540" s="4" t="s">
        <v>6886</v>
      </c>
      <c r="F540" s="4" t="s">
        <v>6887</v>
      </c>
      <c r="G540" s="4" t="s">
        <v>116</v>
      </c>
      <c r="H540" s="4" t="s">
        <v>6888</v>
      </c>
      <c r="I540" s="4" t="s">
        <v>116</v>
      </c>
      <c r="J540" s="4" t="s">
        <v>116</v>
      </c>
      <c r="K540" s="4" t="s">
        <v>116</v>
      </c>
      <c r="L540" s="4" t="s">
        <v>116</v>
      </c>
      <c r="M540" s="5" t="s">
        <v>6469</v>
      </c>
      <c r="N540" s="5" t="s">
        <v>4956</v>
      </c>
      <c r="O540" s="4" t="s">
        <v>112</v>
      </c>
      <c r="P540" s="6" t="s">
        <v>122</v>
      </c>
      <c r="Q540" s="7" t="s">
        <v>122</v>
      </c>
      <c r="R540" s="7" t="s">
        <v>122</v>
      </c>
      <c r="S540" s="9" t="s">
        <v>6889</v>
      </c>
      <c r="T540" s="30">
        <v>9782409011177</v>
      </c>
      <c r="U540" s="4" t="s">
        <v>124</v>
      </c>
      <c r="V540" s="29">
        <v>9782409011009</v>
      </c>
      <c r="W540" s="4" t="s">
        <v>125</v>
      </c>
      <c r="X540" s="4" t="s">
        <v>126</v>
      </c>
      <c r="Y540" s="4" t="s">
        <v>112</v>
      </c>
      <c r="Z540" s="29">
        <v>2017</v>
      </c>
      <c r="AA540" s="4" t="s">
        <v>127</v>
      </c>
      <c r="AB540" s="4" t="s">
        <v>152</v>
      </c>
      <c r="AC540" s="4" t="s">
        <v>129</v>
      </c>
      <c r="AD540" s="4" t="s">
        <v>130</v>
      </c>
      <c r="AE540" s="4" t="s">
        <v>131</v>
      </c>
      <c r="AF540" s="4" t="s">
        <v>132</v>
      </c>
      <c r="AG540" s="4" t="s">
        <v>133</v>
      </c>
      <c r="AH540" s="4" t="s">
        <v>134</v>
      </c>
      <c r="AI540" s="4" t="s">
        <v>135</v>
      </c>
      <c r="AJ540" s="4" t="s">
        <v>136</v>
      </c>
      <c r="AK540" s="4" t="s">
        <v>137</v>
      </c>
      <c r="AL540" s="4" t="s">
        <v>138</v>
      </c>
      <c r="AM540" s="4" t="s">
        <v>139</v>
      </c>
      <c r="AN540" s="4" t="s">
        <v>140</v>
      </c>
      <c r="AO540" s="4" t="s">
        <v>141</v>
      </c>
      <c r="AP540" s="4" t="s">
        <v>116</v>
      </c>
      <c r="AQ540" s="4" t="s">
        <v>6890</v>
      </c>
      <c r="AR540" s="4" t="s">
        <v>76</v>
      </c>
      <c r="AS540" s="4" t="s">
        <v>4592</v>
      </c>
      <c r="AT540" s="4" t="s">
        <v>4593</v>
      </c>
      <c r="AU540" s="4" t="s">
        <v>6891</v>
      </c>
      <c r="AV540" s="4" t="s">
        <v>6892</v>
      </c>
      <c r="AW540" s="4" t="s">
        <v>5457</v>
      </c>
      <c r="AX540" s="4" t="s">
        <v>5022</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6893</v>
      </c>
      <c r="B541" s="4" t="s">
        <v>112</v>
      </c>
      <c r="C541" s="29">
        <v>20241220</v>
      </c>
      <c r="D541" s="4" t="s">
        <v>6894</v>
      </c>
      <c r="E541" s="4" t="s">
        <v>6895</v>
      </c>
      <c r="F541" s="4" t="s">
        <v>6809</v>
      </c>
      <c r="G541" s="4" t="s">
        <v>116</v>
      </c>
      <c r="H541" s="4" t="s">
        <v>6810</v>
      </c>
      <c r="I541" s="4" t="s">
        <v>116</v>
      </c>
      <c r="J541" s="4" t="s">
        <v>116</v>
      </c>
      <c r="K541" s="4" t="s">
        <v>116</v>
      </c>
      <c r="L541" s="4" t="s">
        <v>116</v>
      </c>
      <c r="M541" s="5" t="s">
        <v>6398</v>
      </c>
      <c r="N541" s="5" t="s">
        <v>3261</v>
      </c>
      <c r="O541" s="4" t="s">
        <v>112</v>
      </c>
      <c r="P541" s="6" t="s">
        <v>122</v>
      </c>
      <c r="Q541" s="7" t="s">
        <v>122</v>
      </c>
      <c r="R541" s="7" t="s">
        <v>122</v>
      </c>
      <c r="S541" s="9" t="s">
        <v>6896</v>
      </c>
      <c r="T541" s="30">
        <v>9782409011627</v>
      </c>
      <c r="U541" s="4" t="s">
        <v>124</v>
      </c>
      <c r="V541" s="29">
        <v>9782409011320</v>
      </c>
      <c r="W541" s="4" t="s">
        <v>125</v>
      </c>
      <c r="X541" s="4" t="s">
        <v>126</v>
      </c>
      <c r="Y541" s="4" t="s">
        <v>112</v>
      </c>
      <c r="Z541" s="29">
        <v>2017</v>
      </c>
      <c r="AA541" s="4" t="s">
        <v>127</v>
      </c>
      <c r="AB541" s="4" t="s">
        <v>249</v>
      </c>
      <c r="AC541" s="4" t="s">
        <v>129</v>
      </c>
      <c r="AD541" s="4" t="s">
        <v>130</v>
      </c>
      <c r="AE541" s="4" t="s">
        <v>131</v>
      </c>
      <c r="AF541" s="4" t="s">
        <v>132</v>
      </c>
      <c r="AG541" s="4" t="s">
        <v>133</v>
      </c>
      <c r="AH541" s="4" t="s">
        <v>134</v>
      </c>
      <c r="AI541" s="4" t="s">
        <v>135</v>
      </c>
      <c r="AJ541" s="4" t="s">
        <v>136</v>
      </c>
      <c r="AK541" s="4" t="s">
        <v>137</v>
      </c>
      <c r="AL541" s="4" t="s">
        <v>138</v>
      </c>
      <c r="AM541" s="4" t="s">
        <v>139</v>
      </c>
      <c r="AN541" s="4" t="s">
        <v>140</v>
      </c>
      <c r="AO541" s="4" t="s">
        <v>141</v>
      </c>
      <c r="AP541" s="4" t="s">
        <v>116</v>
      </c>
      <c r="AQ541" s="4" t="s">
        <v>6897</v>
      </c>
      <c r="AR541" s="4" t="s">
        <v>76</v>
      </c>
      <c r="AS541" s="4" t="s">
        <v>4695</v>
      </c>
      <c r="AT541" s="4" t="s">
        <v>6898</v>
      </c>
      <c r="AU541" s="4" t="s">
        <v>6899</v>
      </c>
      <c r="AV541" s="4" t="s">
        <v>6900</v>
      </c>
      <c r="AW541" s="4" t="s">
        <v>6901</v>
      </c>
      <c r="AX541" s="4" t="s">
        <v>4653</v>
      </c>
      <c r="AY541" s="4" t="s">
        <v>6902</v>
      </c>
      <c r="AZ541" s="4" t="s">
        <v>4953</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6903</v>
      </c>
      <c r="B542" s="4" t="s">
        <v>112</v>
      </c>
      <c r="C542" s="29">
        <v>20241220</v>
      </c>
      <c r="D542" s="4" t="s">
        <v>6904</v>
      </c>
      <c r="E542" s="4" t="s">
        <v>2340</v>
      </c>
      <c r="F542" s="4" t="s">
        <v>2341</v>
      </c>
      <c r="G542" s="4" t="s">
        <v>116</v>
      </c>
      <c r="H542" s="4" t="s">
        <v>305</v>
      </c>
      <c r="I542" s="4" t="s">
        <v>306</v>
      </c>
      <c r="J542" s="4" t="s">
        <v>2342</v>
      </c>
      <c r="K542" s="4" t="s">
        <v>116</v>
      </c>
      <c r="L542" s="4" t="s">
        <v>116</v>
      </c>
      <c r="M542" s="5" t="s">
        <v>6270</v>
      </c>
      <c r="N542" s="5" t="s">
        <v>2778</v>
      </c>
      <c r="O542" s="4" t="s">
        <v>112</v>
      </c>
      <c r="P542" s="6" t="s">
        <v>122</v>
      </c>
      <c r="Q542" s="7" t="s">
        <v>122</v>
      </c>
      <c r="R542" s="7" t="s">
        <v>122</v>
      </c>
      <c r="S542" s="9" t="s">
        <v>6905</v>
      </c>
      <c r="T542" s="30">
        <v>9782409008139</v>
      </c>
      <c r="U542" s="4" t="s">
        <v>124</v>
      </c>
      <c r="V542" s="29">
        <v>9782409006876</v>
      </c>
      <c r="W542" s="4" t="s">
        <v>125</v>
      </c>
      <c r="X542" s="4" t="s">
        <v>126</v>
      </c>
      <c r="Y542" s="4" t="s">
        <v>112</v>
      </c>
      <c r="Z542" s="29">
        <v>2017</v>
      </c>
      <c r="AA542" s="4" t="s">
        <v>127</v>
      </c>
      <c r="AB542" s="4" t="s">
        <v>914</v>
      </c>
      <c r="AC542" s="4" t="s">
        <v>129</v>
      </c>
      <c r="AD542" s="4" t="s">
        <v>130</v>
      </c>
      <c r="AE542" s="4" t="s">
        <v>131</v>
      </c>
      <c r="AF542" s="4" t="s">
        <v>132</v>
      </c>
      <c r="AG542" s="4" t="s">
        <v>133</v>
      </c>
      <c r="AH542" s="4" t="s">
        <v>134</v>
      </c>
      <c r="AI542" s="4" t="s">
        <v>135</v>
      </c>
      <c r="AJ542" s="4" t="s">
        <v>136</v>
      </c>
      <c r="AK542" s="4" t="s">
        <v>137</v>
      </c>
      <c r="AL542" s="4" t="s">
        <v>138</v>
      </c>
      <c r="AM542" s="4" t="s">
        <v>139</v>
      </c>
      <c r="AN542" s="4" t="s">
        <v>140</v>
      </c>
      <c r="AO542" s="4" t="s">
        <v>141</v>
      </c>
      <c r="AP542" s="4" t="s">
        <v>116</v>
      </c>
      <c r="AQ542" s="4" t="s">
        <v>6906</v>
      </c>
      <c r="AR542" s="4" t="s">
        <v>76</v>
      </c>
      <c r="AS542" s="4" t="s">
        <v>311</v>
      </c>
      <c r="AT542" s="4" t="s">
        <v>1336</v>
      </c>
      <c r="AU542" s="4" t="s">
        <v>2346</v>
      </c>
      <c r="AV542" s="4" t="s">
        <v>312</v>
      </c>
      <c r="AW542" s="4" t="s">
        <v>2347</v>
      </c>
      <c r="AX542" s="4" t="s">
        <v>313</v>
      </c>
      <c r="AY542" s="4" t="s">
        <v>2348</v>
      </c>
      <c r="AZ542" s="4" t="s">
        <v>1072</v>
      </c>
      <c r="BA542" s="4" t="s">
        <v>2350</v>
      </c>
      <c r="BB542" s="4" t="s">
        <v>6907</v>
      </c>
      <c r="BC542" s="4" t="s">
        <v>2351</v>
      </c>
      <c r="BD542" s="4" t="s">
        <v>2352</v>
      </c>
      <c r="BE542" s="4" t="s">
        <v>2353</v>
      </c>
      <c r="BF542" s="4" t="s">
        <v>2354</v>
      </c>
      <c r="BG542" s="4" t="s">
        <v>2355</v>
      </c>
      <c r="BH542" s="4" t="s">
        <v>2356</v>
      </c>
      <c r="BI542" s="4" t="s">
        <v>2357</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6908</v>
      </c>
      <c r="B543" s="4" t="s">
        <v>112</v>
      </c>
      <c r="C543" s="29">
        <v>20241220</v>
      </c>
      <c r="D543" s="4" t="s">
        <v>6909</v>
      </c>
      <c r="E543" s="4" t="s">
        <v>116</v>
      </c>
      <c r="F543" s="4" t="s">
        <v>3690</v>
      </c>
      <c r="G543" s="4" t="s">
        <v>116</v>
      </c>
      <c r="H543" s="4" t="s">
        <v>3691</v>
      </c>
      <c r="I543" s="4" t="s">
        <v>116</v>
      </c>
      <c r="J543" s="4" t="s">
        <v>116</v>
      </c>
      <c r="K543" s="4" t="s">
        <v>116</v>
      </c>
      <c r="L543" s="4" t="s">
        <v>116</v>
      </c>
      <c r="M543" s="5" t="s">
        <v>6469</v>
      </c>
      <c r="N543" s="5" t="s">
        <v>6910</v>
      </c>
      <c r="O543" s="4" t="s">
        <v>112</v>
      </c>
      <c r="P543" s="6" t="s">
        <v>122</v>
      </c>
      <c r="Q543" s="7" t="s">
        <v>122</v>
      </c>
      <c r="R543" s="7" t="s">
        <v>122</v>
      </c>
      <c r="S543" s="9" t="s">
        <v>6911</v>
      </c>
      <c r="T543" s="30">
        <v>9782409011115</v>
      </c>
      <c r="U543" s="4" t="s">
        <v>124</v>
      </c>
      <c r="V543" s="29">
        <v>9782409010897</v>
      </c>
      <c r="W543" s="4" t="s">
        <v>125</v>
      </c>
      <c r="X543" s="4" t="s">
        <v>126</v>
      </c>
      <c r="Y543" s="4" t="s">
        <v>112</v>
      </c>
      <c r="Z543" s="29">
        <v>2017</v>
      </c>
      <c r="AA543" s="4" t="s">
        <v>127</v>
      </c>
      <c r="AB543" s="4" t="s">
        <v>914</v>
      </c>
      <c r="AC543" s="4" t="s">
        <v>129</v>
      </c>
      <c r="AD543" s="4" t="s">
        <v>130</v>
      </c>
      <c r="AE543" s="4" t="s">
        <v>131</v>
      </c>
      <c r="AF543" s="4" t="s">
        <v>132</v>
      </c>
      <c r="AG543" s="4" t="s">
        <v>133</v>
      </c>
      <c r="AH543" s="4" t="s">
        <v>134</v>
      </c>
      <c r="AI543" s="4" t="s">
        <v>135</v>
      </c>
      <c r="AJ543" s="4" t="s">
        <v>136</v>
      </c>
      <c r="AK543" s="4" t="s">
        <v>137</v>
      </c>
      <c r="AL543" s="4" t="s">
        <v>138</v>
      </c>
      <c r="AM543" s="4" t="s">
        <v>139</v>
      </c>
      <c r="AN543" s="4" t="s">
        <v>140</v>
      </c>
      <c r="AO543" s="4" t="s">
        <v>141</v>
      </c>
      <c r="AP543" s="4" t="s">
        <v>116</v>
      </c>
      <c r="AQ543" s="4" t="s">
        <v>6912</v>
      </c>
      <c r="AR543" s="4" t="s">
        <v>76</v>
      </c>
      <c r="AS543" s="4" t="s">
        <v>6913</v>
      </c>
      <c r="AT543" s="4" t="s">
        <v>6914</v>
      </c>
      <c r="AU543" s="4" t="s">
        <v>6915</v>
      </c>
      <c r="AV543" s="4" t="s">
        <v>4809</v>
      </c>
      <c r="AW543" s="4" t="s">
        <v>6916</v>
      </c>
      <c r="AX543" s="4" t="s">
        <v>6917</v>
      </c>
      <c r="AY543" s="4" t="s">
        <v>6918</v>
      </c>
      <c r="AZ543" s="4" t="s">
        <v>6919</v>
      </c>
      <c r="BA543" s="4" t="s">
        <v>6920</v>
      </c>
      <c r="BB543" s="4" t="s">
        <v>6921</v>
      </c>
      <c r="BC543" s="4" t="s">
        <v>6922</v>
      </c>
      <c r="BD543" s="4" t="s">
        <v>772</v>
      </c>
      <c r="BE543" s="4" t="s">
        <v>6923</v>
      </c>
      <c r="BF543" s="4" t="s">
        <v>5523</v>
      </c>
      <c r="BG543" s="4" t="s">
        <v>6924</v>
      </c>
      <c r="BH543" s="4" t="s">
        <v>6925</v>
      </c>
      <c r="BI543" s="4" t="s">
        <v>6926</v>
      </c>
      <c r="BJ543" s="4" t="s">
        <v>6927</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6928</v>
      </c>
      <c r="B544" s="4" t="s">
        <v>112</v>
      </c>
      <c r="C544" s="29">
        <v>20241220</v>
      </c>
      <c r="D544" s="4" t="s">
        <v>6929</v>
      </c>
      <c r="E544" s="4" t="s">
        <v>5451</v>
      </c>
      <c r="F544" s="4" t="s">
        <v>5452</v>
      </c>
      <c r="G544" s="4" t="s">
        <v>116</v>
      </c>
      <c r="H544" s="4" t="s">
        <v>5453</v>
      </c>
      <c r="I544" s="4" t="s">
        <v>116</v>
      </c>
      <c r="J544" s="4" t="s">
        <v>116</v>
      </c>
      <c r="K544" s="4" t="s">
        <v>116</v>
      </c>
      <c r="L544" s="4" t="s">
        <v>116</v>
      </c>
      <c r="M544" s="5" t="s">
        <v>6348</v>
      </c>
      <c r="N544" s="5" t="s">
        <v>5244</v>
      </c>
      <c r="O544" s="4" t="s">
        <v>112</v>
      </c>
      <c r="P544" s="6" t="s">
        <v>122</v>
      </c>
      <c r="Q544" s="7" t="s">
        <v>122</v>
      </c>
      <c r="R544" s="7" t="s">
        <v>122</v>
      </c>
      <c r="S544" s="9" t="s">
        <v>6930</v>
      </c>
      <c r="T544" s="30">
        <v>9782409009624</v>
      </c>
      <c r="U544" s="4" t="s">
        <v>124</v>
      </c>
      <c r="V544" s="29">
        <v>9782409008559</v>
      </c>
      <c r="W544" s="4" t="s">
        <v>125</v>
      </c>
      <c r="X544" s="4" t="s">
        <v>126</v>
      </c>
      <c r="Y544" s="4" t="s">
        <v>112</v>
      </c>
      <c r="Z544" s="29">
        <v>2017</v>
      </c>
      <c r="AA544" s="4" t="s">
        <v>127</v>
      </c>
      <c r="AB544" s="4" t="s">
        <v>164</v>
      </c>
      <c r="AC544" s="4" t="s">
        <v>129</v>
      </c>
      <c r="AD544" s="4" t="s">
        <v>130</v>
      </c>
      <c r="AE544" s="4" t="s">
        <v>131</v>
      </c>
      <c r="AF544" s="4" t="s">
        <v>132</v>
      </c>
      <c r="AG544" s="4" t="s">
        <v>133</v>
      </c>
      <c r="AH544" s="4" t="s">
        <v>134</v>
      </c>
      <c r="AI544" s="4" t="s">
        <v>135</v>
      </c>
      <c r="AJ544" s="4" t="s">
        <v>136</v>
      </c>
      <c r="AK544" s="4" t="s">
        <v>137</v>
      </c>
      <c r="AL544" s="4" t="s">
        <v>138</v>
      </c>
      <c r="AM544" s="4" t="s">
        <v>139</v>
      </c>
      <c r="AN544" s="4" t="s">
        <v>140</v>
      </c>
      <c r="AO544" s="4" t="s">
        <v>141</v>
      </c>
      <c r="AP544" s="4" t="s">
        <v>116</v>
      </c>
      <c r="AQ544" s="4" t="s">
        <v>6931</v>
      </c>
      <c r="AR544" s="4" t="s">
        <v>76</v>
      </c>
      <c r="AS544" s="4" t="s">
        <v>6932</v>
      </c>
      <c r="AT544" s="4" t="s">
        <v>6933</v>
      </c>
      <c r="AU544" s="4" t="s">
        <v>5044</v>
      </c>
      <c r="AV544" s="4" t="s">
        <v>2155</v>
      </c>
      <c r="AW544" s="4" t="s">
        <v>1400</v>
      </c>
      <c r="AX544" s="4" t="s">
        <v>5458</v>
      </c>
      <c r="AY544" s="4" t="s">
        <v>424</v>
      </c>
      <c r="AZ544" s="4" t="s">
        <v>6934</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6935</v>
      </c>
      <c r="B545" s="4" t="s">
        <v>112</v>
      </c>
      <c r="C545" s="29">
        <v>20241220</v>
      </c>
      <c r="D545" s="4" t="s">
        <v>6936</v>
      </c>
      <c r="E545" s="4" t="s">
        <v>5259</v>
      </c>
      <c r="F545" s="4" t="s">
        <v>304</v>
      </c>
      <c r="G545" s="4" t="s">
        <v>116</v>
      </c>
      <c r="H545" s="4" t="s">
        <v>305</v>
      </c>
      <c r="I545" s="4" t="s">
        <v>306</v>
      </c>
      <c r="J545" s="4" t="s">
        <v>116</v>
      </c>
      <c r="K545" s="4" t="s">
        <v>116</v>
      </c>
      <c r="L545" s="4" t="s">
        <v>116</v>
      </c>
      <c r="M545" s="5" t="s">
        <v>6248</v>
      </c>
      <c r="N545" s="5" t="s">
        <v>3841</v>
      </c>
      <c r="O545" s="4" t="s">
        <v>112</v>
      </c>
      <c r="P545" s="6" t="s">
        <v>122</v>
      </c>
      <c r="Q545" s="7" t="s">
        <v>122</v>
      </c>
      <c r="R545" s="7" t="s">
        <v>122</v>
      </c>
      <c r="S545" s="9" t="s">
        <v>6937</v>
      </c>
      <c r="T545" s="30">
        <v>9782409010552</v>
      </c>
      <c r="U545" s="4" t="s">
        <v>124</v>
      </c>
      <c r="V545" s="29">
        <v>9782409009754</v>
      </c>
      <c r="W545" s="4" t="s">
        <v>125</v>
      </c>
      <c r="X545" s="4" t="s">
        <v>126</v>
      </c>
      <c r="Y545" s="4" t="s">
        <v>112</v>
      </c>
      <c r="Z545" s="29">
        <v>2017</v>
      </c>
      <c r="AA545" s="4" t="s">
        <v>127</v>
      </c>
      <c r="AB545" s="4" t="s">
        <v>914</v>
      </c>
      <c r="AC545" s="4" t="s">
        <v>129</v>
      </c>
      <c r="AD545" s="4" t="s">
        <v>130</v>
      </c>
      <c r="AE545" s="4" t="s">
        <v>131</v>
      </c>
      <c r="AF545" s="4" t="s">
        <v>132</v>
      </c>
      <c r="AG545" s="4" t="s">
        <v>133</v>
      </c>
      <c r="AH545" s="4" t="s">
        <v>134</v>
      </c>
      <c r="AI545" s="4" t="s">
        <v>135</v>
      </c>
      <c r="AJ545" s="4" t="s">
        <v>136</v>
      </c>
      <c r="AK545" s="4" t="s">
        <v>137</v>
      </c>
      <c r="AL545" s="4" t="s">
        <v>138</v>
      </c>
      <c r="AM545" s="4" t="s">
        <v>139</v>
      </c>
      <c r="AN545" s="4" t="s">
        <v>140</v>
      </c>
      <c r="AO545" s="4" t="s">
        <v>141</v>
      </c>
      <c r="AP545" s="4" t="s">
        <v>116</v>
      </c>
      <c r="AQ545" s="4" t="s">
        <v>6938</v>
      </c>
      <c r="AR545" s="4" t="s">
        <v>76</v>
      </c>
      <c r="AS545" s="4" t="s">
        <v>310</v>
      </c>
      <c r="AT545" s="4" t="s">
        <v>311</v>
      </c>
      <c r="AU545" s="4" t="s">
        <v>916</v>
      </c>
      <c r="AV545" s="4" t="s">
        <v>312</v>
      </c>
      <c r="AW545" s="4" t="s">
        <v>917</v>
      </c>
      <c r="AX545" s="4" t="s">
        <v>313</v>
      </c>
      <c r="AY545" s="4" t="s">
        <v>918</v>
      </c>
      <c r="AZ545" s="4" t="s">
        <v>919</v>
      </c>
      <c r="BA545" s="4" t="s">
        <v>920</v>
      </c>
      <c r="BB545" s="4" t="s">
        <v>921</v>
      </c>
      <c r="BC545" s="4" t="s">
        <v>922</v>
      </c>
      <c r="BD545" s="4" t="s">
        <v>6939</v>
      </c>
      <c r="BE545" s="4" t="s">
        <v>923</v>
      </c>
      <c r="BF545" s="4" t="s">
        <v>924</v>
      </c>
      <c r="BG545" s="4" t="s">
        <v>925</v>
      </c>
      <c r="BH545" s="4" t="s">
        <v>5264</v>
      </c>
      <c r="BI545" s="4" t="s">
        <v>927</v>
      </c>
      <c r="BJ545" s="4" t="s">
        <v>928</v>
      </c>
      <c r="BK545" s="4" t="s">
        <v>929</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6940</v>
      </c>
      <c r="B546" s="4" t="s">
        <v>112</v>
      </c>
      <c r="C546" s="29">
        <v>20241220</v>
      </c>
      <c r="D546" s="4" t="s">
        <v>4398</v>
      </c>
      <c r="E546" s="4" t="s">
        <v>6941</v>
      </c>
      <c r="F546" s="4" t="s">
        <v>4400</v>
      </c>
      <c r="G546" s="4" t="s">
        <v>116</v>
      </c>
      <c r="H546" s="4" t="s">
        <v>661</v>
      </c>
      <c r="I546" s="4" t="s">
        <v>217</v>
      </c>
      <c r="J546" s="4" t="s">
        <v>116</v>
      </c>
      <c r="K546" s="4" t="s">
        <v>116</v>
      </c>
      <c r="L546" s="4" t="s">
        <v>116</v>
      </c>
      <c r="M546" s="5" t="s">
        <v>6398</v>
      </c>
      <c r="N546" s="5" t="s">
        <v>6942</v>
      </c>
      <c r="O546" s="4" t="s">
        <v>112</v>
      </c>
      <c r="P546" s="6" t="s">
        <v>122</v>
      </c>
      <c r="Q546" s="7" t="s">
        <v>122</v>
      </c>
      <c r="R546" s="7" t="s">
        <v>122</v>
      </c>
      <c r="S546" s="9" t="s">
        <v>6943</v>
      </c>
      <c r="T546" s="30">
        <v>9782409011603</v>
      </c>
      <c r="U546" s="4" t="s">
        <v>124</v>
      </c>
      <c r="V546" s="29">
        <v>9782409011580</v>
      </c>
      <c r="W546" s="4" t="s">
        <v>125</v>
      </c>
      <c r="X546" s="4" t="s">
        <v>126</v>
      </c>
      <c r="Y546" s="4" t="s">
        <v>112</v>
      </c>
      <c r="Z546" s="29">
        <v>2017</v>
      </c>
      <c r="AA546" s="4" t="s">
        <v>127</v>
      </c>
      <c r="AB546" s="4" t="s">
        <v>222</v>
      </c>
      <c r="AC546" s="4" t="s">
        <v>129</v>
      </c>
      <c r="AD546" s="4" t="s">
        <v>130</v>
      </c>
      <c r="AE546" s="4" t="s">
        <v>131</v>
      </c>
      <c r="AF546" s="4" t="s">
        <v>132</v>
      </c>
      <c r="AG546" s="4" t="s">
        <v>133</v>
      </c>
      <c r="AH546" s="4" t="s">
        <v>134</v>
      </c>
      <c r="AI546" s="4" t="s">
        <v>135</v>
      </c>
      <c r="AJ546" s="4" t="s">
        <v>136</v>
      </c>
      <c r="AK546" s="4" t="s">
        <v>137</v>
      </c>
      <c r="AL546" s="4" t="s">
        <v>138</v>
      </c>
      <c r="AM546" s="4" t="s">
        <v>139</v>
      </c>
      <c r="AN546" s="4" t="s">
        <v>140</v>
      </c>
      <c r="AO546" s="4" t="s">
        <v>141</v>
      </c>
      <c r="AP546" s="4" t="s">
        <v>116</v>
      </c>
      <c r="AQ546" s="4" t="s">
        <v>6944</v>
      </c>
      <c r="AR546" s="4" t="s">
        <v>76</v>
      </c>
      <c r="AS546" s="4" t="s">
        <v>4404</v>
      </c>
      <c r="AT546" s="4" t="s">
        <v>4405</v>
      </c>
      <c r="AU546" s="4" t="s">
        <v>4406</v>
      </c>
      <c r="AV546" s="4" t="s">
        <v>4407</v>
      </c>
      <c r="AW546" s="4" t="s">
        <v>4408</v>
      </c>
      <c r="AX546" s="4" t="s">
        <v>6945</v>
      </c>
      <c r="AY546" s="4" t="s">
        <v>4410</v>
      </c>
      <c r="AZ546" s="4" t="s">
        <v>6946</v>
      </c>
      <c r="BA546" s="4" t="s">
        <v>4411</v>
      </c>
      <c r="BB546" s="4" t="s">
        <v>4412</v>
      </c>
      <c r="BC546" s="4" t="s">
        <v>4413</v>
      </c>
      <c r="BD546" s="4" t="s">
        <v>4414</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6947</v>
      </c>
      <c r="B547" s="4" t="s">
        <v>112</v>
      </c>
      <c r="C547" s="29">
        <v>20241220</v>
      </c>
      <c r="D547" s="4" t="s">
        <v>6948</v>
      </c>
      <c r="E547" s="4" t="s">
        <v>6949</v>
      </c>
      <c r="F547" s="4" t="s">
        <v>6950</v>
      </c>
      <c r="G547" s="4" t="s">
        <v>116</v>
      </c>
      <c r="H547" s="4" t="s">
        <v>5662</v>
      </c>
      <c r="I547" s="4" t="s">
        <v>116</v>
      </c>
      <c r="J547" s="4" t="s">
        <v>116</v>
      </c>
      <c r="K547" s="4" t="s">
        <v>116</v>
      </c>
      <c r="L547" s="4" t="s">
        <v>116</v>
      </c>
      <c r="M547" s="5" t="s">
        <v>6248</v>
      </c>
      <c r="N547" s="5" t="s">
        <v>6951</v>
      </c>
      <c r="O547" s="4" t="s">
        <v>112</v>
      </c>
      <c r="P547" s="6" t="s">
        <v>122</v>
      </c>
      <c r="Q547" s="7" t="s">
        <v>122</v>
      </c>
      <c r="R547" s="7" t="s">
        <v>122</v>
      </c>
      <c r="S547" s="9" t="s">
        <v>6952</v>
      </c>
      <c r="T547" s="30">
        <v>9782409010620</v>
      </c>
      <c r="U547" s="4" t="s">
        <v>124</v>
      </c>
      <c r="V547" s="29">
        <v>9782409010439</v>
      </c>
      <c r="W547" s="4" t="s">
        <v>125</v>
      </c>
      <c r="X547" s="4" t="s">
        <v>126</v>
      </c>
      <c r="Y547" s="4" t="s">
        <v>112</v>
      </c>
      <c r="Z547" s="29">
        <v>2017</v>
      </c>
      <c r="AA547" s="4" t="s">
        <v>127</v>
      </c>
      <c r="AB547" s="4" t="s">
        <v>152</v>
      </c>
      <c r="AC547" s="4" t="s">
        <v>129</v>
      </c>
      <c r="AD547" s="4" t="s">
        <v>130</v>
      </c>
      <c r="AE547" s="4" t="s">
        <v>131</v>
      </c>
      <c r="AF547" s="4" t="s">
        <v>132</v>
      </c>
      <c r="AG547" s="4" t="s">
        <v>133</v>
      </c>
      <c r="AH547" s="4" t="s">
        <v>134</v>
      </c>
      <c r="AI547" s="4" t="s">
        <v>135</v>
      </c>
      <c r="AJ547" s="4" t="s">
        <v>136</v>
      </c>
      <c r="AK547" s="4" t="s">
        <v>137</v>
      </c>
      <c r="AL547" s="4" t="s">
        <v>138</v>
      </c>
      <c r="AM547" s="4" t="s">
        <v>139</v>
      </c>
      <c r="AN547" s="4" t="s">
        <v>140</v>
      </c>
      <c r="AO547" s="4" t="s">
        <v>141</v>
      </c>
      <c r="AP547" s="4" t="s">
        <v>116</v>
      </c>
      <c r="AQ547" s="4" t="s">
        <v>6953</v>
      </c>
      <c r="AR547" s="4" t="s">
        <v>76</v>
      </c>
      <c r="AS547" s="4" t="s">
        <v>6954</v>
      </c>
      <c r="AT547" s="4" t="s">
        <v>6955</v>
      </c>
      <c r="AU547" s="4" t="s">
        <v>6956</v>
      </c>
      <c r="AV547" s="4" t="s">
        <v>6957</v>
      </c>
      <c r="AW547" s="4" t="s">
        <v>6958</v>
      </c>
      <c r="AX547" s="4" t="s">
        <v>6959</v>
      </c>
      <c r="AY547" s="4" t="s">
        <v>6960</v>
      </c>
      <c r="AZ547" s="4" t="s">
        <v>5681</v>
      </c>
      <c r="BA547" s="4" t="s">
        <v>6772</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6961</v>
      </c>
      <c r="B548" s="4" t="s">
        <v>112</v>
      </c>
      <c r="C548" s="29">
        <v>20241220</v>
      </c>
      <c r="D548" s="4" t="s">
        <v>6962</v>
      </c>
      <c r="E548" s="4" t="s">
        <v>6963</v>
      </c>
      <c r="F548" s="4" t="s">
        <v>572</v>
      </c>
      <c r="G548" s="4" t="s">
        <v>116</v>
      </c>
      <c r="H548" s="4" t="s">
        <v>573</v>
      </c>
      <c r="I548" s="4" t="s">
        <v>116</v>
      </c>
      <c r="J548" s="4" t="s">
        <v>116</v>
      </c>
      <c r="K548" s="4" t="s">
        <v>116</v>
      </c>
      <c r="L548" s="4" t="s">
        <v>116</v>
      </c>
      <c r="M548" s="5" t="s">
        <v>6398</v>
      </c>
      <c r="N548" s="5" t="s">
        <v>247</v>
      </c>
      <c r="O548" s="4" t="s">
        <v>112</v>
      </c>
      <c r="P548" s="6" t="s">
        <v>122</v>
      </c>
      <c r="Q548" s="7" t="s">
        <v>122</v>
      </c>
      <c r="R548" s="7" t="s">
        <v>122</v>
      </c>
      <c r="S548" s="9" t="s">
        <v>6964</v>
      </c>
      <c r="T548" s="30">
        <v>9782409011344</v>
      </c>
      <c r="U548" s="4" t="s">
        <v>124</v>
      </c>
      <c r="V548" s="29">
        <v>9782409011283</v>
      </c>
      <c r="W548" s="4" t="s">
        <v>125</v>
      </c>
      <c r="X548" s="4" t="s">
        <v>126</v>
      </c>
      <c r="Y548" s="4" t="s">
        <v>112</v>
      </c>
      <c r="Z548" s="29">
        <v>2017</v>
      </c>
      <c r="AA548" s="4" t="s">
        <v>127</v>
      </c>
      <c r="AB548" s="4" t="s">
        <v>385</v>
      </c>
      <c r="AC548" s="4" t="s">
        <v>129</v>
      </c>
      <c r="AD548" s="4" t="s">
        <v>130</v>
      </c>
      <c r="AE548" s="4" t="s">
        <v>131</v>
      </c>
      <c r="AF548" s="4" t="s">
        <v>132</v>
      </c>
      <c r="AG548" s="4" t="s">
        <v>133</v>
      </c>
      <c r="AH548" s="4" t="s">
        <v>134</v>
      </c>
      <c r="AI548" s="4" t="s">
        <v>135</v>
      </c>
      <c r="AJ548" s="4" t="s">
        <v>136</v>
      </c>
      <c r="AK548" s="4" t="s">
        <v>137</v>
      </c>
      <c r="AL548" s="4" t="s">
        <v>138</v>
      </c>
      <c r="AM548" s="4" t="s">
        <v>139</v>
      </c>
      <c r="AN548" s="4" t="s">
        <v>140</v>
      </c>
      <c r="AO548" s="4" t="s">
        <v>141</v>
      </c>
      <c r="AP548" s="4" t="s">
        <v>116</v>
      </c>
      <c r="AQ548" s="4" t="s">
        <v>6965</v>
      </c>
      <c r="AR548" s="4" t="s">
        <v>76</v>
      </c>
      <c r="AS548" s="4" t="s">
        <v>1253</v>
      </c>
      <c r="AT548" s="4" t="s">
        <v>6966</v>
      </c>
      <c r="AU548" s="4" t="s">
        <v>6967</v>
      </c>
      <c r="AV548" s="4" t="s">
        <v>6968</v>
      </c>
      <c r="AW548" s="4" t="s">
        <v>6969</v>
      </c>
      <c r="AX548" s="4" t="s">
        <v>4840</v>
      </c>
      <c r="AY548" s="4" t="s">
        <v>6970</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6971</v>
      </c>
      <c r="B549" s="4" t="s">
        <v>112</v>
      </c>
      <c r="C549" s="29">
        <v>20241220</v>
      </c>
      <c r="D549" s="4" t="s">
        <v>6972</v>
      </c>
      <c r="E549" s="4" t="s">
        <v>3267</v>
      </c>
      <c r="F549" s="4" t="s">
        <v>1331</v>
      </c>
      <c r="G549" s="4" t="s">
        <v>116</v>
      </c>
      <c r="H549" s="4" t="s">
        <v>1332</v>
      </c>
      <c r="I549" s="4" t="s">
        <v>116</v>
      </c>
      <c r="J549" s="4" t="s">
        <v>116</v>
      </c>
      <c r="K549" s="4" t="s">
        <v>116</v>
      </c>
      <c r="L549" s="4" t="s">
        <v>116</v>
      </c>
      <c r="M549" s="5" t="s">
        <v>6398</v>
      </c>
      <c r="N549" s="5" t="s">
        <v>2463</v>
      </c>
      <c r="O549" s="4" t="s">
        <v>112</v>
      </c>
      <c r="P549" s="6" t="s">
        <v>122</v>
      </c>
      <c r="Q549" s="7" t="s">
        <v>122</v>
      </c>
      <c r="R549" s="7" t="s">
        <v>122</v>
      </c>
      <c r="S549" s="9" t="s">
        <v>6973</v>
      </c>
      <c r="T549" s="30">
        <v>9782409011368</v>
      </c>
      <c r="U549" s="4" t="s">
        <v>124</v>
      </c>
      <c r="V549" s="29">
        <v>9782409011306</v>
      </c>
      <c r="W549" s="4" t="s">
        <v>125</v>
      </c>
      <c r="X549" s="4" t="s">
        <v>126</v>
      </c>
      <c r="Y549" s="4" t="s">
        <v>112</v>
      </c>
      <c r="Z549" s="29">
        <v>2017</v>
      </c>
      <c r="AA549" s="4" t="s">
        <v>127</v>
      </c>
      <c r="AB549" s="4" t="s">
        <v>385</v>
      </c>
      <c r="AC549" s="4" t="s">
        <v>129</v>
      </c>
      <c r="AD549" s="4" t="s">
        <v>130</v>
      </c>
      <c r="AE549" s="4" t="s">
        <v>131</v>
      </c>
      <c r="AF549" s="4" t="s">
        <v>132</v>
      </c>
      <c r="AG549" s="4" t="s">
        <v>133</v>
      </c>
      <c r="AH549" s="4" t="s">
        <v>134</v>
      </c>
      <c r="AI549" s="4" t="s">
        <v>135</v>
      </c>
      <c r="AJ549" s="4" t="s">
        <v>136</v>
      </c>
      <c r="AK549" s="4" t="s">
        <v>137</v>
      </c>
      <c r="AL549" s="4" t="s">
        <v>138</v>
      </c>
      <c r="AM549" s="4" t="s">
        <v>139</v>
      </c>
      <c r="AN549" s="4" t="s">
        <v>140</v>
      </c>
      <c r="AO549" s="4" t="s">
        <v>141</v>
      </c>
      <c r="AP549" s="4" t="s">
        <v>116</v>
      </c>
      <c r="AQ549" s="4" t="s">
        <v>6974</v>
      </c>
      <c r="AR549" s="4" t="s">
        <v>76</v>
      </c>
      <c r="AS549" s="4" t="s">
        <v>6975</v>
      </c>
      <c r="AT549" s="4" t="s">
        <v>4680</v>
      </c>
      <c r="AU549" s="4" t="s">
        <v>5040</v>
      </c>
      <c r="AV549" s="4" t="s">
        <v>6976</v>
      </c>
      <c r="AW549" s="4" t="s">
        <v>6977</v>
      </c>
      <c r="AX549" s="4" t="s">
        <v>6978</v>
      </c>
      <c r="AY549" s="4" t="s">
        <v>4029</v>
      </c>
      <c r="AZ549" s="4" t="s">
        <v>3273</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6979</v>
      </c>
      <c r="B550" s="4" t="s">
        <v>112</v>
      </c>
      <c r="C550" s="29">
        <v>20241220</v>
      </c>
      <c r="D550" s="4" t="s">
        <v>6980</v>
      </c>
      <c r="E550" s="4" t="s">
        <v>116</v>
      </c>
      <c r="F550" s="4" t="s">
        <v>4453</v>
      </c>
      <c r="G550" s="4" t="s">
        <v>116</v>
      </c>
      <c r="H550" s="4" t="s">
        <v>886</v>
      </c>
      <c r="I550" s="4" t="s">
        <v>116</v>
      </c>
      <c r="J550" s="4" t="s">
        <v>116</v>
      </c>
      <c r="K550" s="4" t="s">
        <v>116</v>
      </c>
      <c r="L550" s="4" t="s">
        <v>116</v>
      </c>
      <c r="M550" s="5" t="s">
        <v>6291</v>
      </c>
      <c r="N550" s="5" t="s">
        <v>6981</v>
      </c>
      <c r="O550" s="4" t="s">
        <v>112</v>
      </c>
      <c r="P550" s="6" t="s">
        <v>122</v>
      </c>
      <c r="Q550" s="7" t="s">
        <v>122</v>
      </c>
      <c r="R550" s="7" t="s">
        <v>122</v>
      </c>
      <c r="S550" s="9" t="s">
        <v>6982</v>
      </c>
      <c r="T550" s="30">
        <v>9782409006784</v>
      </c>
      <c r="U550" s="4" t="s">
        <v>124</v>
      </c>
      <c r="V550" s="29">
        <v>9782409005398</v>
      </c>
      <c r="W550" s="4" t="s">
        <v>125</v>
      </c>
      <c r="X550" s="4" t="s">
        <v>126</v>
      </c>
      <c r="Y550" s="4" t="s">
        <v>112</v>
      </c>
      <c r="Z550" s="29">
        <v>2017</v>
      </c>
      <c r="AA550" s="4" t="s">
        <v>127</v>
      </c>
      <c r="AB550" s="4" t="s">
        <v>333</v>
      </c>
      <c r="AC550" s="4" t="s">
        <v>129</v>
      </c>
      <c r="AD550" s="4" t="s">
        <v>130</v>
      </c>
      <c r="AE550" s="4" t="s">
        <v>131</v>
      </c>
      <c r="AF550" s="4" t="s">
        <v>132</v>
      </c>
      <c r="AG550" s="4" t="s">
        <v>133</v>
      </c>
      <c r="AH550" s="4" t="s">
        <v>134</v>
      </c>
      <c r="AI550" s="4" t="s">
        <v>135</v>
      </c>
      <c r="AJ550" s="4" t="s">
        <v>136</v>
      </c>
      <c r="AK550" s="4" t="s">
        <v>137</v>
      </c>
      <c r="AL550" s="4" t="s">
        <v>138</v>
      </c>
      <c r="AM550" s="4" t="s">
        <v>139</v>
      </c>
      <c r="AN550" s="4" t="s">
        <v>140</v>
      </c>
      <c r="AO550" s="4" t="s">
        <v>141</v>
      </c>
      <c r="AP550" s="4" t="s">
        <v>116</v>
      </c>
      <c r="AQ550" s="4" t="s">
        <v>6983</v>
      </c>
      <c r="AR550" s="4" t="s">
        <v>76</v>
      </c>
      <c r="AS550" s="4" t="s">
        <v>6984</v>
      </c>
      <c r="AT550" s="4" t="s">
        <v>6985</v>
      </c>
      <c r="AU550" s="4" t="s">
        <v>5283</v>
      </c>
      <c r="AV550" s="4" t="s">
        <v>4647</v>
      </c>
      <c r="AW550" s="4" t="s">
        <v>2004</v>
      </c>
      <c r="AX550" s="4" t="s">
        <v>2208</v>
      </c>
      <c r="AY550" s="4" t="s">
        <v>6986</v>
      </c>
      <c r="AZ550" s="4" t="s">
        <v>4649</v>
      </c>
      <c r="BA550" s="4" t="s">
        <v>4650</v>
      </c>
      <c r="BB550" s="4" t="s">
        <v>6899</v>
      </c>
      <c r="BC550" s="4" t="s">
        <v>6987</v>
      </c>
      <c r="BD550" s="4" t="s">
        <v>2209</v>
      </c>
      <c r="BE550" s="4" t="s">
        <v>2210</v>
      </c>
      <c r="BF550" s="4" t="s">
        <v>2211</v>
      </c>
      <c r="BG550" s="4" t="s">
        <v>2212</v>
      </c>
      <c r="BH550" s="4" t="s">
        <v>6988</v>
      </c>
      <c r="BI550" s="4" t="s">
        <v>6989</v>
      </c>
      <c r="BJ550" s="4" t="s">
        <v>6990</v>
      </c>
      <c r="BK550" s="4" t="s">
        <v>6750</v>
      </c>
      <c r="BL550" s="4" t="s">
        <v>5567</v>
      </c>
      <c r="BM550" s="4" t="s">
        <v>6991</v>
      </c>
      <c r="BN550" s="4" t="s">
        <v>5568</v>
      </c>
      <c r="BO550" s="4" t="s">
        <v>6992</v>
      </c>
      <c r="BP550" s="4" t="s">
        <v>4653</v>
      </c>
      <c r="BQ550" s="4" t="s">
        <v>4654</v>
      </c>
      <c r="BR550" s="4" t="s">
        <v>1637</v>
      </c>
      <c r="BS550" s="4" t="s">
        <v>2216</v>
      </c>
      <c r="BT550" s="4" t="s">
        <v>1880</v>
      </c>
      <c r="BU550" s="4" t="s">
        <v>116</v>
      </c>
      <c r="BV550" s="4" t="s">
        <v>116</v>
      </c>
      <c r="BW550" s="4" t="s">
        <v>116</v>
      </c>
      <c r="BX550" s="4" t="s">
        <v>116</v>
      </c>
      <c r="BY550" s="4" t="s">
        <v>116</v>
      </c>
      <c r="BZ550" s="4" t="s">
        <v>116</v>
      </c>
      <c r="CA550" s="4" t="s">
        <v>116</v>
      </c>
    </row>
    <row r="551" spans="1:79" ht="20.100000000000001" customHeight="1" x14ac:dyDescent="0.2">
      <c r="A551" s="4" t="s">
        <v>6993</v>
      </c>
      <c r="B551" s="4" t="s">
        <v>112</v>
      </c>
      <c r="C551" s="29">
        <v>20241220</v>
      </c>
      <c r="D551" s="4" t="s">
        <v>6994</v>
      </c>
      <c r="E551" s="4" t="s">
        <v>6995</v>
      </c>
      <c r="F551" s="4" t="s">
        <v>6996</v>
      </c>
      <c r="G551" s="4" t="s">
        <v>116</v>
      </c>
      <c r="H551" s="4" t="s">
        <v>6997</v>
      </c>
      <c r="I551" s="4" t="s">
        <v>116</v>
      </c>
      <c r="J551" s="4" t="s">
        <v>116</v>
      </c>
      <c r="K551" s="4" t="s">
        <v>116</v>
      </c>
      <c r="L551" s="4" t="s">
        <v>116</v>
      </c>
      <c r="M551" s="5" t="s">
        <v>6192</v>
      </c>
      <c r="N551" s="5" t="s">
        <v>121</v>
      </c>
      <c r="O551" s="4" t="s">
        <v>112</v>
      </c>
      <c r="P551" s="6" t="s">
        <v>122</v>
      </c>
      <c r="Q551" s="7" t="s">
        <v>122</v>
      </c>
      <c r="R551" s="7" t="s">
        <v>122</v>
      </c>
      <c r="S551" s="9" t="s">
        <v>6998</v>
      </c>
      <c r="T551" s="30">
        <v>9782409010255</v>
      </c>
      <c r="U551" s="4" t="s">
        <v>124</v>
      </c>
      <c r="V551" s="29">
        <v>9782409009686</v>
      </c>
      <c r="W551" s="4" t="s">
        <v>125</v>
      </c>
      <c r="X551" s="4" t="s">
        <v>126</v>
      </c>
      <c r="Y551" s="4" t="s">
        <v>112</v>
      </c>
      <c r="Z551" s="29">
        <v>2017</v>
      </c>
      <c r="AA551" s="4" t="s">
        <v>127</v>
      </c>
      <c r="AB551" s="4" t="s">
        <v>249</v>
      </c>
      <c r="AC551" s="4" t="s">
        <v>129</v>
      </c>
      <c r="AD551" s="4" t="s">
        <v>130</v>
      </c>
      <c r="AE551" s="4" t="s">
        <v>131</v>
      </c>
      <c r="AF551" s="4" t="s">
        <v>132</v>
      </c>
      <c r="AG551" s="4" t="s">
        <v>133</v>
      </c>
      <c r="AH551" s="4" t="s">
        <v>134</v>
      </c>
      <c r="AI551" s="4" t="s">
        <v>135</v>
      </c>
      <c r="AJ551" s="4" t="s">
        <v>136</v>
      </c>
      <c r="AK551" s="4" t="s">
        <v>137</v>
      </c>
      <c r="AL551" s="4" t="s">
        <v>138</v>
      </c>
      <c r="AM551" s="4" t="s">
        <v>139</v>
      </c>
      <c r="AN551" s="4" t="s">
        <v>140</v>
      </c>
      <c r="AO551" s="4" t="s">
        <v>141</v>
      </c>
      <c r="AP551" s="4" t="s">
        <v>116</v>
      </c>
      <c r="AQ551" s="4" t="s">
        <v>6999</v>
      </c>
      <c r="AR551" s="4" t="s">
        <v>76</v>
      </c>
      <c r="AS551" s="4" t="s">
        <v>6220</v>
      </c>
      <c r="AT551" s="4" t="s">
        <v>7000</v>
      </c>
      <c r="AU551" s="4" t="s">
        <v>2136</v>
      </c>
      <c r="AV551" s="4" t="s">
        <v>3204</v>
      </c>
      <c r="AW551" s="4" t="s">
        <v>7001</v>
      </c>
      <c r="AX551" s="4" t="s">
        <v>7002</v>
      </c>
      <c r="AY551" s="4" t="s">
        <v>7003</v>
      </c>
      <c r="AZ551" s="4" t="s">
        <v>6222</v>
      </c>
      <c r="BA551" s="4" t="s">
        <v>4499</v>
      </c>
      <c r="BB551" s="4" t="s">
        <v>7004</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7005</v>
      </c>
      <c r="B552" s="4" t="s">
        <v>112</v>
      </c>
      <c r="C552" s="29">
        <v>20241220</v>
      </c>
      <c r="D552" s="4" t="s">
        <v>7006</v>
      </c>
      <c r="E552" s="4" t="s">
        <v>3100</v>
      </c>
      <c r="F552" s="4" t="s">
        <v>1318</v>
      </c>
      <c r="G552" s="4" t="s">
        <v>116</v>
      </c>
      <c r="H552" s="4" t="s">
        <v>1319</v>
      </c>
      <c r="I552" s="4" t="s">
        <v>116</v>
      </c>
      <c r="J552" s="4" t="s">
        <v>116</v>
      </c>
      <c r="K552" s="4" t="s">
        <v>116</v>
      </c>
      <c r="L552" s="4" t="s">
        <v>116</v>
      </c>
      <c r="M552" s="5" t="s">
        <v>7007</v>
      </c>
      <c r="N552" s="5" t="s">
        <v>962</v>
      </c>
      <c r="O552" s="4" t="s">
        <v>112</v>
      </c>
      <c r="P552" s="6" t="s">
        <v>122</v>
      </c>
      <c r="Q552" s="7" t="s">
        <v>122</v>
      </c>
      <c r="R552" s="7" t="s">
        <v>122</v>
      </c>
      <c r="S552" s="9" t="s">
        <v>7008</v>
      </c>
      <c r="T552" s="30">
        <v>9782409001383</v>
      </c>
      <c r="U552" s="4" t="s">
        <v>124</v>
      </c>
      <c r="V552" s="29">
        <v>9782746099784</v>
      </c>
      <c r="W552" s="4" t="s">
        <v>125</v>
      </c>
      <c r="X552" s="4" t="s">
        <v>126</v>
      </c>
      <c r="Y552" s="4" t="s">
        <v>112</v>
      </c>
      <c r="Z552" s="29">
        <v>2016</v>
      </c>
      <c r="AA552" s="4" t="s">
        <v>127</v>
      </c>
      <c r="AB552" s="4" t="s">
        <v>333</v>
      </c>
      <c r="AC552" s="4" t="s">
        <v>129</v>
      </c>
      <c r="AD552" s="4" t="s">
        <v>130</v>
      </c>
      <c r="AE552" s="4" t="s">
        <v>131</v>
      </c>
      <c r="AF552" s="4" t="s">
        <v>132</v>
      </c>
      <c r="AG552" s="4" t="s">
        <v>133</v>
      </c>
      <c r="AH552" s="4" t="s">
        <v>134</v>
      </c>
      <c r="AI552" s="4" t="s">
        <v>135</v>
      </c>
      <c r="AJ552" s="4" t="s">
        <v>136</v>
      </c>
      <c r="AK552" s="4" t="s">
        <v>137</v>
      </c>
      <c r="AL552" s="4" t="s">
        <v>138</v>
      </c>
      <c r="AM552" s="4" t="s">
        <v>139</v>
      </c>
      <c r="AN552" s="4" t="s">
        <v>140</v>
      </c>
      <c r="AO552" s="4" t="s">
        <v>141</v>
      </c>
      <c r="AP552" s="4" t="s">
        <v>116</v>
      </c>
      <c r="AQ552" s="4" t="s">
        <v>7009</v>
      </c>
      <c r="AR552" s="4" t="s">
        <v>76</v>
      </c>
      <c r="AS552" s="4" t="s">
        <v>6748</v>
      </c>
      <c r="AT552" s="4" t="s">
        <v>7010</v>
      </c>
      <c r="AU552" s="4" t="s">
        <v>6750</v>
      </c>
      <c r="AV552" s="4" t="s">
        <v>7011</v>
      </c>
      <c r="AW552" s="4" t="s">
        <v>6751</v>
      </c>
      <c r="AX552" s="4" t="s">
        <v>6752</v>
      </c>
      <c r="AY552" s="4" t="s">
        <v>3103</v>
      </c>
      <c r="AZ552" s="4" t="s">
        <v>3067</v>
      </c>
      <c r="BA552" s="4" t="s">
        <v>7012</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7013</v>
      </c>
      <c r="B553" s="4" t="s">
        <v>112</v>
      </c>
      <c r="C553" s="29">
        <v>20241220</v>
      </c>
      <c r="D553" s="4" t="s">
        <v>7014</v>
      </c>
      <c r="E553" s="4" t="s">
        <v>1330</v>
      </c>
      <c r="F553" s="4" t="s">
        <v>2391</v>
      </c>
      <c r="G553" s="4" t="s">
        <v>116</v>
      </c>
      <c r="H553" s="4" t="s">
        <v>2392</v>
      </c>
      <c r="I553" s="4" t="s">
        <v>116</v>
      </c>
      <c r="J553" s="4" t="s">
        <v>116</v>
      </c>
      <c r="K553" s="4" t="s">
        <v>116</v>
      </c>
      <c r="L553" s="4" t="s">
        <v>116</v>
      </c>
      <c r="M553" s="5" t="s">
        <v>7015</v>
      </c>
      <c r="N553" s="5" t="s">
        <v>3500</v>
      </c>
      <c r="O553" s="4" t="s">
        <v>112</v>
      </c>
      <c r="P553" s="6" t="s">
        <v>122</v>
      </c>
      <c r="Q553" s="7" t="s">
        <v>122</v>
      </c>
      <c r="R553" s="7" t="s">
        <v>122</v>
      </c>
      <c r="S553" s="9" t="s">
        <v>7016</v>
      </c>
      <c r="T553" s="30">
        <v>9782409004292</v>
      </c>
      <c r="U553" s="4" t="s">
        <v>124</v>
      </c>
      <c r="V553" s="29">
        <v>9782409002113</v>
      </c>
      <c r="W553" s="4" t="s">
        <v>125</v>
      </c>
      <c r="X553" s="4" t="s">
        <v>126</v>
      </c>
      <c r="Y553" s="4" t="s">
        <v>112</v>
      </c>
      <c r="Z553" s="29">
        <v>2016</v>
      </c>
      <c r="AA553" s="4" t="s">
        <v>127</v>
      </c>
      <c r="AB553" s="4" t="s">
        <v>576</v>
      </c>
      <c r="AC553" s="4" t="s">
        <v>129</v>
      </c>
      <c r="AD553" s="4" t="s">
        <v>130</v>
      </c>
      <c r="AE553" s="4" t="s">
        <v>131</v>
      </c>
      <c r="AF553" s="4" t="s">
        <v>132</v>
      </c>
      <c r="AG553" s="4" t="s">
        <v>133</v>
      </c>
      <c r="AH553" s="4" t="s">
        <v>134</v>
      </c>
      <c r="AI553" s="4" t="s">
        <v>135</v>
      </c>
      <c r="AJ553" s="4" t="s">
        <v>136</v>
      </c>
      <c r="AK553" s="4" t="s">
        <v>137</v>
      </c>
      <c r="AL553" s="4" t="s">
        <v>138</v>
      </c>
      <c r="AM553" s="4" t="s">
        <v>139</v>
      </c>
      <c r="AN553" s="4" t="s">
        <v>140</v>
      </c>
      <c r="AO553" s="4" t="s">
        <v>141</v>
      </c>
      <c r="AP553" s="4" t="s">
        <v>116</v>
      </c>
      <c r="AQ553" s="4" t="s">
        <v>7017</v>
      </c>
      <c r="AR553" s="4" t="s">
        <v>76</v>
      </c>
      <c r="AS553" s="4" t="s">
        <v>311</v>
      </c>
      <c r="AT553" s="4" t="s">
        <v>2397</v>
      </c>
      <c r="AU553" s="4" t="s">
        <v>7018</v>
      </c>
      <c r="AV553" s="4" t="s">
        <v>2399</v>
      </c>
      <c r="AW553" s="4" t="s">
        <v>2400</v>
      </c>
      <c r="AX553" s="4" t="s">
        <v>2401</v>
      </c>
      <c r="AY553" s="4" t="s">
        <v>2402</v>
      </c>
      <c r="AZ553" s="4" t="s">
        <v>2403</v>
      </c>
      <c r="BA553" s="4" t="s">
        <v>7019</v>
      </c>
      <c r="BB553" s="4" t="s">
        <v>2404</v>
      </c>
      <c r="BC553" s="4" t="s">
        <v>2405</v>
      </c>
      <c r="BD553" s="4" t="s">
        <v>2406</v>
      </c>
      <c r="BE553" s="4" t="s">
        <v>2407</v>
      </c>
      <c r="BF553" s="4" t="s">
        <v>2408</v>
      </c>
      <c r="BG553" s="4" t="s">
        <v>2409</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7020</v>
      </c>
      <c r="B554" s="4" t="s">
        <v>112</v>
      </c>
      <c r="C554" s="29">
        <v>20241220</v>
      </c>
      <c r="D554" s="4" t="s">
        <v>7021</v>
      </c>
      <c r="E554" s="4" t="s">
        <v>7022</v>
      </c>
      <c r="F554" s="4" t="s">
        <v>1642</v>
      </c>
      <c r="G554" s="4" t="s">
        <v>116</v>
      </c>
      <c r="H554" s="4" t="s">
        <v>1643</v>
      </c>
      <c r="I554" s="4" t="s">
        <v>116</v>
      </c>
      <c r="J554" s="4" t="s">
        <v>116</v>
      </c>
      <c r="K554" s="4" t="s">
        <v>116</v>
      </c>
      <c r="L554" s="4" t="s">
        <v>116</v>
      </c>
      <c r="M554" s="5" t="s">
        <v>7023</v>
      </c>
      <c r="N554" s="5" t="s">
        <v>7024</v>
      </c>
      <c r="O554" s="4" t="s">
        <v>112</v>
      </c>
      <c r="P554" s="6" t="s">
        <v>122</v>
      </c>
      <c r="Q554" s="7" t="s">
        <v>122</v>
      </c>
      <c r="R554" s="7" t="s">
        <v>122</v>
      </c>
      <c r="S554" s="9" t="s">
        <v>7025</v>
      </c>
      <c r="T554" s="30">
        <v>9782409002014</v>
      </c>
      <c r="U554" s="4" t="s">
        <v>124</v>
      </c>
      <c r="V554" s="29">
        <v>9782409001499</v>
      </c>
      <c r="W554" s="4" t="s">
        <v>125</v>
      </c>
      <c r="X554" s="4" t="s">
        <v>126</v>
      </c>
      <c r="Y554" s="4" t="s">
        <v>112</v>
      </c>
      <c r="Z554" s="29">
        <v>2016</v>
      </c>
      <c r="AA554" s="4" t="s">
        <v>127</v>
      </c>
      <c r="AB554" s="4" t="s">
        <v>1043</v>
      </c>
      <c r="AC554" s="4" t="s">
        <v>129</v>
      </c>
      <c r="AD554" s="4" t="s">
        <v>130</v>
      </c>
      <c r="AE554" s="4" t="s">
        <v>131</v>
      </c>
      <c r="AF554" s="4" t="s">
        <v>132</v>
      </c>
      <c r="AG554" s="4" t="s">
        <v>133</v>
      </c>
      <c r="AH554" s="4" t="s">
        <v>134</v>
      </c>
      <c r="AI554" s="4" t="s">
        <v>135</v>
      </c>
      <c r="AJ554" s="4" t="s">
        <v>136</v>
      </c>
      <c r="AK554" s="4" t="s">
        <v>137</v>
      </c>
      <c r="AL554" s="4" t="s">
        <v>138</v>
      </c>
      <c r="AM554" s="4" t="s">
        <v>139</v>
      </c>
      <c r="AN554" s="4" t="s">
        <v>140</v>
      </c>
      <c r="AO554" s="4" t="s">
        <v>141</v>
      </c>
      <c r="AP554" s="4" t="s">
        <v>116</v>
      </c>
      <c r="AQ554" s="4" t="s">
        <v>7026</v>
      </c>
      <c r="AR554" s="4" t="s">
        <v>76</v>
      </c>
      <c r="AS554" s="29">
        <v>70</v>
      </c>
      <c r="AT554" s="29">
        <v>70697</v>
      </c>
      <c r="AU554" s="4" t="s">
        <v>1045</v>
      </c>
      <c r="AV554" s="4" t="s">
        <v>7027</v>
      </c>
      <c r="AW554" s="4" t="s">
        <v>7028</v>
      </c>
      <c r="AX554" s="4" t="s">
        <v>7029</v>
      </c>
      <c r="AY554" s="4" t="s">
        <v>7030</v>
      </c>
      <c r="AZ554" s="4" t="s">
        <v>486</v>
      </c>
      <c r="BA554" s="29">
        <v>1</v>
      </c>
      <c r="BB554" s="29">
        <v>697</v>
      </c>
      <c r="BC554" s="4" t="s">
        <v>7031</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7032</v>
      </c>
      <c r="B555" s="4" t="s">
        <v>112</v>
      </c>
      <c r="C555" s="29">
        <v>20241220</v>
      </c>
      <c r="D555" s="4" t="s">
        <v>3290</v>
      </c>
      <c r="E555" s="4" t="s">
        <v>7033</v>
      </c>
      <c r="F555" s="4" t="s">
        <v>2047</v>
      </c>
      <c r="G555" s="4" t="s">
        <v>116</v>
      </c>
      <c r="H555" s="4" t="s">
        <v>2048</v>
      </c>
      <c r="I555" s="4" t="s">
        <v>116</v>
      </c>
      <c r="J555" s="4" t="s">
        <v>116</v>
      </c>
      <c r="K555" s="4" t="s">
        <v>116</v>
      </c>
      <c r="L555" s="4" t="s">
        <v>116</v>
      </c>
      <c r="M555" s="5" t="s">
        <v>7034</v>
      </c>
      <c r="N555" s="5" t="s">
        <v>7035</v>
      </c>
      <c r="O555" s="4" t="s">
        <v>112</v>
      </c>
      <c r="P555" s="6" t="s">
        <v>122</v>
      </c>
      <c r="Q555" s="7" t="s">
        <v>122</v>
      </c>
      <c r="R555" s="7" t="s">
        <v>122</v>
      </c>
      <c r="S555" s="9" t="s">
        <v>7036</v>
      </c>
      <c r="T555" s="30">
        <v>9782409003882</v>
      </c>
      <c r="U555" s="4" t="s">
        <v>124</v>
      </c>
      <c r="V555" s="29">
        <v>9782409002557</v>
      </c>
      <c r="W555" s="4" t="s">
        <v>125</v>
      </c>
      <c r="X555" s="4" t="s">
        <v>126</v>
      </c>
      <c r="Y555" s="4" t="s">
        <v>112</v>
      </c>
      <c r="Z555" s="29">
        <v>2016</v>
      </c>
      <c r="AA555" s="4" t="s">
        <v>127</v>
      </c>
      <c r="AB555" s="4" t="s">
        <v>164</v>
      </c>
      <c r="AC555" s="4" t="s">
        <v>129</v>
      </c>
      <c r="AD555" s="4" t="s">
        <v>130</v>
      </c>
      <c r="AE555" s="4" t="s">
        <v>131</v>
      </c>
      <c r="AF555" s="4" t="s">
        <v>132</v>
      </c>
      <c r="AG555" s="4" t="s">
        <v>133</v>
      </c>
      <c r="AH555" s="4" t="s">
        <v>134</v>
      </c>
      <c r="AI555" s="4" t="s">
        <v>135</v>
      </c>
      <c r="AJ555" s="4" t="s">
        <v>136</v>
      </c>
      <c r="AK555" s="4" t="s">
        <v>137</v>
      </c>
      <c r="AL555" s="4" t="s">
        <v>138</v>
      </c>
      <c r="AM555" s="4" t="s">
        <v>139</v>
      </c>
      <c r="AN555" s="4" t="s">
        <v>140</v>
      </c>
      <c r="AO555" s="4" t="s">
        <v>141</v>
      </c>
      <c r="AP555" s="4" t="s">
        <v>116</v>
      </c>
      <c r="AQ555" s="4" t="s">
        <v>7037</v>
      </c>
      <c r="AR555" s="4" t="s">
        <v>76</v>
      </c>
      <c r="AS555" s="4" t="s">
        <v>3295</v>
      </c>
      <c r="AT555" s="4" t="s">
        <v>681</v>
      </c>
      <c r="AU555" s="4" t="s">
        <v>711</v>
      </c>
      <c r="AV555" s="4" t="s">
        <v>7038</v>
      </c>
      <c r="AW555" s="4" t="s">
        <v>5254</v>
      </c>
      <c r="AX555" s="4" t="s">
        <v>7039</v>
      </c>
      <c r="AY555" s="4" t="s">
        <v>5256</v>
      </c>
      <c r="AZ555" s="4" t="s">
        <v>730</v>
      </c>
      <c r="BA555" s="4" t="s">
        <v>7040</v>
      </c>
      <c r="BB555" s="4" t="s">
        <v>1400</v>
      </c>
      <c r="BC555" s="4" t="s">
        <v>1401</v>
      </c>
      <c r="BD555" s="4" t="s">
        <v>3297</v>
      </c>
      <c r="BE555" s="4" t="s">
        <v>3886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7041</v>
      </c>
      <c r="B556" s="4" t="s">
        <v>112</v>
      </c>
      <c r="C556" s="29">
        <v>20241220</v>
      </c>
      <c r="D556" s="4" t="s">
        <v>7042</v>
      </c>
      <c r="E556" s="4" t="s">
        <v>7043</v>
      </c>
      <c r="F556" s="4" t="s">
        <v>4244</v>
      </c>
      <c r="G556" s="4" t="s">
        <v>116</v>
      </c>
      <c r="H556" s="4" t="s">
        <v>4245</v>
      </c>
      <c r="I556" s="4" t="s">
        <v>116</v>
      </c>
      <c r="J556" s="4" t="s">
        <v>116</v>
      </c>
      <c r="K556" s="4" t="s">
        <v>116</v>
      </c>
      <c r="L556" s="4" t="s">
        <v>116</v>
      </c>
      <c r="M556" s="5" t="s">
        <v>7023</v>
      </c>
      <c r="N556" s="5" t="s">
        <v>782</v>
      </c>
      <c r="O556" s="4" t="s">
        <v>112</v>
      </c>
      <c r="P556" s="6" t="s">
        <v>122</v>
      </c>
      <c r="Q556" s="7" t="s">
        <v>122</v>
      </c>
      <c r="R556" s="7" t="s">
        <v>122</v>
      </c>
      <c r="S556" s="9" t="s">
        <v>7044</v>
      </c>
      <c r="T556" s="30">
        <v>9782409002168</v>
      </c>
      <c r="U556" s="4" t="s">
        <v>124</v>
      </c>
      <c r="V556" s="29">
        <v>9782409000300</v>
      </c>
      <c r="W556" s="4" t="s">
        <v>125</v>
      </c>
      <c r="X556" s="4" t="s">
        <v>126</v>
      </c>
      <c r="Y556" s="4" t="s">
        <v>112</v>
      </c>
      <c r="Z556" s="29">
        <v>2016</v>
      </c>
      <c r="AA556" s="4" t="s">
        <v>127</v>
      </c>
      <c r="AB556" s="4" t="s">
        <v>128</v>
      </c>
      <c r="AC556" s="4" t="s">
        <v>129</v>
      </c>
      <c r="AD556" s="4" t="s">
        <v>130</v>
      </c>
      <c r="AE556" s="4" t="s">
        <v>131</v>
      </c>
      <c r="AF556" s="4" t="s">
        <v>132</v>
      </c>
      <c r="AG556" s="4" t="s">
        <v>133</v>
      </c>
      <c r="AH556" s="4" t="s">
        <v>134</v>
      </c>
      <c r="AI556" s="4" t="s">
        <v>135</v>
      </c>
      <c r="AJ556" s="4" t="s">
        <v>136</v>
      </c>
      <c r="AK556" s="4" t="s">
        <v>137</v>
      </c>
      <c r="AL556" s="4" t="s">
        <v>138</v>
      </c>
      <c r="AM556" s="4" t="s">
        <v>139</v>
      </c>
      <c r="AN556" s="4" t="s">
        <v>140</v>
      </c>
      <c r="AO556" s="4" t="s">
        <v>141</v>
      </c>
      <c r="AP556" s="4" t="s">
        <v>116</v>
      </c>
      <c r="AQ556" s="4" t="s">
        <v>7045</v>
      </c>
      <c r="AR556" s="4" t="s">
        <v>76</v>
      </c>
      <c r="AS556" s="4" t="s">
        <v>7046</v>
      </c>
      <c r="AT556" s="4" t="s">
        <v>7047</v>
      </c>
      <c r="AU556" s="4" t="s">
        <v>1749</v>
      </c>
      <c r="AV556" s="4" t="s">
        <v>7048</v>
      </c>
      <c r="AW556" s="4" t="s">
        <v>7049</v>
      </c>
      <c r="AX556" s="4" t="s">
        <v>7050</v>
      </c>
      <c r="AY556" s="4" t="s">
        <v>4257</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7051</v>
      </c>
      <c r="B557" s="4" t="s">
        <v>112</v>
      </c>
      <c r="C557" s="29">
        <v>20241220</v>
      </c>
      <c r="D557" s="4" t="s">
        <v>3238</v>
      </c>
      <c r="E557" s="4" t="s">
        <v>7052</v>
      </c>
      <c r="F557" s="4" t="s">
        <v>7053</v>
      </c>
      <c r="G557" s="4" t="s">
        <v>116</v>
      </c>
      <c r="H557" s="4" t="s">
        <v>3241</v>
      </c>
      <c r="I557" s="4" t="s">
        <v>116</v>
      </c>
      <c r="J557" s="4" t="s">
        <v>116</v>
      </c>
      <c r="K557" s="4" t="s">
        <v>116</v>
      </c>
      <c r="L557" s="4" t="s">
        <v>116</v>
      </c>
      <c r="M557" s="4" t="s">
        <v>7015</v>
      </c>
      <c r="N557" s="4" t="s">
        <v>894</v>
      </c>
      <c r="O557" s="4" t="s">
        <v>112</v>
      </c>
      <c r="P557" s="6" t="s">
        <v>122</v>
      </c>
      <c r="Q557" s="7" t="s">
        <v>122</v>
      </c>
      <c r="R557" s="7" t="s">
        <v>122</v>
      </c>
      <c r="S557" s="4" t="s">
        <v>7054</v>
      </c>
      <c r="T557" s="29">
        <v>9782409004186</v>
      </c>
      <c r="U557" s="4" t="s">
        <v>124</v>
      </c>
      <c r="V557" s="29">
        <v>9782409003264</v>
      </c>
      <c r="W557" s="4" t="s">
        <v>125</v>
      </c>
      <c r="X557" s="4" t="s">
        <v>126</v>
      </c>
      <c r="Y557" s="4" t="s">
        <v>112</v>
      </c>
      <c r="Z557" s="29">
        <v>2016</v>
      </c>
      <c r="AA557" s="4" t="s">
        <v>127</v>
      </c>
      <c r="AB557" s="4" t="s">
        <v>249</v>
      </c>
      <c r="AC557" s="4" t="s">
        <v>129</v>
      </c>
      <c r="AD557" s="4" t="s">
        <v>130</v>
      </c>
      <c r="AE557" s="4" t="s">
        <v>131</v>
      </c>
      <c r="AF557" s="4" t="s">
        <v>132</v>
      </c>
      <c r="AG557" s="4" t="s">
        <v>133</v>
      </c>
      <c r="AH557" s="4" t="s">
        <v>134</v>
      </c>
      <c r="AI557" s="4" t="s">
        <v>135</v>
      </c>
      <c r="AJ557" s="4" t="s">
        <v>136</v>
      </c>
      <c r="AK557" s="4" t="s">
        <v>137</v>
      </c>
      <c r="AL557" s="4" t="s">
        <v>138</v>
      </c>
      <c r="AM557" s="4" t="s">
        <v>139</v>
      </c>
      <c r="AN557" s="4" t="s">
        <v>140</v>
      </c>
      <c r="AO557" s="4" t="s">
        <v>141</v>
      </c>
      <c r="AP557" s="4" t="s">
        <v>116</v>
      </c>
      <c r="AQ557" s="4" t="s">
        <v>7055</v>
      </c>
      <c r="AR557" s="4" t="s">
        <v>76</v>
      </c>
      <c r="AS557" s="4" t="s">
        <v>3246</v>
      </c>
      <c r="AT557" s="4" t="s">
        <v>7056</v>
      </c>
      <c r="AU557" s="4" t="s">
        <v>3248</v>
      </c>
      <c r="AV557" s="4" t="s">
        <v>3249</v>
      </c>
      <c r="AW557" s="4" t="s">
        <v>1868</v>
      </c>
      <c r="AX557" s="4" t="s">
        <v>7057</v>
      </c>
      <c r="AY557" s="4" t="s">
        <v>3250</v>
      </c>
      <c r="AZ557" s="4" t="s">
        <v>3251</v>
      </c>
      <c r="BA557" s="4" t="s">
        <v>2246</v>
      </c>
      <c r="BB557" s="4" t="s">
        <v>3252</v>
      </c>
      <c r="BC557" s="4" t="s">
        <v>3253</v>
      </c>
      <c r="BD557" s="4" t="s">
        <v>3254</v>
      </c>
      <c r="BE557" s="4" t="s">
        <v>3255</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7058</v>
      </c>
      <c r="B558" s="4" t="s">
        <v>112</v>
      </c>
      <c r="C558" s="29">
        <v>20241220</v>
      </c>
      <c r="D558" s="4" t="s">
        <v>7059</v>
      </c>
      <c r="E558" s="4" t="s">
        <v>7060</v>
      </c>
      <c r="F558" s="4" t="s">
        <v>4041</v>
      </c>
      <c r="G558" s="4" t="s">
        <v>116</v>
      </c>
      <c r="H558" s="4" t="s">
        <v>217</v>
      </c>
      <c r="I558" s="4" t="s">
        <v>116</v>
      </c>
      <c r="J558" s="4" t="s">
        <v>116</v>
      </c>
      <c r="K558" s="4" t="s">
        <v>116</v>
      </c>
      <c r="L558" s="4" t="s">
        <v>116</v>
      </c>
      <c r="M558" s="5" t="s">
        <v>7061</v>
      </c>
      <c r="N558" s="5" t="s">
        <v>4715</v>
      </c>
      <c r="O558" s="4" t="s">
        <v>112</v>
      </c>
      <c r="P558" s="6" t="s">
        <v>122</v>
      </c>
      <c r="Q558" s="7" t="s">
        <v>122</v>
      </c>
      <c r="R558" s="7" t="s">
        <v>122</v>
      </c>
      <c r="S558" s="9" t="s">
        <v>7062</v>
      </c>
      <c r="T558" s="30">
        <v>9782409005664</v>
      </c>
      <c r="U558" s="4" t="s">
        <v>124</v>
      </c>
      <c r="V558" s="29">
        <v>9782409004377</v>
      </c>
      <c r="W558" s="4" t="s">
        <v>125</v>
      </c>
      <c r="X558" s="4" t="s">
        <v>126</v>
      </c>
      <c r="Y558" s="4" t="s">
        <v>112</v>
      </c>
      <c r="Z558" s="29">
        <v>2016</v>
      </c>
      <c r="AA558" s="4" t="s">
        <v>127</v>
      </c>
      <c r="AB558" s="4" t="s">
        <v>164</v>
      </c>
      <c r="AC558" s="4" t="s">
        <v>129</v>
      </c>
      <c r="AD558" s="4" t="s">
        <v>130</v>
      </c>
      <c r="AE558" s="4" t="s">
        <v>131</v>
      </c>
      <c r="AF558" s="4" t="s">
        <v>132</v>
      </c>
      <c r="AG558" s="4" t="s">
        <v>133</v>
      </c>
      <c r="AH558" s="4" t="s">
        <v>134</v>
      </c>
      <c r="AI558" s="4" t="s">
        <v>135</v>
      </c>
      <c r="AJ558" s="4" t="s">
        <v>136</v>
      </c>
      <c r="AK558" s="4" t="s">
        <v>137</v>
      </c>
      <c r="AL558" s="4" t="s">
        <v>138</v>
      </c>
      <c r="AM558" s="4" t="s">
        <v>139</v>
      </c>
      <c r="AN558" s="4" t="s">
        <v>140</v>
      </c>
      <c r="AO558" s="4" t="s">
        <v>141</v>
      </c>
      <c r="AP558" s="4" t="s">
        <v>116</v>
      </c>
      <c r="AQ558" s="4" t="s">
        <v>7063</v>
      </c>
      <c r="AR558" s="4" t="s">
        <v>76</v>
      </c>
      <c r="AS558" s="4" t="s">
        <v>224</v>
      </c>
      <c r="AT558" s="4" t="s">
        <v>225</v>
      </c>
      <c r="AU558" s="4" t="s">
        <v>226</v>
      </c>
      <c r="AV558" s="4" t="s">
        <v>227</v>
      </c>
      <c r="AW558" s="4" t="s">
        <v>228</v>
      </c>
      <c r="AX558" s="4" t="s">
        <v>229</v>
      </c>
      <c r="AY558" s="4" t="s">
        <v>7064</v>
      </c>
      <c r="AZ558" s="4" t="s">
        <v>230</v>
      </c>
      <c r="BA558" s="4" t="s">
        <v>231</v>
      </c>
      <c r="BB558" s="4" t="s">
        <v>232</v>
      </c>
      <c r="BC558" s="4" t="s">
        <v>233</v>
      </c>
      <c r="BD558" s="4" t="s">
        <v>4044</v>
      </c>
      <c r="BE558" s="4" t="s">
        <v>235</v>
      </c>
      <c r="BF558" s="4" t="s">
        <v>236</v>
      </c>
      <c r="BG558" s="4" t="s">
        <v>237</v>
      </c>
      <c r="BH558" s="4" t="s">
        <v>238</v>
      </c>
      <c r="BI558" s="4" t="s">
        <v>239</v>
      </c>
      <c r="BJ558" s="4" t="s">
        <v>240</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7065</v>
      </c>
      <c r="B559" s="4" t="s">
        <v>112</v>
      </c>
      <c r="C559" s="29">
        <v>20241220</v>
      </c>
      <c r="D559" s="4" t="s">
        <v>7066</v>
      </c>
      <c r="E559" s="4" t="s">
        <v>7067</v>
      </c>
      <c r="F559" s="4" t="s">
        <v>7068</v>
      </c>
      <c r="G559" s="4" t="s">
        <v>116</v>
      </c>
      <c r="H559" s="4" t="s">
        <v>7069</v>
      </c>
      <c r="I559" s="4" t="s">
        <v>116</v>
      </c>
      <c r="J559" s="4" t="s">
        <v>116</v>
      </c>
      <c r="K559" s="4" t="s">
        <v>116</v>
      </c>
      <c r="L559" s="4" t="s">
        <v>116</v>
      </c>
      <c r="M559" s="5" t="s">
        <v>7015</v>
      </c>
      <c r="N559" s="5" t="s">
        <v>7070</v>
      </c>
      <c r="O559" s="4" t="s">
        <v>112</v>
      </c>
      <c r="P559" s="6" t="s">
        <v>122</v>
      </c>
      <c r="Q559" s="7" t="s">
        <v>122</v>
      </c>
      <c r="R559" s="7" t="s">
        <v>122</v>
      </c>
      <c r="S559" s="9" t="s">
        <v>7071</v>
      </c>
      <c r="T559" s="30">
        <v>9782409004056</v>
      </c>
      <c r="U559" s="4" t="s">
        <v>124</v>
      </c>
      <c r="V559" s="29">
        <v>9782409003301</v>
      </c>
      <c r="W559" s="4" t="s">
        <v>125</v>
      </c>
      <c r="X559" s="4" t="s">
        <v>126</v>
      </c>
      <c r="Y559" s="4" t="s">
        <v>112</v>
      </c>
      <c r="Z559" s="29">
        <v>2016</v>
      </c>
      <c r="AA559" s="4" t="s">
        <v>127</v>
      </c>
      <c r="AB559" s="4" t="s">
        <v>260</v>
      </c>
      <c r="AC559" s="4" t="s">
        <v>129</v>
      </c>
      <c r="AD559" s="4" t="s">
        <v>130</v>
      </c>
      <c r="AE559" s="4" t="s">
        <v>131</v>
      </c>
      <c r="AF559" s="4" t="s">
        <v>132</v>
      </c>
      <c r="AG559" s="4" t="s">
        <v>133</v>
      </c>
      <c r="AH559" s="4" t="s">
        <v>134</v>
      </c>
      <c r="AI559" s="4" t="s">
        <v>135</v>
      </c>
      <c r="AJ559" s="4" t="s">
        <v>136</v>
      </c>
      <c r="AK559" s="4" t="s">
        <v>137</v>
      </c>
      <c r="AL559" s="4" t="s">
        <v>138</v>
      </c>
      <c r="AM559" s="4" t="s">
        <v>139</v>
      </c>
      <c r="AN559" s="4" t="s">
        <v>140</v>
      </c>
      <c r="AO559" s="4" t="s">
        <v>141</v>
      </c>
      <c r="AP559" s="4" t="s">
        <v>116</v>
      </c>
      <c r="AQ559" s="4" t="s">
        <v>7072</v>
      </c>
      <c r="AR559" s="4" t="s">
        <v>76</v>
      </c>
      <c r="AS559" s="4" t="s">
        <v>7073</v>
      </c>
      <c r="AT559" s="4" t="s">
        <v>7074</v>
      </c>
      <c r="AU559" s="4" t="s">
        <v>7075</v>
      </c>
      <c r="AV559" s="4" t="s">
        <v>116</v>
      </c>
      <c r="AW559" s="4" t="s">
        <v>116</v>
      </c>
      <c r="AX559" s="4" t="s">
        <v>116</v>
      </c>
      <c r="AY559" s="4" t="s">
        <v>116</v>
      </c>
      <c r="AZ559" s="4" t="s">
        <v>116</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7076</v>
      </c>
      <c r="B560" s="4" t="s">
        <v>112</v>
      </c>
      <c r="C560" s="29">
        <v>20241220</v>
      </c>
      <c r="D560" s="4" t="s">
        <v>7077</v>
      </c>
      <c r="E560" s="4" t="s">
        <v>7078</v>
      </c>
      <c r="F560" s="4" t="s">
        <v>7079</v>
      </c>
      <c r="G560" s="4" t="s">
        <v>116</v>
      </c>
      <c r="H560" s="4" t="s">
        <v>7080</v>
      </c>
      <c r="I560" s="4" t="s">
        <v>116</v>
      </c>
      <c r="J560" s="4" t="s">
        <v>116</v>
      </c>
      <c r="K560" s="4" t="s">
        <v>116</v>
      </c>
      <c r="L560" s="4" t="s">
        <v>116</v>
      </c>
      <c r="M560" s="5" t="s">
        <v>7081</v>
      </c>
      <c r="N560" s="5" t="s">
        <v>6781</v>
      </c>
      <c r="O560" s="4" t="s">
        <v>112</v>
      </c>
      <c r="P560" s="6" t="s">
        <v>122</v>
      </c>
      <c r="Q560" s="7" t="s">
        <v>122</v>
      </c>
      <c r="R560" s="7" t="s">
        <v>122</v>
      </c>
      <c r="S560" s="9" t="s">
        <v>7082</v>
      </c>
      <c r="T560" s="30">
        <v>9782409000775</v>
      </c>
      <c r="U560" s="4" t="s">
        <v>124</v>
      </c>
      <c r="V560" s="29">
        <v>9782746099913</v>
      </c>
      <c r="W560" s="4" t="s">
        <v>125</v>
      </c>
      <c r="X560" s="4" t="s">
        <v>126</v>
      </c>
      <c r="Y560" s="4" t="s">
        <v>112</v>
      </c>
      <c r="Z560" s="29">
        <v>2016</v>
      </c>
      <c r="AA560" s="4" t="s">
        <v>127</v>
      </c>
      <c r="AB560" s="4" t="s">
        <v>876</v>
      </c>
      <c r="AC560" s="4" t="s">
        <v>129</v>
      </c>
      <c r="AD560" s="4" t="s">
        <v>130</v>
      </c>
      <c r="AE560" s="4" t="s">
        <v>131</v>
      </c>
      <c r="AF560" s="4" t="s">
        <v>132</v>
      </c>
      <c r="AG560" s="4" t="s">
        <v>133</v>
      </c>
      <c r="AH560" s="4" t="s">
        <v>134</v>
      </c>
      <c r="AI560" s="4" t="s">
        <v>135</v>
      </c>
      <c r="AJ560" s="4" t="s">
        <v>136</v>
      </c>
      <c r="AK560" s="4" t="s">
        <v>137</v>
      </c>
      <c r="AL560" s="4" t="s">
        <v>138</v>
      </c>
      <c r="AM560" s="4" t="s">
        <v>139</v>
      </c>
      <c r="AN560" s="4" t="s">
        <v>140</v>
      </c>
      <c r="AO560" s="4" t="s">
        <v>141</v>
      </c>
      <c r="AP560" s="4" t="s">
        <v>116</v>
      </c>
      <c r="AQ560" s="4" t="s">
        <v>7083</v>
      </c>
      <c r="AR560" s="4" t="s">
        <v>76</v>
      </c>
      <c r="AS560" s="4" t="s">
        <v>7084</v>
      </c>
      <c r="AT560" s="4" t="s">
        <v>7085</v>
      </c>
      <c r="AU560" s="4" t="s">
        <v>7086</v>
      </c>
      <c r="AV560" s="4" t="s">
        <v>2004</v>
      </c>
      <c r="AW560" s="4" t="s">
        <v>2004</v>
      </c>
      <c r="AX560" s="4" t="s">
        <v>2004</v>
      </c>
      <c r="AY560" s="4" t="s">
        <v>7087</v>
      </c>
      <c r="AZ560" s="4" t="s">
        <v>7088</v>
      </c>
      <c r="BA560" s="4" t="s">
        <v>7089</v>
      </c>
      <c r="BB560" s="4" t="s">
        <v>7090</v>
      </c>
      <c r="BC560" s="4" t="s">
        <v>7091</v>
      </c>
      <c r="BD560" s="4" t="s">
        <v>3648</v>
      </c>
      <c r="BE560" s="4" t="s">
        <v>3648</v>
      </c>
      <c r="BF560" s="4" t="s">
        <v>4686</v>
      </c>
      <c r="BG560" s="4" t="s">
        <v>5013</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7092</v>
      </c>
      <c r="B561" s="4" t="s">
        <v>112</v>
      </c>
      <c r="C561" s="29">
        <v>20241220</v>
      </c>
      <c r="D561" s="4" t="s">
        <v>5461</v>
      </c>
      <c r="E561" s="4" t="s">
        <v>7093</v>
      </c>
      <c r="F561" s="4" t="s">
        <v>3773</v>
      </c>
      <c r="G561" s="4" t="s">
        <v>116</v>
      </c>
      <c r="H561" s="4" t="s">
        <v>3774</v>
      </c>
      <c r="I561" s="4" t="s">
        <v>116</v>
      </c>
      <c r="J561" s="4" t="s">
        <v>116</v>
      </c>
      <c r="K561" s="4" t="s">
        <v>116</v>
      </c>
      <c r="L561" s="4" t="s">
        <v>116</v>
      </c>
      <c r="M561" s="5" t="s">
        <v>7094</v>
      </c>
      <c r="N561" s="5" t="s">
        <v>7095</v>
      </c>
      <c r="O561" s="4" t="s">
        <v>112</v>
      </c>
      <c r="P561" s="6" t="s">
        <v>122</v>
      </c>
      <c r="Q561" s="7" t="s">
        <v>122</v>
      </c>
      <c r="R561" s="7" t="s">
        <v>122</v>
      </c>
      <c r="S561" s="9" t="s">
        <v>7096</v>
      </c>
      <c r="T561" s="30">
        <v>9782409001970</v>
      </c>
      <c r="U561" s="4" t="s">
        <v>124</v>
      </c>
      <c r="V561" s="29">
        <v>9782409000911</v>
      </c>
      <c r="W561" s="4" t="s">
        <v>125</v>
      </c>
      <c r="X561" s="4" t="s">
        <v>126</v>
      </c>
      <c r="Y561" s="4" t="s">
        <v>112</v>
      </c>
      <c r="Z561" s="29">
        <v>2016</v>
      </c>
      <c r="AA561" s="4" t="s">
        <v>127</v>
      </c>
      <c r="AB561" s="4" t="s">
        <v>249</v>
      </c>
      <c r="AC561" s="4" t="s">
        <v>129</v>
      </c>
      <c r="AD561" s="4" t="s">
        <v>130</v>
      </c>
      <c r="AE561" s="4" t="s">
        <v>131</v>
      </c>
      <c r="AF561" s="4" t="s">
        <v>132</v>
      </c>
      <c r="AG561" s="4" t="s">
        <v>133</v>
      </c>
      <c r="AH561" s="4" t="s">
        <v>134</v>
      </c>
      <c r="AI561" s="4" t="s">
        <v>135</v>
      </c>
      <c r="AJ561" s="4" t="s">
        <v>136</v>
      </c>
      <c r="AK561" s="4" t="s">
        <v>137</v>
      </c>
      <c r="AL561" s="4" t="s">
        <v>138</v>
      </c>
      <c r="AM561" s="4" t="s">
        <v>139</v>
      </c>
      <c r="AN561" s="4" t="s">
        <v>140</v>
      </c>
      <c r="AO561" s="4" t="s">
        <v>141</v>
      </c>
      <c r="AP561" s="4" t="s">
        <v>116</v>
      </c>
      <c r="AQ561" s="4" t="s">
        <v>7097</v>
      </c>
      <c r="AR561" s="4" t="s">
        <v>76</v>
      </c>
      <c r="AS561" s="4" t="s">
        <v>5465</v>
      </c>
      <c r="AT561" s="4" t="s">
        <v>5466</v>
      </c>
      <c r="AU561" s="4" t="s">
        <v>5467</v>
      </c>
      <c r="AV561" s="4" t="s">
        <v>7098</v>
      </c>
      <c r="AW561" s="4" t="s">
        <v>5469</v>
      </c>
      <c r="AX561" s="4" t="s">
        <v>5470</v>
      </c>
      <c r="AY561" s="4" t="s">
        <v>4384</v>
      </c>
      <c r="AZ561" s="4" t="s">
        <v>2598</v>
      </c>
      <c r="BA561" s="4" t="s">
        <v>2762</v>
      </c>
      <c r="BB561" s="4" t="s">
        <v>5471</v>
      </c>
      <c r="BC561" s="4" t="s">
        <v>759</v>
      </c>
      <c r="BD561" s="4" t="s">
        <v>1637</v>
      </c>
      <c r="BE561" s="4" t="s">
        <v>5472</v>
      </c>
      <c r="BF561" s="4" t="s">
        <v>5473</v>
      </c>
      <c r="BG561" s="4" t="s">
        <v>1880</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7099</v>
      </c>
      <c r="B562" s="4" t="s">
        <v>112</v>
      </c>
      <c r="C562" s="29">
        <v>20241220</v>
      </c>
      <c r="D562" s="4" t="s">
        <v>7100</v>
      </c>
      <c r="E562" s="4" t="s">
        <v>7101</v>
      </c>
      <c r="F562" s="4" t="s">
        <v>4632</v>
      </c>
      <c r="G562" s="4" t="s">
        <v>116</v>
      </c>
      <c r="H562" s="4" t="s">
        <v>4633</v>
      </c>
      <c r="I562" s="4" t="s">
        <v>116</v>
      </c>
      <c r="J562" s="4" t="s">
        <v>116</v>
      </c>
      <c r="K562" s="4" t="s">
        <v>116</v>
      </c>
      <c r="L562" s="4" t="s">
        <v>116</v>
      </c>
      <c r="M562" s="5" t="s">
        <v>7102</v>
      </c>
      <c r="N562" s="5" t="s">
        <v>2000</v>
      </c>
      <c r="O562" s="4" t="s">
        <v>112</v>
      </c>
      <c r="P562" s="6" t="s">
        <v>122</v>
      </c>
      <c r="Q562" s="7" t="s">
        <v>122</v>
      </c>
      <c r="R562" s="7" t="s">
        <v>122</v>
      </c>
      <c r="S562" s="9" t="s">
        <v>7103</v>
      </c>
      <c r="T562" s="30">
        <v>9782409005268</v>
      </c>
      <c r="U562" s="4" t="s">
        <v>124</v>
      </c>
      <c r="V562" s="29">
        <v>9782409003769</v>
      </c>
      <c r="W562" s="4" t="s">
        <v>125</v>
      </c>
      <c r="X562" s="4" t="s">
        <v>126</v>
      </c>
      <c r="Y562" s="4" t="s">
        <v>112</v>
      </c>
      <c r="Z562" s="29">
        <v>2016</v>
      </c>
      <c r="AA562" s="4" t="s">
        <v>127</v>
      </c>
      <c r="AB562" s="4" t="s">
        <v>164</v>
      </c>
      <c r="AC562" s="4" t="s">
        <v>129</v>
      </c>
      <c r="AD562" s="4" t="s">
        <v>130</v>
      </c>
      <c r="AE562" s="4" t="s">
        <v>131</v>
      </c>
      <c r="AF562" s="4" t="s">
        <v>132</v>
      </c>
      <c r="AG562" s="4" t="s">
        <v>133</v>
      </c>
      <c r="AH562" s="4" t="s">
        <v>134</v>
      </c>
      <c r="AI562" s="4" t="s">
        <v>135</v>
      </c>
      <c r="AJ562" s="4" t="s">
        <v>136</v>
      </c>
      <c r="AK562" s="4" t="s">
        <v>137</v>
      </c>
      <c r="AL562" s="4" t="s">
        <v>138</v>
      </c>
      <c r="AM562" s="4" t="s">
        <v>139</v>
      </c>
      <c r="AN562" s="4" t="s">
        <v>140</v>
      </c>
      <c r="AO562" s="4" t="s">
        <v>141</v>
      </c>
      <c r="AP562" s="4" t="s">
        <v>116</v>
      </c>
      <c r="AQ562" s="4" t="s">
        <v>7104</v>
      </c>
      <c r="AR562" s="4" t="s">
        <v>76</v>
      </c>
      <c r="AS562" s="4" t="s">
        <v>3452</v>
      </c>
      <c r="AT562" s="4" t="s">
        <v>5497</v>
      </c>
      <c r="AU562" s="4" t="s">
        <v>711</v>
      </c>
      <c r="AV562" s="4" t="s">
        <v>7105</v>
      </c>
      <c r="AW562" s="4" t="s">
        <v>7106</v>
      </c>
      <c r="AX562" s="4" t="s">
        <v>7107</v>
      </c>
      <c r="AY562" s="4" t="s">
        <v>7108</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7109</v>
      </c>
      <c r="B563" s="4" t="s">
        <v>112</v>
      </c>
      <c r="C563" s="29">
        <v>20241220</v>
      </c>
      <c r="D563" s="4" t="s">
        <v>7110</v>
      </c>
      <c r="E563" s="4" t="s">
        <v>7111</v>
      </c>
      <c r="F563" s="4" t="s">
        <v>1318</v>
      </c>
      <c r="G563" s="4" t="s">
        <v>116</v>
      </c>
      <c r="H563" s="4" t="s">
        <v>1319</v>
      </c>
      <c r="I563" s="4" t="s">
        <v>116</v>
      </c>
      <c r="J563" s="4" t="s">
        <v>116</v>
      </c>
      <c r="K563" s="4" t="s">
        <v>116</v>
      </c>
      <c r="L563" s="4" t="s">
        <v>116</v>
      </c>
      <c r="M563" s="5" t="s">
        <v>7007</v>
      </c>
      <c r="N563" s="5" t="s">
        <v>4692</v>
      </c>
      <c r="O563" s="4" t="s">
        <v>112</v>
      </c>
      <c r="P563" s="6" t="s">
        <v>122</v>
      </c>
      <c r="Q563" s="7" t="s">
        <v>122</v>
      </c>
      <c r="R563" s="7" t="s">
        <v>122</v>
      </c>
      <c r="S563" s="9" t="s">
        <v>7112</v>
      </c>
      <c r="T563" s="30">
        <v>9782409001154</v>
      </c>
      <c r="U563" s="4" t="s">
        <v>124</v>
      </c>
      <c r="V563" s="29">
        <v>9782746099036</v>
      </c>
      <c r="W563" s="4" t="s">
        <v>125</v>
      </c>
      <c r="X563" s="4" t="s">
        <v>126</v>
      </c>
      <c r="Y563" s="4" t="s">
        <v>112</v>
      </c>
      <c r="Z563" s="29">
        <v>2016</v>
      </c>
      <c r="AA563" s="4" t="s">
        <v>127</v>
      </c>
      <c r="AB563" s="4" t="s">
        <v>7113</v>
      </c>
      <c r="AC563" s="4" t="s">
        <v>129</v>
      </c>
      <c r="AD563" s="4" t="s">
        <v>130</v>
      </c>
      <c r="AE563" s="4" t="s">
        <v>131</v>
      </c>
      <c r="AF563" s="4" t="s">
        <v>132</v>
      </c>
      <c r="AG563" s="4" t="s">
        <v>133</v>
      </c>
      <c r="AH563" s="4" t="s">
        <v>134</v>
      </c>
      <c r="AI563" s="4" t="s">
        <v>135</v>
      </c>
      <c r="AJ563" s="4" t="s">
        <v>136</v>
      </c>
      <c r="AK563" s="4" t="s">
        <v>137</v>
      </c>
      <c r="AL563" s="4" t="s">
        <v>138</v>
      </c>
      <c r="AM563" s="4" t="s">
        <v>139</v>
      </c>
      <c r="AN563" s="4" t="s">
        <v>140</v>
      </c>
      <c r="AO563" s="4" t="s">
        <v>141</v>
      </c>
      <c r="AP563" s="4" t="s">
        <v>116</v>
      </c>
      <c r="AQ563" s="4" t="s">
        <v>7114</v>
      </c>
      <c r="AR563" s="4" t="s">
        <v>76</v>
      </c>
      <c r="AS563" s="4" t="s">
        <v>6748</v>
      </c>
      <c r="AT563" s="4" t="s">
        <v>7115</v>
      </c>
      <c r="AU563" s="4" t="s">
        <v>3079</v>
      </c>
      <c r="AV563" s="4" t="s">
        <v>5736</v>
      </c>
      <c r="AW563" s="4" t="s">
        <v>7010</v>
      </c>
      <c r="AX563" s="4" t="s">
        <v>6750</v>
      </c>
      <c r="AY563" s="4" t="s">
        <v>7011</v>
      </c>
      <c r="AZ563" s="4" t="s">
        <v>6751</v>
      </c>
      <c r="BA563" s="4" t="s">
        <v>6752</v>
      </c>
      <c r="BB563" s="4" t="s">
        <v>2735</v>
      </c>
      <c r="BC563" s="4" t="s">
        <v>7116</v>
      </c>
      <c r="BD563" s="4" t="s">
        <v>1637</v>
      </c>
      <c r="BE563" s="4" t="s">
        <v>1875</v>
      </c>
      <c r="BF563" s="4" t="s">
        <v>6753</v>
      </c>
      <c r="BG563" s="4" t="s">
        <v>1880</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7117</v>
      </c>
      <c r="B564" s="4" t="s">
        <v>112</v>
      </c>
      <c r="C564" s="29">
        <v>20241220</v>
      </c>
      <c r="D564" s="4" t="s">
        <v>7118</v>
      </c>
      <c r="E564" s="4" t="s">
        <v>303</v>
      </c>
      <c r="F564" s="4" t="s">
        <v>304</v>
      </c>
      <c r="G564" s="4" t="s">
        <v>116</v>
      </c>
      <c r="H564" s="4" t="s">
        <v>305</v>
      </c>
      <c r="I564" s="4" t="s">
        <v>306</v>
      </c>
      <c r="J564" s="4" t="s">
        <v>116</v>
      </c>
      <c r="K564" s="4" t="s">
        <v>116</v>
      </c>
      <c r="L564" s="4" t="s">
        <v>116</v>
      </c>
      <c r="M564" s="5" t="s">
        <v>7119</v>
      </c>
      <c r="N564" s="5" t="s">
        <v>7120</v>
      </c>
      <c r="O564" s="4" t="s">
        <v>112</v>
      </c>
      <c r="P564" s="6" t="s">
        <v>122</v>
      </c>
      <c r="Q564" s="7" t="s">
        <v>122</v>
      </c>
      <c r="R564" s="7" t="s">
        <v>122</v>
      </c>
      <c r="S564" s="9" t="s">
        <v>7121</v>
      </c>
      <c r="T564" s="30">
        <v>9782409006555</v>
      </c>
      <c r="U564" s="4" t="s">
        <v>124</v>
      </c>
      <c r="V564" s="29">
        <v>9782409004858</v>
      </c>
      <c r="W564" s="4" t="s">
        <v>125</v>
      </c>
      <c r="X564" s="4" t="s">
        <v>126</v>
      </c>
      <c r="Y564" s="4" t="s">
        <v>112</v>
      </c>
      <c r="Z564" s="29">
        <v>2016</v>
      </c>
      <c r="AA564" s="4" t="s">
        <v>127</v>
      </c>
      <c r="AB564" s="4" t="s">
        <v>164</v>
      </c>
      <c r="AC564" s="4" t="s">
        <v>129</v>
      </c>
      <c r="AD564" s="4" t="s">
        <v>130</v>
      </c>
      <c r="AE564" s="4" t="s">
        <v>131</v>
      </c>
      <c r="AF564" s="4" t="s">
        <v>132</v>
      </c>
      <c r="AG564" s="4" t="s">
        <v>133</v>
      </c>
      <c r="AH564" s="4" t="s">
        <v>134</v>
      </c>
      <c r="AI564" s="4" t="s">
        <v>135</v>
      </c>
      <c r="AJ564" s="4" t="s">
        <v>136</v>
      </c>
      <c r="AK564" s="4" t="s">
        <v>137</v>
      </c>
      <c r="AL564" s="4" t="s">
        <v>138</v>
      </c>
      <c r="AM564" s="4" t="s">
        <v>139</v>
      </c>
      <c r="AN564" s="4" t="s">
        <v>140</v>
      </c>
      <c r="AO564" s="4" t="s">
        <v>141</v>
      </c>
      <c r="AP564" s="4" t="s">
        <v>116</v>
      </c>
      <c r="AQ564" s="4" t="s">
        <v>7122</v>
      </c>
      <c r="AR564" s="4" t="s">
        <v>76</v>
      </c>
      <c r="AS564" s="4" t="s">
        <v>310</v>
      </c>
      <c r="AT564" s="4" t="s">
        <v>310</v>
      </c>
      <c r="AU564" s="4" t="s">
        <v>311</v>
      </c>
      <c r="AV564" s="4" t="s">
        <v>7123</v>
      </c>
      <c r="AW564" s="4" t="s">
        <v>6340</v>
      </c>
      <c r="AX564" s="4" t="s">
        <v>7124</v>
      </c>
      <c r="AY564" s="4" t="s">
        <v>5085</v>
      </c>
      <c r="AZ564" s="4" t="s">
        <v>312</v>
      </c>
      <c r="BA564" s="4" t="s">
        <v>313</v>
      </c>
      <c r="BB564" s="4" t="s">
        <v>918</v>
      </c>
      <c r="BC564" s="4" t="s">
        <v>314</v>
      </c>
      <c r="BD564" s="4" t="s">
        <v>7125</v>
      </c>
      <c r="BE564" s="4" t="s">
        <v>315</v>
      </c>
      <c r="BF564" s="4" t="s">
        <v>6343</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7126</v>
      </c>
      <c r="B565" s="4" t="s">
        <v>112</v>
      </c>
      <c r="C565" s="29">
        <v>20241220</v>
      </c>
      <c r="D565" s="4" t="s">
        <v>7127</v>
      </c>
      <c r="E565" s="4" t="s">
        <v>7128</v>
      </c>
      <c r="F565" s="4" t="s">
        <v>7129</v>
      </c>
      <c r="G565" s="4" t="s">
        <v>116</v>
      </c>
      <c r="H565" s="4" t="s">
        <v>7130</v>
      </c>
      <c r="I565" s="4" t="s">
        <v>116</v>
      </c>
      <c r="J565" s="4" t="s">
        <v>116</v>
      </c>
      <c r="K565" s="4" t="s">
        <v>116</v>
      </c>
      <c r="L565" s="4" t="s">
        <v>116</v>
      </c>
      <c r="M565" s="5" t="s">
        <v>7007</v>
      </c>
      <c r="N565" s="5" t="s">
        <v>3592</v>
      </c>
      <c r="O565" s="4" t="s">
        <v>112</v>
      </c>
      <c r="P565" s="6" t="s">
        <v>122</v>
      </c>
      <c r="Q565" s="7" t="s">
        <v>122</v>
      </c>
      <c r="R565" s="7" t="s">
        <v>122</v>
      </c>
      <c r="S565" s="9" t="s">
        <v>7131</v>
      </c>
      <c r="T565" s="30">
        <v>9782409001321</v>
      </c>
      <c r="U565" s="4" t="s">
        <v>124</v>
      </c>
      <c r="V565" s="29">
        <v>9782746099869</v>
      </c>
      <c r="W565" s="4" t="s">
        <v>125</v>
      </c>
      <c r="X565" s="4" t="s">
        <v>126</v>
      </c>
      <c r="Y565" s="4" t="s">
        <v>112</v>
      </c>
      <c r="Z565" s="29">
        <v>2016</v>
      </c>
      <c r="AA565" s="4" t="s">
        <v>127</v>
      </c>
      <c r="AB565" s="4" t="s">
        <v>152</v>
      </c>
      <c r="AC565" s="4" t="s">
        <v>129</v>
      </c>
      <c r="AD565" s="4" t="s">
        <v>130</v>
      </c>
      <c r="AE565" s="4" t="s">
        <v>131</v>
      </c>
      <c r="AF565" s="4" t="s">
        <v>132</v>
      </c>
      <c r="AG565" s="4" t="s">
        <v>133</v>
      </c>
      <c r="AH565" s="4" t="s">
        <v>134</v>
      </c>
      <c r="AI565" s="4" t="s">
        <v>135</v>
      </c>
      <c r="AJ565" s="4" t="s">
        <v>136</v>
      </c>
      <c r="AK565" s="4" t="s">
        <v>137</v>
      </c>
      <c r="AL565" s="4" t="s">
        <v>138</v>
      </c>
      <c r="AM565" s="4" t="s">
        <v>139</v>
      </c>
      <c r="AN565" s="4" t="s">
        <v>140</v>
      </c>
      <c r="AO565" s="4" t="s">
        <v>141</v>
      </c>
      <c r="AP565" s="4" t="s">
        <v>116</v>
      </c>
      <c r="AQ565" s="4" t="s">
        <v>7132</v>
      </c>
      <c r="AR565" s="4" t="s">
        <v>76</v>
      </c>
      <c r="AS565" s="4" t="s">
        <v>3452</v>
      </c>
      <c r="AT565" s="4" t="s">
        <v>5497</v>
      </c>
      <c r="AU565" s="4" t="s">
        <v>7133</v>
      </c>
      <c r="AV565" s="4" t="s">
        <v>7134</v>
      </c>
      <c r="AW565" s="4" t="s">
        <v>7135</v>
      </c>
      <c r="AX565" s="4" t="s">
        <v>7136</v>
      </c>
      <c r="AY565" s="4" t="s">
        <v>7137</v>
      </c>
      <c r="AZ565" s="4" t="s">
        <v>2032</v>
      </c>
      <c r="BA565" s="4" t="s">
        <v>5430</v>
      </c>
      <c r="BB565" s="4" t="s">
        <v>5457</v>
      </c>
      <c r="BC565" s="4" t="s">
        <v>1400</v>
      </c>
      <c r="BD565" s="4" t="s">
        <v>7138</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7139</v>
      </c>
      <c r="B566" s="4" t="s">
        <v>112</v>
      </c>
      <c r="C566" s="29">
        <v>20241220</v>
      </c>
      <c r="D566" s="4" t="s">
        <v>7140</v>
      </c>
      <c r="E566" s="4" t="s">
        <v>6514</v>
      </c>
      <c r="F566" s="4" t="s">
        <v>780</v>
      </c>
      <c r="G566" s="4" t="s">
        <v>116</v>
      </c>
      <c r="H566" s="4" t="s">
        <v>781</v>
      </c>
      <c r="I566" s="4" t="s">
        <v>116</v>
      </c>
      <c r="J566" s="4" t="s">
        <v>116</v>
      </c>
      <c r="K566" s="4" t="s">
        <v>116</v>
      </c>
      <c r="L566" s="4" t="s">
        <v>116</v>
      </c>
      <c r="M566" s="5" t="s">
        <v>7081</v>
      </c>
      <c r="N566" s="5" t="s">
        <v>7141</v>
      </c>
      <c r="O566" s="4" t="s">
        <v>112</v>
      </c>
      <c r="P566" s="6" t="s">
        <v>122</v>
      </c>
      <c r="Q566" s="7" t="s">
        <v>122</v>
      </c>
      <c r="R566" s="7" t="s">
        <v>122</v>
      </c>
      <c r="S566" s="9" t="s">
        <v>7142</v>
      </c>
      <c r="T566" s="30">
        <v>9782409000744</v>
      </c>
      <c r="U566" s="4" t="s">
        <v>124</v>
      </c>
      <c r="V566" s="29">
        <v>9782746098770</v>
      </c>
      <c r="W566" s="4" t="s">
        <v>125</v>
      </c>
      <c r="X566" s="4" t="s">
        <v>126</v>
      </c>
      <c r="Y566" s="4" t="s">
        <v>112</v>
      </c>
      <c r="Z566" s="29">
        <v>2016</v>
      </c>
      <c r="AA566" s="4" t="s">
        <v>127</v>
      </c>
      <c r="AB566" s="4" t="s">
        <v>152</v>
      </c>
      <c r="AC566" s="4" t="s">
        <v>129</v>
      </c>
      <c r="AD566" s="4" t="s">
        <v>130</v>
      </c>
      <c r="AE566" s="4" t="s">
        <v>131</v>
      </c>
      <c r="AF566" s="4" t="s">
        <v>132</v>
      </c>
      <c r="AG566" s="4" t="s">
        <v>133</v>
      </c>
      <c r="AH566" s="4" t="s">
        <v>134</v>
      </c>
      <c r="AI566" s="4" t="s">
        <v>135</v>
      </c>
      <c r="AJ566" s="4" t="s">
        <v>136</v>
      </c>
      <c r="AK566" s="4" t="s">
        <v>137</v>
      </c>
      <c r="AL566" s="4" t="s">
        <v>138</v>
      </c>
      <c r="AM566" s="4" t="s">
        <v>139</v>
      </c>
      <c r="AN566" s="4" t="s">
        <v>140</v>
      </c>
      <c r="AO566" s="4" t="s">
        <v>141</v>
      </c>
      <c r="AP566" s="4" t="s">
        <v>116</v>
      </c>
      <c r="AQ566" s="4" t="s">
        <v>7143</v>
      </c>
      <c r="AR566" s="4" t="s">
        <v>76</v>
      </c>
      <c r="AS566" s="4" t="s">
        <v>480</v>
      </c>
      <c r="AT566" s="4" t="s">
        <v>723</v>
      </c>
      <c r="AU566" s="4" t="s">
        <v>2179</v>
      </c>
      <c r="AV566" s="4" t="s">
        <v>282</v>
      </c>
      <c r="AW566" s="4" t="s">
        <v>2180</v>
      </c>
      <c r="AX566" s="4" t="s">
        <v>485</v>
      </c>
      <c r="AY566" s="4" t="s">
        <v>6518</v>
      </c>
      <c r="AZ566" s="4" t="s">
        <v>7144</v>
      </c>
      <c r="BA566" s="4" t="s">
        <v>2181</v>
      </c>
      <c r="BB566" s="4" t="s">
        <v>7145</v>
      </c>
      <c r="BC566" s="4" t="s">
        <v>7146</v>
      </c>
      <c r="BD566" s="4" t="s">
        <v>7147</v>
      </c>
      <c r="BE566" s="4" t="s">
        <v>2184</v>
      </c>
      <c r="BF566" s="4" t="s">
        <v>2185</v>
      </c>
      <c r="BG566" s="4" t="s">
        <v>714</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7148</v>
      </c>
      <c r="B567" s="4" t="s">
        <v>112</v>
      </c>
      <c r="C567" s="29">
        <v>20241220</v>
      </c>
      <c r="D567" s="4" t="s">
        <v>7149</v>
      </c>
      <c r="E567" s="4" t="s">
        <v>7150</v>
      </c>
      <c r="F567" s="4" t="s">
        <v>5729</v>
      </c>
      <c r="G567" s="4" t="s">
        <v>116</v>
      </c>
      <c r="H567" s="4" t="s">
        <v>5730</v>
      </c>
      <c r="I567" s="4" t="s">
        <v>116</v>
      </c>
      <c r="J567" s="4" t="s">
        <v>116</v>
      </c>
      <c r="K567" s="4" t="s">
        <v>116</v>
      </c>
      <c r="L567" s="4" t="s">
        <v>116</v>
      </c>
      <c r="M567" s="5" t="s">
        <v>7007</v>
      </c>
      <c r="N567" s="5" t="s">
        <v>1467</v>
      </c>
      <c r="O567" s="4" t="s">
        <v>112</v>
      </c>
      <c r="P567" s="6" t="s">
        <v>122</v>
      </c>
      <c r="Q567" s="7" t="s">
        <v>122</v>
      </c>
      <c r="R567" s="7" t="s">
        <v>122</v>
      </c>
      <c r="S567" s="9" t="s">
        <v>7151</v>
      </c>
      <c r="T567" s="30">
        <v>9782409001291</v>
      </c>
      <c r="U567" s="4" t="s">
        <v>124</v>
      </c>
      <c r="V567" s="29">
        <v>9782409000423</v>
      </c>
      <c r="W567" s="4" t="s">
        <v>125</v>
      </c>
      <c r="X567" s="4" t="s">
        <v>126</v>
      </c>
      <c r="Y567" s="4" t="s">
        <v>112</v>
      </c>
      <c r="Z567" s="29">
        <v>2016</v>
      </c>
      <c r="AA567" s="4" t="s">
        <v>127</v>
      </c>
      <c r="AB567" s="4" t="s">
        <v>260</v>
      </c>
      <c r="AC567" s="4" t="s">
        <v>129</v>
      </c>
      <c r="AD567" s="4" t="s">
        <v>130</v>
      </c>
      <c r="AE567" s="4" t="s">
        <v>131</v>
      </c>
      <c r="AF567" s="4" t="s">
        <v>132</v>
      </c>
      <c r="AG567" s="4" t="s">
        <v>133</v>
      </c>
      <c r="AH567" s="4" t="s">
        <v>134</v>
      </c>
      <c r="AI567" s="4" t="s">
        <v>135</v>
      </c>
      <c r="AJ567" s="4" t="s">
        <v>136</v>
      </c>
      <c r="AK567" s="4" t="s">
        <v>137</v>
      </c>
      <c r="AL567" s="4" t="s">
        <v>138</v>
      </c>
      <c r="AM567" s="4" t="s">
        <v>139</v>
      </c>
      <c r="AN567" s="4" t="s">
        <v>140</v>
      </c>
      <c r="AO567" s="4" t="s">
        <v>141</v>
      </c>
      <c r="AP567" s="4" t="s">
        <v>116</v>
      </c>
      <c r="AQ567" s="4" t="s">
        <v>7152</v>
      </c>
      <c r="AR567" s="4" t="s">
        <v>76</v>
      </c>
      <c r="AS567" s="4" t="s">
        <v>7153</v>
      </c>
      <c r="AT567" s="4" t="s">
        <v>7154</v>
      </c>
      <c r="AU567" s="4" t="s">
        <v>6680</v>
      </c>
      <c r="AV567" s="4" t="s">
        <v>7155</v>
      </c>
      <c r="AW567" s="4" t="s">
        <v>2940</v>
      </c>
      <c r="AX567" s="4" t="s">
        <v>7156</v>
      </c>
      <c r="AY567" s="4" t="s">
        <v>116</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7157</v>
      </c>
      <c r="B568" s="4" t="s">
        <v>112</v>
      </c>
      <c r="C568" s="29">
        <v>20241220</v>
      </c>
      <c r="D568" s="4" t="s">
        <v>7158</v>
      </c>
      <c r="E568" s="4" t="s">
        <v>116</v>
      </c>
      <c r="F568" s="4" t="s">
        <v>5437</v>
      </c>
      <c r="G568" s="4" t="s">
        <v>116</v>
      </c>
      <c r="H568" s="4" t="s">
        <v>5438</v>
      </c>
      <c r="I568" s="4" t="s">
        <v>116</v>
      </c>
      <c r="J568" s="4" t="s">
        <v>116</v>
      </c>
      <c r="K568" s="4" t="s">
        <v>116</v>
      </c>
      <c r="L568" s="4" t="s">
        <v>116</v>
      </c>
      <c r="M568" s="5" t="s">
        <v>7159</v>
      </c>
      <c r="N568" s="5" t="s">
        <v>1936</v>
      </c>
      <c r="O568" s="4" t="s">
        <v>112</v>
      </c>
      <c r="P568" s="6" t="s">
        <v>122</v>
      </c>
      <c r="Q568" s="7" t="s">
        <v>122</v>
      </c>
      <c r="R568" s="7" t="s">
        <v>122</v>
      </c>
      <c r="S568" s="9" t="s">
        <v>7160</v>
      </c>
      <c r="T568" s="30">
        <v>9782409003097</v>
      </c>
      <c r="U568" s="4" t="s">
        <v>124</v>
      </c>
      <c r="V568" s="29">
        <v>9782409002588</v>
      </c>
      <c r="W568" s="4" t="s">
        <v>125</v>
      </c>
      <c r="X568" s="4" t="s">
        <v>126</v>
      </c>
      <c r="Y568" s="4" t="s">
        <v>112</v>
      </c>
      <c r="Z568" s="29">
        <v>2016</v>
      </c>
      <c r="AA568" s="4" t="s">
        <v>127</v>
      </c>
      <c r="AB568" s="4" t="s">
        <v>385</v>
      </c>
      <c r="AC568" s="4" t="s">
        <v>129</v>
      </c>
      <c r="AD568" s="4" t="s">
        <v>130</v>
      </c>
      <c r="AE568" s="4" t="s">
        <v>131</v>
      </c>
      <c r="AF568" s="4" t="s">
        <v>132</v>
      </c>
      <c r="AG568" s="4" t="s">
        <v>133</v>
      </c>
      <c r="AH568" s="4" t="s">
        <v>134</v>
      </c>
      <c r="AI568" s="4" t="s">
        <v>135</v>
      </c>
      <c r="AJ568" s="4" t="s">
        <v>136</v>
      </c>
      <c r="AK568" s="4" t="s">
        <v>137</v>
      </c>
      <c r="AL568" s="4" t="s">
        <v>138</v>
      </c>
      <c r="AM568" s="4" t="s">
        <v>139</v>
      </c>
      <c r="AN568" s="4" t="s">
        <v>140</v>
      </c>
      <c r="AO568" s="4" t="s">
        <v>141</v>
      </c>
      <c r="AP568" s="4" t="s">
        <v>116</v>
      </c>
      <c r="AQ568" s="4" t="s">
        <v>7161</v>
      </c>
      <c r="AR568" s="4" t="s">
        <v>76</v>
      </c>
      <c r="AS568" s="4" t="s">
        <v>5442</v>
      </c>
      <c r="AT568" s="4" t="s">
        <v>7162</v>
      </c>
      <c r="AU568" s="4" t="s">
        <v>4024</v>
      </c>
      <c r="AV568" s="4" t="s">
        <v>2004</v>
      </c>
      <c r="AW568" s="4" t="s">
        <v>7163</v>
      </c>
      <c r="AX568" s="4" t="s">
        <v>6206</v>
      </c>
      <c r="AY568" s="4" t="s">
        <v>7164</v>
      </c>
      <c r="AZ568" s="4" t="s">
        <v>4029</v>
      </c>
      <c r="BA568" s="4" t="s">
        <v>7165</v>
      </c>
      <c r="BB568" s="4" t="s">
        <v>7166</v>
      </c>
      <c r="BC568" s="4" t="s">
        <v>6266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7167</v>
      </c>
      <c r="B569" s="4" t="s">
        <v>112</v>
      </c>
      <c r="C569" s="29">
        <v>20241220</v>
      </c>
      <c r="D569" s="4" t="s">
        <v>7168</v>
      </c>
      <c r="E569" s="4" t="s">
        <v>7169</v>
      </c>
      <c r="F569" s="4" t="s">
        <v>2127</v>
      </c>
      <c r="G569" s="4" t="s">
        <v>116</v>
      </c>
      <c r="H569" s="4" t="s">
        <v>2128</v>
      </c>
      <c r="I569" s="4" t="s">
        <v>116</v>
      </c>
      <c r="J569" s="4" t="s">
        <v>116</v>
      </c>
      <c r="K569" s="4" t="s">
        <v>116</v>
      </c>
      <c r="L569" s="4" t="s">
        <v>116</v>
      </c>
      <c r="M569" s="5" t="s">
        <v>7034</v>
      </c>
      <c r="N569" s="5" t="s">
        <v>3714</v>
      </c>
      <c r="O569" s="4" t="s">
        <v>112</v>
      </c>
      <c r="P569" s="6" t="s">
        <v>122</v>
      </c>
      <c r="Q569" s="7" t="s">
        <v>122</v>
      </c>
      <c r="R569" s="7" t="s">
        <v>122</v>
      </c>
      <c r="S569" s="9" t="s">
        <v>7170</v>
      </c>
      <c r="T569" s="30">
        <v>9782409003905</v>
      </c>
      <c r="U569" s="4" t="s">
        <v>124</v>
      </c>
      <c r="V569" s="29">
        <v>9782409003233</v>
      </c>
      <c r="W569" s="4" t="s">
        <v>125</v>
      </c>
      <c r="X569" s="4" t="s">
        <v>126</v>
      </c>
      <c r="Y569" s="4" t="s">
        <v>112</v>
      </c>
      <c r="Z569" s="29">
        <v>2016</v>
      </c>
      <c r="AA569" s="4" t="s">
        <v>127</v>
      </c>
      <c r="AB569" s="4" t="s">
        <v>164</v>
      </c>
      <c r="AC569" s="4" t="s">
        <v>129</v>
      </c>
      <c r="AD569" s="4" t="s">
        <v>130</v>
      </c>
      <c r="AE569" s="4" t="s">
        <v>131</v>
      </c>
      <c r="AF569" s="4" t="s">
        <v>132</v>
      </c>
      <c r="AG569" s="4" t="s">
        <v>133</v>
      </c>
      <c r="AH569" s="4" t="s">
        <v>134</v>
      </c>
      <c r="AI569" s="4" t="s">
        <v>135</v>
      </c>
      <c r="AJ569" s="4" t="s">
        <v>136</v>
      </c>
      <c r="AK569" s="4" t="s">
        <v>137</v>
      </c>
      <c r="AL569" s="4" t="s">
        <v>138</v>
      </c>
      <c r="AM569" s="4" t="s">
        <v>139</v>
      </c>
      <c r="AN569" s="4" t="s">
        <v>140</v>
      </c>
      <c r="AO569" s="4" t="s">
        <v>141</v>
      </c>
      <c r="AP569" s="4" t="s">
        <v>116</v>
      </c>
      <c r="AQ569" s="4" t="s">
        <v>7171</v>
      </c>
      <c r="AR569" s="4" t="s">
        <v>76</v>
      </c>
      <c r="AS569" s="4" t="s">
        <v>7172</v>
      </c>
      <c r="AT569" s="4" t="s">
        <v>6220</v>
      </c>
      <c r="AU569" s="4" t="s">
        <v>7173</v>
      </c>
      <c r="AV569" s="4" t="s">
        <v>486</v>
      </c>
      <c r="AW569" s="4" t="s">
        <v>7174</v>
      </c>
      <c r="AX569" s="4" t="s">
        <v>6222</v>
      </c>
      <c r="AY569" s="4" t="s">
        <v>2833</v>
      </c>
      <c r="AZ569" s="4" t="s">
        <v>7175</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7176</v>
      </c>
      <c r="B570" s="4" t="s">
        <v>112</v>
      </c>
      <c r="C570" s="29">
        <v>20241220</v>
      </c>
      <c r="D570" s="4" t="s">
        <v>7177</v>
      </c>
      <c r="E570" s="4" t="s">
        <v>7178</v>
      </c>
      <c r="F570" s="4" t="s">
        <v>572</v>
      </c>
      <c r="G570" s="4" t="s">
        <v>116</v>
      </c>
      <c r="H570" s="4" t="s">
        <v>573</v>
      </c>
      <c r="I570" s="4" t="s">
        <v>116</v>
      </c>
      <c r="J570" s="4" t="s">
        <v>116</v>
      </c>
      <c r="K570" s="4" t="s">
        <v>116</v>
      </c>
      <c r="L570" s="4" t="s">
        <v>116</v>
      </c>
      <c r="M570" s="5" t="s">
        <v>7102</v>
      </c>
      <c r="N570" s="5" t="s">
        <v>593</v>
      </c>
      <c r="O570" s="4" t="s">
        <v>112</v>
      </c>
      <c r="P570" s="6" t="s">
        <v>122</v>
      </c>
      <c r="Q570" s="7" t="s">
        <v>122</v>
      </c>
      <c r="R570" s="7" t="s">
        <v>122</v>
      </c>
      <c r="S570" s="9" t="s">
        <v>7179</v>
      </c>
      <c r="T570" s="30">
        <v>9782409005206</v>
      </c>
      <c r="U570" s="4" t="s">
        <v>124</v>
      </c>
      <c r="V570" s="29">
        <v>9782409003837</v>
      </c>
      <c r="W570" s="4" t="s">
        <v>125</v>
      </c>
      <c r="X570" s="4" t="s">
        <v>126</v>
      </c>
      <c r="Y570" s="4" t="s">
        <v>112</v>
      </c>
      <c r="Z570" s="29">
        <v>2016</v>
      </c>
      <c r="AA570" s="4" t="s">
        <v>127</v>
      </c>
      <c r="AB570" s="4" t="s">
        <v>385</v>
      </c>
      <c r="AC570" s="4" t="s">
        <v>129</v>
      </c>
      <c r="AD570" s="4" t="s">
        <v>130</v>
      </c>
      <c r="AE570" s="4" t="s">
        <v>131</v>
      </c>
      <c r="AF570" s="4" t="s">
        <v>132</v>
      </c>
      <c r="AG570" s="4" t="s">
        <v>133</v>
      </c>
      <c r="AH570" s="4" t="s">
        <v>134</v>
      </c>
      <c r="AI570" s="4" t="s">
        <v>135</v>
      </c>
      <c r="AJ570" s="4" t="s">
        <v>136</v>
      </c>
      <c r="AK570" s="4" t="s">
        <v>137</v>
      </c>
      <c r="AL570" s="4" t="s">
        <v>138</v>
      </c>
      <c r="AM570" s="4" t="s">
        <v>139</v>
      </c>
      <c r="AN570" s="4" t="s">
        <v>140</v>
      </c>
      <c r="AO570" s="4" t="s">
        <v>141</v>
      </c>
      <c r="AP570" s="4" t="s">
        <v>116</v>
      </c>
      <c r="AQ570" s="4" t="s">
        <v>7180</v>
      </c>
      <c r="AR570" s="4" t="s">
        <v>76</v>
      </c>
      <c r="AS570" s="4" t="s">
        <v>7181</v>
      </c>
      <c r="AT570" s="4" t="s">
        <v>3411</v>
      </c>
      <c r="AU570" s="4" t="s">
        <v>680</v>
      </c>
      <c r="AV570" s="4" t="s">
        <v>1868</v>
      </c>
      <c r="AW570" s="4" t="s">
        <v>3413</v>
      </c>
      <c r="AX570" s="4" t="s">
        <v>683</v>
      </c>
      <c r="AY570" s="4" t="s">
        <v>7182</v>
      </c>
      <c r="AZ570" s="4" t="s">
        <v>7183</v>
      </c>
      <c r="BA570" s="4" t="s">
        <v>6159</v>
      </c>
      <c r="BB570" s="4" t="s">
        <v>3234</v>
      </c>
      <c r="BC570" s="4" t="s">
        <v>4199</v>
      </c>
      <c r="BD570" s="4" t="s">
        <v>7184</v>
      </c>
      <c r="BE570" s="4" t="s">
        <v>4839</v>
      </c>
      <c r="BF570" s="4" t="s">
        <v>7185</v>
      </c>
      <c r="BG570" s="4" t="s">
        <v>7186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7187</v>
      </c>
      <c r="B571" s="4" t="s">
        <v>112</v>
      </c>
      <c r="C571" s="29">
        <v>20241220</v>
      </c>
      <c r="D571" s="4" t="s">
        <v>7127</v>
      </c>
      <c r="E571" s="4" t="s">
        <v>5451</v>
      </c>
      <c r="F571" s="4" t="s">
        <v>5452</v>
      </c>
      <c r="G571" s="4" t="s">
        <v>116</v>
      </c>
      <c r="H571" s="4" t="s">
        <v>5453</v>
      </c>
      <c r="I571" s="4" t="s">
        <v>116</v>
      </c>
      <c r="J571" s="4" t="s">
        <v>116</v>
      </c>
      <c r="K571" s="4" t="s">
        <v>116</v>
      </c>
      <c r="L571" s="4" t="s">
        <v>116</v>
      </c>
      <c r="M571" s="5" t="s">
        <v>7102</v>
      </c>
      <c r="N571" s="5" t="s">
        <v>7188</v>
      </c>
      <c r="O571" s="4" t="s">
        <v>112</v>
      </c>
      <c r="P571" s="6" t="s">
        <v>122</v>
      </c>
      <c r="Q571" s="7" t="s">
        <v>122</v>
      </c>
      <c r="R571" s="7" t="s">
        <v>122</v>
      </c>
      <c r="S571" s="9" t="s">
        <v>7189</v>
      </c>
      <c r="T571" s="30">
        <v>9782409005244</v>
      </c>
      <c r="U571" s="4" t="s">
        <v>124</v>
      </c>
      <c r="V571" s="29">
        <v>9782409003752</v>
      </c>
      <c r="W571" s="4" t="s">
        <v>125</v>
      </c>
      <c r="X571" s="4" t="s">
        <v>126</v>
      </c>
      <c r="Y571" s="4" t="s">
        <v>112</v>
      </c>
      <c r="Z571" s="29">
        <v>2016</v>
      </c>
      <c r="AA571" s="4" t="s">
        <v>127</v>
      </c>
      <c r="AB571" s="4" t="s">
        <v>164</v>
      </c>
      <c r="AC571" s="4" t="s">
        <v>129</v>
      </c>
      <c r="AD571" s="4" t="s">
        <v>130</v>
      </c>
      <c r="AE571" s="4" t="s">
        <v>131</v>
      </c>
      <c r="AF571" s="4" t="s">
        <v>132</v>
      </c>
      <c r="AG571" s="4" t="s">
        <v>133</v>
      </c>
      <c r="AH571" s="4" t="s">
        <v>134</v>
      </c>
      <c r="AI571" s="4" t="s">
        <v>135</v>
      </c>
      <c r="AJ571" s="4" t="s">
        <v>136</v>
      </c>
      <c r="AK571" s="4" t="s">
        <v>137</v>
      </c>
      <c r="AL571" s="4" t="s">
        <v>138</v>
      </c>
      <c r="AM571" s="4" t="s">
        <v>139</v>
      </c>
      <c r="AN571" s="4" t="s">
        <v>140</v>
      </c>
      <c r="AO571" s="4" t="s">
        <v>141</v>
      </c>
      <c r="AP571" s="4" t="s">
        <v>116</v>
      </c>
      <c r="AQ571" s="4" t="s">
        <v>7190</v>
      </c>
      <c r="AR571" s="4" t="s">
        <v>76</v>
      </c>
      <c r="AS571" s="4" t="s">
        <v>3452</v>
      </c>
      <c r="AT571" s="4" t="s">
        <v>7191</v>
      </c>
      <c r="AU571" s="4" t="s">
        <v>2742</v>
      </c>
      <c r="AV571" s="4" t="s">
        <v>3987</v>
      </c>
      <c r="AW571" s="4" t="s">
        <v>5430</v>
      </c>
      <c r="AX571" s="4" t="s">
        <v>5457</v>
      </c>
      <c r="AY571" s="4" t="s">
        <v>5458</v>
      </c>
      <c r="AZ571" s="4" t="s">
        <v>424</v>
      </c>
      <c r="BA571" s="4" t="s">
        <v>5459</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7192</v>
      </c>
      <c r="B572" s="4" t="s">
        <v>112</v>
      </c>
      <c r="C572" s="29">
        <v>20241220</v>
      </c>
      <c r="D572" s="4" t="s">
        <v>7193</v>
      </c>
      <c r="E572" s="4" t="s">
        <v>7194</v>
      </c>
      <c r="F572" s="4" t="s">
        <v>358</v>
      </c>
      <c r="G572" s="4" t="s">
        <v>116</v>
      </c>
      <c r="H572" s="4" t="s">
        <v>359</v>
      </c>
      <c r="I572" s="4" t="s">
        <v>116</v>
      </c>
      <c r="J572" s="4" t="s">
        <v>116</v>
      </c>
      <c r="K572" s="4" t="s">
        <v>116</v>
      </c>
      <c r="L572" s="4" t="s">
        <v>116</v>
      </c>
      <c r="M572" s="5" t="s">
        <v>7195</v>
      </c>
      <c r="N572" s="5" t="s">
        <v>7196</v>
      </c>
      <c r="O572" s="4" t="s">
        <v>112</v>
      </c>
      <c r="P572" s="6" t="s">
        <v>122</v>
      </c>
      <c r="Q572" s="7" t="s">
        <v>122</v>
      </c>
      <c r="R572" s="7" t="s">
        <v>122</v>
      </c>
      <c r="S572" s="9" t="s">
        <v>7197</v>
      </c>
      <c r="T572" s="30">
        <v>9782409000348</v>
      </c>
      <c r="U572" s="4" t="s">
        <v>124</v>
      </c>
      <c r="V572" s="29">
        <v>9782746098725</v>
      </c>
      <c r="W572" s="4" t="s">
        <v>125</v>
      </c>
      <c r="X572" s="4" t="s">
        <v>126</v>
      </c>
      <c r="Y572" s="4" t="s">
        <v>112</v>
      </c>
      <c r="Z572" s="29">
        <v>2016</v>
      </c>
      <c r="AA572" s="4" t="s">
        <v>127</v>
      </c>
      <c r="AB572" s="4" t="s">
        <v>249</v>
      </c>
      <c r="AC572" s="4" t="s">
        <v>129</v>
      </c>
      <c r="AD572" s="4" t="s">
        <v>130</v>
      </c>
      <c r="AE572" s="4" t="s">
        <v>131</v>
      </c>
      <c r="AF572" s="4" t="s">
        <v>132</v>
      </c>
      <c r="AG572" s="4" t="s">
        <v>133</v>
      </c>
      <c r="AH572" s="4" t="s">
        <v>134</v>
      </c>
      <c r="AI572" s="4" t="s">
        <v>135</v>
      </c>
      <c r="AJ572" s="4" t="s">
        <v>136</v>
      </c>
      <c r="AK572" s="4" t="s">
        <v>137</v>
      </c>
      <c r="AL572" s="4" t="s">
        <v>138</v>
      </c>
      <c r="AM572" s="4" t="s">
        <v>139</v>
      </c>
      <c r="AN572" s="4" t="s">
        <v>140</v>
      </c>
      <c r="AO572" s="4" t="s">
        <v>141</v>
      </c>
      <c r="AP572" s="4" t="s">
        <v>116</v>
      </c>
      <c r="AQ572" s="4" t="s">
        <v>7198</v>
      </c>
      <c r="AR572" s="4" t="s">
        <v>76</v>
      </c>
      <c r="AS572" s="4" t="s">
        <v>4492</v>
      </c>
      <c r="AT572" s="4" t="s">
        <v>2827</v>
      </c>
      <c r="AU572" s="4" t="s">
        <v>7199</v>
      </c>
      <c r="AV572" s="4" t="s">
        <v>2136</v>
      </c>
      <c r="AW572" s="4" t="s">
        <v>7200</v>
      </c>
      <c r="AX572" s="4" t="s">
        <v>7201</v>
      </c>
      <c r="AY572" s="4" t="s">
        <v>116</v>
      </c>
      <c r="AZ572" s="4" t="s">
        <v>116</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7202</v>
      </c>
      <c r="B573" s="4" t="s">
        <v>112</v>
      </c>
      <c r="C573" s="29">
        <v>20241220</v>
      </c>
      <c r="D573" s="4" t="s">
        <v>7203</v>
      </c>
      <c r="E573" s="4" t="s">
        <v>7204</v>
      </c>
      <c r="F573" s="4" t="s">
        <v>7205</v>
      </c>
      <c r="G573" s="4" t="s">
        <v>116</v>
      </c>
      <c r="H573" s="4" t="s">
        <v>7206</v>
      </c>
      <c r="I573" s="4" t="s">
        <v>116</v>
      </c>
      <c r="J573" s="4" t="s">
        <v>116</v>
      </c>
      <c r="K573" s="4" t="s">
        <v>116</v>
      </c>
      <c r="L573" s="4" t="s">
        <v>116</v>
      </c>
      <c r="M573" s="5" t="s">
        <v>7207</v>
      </c>
      <c r="N573" s="5" t="s">
        <v>7208</v>
      </c>
      <c r="O573" s="4" t="s">
        <v>112</v>
      </c>
      <c r="P573" s="6" t="s">
        <v>122</v>
      </c>
      <c r="Q573" s="7" t="s">
        <v>122</v>
      </c>
      <c r="R573" s="7" t="s">
        <v>122</v>
      </c>
      <c r="S573" s="9" t="s">
        <v>7209</v>
      </c>
      <c r="T573" s="30">
        <v>9782409002885</v>
      </c>
      <c r="U573" s="4" t="s">
        <v>124</v>
      </c>
      <c r="V573" s="29">
        <v>9782409001581</v>
      </c>
      <c r="W573" s="4" t="s">
        <v>125</v>
      </c>
      <c r="X573" s="4" t="s">
        <v>126</v>
      </c>
      <c r="Y573" s="4" t="s">
        <v>112</v>
      </c>
      <c r="Z573" s="29">
        <v>2016</v>
      </c>
      <c r="AA573" s="4" t="s">
        <v>127</v>
      </c>
      <c r="AB573" s="4" t="s">
        <v>260</v>
      </c>
      <c r="AC573" s="4" t="s">
        <v>129</v>
      </c>
      <c r="AD573" s="4" t="s">
        <v>130</v>
      </c>
      <c r="AE573" s="4" t="s">
        <v>131</v>
      </c>
      <c r="AF573" s="4" t="s">
        <v>132</v>
      </c>
      <c r="AG573" s="4" t="s">
        <v>133</v>
      </c>
      <c r="AH573" s="4" t="s">
        <v>134</v>
      </c>
      <c r="AI573" s="4" t="s">
        <v>135</v>
      </c>
      <c r="AJ573" s="4" t="s">
        <v>136</v>
      </c>
      <c r="AK573" s="4" t="s">
        <v>137</v>
      </c>
      <c r="AL573" s="4" t="s">
        <v>138</v>
      </c>
      <c r="AM573" s="4" t="s">
        <v>139</v>
      </c>
      <c r="AN573" s="4" t="s">
        <v>140</v>
      </c>
      <c r="AO573" s="4" t="s">
        <v>141</v>
      </c>
      <c r="AP573" s="4" t="s">
        <v>116</v>
      </c>
      <c r="AQ573" s="4" t="s">
        <v>7210</v>
      </c>
      <c r="AR573" s="4" t="s">
        <v>76</v>
      </c>
      <c r="AS573" s="4" t="s">
        <v>7211</v>
      </c>
      <c r="AT573" s="4" t="s">
        <v>7212</v>
      </c>
      <c r="AU573" s="4" t="s">
        <v>7213</v>
      </c>
      <c r="AV573" s="4" t="s">
        <v>116</v>
      </c>
      <c r="AW573" s="4" t="s">
        <v>116</v>
      </c>
      <c r="AX573" s="4" t="s">
        <v>116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7214</v>
      </c>
      <c r="B574" s="4" t="s">
        <v>112</v>
      </c>
      <c r="C574" s="29">
        <v>20241220</v>
      </c>
      <c r="D574" s="4" t="s">
        <v>7215</v>
      </c>
      <c r="E574" s="4" t="s">
        <v>7216</v>
      </c>
      <c r="F574" s="4" t="s">
        <v>7217</v>
      </c>
      <c r="G574" s="4" t="s">
        <v>116</v>
      </c>
      <c r="H574" s="4" t="s">
        <v>7218</v>
      </c>
      <c r="I574" s="4" t="s">
        <v>116</v>
      </c>
      <c r="J574" s="4" t="s">
        <v>116</v>
      </c>
      <c r="K574" s="4" t="s">
        <v>116</v>
      </c>
      <c r="L574" s="4" t="s">
        <v>116</v>
      </c>
      <c r="M574" s="5" t="s">
        <v>7094</v>
      </c>
      <c r="N574" s="5" t="s">
        <v>5885</v>
      </c>
      <c r="O574" s="4" t="s">
        <v>112</v>
      </c>
      <c r="P574" s="6" t="s">
        <v>122</v>
      </c>
      <c r="Q574" s="7" t="s">
        <v>122</v>
      </c>
      <c r="R574" s="7" t="s">
        <v>122</v>
      </c>
      <c r="S574" s="9" t="s">
        <v>7219</v>
      </c>
      <c r="T574" s="30">
        <v>9782409001895</v>
      </c>
      <c r="U574" s="4" t="s">
        <v>124</v>
      </c>
      <c r="V574" s="29">
        <v>9782746099210</v>
      </c>
      <c r="W574" s="4" t="s">
        <v>125</v>
      </c>
      <c r="X574" s="4" t="s">
        <v>126</v>
      </c>
      <c r="Y574" s="4" t="s">
        <v>112</v>
      </c>
      <c r="Z574" s="29">
        <v>2016</v>
      </c>
      <c r="AA574" s="4" t="s">
        <v>127</v>
      </c>
      <c r="AB574" s="4" t="s">
        <v>128</v>
      </c>
      <c r="AC574" s="4" t="s">
        <v>129</v>
      </c>
      <c r="AD574" s="4" t="s">
        <v>130</v>
      </c>
      <c r="AE574" s="4" t="s">
        <v>131</v>
      </c>
      <c r="AF574" s="4" t="s">
        <v>132</v>
      </c>
      <c r="AG574" s="4" t="s">
        <v>133</v>
      </c>
      <c r="AH574" s="4" t="s">
        <v>134</v>
      </c>
      <c r="AI574" s="4" t="s">
        <v>135</v>
      </c>
      <c r="AJ574" s="4" t="s">
        <v>136</v>
      </c>
      <c r="AK574" s="4" t="s">
        <v>137</v>
      </c>
      <c r="AL574" s="4" t="s">
        <v>138</v>
      </c>
      <c r="AM574" s="4" t="s">
        <v>139</v>
      </c>
      <c r="AN574" s="4" t="s">
        <v>140</v>
      </c>
      <c r="AO574" s="4" t="s">
        <v>141</v>
      </c>
      <c r="AP574" s="4" t="s">
        <v>116</v>
      </c>
      <c r="AQ574" s="4" t="s">
        <v>7220</v>
      </c>
      <c r="AR574" s="4" t="s">
        <v>76</v>
      </c>
      <c r="AS574" s="4" t="s">
        <v>681</v>
      </c>
      <c r="AT574" s="4" t="s">
        <v>3202</v>
      </c>
      <c r="AU574" s="4" t="s">
        <v>7221</v>
      </c>
      <c r="AV574" s="4" t="s">
        <v>4328</v>
      </c>
      <c r="AW574" s="4" t="s">
        <v>7222</v>
      </c>
      <c r="AX574" s="4" t="s">
        <v>7223</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7224</v>
      </c>
      <c r="B575" s="4" t="s">
        <v>112</v>
      </c>
      <c r="C575" s="29">
        <v>20241220</v>
      </c>
      <c r="D575" s="4" t="s">
        <v>7225</v>
      </c>
      <c r="E575" s="4" t="s">
        <v>7226</v>
      </c>
      <c r="F575" s="4" t="s">
        <v>7227</v>
      </c>
      <c r="G575" s="4" t="s">
        <v>116</v>
      </c>
      <c r="H575" s="4" t="s">
        <v>7228</v>
      </c>
      <c r="I575" s="4" t="s">
        <v>116</v>
      </c>
      <c r="J575" s="4" t="s">
        <v>116</v>
      </c>
      <c r="K575" s="4" t="s">
        <v>116</v>
      </c>
      <c r="L575" s="4" t="s">
        <v>116</v>
      </c>
      <c r="M575" s="5" t="s">
        <v>7207</v>
      </c>
      <c r="N575" s="5" t="s">
        <v>3331</v>
      </c>
      <c r="O575" s="4" t="s">
        <v>112</v>
      </c>
      <c r="P575" s="6" t="s">
        <v>122</v>
      </c>
      <c r="Q575" s="7" t="s">
        <v>122</v>
      </c>
      <c r="R575" s="7" t="s">
        <v>122</v>
      </c>
      <c r="S575" s="9" t="s">
        <v>7229</v>
      </c>
      <c r="T575" s="30">
        <v>9782409002991</v>
      </c>
      <c r="U575" s="4" t="s">
        <v>124</v>
      </c>
      <c r="V575" s="29">
        <v>9782409001642</v>
      </c>
      <c r="W575" s="4" t="s">
        <v>125</v>
      </c>
      <c r="X575" s="4" t="s">
        <v>126</v>
      </c>
      <c r="Y575" s="4" t="s">
        <v>112</v>
      </c>
      <c r="Z575" s="29">
        <v>2016</v>
      </c>
      <c r="AA575" s="4" t="s">
        <v>127</v>
      </c>
      <c r="AB575" s="4" t="s">
        <v>249</v>
      </c>
      <c r="AC575" s="4" t="s">
        <v>129</v>
      </c>
      <c r="AD575" s="4" t="s">
        <v>130</v>
      </c>
      <c r="AE575" s="4" t="s">
        <v>131</v>
      </c>
      <c r="AF575" s="4" t="s">
        <v>132</v>
      </c>
      <c r="AG575" s="4" t="s">
        <v>133</v>
      </c>
      <c r="AH575" s="4" t="s">
        <v>134</v>
      </c>
      <c r="AI575" s="4" t="s">
        <v>135</v>
      </c>
      <c r="AJ575" s="4" t="s">
        <v>136</v>
      </c>
      <c r="AK575" s="4" t="s">
        <v>137</v>
      </c>
      <c r="AL575" s="4" t="s">
        <v>138</v>
      </c>
      <c r="AM575" s="4" t="s">
        <v>139</v>
      </c>
      <c r="AN575" s="4" t="s">
        <v>140</v>
      </c>
      <c r="AO575" s="4" t="s">
        <v>141</v>
      </c>
      <c r="AP575" s="4" t="s">
        <v>116</v>
      </c>
      <c r="AQ575" s="4" t="s">
        <v>7230</v>
      </c>
      <c r="AR575" s="4" t="s">
        <v>76</v>
      </c>
      <c r="AS575" s="4" t="s">
        <v>1836</v>
      </c>
      <c r="AT575" s="4" t="s">
        <v>7231</v>
      </c>
      <c r="AU575" s="4" t="s">
        <v>7232</v>
      </c>
      <c r="AV575" s="4" t="s">
        <v>7233</v>
      </c>
      <c r="AW575" s="4" t="s">
        <v>3988</v>
      </c>
      <c r="AX575" s="4" t="s">
        <v>184</v>
      </c>
      <c r="AY575" s="4" t="s">
        <v>7234</v>
      </c>
      <c r="AZ575" s="4" t="s">
        <v>7235</v>
      </c>
      <c r="BA575" s="4" t="s">
        <v>7236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7237</v>
      </c>
      <c r="B576" s="4" t="s">
        <v>112</v>
      </c>
      <c r="C576" s="29">
        <v>20241220</v>
      </c>
      <c r="D576" s="4" t="s">
        <v>7238</v>
      </c>
      <c r="E576" s="4" t="s">
        <v>7239</v>
      </c>
      <c r="F576" s="4" t="s">
        <v>7240</v>
      </c>
      <c r="G576" s="4" t="s">
        <v>116</v>
      </c>
      <c r="H576" s="4" t="s">
        <v>7241</v>
      </c>
      <c r="I576" s="4" t="s">
        <v>116</v>
      </c>
      <c r="J576" s="4" t="s">
        <v>116</v>
      </c>
      <c r="K576" s="4" t="s">
        <v>116</v>
      </c>
      <c r="L576" s="4" t="s">
        <v>116</v>
      </c>
      <c r="M576" s="5" t="s">
        <v>7023</v>
      </c>
      <c r="N576" s="5" t="s">
        <v>1019</v>
      </c>
      <c r="O576" s="4" t="s">
        <v>112</v>
      </c>
      <c r="P576" s="6" t="s">
        <v>122</v>
      </c>
      <c r="Q576" s="7" t="s">
        <v>122</v>
      </c>
      <c r="R576" s="7" t="s">
        <v>122</v>
      </c>
      <c r="S576" s="9" t="s">
        <v>7242</v>
      </c>
      <c r="T576" s="30">
        <v>9782409002144</v>
      </c>
      <c r="U576" s="4" t="s">
        <v>124</v>
      </c>
      <c r="V576" s="29">
        <v>9782409001543</v>
      </c>
      <c r="W576" s="4" t="s">
        <v>125</v>
      </c>
      <c r="X576" s="4" t="s">
        <v>126</v>
      </c>
      <c r="Y576" s="4" t="s">
        <v>112</v>
      </c>
      <c r="Z576" s="29">
        <v>2016</v>
      </c>
      <c r="AA576" s="4" t="s">
        <v>127</v>
      </c>
      <c r="AB576" s="4" t="s">
        <v>876</v>
      </c>
      <c r="AC576" s="4" t="s">
        <v>129</v>
      </c>
      <c r="AD576" s="4" t="s">
        <v>130</v>
      </c>
      <c r="AE576" s="4" t="s">
        <v>131</v>
      </c>
      <c r="AF576" s="4" t="s">
        <v>132</v>
      </c>
      <c r="AG576" s="4" t="s">
        <v>133</v>
      </c>
      <c r="AH576" s="4" t="s">
        <v>134</v>
      </c>
      <c r="AI576" s="4" t="s">
        <v>135</v>
      </c>
      <c r="AJ576" s="4" t="s">
        <v>136</v>
      </c>
      <c r="AK576" s="4" t="s">
        <v>137</v>
      </c>
      <c r="AL576" s="4" t="s">
        <v>138</v>
      </c>
      <c r="AM576" s="4" t="s">
        <v>139</v>
      </c>
      <c r="AN576" s="4" t="s">
        <v>140</v>
      </c>
      <c r="AO576" s="4" t="s">
        <v>141</v>
      </c>
      <c r="AP576" s="4" t="s">
        <v>116</v>
      </c>
      <c r="AQ576" s="4" t="s">
        <v>7243</v>
      </c>
      <c r="AR576" s="4" t="s">
        <v>76</v>
      </c>
      <c r="AS576" s="4" t="s">
        <v>7244</v>
      </c>
      <c r="AT576" s="4" t="s">
        <v>2004</v>
      </c>
      <c r="AU576" s="4" t="s">
        <v>4195</v>
      </c>
      <c r="AV576" s="4" t="s">
        <v>7245</v>
      </c>
      <c r="AW576" s="4" t="s">
        <v>7246</v>
      </c>
      <c r="AX576" s="4" t="s">
        <v>7247</v>
      </c>
      <c r="AY576" s="4" t="s">
        <v>7248</v>
      </c>
      <c r="AZ576" s="4" t="s">
        <v>759</v>
      </c>
      <c r="BA576" s="4" t="s">
        <v>7249</v>
      </c>
      <c r="BB576" s="4" t="s">
        <v>7250</v>
      </c>
      <c r="BC576" s="4" t="s">
        <v>7251</v>
      </c>
      <c r="BD576" s="4" t="s">
        <v>2289</v>
      </c>
      <c r="BE576" s="4" t="s">
        <v>4500</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7252</v>
      </c>
      <c r="B577" s="4" t="s">
        <v>112</v>
      </c>
      <c r="C577" s="29">
        <v>20241220</v>
      </c>
      <c r="D577" s="4" t="s">
        <v>1230</v>
      </c>
      <c r="E577" s="4" t="s">
        <v>7253</v>
      </c>
      <c r="F577" s="4" t="s">
        <v>7254</v>
      </c>
      <c r="G577" s="4" t="s">
        <v>116</v>
      </c>
      <c r="H577" s="4" t="s">
        <v>4906</v>
      </c>
      <c r="I577" s="4" t="s">
        <v>173</v>
      </c>
      <c r="J577" s="4" t="s">
        <v>116</v>
      </c>
      <c r="K577" s="4" t="s">
        <v>116</v>
      </c>
      <c r="L577" s="4" t="s">
        <v>116</v>
      </c>
      <c r="M577" s="5" t="s">
        <v>7081</v>
      </c>
      <c r="N577" s="5" t="s">
        <v>2810</v>
      </c>
      <c r="O577" s="4" t="s">
        <v>112</v>
      </c>
      <c r="P577" s="6" t="s">
        <v>122</v>
      </c>
      <c r="Q577" s="7" t="s">
        <v>122</v>
      </c>
      <c r="R577" s="7" t="s">
        <v>122</v>
      </c>
      <c r="S577" s="9" t="s">
        <v>7255</v>
      </c>
      <c r="T577" s="30">
        <v>9782409000850</v>
      </c>
      <c r="U577" s="4" t="s">
        <v>124</v>
      </c>
      <c r="V577" s="29">
        <v>9782746099234</v>
      </c>
      <c r="W577" s="4" t="s">
        <v>125</v>
      </c>
      <c r="X577" s="4" t="s">
        <v>126</v>
      </c>
      <c r="Y577" s="4" t="s">
        <v>112</v>
      </c>
      <c r="Z577" s="29">
        <v>2016</v>
      </c>
      <c r="AA577" s="4" t="s">
        <v>127</v>
      </c>
      <c r="AB577" s="4" t="s">
        <v>164</v>
      </c>
      <c r="AC577" s="4" t="s">
        <v>129</v>
      </c>
      <c r="AD577" s="4" t="s">
        <v>130</v>
      </c>
      <c r="AE577" s="4" t="s">
        <v>131</v>
      </c>
      <c r="AF577" s="4" t="s">
        <v>132</v>
      </c>
      <c r="AG577" s="4" t="s">
        <v>133</v>
      </c>
      <c r="AH577" s="4" t="s">
        <v>134</v>
      </c>
      <c r="AI577" s="4" t="s">
        <v>135</v>
      </c>
      <c r="AJ577" s="4" t="s">
        <v>136</v>
      </c>
      <c r="AK577" s="4" t="s">
        <v>137</v>
      </c>
      <c r="AL577" s="4" t="s">
        <v>138</v>
      </c>
      <c r="AM577" s="4" t="s">
        <v>139</v>
      </c>
      <c r="AN577" s="4" t="s">
        <v>140</v>
      </c>
      <c r="AO577" s="4" t="s">
        <v>141</v>
      </c>
      <c r="AP577" s="4" t="s">
        <v>116</v>
      </c>
      <c r="AQ577" s="4" t="s">
        <v>7256</v>
      </c>
      <c r="AR577" s="4" t="s">
        <v>76</v>
      </c>
      <c r="AS577" s="4" t="s">
        <v>1238</v>
      </c>
      <c r="AT577" s="4" t="s">
        <v>3371</v>
      </c>
      <c r="AU577" s="4" t="s">
        <v>681</v>
      </c>
      <c r="AV577" s="4" t="s">
        <v>7257</v>
      </c>
      <c r="AW577" s="4" t="s">
        <v>5502</v>
      </c>
      <c r="AX577" s="4" t="s">
        <v>1244</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7258</v>
      </c>
      <c r="B578" s="4" t="s">
        <v>112</v>
      </c>
      <c r="C578" s="29">
        <v>20241220</v>
      </c>
      <c r="D578" s="4" t="s">
        <v>7259</v>
      </c>
      <c r="E578" s="4" t="s">
        <v>3060</v>
      </c>
      <c r="F578" s="4" t="s">
        <v>1318</v>
      </c>
      <c r="G578" s="4" t="s">
        <v>116</v>
      </c>
      <c r="H578" s="4" t="s">
        <v>1319</v>
      </c>
      <c r="I578" s="4" t="s">
        <v>116</v>
      </c>
      <c r="J578" s="4" t="s">
        <v>116</v>
      </c>
      <c r="K578" s="4" t="s">
        <v>116</v>
      </c>
      <c r="L578" s="4" t="s">
        <v>116</v>
      </c>
      <c r="M578" s="5" t="s">
        <v>7007</v>
      </c>
      <c r="N578" s="5" t="s">
        <v>813</v>
      </c>
      <c r="O578" s="4" t="s">
        <v>112</v>
      </c>
      <c r="P578" s="6" t="s">
        <v>122</v>
      </c>
      <c r="Q578" s="7" t="s">
        <v>122</v>
      </c>
      <c r="R578" s="7" t="s">
        <v>122</v>
      </c>
      <c r="S578" s="9" t="s">
        <v>7260</v>
      </c>
      <c r="T578" s="30">
        <v>9782409001369</v>
      </c>
      <c r="U578" s="4" t="s">
        <v>124</v>
      </c>
      <c r="V578" s="29">
        <v>9782746099777</v>
      </c>
      <c r="W578" s="4" t="s">
        <v>125</v>
      </c>
      <c r="X578" s="4" t="s">
        <v>126</v>
      </c>
      <c r="Y578" s="4" t="s">
        <v>112</v>
      </c>
      <c r="Z578" s="29">
        <v>2016</v>
      </c>
      <c r="AA578" s="4" t="s">
        <v>127</v>
      </c>
      <c r="AB578" s="4" t="s">
        <v>333</v>
      </c>
      <c r="AC578" s="4" t="s">
        <v>129</v>
      </c>
      <c r="AD578" s="4" t="s">
        <v>130</v>
      </c>
      <c r="AE578" s="4" t="s">
        <v>131</v>
      </c>
      <c r="AF578" s="4" t="s">
        <v>132</v>
      </c>
      <c r="AG578" s="4" t="s">
        <v>133</v>
      </c>
      <c r="AH578" s="4" t="s">
        <v>134</v>
      </c>
      <c r="AI578" s="4" t="s">
        <v>135</v>
      </c>
      <c r="AJ578" s="4" t="s">
        <v>136</v>
      </c>
      <c r="AK578" s="4" t="s">
        <v>137</v>
      </c>
      <c r="AL578" s="4" t="s">
        <v>138</v>
      </c>
      <c r="AM578" s="4" t="s">
        <v>139</v>
      </c>
      <c r="AN578" s="4" t="s">
        <v>140</v>
      </c>
      <c r="AO578" s="4" t="s">
        <v>141</v>
      </c>
      <c r="AP578" s="4" t="s">
        <v>116</v>
      </c>
      <c r="AQ578" s="4" t="s">
        <v>7261</v>
      </c>
      <c r="AR578" s="4" t="s">
        <v>76</v>
      </c>
      <c r="AS578" s="4" t="s">
        <v>3064</v>
      </c>
      <c r="AT578" s="4" t="s">
        <v>6748</v>
      </c>
      <c r="AU578" s="4" t="s">
        <v>5213</v>
      </c>
      <c r="AV578" s="4" t="s">
        <v>7262</v>
      </c>
      <c r="AW578" s="4" t="s">
        <v>7010</v>
      </c>
      <c r="AX578" s="4" t="s">
        <v>6750</v>
      </c>
      <c r="AY578" s="4" t="s">
        <v>7011</v>
      </c>
      <c r="AZ578" s="4" t="s">
        <v>6751</v>
      </c>
      <c r="BA578" s="4" t="s">
        <v>6752</v>
      </c>
      <c r="BB578" s="4" t="s">
        <v>3067</v>
      </c>
      <c r="BC578" s="4" t="s">
        <v>7012</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7263</v>
      </c>
      <c r="B579" s="4" t="s">
        <v>112</v>
      </c>
      <c r="C579" s="29">
        <v>20241220</v>
      </c>
      <c r="D579" s="4" t="s">
        <v>7264</v>
      </c>
      <c r="E579" s="4" t="s">
        <v>5928</v>
      </c>
      <c r="F579" s="4" t="s">
        <v>572</v>
      </c>
      <c r="G579" s="4" t="s">
        <v>116</v>
      </c>
      <c r="H579" s="4" t="s">
        <v>573</v>
      </c>
      <c r="I579" s="4" t="s">
        <v>116</v>
      </c>
      <c r="J579" s="4" t="s">
        <v>116</v>
      </c>
      <c r="K579" s="4" t="s">
        <v>116</v>
      </c>
      <c r="L579" s="4" t="s">
        <v>116</v>
      </c>
      <c r="M579" s="5" t="s">
        <v>7119</v>
      </c>
      <c r="N579" s="5" t="s">
        <v>4206</v>
      </c>
      <c r="O579" s="4" t="s">
        <v>112</v>
      </c>
      <c r="P579" s="6" t="s">
        <v>122</v>
      </c>
      <c r="Q579" s="7" t="s">
        <v>122</v>
      </c>
      <c r="R579" s="7" t="s">
        <v>122</v>
      </c>
      <c r="S579" s="9" t="s">
        <v>7265</v>
      </c>
      <c r="T579" s="30">
        <v>9782409006524</v>
      </c>
      <c r="U579" s="4" t="s">
        <v>124</v>
      </c>
      <c r="V579" s="29">
        <v>9782409004865</v>
      </c>
      <c r="W579" s="4" t="s">
        <v>125</v>
      </c>
      <c r="X579" s="4" t="s">
        <v>126</v>
      </c>
      <c r="Y579" s="4" t="s">
        <v>112</v>
      </c>
      <c r="Z579" s="29">
        <v>2016</v>
      </c>
      <c r="AA579" s="4" t="s">
        <v>127</v>
      </c>
      <c r="AB579" s="4" t="s">
        <v>385</v>
      </c>
      <c r="AC579" s="4" t="s">
        <v>129</v>
      </c>
      <c r="AD579" s="4" t="s">
        <v>130</v>
      </c>
      <c r="AE579" s="4" t="s">
        <v>131</v>
      </c>
      <c r="AF579" s="4" t="s">
        <v>132</v>
      </c>
      <c r="AG579" s="4" t="s">
        <v>133</v>
      </c>
      <c r="AH579" s="4" t="s">
        <v>134</v>
      </c>
      <c r="AI579" s="4" t="s">
        <v>135</v>
      </c>
      <c r="AJ579" s="4" t="s">
        <v>136</v>
      </c>
      <c r="AK579" s="4" t="s">
        <v>137</v>
      </c>
      <c r="AL579" s="4" t="s">
        <v>138</v>
      </c>
      <c r="AM579" s="4" t="s">
        <v>139</v>
      </c>
      <c r="AN579" s="4" t="s">
        <v>140</v>
      </c>
      <c r="AO579" s="4" t="s">
        <v>141</v>
      </c>
      <c r="AP579" s="4" t="s">
        <v>116</v>
      </c>
      <c r="AQ579" s="4" t="s">
        <v>7266</v>
      </c>
      <c r="AR579" s="4" t="s">
        <v>76</v>
      </c>
      <c r="AS579" s="4" t="s">
        <v>7267</v>
      </c>
      <c r="AT579" s="4" t="s">
        <v>7268</v>
      </c>
      <c r="AU579" s="4" t="s">
        <v>7269</v>
      </c>
      <c r="AV579" s="4" t="s">
        <v>7270</v>
      </c>
      <c r="AW579" s="4" t="s">
        <v>7271</v>
      </c>
      <c r="AX579" s="4" t="s">
        <v>7272</v>
      </c>
      <c r="AY579" s="4" t="s">
        <v>282</v>
      </c>
      <c r="AZ579" s="4" t="s">
        <v>7273</v>
      </c>
      <c r="BA579" s="4" t="s">
        <v>7274</v>
      </c>
      <c r="BB579" s="4" t="s">
        <v>3236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7275</v>
      </c>
      <c r="B580" s="4" t="s">
        <v>112</v>
      </c>
      <c r="C580" s="29">
        <v>20241220</v>
      </c>
      <c r="D580" s="4" t="s">
        <v>7276</v>
      </c>
      <c r="E580" s="4" t="s">
        <v>7277</v>
      </c>
      <c r="F580" s="4" t="s">
        <v>7278</v>
      </c>
      <c r="G580" s="4" t="s">
        <v>116</v>
      </c>
      <c r="H580" s="4" t="s">
        <v>7279</v>
      </c>
      <c r="I580" s="4" t="s">
        <v>7280</v>
      </c>
      <c r="J580" s="4" t="s">
        <v>116</v>
      </c>
      <c r="K580" s="4" t="s">
        <v>116</v>
      </c>
      <c r="L580" s="4" t="s">
        <v>116</v>
      </c>
      <c r="M580" s="5" t="s">
        <v>7061</v>
      </c>
      <c r="N580" s="5" t="s">
        <v>7281</v>
      </c>
      <c r="O580" s="4" t="s">
        <v>112</v>
      </c>
      <c r="P580" s="6" t="s">
        <v>122</v>
      </c>
      <c r="Q580" s="7" t="s">
        <v>122</v>
      </c>
      <c r="R580" s="7" t="s">
        <v>122</v>
      </c>
      <c r="S580" s="9" t="s">
        <v>7282</v>
      </c>
      <c r="T580" s="30">
        <v>9782409005046</v>
      </c>
      <c r="U580" s="4" t="s">
        <v>124</v>
      </c>
      <c r="V580" s="29">
        <v>9782409004384</v>
      </c>
      <c r="W580" s="4" t="s">
        <v>125</v>
      </c>
      <c r="X580" s="4" t="s">
        <v>126</v>
      </c>
      <c r="Y580" s="4" t="s">
        <v>112</v>
      </c>
      <c r="Z580" s="29">
        <v>2016</v>
      </c>
      <c r="AA580" s="4" t="s">
        <v>127</v>
      </c>
      <c r="AB580" s="4" t="s">
        <v>164</v>
      </c>
      <c r="AC580" s="4" t="s">
        <v>129</v>
      </c>
      <c r="AD580" s="4" t="s">
        <v>130</v>
      </c>
      <c r="AE580" s="4" t="s">
        <v>131</v>
      </c>
      <c r="AF580" s="4" t="s">
        <v>132</v>
      </c>
      <c r="AG580" s="4" t="s">
        <v>133</v>
      </c>
      <c r="AH580" s="4" t="s">
        <v>134</v>
      </c>
      <c r="AI580" s="4" t="s">
        <v>135</v>
      </c>
      <c r="AJ580" s="4" t="s">
        <v>136</v>
      </c>
      <c r="AK580" s="4" t="s">
        <v>137</v>
      </c>
      <c r="AL580" s="4" t="s">
        <v>138</v>
      </c>
      <c r="AM580" s="4" t="s">
        <v>139</v>
      </c>
      <c r="AN580" s="4" t="s">
        <v>140</v>
      </c>
      <c r="AO580" s="4" t="s">
        <v>141</v>
      </c>
      <c r="AP580" s="4" t="s">
        <v>116</v>
      </c>
      <c r="AQ580" s="4" t="s">
        <v>7283</v>
      </c>
      <c r="AR580" s="4" t="s">
        <v>76</v>
      </c>
      <c r="AS580" s="4" t="s">
        <v>7284</v>
      </c>
      <c r="AT580" s="4" t="s">
        <v>1920</v>
      </c>
      <c r="AU580" s="4" t="s">
        <v>7285</v>
      </c>
      <c r="AV580" s="4" t="s">
        <v>7286</v>
      </c>
      <c r="AW580" s="4" t="s">
        <v>7287</v>
      </c>
      <c r="AX580" s="4" t="s">
        <v>7288</v>
      </c>
      <c r="AY580" s="4" t="s">
        <v>5699</v>
      </c>
      <c r="AZ580" s="4" t="s">
        <v>7289</v>
      </c>
      <c r="BA580" s="4" t="s">
        <v>7290</v>
      </c>
      <c r="BB580" s="4" t="s">
        <v>7291</v>
      </c>
      <c r="BC580" s="4" t="s">
        <v>7292</v>
      </c>
      <c r="BD580" s="4" t="s">
        <v>7293</v>
      </c>
      <c r="BE580" s="4" t="s">
        <v>1285</v>
      </c>
      <c r="BF580" s="4" t="s">
        <v>486</v>
      </c>
      <c r="BG580" s="4" t="s">
        <v>486</v>
      </c>
      <c r="BH580" s="4" t="s">
        <v>7294</v>
      </c>
      <c r="BI580" s="4" t="s">
        <v>7295</v>
      </c>
      <c r="BJ580" s="4" t="s">
        <v>7296</v>
      </c>
      <c r="BK580" s="4" t="s">
        <v>7297</v>
      </c>
      <c r="BL580" s="4" t="s">
        <v>7298</v>
      </c>
      <c r="BM580" s="4" t="s">
        <v>7299</v>
      </c>
      <c r="BN580" s="4" t="s">
        <v>4747</v>
      </c>
      <c r="BO580" s="4" t="s">
        <v>7300</v>
      </c>
      <c r="BP580" s="4" t="s">
        <v>7301</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7302</v>
      </c>
      <c r="B581" s="4" t="s">
        <v>112</v>
      </c>
      <c r="C581" s="29">
        <v>20241220</v>
      </c>
      <c r="D581" s="4" t="s">
        <v>7303</v>
      </c>
      <c r="E581" s="4" t="s">
        <v>3772</v>
      </c>
      <c r="F581" s="4" t="s">
        <v>7304</v>
      </c>
      <c r="G581" s="4" t="s">
        <v>116</v>
      </c>
      <c r="H581" s="4" t="s">
        <v>7305</v>
      </c>
      <c r="I581" s="4" t="s">
        <v>116</v>
      </c>
      <c r="J581" s="4" t="s">
        <v>116</v>
      </c>
      <c r="K581" s="4" t="s">
        <v>116</v>
      </c>
      <c r="L581" s="4" t="s">
        <v>116</v>
      </c>
      <c r="M581" s="5" t="s">
        <v>7195</v>
      </c>
      <c r="N581" s="5" t="s">
        <v>6830</v>
      </c>
      <c r="O581" s="4" t="s">
        <v>112</v>
      </c>
      <c r="P581" s="6" t="s">
        <v>122</v>
      </c>
      <c r="Q581" s="7" t="s">
        <v>122</v>
      </c>
      <c r="R581" s="7" t="s">
        <v>122</v>
      </c>
      <c r="S581" s="9" t="s">
        <v>7306</v>
      </c>
      <c r="T581" s="30">
        <v>9782409000133</v>
      </c>
      <c r="U581" s="4" t="s">
        <v>124</v>
      </c>
      <c r="V581" s="29">
        <v>9782746098800</v>
      </c>
      <c r="W581" s="4" t="s">
        <v>125</v>
      </c>
      <c r="X581" s="4" t="s">
        <v>126</v>
      </c>
      <c r="Y581" s="4" t="s">
        <v>112</v>
      </c>
      <c r="Z581" s="29">
        <v>2016</v>
      </c>
      <c r="AA581" s="4" t="s">
        <v>127</v>
      </c>
      <c r="AB581" s="4" t="s">
        <v>769</v>
      </c>
      <c r="AC581" s="4" t="s">
        <v>129</v>
      </c>
      <c r="AD581" s="4" t="s">
        <v>130</v>
      </c>
      <c r="AE581" s="4" t="s">
        <v>131</v>
      </c>
      <c r="AF581" s="4" t="s">
        <v>132</v>
      </c>
      <c r="AG581" s="4" t="s">
        <v>133</v>
      </c>
      <c r="AH581" s="4" t="s">
        <v>134</v>
      </c>
      <c r="AI581" s="4" t="s">
        <v>135</v>
      </c>
      <c r="AJ581" s="4" t="s">
        <v>136</v>
      </c>
      <c r="AK581" s="4" t="s">
        <v>137</v>
      </c>
      <c r="AL581" s="4" t="s">
        <v>138</v>
      </c>
      <c r="AM581" s="4" t="s">
        <v>139</v>
      </c>
      <c r="AN581" s="4" t="s">
        <v>140</v>
      </c>
      <c r="AO581" s="4" t="s">
        <v>141</v>
      </c>
      <c r="AP581" s="4" t="s">
        <v>116</v>
      </c>
      <c r="AQ581" s="4" t="s">
        <v>7307</v>
      </c>
      <c r="AR581" s="4" t="s">
        <v>76</v>
      </c>
      <c r="AS581" s="4" t="s">
        <v>2961</v>
      </c>
      <c r="AT581" s="4" t="s">
        <v>4861</v>
      </c>
      <c r="AU581" s="4" t="s">
        <v>2963</v>
      </c>
      <c r="AV581" s="4" t="s">
        <v>3779</v>
      </c>
      <c r="AW581" s="4" t="s">
        <v>7308</v>
      </c>
      <c r="AX581" s="4" t="s">
        <v>3780</v>
      </c>
      <c r="AY581" s="4" t="s">
        <v>1869</v>
      </c>
      <c r="AZ581" s="4" t="s">
        <v>4864</v>
      </c>
      <c r="BA581" s="4" t="s">
        <v>3987</v>
      </c>
      <c r="BB581" s="4" t="s">
        <v>3988</v>
      </c>
      <c r="BC581" s="4" t="s">
        <v>1910</v>
      </c>
      <c r="BD581" s="4" t="s">
        <v>4865</v>
      </c>
      <c r="BE581" s="4" t="s">
        <v>4866</v>
      </c>
      <c r="BF581" s="4" t="s">
        <v>2088</v>
      </c>
      <c r="BG581" s="4" t="s">
        <v>714</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7309</v>
      </c>
      <c r="B582" s="4" t="s">
        <v>112</v>
      </c>
      <c r="C582" s="29">
        <v>20241220</v>
      </c>
      <c r="D582" s="4" t="s">
        <v>7310</v>
      </c>
      <c r="E582" s="4" t="s">
        <v>116</v>
      </c>
      <c r="F582" s="4" t="s">
        <v>1318</v>
      </c>
      <c r="G582" s="4" t="s">
        <v>116</v>
      </c>
      <c r="H582" s="4" t="s">
        <v>1319</v>
      </c>
      <c r="I582" s="4" t="s">
        <v>116</v>
      </c>
      <c r="J582" s="4" t="s">
        <v>116</v>
      </c>
      <c r="K582" s="4" t="s">
        <v>116</v>
      </c>
      <c r="L582" s="4" t="s">
        <v>116</v>
      </c>
      <c r="M582" s="5" t="s">
        <v>7094</v>
      </c>
      <c r="N582" s="5" t="s">
        <v>7311</v>
      </c>
      <c r="O582" s="4" t="s">
        <v>112</v>
      </c>
      <c r="P582" s="6" t="s">
        <v>122</v>
      </c>
      <c r="Q582" s="7" t="s">
        <v>122</v>
      </c>
      <c r="R582" s="7" t="s">
        <v>122</v>
      </c>
      <c r="S582" s="9" t="s">
        <v>7312</v>
      </c>
      <c r="T582" s="30">
        <v>9782409001932</v>
      </c>
      <c r="U582" s="4" t="s">
        <v>124</v>
      </c>
      <c r="V582" s="29">
        <v>9782409000621</v>
      </c>
      <c r="W582" s="4" t="s">
        <v>125</v>
      </c>
      <c r="X582" s="4" t="s">
        <v>126</v>
      </c>
      <c r="Y582" s="4" t="s">
        <v>112</v>
      </c>
      <c r="Z582" s="29">
        <v>2016</v>
      </c>
      <c r="AA582" s="4" t="s">
        <v>127</v>
      </c>
      <c r="AB582" s="4" t="s">
        <v>333</v>
      </c>
      <c r="AC582" s="4" t="s">
        <v>129</v>
      </c>
      <c r="AD582" s="4" t="s">
        <v>130</v>
      </c>
      <c r="AE582" s="4" t="s">
        <v>131</v>
      </c>
      <c r="AF582" s="4" t="s">
        <v>132</v>
      </c>
      <c r="AG582" s="4" t="s">
        <v>133</v>
      </c>
      <c r="AH582" s="4" t="s">
        <v>134</v>
      </c>
      <c r="AI582" s="4" t="s">
        <v>135</v>
      </c>
      <c r="AJ582" s="4" t="s">
        <v>136</v>
      </c>
      <c r="AK582" s="4" t="s">
        <v>137</v>
      </c>
      <c r="AL582" s="4" t="s">
        <v>138</v>
      </c>
      <c r="AM582" s="4" t="s">
        <v>139</v>
      </c>
      <c r="AN582" s="4" t="s">
        <v>140</v>
      </c>
      <c r="AO582" s="4" t="s">
        <v>141</v>
      </c>
      <c r="AP582" s="4" t="s">
        <v>116</v>
      </c>
      <c r="AQ582" s="4" t="s">
        <v>7313</v>
      </c>
      <c r="AR582" s="4" t="s">
        <v>76</v>
      </c>
      <c r="AS582" s="4" t="s">
        <v>5094</v>
      </c>
      <c r="AT582" s="4" t="s">
        <v>7314</v>
      </c>
      <c r="AU582" s="4" t="s">
        <v>2727</v>
      </c>
      <c r="AV582" s="4" t="s">
        <v>2772</v>
      </c>
      <c r="AW582" s="4" t="s">
        <v>5096</v>
      </c>
      <c r="AX582" s="4" t="s">
        <v>1868</v>
      </c>
      <c r="AY582" s="4" t="s">
        <v>7315</v>
      </c>
      <c r="AZ582" s="4" t="s">
        <v>6750</v>
      </c>
      <c r="BA582" s="4" t="s">
        <v>3987</v>
      </c>
      <c r="BB582" s="4" t="s">
        <v>1400</v>
      </c>
      <c r="BC582" s="4" t="s">
        <v>5098</v>
      </c>
      <c r="BD582" s="4" t="s">
        <v>1880</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7316</v>
      </c>
      <c r="B583" s="4" t="s">
        <v>112</v>
      </c>
      <c r="C583" s="29">
        <v>20241220</v>
      </c>
      <c r="D583" s="4" t="s">
        <v>7317</v>
      </c>
      <c r="E583" s="4" t="s">
        <v>7318</v>
      </c>
      <c r="F583" s="4" t="s">
        <v>7319</v>
      </c>
      <c r="G583" s="4" t="s">
        <v>116</v>
      </c>
      <c r="H583" s="4" t="s">
        <v>7320</v>
      </c>
      <c r="I583" s="4" t="s">
        <v>116</v>
      </c>
      <c r="J583" s="4" t="s">
        <v>116</v>
      </c>
      <c r="K583" s="4" t="s">
        <v>116</v>
      </c>
      <c r="L583" s="4" t="s">
        <v>116</v>
      </c>
      <c r="M583" s="5" t="s">
        <v>7007</v>
      </c>
      <c r="N583" s="5" t="s">
        <v>4692</v>
      </c>
      <c r="O583" s="4" t="s">
        <v>112</v>
      </c>
      <c r="P583" s="6" t="s">
        <v>122</v>
      </c>
      <c r="Q583" s="7" t="s">
        <v>122</v>
      </c>
      <c r="R583" s="7" t="s">
        <v>122</v>
      </c>
      <c r="S583" s="9" t="s">
        <v>7321</v>
      </c>
      <c r="T583" s="30">
        <v>9782409001482</v>
      </c>
      <c r="U583" s="4" t="s">
        <v>124</v>
      </c>
      <c r="V583" s="29">
        <v>9782409000263</v>
      </c>
      <c r="W583" s="4" t="s">
        <v>125</v>
      </c>
      <c r="X583" s="4" t="s">
        <v>126</v>
      </c>
      <c r="Y583" s="4" t="s">
        <v>112</v>
      </c>
      <c r="Z583" s="29">
        <v>2016</v>
      </c>
      <c r="AA583" s="4" t="s">
        <v>127</v>
      </c>
      <c r="AB583" s="4" t="s">
        <v>7322</v>
      </c>
      <c r="AC583" s="4" t="s">
        <v>129</v>
      </c>
      <c r="AD583" s="4" t="s">
        <v>130</v>
      </c>
      <c r="AE583" s="4" t="s">
        <v>131</v>
      </c>
      <c r="AF583" s="4" t="s">
        <v>132</v>
      </c>
      <c r="AG583" s="4" t="s">
        <v>133</v>
      </c>
      <c r="AH583" s="4" t="s">
        <v>134</v>
      </c>
      <c r="AI583" s="4" t="s">
        <v>135</v>
      </c>
      <c r="AJ583" s="4" t="s">
        <v>136</v>
      </c>
      <c r="AK583" s="4" t="s">
        <v>137</v>
      </c>
      <c r="AL583" s="4" t="s">
        <v>138</v>
      </c>
      <c r="AM583" s="4" t="s">
        <v>139</v>
      </c>
      <c r="AN583" s="4" t="s">
        <v>140</v>
      </c>
      <c r="AO583" s="4" t="s">
        <v>141</v>
      </c>
      <c r="AP583" s="4" t="s">
        <v>116</v>
      </c>
      <c r="AQ583" s="4" t="s">
        <v>7323</v>
      </c>
      <c r="AR583" s="4" t="s">
        <v>76</v>
      </c>
      <c r="AS583" s="4" t="s">
        <v>7324</v>
      </c>
      <c r="AT583" s="4" t="s">
        <v>7325</v>
      </c>
      <c r="AU583" s="4" t="s">
        <v>7326</v>
      </c>
      <c r="AV583" s="4" t="s">
        <v>772</v>
      </c>
      <c r="AW583" s="4" t="s">
        <v>1075</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7327</v>
      </c>
      <c r="B584" s="4" t="s">
        <v>112</v>
      </c>
      <c r="C584" s="29">
        <v>20241220</v>
      </c>
      <c r="D584" s="4" t="s">
        <v>7328</v>
      </c>
      <c r="E584" s="4" t="s">
        <v>7329</v>
      </c>
      <c r="F584" s="4" t="s">
        <v>7330</v>
      </c>
      <c r="G584" s="4" t="s">
        <v>116</v>
      </c>
      <c r="H584" s="4" t="s">
        <v>7331</v>
      </c>
      <c r="I584" s="4" t="s">
        <v>116</v>
      </c>
      <c r="J584" s="4" t="s">
        <v>116</v>
      </c>
      <c r="K584" s="4" t="s">
        <v>116</v>
      </c>
      <c r="L584" s="4" t="s">
        <v>116</v>
      </c>
      <c r="M584" s="5" t="s">
        <v>7119</v>
      </c>
      <c r="N584" s="5" t="s">
        <v>7332</v>
      </c>
      <c r="O584" s="4" t="s">
        <v>112</v>
      </c>
      <c r="P584" s="6" t="s">
        <v>122</v>
      </c>
      <c r="Q584" s="7" t="s">
        <v>122</v>
      </c>
      <c r="R584" s="7" t="s">
        <v>122</v>
      </c>
      <c r="S584" s="9" t="s">
        <v>7333</v>
      </c>
      <c r="T584" s="30">
        <v>9782409006494</v>
      </c>
      <c r="U584" s="4" t="s">
        <v>124</v>
      </c>
      <c r="V584" s="29">
        <v>9782409004841</v>
      </c>
      <c r="W584" s="4" t="s">
        <v>125</v>
      </c>
      <c r="X584" s="4" t="s">
        <v>126</v>
      </c>
      <c r="Y584" s="4" t="s">
        <v>112</v>
      </c>
      <c r="Z584" s="29">
        <v>2016</v>
      </c>
      <c r="AA584" s="4" t="s">
        <v>127</v>
      </c>
      <c r="AB584" s="4" t="s">
        <v>128</v>
      </c>
      <c r="AC584" s="4" t="s">
        <v>129</v>
      </c>
      <c r="AD584" s="4" t="s">
        <v>130</v>
      </c>
      <c r="AE584" s="4" t="s">
        <v>131</v>
      </c>
      <c r="AF584" s="4" t="s">
        <v>132</v>
      </c>
      <c r="AG584" s="4" t="s">
        <v>133</v>
      </c>
      <c r="AH584" s="4" t="s">
        <v>134</v>
      </c>
      <c r="AI584" s="4" t="s">
        <v>135</v>
      </c>
      <c r="AJ584" s="4" t="s">
        <v>136</v>
      </c>
      <c r="AK584" s="4" t="s">
        <v>137</v>
      </c>
      <c r="AL584" s="4" t="s">
        <v>138</v>
      </c>
      <c r="AM584" s="4" t="s">
        <v>139</v>
      </c>
      <c r="AN584" s="4" t="s">
        <v>140</v>
      </c>
      <c r="AO584" s="4" t="s">
        <v>141</v>
      </c>
      <c r="AP584" s="4" t="s">
        <v>116</v>
      </c>
      <c r="AQ584" s="4" t="s">
        <v>7334</v>
      </c>
      <c r="AR584" s="4" t="s">
        <v>76</v>
      </c>
      <c r="AS584" s="4" t="s">
        <v>7335</v>
      </c>
      <c r="AT584" s="4" t="s">
        <v>417</v>
      </c>
      <c r="AU584" s="4" t="s">
        <v>7336</v>
      </c>
      <c r="AV584" s="4" t="s">
        <v>5458</v>
      </c>
      <c r="AW584" s="4" t="s">
        <v>2246</v>
      </c>
      <c r="AX584" s="4" t="s">
        <v>2247</v>
      </c>
      <c r="AY584" s="4" t="s">
        <v>4629</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7337</v>
      </c>
      <c r="B585" s="4" t="s">
        <v>112</v>
      </c>
      <c r="C585" s="29">
        <v>20241220</v>
      </c>
      <c r="D585" s="4" t="s">
        <v>6176</v>
      </c>
      <c r="E585" s="4" t="s">
        <v>7338</v>
      </c>
      <c r="F585" s="4" t="s">
        <v>6376</v>
      </c>
      <c r="G585" s="4" t="s">
        <v>116</v>
      </c>
      <c r="H585" s="4" t="s">
        <v>6377</v>
      </c>
      <c r="I585" s="4" t="s">
        <v>116</v>
      </c>
      <c r="J585" s="4" t="s">
        <v>116</v>
      </c>
      <c r="K585" s="4" t="s">
        <v>116</v>
      </c>
      <c r="L585" s="4" t="s">
        <v>116</v>
      </c>
      <c r="M585" s="5" t="s">
        <v>7034</v>
      </c>
      <c r="N585" s="5" t="s">
        <v>7035</v>
      </c>
      <c r="O585" s="4" t="s">
        <v>112</v>
      </c>
      <c r="P585" s="6" t="s">
        <v>122</v>
      </c>
      <c r="Q585" s="7" t="s">
        <v>122</v>
      </c>
      <c r="R585" s="7" t="s">
        <v>122</v>
      </c>
      <c r="S585" s="9" t="s">
        <v>7339</v>
      </c>
      <c r="T585" s="30">
        <v>9782409003929</v>
      </c>
      <c r="U585" s="4" t="s">
        <v>124</v>
      </c>
      <c r="V585" s="29">
        <v>9782409002564</v>
      </c>
      <c r="W585" s="4" t="s">
        <v>125</v>
      </c>
      <c r="X585" s="4" t="s">
        <v>126</v>
      </c>
      <c r="Y585" s="4" t="s">
        <v>112</v>
      </c>
      <c r="Z585" s="29">
        <v>2016</v>
      </c>
      <c r="AA585" s="4" t="s">
        <v>127</v>
      </c>
      <c r="AB585" s="4" t="s">
        <v>164</v>
      </c>
      <c r="AC585" s="4" t="s">
        <v>129</v>
      </c>
      <c r="AD585" s="4" t="s">
        <v>130</v>
      </c>
      <c r="AE585" s="4" t="s">
        <v>131</v>
      </c>
      <c r="AF585" s="4" t="s">
        <v>132</v>
      </c>
      <c r="AG585" s="4" t="s">
        <v>133</v>
      </c>
      <c r="AH585" s="4" t="s">
        <v>134</v>
      </c>
      <c r="AI585" s="4" t="s">
        <v>135</v>
      </c>
      <c r="AJ585" s="4" t="s">
        <v>136</v>
      </c>
      <c r="AK585" s="4" t="s">
        <v>137</v>
      </c>
      <c r="AL585" s="4" t="s">
        <v>138</v>
      </c>
      <c r="AM585" s="4" t="s">
        <v>139</v>
      </c>
      <c r="AN585" s="4" t="s">
        <v>140</v>
      </c>
      <c r="AO585" s="4" t="s">
        <v>141</v>
      </c>
      <c r="AP585" s="4" t="s">
        <v>116</v>
      </c>
      <c r="AQ585" s="4" t="s">
        <v>7340</v>
      </c>
      <c r="AR585" s="4" t="s">
        <v>76</v>
      </c>
      <c r="AS585" s="4" t="s">
        <v>7341</v>
      </c>
      <c r="AT585" s="4" t="s">
        <v>1611</v>
      </c>
      <c r="AU585" s="4" t="s">
        <v>7342</v>
      </c>
      <c r="AV585" s="4" t="s">
        <v>7343</v>
      </c>
      <c r="AW585" s="4" t="s">
        <v>7344</v>
      </c>
      <c r="AX585" s="4" t="s">
        <v>7345</v>
      </c>
      <c r="AY585" s="4" t="s">
        <v>4142</v>
      </c>
      <c r="AZ585" s="4" t="s">
        <v>1526</v>
      </c>
      <c r="BA585" s="4" t="s">
        <v>7346</v>
      </c>
      <c r="BB585" s="4" t="s">
        <v>7347</v>
      </c>
      <c r="BC585" s="4" t="s">
        <v>7348</v>
      </c>
      <c r="BD585" s="4" t="s">
        <v>7349</v>
      </c>
      <c r="BE585" s="4" t="s">
        <v>7350</v>
      </c>
      <c r="BF585" s="4" t="s">
        <v>7351</v>
      </c>
      <c r="BG585" s="4" t="s">
        <v>7352</v>
      </c>
      <c r="BH585" s="4" t="s">
        <v>7353</v>
      </c>
      <c r="BI585" s="4" t="s">
        <v>7354</v>
      </c>
      <c r="BJ585" s="4" t="s">
        <v>7355</v>
      </c>
      <c r="BK585" s="4" t="s">
        <v>7356</v>
      </c>
      <c r="BL585" s="4" t="s">
        <v>7357</v>
      </c>
      <c r="BM585" s="4" t="s">
        <v>1539</v>
      </c>
      <c r="BN585" s="4" t="s">
        <v>7358</v>
      </c>
      <c r="BO585" s="4" t="s">
        <v>1880</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7359</v>
      </c>
      <c r="B586" s="4" t="s">
        <v>112</v>
      </c>
      <c r="C586" s="29">
        <v>20241220</v>
      </c>
      <c r="D586" s="4" t="s">
        <v>7360</v>
      </c>
      <c r="E586" s="4" t="s">
        <v>7361</v>
      </c>
      <c r="F586" s="4" t="s">
        <v>7362</v>
      </c>
      <c r="G586" s="4" t="s">
        <v>116</v>
      </c>
      <c r="H586" s="4" t="s">
        <v>7363</v>
      </c>
      <c r="I586" s="4" t="s">
        <v>7364</v>
      </c>
      <c r="J586" s="4" t="s">
        <v>7365</v>
      </c>
      <c r="K586" s="4" t="s">
        <v>6287</v>
      </c>
      <c r="L586" s="4" t="s">
        <v>6288</v>
      </c>
      <c r="M586" s="5" t="s">
        <v>7007</v>
      </c>
      <c r="N586" s="5" t="s">
        <v>2528</v>
      </c>
      <c r="O586" s="4" t="s">
        <v>112</v>
      </c>
      <c r="P586" s="6" t="s">
        <v>122</v>
      </c>
      <c r="Q586" s="7" t="s">
        <v>122</v>
      </c>
      <c r="R586" s="7" t="s">
        <v>122</v>
      </c>
      <c r="S586" s="9" t="s">
        <v>7366</v>
      </c>
      <c r="T586" s="30">
        <v>9782409001260</v>
      </c>
      <c r="U586" s="4" t="s">
        <v>124</v>
      </c>
      <c r="V586" s="29">
        <v>9782746099906</v>
      </c>
      <c r="W586" s="4" t="s">
        <v>125</v>
      </c>
      <c r="X586" s="4" t="s">
        <v>126</v>
      </c>
      <c r="Y586" s="4" t="s">
        <v>112</v>
      </c>
      <c r="Z586" s="29">
        <v>2016</v>
      </c>
      <c r="AA586" s="4" t="s">
        <v>127</v>
      </c>
      <c r="AB586" s="4" t="s">
        <v>128</v>
      </c>
      <c r="AC586" s="4" t="s">
        <v>129</v>
      </c>
      <c r="AD586" s="4" t="s">
        <v>130</v>
      </c>
      <c r="AE586" s="4" t="s">
        <v>131</v>
      </c>
      <c r="AF586" s="4" t="s">
        <v>132</v>
      </c>
      <c r="AG586" s="4" t="s">
        <v>133</v>
      </c>
      <c r="AH586" s="4" t="s">
        <v>134</v>
      </c>
      <c r="AI586" s="4" t="s">
        <v>135</v>
      </c>
      <c r="AJ586" s="4" t="s">
        <v>136</v>
      </c>
      <c r="AK586" s="4" t="s">
        <v>137</v>
      </c>
      <c r="AL586" s="4" t="s">
        <v>138</v>
      </c>
      <c r="AM586" s="4" t="s">
        <v>139</v>
      </c>
      <c r="AN586" s="4" t="s">
        <v>140</v>
      </c>
      <c r="AO586" s="4" t="s">
        <v>141</v>
      </c>
      <c r="AP586" s="4" t="s">
        <v>116</v>
      </c>
      <c r="AQ586" s="4" t="s">
        <v>7367</v>
      </c>
      <c r="AR586" s="4" t="s">
        <v>76</v>
      </c>
      <c r="AS586" s="4" t="s">
        <v>7368</v>
      </c>
      <c r="AT586" s="4" t="s">
        <v>7369</v>
      </c>
      <c r="AU586" s="4" t="s">
        <v>7370</v>
      </c>
      <c r="AV586" s="4" t="s">
        <v>7371</v>
      </c>
      <c r="AW586" s="4" t="s">
        <v>7372</v>
      </c>
      <c r="AX586" s="4" t="s">
        <v>7373</v>
      </c>
      <c r="AY586" s="4" t="s">
        <v>4210</v>
      </c>
      <c r="AZ586" s="4" t="s">
        <v>7374</v>
      </c>
      <c r="BA586" s="4" t="s">
        <v>7375</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7376</v>
      </c>
      <c r="B587" s="4" t="s">
        <v>112</v>
      </c>
      <c r="C587" s="29">
        <v>20241220</v>
      </c>
      <c r="D587" s="4" t="s">
        <v>7377</v>
      </c>
      <c r="E587" s="4" t="s">
        <v>7378</v>
      </c>
      <c r="F587" s="4" t="s">
        <v>1318</v>
      </c>
      <c r="G587" s="4" t="s">
        <v>116</v>
      </c>
      <c r="H587" s="4" t="s">
        <v>1319</v>
      </c>
      <c r="I587" s="4" t="s">
        <v>116</v>
      </c>
      <c r="J587" s="4" t="s">
        <v>116</v>
      </c>
      <c r="K587" s="4" t="s">
        <v>116</v>
      </c>
      <c r="L587" s="4" t="s">
        <v>116</v>
      </c>
      <c r="M587" s="5" t="s">
        <v>7023</v>
      </c>
      <c r="N587" s="5" t="s">
        <v>4018</v>
      </c>
      <c r="O587" s="4" t="s">
        <v>112</v>
      </c>
      <c r="P587" s="6" t="s">
        <v>122</v>
      </c>
      <c r="Q587" s="7" t="s">
        <v>122</v>
      </c>
      <c r="R587" s="7" t="s">
        <v>122</v>
      </c>
      <c r="S587" s="9" t="s">
        <v>7379</v>
      </c>
      <c r="T587" s="30">
        <v>9782409002304</v>
      </c>
      <c r="U587" s="4" t="s">
        <v>124</v>
      </c>
      <c r="V587" s="29">
        <v>9782409001048</v>
      </c>
      <c r="W587" s="4" t="s">
        <v>125</v>
      </c>
      <c r="X587" s="4" t="s">
        <v>126</v>
      </c>
      <c r="Y587" s="4" t="s">
        <v>112</v>
      </c>
      <c r="Z587" s="29">
        <v>2016</v>
      </c>
      <c r="AA587" s="4" t="s">
        <v>127</v>
      </c>
      <c r="AB587" s="4" t="s">
        <v>333</v>
      </c>
      <c r="AC587" s="4" t="s">
        <v>129</v>
      </c>
      <c r="AD587" s="4" t="s">
        <v>130</v>
      </c>
      <c r="AE587" s="4" t="s">
        <v>131</v>
      </c>
      <c r="AF587" s="4" t="s">
        <v>132</v>
      </c>
      <c r="AG587" s="4" t="s">
        <v>133</v>
      </c>
      <c r="AH587" s="4" t="s">
        <v>134</v>
      </c>
      <c r="AI587" s="4" t="s">
        <v>135</v>
      </c>
      <c r="AJ587" s="4" t="s">
        <v>136</v>
      </c>
      <c r="AK587" s="4" t="s">
        <v>137</v>
      </c>
      <c r="AL587" s="4" t="s">
        <v>138</v>
      </c>
      <c r="AM587" s="4" t="s">
        <v>139</v>
      </c>
      <c r="AN587" s="4" t="s">
        <v>140</v>
      </c>
      <c r="AO587" s="4" t="s">
        <v>141</v>
      </c>
      <c r="AP587" s="4" t="s">
        <v>116</v>
      </c>
      <c r="AQ587" s="4" t="s">
        <v>7380</v>
      </c>
      <c r="AR587" s="4" t="s">
        <v>76</v>
      </c>
      <c r="AS587" s="4" t="s">
        <v>7381</v>
      </c>
      <c r="AT587" s="4" t="s">
        <v>4647</v>
      </c>
      <c r="AU587" s="4" t="s">
        <v>4649</v>
      </c>
      <c r="AV587" s="4" t="s">
        <v>4650</v>
      </c>
      <c r="AW587" s="4" t="s">
        <v>6899</v>
      </c>
      <c r="AX587" s="4" t="s">
        <v>7382</v>
      </c>
      <c r="AY587" s="4" t="s">
        <v>7383</v>
      </c>
      <c r="AZ587" s="4" t="s">
        <v>7384</v>
      </c>
      <c r="BA587" s="4" t="s">
        <v>7385</v>
      </c>
      <c r="BB587" s="4" t="s">
        <v>7386</v>
      </c>
      <c r="BC587" s="4" t="s">
        <v>7387</v>
      </c>
      <c r="BD587" s="4" t="s">
        <v>7388</v>
      </c>
      <c r="BE587" s="4" t="s">
        <v>1637</v>
      </c>
      <c r="BF587" s="4" t="s">
        <v>7389</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7390</v>
      </c>
      <c r="B588" s="4" t="s">
        <v>112</v>
      </c>
      <c r="C588" s="29">
        <v>20241220</v>
      </c>
      <c r="D588" s="4" t="s">
        <v>7391</v>
      </c>
      <c r="E588" s="4" t="s">
        <v>7392</v>
      </c>
      <c r="F588" s="4" t="s">
        <v>7393</v>
      </c>
      <c r="G588" s="4" t="s">
        <v>116</v>
      </c>
      <c r="H588" s="4" t="s">
        <v>7394</v>
      </c>
      <c r="I588" s="4" t="s">
        <v>116</v>
      </c>
      <c r="J588" s="4" t="s">
        <v>116</v>
      </c>
      <c r="K588" s="4" t="s">
        <v>116</v>
      </c>
      <c r="L588" s="4" t="s">
        <v>116</v>
      </c>
      <c r="M588" s="5" t="s">
        <v>7119</v>
      </c>
      <c r="N588" s="5" t="s">
        <v>1320</v>
      </c>
      <c r="O588" s="4" t="s">
        <v>112</v>
      </c>
      <c r="P588" s="6" t="s">
        <v>122</v>
      </c>
      <c r="Q588" s="7" t="s">
        <v>122</v>
      </c>
      <c r="R588" s="7" t="s">
        <v>122</v>
      </c>
      <c r="S588" s="9" t="s">
        <v>7395</v>
      </c>
      <c r="T588" s="30">
        <v>9782409006487</v>
      </c>
      <c r="U588" s="4" t="s">
        <v>124</v>
      </c>
      <c r="V588" s="29">
        <v>9782409004834</v>
      </c>
      <c r="W588" s="4" t="s">
        <v>125</v>
      </c>
      <c r="X588" s="4" t="s">
        <v>126</v>
      </c>
      <c r="Y588" s="4" t="s">
        <v>112</v>
      </c>
      <c r="Z588" s="29">
        <v>2016</v>
      </c>
      <c r="AA588" s="4" t="s">
        <v>127</v>
      </c>
      <c r="AB588" s="4" t="s">
        <v>260</v>
      </c>
      <c r="AC588" s="4" t="s">
        <v>129</v>
      </c>
      <c r="AD588" s="4" t="s">
        <v>130</v>
      </c>
      <c r="AE588" s="4" t="s">
        <v>131</v>
      </c>
      <c r="AF588" s="4" t="s">
        <v>132</v>
      </c>
      <c r="AG588" s="4" t="s">
        <v>133</v>
      </c>
      <c r="AH588" s="4" t="s">
        <v>134</v>
      </c>
      <c r="AI588" s="4" t="s">
        <v>135</v>
      </c>
      <c r="AJ588" s="4" t="s">
        <v>136</v>
      </c>
      <c r="AK588" s="4" t="s">
        <v>137</v>
      </c>
      <c r="AL588" s="4" t="s">
        <v>138</v>
      </c>
      <c r="AM588" s="4" t="s">
        <v>139</v>
      </c>
      <c r="AN588" s="4" t="s">
        <v>140</v>
      </c>
      <c r="AO588" s="4" t="s">
        <v>141</v>
      </c>
      <c r="AP588" s="4" t="s">
        <v>116</v>
      </c>
      <c r="AQ588" s="4" t="s">
        <v>7396</v>
      </c>
      <c r="AR588" s="4" t="s">
        <v>76</v>
      </c>
      <c r="AS588" s="4" t="s">
        <v>7397</v>
      </c>
      <c r="AT588" s="4" t="s">
        <v>2331</v>
      </c>
      <c r="AU588" s="4" t="s">
        <v>7398</v>
      </c>
      <c r="AV588" s="4" t="s">
        <v>3802</v>
      </c>
      <c r="AW588" s="4" t="s">
        <v>7399</v>
      </c>
      <c r="AX588" s="4" t="s">
        <v>1668</v>
      </c>
      <c r="AY588" s="4" t="s">
        <v>609</v>
      </c>
      <c r="AZ588" s="4" t="s">
        <v>7400</v>
      </c>
      <c r="BA588" s="4" t="s">
        <v>3722</v>
      </c>
      <c r="BB588" s="4" t="s">
        <v>7401</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7402</v>
      </c>
      <c r="B589" s="4" t="s">
        <v>112</v>
      </c>
      <c r="C589" s="29">
        <v>20241220</v>
      </c>
      <c r="D589" s="4" t="s">
        <v>7403</v>
      </c>
      <c r="E589" s="4" t="s">
        <v>7404</v>
      </c>
      <c r="F589" s="4" t="s">
        <v>7405</v>
      </c>
      <c r="G589" s="4" t="s">
        <v>116</v>
      </c>
      <c r="H589" s="4" t="s">
        <v>7406</v>
      </c>
      <c r="I589" s="4" t="s">
        <v>116</v>
      </c>
      <c r="J589" s="4" t="s">
        <v>116</v>
      </c>
      <c r="K589" s="4" t="s">
        <v>116</v>
      </c>
      <c r="L589" s="4" t="s">
        <v>116</v>
      </c>
      <c r="M589" s="5" t="s">
        <v>7207</v>
      </c>
      <c r="N589" s="5" t="s">
        <v>5365</v>
      </c>
      <c r="O589" s="4" t="s">
        <v>112</v>
      </c>
      <c r="P589" s="6" t="s">
        <v>122</v>
      </c>
      <c r="Q589" s="7" t="s">
        <v>122</v>
      </c>
      <c r="R589" s="7" t="s">
        <v>122</v>
      </c>
      <c r="S589" s="9" t="s">
        <v>7407</v>
      </c>
      <c r="T589" s="30">
        <v>9782409002892</v>
      </c>
      <c r="U589" s="4" t="s">
        <v>124</v>
      </c>
      <c r="V589" s="29">
        <v>9782746099876</v>
      </c>
      <c r="W589" s="4" t="s">
        <v>125</v>
      </c>
      <c r="X589" s="4" t="s">
        <v>126</v>
      </c>
      <c r="Y589" s="4" t="s">
        <v>112</v>
      </c>
      <c r="Z589" s="29">
        <v>2016</v>
      </c>
      <c r="AA589" s="4" t="s">
        <v>127</v>
      </c>
      <c r="AB589" s="4" t="s">
        <v>260</v>
      </c>
      <c r="AC589" s="4" t="s">
        <v>129</v>
      </c>
      <c r="AD589" s="4" t="s">
        <v>130</v>
      </c>
      <c r="AE589" s="4" t="s">
        <v>131</v>
      </c>
      <c r="AF589" s="4" t="s">
        <v>132</v>
      </c>
      <c r="AG589" s="4" t="s">
        <v>133</v>
      </c>
      <c r="AH589" s="4" t="s">
        <v>134</v>
      </c>
      <c r="AI589" s="4" t="s">
        <v>135</v>
      </c>
      <c r="AJ589" s="4" t="s">
        <v>136</v>
      </c>
      <c r="AK589" s="4" t="s">
        <v>137</v>
      </c>
      <c r="AL589" s="4" t="s">
        <v>138</v>
      </c>
      <c r="AM589" s="4" t="s">
        <v>139</v>
      </c>
      <c r="AN589" s="4" t="s">
        <v>140</v>
      </c>
      <c r="AO589" s="4" t="s">
        <v>141</v>
      </c>
      <c r="AP589" s="4" t="s">
        <v>116</v>
      </c>
      <c r="AQ589" s="4" t="s">
        <v>7408</v>
      </c>
      <c r="AR589" s="4" t="s">
        <v>76</v>
      </c>
      <c r="AS589" s="4" t="s">
        <v>7409</v>
      </c>
      <c r="AT589" s="4" t="s">
        <v>229</v>
      </c>
      <c r="AU589" s="4" t="s">
        <v>7410</v>
      </c>
      <c r="AV589" s="4" t="s">
        <v>7411</v>
      </c>
      <c r="AW589" s="4" t="s">
        <v>181</v>
      </c>
      <c r="AX589" s="4" t="s">
        <v>7412</v>
      </c>
      <c r="AY589" s="4" t="s">
        <v>7138</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7413</v>
      </c>
      <c r="B590" s="4" t="s">
        <v>112</v>
      </c>
      <c r="C590" s="29">
        <v>20241220</v>
      </c>
      <c r="D590" s="4" t="s">
        <v>6356</v>
      </c>
      <c r="E590" s="4" t="s">
        <v>7414</v>
      </c>
      <c r="F590" s="4" t="s">
        <v>529</v>
      </c>
      <c r="G590" s="4" t="s">
        <v>116</v>
      </c>
      <c r="H590" s="4" t="s">
        <v>530</v>
      </c>
      <c r="I590" s="4" t="s">
        <v>116</v>
      </c>
      <c r="J590" s="4" t="s">
        <v>116</v>
      </c>
      <c r="K590" s="4" t="s">
        <v>116</v>
      </c>
      <c r="L590" s="4" t="s">
        <v>116</v>
      </c>
      <c r="M590" s="5" t="s">
        <v>7195</v>
      </c>
      <c r="N590" s="5" t="s">
        <v>962</v>
      </c>
      <c r="O590" s="4" t="s">
        <v>112</v>
      </c>
      <c r="P590" s="6" t="s">
        <v>122</v>
      </c>
      <c r="Q590" s="7" t="s">
        <v>122</v>
      </c>
      <c r="R590" s="7" t="s">
        <v>122</v>
      </c>
      <c r="S590" s="9" t="s">
        <v>7415</v>
      </c>
      <c r="T590" s="30">
        <v>9782409000034</v>
      </c>
      <c r="U590" s="4" t="s">
        <v>124</v>
      </c>
      <c r="V590" s="29">
        <v>9782746098763</v>
      </c>
      <c r="W590" s="4" t="s">
        <v>125</v>
      </c>
      <c r="X590" s="4" t="s">
        <v>126</v>
      </c>
      <c r="Y590" s="4" t="s">
        <v>112</v>
      </c>
      <c r="Z590" s="29">
        <v>2016</v>
      </c>
      <c r="AA590" s="4" t="s">
        <v>127</v>
      </c>
      <c r="AB590" s="4" t="s">
        <v>128</v>
      </c>
      <c r="AC590" s="4" t="s">
        <v>129</v>
      </c>
      <c r="AD590" s="4" t="s">
        <v>130</v>
      </c>
      <c r="AE590" s="4" t="s">
        <v>131</v>
      </c>
      <c r="AF590" s="4" t="s">
        <v>132</v>
      </c>
      <c r="AG590" s="4" t="s">
        <v>133</v>
      </c>
      <c r="AH590" s="4" t="s">
        <v>134</v>
      </c>
      <c r="AI590" s="4" t="s">
        <v>135</v>
      </c>
      <c r="AJ590" s="4" t="s">
        <v>136</v>
      </c>
      <c r="AK590" s="4" t="s">
        <v>137</v>
      </c>
      <c r="AL590" s="4" t="s">
        <v>138</v>
      </c>
      <c r="AM590" s="4" t="s">
        <v>139</v>
      </c>
      <c r="AN590" s="4" t="s">
        <v>140</v>
      </c>
      <c r="AO590" s="4" t="s">
        <v>141</v>
      </c>
      <c r="AP590" s="4" t="s">
        <v>116</v>
      </c>
      <c r="AQ590" s="4" t="s">
        <v>7416</v>
      </c>
      <c r="AR590" s="4" t="s">
        <v>76</v>
      </c>
      <c r="AS590" s="4" t="s">
        <v>535</v>
      </c>
      <c r="AT590" s="4" t="s">
        <v>1679</v>
      </c>
      <c r="AU590" s="4" t="s">
        <v>536</v>
      </c>
      <c r="AV590" s="4" t="s">
        <v>6360</v>
      </c>
      <c r="AW590" s="4" t="s">
        <v>7417</v>
      </c>
      <c r="AX590" s="4" t="s">
        <v>543</v>
      </c>
      <c r="AY590" s="4" t="s">
        <v>544</v>
      </c>
      <c r="AZ590" s="4" t="s">
        <v>7418</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7419</v>
      </c>
      <c r="B591" s="4" t="s">
        <v>112</v>
      </c>
      <c r="C591" s="29">
        <v>20241220</v>
      </c>
      <c r="D591" s="4" t="s">
        <v>7420</v>
      </c>
      <c r="E591" s="4" t="s">
        <v>7421</v>
      </c>
      <c r="F591" s="4" t="s">
        <v>7422</v>
      </c>
      <c r="G591" s="4" t="s">
        <v>116</v>
      </c>
      <c r="H591" s="4" t="s">
        <v>7423</v>
      </c>
      <c r="I591" s="4" t="s">
        <v>7424</v>
      </c>
      <c r="J591" s="4" t="s">
        <v>7425</v>
      </c>
      <c r="K591" s="4" t="s">
        <v>7426</v>
      </c>
      <c r="L591" s="4" t="s">
        <v>116</v>
      </c>
      <c r="M591" s="5" t="s">
        <v>7102</v>
      </c>
      <c r="N591" s="5" t="s">
        <v>7427</v>
      </c>
      <c r="O591" s="4" t="s">
        <v>112</v>
      </c>
      <c r="P591" s="6" t="s">
        <v>122</v>
      </c>
      <c r="Q591" s="7" t="s">
        <v>122</v>
      </c>
      <c r="R591" s="7" t="s">
        <v>122</v>
      </c>
      <c r="S591" s="9" t="s">
        <v>7428</v>
      </c>
      <c r="T591" s="30">
        <v>9782409005107</v>
      </c>
      <c r="U591" s="4" t="s">
        <v>124</v>
      </c>
      <c r="V591" s="29">
        <v>9782409000324</v>
      </c>
      <c r="W591" s="4" t="s">
        <v>125</v>
      </c>
      <c r="X591" s="4" t="s">
        <v>126</v>
      </c>
      <c r="Y591" s="4" t="s">
        <v>112</v>
      </c>
      <c r="Z591" s="29">
        <v>2016</v>
      </c>
      <c r="AA591" s="4" t="s">
        <v>127</v>
      </c>
      <c r="AB591" s="4" t="s">
        <v>260</v>
      </c>
      <c r="AC591" s="4" t="s">
        <v>129</v>
      </c>
      <c r="AD591" s="4" t="s">
        <v>130</v>
      </c>
      <c r="AE591" s="4" t="s">
        <v>131</v>
      </c>
      <c r="AF591" s="4" t="s">
        <v>132</v>
      </c>
      <c r="AG591" s="4" t="s">
        <v>133</v>
      </c>
      <c r="AH591" s="4" t="s">
        <v>134</v>
      </c>
      <c r="AI591" s="4" t="s">
        <v>135</v>
      </c>
      <c r="AJ591" s="4" t="s">
        <v>136</v>
      </c>
      <c r="AK591" s="4" t="s">
        <v>137</v>
      </c>
      <c r="AL591" s="4" t="s">
        <v>138</v>
      </c>
      <c r="AM591" s="4" t="s">
        <v>139</v>
      </c>
      <c r="AN591" s="4" t="s">
        <v>140</v>
      </c>
      <c r="AO591" s="4" t="s">
        <v>141</v>
      </c>
      <c r="AP591" s="4" t="s">
        <v>116</v>
      </c>
      <c r="AQ591" s="4" t="s">
        <v>7429</v>
      </c>
      <c r="AR591" s="4" t="s">
        <v>76</v>
      </c>
      <c r="AS591" s="4" t="s">
        <v>7430</v>
      </c>
      <c r="AT591" s="4" t="s">
        <v>6015</v>
      </c>
      <c r="AU591" s="4" t="s">
        <v>7431</v>
      </c>
      <c r="AV591" s="4" t="s">
        <v>7432</v>
      </c>
      <c r="AW591" s="4" t="s">
        <v>7433</v>
      </c>
      <c r="AX591" s="4" t="s">
        <v>7434</v>
      </c>
      <c r="AY591" s="4" t="s">
        <v>7435</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7436</v>
      </c>
      <c r="B592" s="4" t="s">
        <v>112</v>
      </c>
      <c r="C592" s="29">
        <v>20241220</v>
      </c>
      <c r="D592" s="4" t="s">
        <v>7437</v>
      </c>
      <c r="E592" s="4" t="s">
        <v>5259</v>
      </c>
      <c r="F592" s="4" t="s">
        <v>304</v>
      </c>
      <c r="G592" s="4" t="s">
        <v>116</v>
      </c>
      <c r="H592" s="4" t="s">
        <v>305</v>
      </c>
      <c r="I592" s="4" t="s">
        <v>306</v>
      </c>
      <c r="J592" s="4" t="s">
        <v>116</v>
      </c>
      <c r="K592" s="4" t="s">
        <v>116</v>
      </c>
      <c r="L592" s="4" t="s">
        <v>116</v>
      </c>
      <c r="M592" s="5" t="s">
        <v>7061</v>
      </c>
      <c r="N592" s="5" t="s">
        <v>1183</v>
      </c>
      <c r="O592" s="4" t="s">
        <v>112</v>
      </c>
      <c r="P592" s="6" t="s">
        <v>122</v>
      </c>
      <c r="Q592" s="7" t="s">
        <v>122</v>
      </c>
      <c r="R592" s="7" t="s">
        <v>122</v>
      </c>
      <c r="S592" s="9" t="s">
        <v>7438</v>
      </c>
      <c r="T592" s="30">
        <v>9782409005534</v>
      </c>
      <c r="U592" s="4" t="s">
        <v>124</v>
      </c>
      <c r="V592" s="29">
        <v>9782409004353</v>
      </c>
      <c r="W592" s="4" t="s">
        <v>125</v>
      </c>
      <c r="X592" s="4" t="s">
        <v>126</v>
      </c>
      <c r="Y592" s="4" t="s">
        <v>112</v>
      </c>
      <c r="Z592" s="29">
        <v>2016</v>
      </c>
      <c r="AA592" s="4" t="s">
        <v>127</v>
      </c>
      <c r="AB592" s="4" t="s">
        <v>914</v>
      </c>
      <c r="AC592" s="4" t="s">
        <v>129</v>
      </c>
      <c r="AD592" s="4" t="s">
        <v>130</v>
      </c>
      <c r="AE592" s="4" t="s">
        <v>131</v>
      </c>
      <c r="AF592" s="4" t="s">
        <v>132</v>
      </c>
      <c r="AG592" s="4" t="s">
        <v>133</v>
      </c>
      <c r="AH592" s="4" t="s">
        <v>134</v>
      </c>
      <c r="AI592" s="4" t="s">
        <v>135</v>
      </c>
      <c r="AJ592" s="4" t="s">
        <v>136</v>
      </c>
      <c r="AK592" s="4" t="s">
        <v>137</v>
      </c>
      <c r="AL592" s="4" t="s">
        <v>138</v>
      </c>
      <c r="AM592" s="4" t="s">
        <v>139</v>
      </c>
      <c r="AN592" s="4" t="s">
        <v>140</v>
      </c>
      <c r="AO592" s="4" t="s">
        <v>141</v>
      </c>
      <c r="AP592" s="4" t="s">
        <v>116</v>
      </c>
      <c r="AQ592" s="4" t="s">
        <v>7439</v>
      </c>
      <c r="AR592" s="4" t="s">
        <v>76</v>
      </c>
      <c r="AS592" s="4" t="s">
        <v>310</v>
      </c>
      <c r="AT592" s="4" t="s">
        <v>311</v>
      </c>
      <c r="AU592" s="4" t="s">
        <v>916</v>
      </c>
      <c r="AV592" s="4" t="s">
        <v>312</v>
      </c>
      <c r="AW592" s="4" t="s">
        <v>917</v>
      </c>
      <c r="AX592" s="4" t="s">
        <v>313</v>
      </c>
      <c r="AY592" s="4" t="s">
        <v>918</v>
      </c>
      <c r="AZ592" s="4" t="s">
        <v>919</v>
      </c>
      <c r="BA592" s="4" t="s">
        <v>920</v>
      </c>
      <c r="BB592" s="4" t="s">
        <v>921</v>
      </c>
      <c r="BC592" s="4" t="s">
        <v>922</v>
      </c>
      <c r="BD592" s="4" t="s">
        <v>7440</v>
      </c>
      <c r="BE592" s="4" t="s">
        <v>923</v>
      </c>
      <c r="BF592" s="4" t="s">
        <v>924</v>
      </c>
      <c r="BG592" s="4" t="s">
        <v>925</v>
      </c>
      <c r="BH592" s="4" t="s">
        <v>5264</v>
      </c>
      <c r="BI592" s="4" t="s">
        <v>927</v>
      </c>
      <c r="BJ592" s="4" t="s">
        <v>928</v>
      </c>
      <c r="BK592" s="4" t="s">
        <v>929</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7441</v>
      </c>
      <c r="B593" s="4" t="s">
        <v>112</v>
      </c>
      <c r="C593" s="29">
        <v>20241220</v>
      </c>
      <c r="D593" s="4" t="s">
        <v>7442</v>
      </c>
      <c r="E593" s="4" t="s">
        <v>7378</v>
      </c>
      <c r="F593" s="4" t="s">
        <v>1318</v>
      </c>
      <c r="G593" s="4" t="s">
        <v>116</v>
      </c>
      <c r="H593" s="4" t="s">
        <v>1319</v>
      </c>
      <c r="I593" s="4" t="s">
        <v>116</v>
      </c>
      <c r="J593" s="4" t="s">
        <v>116</v>
      </c>
      <c r="K593" s="4" t="s">
        <v>116</v>
      </c>
      <c r="L593" s="4" t="s">
        <v>116</v>
      </c>
      <c r="M593" s="5" t="s">
        <v>7094</v>
      </c>
      <c r="N593" s="5" t="s">
        <v>2572</v>
      </c>
      <c r="O593" s="4" t="s">
        <v>112</v>
      </c>
      <c r="P593" s="6" t="s">
        <v>122</v>
      </c>
      <c r="Q593" s="7" t="s">
        <v>122</v>
      </c>
      <c r="R593" s="7" t="s">
        <v>122</v>
      </c>
      <c r="S593" s="9" t="s">
        <v>7443</v>
      </c>
      <c r="T593" s="30">
        <v>9782409001956</v>
      </c>
      <c r="U593" s="4" t="s">
        <v>124</v>
      </c>
      <c r="V593" s="29">
        <v>9782409000645</v>
      </c>
      <c r="W593" s="4" t="s">
        <v>125</v>
      </c>
      <c r="X593" s="4" t="s">
        <v>126</v>
      </c>
      <c r="Y593" s="4" t="s">
        <v>112</v>
      </c>
      <c r="Z593" s="29">
        <v>2016</v>
      </c>
      <c r="AA593" s="4" t="s">
        <v>127</v>
      </c>
      <c r="AB593" s="4" t="s">
        <v>333</v>
      </c>
      <c r="AC593" s="4" t="s">
        <v>129</v>
      </c>
      <c r="AD593" s="4" t="s">
        <v>130</v>
      </c>
      <c r="AE593" s="4" t="s">
        <v>131</v>
      </c>
      <c r="AF593" s="4" t="s">
        <v>132</v>
      </c>
      <c r="AG593" s="4" t="s">
        <v>133</v>
      </c>
      <c r="AH593" s="4" t="s">
        <v>134</v>
      </c>
      <c r="AI593" s="4" t="s">
        <v>135</v>
      </c>
      <c r="AJ593" s="4" t="s">
        <v>136</v>
      </c>
      <c r="AK593" s="4" t="s">
        <v>137</v>
      </c>
      <c r="AL593" s="4" t="s">
        <v>138</v>
      </c>
      <c r="AM593" s="4" t="s">
        <v>139</v>
      </c>
      <c r="AN593" s="4" t="s">
        <v>140</v>
      </c>
      <c r="AO593" s="4" t="s">
        <v>141</v>
      </c>
      <c r="AP593" s="4" t="s">
        <v>116</v>
      </c>
      <c r="AQ593" s="4" t="s">
        <v>7444</v>
      </c>
      <c r="AR593" s="4" t="s">
        <v>76</v>
      </c>
      <c r="AS593" s="4" t="s">
        <v>7445</v>
      </c>
      <c r="AT593" s="4" t="s">
        <v>581</v>
      </c>
      <c r="AU593" s="4" t="s">
        <v>7382</v>
      </c>
      <c r="AV593" s="4" t="s">
        <v>7446</v>
      </c>
      <c r="AW593" s="4" t="s">
        <v>7387</v>
      </c>
      <c r="AX593" s="4" t="s">
        <v>1073</v>
      </c>
      <c r="AY593" s="4" t="s">
        <v>586</v>
      </c>
      <c r="AZ593" s="4" t="s">
        <v>1875</v>
      </c>
      <c r="BA593" s="4" t="s">
        <v>3989</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7447</v>
      </c>
      <c r="B594" s="4" t="s">
        <v>112</v>
      </c>
      <c r="C594" s="29">
        <v>20241220</v>
      </c>
      <c r="D594" s="4" t="s">
        <v>4641</v>
      </c>
      <c r="E594" s="4" t="s">
        <v>7448</v>
      </c>
      <c r="F594" s="4" t="s">
        <v>4643</v>
      </c>
      <c r="G594" s="4" t="s">
        <v>116</v>
      </c>
      <c r="H594" s="4" t="s">
        <v>2482</v>
      </c>
      <c r="I594" s="4" t="s">
        <v>116</v>
      </c>
      <c r="J594" s="4" t="s">
        <v>116</v>
      </c>
      <c r="K594" s="4" t="s">
        <v>116</v>
      </c>
      <c r="L594" s="4" t="s">
        <v>116</v>
      </c>
      <c r="M594" s="5" t="s">
        <v>7015</v>
      </c>
      <c r="N594" s="5" t="s">
        <v>5773</v>
      </c>
      <c r="O594" s="4" t="s">
        <v>112</v>
      </c>
      <c r="P594" s="6" t="s">
        <v>122</v>
      </c>
      <c r="Q594" s="7" t="s">
        <v>122</v>
      </c>
      <c r="R594" s="7" t="s">
        <v>122</v>
      </c>
      <c r="S594" s="9" t="s">
        <v>7449</v>
      </c>
      <c r="T594" s="30">
        <v>9782409004162</v>
      </c>
      <c r="U594" s="4" t="s">
        <v>124</v>
      </c>
      <c r="V594" s="29">
        <v>9782409003615</v>
      </c>
      <c r="W594" s="4" t="s">
        <v>125</v>
      </c>
      <c r="X594" s="4" t="s">
        <v>126</v>
      </c>
      <c r="Y594" s="4" t="s">
        <v>112</v>
      </c>
      <c r="Z594" s="29">
        <v>2016</v>
      </c>
      <c r="AA594" s="4" t="s">
        <v>127</v>
      </c>
      <c r="AB594" s="4" t="s">
        <v>249</v>
      </c>
      <c r="AC594" s="4" t="s">
        <v>129</v>
      </c>
      <c r="AD594" s="4" t="s">
        <v>130</v>
      </c>
      <c r="AE594" s="4" t="s">
        <v>131</v>
      </c>
      <c r="AF594" s="4" t="s">
        <v>132</v>
      </c>
      <c r="AG594" s="4" t="s">
        <v>133</v>
      </c>
      <c r="AH594" s="4" t="s">
        <v>134</v>
      </c>
      <c r="AI594" s="4" t="s">
        <v>135</v>
      </c>
      <c r="AJ594" s="4" t="s">
        <v>136</v>
      </c>
      <c r="AK594" s="4" t="s">
        <v>137</v>
      </c>
      <c r="AL594" s="4" t="s">
        <v>138</v>
      </c>
      <c r="AM594" s="4" t="s">
        <v>139</v>
      </c>
      <c r="AN594" s="4" t="s">
        <v>140</v>
      </c>
      <c r="AO594" s="4" t="s">
        <v>141</v>
      </c>
      <c r="AP594" s="4" t="s">
        <v>116</v>
      </c>
      <c r="AQ594" s="4" t="s">
        <v>7450</v>
      </c>
      <c r="AR594" s="4" t="s">
        <v>76</v>
      </c>
      <c r="AS594" s="4" t="s">
        <v>4646</v>
      </c>
      <c r="AT594" s="4" t="s">
        <v>4647</v>
      </c>
      <c r="AU594" s="4" t="s">
        <v>6986</v>
      </c>
      <c r="AV594" s="4" t="s">
        <v>4649</v>
      </c>
      <c r="AW594" s="4" t="s">
        <v>4650</v>
      </c>
      <c r="AX594" s="4" t="s">
        <v>4651</v>
      </c>
      <c r="AY594" s="4" t="s">
        <v>7451</v>
      </c>
      <c r="AZ594" s="4" t="s">
        <v>7452</v>
      </c>
      <c r="BA594" s="4" t="s">
        <v>7453</v>
      </c>
      <c r="BB594" s="4" t="s">
        <v>4653</v>
      </c>
      <c r="BC594" s="4" t="s">
        <v>4654</v>
      </c>
      <c r="BD594" s="4" t="s">
        <v>1637</v>
      </c>
      <c r="BE594" s="4" t="s">
        <v>4655</v>
      </c>
      <c r="BF594" s="4" t="s">
        <v>1880</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7454</v>
      </c>
      <c r="B595" s="4" t="s">
        <v>112</v>
      </c>
      <c r="C595" s="29">
        <v>20241220</v>
      </c>
      <c r="D595" s="4" t="s">
        <v>7455</v>
      </c>
      <c r="E595" s="4" t="s">
        <v>7456</v>
      </c>
      <c r="F595" s="4" t="s">
        <v>7457</v>
      </c>
      <c r="G595" s="4" t="s">
        <v>116</v>
      </c>
      <c r="H595" s="4" t="s">
        <v>7458</v>
      </c>
      <c r="I595" s="4" t="s">
        <v>116</v>
      </c>
      <c r="J595" s="4" t="s">
        <v>116</v>
      </c>
      <c r="K595" s="4" t="s">
        <v>116</v>
      </c>
      <c r="L595" s="4" t="s">
        <v>116</v>
      </c>
      <c r="M595" s="5" t="s">
        <v>7081</v>
      </c>
      <c r="N595" s="5" t="s">
        <v>6705</v>
      </c>
      <c r="O595" s="4" t="s">
        <v>112</v>
      </c>
      <c r="P595" s="6" t="s">
        <v>122</v>
      </c>
      <c r="Q595" s="7" t="s">
        <v>122</v>
      </c>
      <c r="R595" s="7" t="s">
        <v>122</v>
      </c>
      <c r="S595" s="9" t="s">
        <v>7459</v>
      </c>
      <c r="T595" s="30">
        <v>9782409000713</v>
      </c>
      <c r="U595" s="4" t="s">
        <v>124</v>
      </c>
      <c r="V595" s="29">
        <v>9782746099715</v>
      </c>
      <c r="W595" s="4" t="s">
        <v>125</v>
      </c>
      <c r="X595" s="4" t="s">
        <v>126</v>
      </c>
      <c r="Y595" s="4" t="s">
        <v>112</v>
      </c>
      <c r="Z595" s="29">
        <v>2016</v>
      </c>
      <c r="AA595" s="4" t="s">
        <v>127</v>
      </c>
      <c r="AB595" s="4" t="s">
        <v>260</v>
      </c>
      <c r="AC595" s="4" t="s">
        <v>129</v>
      </c>
      <c r="AD595" s="4" t="s">
        <v>130</v>
      </c>
      <c r="AE595" s="4" t="s">
        <v>131</v>
      </c>
      <c r="AF595" s="4" t="s">
        <v>132</v>
      </c>
      <c r="AG595" s="4" t="s">
        <v>133</v>
      </c>
      <c r="AH595" s="4" t="s">
        <v>134</v>
      </c>
      <c r="AI595" s="4" t="s">
        <v>135</v>
      </c>
      <c r="AJ595" s="4" t="s">
        <v>136</v>
      </c>
      <c r="AK595" s="4" t="s">
        <v>137</v>
      </c>
      <c r="AL595" s="4" t="s">
        <v>138</v>
      </c>
      <c r="AM595" s="4" t="s">
        <v>139</v>
      </c>
      <c r="AN595" s="4" t="s">
        <v>140</v>
      </c>
      <c r="AO595" s="4" t="s">
        <v>141</v>
      </c>
      <c r="AP595" s="4" t="s">
        <v>116</v>
      </c>
      <c r="AQ595" s="4" t="s">
        <v>7460</v>
      </c>
      <c r="AR595" s="4" t="s">
        <v>76</v>
      </c>
      <c r="AS595" s="4" t="s">
        <v>7461</v>
      </c>
      <c r="AT595" s="4" t="s">
        <v>7462</v>
      </c>
      <c r="AU595" s="4" t="s">
        <v>7463</v>
      </c>
      <c r="AV595" s="4" t="s">
        <v>7464</v>
      </c>
      <c r="AW595" s="4" t="s">
        <v>7465</v>
      </c>
      <c r="AX595" s="4" t="s">
        <v>7466</v>
      </c>
      <c r="AY595" s="4" t="s">
        <v>7467</v>
      </c>
      <c r="AZ595" s="4" t="s">
        <v>7468</v>
      </c>
      <c r="BA595" s="4" t="s">
        <v>7469</v>
      </c>
      <c r="BB595" s="4" t="s">
        <v>7470</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7471</v>
      </c>
      <c r="B596" s="4" t="s">
        <v>112</v>
      </c>
      <c r="C596" s="29">
        <v>20241220</v>
      </c>
      <c r="D596" s="4" t="s">
        <v>7472</v>
      </c>
      <c r="E596" s="4" t="s">
        <v>7473</v>
      </c>
      <c r="F596" s="4" t="s">
        <v>572</v>
      </c>
      <c r="G596" s="4" t="s">
        <v>116</v>
      </c>
      <c r="H596" s="4" t="s">
        <v>573</v>
      </c>
      <c r="I596" s="4" t="s">
        <v>116</v>
      </c>
      <c r="J596" s="4" t="s">
        <v>116</v>
      </c>
      <c r="K596" s="4" t="s">
        <v>116</v>
      </c>
      <c r="L596" s="4" t="s">
        <v>116</v>
      </c>
      <c r="M596" s="5" t="s">
        <v>7159</v>
      </c>
      <c r="N596" s="5" t="s">
        <v>7474</v>
      </c>
      <c r="O596" s="4" t="s">
        <v>112</v>
      </c>
      <c r="P596" s="6" t="s">
        <v>122</v>
      </c>
      <c r="Q596" s="7" t="s">
        <v>122</v>
      </c>
      <c r="R596" s="7" t="s">
        <v>122</v>
      </c>
      <c r="S596" s="9" t="s">
        <v>7475</v>
      </c>
      <c r="T596" s="30">
        <v>9782409003110</v>
      </c>
      <c r="U596" s="4" t="s">
        <v>124</v>
      </c>
      <c r="V596" s="29">
        <v>9782409002120</v>
      </c>
      <c r="W596" s="4" t="s">
        <v>125</v>
      </c>
      <c r="X596" s="4" t="s">
        <v>126</v>
      </c>
      <c r="Y596" s="4" t="s">
        <v>112</v>
      </c>
      <c r="Z596" s="29">
        <v>2016</v>
      </c>
      <c r="AA596" s="4" t="s">
        <v>127</v>
      </c>
      <c r="AB596" s="4" t="s">
        <v>385</v>
      </c>
      <c r="AC596" s="4" t="s">
        <v>129</v>
      </c>
      <c r="AD596" s="4" t="s">
        <v>130</v>
      </c>
      <c r="AE596" s="4" t="s">
        <v>131</v>
      </c>
      <c r="AF596" s="4" t="s">
        <v>132</v>
      </c>
      <c r="AG596" s="4" t="s">
        <v>133</v>
      </c>
      <c r="AH596" s="4" t="s">
        <v>134</v>
      </c>
      <c r="AI596" s="4" t="s">
        <v>135</v>
      </c>
      <c r="AJ596" s="4" t="s">
        <v>136</v>
      </c>
      <c r="AK596" s="4" t="s">
        <v>137</v>
      </c>
      <c r="AL596" s="4" t="s">
        <v>138</v>
      </c>
      <c r="AM596" s="4" t="s">
        <v>139</v>
      </c>
      <c r="AN596" s="4" t="s">
        <v>140</v>
      </c>
      <c r="AO596" s="4" t="s">
        <v>141</v>
      </c>
      <c r="AP596" s="4" t="s">
        <v>116</v>
      </c>
      <c r="AQ596" s="4" t="s">
        <v>7476</v>
      </c>
      <c r="AR596" s="4" t="s">
        <v>76</v>
      </c>
      <c r="AS596" s="4" t="s">
        <v>7477</v>
      </c>
      <c r="AT596" s="4" t="s">
        <v>4021</v>
      </c>
      <c r="AU596" s="4" t="s">
        <v>1253</v>
      </c>
      <c r="AV596" s="4" t="s">
        <v>7478</v>
      </c>
      <c r="AW596" s="4" t="s">
        <v>6159</v>
      </c>
      <c r="AX596" s="4" t="s">
        <v>1909</v>
      </c>
      <c r="AY596" s="4" t="s">
        <v>7479</v>
      </c>
      <c r="AZ596" s="4" t="s">
        <v>7480</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7481</v>
      </c>
      <c r="B597" s="4" t="s">
        <v>112</v>
      </c>
      <c r="C597" s="29">
        <v>20241220</v>
      </c>
      <c r="D597" s="4" t="s">
        <v>7482</v>
      </c>
      <c r="E597" s="4" t="s">
        <v>7483</v>
      </c>
      <c r="F597" s="4" t="s">
        <v>7484</v>
      </c>
      <c r="G597" s="4" t="s">
        <v>116</v>
      </c>
      <c r="H597" s="4" t="s">
        <v>7485</v>
      </c>
      <c r="I597" s="4" t="s">
        <v>116</v>
      </c>
      <c r="J597" s="4" t="s">
        <v>116</v>
      </c>
      <c r="K597" s="4" t="s">
        <v>116</v>
      </c>
      <c r="L597" s="4" t="s">
        <v>116</v>
      </c>
      <c r="M597" s="5" t="s">
        <v>7102</v>
      </c>
      <c r="N597" s="5" t="s">
        <v>4848</v>
      </c>
      <c r="O597" s="4" t="s">
        <v>112</v>
      </c>
      <c r="P597" s="6" t="s">
        <v>122</v>
      </c>
      <c r="Q597" s="7" t="s">
        <v>122</v>
      </c>
      <c r="R597" s="7" t="s">
        <v>122</v>
      </c>
      <c r="S597" s="9" t="s">
        <v>7486</v>
      </c>
      <c r="T597" s="30">
        <v>9782409005091</v>
      </c>
      <c r="U597" s="4" t="s">
        <v>124</v>
      </c>
      <c r="V597" s="29">
        <v>9782409001574</v>
      </c>
      <c r="W597" s="4" t="s">
        <v>125</v>
      </c>
      <c r="X597" s="4" t="s">
        <v>126</v>
      </c>
      <c r="Y597" s="4" t="s">
        <v>112</v>
      </c>
      <c r="Z597" s="29">
        <v>2016</v>
      </c>
      <c r="AA597" s="4" t="s">
        <v>127</v>
      </c>
      <c r="AB597" s="4" t="s">
        <v>1043</v>
      </c>
      <c r="AC597" s="4" t="s">
        <v>129</v>
      </c>
      <c r="AD597" s="4" t="s">
        <v>130</v>
      </c>
      <c r="AE597" s="4" t="s">
        <v>131</v>
      </c>
      <c r="AF597" s="4" t="s">
        <v>132</v>
      </c>
      <c r="AG597" s="4" t="s">
        <v>133</v>
      </c>
      <c r="AH597" s="4" t="s">
        <v>134</v>
      </c>
      <c r="AI597" s="4" t="s">
        <v>135</v>
      </c>
      <c r="AJ597" s="4" t="s">
        <v>136</v>
      </c>
      <c r="AK597" s="4" t="s">
        <v>137</v>
      </c>
      <c r="AL597" s="4" t="s">
        <v>138</v>
      </c>
      <c r="AM597" s="4" t="s">
        <v>139</v>
      </c>
      <c r="AN597" s="4" t="s">
        <v>140</v>
      </c>
      <c r="AO597" s="4" t="s">
        <v>141</v>
      </c>
      <c r="AP597" s="4" t="s">
        <v>116</v>
      </c>
      <c r="AQ597" s="4" t="s">
        <v>7487</v>
      </c>
      <c r="AR597" s="4" t="s">
        <v>76</v>
      </c>
      <c r="AS597" s="29">
        <v>70697</v>
      </c>
      <c r="AT597" s="4" t="s">
        <v>1045</v>
      </c>
      <c r="AU597" s="4" t="s">
        <v>7488</v>
      </c>
      <c r="AV597" s="4" t="s">
        <v>7028</v>
      </c>
      <c r="AW597" s="4" t="s">
        <v>7029</v>
      </c>
      <c r="AX597" s="4" t="s">
        <v>7489</v>
      </c>
      <c r="AY597" s="4" t="s">
        <v>7030</v>
      </c>
      <c r="AZ597" s="4" t="s">
        <v>486</v>
      </c>
      <c r="BA597" s="4" t="s">
        <v>7031</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7490</v>
      </c>
      <c r="B598" s="4" t="s">
        <v>112</v>
      </c>
      <c r="C598" s="29">
        <v>20241220</v>
      </c>
      <c r="D598" s="4" t="s">
        <v>7491</v>
      </c>
      <c r="E598" s="4" t="s">
        <v>303</v>
      </c>
      <c r="F598" s="4" t="s">
        <v>304</v>
      </c>
      <c r="G598" s="4" t="s">
        <v>116</v>
      </c>
      <c r="H598" s="4" t="s">
        <v>305</v>
      </c>
      <c r="I598" s="4" t="s">
        <v>306</v>
      </c>
      <c r="J598" s="4" t="s">
        <v>116</v>
      </c>
      <c r="K598" s="4" t="s">
        <v>116</v>
      </c>
      <c r="L598" s="4" t="s">
        <v>116</v>
      </c>
      <c r="M598" s="5" t="s">
        <v>7034</v>
      </c>
      <c r="N598" s="5" t="s">
        <v>7492</v>
      </c>
      <c r="O598" s="4" t="s">
        <v>112</v>
      </c>
      <c r="P598" s="6" t="s">
        <v>122</v>
      </c>
      <c r="Q598" s="7" t="s">
        <v>122</v>
      </c>
      <c r="R598" s="7" t="s">
        <v>122</v>
      </c>
      <c r="S598" s="9" t="s">
        <v>7493</v>
      </c>
      <c r="T598" s="30">
        <v>9782409003868</v>
      </c>
      <c r="U598" s="4" t="s">
        <v>124</v>
      </c>
      <c r="V598" s="29">
        <v>9782409003288</v>
      </c>
      <c r="W598" s="4" t="s">
        <v>125</v>
      </c>
      <c r="X598" s="4" t="s">
        <v>126</v>
      </c>
      <c r="Y598" s="4" t="s">
        <v>112</v>
      </c>
      <c r="Z598" s="29">
        <v>2016</v>
      </c>
      <c r="AA598" s="4" t="s">
        <v>127</v>
      </c>
      <c r="AB598" s="4" t="s">
        <v>164</v>
      </c>
      <c r="AC598" s="4" t="s">
        <v>129</v>
      </c>
      <c r="AD598" s="4" t="s">
        <v>130</v>
      </c>
      <c r="AE598" s="4" t="s">
        <v>131</v>
      </c>
      <c r="AF598" s="4" t="s">
        <v>132</v>
      </c>
      <c r="AG598" s="4" t="s">
        <v>133</v>
      </c>
      <c r="AH598" s="4" t="s">
        <v>134</v>
      </c>
      <c r="AI598" s="4" t="s">
        <v>135</v>
      </c>
      <c r="AJ598" s="4" t="s">
        <v>136</v>
      </c>
      <c r="AK598" s="4" t="s">
        <v>137</v>
      </c>
      <c r="AL598" s="4" t="s">
        <v>138</v>
      </c>
      <c r="AM598" s="4" t="s">
        <v>139</v>
      </c>
      <c r="AN598" s="4" t="s">
        <v>140</v>
      </c>
      <c r="AO598" s="4" t="s">
        <v>141</v>
      </c>
      <c r="AP598" s="4" t="s">
        <v>116</v>
      </c>
      <c r="AQ598" s="4" t="s">
        <v>7494</v>
      </c>
      <c r="AR598" s="4" t="s">
        <v>76</v>
      </c>
      <c r="AS598" s="4" t="s">
        <v>310</v>
      </c>
      <c r="AT598" s="4" t="s">
        <v>311</v>
      </c>
      <c r="AU598" s="4" t="s">
        <v>7495</v>
      </c>
      <c r="AV598" s="4" t="s">
        <v>5085</v>
      </c>
      <c r="AW598" s="4" t="s">
        <v>312</v>
      </c>
      <c r="AX598" s="4" t="s">
        <v>313</v>
      </c>
      <c r="AY598" s="4" t="s">
        <v>314</v>
      </c>
      <c r="AZ598" s="4" t="s">
        <v>7496</v>
      </c>
      <c r="BA598" s="4" t="s">
        <v>315</v>
      </c>
      <c r="BB598" s="4" t="s">
        <v>6343</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7497</v>
      </c>
      <c r="B599" s="4" t="s">
        <v>112</v>
      </c>
      <c r="C599" s="29">
        <v>20241220</v>
      </c>
      <c r="D599" s="4" t="s">
        <v>7498</v>
      </c>
      <c r="E599" s="4" t="s">
        <v>7499</v>
      </c>
      <c r="F599" s="4" t="s">
        <v>7500</v>
      </c>
      <c r="G599" s="4" t="s">
        <v>116</v>
      </c>
      <c r="H599" s="4" t="s">
        <v>7501</v>
      </c>
      <c r="I599" s="4" t="s">
        <v>7502</v>
      </c>
      <c r="J599" s="4" t="s">
        <v>116</v>
      </c>
      <c r="K599" s="4" t="s">
        <v>116</v>
      </c>
      <c r="L599" s="4" t="s">
        <v>116</v>
      </c>
      <c r="M599" s="5" t="s">
        <v>7061</v>
      </c>
      <c r="N599" s="5" t="s">
        <v>2463</v>
      </c>
      <c r="O599" s="4" t="s">
        <v>112</v>
      </c>
      <c r="P599" s="6" t="s">
        <v>122</v>
      </c>
      <c r="Q599" s="7" t="s">
        <v>122</v>
      </c>
      <c r="R599" s="7" t="s">
        <v>122</v>
      </c>
      <c r="S599" s="9" t="s">
        <v>7503</v>
      </c>
      <c r="T599" s="30">
        <v>9782409005565</v>
      </c>
      <c r="U599" s="4" t="s">
        <v>124</v>
      </c>
      <c r="V599" s="29">
        <v>9782409003806</v>
      </c>
      <c r="W599" s="4" t="s">
        <v>125</v>
      </c>
      <c r="X599" s="4" t="s">
        <v>126</v>
      </c>
      <c r="Y599" s="4" t="s">
        <v>112</v>
      </c>
      <c r="Z599" s="29">
        <v>2016</v>
      </c>
      <c r="AA599" s="4" t="s">
        <v>127</v>
      </c>
      <c r="AB599" s="4" t="s">
        <v>152</v>
      </c>
      <c r="AC599" s="4" t="s">
        <v>129</v>
      </c>
      <c r="AD599" s="4" t="s">
        <v>130</v>
      </c>
      <c r="AE599" s="4" t="s">
        <v>131</v>
      </c>
      <c r="AF599" s="4" t="s">
        <v>132</v>
      </c>
      <c r="AG599" s="4" t="s">
        <v>133</v>
      </c>
      <c r="AH599" s="4" t="s">
        <v>134</v>
      </c>
      <c r="AI599" s="4" t="s">
        <v>135</v>
      </c>
      <c r="AJ599" s="4" t="s">
        <v>136</v>
      </c>
      <c r="AK599" s="4" t="s">
        <v>137</v>
      </c>
      <c r="AL599" s="4" t="s">
        <v>138</v>
      </c>
      <c r="AM599" s="4" t="s">
        <v>139</v>
      </c>
      <c r="AN599" s="4" t="s">
        <v>140</v>
      </c>
      <c r="AO599" s="4" t="s">
        <v>141</v>
      </c>
      <c r="AP599" s="4" t="s">
        <v>116</v>
      </c>
      <c r="AQ599" s="4" t="s">
        <v>7504</v>
      </c>
      <c r="AR599" s="4" t="s">
        <v>76</v>
      </c>
      <c r="AS599" s="4" t="s">
        <v>7505</v>
      </c>
      <c r="AT599" s="4" t="s">
        <v>681</v>
      </c>
      <c r="AU599" s="4" t="s">
        <v>7506</v>
      </c>
      <c r="AV599" s="4" t="s">
        <v>1285</v>
      </c>
      <c r="AW599" s="4" t="s">
        <v>7507</v>
      </c>
      <c r="AX599" s="4" t="s">
        <v>7508</v>
      </c>
      <c r="AY599" s="4" t="s">
        <v>116</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7509</v>
      </c>
      <c r="B600" s="4" t="s">
        <v>112</v>
      </c>
      <c r="C600" s="29">
        <v>20241220</v>
      </c>
      <c r="D600" s="4" t="s">
        <v>7510</v>
      </c>
      <c r="E600" s="4" t="s">
        <v>116</v>
      </c>
      <c r="F600" s="4" t="s">
        <v>7511</v>
      </c>
      <c r="G600" s="4" t="s">
        <v>116</v>
      </c>
      <c r="H600" s="4" t="s">
        <v>7512</v>
      </c>
      <c r="I600" s="4" t="s">
        <v>116</v>
      </c>
      <c r="J600" s="4" t="s">
        <v>116</v>
      </c>
      <c r="K600" s="4" t="s">
        <v>116</v>
      </c>
      <c r="L600" s="4" t="s">
        <v>116</v>
      </c>
      <c r="M600" s="5" t="s">
        <v>7159</v>
      </c>
      <c r="N600" s="5" t="s">
        <v>2222</v>
      </c>
      <c r="O600" s="4" t="s">
        <v>112</v>
      </c>
      <c r="P600" s="6" t="s">
        <v>122</v>
      </c>
      <c r="Q600" s="7" t="s">
        <v>122</v>
      </c>
      <c r="R600" s="7" t="s">
        <v>122</v>
      </c>
      <c r="S600" s="9" t="s">
        <v>7513</v>
      </c>
      <c r="T600" s="30">
        <v>9782409003066</v>
      </c>
      <c r="U600" s="4" t="s">
        <v>124</v>
      </c>
      <c r="V600" s="29">
        <v>9782409000973</v>
      </c>
      <c r="W600" s="4" t="s">
        <v>125</v>
      </c>
      <c r="X600" s="4" t="s">
        <v>126</v>
      </c>
      <c r="Y600" s="4" t="s">
        <v>112</v>
      </c>
      <c r="Z600" s="29">
        <v>2016</v>
      </c>
      <c r="AA600" s="4" t="s">
        <v>127</v>
      </c>
      <c r="AB600" s="4" t="s">
        <v>128</v>
      </c>
      <c r="AC600" s="4" t="s">
        <v>129</v>
      </c>
      <c r="AD600" s="4" t="s">
        <v>130</v>
      </c>
      <c r="AE600" s="4" t="s">
        <v>131</v>
      </c>
      <c r="AF600" s="4" t="s">
        <v>132</v>
      </c>
      <c r="AG600" s="4" t="s">
        <v>133</v>
      </c>
      <c r="AH600" s="4" t="s">
        <v>134</v>
      </c>
      <c r="AI600" s="4" t="s">
        <v>135</v>
      </c>
      <c r="AJ600" s="4" t="s">
        <v>136</v>
      </c>
      <c r="AK600" s="4" t="s">
        <v>137</v>
      </c>
      <c r="AL600" s="4" t="s">
        <v>138</v>
      </c>
      <c r="AM600" s="4" t="s">
        <v>139</v>
      </c>
      <c r="AN600" s="4" t="s">
        <v>140</v>
      </c>
      <c r="AO600" s="4" t="s">
        <v>141</v>
      </c>
      <c r="AP600" s="4" t="s">
        <v>116</v>
      </c>
      <c r="AQ600" s="4" t="s">
        <v>7514</v>
      </c>
      <c r="AR600" s="4" t="s">
        <v>76</v>
      </c>
      <c r="AS600" s="4" t="s">
        <v>3202</v>
      </c>
      <c r="AT600" s="4" t="s">
        <v>7515</v>
      </c>
      <c r="AU600" s="4" t="s">
        <v>5502</v>
      </c>
      <c r="AV600" s="4" t="s">
        <v>7516</v>
      </c>
      <c r="AW600" s="4" t="s">
        <v>2263</v>
      </c>
      <c r="AX600" s="4" t="s">
        <v>2690</v>
      </c>
      <c r="AY600" s="4" t="s">
        <v>7517</v>
      </c>
      <c r="AZ600" s="4" t="s">
        <v>116</v>
      </c>
      <c r="BA600" s="4" t="s">
        <v>116</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7518</v>
      </c>
      <c r="B601" s="4" t="s">
        <v>112</v>
      </c>
      <c r="C601" s="29">
        <v>20241220</v>
      </c>
      <c r="D601" s="4" t="s">
        <v>7519</v>
      </c>
      <c r="E601" s="4" t="s">
        <v>7520</v>
      </c>
      <c r="F601" s="4" t="s">
        <v>4134</v>
      </c>
      <c r="G601" s="4" t="s">
        <v>116</v>
      </c>
      <c r="H601" s="4" t="s">
        <v>4135</v>
      </c>
      <c r="I601" s="4" t="s">
        <v>4136</v>
      </c>
      <c r="J601" s="4" t="s">
        <v>116</v>
      </c>
      <c r="K601" s="4" t="s">
        <v>116</v>
      </c>
      <c r="L601" s="4" t="s">
        <v>116</v>
      </c>
      <c r="M601" s="5" t="s">
        <v>7023</v>
      </c>
      <c r="N601" s="5" t="s">
        <v>7521</v>
      </c>
      <c r="O601" s="4" t="s">
        <v>112</v>
      </c>
      <c r="P601" s="6" t="s">
        <v>122</v>
      </c>
      <c r="Q601" s="7" t="s">
        <v>122</v>
      </c>
      <c r="R601" s="7" t="s">
        <v>122</v>
      </c>
      <c r="S601" s="9" t="s">
        <v>7522</v>
      </c>
      <c r="T601" s="30">
        <v>9782409002021</v>
      </c>
      <c r="U601" s="4" t="s">
        <v>124</v>
      </c>
      <c r="V601" s="29">
        <v>9782409000980</v>
      </c>
      <c r="W601" s="4" t="s">
        <v>125</v>
      </c>
      <c r="X601" s="4" t="s">
        <v>126</v>
      </c>
      <c r="Y601" s="4" t="s">
        <v>112</v>
      </c>
      <c r="Z601" s="29">
        <v>2016</v>
      </c>
      <c r="AA601" s="4" t="s">
        <v>127</v>
      </c>
      <c r="AB601" s="4" t="s">
        <v>260</v>
      </c>
      <c r="AC601" s="4" t="s">
        <v>129</v>
      </c>
      <c r="AD601" s="4" t="s">
        <v>130</v>
      </c>
      <c r="AE601" s="4" t="s">
        <v>131</v>
      </c>
      <c r="AF601" s="4" t="s">
        <v>132</v>
      </c>
      <c r="AG601" s="4" t="s">
        <v>133</v>
      </c>
      <c r="AH601" s="4" t="s">
        <v>134</v>
      </c>
      <c r="AI601" s="4" t="s">
        <v>135</v>
      </c>
      <c r="AJ601" s="4" t="s">
        <v>136</v>
      </c>
      <c r="AK601" s="4" t="s">
        <v>137</v>
      </c>
      <c r="AL601" s="4" t="s">
        <v>138</v>
      </c>
      <c r="AM601" s="4" t="s">
        <v>139</v>
      </c>
      <c r="AN601" s="4" t="s">
        <v>140</v>
      </c>
      <c r="AO601" s="4" t="s">
        <v>141</v>
      </c>
      <c r="AP601" s="4" t="s">
        <v>116</v>
      </c>
      <c r="AQ601" s="4" t="s">
        <v>7523</v>
      </c>
      <c r="AR601" s="4" t="s">
        <v>76</v>
      </c>
      <c r="AS601" s="4" t="s">
        <v>4140</v>
      </c>
      <c r="AT601" s="4" t="s">
        <v>4141</v>
      </c>
      <c r="AU601" s="4" t="s">
        <v>4142</v>
      </c>
      <c r="AV601" s="4" t="s">
        <v>4143</v>
      </c>
      <c r="AW601" s="4" t="s">
        <v>4145</v>
      </c>
      <c r="AX601" s="4" t="s">
        <v>4146</v>
      </c>
      <c r="AY601" s="4" t="s">
        <v>4147</v>
      </c>
      <c r="AZ601" s="4" t="s">
        <v>7524</v>
      </c>
      <c r="BA601" s="4" t="s">
        <v>4148</v>
      </c>
      <c r="BB601" s="4" t="s">
        <v>4149</v>
      </c>
      <c r="BC601" s="4" t="s">
        <v>4150</v>
      </c>
      <c r="BD601" s="4" t="s">
        <v>7525</v>
      </c>
      <c r="BE601" s="4" t="s">
        <v>4151</v>
      </c>
      <c r="BF601" s="4" t="s">
        <v>4152</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7526</v>
      </c>
      <c r="B602" s="4" t="s">
        <v>112</v>
      </c>
      <c r="C602" s="29">
        <v>20241220</v>
      </c>
      <c r="D602" s="4" t="s">
        <v>7527</v>
      </c>
      <c r="E602" s="4" t="s">
        <v>7528</v>
      </c>
      <c r="F602" s="4" t="s">
        <v>7529</v>
      </c>
      <c r="G602" s="4" t="s">
        <v>116</v>
      </c>
      <c r="H602" s="4" t="s">
        <v>305</v>
      </c>
      <c r="I602" s="4" t="s">
        <v>116</v>
      </c>
      <c r="J602" s="4" t="s">
        <v>116</v>
      </c>
      <c r="K602" s="4" t="s">
        <v>116</v>
      </c>
      <c r="L602" s="4" t="s">
        <v>116</v>
      </c>
      <c r="M602" s="5" t="s">
        <v>7081</v>
      </c>
      <c r="N602" s="5" t="s">
        <v>7530</v>
      </c>
      <c r="O602" s="4" t="s">
        <v>112</v>
      </c>
      <c r="P602" s="6" t="s">
        <v>122</v>
      </c>
      <c r="Q602" s="7" t="s">
        <v>122</v>
      </c>
      <c r="R602" s="7" t="s">
        <v>122</v>
      </c>
      <c r="S602" s="9" t="s">
        <v>7531</v>
      </c>
      <c r="T602" s="30">
        <v>9782409000768</v>
      </c>
      <c r="U602" s="4" t="s">
        <v>124</v>
      </c>
      <c r="V602" s="29">
        <v>9782746098794</v>
      </c>
      <c r="W602" s="4" t="s">
        <v>125</v>
      </c>
      <c r="X602" s="4" t="s">
        <v>126</v>
      </c>
      <c r="Y602" s="4" t="s">
        <v>112</v>
      </c>
      <c r="Z602" s="29">
        <v>2016</v>
      </c>
      <c r="AA602" s="4" t="s">
        <v>127</v>
      </c>
      <c r="AB602" s="4" t="s">
        <v>769</v>
      </c>
      <c r="AC602" s="4" t="s">
        <v>129</v>
      </c>
      <c r="AD602" s="4" t="s">
        <v>130</v>
      </c>
      <c r="AE602" s="4" t="s">
        <v>131</v>
      </c>
      <c r="AF602" s="4" t="s">
        <v>132</v>
      </c>
      <c r="AG602" s="4" t="s">
        <v>133</v>
      </c>
      <c r="AH602" s="4" t="s">
        <v>134</v>
      </c>
      <c r="AI602" s="4" t="s">
        <v>135</v>
      </c>
      <c r="AJ602" s="4" t="s">
        <v>136</v>
      </c>
      <c r="AK602" s="4" t="s">
        <v>137</v>
      </c>
      <c r="AL602" s="4" t="s">
        <v>138</v>
      </c>
      <c r="AM602" s="4" t="s">
        <v>139</v>
      </c>
      <c r="AN602" s="4" t="s">
        <v>140</v>
      </c>
      <c r="AO602" s="4" t="s">
        <v>141</v>
      </c>
      <c r="AP602" s="4" t="s">
        <v>116</v>
      </c>
      <c r="AQ602" s="4" t="s">
        <v>7532</v>
      </c>
      <c r="AR602" s="4" t="s">
        <v>76</v>
      </c>
      <c r="AS602" s="4" t="s">
        <v>310</v>
      </c>
      <c r="AT602" s="4" t="s">
        <v>7123</v>
      </c>
      <c r="AU602" s="4" t="s">
        <v>312</v>
      </c>
      <c r="AV602" s="4" t="s">
        <v>313</v>
      </c>
      <c r="AW602" s="4" t="s">
        <v>918</v>
      </c>
      <c r="AX602" s="4" t="s">
        <v>314</v>
      </c>
      <c r="AY602" s="4" t="s">
        <v>7533</v>
      </c>
      <c r="AZ602" s="4" t="s">
        <v>315</v>
      </c>
      <c r="BA602" s="4" t="s">
        <v>316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7534</v>
      </c>
      <c r="B603" s="4" t="s">
        <v>112</v>
      </c>
      <c r="C603" s="29">
        <v>20241220</v>
      </c>
      <c r="D603" s="4" t="s">
        <v>7535</v>
      </c>
      <c r="E603" s="4" t="s">
        <v>7536</v>
      </c>
      <c r="F603" s="4" t="s">
        <v>572</v>
      </c>
      <c r="G603" s="4" t="s">
        <v>116</v>
      </c>
      <c r="H603" s="4" t="s">
        <v>573</v>
      </c>
      <c r="I603" s="4" t="s">
        <v>116</v>
      </c>
      <c r="J603" s="4" t="s">
        <v>116</v>
      </c>
      <c r="K603" s="4" t="s">
        <v>116</v>
      </c>
      <c r="L603" s="4" t="s">
        <v>116</v>
      </c>
      <c r="M603" s="5" t="s">
        <v>7007</v>
      </c>
      <c r="N603" s="5" t="s">
        <v>247</v>
      </c>
      <c r="O603" s="4" t="s">
        <v>112</v>
      </c>
      <c r="P603" s="6" t="s">
        <v>122</v>
      </c>
      <c r="Q603" s="7" t="s">
        <v>122</v>
      </c>
      <c r="R603" s="7" t="s">
        <v>122</v>
      </c>
      <c r="S603" s="9" t="s">
        <v>7537</v>
      </c>
      <c r="T603" s="30">
        <v>9782409001345</v>
      </c>
      <c r="U603" s="4" t="s">
        <v>124</v>
      </c>
      <c r="V603" s="29">
        <v>9782409000409</v>
      </c>
      <c r="W603" s="4" t="s">
        <v>125</v>
      </c>
      <c r="X603" s="4" t="s">
        <v>126</v>
      </c>
      <c r="Y603" s="4" t="s">
        <v>112</v>
      </c>
      <c r="Z603" s="29">
        <v>2016</v>
      </c>
      <c r="AA603" s="4" t="s">
        <v>127</v>
      </c>
      <c r="AB603" s="4" t="s">
        <v>385</v>
      </c>
      <c r="AC603" s="4" t="s">
        <v>129</v>
      </c>
      <c r="AD603" s="4" t="s">
        <v>130</v>
      </c>
      <c r="AE603" s="4" t="s">
        <v>131</v>
      </c>
      <c r="AF603" s="4" t="s">
        <v>132</v>
      </c>
      <c r="AG603" s="4" t="s">
        <v>133</v>
      </c>
      <c r="AH603" s="4" t="s">
        <v>134</v>
      </c>
      <c r="AI603" s="4" t="s">
        <v>135</v>
      </c>
      <c r="AJ603" s="4" t="s">
        <v>136</v>
      </c>
      <c r="AK603" s="4" t="s">
        <v>137</v>
      </c>
      <c r="AL603" s="4" t="s">
        <v>138</v>
      </c>
      <c r="AM603" s="4" t="s">
        <v>139</v>
      </c>
      <c r="AN603" s="4" t="s">
        <v>140</v>
      </c>
      <c r="AO603" s="4" t="s">
        <v>141</v>
      </c>
      <c r="AP603" s="4" t="s">
        <v>116</v>
      </c>
      <c r="AQ603" s="4" t="s">
        <v>7538</v>
      </c>
      <c r="AR603" s="4" t="s">
        <v>76</v>
      </c>
      <c r="AS603" s="4" t="s">
        <v>7539</v>
      </c>
      <c r="AT603" s="4" t="s">
        <v>6368</v>
      </c>
      <c r="AU603" s="4" t="s">
        <v>282</v>
      </c>
      <c r="AV603" s="4" t="s">
        <v>7540</v>
      </c>
      <c r="AW603" s="4" t="s">
        <v>7541</v>
      </c>
      <c r="AX603" s="4" t="s">
        <v>7542</v>
      </c>
      <c r="AY603" s="4" t="s">
        <v>3233</v>
      </c>
      <c r="AZ603" s="4" t="s">
        <v>3234</v>
      </c>
      <c r="BA603" s="4" t="s">
        <v>1909</v>
      </c>
      <c r="BB603" s="4" t="s">
        <v>3236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7543</v>
      </c>
      <c r="B604" s="4" t="s">
        <v>112</v>
      </c>
      <c r="C604" s="29">
        <v>20241220</v>
      </c>
      <c r="D604" s="4" t="s">
        <v>7544</v>
      </c>
      <c r="E604" s="4" t="s">
        <v>116</v>
      </c>
      <c r="F604" s="4" t="s">
        <v>1318</v>
      </c>
      <c r="G604" s="4" t="s">
        <v>116</v>
      </c>
      <c r="H604" s="4" t="s">
        <v>1319</v>
      </c>
      <c r="I604" s="4" t="s">
        <v>116</v>
      </c>
      <c r="J604" s="4" t="s">
        <v>116</v>
      </c>
      <c r="K604" s="4" t="s">
        <v>116</v>
      </c>
      <c r="L604" s="4" t="s">
        <v>116</v>
      </c>
      <c r="M604" s="5" t="s">
        <v>7102</v>
      </c>
      <c r="N604" s="5" t="s">
        <v>2075</v>
      </c>
      <c r="O604" s="4" t="s">
        <v>112</v>
      </c>
      <c r="P604" s="6" t="s">
        <v>122</v>
      </c>
      <c r="Q604" s="7" t="s">
        <v>122</v>
      </c>
      <c r="R604" s="7" t="s">
        <v>122</v>
      </c>
      <c r="S604" s="9" t="s">
        <v>7545</v>
      </c>
      <c r="T604" s="30">
        <v>9782409005220</v>
      </c>
      <c r="U604" s="4" t="s">
        <v>124</v>
      </c>
      <c r="V604" s="29">
        <v>9782409004216</v>
      </c>
      <c r="W604" s="4" t="s">
        <v>125</v>
      </c>
      <c r="X604" s="4" t="s">
        <v>126</v>
      </c>
      <c r="Y604" s="4" t="s">
        <v>112</v>
      </c>
      <c r="Z604" s="29">
        <v>2016</v>
      </c>
      <c r="AA604" s="4" t="s">
        <v>127</v>
      </c>
      <c r="AB604" s="4" t="s">
        <v>333</v>
      </c>
      <c r="AC604" s="4" t="s">
        <v>129</v>
      </c>
      <c r="AD604" s="4" t="s">
        <v>130</v>
      </c>
      <c r="AE604" s="4" t="s">
        <v>131</v>
      </c>
      <c r="AF604" s="4" t="s">
        <v>132</v>
      </c>
      <c r="AG604" s="4" t="s">
        <v>133</v>
      </c>
      <c r="AH604" s="4" t="s">
        <v>134</v>
      </c>
      <c r="AI604" s="4" t="s">
        <v>135</v>
      </c>
      <c r="AJ604" s="4" t="s">
        <v>136</v>
      </c>
      <c r="AK604" s="4" t="s">
        <v>137</v>
      </c>
      <c r="AL604" s="4" t="s">
        <v>138</v>
      </c>
      <c r="AM604" s="4" t="s">
        <v>139</v>
      </c>
      <c r="AN604" s="4" t="s">
        <v>140</v>
      </c>
      <c r="AO604" s="4" t="s">
        <v>141</v>
      </c>
      <c r="AP604" s="4" t="s">
        <v>116</v>
      </c>
      <c r="AQ604" s="4" t="s">
        <v>7546</v>
      </c>
      <c r="AR604" s="4" t="s">
        <v>76</v>
      </c>
      <c r="AS604" s="4" t="s">
        <v>6984</v>
      </c>
      <c r="AT604" s="4" t="s">
        <v>1867</v>
      </c>
      <c r="AU604" s="4" t="s">
        <v>1868</v>
      </c>
      <c r="AV604" s="4" t="s">
        <v>7547</v>
      </c>
      <c r="AW604" s="4" t="s">
        <v>6989</v>
      </c>
      <c r="AX604" s="4" t="s">
        <v>6990</v>
      </c>
      <c r="AY604" s="4" t="s">
        <v>1869</v>
      </c>
      <c r="AZ604" s="4" t="s">
        <v>1870</v>
      </c>
      <c r="BA604" s="4" t="s">
        <v>6750</v>
      </c>
      <c r="BB604" s="4" t="s">
        <v>6159</v>
      </c>
      <c r="BC604" s="4" t="s">
        <v>1073</v>
      </c>
      <c r="BD604" s="4" t="s">
        <v>1873</v>
      </c>
      <c r="BE604" s="4" t="s">
        <v>1874</v>
      </c>
      <c r="BF604" s="4" t="s">
        <v>586</v>
      </c>
      <c r="BG604" s="4" t="s">
        <v>1875</v>
      </c>
      <c r="BH604" s="4" t="s">
        <v>7548</v>
      </c>
      <c r="BI604" s="4" t="s">
        <v>1879</v>
      </c>
      <c r="BJ604" s="4" t="s">
        <v>1880</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7549</v>
      </c>
      <c r="B605" s="4" t="s">
        <v>112</v>
      </c>
      <c r="C605" s="29">
        <v>20241220</v>
      </c>
      <c r="D605" s="4" t="s">
        <v>7550</v>
      </c>
      <c r="E605" s="4" t="s">
        <v>116</v>
      </c>
      <c r="F605" s="4" t="s">
        <v>1318</v>
      </c>
      <c r="G605" s="4" t="s">
        <v>116</v>
      </c>
      <c r="H605" s="4" t="s">
        <v>1319</v>
      </c>
      <c r="I605" s="4" t="s">
        <v>116</v>
      </c>
      <c r="J605" s="4" t="s">
        <v>116</v>
      </c>
      <c r="K605" s="4" t="s">
        <v>116</v>
      </c>
      <c r="L605" s="4" t="s">
        <v>116</v>
      </c>
      <c r="M605" s="5" t="s">
        <v>7007</v>
      </c>
      <c r="N605" s="5" t="s">
        <v>972</v>
      </c>
      <c r="O605" s="4" t="s">
        <v>112</v>
      </c>
      <c r="P605" s="6" t="s">
        <v>122</v>
      </c>
      <c r="Q605" s="7" t="s">
        <v>122</v>
      </c>
      <c r="R605" s="7" t="s">
        <v>122</v>
      </c>
      <c r="S605" s="9" t="s">
        <v>7551</v>
      </c>
      <c r="T605" s="30">
        <v>9782409001406</v>
      </c>
      <c r="U605" s="4" t="s">
        <v>124</v>
      </c>
      <c r="V605" s="29">
        <v>9782409000065</v>
      </c>
      <c r="W605" s="4" t="s">
        <v>125</v>
      </c>
      <c r="X605" s="4" t="s">
        <v>126</v>
      </c>
      <c r="Y605" s="4" t="s">
        <v>112</v>
      </c>
      <c r="Z605" s="29">
        <v>2016</v>
      </c>
      <c r="AA605" s="4" t="s">
        <v>127</v>
      </c>
      <c r="AB605" s="4" t="s">
        <v>333</v>
      </c>
      <c r="AC605" s="4" t="s">
        <v>129</v>
      </c>
      <c r="AD605" s="4" t="s">
        <v>130</v>
      </c>
      <c r="AE605" s="4" t="s">
        <v>131</v>
      </c>
      <c r="AF605" s="4" t="s">
        <v>132</v>
      </c>
      <c r="AG605" s="4" t="s">
        <v>133</v>
      </c>
      <c r="AH605" s="4" t="s">
        <v>134</v>
      </c>
      <c r="AI605" s="4" t="s">
        <v>135</v>
      </c>
      <c r="AJ605" s="4" t="s">
        <v>136</v>
      </c>
      <c r="AK605" s="4" t="s">
        <v>137</v>
      </c>
      <c r="AL605" s="4" t="s">
        <v>138</v>
      </c>
      <c r="AM605" s="4" t="s">
        <v>139</v>
      </c>
      <c r="AN605" s="4" t="s">
        <v>140</v>
      </c>
      <c r="AO605" s="4" t="s">
        <v>141</v>
      </c>
      <c r="AP605" s="4" t="s">
        <v>116</v>
      </c>
      <c r="AQ605" s="4" t="s">
        <v>7552</v>
      </c>
      <c r="AR605" s="4" t="s">
        <v>76</v>
      </c>
      <c r="AS605" s="4" t="s">
        <v>5029</v>
      </c>
      <c r="AT605" s="4" t="s">
        <v>5030</v>
      </c>
      <c r="AU605" s="4" t="s">
        <v>1324</v>
      </c>
      <c r="AV605" s="4" t="s">
        <v>5031</v>
      </c>
      <c r="AW605" s="4" t="s">
        <v>7553</v>
      </c>
      <c r="AX605" s="4" t="s">
        <v>5033</v>
      </c>
      <c r="AY605" s="4" t="s">
        <v>5034</v>
      </c>
      <c r="AZ605" s="4" t="s">
        <v>3874</v>
      </c>
      <c r="BA605" s="4" t="s">
        <v>1695</v>
      </c>
      <c r="BB605" s="4" t="s">
        <v>1880</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7554</v>
      </c>
      <c r="B606" s="4" t="s">
        <v>112</v>
      </c>
      <c r="C606" s="29">
        <v>20241220</v>
      </c>
      <c r="D606" s="4" t="s">
        <v>7555</v>
      </c>
      <c r="E606" s="4" t="s">
        <v>116</v>
      </c>
      <c r="F606" s="4" t="s">
        <v>7556</v>
      </c>
      <c r="G606" s="4" t="s">
        <v>116</v>
      </c>
      <c r="H606" s="4" t="s">
        <v>7557</v>
      </c>
      <c r="I606" s="4" t="s">
        <v>116</v>
      </c>
      <c r="J606" s="4" t="s">
        <v>116</v>
      </c>
      <c r="K606" s="4" t="s">
        <v>116</v>
      </c>
      <c r="L606" s="4" t="s">
        <v>116</v>
      </c>
      <c r="M606" s="5" t="s">
        <v>7061</v>
      </c>
      <c r="N606" s="5" t="s">
        <v>7558</v>
      </c>
      <c r="O606" s="4" t="s">
        <v>112</v>
      </c>
      <c r="P606" s="6" t="s">
        <v>122</v>
      </c>
      <c r="Q606" s="7" t="s">
        <v>122</v>
      </c>
      <c r="R606" s="7" t="s">
        <v>122</v>
      </c>
      <c r="S606" s="9" t="s">
        <v>7559</v>
      </c>
      <c r="T606" s="30">
        <v>9782409005602</v>
      </c>
      <c r="U606" s="4" t="s">
        <v>124</v>
      </c>
      <c r="V606" s="29">
        <v>9782409004360</v>
      </c>
      <c r="W606" s="4" t="s">
        <v>125</v>
      </c>
      <c r="X606" s="4" t="s">
        <v>126</v>
      </c>
      <c r="Y606" s="4" t="s">
        <v>112</v>
      </c>
      <c r="Z606" s="29">
        <v>2016</v>
      </c>
      <c r="AA606" s="4" t="s">
        <v>127</v>
      </c>
      <c r="AB606" s="4" t="s">
        <v>164</v>
      </c>
      <c r="AC606" s="4" t="s">
        <v>129</v>
      </c>
      <c r="AD606" s="4" t="s">
        <v>130</v>
      </c>
      <c r="AE606" s="4" t="s">
        <v>131</v>
      </c>
      <c r="AF606" s="4" t="s">
        <v>132</v>
      </c>
      <c r="AG606" s="4" t="s">
        <v>133</v>
      </c>
      <c r="AH606" s="4" t="s">
        <v>134</v>
      </c>
      <c r="AI606" s="4" t="s">
        <v>135</v>
      </c>
      <c r="AJ606" s="4" t="s">
        <v>136</v>
      </c>
      <c r="AK606" s="4" t="s">
        <v>137</v>
      </c>
      <c r="AL606" s="4" t="s">
        <v>138</v>
      </c>
      <c r="AM606" s="4" t="s">
        <v>139</v>
      </c>
      <c r="AN606" s="4" t="s">
        <v>140</v>
      </c>
      <c r="AO606" s="4" t="s">
        <v>141</v>
      </c>
      <c r="AP606" s="4" t="s">
        <v>116</v>
      </c>
      <c r="AQ606" s="4" t="s">
        <v>7560</v>
      </c>
      <c r="AR606" s="4" t="s">
        <v>76</v>
      </c>
      <c r="AS606" s="4" t="s">
        <v>5932</v>
      </c>
      <c r="AT606" s="4" t="s">
        <v>5272</v>
      </c>
      <c r="AU606" s="4" t="s">
        <v>727</v>
      </c>
      <c r="AV606" s="4" t="s">
        <v>7561</v>
      </c>
      <c r="AW606" s="4" t="s">
        <v>7562</v>
      </c>
      <c r="AX606" s="4" t="s">
        <v>7563</v>
      </c>
      <c r="AY606" s="4" t="s">
        <v>7564</v>
      </c>
      <c r="AZ606" s="4" t="s">
        <v>7565</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7566</v>
      </c>
      <c r="B607" s="4" t="s">
        <v>112</v>
      </c>
      <c r="C607" s="29">
        <v>20241220</v>
      </c>
      <c r="D607" s="4" t="s">
        <v>7567</v>
      </c>
      <c r="E607" s="4" t="s">
        <v>7568</v>
      </c>
      <c r="F607" s="4" t="s">
        <v>7569</v>
      </c>
      <c r="G607" s="4" t="s">
        <v>116</v>
      </c>
      <c r="H607" s="4" t="s">
        <v>7570</v>
      </c>
      <c r="I607" s="4" t="s">
        <v>6484</v>
      </c>
      <c r="J607" s="4" t="s">
        <v>116</v>
      </c>
      <c r="K607" s="4" t="s">
        <v>116</v>
      </c>
      <c r="L607" s="4" t="s">
        <v>116</v>
      </c>
      <c r="M607" s="5" t="s">
        <v>7081</v>
      </c>
      <c r="N607" s="5" t="s">
        <v>7571</v>
      </c>
      <c r="O607" s="4" t="s">
        <v>112</v>
      </c>
      <c r="P607" s="6" t="s">
        <v>122</v>
      </c>
      <c r="Q607" s="7" t="s">
        <v>122</v>
      </c>
      <c r="R607" s="7" t="s">
        <v>122</v>
      </c>
      <c r="S607" s="9" t="s">
        <v>7572</v>
      </c>
      <c r="T607" s="30">
        <v>9782409000720</v>
      </c>
      <c r="U607" s="4" t="s">
        <v>124</v>
      </c>
      <c r="V607" s="29">
        <v>9782746099043</v>
      </c>
      <c r="W607" s="4" t="s">
        <v>125</v>
      </c>
      <c r="X607" s="4" t="s">
        <v>126</v>
      </c>
      <c r="Y607" s="4" t="s">
        <v>112</v>
      </c>
      <c r="Z607" s="29">
        <v>2016</v>
      </c>
      <c r="AA607" s="4" t="s">
        <v>127</v>
      </c>
      <c r="AB607" s="4" t="s">
        <v>260</v>
      </c>
      <c r="AC607" s="4" t="s">
        <v>129</v>
      </c>
      <c r="AD607" s="4" t="s">
        <v>130</v>
      </c>
      <c r="AE607" s="4" t="s">
        <v>131</v>
      </c>
      <c r="AF607" s="4" t="s">
        <v>132</v>
      </c>
      <c r="AG607" s="4" t="s">
        <v>133</v>
      </c>
      <c r="AH607" s="4" t="s">
        <v>134</v>
      </c>
      <c r="AI607" s="4" t="s">
        <v>135</v>
      </c>
      <c r="AJ607" s="4" t="s">
        <v>136</v>
      </c>
      <c r="AK607" s="4" t="s">
        <v>137</v>
      </c>
      <c r="AL607" s="4" t="s">
        <v>138</v>
      </c>
      <c r="AM607" s="4" t="s">
        <v>139</v>
      </c>
      <c r="AN607" s="4" t="s">
        <v>140</v>
      </c>
      <c r="AO607" s="4" t="s">
        <v>141</v>
      </c>
      <c r="AP607" s="4" t="s">
        <v>116</v>
      </c>
      <c r="AQ607" s="4" t="s">
        <v>7573</v>
      </c>
      <c r="AR607" s="4" t="s">
        <v>76</v>
      </c>
      <c r="AS607" s="4" t="s">
        <v>7574</v>
      </c>
      <c r="AT607" s="4" t="s">
        <v>7575</v>
      </c>
      <c r="AU607" s="4" t="s">
        <v>7576</v>
      </c>
      <c r="AV607" s="4" t="s">
        <v>7577</v>
      </c>
      <c r="AW607" s="4" t="s">
        <v>666</v>
      </c>
      <c r="AX607" s="4" t="s">
        <v>7578</v>
      </c>
      <c r="AY607" s="4" t="s">
        <v>7579</v>
      </c>
      <c r="AZ607" s="4" t="s">
        <v>7580</v>
      </c>
      <c r="BA607" s="4" t="s">
        <v>7581</v>
      </c>
      <c r="BB607" s="4" t="s">
        <v>7582</v>
      </c>
      <c r="BC607" s="4" t="s">
        <v>7583</v>
      </c>
      <c r="BD607" s="4" t="s">
        <v>1273</v>
      </c>
      <c r="BE607" s="4" t="s">
        <v>7584</v>
      </c>
      <c r="BF607" s="4" t="s">
        <v>7585</v>
      </c>
      <c r="BG607" s="4" t="s">
        <v>7586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7587</v>
      </c>
      <c r="B608" s="4" t="s">
        <v>112</v>
      </c>
      <c r="C608" s="29">
        <v>20241220</v>
      </c>
      <c r="D608" s="4" t="s">
        <v>7276</v>
      </c>
      <c r="E608" s="4" t="s">
        <v>7588</v>
      </c>
      <c r="F608" s="4" t="s">
        <v>7278</v>
      </c>
      <c r="G608" s="4" t="s">
        <v>116</v>
      </c>
      <c r="H608" s="4" t="s">
        <v>7279</v>
      </c>
      <c r="I608" s="4" t="s">
        <v>7280</v>
      </c>
      <c r="J608" s="4" t="s">
        <v>116</v>
      </c>
      <c r="K608" s="4" t="s">
        <v>116</v>
      </c>
      <c r="L608" s="4" t="s">
        <v>116</v>
      </c>
      <c r="M608" s="5" t="s">
        <v>7102</v>
      </c>
      <c r="N608" s="5" t="s">
        <v>2987</v>
      </c>
      <c r="O608" s="4" t="s">
        <v>112</v>
      </c>
      <c r="P608" s="6" t="s">
        <v>122</v>
      </c>
      <c r="Q608" s="7" t="s">
        <v>122</v>
      </c>
      <c r="R608" s="7" t="s">
        <v>122</v>
      </c>
      <c r="S608" s="9" t="s">
        <v>7589</v>
      </c>
      <c r="T608" s="30">
        <v>9782409005084</v>
      </c>
      <c r="U608" s="4" t="s">
        <v>124</v>
      </c>
      <c r="V608" s="29">
        <v>9782409003745</v>
      </c>
      <c r="W608" s="4" t="s">
        <v>125</v>
      </c>
      <c r="X608" s="4" t="s">
        <v>126</v>
      </c>
      <c r="Y608" s="4" t="s">
        <v>112</v>
      </c>
      <c r="Z608" s="29">
        <v>2016</v>
      </c>
      <c r="AA608" s="4" t="s">
        <v>127</v>
      </c>
      <c r="AB608" s="4" t="s">
        <v>1043</v>
      </c>
      <c r="AC608" s="4" t="s">
        <v>129</v>
      </c>
      <c r="AD608" s="4" t="s">
        <v>130</v>
      </c>
      <c r="AE608" s="4" t="s">
        <v>131</v>
      </c>
      <c r="AF608" s="4" t="s">
        <v>132</v>
      </c>
      <c r="AG608" s="4" t="s">
        <v>133</v>
      </c>
      <c r="AH608" s="4" t="s">
        <v>134</v>
      </c>
      <c r="AI608" s="4" t="s">
        <v>135</v>
      </c>
      <c r="AJ608" s="4" t="s">
        <v>136</v>
      </c>
      <c r="AK608" s="4" t="s">
        <v>137</v>
      </c>
      <c r="AL608" s="4" t="s">
        <v>138</v>
      </c>
      <c r="AM608" s="4" t="s">
        <v>139</v>
      </c>
      <c r="AN608" s="4" t="s">
        <v>140</v>
      </c>
      <c r="AO608" s="4" t="s">
        <v>141</v>
      </c>
      <c r="AP608" s="4" t="s">
        <v>116</v>
      </c>
      <c r="AQ608" s="4" t="s">
        <v>7590</v>
      </c>
      <c r="AR608" s="4" t="s">
        <v>76</v>
      </c>
      <c r="AS608" s="29">
        <v>20345</v>
      </c>
      <c r="AT608" s="4" t="s">
        <v>7591</v>
      </c>
      <c r="AU608" s="4" t="s">
        <v>7592</v>
      </c>
      <c r="AV608" s="4" t="s">
        <v>7593</v>
      </c>
      <c r="AW608" s="4" t="s">
        <v>7594</v>
      </c>
      <c r="AX608" s="4" t="s">
        <v>6510</v>
      </c>
      <c r="AY608" s="4" t="s">
        <v>486</v>
      </c>
      <c r="AZ608" s="4" t="s">
        <v>7301</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7595</v>
      </c>
      <c r="B609" s="4" t="s">
        <v>112</v>
      </c>
      <c r="C609" s="29">
        <v>20241220</v>
      </c>
      <c r="D609" s="4" t="s">
        <v>7596</v>
      </c>
      <c r="E609" s="4" t="s">
        <v>3772</v>
      </c>
      <c r="F609" s="4" t="s">
        <v>3773</v>
      </c>
      <c r="G609" s="4" t="s">
        <v>116</v>
      </c>
      <c r="H609" s="4" t="s">
        <v>3774</v>
      </c>
      <c r="I609" s="4" t="s">
        <v>116</v>
      </c>
      <c r="J609" s="4" t="s">
        <v>116</v>
      </c>
      <c r="K609" s="4" t="s">
        <v>116</v>
      </c>
      <c r="L609" s="4" t="s">
        <v>116</v>
      </c>
      <c r="M609" s="5" t="s">
        <v>7195</v>
      </c>
      <c r="N609" s="5" t="s">
        <v>3729</v>
      </c>
      <c r="O609" s="4" t="s">
        <v>112</v>
      </c>
      <c r="P609" s="6" t="s">
        <v>122</v>
      </c>
      <c r="Q609" s="7" t="s">
        <v>122</v>
      </c>
      <c r="R609" s="7" t="s">
        <v>122</v>
      </c>
      <c r="S609" s="9" t="s">
        <v>7597</v>
      </c>
      <c r="T609" s="30">
        <v>9782409000126</v>
      </c>
      <c r="U609" s="4" t="s">
        <v>124</v>
      </c>
      <c r="V609" s="29">
        <v>9782746099272</v>
      </c>
      <c r="W609" s="4" t="s">
        <v>125</v>
      </c>
      <c r="X609" s="4" t="s">
        <v>126</v>
      </c>
      <c r="Y609" s="4" t="s">
        <v>112</v>
      </c>
      <c r="Z609" s="29">
        <v>2016</v>
      </c>
      <c r="AA609" s="4" t="s">
        <v>127</v>
      </c>
      <c r="AB609" s="4" t="s">
        <v>769</v>
      </c>
      <c r="AC609" s="4" t="s">
        <v>129</v>
      </c>
      <c r="AD609" s="4" t="s">
        <v>130</v>
      </c>
      <c r="AE609" s="4" t="s">
        <v>131</v>
      </c>
      <c r="AF609" s="4" t="s">
        <v>132</v>
      </c>
      <c r="AG609" s="4" t="s">
        <v>133</v>
      </c>
      <c r="AH609" s="4" t="s">
        <v>134</v>
      </c>
      <c r="AI609" s="4" t="s">
        <v>135</v>
      </c>
      <c r="AJ609" s="4" t="s">
        <v>136</v>
      </c>
      <c r="AK609" s="4" t="s">
        <v>137</v>
      </c>
      <c r="AL609" s="4" t="s">
        <v>138</v>
      </c>
      <c r="AM609" s="4" t="s">
        <v>139</v>
      </c>
      <c r="AN609" s="4" t="s">
        <v>140</v>
      </c>
      <c r="AO609" s="4" t="s">
        <v>141</v>
      </c>
      <c r="AP609" s="4" t="s">
        <v>116</v>
      </c>
      <c r="AQ609" s="4" t="s">
        <v>7598</v>
      </c>
      <c r="AR609" s="4" t="s">
        <v>76</v>
      </c>
      <c r="AS609" s="4" t="s">
        <v>3778</v>
      </c>
      <c r="AT609" s="4" t="s">
        <v>3779</v>
      </c>
      <c r="AU609" s="4" t="s">
        <v>7599</v>
      </c>
      <c r="AV609" s="4" t="s">
        <v>1869</v>
      </c>
      <c r="AW609" s="4" t="s">
        <v>3780</v>
      </c>
      <c r="AX609" s="4" t="s">
        <v>2491</v>
      </c>
      <c r="AY609" s="4" t="s">
        <v>1313</v>
      </c>
      <c r="AZ609" s="4" t="s">
        <v>6750</v>
      </c>
      <c r="BA609" s="4" t="s">
        <v>2082</v>
      </c>
      <c r="BB609" s="4" t="s">
        <v>3781</v>
      </c>
      <c r="BC609" s="4" t="s">
        <v>3782</v>
      </c>
      <c r="BD609" s="4" t="s">
        <v>2088</v>
      </c>
      <c r="BE609" s="4" t="s">
        <v>714</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7600</v>
      </c>
      <c r="B610" s="4" t="s">
        <v>112</v>
      </c>
      <c r="C610" s="29">
        <v>20241220</v>
      </c>
      <c r="D610" s="4" t="s">
        <v>7601</v>
      </c>
      <c r="E610" s="4" t="s">
        <v>116</v>
      </c>
      <c r="F610" s="4" t="s">
        <v>7602</v>
      </c>
      <c r="G610" s="4" t="s">
        <v>116</v>
      </c>
      <c r="H610" s="4" t="s">
        <v>7603</v>
      </c>
      <c r="I610" s="4" t="s">
        <v>116</v>
      </c>
      <c r="J610" s="4" t="s">
        <v>116</v>
      </c>
      <c r="K610" s="4" t="s">
        <v>116</v>
      </c>
      <c r="L610" s="4" t="s">
        <v>116</v>
      </c>
      <c r="M610" s="5" t="s">
        <v>7081</v>
      </c>
      <c r="N610" s="5" t="s">
        <v>2778</v>
      </c>
      <c r="O610" s="4" t="s">
        <v>112</v>
      </c>
      <c r="P610" s="6" t="s">
        <v>122</v>
      </c>
      <c r="Q610" s="7" t="s">
        <v>122</v>
      </c>
      <c r="R610" s="7" t="s">
        <v>122</v>
      </c>
      <c r="S610" s="9" t="s">
        <v>7604</v>
      </c>
      <c r="T610" s="30">
        <v>9782746096776</v>
      </c>
      <c r="U610" s="4" t="s">
        <v>124</v>
      </c>
      <c r="V610" s="29">
        <v>9782746095632</v>
      </c>
      <c r="W610" s="4" t="s">
        <v>125</v>
      </c>
      <c r="X610" s="4" t="s">
        <v>126</v>
      </c>
      <c r="Y610" s="4" t="s">
        <v>112</v>
      </c>
      <c r="Z610" s="29">
        <v>2016</v>
      </c>
      <c r="AA610" s="4" t="s">
        <v>127</v>
      </c>
      <c r="AB610" s="4" t="s">
        <v>914</v>
      </c>
      <c r="AC610" s="4" t="s">
        <v>129</v>
      </c>
      <c r="AD610" s="4" t="s">
        <v>130</v>
      </c>
      <c r="AE610" s="4" t="s">
        <v>131</v>
      </c>
      <c r="AF610" s="4" t="s">
        <v>132</v>
      </c>
      <c r="AG610" s="4" t="s">
        <v>133</v>
      </c>
      <c r="AH610" s="4" t="s">
        <v>134</v>
      </c>
      <c r="AI610" s="4" t="s">
        <v>135</v>
      </c>
      <c r="AJ610" s="4" t="s">
        <v>136</v>
      </c>
      <c r="AK610" s="4" t="s">
        <v>137</v>
      </c>
      <c r="AL610" s="4" t="s">
        <v>138</v>
      </c>
      <c r="AM610" s="4" t="s">
        <v>139</v>
      </c>
      <c r="AN610" s="4" t="s">
        <v>140</v>
      </c>
      <c r="AO610" s="4" t="s">
        <v>141</v>
      </c>
      <c r="AP610" s="4" t="s">
        <v>116</v>
      </c>
      <c r="AQ610" s="4" t="s">
        <v>7605</v>
      </c>
      <c r="AR610" s="4" t="s">
        <v>76</v>
      </c>
      <c r="AS610" s="4" t="s">
        <v>4809</v>
      </c>
      <c r="AT610" s="4" t="s">
        <v>7606</v>
      </c>
      <c r="AU610" s="4" t="s">
        <v>7607</v>
      </c>
      <c r="AV610" s="4" t="s">
        <v>7608</v>
      </c>
      <c r="AW610" s="4" t="s">
        <v>7609</v>
      </c>
      <c r="AX610" s="4" t="s">
        <v>6922</v>
      </c>
      <c r="AY610" s="4" t="s">
        <v>7610</v>
      </c>
      <c r="AZ610" s="4" t="s">
        <v>772</v>
      </c>
      <c r="BA610" s="4" t="s">
        <v>7611</v>
      </c>
      <c r="BB610" s="4" t="s">
        <v>5523</v>
      </c>
      <c r="BC610" s="4" t="s">
        <v>6925</v>
      </c>
      <c r="BD610" s="4" t="s">
        <v>1075</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7612</v>
      </c>
      <c r="B611" s="4" t="s">
        <v>112</v>
      </c>
      <c r="C611" s="29">
        <v>20241220</v>
      </c>
      <c r="D611" s="4" t="s">
        <v>7613</v>
      </c>
      <c r="E611" s="4" t="s">
        <v>7614</v>
      </c>
      <c r="F611" s="4" t="s">
        <v>7615</v>
      </c>
      <c r="G611" s="4" t="s">
        <v>116</v>
      </c>
      <c r="H611" s="4" t="s">
        <v>7616</v>
      </c>
      <c r="I611" s="4" t="s">
        <v>116</v>
      </c>
      <c r="J611" s="4" t="s">
        <v>116</v>
      </c>
      <c r="K611" s="4" t="s">
        <v>116</v>
      </c>
      <c r="L611" s="4" t="s">
        <v>116</v>
      </c>
      <c r="M611" s="5" t="s">
        <v>7034</v>
      </c>
      <c r="N611" s="5" t="s">
        <v>7617</v>
      </c>
      <c r="O611" s="4" t="s">
        <v>112</v>
      </c>
      <c r="P611" s="6" t="s">
        <v>122</v>
      </c>
      <c r="Q611" s="7" t="s">
        <v>122</v>
      </c>
      <c r="R611" s="7" t="s">
        <v>122</v>
      </c>
      <c r="S611" s="9" t="s">
        <v>7618</v>
      </c>
      <c r="T611" s="30">
        <v>9782409003431</v>
      </c>
      <c r="U611" s="4" t="s">
        <v>124</v>
      </c>
      <c r="V611" s="29">
        <v>9782409002540</v>
      </c>
      <c r="W611" s="4" t="s">
        <v>125</v>
      </c>
      <c r="X611" s="4" t="s">
        <v>126</v>
      </c>
      <c r="Y611" s="4" t="s">
        <v>112</v>
      </c>
      <c r="Z611" s="29">
        <v>2016</v>
      </c>
      <c r="AA611" s="4" t="s">
        <v>127</v>
      </c>
      <c r="AB611" s="4" t="s">
        <v>1043</v>
      </c>
      <c r="AC611" s="4" t="s">
        <v>129</v>
      </c>
      <c r="AD611" s="4" t="s">
        <v>130</v>
      </c>
      <c r="AE611" s="4" t="s">
        <v>131</v>
      </c>
      <c r="AF611" s="4" t="s">
        <v>132</v>
      </c>
      <c r="AG611" s="4" t="s">
        <v>133</v>
      </c>
      <c r="AH611" s="4" t="s">
        <v>134</v>
      </c>
      <c r="AI611" s="4" t="s">
        <v>135</v>
      </c>
      <c r="AJ611" s="4" t="s">
        <v>136</v>
      </c>
      <c r="AK611" s="4" t="s">
        <v>137</v>
      </c>
      <c r="AL611" s="4" t="s">
        <v>138</v>
      </c>
      <c r="AM611" s="4" t="s">
        <v>139</v>
      </c>
      <c r="AN611" s="4" t="s">
        <v>140</v>
      </c>
      <c r="AO611" s="4" t="s">
        <v>141</v>
      </c>
      <c r="AP611" s="4" t="s">
        <v>116</v>
      </c>
      <c r="AQ611" s="4" t="s">
        <v>7619</v>
      </c>
      <c r="AR611" s="4" t="s">
        <v>76</v>
      </c>
      <c r="AS611" s="4" t="s">
        <v>7620</v>
      </c>
      <c r="AT611" s="4" t="s">
        <v>2152</v>
      </c>
      <c r="AU611" s="4" t="s">
        <v>7621</v>
      </c>
      <c r="AV611" s="4" t="s">
        <v>7622</v>
      </c>
      <c r="AW611" s="4" t="s">
        <v>7623</v>
      </c>
      <c r="AX611" s="4" t="s">
        <v>1473</v>
      </c>
      <c r="AY611" s="4" t="s">
        <v>1750</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7624</v>
      </c>
      <c r="B612" s="4" t="s">
        <v>112</v>
      </c>
      <c r="C612" s="29">
        <v>20241220</v>
      </c>
      <c r="D612" s="4" t="s">
        <v>7303</v>
      </c>
      <c r="E612" s="4" t="s">
        <v>2957</v>
      </c>
      <c r="F612" s="4" t="s">
        <v>945</v>
      </c>
      <c r="G612" s="4" t="s">
        <v>116</v>
      </c>
      <c r="H612" s="4" t="s">
        <v>946</v>
      </c>
      <c r="I612" s="4" t="s">
        <v>116</v>
      </c>
      <c r="J612" s="4" t="s">
        <v>116</v>
      </c>
      <c r="K612" s="4" t="s">
        <v>116</v>
      </c>
      <c r="L612" s="4" t="s">
        <v>116</v>
      </c>
      <c r="M612" s="5" t="s">
        <v>7015</v>
      </c>
      <c r="N612" s="5" t="s">
        <v>3391</v>
      </c>
      <c r="O612" s="4" t="s">
        <v>112</v>
      </c>
      <c r="P612" s="6" t="s">
        <v>122</v>
      </c>
      <c r="Q612" s="7" t="s">
        <v>122</v>
      </c>
      <c r="R612" s="7" t="s">
        <v>122</v>
      </c>
      <c r="S612" s="9" t="s">
        <v>7625</v>
      </c>
      <c r="T612" s="30">
        <v>9782409004148</v>
      </c>
      <c r="U612" s="4" t="s">
        <v>124</v>
      </c>
      <c r="V612" s="29">
        <v>9782409003318</v>
      </c>
      <c r="W612" s="4" t="s">
        <v>125</v>
      </c>
      <c r="X612" s="4" t="s">
        <v>126</v>
      </c>
      <c r="Y612" s="4" t="s">
        <v>112</v>
      </c>
      <c r="Z612" s="29">
        <v>2016</v>
      </c>
      <c r="AA612" s="4" t="s">
        <v>127</v>
      </c>
      <c r="AB612" s="4" t="s">
        <v>164</v>
      </c>
      <c r="AC612" s="4" t="s">
        <v>129</v>
      </c>
      <c r="AD612" s="4" t="s">
        <v>130</v>
      </c>
      <c r="AE612" s="4" t="s">
        <v>131</v>
      </c>
      <c r="AF612" s="4" t="s">
        <v>132</v>
      </c>
      <c r="AG612" s="4" t="s">
        <v>133</v>
      </c>
      <c r="AH612" s="4" t="s">
        <v>134</v>
      </c>
      <c r="AI612" s="4" t="s">
        <v>135</v>
      </c>
      <c r="AJ612" s="4" t="s">
        <v>136</v>
      </c>
      <c r="AK612" s="4" t="s">
        <v>137</v>
      </c>
      <c r="AL612" s="4" t="s">
        <v>138</v>
      </c>
      <c r="AM612" s="4" t="s">
        <v>139</v>
      </c>
      <c r="AN612" s="4" t="s">
        <v>140</v>
      </c>
      <c r="AO612" s="4" t="s">
        <v>141</v>
      </c>
      <c r="AP612" s="4" t="s">
        <v>116</v>
      </c>
      <c r="AQ612" s="4" t="s">
        <v>7626</v>
      </c>
      <c r="AR612" s="4" t="s">
        <v>76</v>
      </c>
      <c r="AS612" s="4" t="s">
        <v>2961</v>
      </c>
      <c r="AT612" s="4" t="s">
        <v>480</v>
      </c>
      <c r="AU612" s="4" t="s">
        <v>2962</v>
      </c>
      <c r="AV612" s="4" t="s">
        <v>2963</v>
      </c>
      <c r="AW612" s="4" t="s">
        <v>7627</v>
      </c>
      <c r="AX612" s="4" t="s">
        <v>3780</v>
      </c>
      <c r="AY612" s="4" t="s">
        <v>486</v>
      </c>
      <c r="AZ612" s="4" t="s">
        <v>1910</v>
      </c>
      <c r="BA612" s="4" t="s">
        <v>2964</v>
      </c>
      <c r="BB612" s="4" t="s">
        <v>2965</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7628</v>
      </c>
      <c r="B613" s="4" t="s">
        <v>112</v>
      </c>
      <c r="C613" s="29">
        <v>20241220</v>
      </c>
      <c r="D613" s="4" t="s">
        <v>7629</v>
      </c>
      <c r="E613" s="4" t="s">
        <v>7630</v>
      </c>
      <c r="F613" s="4" t="s">
        <v>4643</v>
      </c>
      <c r="G613" s="4" t="s">
        <v>116</v>
      </c>
      <c r="H613" s="4" t="s">
        <v>2482</v>
      </c>
      <c r="I613" s="4" t="s">
        <v>116</v>
      </c>
      <c r="J613" s="4" t="s">
        <v>116</v>
      </c>
      <c r="K613" s="4" t="s">
        <v>116</v>
      </c>
      <c r="L613" s="4" t="s">
        <v>116</v>
      </c>
      <c r="M613" s="5" t="s">
        <v>7207</v>
      </c>
      <c r="N613" s="5" t="s">
        <v>1194</v>
      </c>
      <c r="O613" s="4" t="s">
        <v>112</v>
      </c>
      <c r="P613" s="6" t="s">
        <v>122</v>
      </c>
      <c r="Q613" s="7" t="s">
        <v>122</v>
      </c>
      <c r="R613" s="7" t="s">
        <v>122</v>
      </c>
      <c r="S613" s="9" t="s">
        <v>7631</v>
      </c>
      <c r="T613" s="30">
        <v>9782409003011</v>
      </c>
      <c r="U613" s="4" t="s">
        <v>124</v>
      </c>
      <c r="V613" s="29">
        <v>9782409001659</v>
      </c>
      <c r="W613" s="4" t="s">
        <v>125</v>
      </c>
      <c r="X613" s="4" t="s">
        <v>126</v>
      </c>
      <c r="Y613" s="4" t="s">
        <v>112</v>
      </c>
      <c r="Z613" s="29">
        <v>2016</v>
      </c>
      <c r="AA613" s="4" t="s">
        <v>127</v>
      </c>
      <c r="AB613" s="4" t="s">
        <v>249</v>
      </c>
      <c r="AC613" s="4" t="s">
        <v>129</v>
      </c>
      <c r="AD613" s="4" t="s">
        <v>130</v>
      </c>
      <c r="AE613" s="4" t="s">
        <v>131</v>
      </c>
      <c r="AF613" s="4" t="s">
        <v>132</v>
      </c>
      <c r="AG613" s="4" t="s">
        <v>133</v>
      </c>
      <c r="AH613" s="4" t="s">
        <v>134</v>
      </c>
      <c r="AI613" s="4" t="s">
        <v>135</v>
      </c>
      <c r="AJ613" s="4" t="s">
        <v>136</v>
      </c>
      <c r="AK613" s="4" t="s">
        <v>137</v>
      </c>
      <c r="AL613" s="4" t="s">
        <v>138</v>
      </c>
      <c r="AM613" s="4" t="s">
        <v>139</v>
      </c>
      <c r="AN613" s="4" t="s">
        <v>140</v>
      </c>
      <c r="AO613" s="4" t="s">
        <v>141</v>
      </c>
      <c r="AP613" s="4" t="s">
        <v>116</v>
      </c>
      <c r="AQ613" s="4" t="s">
        <v>7632</v>
      </c>
      <c r="AR613" s="4" t="s">
        <v>76</v>
      </c>
      <c r="AS613" s="4" t="s">
        <v>3113</v>
      </c>
      <c r="AT613" s="4" t="s">
        <v>7633</v>
      </c>
      <c r="AU613" s="4" t="s">
        <v>7634</v>
      </c>
      <c r="AV613" s="4" t="s">
        <v>7452</v>
      </c>
      <c r="AW613" s="4" t="s">
        <v>7453</v>
      </c>
      <c r="AX613" s="4" t="s">
        <v>7635</v>
      </c>
      <c r="AY613" s="4" t="s">
        <v>7636</v>
      </c>
      <c r="AZ613" s="4" t="s">
        <v>7637</v>
      </c>
      <c r="BA613" s="4" t="s">
        <v>1880</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7638</v>
      </c>
      <c r="B614" s="4" t="s">
        <v>112</v>
      </c>
      <c r="C614" s="29">
        <v>20241220</v>
      </c>
      <c r="D614" s="4" t="s">
        <v>7639</v>
      </c>
      <c r="E614" s="4" t="s">
        <v>7640</v>
      </c>
      <c r="F614" s="4" t="s">
        <v>7641</v>
      </c>
      <c r="G614" s="4" t="s">
        <v>116</v>
      </c>
      <c r="H614" s="4" t="s">
        <v>7642</v>
      </c>
      <c r="I614" s="4" t="s">
        <v>116</v>
      </c>
      <c r="J614" s="4" t="s">
        <v>116</v>
      </c>
      <c r="K614" s="4" t="s">
        <v>116</v>
      </c>
      <c r="L614" s="4" t="s">
        <v>116</v>
      </c>
      <c r="M614" s="5" t="s">
        <v>7094</v>
      </c>
      <c r="N614" s="5" t="s">
        <v>7643</v>
      </c>
      <c r="O614" s="4" t="s">
        <v>112</v>
      </c>
      <c r="P614" s="6" t="s">
        <v>122</v>
      </c>
      <c r="Q614" s="7" t="s">
        <v>122</v>
      </c>
      <c r="R614" s="7" t="s">
        <v>122</v>
      </c>
      <c r="S614" s="9" t="s">
        <v>7644</v>
      </c>
      <c r="T614" s="30">
        <v>9782409001918</v>
      </c>
      <c r="U614" s="4" t="s">
        <v>124</v>
      </c>
      <c r="V614" s="29">
        <v>9782409000898</v>
      </c>
      <c r="W614" s="4" t="s">
        <v>125</v>
      </c>
      <c r="X614" s="4" t="s">
        <v>126</v>
      </c>
      <c r="Y614" s="4" t="s">
        <v>112</v>
      </c>
      <c r="Z614" s="29">
        <v>2016</v>
      </c>
      <c r="AA614" s="4" t="s">
        <v>127</v>
      </c>
      <c r="AB614" s="4" t="s">
        <v>876</v>
      </c>
      <c r="AC614" s="4" t="s">
        <v>129</v>
      </c>
      <c r="AD614" s="4" t="s">
        <v>130</v>
      </c>
      <c r="AE614" s="4" t="s">
        <v>131</v>
      </c>
      <c r="AF614" s="4" t="s">
        <v>132</v>
      </c>
      <c r="AG614" s="4" t="s">
        <v>133</v>
      </c>
      <c r="AH614" s="4" t="s">
        <v>134</v>
      </c>
      <c r="AI614" s="4" t="s">
        <v>135</v>
      </c>
      <c r="AJ614" s="4" t="s">
        <v>136</v>
      </c>
      <c r="AK614" s="4" t="s">
        <v>137</v>
      </c>
      <c r="AL614" s="4" t="s">
        <v>138</v>
      </c>
      <c r="AM614" s="4" t="s">
        <v>139</v>
      </c>
      <c r="AN614" s="4" t="s">
        <v>140</v>
      </c>
      <c r="AO614" s="4" t="s">
        <v>141</v>
      </c>
      <c r="AP614" s="4" t="s">
        <v>116</v>
      </c>
      <c r="AQ614" s="4" t="s">
        <v>7645</v>
      </c>
      <c r="AR614" s="4" t="s">
        <v>76</v>
      </c>
      <c r="AS614" s="4" t="s">
        <v>7646</v>
      </c>
      <c r="AT614" s="4" t="s">
        <v>7647</v>
      </c>
      <c r="AU614" s="4" t="s">
        <v>7648</v>
      </c>
      <c r="AV614" s="4" t="s">
        <v>7184</v>
      </c>
      <c r="AW614" s="4" t="s">
        <v>7649</v>
      </c>
      <c r="AX614" s="4" t="s">
        <v>7650</v>
      </c>
      <c r="AY614" s="4" t="s">
        <v>116</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7651</v>
      </c>
      <c r="B615" s="4" t="s">
        <v>112</v>
      </c>
      <c r="C615" s="29">
        <v>20241220</v>
      </c>
      <c r="D615" s="4" t="s">
        <v>7652</v>
      </c>
      <c r="E615" s="4" t="s">
        <v>116</v>
      </c>
      <c r="F615" s="4" t="s">
        <v>1062</v>
      </c>
      <c r="G615" s="4" t="s">
        <v>116</v>
      </c>
      <c r="H615" s="4" t="s">
        <v>1063</v>
      </c>
      <c r="I615" s="4" t="s">
        <v>116</v>
      </c>
      <c r="J615" s="4" t="s">
        <v>116</v>
      </c>
      <c r="K615" s="4" t="s">
        <v>116</v>
      </c>
      <c r="L615" s="4" t="s">
        <v>116</v>
      </c>
      <c r="M615" s="5" t="s">
        <v>7094</v>
      </c>
      <c r="N615" s="5" t="s">
        <v>7653</v>
      </c>
      <c r="O615" s="4" t="s">
        <v>112</v>
      </c>
      <c r="P615" s="6" t="s">
        <v>122</v>
      </c>
      <c r="Q615" s="7" t="s">
        <v>122</v>
      </c>
      <c r="R615" s="7" t="s">
        <v>122</v>
      </c>
      <c r="S615" s="9" t="s">
        <v>7654</v>
      </c>
      <c r="T615" s="30">
        <v>9782409001864</v>
      </c>
      <c r="U615" s="4" t="s">
        <v>124</v>
      </c>
      <c r="V615" s="29">
        <v>9782746099760</v>
      </c>
      <c r="W615" s="4" t="s">
        <v>125</v>
      </c>
      <c r="X615" s="4" t="s">
        <v>126</v>
      </c>
      <c r="Y615" s="4" t="s">
        <v>112</v>
      </c>
      <c r="Z615" s="29">
        <v>2016</v>
      </c>
      <c r="AA615" s="4" t="s">
        <v>127</v>
      </c>
      <c r="AB615" s="4" t="s">
        <v>914</v>
      </c>
      <c r="AC615" s="4" t="s">
        <v>129</v>
      </c>
      <c r="AD615" s="4" t="s">
        <v>130</v>
      </c>
      <c r="AE615" s="4" t="s">
        <v>131</v>
      </c>
      <c r="AF615" s="4" t="s">
        <v>132</v>
      </c>
      <c r="AG615" s="4" t="s">
        <v>133</v>
      </c>
      <c r="AH615" s="4" t="s">
        <v>134</v>
      </c>
      <c r="AI615" s="4" t="s">
        <v>135</v>
      </c>
      <c r="AJ615" s="4" t="s">
        <v>136</v>
      </c>
      <c r="AK615" s="4" t="s">
        <v>137</v>
      </c>
      <c r="AL615" s="4" t="s">
        <v>138</v>
      </c>
      <c r="AM615" s="4" t="s">
        <v>139</v>
      </c>
      <c r="AN615" s="4" t="s">
        <v>140</v>
      </c>
      <c r="AO615" s="4" t="s">
        <v>141</v>
      </c>
      <c r="AP615" s="4" t="s">
        <v>116</v>
      </c>
      <c r="AQ615" s="4" t="s">
        <v>7655</v>
      </c>
      <c r="AR615" s="4" t="s">
        <v>76</v>
      </c>
      <c r="AS615" s="4" t="s">
        <v>1067</v>
      </c>
      <c r="AT615" s="4" t="s">
        <v>1068</v>
      </c>
      <c r="AU615" s="4" t="s">
        <v>1069</v>
      </c>
      <c r="AV615" s="4" t="s">
        <v>6917</v>
      </c>
      <c r="AW615" s="4" t="s">
        <v>7656</v>
      </c>
      <c r="AX615" s="4" t="s">
        <v>7657</v>
      </c>
      <c r="AY615" s="4" t="s">
        <v>5523</v>
      </c>
      <c r="AZ615" s="4" t="s">
        <v>7658</v>
      </c>
      <c r="BA615" s="4" t="s">
        <v>7659</v>
      </c>
      <c r="BB615" s="4" t="s">
        <v>7660</v>
      </c>
      <c r="BC615" s="4" t="s">
        <v>1075</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7661</v>
      </c>
      <c r="B616" s="4" t="s">
        <v>112</v>
      </c>
      <c r="C616" s="29">
        <v>20241220</v>
      </c>
      <c r="D616" s="4" t="s">
        <v>4822</v>
      </c>
      <c r="E616" s="4" t="s">
        <v>7662</v>
      </c>
      <c r="F616" s="4" t="s">
        <v>7484</v>
      </c>
      <c r="G616" s="4" t="s">
        <v>116</v>
      </c>
      <c r="H616" s="4" t="s">
        <v>7485</v>
      </c>
      <c r="I616" s="4" t="s">
        <v>116</v>
      </c>
      <c r="J616" s="4" t="s">
        <v>116</v>
      </c>
      <c r="K616" s="4" t="s">
        <v>116</v>
      </c>
      <c r="L616" s="4" t="s">
        <v>116</v>
      </c>
      <c r="M616" s="5" t="s">
        <v>7061</v>
      </c>
      <c r="N616" s="5" t="s">
        <v>2916</v>
      </c>
      <c r="O616" s="4" t="s">
        <v>112</v>
      </c>
      <c r="P616" s="6" t="s">
        <v>122</v>
      </c>
      <c r="Q616" s="7" t="s">
        <v>122</v>
      </c>
      <c r="R616" s="7" t="s">
        <v>122</v>
      </c>
      <c r="S616" s="9" t="s">
        <v>7663</v>
      </c>
      <c r="T616" s="30">
        <v>9782409005688</v>
      </c>
      <c r="U616" s="4" t="s">
        <v>124</v>
      </c>
      <c r="V616" s="29">
        <v>9782409004391</v>
      </c>
      <c r="W616" s="4" t="s">
        <v>125</v>
      </c>
      <c r="X616" s="4" t="s">
        <v>126</v>
      </c>
      <c r="Y616" s="4" t="s">
        <v>112</v>
      </c>
      <c r="Z616" s="29">
        <v>2016</v>
      </c>
      <c r="AA616" s="4" t="s">
        <v>127</v>
      </c>
      <c r="AB616" s="4" t="s">
        <v>164</v>
      </c>
      <c r="AC616" s="4" t="s">
        <v>129</v>
      </c>
      <c r="AD616" s="4" t="s">
        <v>130</v>
      </c>
      <c r="AE616" s="4" t="s">
        <v>131</v>
      </c>
      <c r="AF616" s="4" t="s">
        <v>132</v>
      </c>
      <c r="AG616" s="4" t="s">
        <v>133</v>
      </c>
      <c r="AH616" s="4" t="s">
        <v>134</v>
      </c>
      <c r="AI616" s="4" t="s">
        <v>135</v>
      </c>
      <c r="AJ616" s="4" t="s">
        <v>136</v>
      </c>
      <c r="AK616" s="4" t="s">
        <v>137</v>
      </c>
      <c r="AL616" s="4" t="s">
        <v>138</v>
      </c>
      <c r="AM616" s="4" t="s">
        <v>139</v>
      </c>
      <c r="AN616" s="4" t="s">
        <v>140</v>
      </c>
      <c r="AO616" s="4" t="s">
        <v>141</v>
      </c>
      <c r="AP616" s="4" t="s">
        <v>116</v>
      </c>
      <c r="AQ616" s="4" t="s">
        <v>7664</v>
      </c>
      <c r="AR616" s="4" t="s">
        <v>76</v>
      </c>
      <c r="AS616" s="4" t="s">
        <v>7665</v>
      </c>
      <c r="AT616" s="4" t="s">
        <v>2743</v>
      </c>
      <c r="AU616" s="4" t="s">
        <v>7666</v>
      </c>
      <c r="AV616" s="4" t="s">
        <v>7667</v>
      </c>
      <c r="AW616" s="4" t="s">
        <v>1590</v>
      </c>
      <c r="AX616" s="4" t="s">
        <v>1880</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7668</v>
      </c>
      <c r="B617" s="4" t="s">
        <v>112</v>
      </c>
      <c r="C617" s="29">
        <v>20241220</v>
      </c>
      <c r="D617" s="4" t="s">
        <v>7596</v>
      </c>
      <c r="E617" s="4" t="s">
        <v>5135</v>
      </c>
      <c r="F617" s="4" t="s">
        <v>2969</v>
      </c>
      <c r="G617" s="4" t="s">
        <v>116</v>
      </c>
      <c r="H617" s="4" t="s">
        <v>2970</v>
      </c>
      <c r="I617" s="4" t="s">
        <v>116</v>
      </c>
      <c r="J617" s="4" t="s">
        <v>116</v>
      </c>
      <c r="K617" s="4" t="s">
        <v>116</v>
      </c>
      <c r="L617" s="4" t="s">
        <v>116</v>
      </c>
      <c r="M617" s="5" t="s">
        <v>7195</v>
      </c>
      <c r="N617" s="5" t="s">
        <v>501</v>
      </c>
      <c r="O617" s="4" t="s">
        <v>112</v>
      </c>
      <c r="P617" s="6" t="s">
        <v>122</v>
      </c>
      <c r="Q617" s="7" t="s">
        <v>122</v>
      </c>
      <c r="R617" s="7" t="s">
        <v>122</v>
      </c>
      <c r="S617" s="9" t="s">
        <v>7669</v>
      </c>
      <c r="T617" s="30">
        <v>9782409000232</v>
      </c>
      <c r="U617" s="4" t="s">
        <v>124</v>
      </c>
      <c r="V617" s="29">
        <v>9782746098787</v>
      </c>
      <c r="W617" s="4" t="s">
        <v>125</v>
      </c>
      <c r="X617" s="4" t="s">
        <v>126</v>
      </c>
      <c r="Y617" s="4" t="s">
        <v>112</v>
      </c>
      <c r="Z617" s="29">
        <v>2016</v>
      </c>
      <c r="AA617" s="4" t="s">
        <v>127</v>
      </c>
      <c r="AB617" s="4" t="s">
        <v>164</v>
      </c>
      <c r="AC617" s="4" t="s">
        <v>129</v>
      </c>
      <c r="AD617" s="4" t="s">
        <v>130</v>
      </c>
      <c r="AE617" s="4" t="s">
        <v>131</v>
      </c>
      <c r="AF617" s="4" t="s">
        <v>132</v>
      </c>
      <c r="AG617" s="4" t="s">
        <v>133</v>
      </c>
      <c r="AH617" s="4" t="s">
        <v>134</v>
      </c>
      <c r="AI617" s="4" t="s">
        <v>135</v>
      </c>
      <c r="AJ617" s="4" t="s">
        <v>136</v>
      </c>
      <c r="AK617" s="4" t="s">
        <v>137</v>
      </c>
      <c r="AL617" s="4" t="s">
        <v>138</v>
      </c>
      <c r="AM617" s="4" t="s">
        <v>139</v>
      </c>
      <c r="AN617" s="4" t="s">
        <v>140</v>
      </c>
      <c r="AO617" s="4" t="s">
        <v>141</v>
      </c>
      <c r="AP617" s="4" t="s">
        <v>116</v>
      </c>
      <c r="AQ617" s="4" t="s">
        <v>7670</v>
      </c>
      <c r="AR617" s="4" t="s">
        <v>76</v>
      </c>
      <c r="AS617" s="4" t="s">
        <v>2974</v>
      </c>
      <c r="AT617" s="4" t="s">
        <v>2962</v>
      </c>
      <c r="AU617" s="4" t="s">
        <v>5139</v>
      </c>
      <c r="AV617" s="4" t="s">
        <v>2976</v>
      </c>
      <c r="AW617" s="4" t="s">
        <v>7671</v>
      </c>
      <c r="AX617" s="4" t="s">
        <v>2977</v>
      </c>
      <c r="AY617" s="4" t="s">
        <v>2979</v>
      </c>
      <c r="AZ617" s="4" t="s">
        <v>6118</v>
      </c>
      <c r="BA617" s="4" t="s">
        <v>2088</v>
      </c>
      <c r="BB617" s="4" t="s">
        <v>714</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7672</v>
      </c>
      <c r="B618" s="4" t="s">
        <v>112</v>
      </c>
      <c r="C618" s="29">
        <v>20241220</v>
      </c>
      <c r="D618" s="4" t="s">
        <v>7673</v>
      </c>
      <c r="E618" s="4" t="s">
        <v>7674</v>
      </c>
      <c r="F618" s="4" t="s">
        <v>4453</v>
      </c>
      <c r="G618" s="4" t="s">
        <v>116</v>
      </c>
      <c r="H618" s="4" t="s">
        <v>886</v>
      </c>
      <c r="I618" s="4" t="s">
        <v>116</v>
      </c>
      <c r="J618" s="4" t="s">
        <v>116</v>
      </c>
      <c r="K618" s="4" t="s">
        <v>116</v>
      </c>
      <c r="L618" s="4" t="s">
        <v>116</v>
      </c>
      <c r="M618" s="5" t="s">
        <v>7119</v>
      </c>
      <c r="N618" s="5" t="s">
        <v>7653</v>
      </c>
      <c r="O618" s="4" t="s">
        <v>112</v>
      </c>
      <c r="P618" s="6" t="s">
        <v>122</v>
      </c>
      <c r="Q618" s="7" t="s">
        <v>122</v>
      </c>
      <c r="R618" s="7" t="s">
        <v>122</v>
      </c>
      <c r="S618" s="9" t="s">
        <v>7675</v>
      </c>
      <c r="T618" s="30">
        <v>9782746098916</v>
      </c>
      <c r="U618" s="4" t="s">
        <v>124</v>
      </c>
      <c r="V618" s="29">
        <v>9782409005145</v>
      </c>
      <c r="W618" s="4" t="s">
        <v>125</v>
      </c>
      <c r="X618" s="4" t="s">
        <v>126</v>
      </c>
      <c r="Y618" s="4" t="s">
        <v>112</v>
      </c>
      <c r="Z618" s="29">
        <v>2016</v>
      </c>
      <c r="AA618" s="4" t="s">
        <v>127</v>
      </c>
      <c r="AB618" s="4" t="s">
        <v>333</v>
      </c>
      <c r="AC618" s="4" t="s">
        <v>129</v>
      </c>
      <c r="AD618" s="4" t="s">
        <v>130</v>
      </c>
      <c r="AE618" s="4" t="s">
        <v>131</v>
      </c>
      <c r="AF618" s="4" t="s">
        <v>132</v>
      </c>
      <c r="AG618" s="4" t="s">
        <v>133</v>
      </c>
      <c r="AH618" s="4" t="s">
        <v>134</v>
      </c>
      <c r="AI618" s="4" t="s">
        <v>135</v>
      </c>
      <c r="AJ618" s="4" t="s">
        <v>136</v>
      </c>
      <c r="AK618" s="4" t="s">
        <v>137</v>
      </c>
      <c r="AL618" s="4" t="s">
        <v>138</v>
      </c>
      <c r="AM618" s="4" t="s">
        <v>139</v>
      </c>
      <c r="AN618" s="4" t="s">
        <v>140</v>
      </c>
      <c r="AO618" s="4" t="s">
        <v>141</v>
      </c>
      <c r="AP618" s="4" t="s">
        <v>116</v>
      </c>
      <c r="AQ618" s="4" t="s">
        <v>7676</v>
      </c>
      <c r="AR618" s="4" t="s">
        <v>76</v>
      </c>
      <c r="AS618" s="4" t="s">
        <v>7677</v>
      </c>
      <c r="AT618" s="4" t="s">
        <v>4456</v>
      </c>
      <c r="AU618" s="4" t="s">
        <v>2004</v>
      </c>
      <c r="AV618" s="4" t="s">
        <v>2208</v>
      </c>
      <c r="AW618" s="4" t="s">
        <v>4457</v>
      </c>
      <c r="AX618" s="4" t="s">
        <v>4458</v>
      </c>
      <c r="AY618" s="4" t="s">
        <v>2209</v>
      </c>
      <c r="AZ618" s="4" t="s">
        <v>2210</v>
      </c>
      <c r="BA618" s="4" t="s">
        <v>2211</v>
      </c>
      <c r="BB618" s="4" t="s">
        <v>2212</v>
      </c>
      <c r="BC618" s="4" t="s">
        <v>7678</v>
      </c>
      <c r="BD618" s="4" t="s">
        <v>4460</v>
      </c>
      <c r="BE618" s="4" t="s">
        <v>2743</v>
      </c>
      <c r="BF618" s="4" t="s">
        <v>609</v>
      </c>
      <c r="BG618" s="4" t="s">
        <v>3349</v>
      </c>
      <c r="BH618" s="4" t="s">
        <v>2216</v>
      </c>
      <c r="BI618" s="4" t="s">
        <v>1880</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7679</v>
      </c>
      <c r="B619" s="4" t="s">
        <v>112</v>
      </c>
      <c r="C619" s="29">
        <v>20241220</v>
      </c>
      <c r="D619" s="4" t="s">
        <v>7680</v>
      </c>
      <c r="E619" s="4" t="s">
        <v>7681</v>
      </c>
      <c r="F619" s="4" t="s">
        <v>3089</v>
      </c>
      <c r="G619" s="4" t="s">
        <v>116</v>
      </c>
      <c r="H619" s="4" t="s">
        <v>1345</v>
      </c>
      <c r="I619" s="4" t="s">
        <v>116</v>
      </c>
      <c r="J619" s="4" t="s">
        <v>116</v>
      </c>
      <c r="K619" s="4" t="s">
        <v>116</v>
      </c>
      <c r="L619" s="4" t="s">
        <v>116</v>
      </c>
      <c r="M619" s="5" t="s">
        <v>7207</v>
      </c>
      <c r="N619" s="5" t="s">
        <v>3036</v>
      </c>
      <c r="O619" s="4" t="s">
        <v>112</v>
      </c>
      <c r="P619" s="6" t="s">
        <v>122</v>
      </c>
      <c r="Q619" s="7" t="s">
        <v>122</v>
      </c>
      <c r="R619" s="7" t="s">
        <v>122</v>
      </c>
      <c r="S619" s="9" t="s">
        <v>7682</v>
      </c>
      <c r="T619" s="30">
        <v>9782409002878</v>
      </c>
      <c r="U619" s="4" t="s">
        <v>124</v>
      </c>
      <c r="V619" s="29">
        <v>9782409002205</v>
      </c>
      <c r="W619" s="4" t="s">
        <v>125</v>
      </c>
      <c r="X619" s="4" t="s">
        <v>126</v>
      </c>
      <c r="Y619" s="4" t="s">
        <v>112</v>
      </c>
      <c r="Z619" s="29">
        <v>2016</v>
      </c>
      <c r="AA619" s="4" t="s">
        <v>127</v>
      </c>
      <c r="AB619" s="4" t="s">
        <v>128</v>
      </c>
      <c r="AC619" s="4" t="s">
        <v>129</v>
      </c>
      <c r="AD619" s="4" t="s">
        <v>130</v>
      </c>
      <c r="AE619" s="4" t="s">
        <v>131</v>
      </c>
      <c r="AF619" s="4" t="s">
        <v>132</v>
      </c>
      <c r="AG619" s="4" t="s">
        <v>133</v>
      </c>
      <c r="AH619" s="4" t="s">
        <v>134</v>
      </c>
      <c r="AI619" s="4" t="s">
        <v>135</v>
      </c>
      <c r="AJ619" s="4" t="s">
        <v>136</v>
      </c>
      <c r="AK619" s="4" t="s">
        <v>137</v>
      </c>
      <c r="AL619" s="4" t="s">
        <v>138</v>
      </c>
      <c r="AM619" s="4" t="s">
        <v>139</v>
      </c>
      <c r="AN619" s="4" t="s">
        <v>140</v>
      </c>
      <c r="AO619" s="4" t="s">
        <v>141</v>
      </c>
      <c r="AP619" s="4" t="s">
        <v>116</v>
      </c>
      <c r="AQ619" s="4" t="s">
        <v>7683</v>
      </c>
      <c r="AR619" s="4" t="s">
        <v>76</v>
      </c>
      <c r="AS619" s="4" t="s">
        <v>997</v>
      </c>
      <c r="AT619" s="4" t="s">
        <v>1093</v>
      </c>
      <c r="AU619" s="4" t="s">
        <v>7684</v>
      </c>
      <c r="AV619" s="4" t="s">
        <v>7685</v>
      </c>
      <c r="AW619" s="4" t="s">
        <v>7686</v>
      </c>
      <c r="AX619" s="4" t="s">
        <v>7687</v>
      </c>
      <c r="AY619" s="4" t="s">
        <v>4071</v>
      </c>
      <c r="AZ619" s="4" t="s">
        <v>7688</v>
      </c>
      <c r="BA619" s="4" t="s">
        <v>7689</v>
      </c>
      <c r="BB619" s="4" t="s">
        <v>7690</v>
      </c>
      <c r="BC619" s="4" t="s">
        <v>4949</v>
      </c>
      <c r="BD619" s="4" t="s">
        <v>7691</v>
      </c>
      <c r="BE619" s="4" t="s">
        <v>2492</v>
      </c>
      <c r="BF619" s="4" t="s">
        <v>7692</v>
      </c>
      <c r="BG619" s="4" t="s">
        <v>7693</v>
      </c>
      <c r="BH619" s="4" t="s">
        <v>7694</v>
      </c>
      <c r="BI619" s="4" t="s">
        <v>7695</v>
      </c>
      <c r="BJ619" s="4" t="s">
        <v>4653</v>
      </c>
      <c r="BK619" s="4" t="s">
        <v>7696</v>
      </c>
      <c r="BL619" s="4" t="s">
        <v>7697</v>
      </c>
      <c r="BM619" s="4" t="s">
        <v>4655</v>
      </c>
      <c r="BN619" s="4" t="s">
        <v>7698</v>
      </c>
      <c r="BO619" s="4" t="s">
        <v>7699</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7700</v>
      </c>
      <c r="B620" s="4" t="s">
        <v>112</v>
      </c>
      <c r="C620" s="29">
        <v>20241220</v>
      </c>
      <c r="D620" s="4" t="s">
        <v>7701</v>
      </c>
      <c r="E620" s="4" t="s">
        <v>7702</v>
      </c>
      <c r="F620" s="4" t="s">
        <v>7703</v>
      </c>
      <c r="G620" s="4" t="s">
        <v>116</v>
      </c>
      <c r="H620" s="4" t="s">
        <v>116</v>
      </c>
      <c r="I620" s="4" t="s">
        <v>573</v>
      </c>
      <c r="J620" s="4" t="s">
        <v>7704</v>
      </c>
      <c r="K620" s="4" t="s">
        <v>116</v>
      </c>
      <c r="L620" s="4" t="s">
        <v>116</v>
      </c>
      <c r="M620" s="5" t="s">
        <v>7061</v>
      </c>
      <c r="N620" s="5" t="s">
        <v>935</v>
      </c>
      <c r="O620" s="4" t="s">
        <v>112</v>
      </c>
      <c r="P620" s="6" t="s">
        <v>122</v>
      </c>
      <c r="Q620" s="7" t="s">
        <v>122</v>
      </c>
      <c r="R620" s="7" t="s">
        <v>122</v>
      </c>
      <c r="S620" s="9" t="s">
        <v>7705</v>
      </c>
      <c r="T620" s="30">
        <v>9782409005541</v>
      </c>
      <c r="U620" s="4" t="s">
        <v>124</v>
      </c>
      <c r="V620" s="29">
        <v>9782409004643</v>
      </c>
      <c r="W620" s="4" t="s">
        <v>125</v>
      </c>
      <c r="X620" s="4" t="s">
        <v>126</v>
      </c>
      <c r="Y620" s="4" t="s">
        <v>112</v>
      </c>
      <c r="Z620" s="29">
        <v>2016</v>
      </c>
      <c r="AA620" s="4" t="s">
        <v>127</v>
      </c>
      <c r="AB620" s="4" t="s">
        <v>152</v>
      </c>
      <c r="AC620" s="4" t="s">
        <v>129</v>
      </c>
      <c r="AD620" s="4" t="s">
        <v>130</v>
      </c>
      <c r="AE620" s="4" t="s">
        <v>131</v>
      </c>
      <c r="AF620" s="4" t="s">
        <v>132</v>
      </c>
      <c r="AG620" s="4" t="s">
        <v>133</v>
      </c>
      <c r="AH620" s="4" t="s">
        <v>134</v>
      </c>
      <c r="AI620" s="4" t="s">
        <v>135</v>
      </c>
      <c r="AJ620" s="4" t="s">
        <v>136</v>
      </c>
      <c r="AK620" s="4" t="s">
        <v>137</v>
      </c>
      <c r="AL620" s="4" t="s">
        <v>138</v>
      </c>
      <c r="AM620" s="4" t="s">
        <v>139</v>
      </c>
      <c r="AN620" s="4" t="s">
        <v>140</v>
      </c>
      <c r="AO620" s="4" t="s">
        <v>141</v>
      </c>
      <c r="AP620" s="4" t="s">
        <v>116</v>
      </c>
      <c r="AQ620" s="4" t="s">
        <v>7706</v>
      </c>
      <c r="AR620" s="4" t="s">
        <v>76</v>
      </c>
      <c r="AS620" s="4" t="s">
        <v>5636</v>
      </c>
      <c r="AT620" s="4" t="s">
        <v>5636</v>
      </c>
      <c r="AU620" s="4" t="s">
        <v>3411</v>
      </c>
      <c r="AV620" s="4" t="s">
        <v>3411</v>
      </c>
      <c r="AW620" s="4" t="s">
        <v>7707</v>
      </c>
      <c r="AX620" s="4" t="s">
        <v>7707</v>
      </c>
      <c r="AY620" s="4" t="s">
        <v>7708</v>
      </c>
      <c r="AZ620" s="4" t="s">
        <v>7709</v>
      </c>
      <c r="BA620" s="4" t="s">
        <v>7710</v>
      </c>
      <c r="BB620" s="4" t="s">
        <v>7711</v>
      </c>
      <c r="BC620" s="4" t="s">
        <v>7712</v>
      </c>
      <c r="BD620" s="4" t="s">
        <v>7713</v>
      </c>
      <c r="BE620" s="4" t="s">
        <v>7714</v>
      </c>
      <c r="BF620" s="4" t="s">
        <v>7714</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7715</v>
      </c>
      <c r="B621" s="4" t="s">
        <v>112</v>
      </c>
      <c r="C621" s="29">
        <v>20241220</v>
      </c>
      <c r="D621" s="4" t="s">
        <v>7716</v>
      </c>
      <c r="E621" s="4" t="s">
        <v>7717</v>
      </c>
      <c r="F621" s="4" t="s">
        <v>7718</v>
      </c>
      <c r="G621" s="4" t="s">
        <v>116</v>
      </c>
      <c r="H621" s="4" t="s">
        <v>7719</v>
      </c>
      <c r="I621" s="4" t="s">
        <v>116</v>
      </c>
      <c r="J621" s="4" t="s">
        <v>116</v>
      </c>
      <c r="K621" s="4" t="s">
        <v>116</v>
      </c>
      <c r="L621" s="4" t="s">
        <v>116</v>
      </c>
      <c r="M621" s="5" t="s">
        <v>7720</v>
      </c>
      <c r="N621" s="5" t="s">
        <v>7721</v>
      </c>
      <c r="O621" s="4" t="s">
        <v>112</v>
      </c>
      <c r="P621" s="6" t="s">
        <v>122</v>
      </c>
      <c r="Q621" s="7" t="s">
        <v>122</v>
      </c>
      <c r="R621" s="7" t="s">
        <v>122</v>
      </c>
      <c r="S621" s="9" t="s">
        <v>7722</v>
      </c>
      <c r="T621" s="30">
        <v>9782746097988</v>
      </c>
      <c r="U621" s="4" t="s">
        <v>124</v>
      </c>
      <c r="V621" s="29">
        <v>9782746097100</v>
      </c>
      <c r="W621" s="4" t="s">
        <v>125</v>
      </c>
      <c r="X621" s="4" t="s">
        <v>126</v>
      </c>
      <c r="Y621" s="4" t="s">
        <v>112</v>
      </c>
      <c r="Z621" s="29">
        <v>2015</v>
      </c>
      <c r="AA621" s="4" t="s">
        <v>127</v>
      </c>
      <c r="AB621" s="4" t="s">
        <v>260</v>
      </c>
      <c r="AC621" s="4" t="s">
        <v>129</v>
      </c>
      <c r="AD621" s="4" t="s">
        <v>130</v>
      </c>
      <c r="AE621" s="4" t="s">
        <v>131</v>
      </c>
      <c r="AF621" s="4" t="s">
        <v>132</v>
      </c>
      <c r="AG621" s="4" t="s">
        <v>133</v>
      </c>
      <c r="AH621" s="4" t="s">
        <v>134</v>
      </c>
      <c r="AI621" s="4" t="s">
        <v>135</v>
      </c>
      <c r="AJ621" s="4" t="s">
        <v>136</v>
      </c>
      <c r="AK621" s="4" t="s">
        <v>137</v>
      </c>
      <c r="AL621" s="4" t="s">
        <v>138</v>
      </c>
      <c r="AM621" s="4" t="s">
        <v>139</v>
      </c>
      <c r="AN621" s="4" t="s">
        <v>140</v>
      </c>
      <c r="AO621" s="4" t="s">
        <v>141</v>
      </c>
      <c r="AP621" s="4" t="s">
        <v>116</v>
      </c>
      <c r="AQ621" s="4" t="s">
        <v>7723</v>
      </c>
      <c r="AR621" s="4" t="s">
        <v>76</v>
      </c>
      <c r="AS621" s="4" t="s">
        <v>7724</v>
      </c>
      <c r="AT621" s="4" t="s">
        <v>7725</v>
      </c>
      <c r="AU621" s="4" t="s">
        <v>7726</v>
      </c>
      <c r="AV621" s="4" t="s">
        <v>7727</v>
      </c>
      <c r="AW621" s="4" t="s">
        <v>3400</v>
      </c>
      <c r="AX621" s="4" t="s">
        <v>7728</v>
      </c>
      <c r="AY621" s="4" t="s">
        <v>7729</v>
      </c>
      <c r="AZ621" s="4" t="s">
        <v>7730</v>
      </c>
      <c r="BA621" s="4" t="s">
        <v>7731</v>
      </c>
      <c r="BB621" s="4" t="s">
        <v>7732</v>
      </c>
      <c r="BC621" s="4" t="s">
        <v>7733</v>
      </c>
      <c r="BD621" s="4" t="s">
        <v>7734</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7735</v>
      </c>
      <c r="B622" s="4" t="s">
        <v>112</v>
      </c>
      <c r="C622" s="29">
        <v>20241220</v>
      </c>
      <c r="D622" s="4" t="s">
        <v>7736</v>
      </c>
      <c r="E622" s="4" t="s">
        <v>7737</v>
      </c>
      <c r="F622" s="4" t="s">
        <v>7738</v>
      </c>
      <c r="G622" s="4" t="s">
        <v>116</v>
      </c>
      <c r="H622" s="4" t="s">
        <v>7739</v>
      </c>
      <c r="I622" s="4" t="s">
        <v>116</v>
      </c>
      <c r="J622" s="4" t="s">
        <v>116</v>
      </c>
      <c r="K622" s="4" t="s">
        <v>116</v>
      </c>
      <c r="L622" s="4" t="s">
        <v>116</v>
      </c>
      <c r="M622" s="5" t="s">
        <v>7740</v>
      </c>
      <c r="N622" s="5" t="s">
        <v>7741</v>
      </c>
      <c r="O622" s="4" t="s">
        <v>112</v>
      </c>
      <c r="P622" s="6" t="s">
        <v>122</v>
      </c>
      <c r="Q622" s="7" t="s">
        <v>122</v>
      </c>
      <c r="R622" s="7" t="s">
        <v>122</v>
      </c>
      <c r="S622" s="9" t="s">
        <v>7742</v>
      </c>
      <c r="T622" s="30">
        <v>9782746099678</v>
      </c>
      <c r="U622" s="4" t="s">
        <v>124</v>
      </c>
      <c r="V622" s="29">
        <v>9782746096509</v>
      </c>
      <c r="W622" s="4" t="s">
        <v>125</v>
      </c>
      <c r="X622" s="4" t="s">
        <v>126</v>
      </c>
      <c r="Y622" s="4" t="s">
        <v>112</v>
      </c>
      <c r="Z622" s="29">
        <v>2015</v>
      </c>
      <c r="AA622" s="4" t="s">
        <v>127</v>
      </c>
      <c r="AB622" s="4" t="s">
        <v>260</v>
      </c>
      <c r="AC622" s="4" t="s">
        <v>129</v>
      </c>
      <c r="AD622" s="4" t="s">
        <v>130</v>
      </c>
      <c r="AE622" s="4" t="s">
        <v>131</v>
      </c>
      <c r="AF622" s="4" t="s">
        <v>132</v>
      </c>
      <c r="AG622" s="4" t="s">
        <v>133</v>
      </c>
      <c r="AH622" s="4" t="s">
        <v>134</v>
      </c>
      <c r="AI622" s="4" t="s">
        <v>135</v>
      </c>
      <c r="AJ622" s="4" t="s">
        <v>136</v>
      </c>
      <c r="AK622" s="4" t="s">
        <v>137</v>
      </c>
      <c r="AL622" s="4" t="s">
        <v>138</v>
      </c>
      <c r="AM622" s="4" t="s">
        <v>139</v>
      </c>
      <c r="AN622" s="4" t="s">
        <v>140</v>
      </c>
      <c r="AO622" s="4" t="s">
        <v>141</v>
      </c>
      <c r="AP622" s="4" t="s">
        <v>116</v>
      </c>
      <c r="AQ622" s="4" t="s">
        <v>7743</v>
      </c>
      <c r="AR622" s="4" t="s">
        <v>76</v>
      </c>
      <c r="AS622" s="4" t="s">
        <v>1920</v>
      </c>
      <c r="AT622" s="4" t="s">
        <v>7744</v>
      </c>
      <c r="AU622" s="4" t="s">
        <v>7745</v>
      </c>
      <c r="AV622" s="4" t="s">
        <v>7746</v>
      </c>
      <c r="AW622" s="4" t="s">
        <v>7747</v>
      </c>
      <c r="AX622" s="4" t="s">
        <v>116</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7748</v>
      </c>
      <c r="B623" s="4" t="s">
        <v>112</v>
      </c>
      <c r="C623" s="29">
        <v>20241220</v>
      </c>
      <c r="D623" s="4" t="s">
        <v>7749</v>
      </c>
      <c r="E623" s="4" t="s">
        <v>473</v>
      </c>
      <c r="F623" s="4" t="s">
        <v>4905</v>
      </c>
      <c r="G623" s="4" t="s">
        <v>116</v>
      </c>
      <c r="H623" s="4" t="s">
        <v>4906</v>
      </c>
      <c r="I623" s="4" t="s">
        <v>116</v>
      </c>
      <c r="J623" s="4" t="s">
        <v>116</v>
      </c>
      <c r="K623" s="4" t="s">
        <v>116</v>
      </c>
      <c r="L623" s="4" t="s">
        <v>116</v>
      </c>
      <c r="M623" s="5" t="s">
        <v>7740</v>
      </c>
      <c r="N623" s="5" t="s">
        <v>7750</v>
      </c>
      <c r="O623" s="4" t="s">
        <v>112</v>
      </c>
      <c r="P623" s="6" t="s">
        <v>122</v>
      </c>
      <c r="Q623" s="7" t="s">
        <v>122</v>
      </c>
      <c r="R623" s="7" t="s">
        <v>122</v>
      </c>
      <c r="S623" s="9" t="s">
        <v>7751</v>
      </c>
      <c r="T623" s="30">
        <v>9782746099579</v>
      </c>
      <c r="U623" s="4" t="s">
        <v>124</v>
      </c>
      <c r="V623" s="29">
        <v>9782746098312</v>
      </c>
      <c r="W623" s="4" t="s">
        <v>125</v>
      </c>
      <c r="X623" s="4" t="s">
        <v>126</v>
      </c>
      <c r="Y623" s="4" t="s">
        <v>112</v>
      </c>
      <c r="Z623" s="29">
        <v>2015</v>
      </c>
      <c r="AA623" s="4" t="s">
        <v>127</v>
      </c>
      <c r="AB623" s="4" t="s">
        <v>164</v>
      </c>
      <c r="AC623" s="4" t="s">
        <v>129</v>
      </c>
      <c r="AD623" s="4" t="s">
        <v>130</v>
      </c>
      <c r="AE623" s="4" t="s">
        <v>131</v>
      </c>
      <c r="AF623" s="4" t="s">
        <v>132</v>
      </c>
      <c r="AG623" s="4" t="s">
        <v>133</v>
      </c>
      <c r="AH623" s="4" t="s">
        <v>134</v>
      </c>
      <c r="AI623" s="4" t="s">
        <v>135</v>
      </c>
      <c r="AJ623" s="4" t="s">
        <v>136</v>
      </c>
      <c r="AK623" s="4" t="s">
        <v>137</v>
      </c>
      <c r="AL623" s="4" t="s">
        <v>138</v>
      </c>
      <c r="AM623" s="4" t="s">
        <v>139</v>
      </c>
      <c r="AN623" s="4" t="s">
        <v>140</v>
      </c>
      <c r="AO623" s="4" t="s">
        <v>141</v>
      </c>
      <c r="AP623" s="4" t="s">
        <v>116</v>
      </c>
      <c r="AQ623" s="4" t="s">
        <v>7752</v>
      </c>
      <c r="AR623" s="4" t="s">
        <v>76</v>
      </c>
      <c r="AS623" s="4" t="s">
        <v>479</v>
      </c>
      <c r="AT623" s="4" t="s">
        <v>480</v>
      </c>
      <c r="AU623" s="4" t="s">
        <v>481</v>
      </c>
      <c r="AV623" s="4" t="s">
        <v>483</v>
      </c>
      <c r="AW623" s="4" t="s">
        <v>484</v>
      </c>
      <c r="AX623" s="4" t="s">
        <v>282</v>
      </c>
      <c r="AY623" s="4" t="s">
        <v>485</v>
      </c>
      <c r="AZ623" s="4" t="s">
        <v>7753</v>
      </c>
      <c r="BA623" s="4" t="s">
        <v>486</v>
      </c>
      <c r="BB623" s="4" t="s">
        <v>7754</v>
      </c>
      <c r="BC623" s="4" t="s">
        <v>489</v>
      </c>
      <c r="BD623" s="4" t="s">
        <v>490</v>
      </c>
      <c r="BE623" s="4" t="s">
        <v>2901</v>
      </c>
      <c r="BF623" s="4" t="s">
        <v>7755</v>
      </c>
      <c r="BG623" s="4" t="s">
        <v>492</v>
      </c>
      <c r="BH623" s="4" t="s">
        <v>7756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7757</v>
      </c>
      <c r="B624" s="4" t="s">
        <v>112</v>
      </c>
      <c r="C624" s="29">
        <v>20241220</v>
      </c>
      <c r="D624" s="4" t="s">
        <v>7758</v>
      </c>
      <c r="E624" s="4" t="s">
        <v>4929</v>
      </c>
      <c r="F624" s="4" t="s">
        <v>7759</v>
      </c>
      <c r="G624" s="4" t="s">
        <v>116</v>
      </c>
      <c r="H624" s="4" t="s">
        <v>4931</v>
      </c>
      <c r="I624" s="4" t="s">
        <v>7760</v>
      </c>
      <c r="J624" s="4" t="s">
        <v>116</v>
      </c>
      <c r="K624" s="4" t="s">
        <v>116</v>
      </c>
      <c r="L624" s="4" t="s">
        <v>116</v>
      </c>
      <c r="M624" s="5" t="s">
        <v>7761</v>
      </c>
      <c r="N624" s="5" t="s">
        <v>5416</v>
      </c>
      <c r="O624" s="4" t="s">
        <v>112</v>
      </c>
      <c r="P624" s="6" t="s">
        <v>122</v>
      </c>
      <c r="Q624" s="7" t="s">
        <v>122</v>
      </c>
      <c r="R624" s="7" t="s">
        <v>122</v>
      </c>
      <c r="S624" s="9" t="s">
        <v>7762</v>
      </c>
      <c r="T624" s="30">
        <v>9782746094628</v>
      </c>
      <c r="U624" s="4" t="s">
        <v>124</v>
      </c>
      <c r="V624" s="29">
        <v>9782746093317</v>
      </c>
      <c r="W624" s="4" t="s">
        <v>125</v>
      </c>
      <c r="X624" s="4" t="s">
        <v>126</v>
      </c>
      <c r="Y624" s="4" t="s">
        <v>112</v>
      </c>
      <c r="Z624" s="29">
        <v>2015</v>
      </c>
      <c r="AA624" s="4" t="s">
        <v>127</v>
      </c>
      <c r="AB624" s="4" t="s">
        <v>152</v>
      </c>
      <c r="AC624" s="4" t="s">
        <v>129</v>
      </c>
      <c r="AD624" s="4" t="s">
        <v>130</v>
      </c>
      <c r="AE624" s="4" t="s">
        <v>131</v>
      </c>
      <c r="AF624" s="4" t="s">
        <v>132</v>
      </c>
      <c r="AG624" s="4" t="s">
        <v>133</v>
      </c>
      <c r="AH624" s="4" t="s">
        <v>134</v>
      </c>
      <c r="AI624" s="4" t="s">
        <v>135</v>
      </c>
      <c r="AJ624" s="4" t="s">
        <v>136</v>
      </c>
      <c r="AK624" s="4" t="s">
        <v>137</v>
      </c>
      <c r="AL624" s="4" t="s">
        <v>138</v>
      </c>
      <c r="AM624" s="4" t="s">
        <v>139</v>
      </c>
      <c r="AN624" s="4" t="s">
        <v>140</v>
      </c>
      <c r="AO624" s="4" t="s">
        <v>141</v>
      </c>
      <c r="AP624" s="4" t="s">
        <v>116</v>
      </c>
      <c r="AQ624" s="4" t="s">
        <v>7763</v>
      </c>
      <c r="AR624" s="4" t="s">
        <v>76</v>
      </c>
      <c r="AS624" s="4" t="s">
        <v>4935</v>
      </c>
      <c r="AT624" s="4" t="s">
        <v>1832</v>
      </c>
      <c r="AU624" s="4" t="s">
        <v>4936</v>
      </c>
      <c r="AV624" s="4" t="s">
        <v>1833</v>
      </c>
      <c r="AW624" s="4" t="s">
        <v>4938</v>
      </c>
      <c r="AX624" s="4" t="s">
        <v>1836</v>
      </c>
      <c r="AY624" s="4" t="s">
        <v>4939</v>
      </c>
      <c r="AZ624" s="4" t="s">
        <v>7764</v>
      </c>
      <c r="BA624" s="4" t="s">
        <v>2492</v>
      </c>
      <c r="BB624" s="4" t="s">
        <v>4940</v>
      </c>
      <c r="BC624" s="4" t="s">
        <v>1822</v>
      </c>
      <c r="BD624" s="4" t="s">
        <v>1880</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7765</v>
      </c>
      <c r="B625" s="4" t="s">
        <v>112</v>
      </c>
      <c r="C625" s="29">
        <v>20241220</v>
      </c>
      <c r="D625" s="4" t="s">
        <v>7766</v>
      </c>
      <c r="E625" s="4" t="s">
        <v>7767</v>
      </c>
      <c r="F625" s="4" t="s">
        <v>572</v>
      </c>
      <c r="G625" s="4" t="s">
        <v>116</v>
      </c>
      <c r="H625" s="4" t="s">
        <v>573</v>
      </c>
      <c r="I625" s="4" t="s">
        <v>116</v>
      </c>
      <c r="J625" s="4" t="s">
        <v>116</v>
      </c>
      <c r="K625" s="4" t="s">
        <v>116</v>
      </c>
      <c r="L625" s="4" t="s">
        <v>116</v>
      </c>
      <c r="M625" s="5" t="s">
        <v>7740</v>
      </c>
      <c r="N625" s="5" t="s">
        <v>383</v>
      </c>
      <c r="O625" s="4" t="s">
        <v>112</v>
      </c>
      <c r="P625" s="6" t="s">
        <v>122</v>
      </c>
      <c r="Q625" s="7" t="s">
        <v>122</v>
      </c>
      <c r="R625" s="7" t="s">
        <v>122</v>
      </c>
      <c r="S625" s="9" t="s">
        <v>7768</v>
      </c>
      <c r="T625" s="30">
        <v>9782746099494</v>
      </c>
      <c r="U625" s="4" t="s">
        <v>124</v>
      </c>
      <c r="V625" s="29">
        <v>9782746098350</v>
      </c>
      <c r="W625" s="4" t="s">
        <v>125</v>
      </c>
      <c r="X625" s="4" t="s">
        <v>126</v>
      </c>
      <c r="Y625" s="4" t="s">
        <v>112</v>
      </c>
      <c r="Z625" s="29">
        <v>2015</v>
      </c>
      <c r="AA625" s="4" t="s">
        <v>127</v>
      </c>
      <c r="AB625" s="4" t="s">
        <v>385</v>
      </c>
      <c r="AC625" s="4" t="s">
        <v>129</v>
      </c>
      <c r="AD625" s="4" t="s">
        <v>130</v>
      </c>
      <c r="AE625" s="4" t="s">
        <v>131</v>
      </c>
      <c r="AF625" s="4" t="s">
        <v>132</v>
      </c>
      <c r="AG625" s="4" t="s">
        <v>133</v>
      </c>
      <c r="AH625" s="4" t="s">
        <v>134</v>
      </c>
      <c r="AI625" s="4" t="s">
        <v>135</v>
      </c>
      <c r="AJ625" s="4" t="s">
        <v>136</v>
      </c>
      <c r="AK625" s="4" t="s">
        <v>137</v>
      </c>
      <c r="AL625" s="4" t="s">
        <v>138</v>
      </c>
      <c r="AM625" s="4" t="s">
        <v>139</v>
      </c>
      <c r="AN625" s="4" t="s">
        <v>140</v>
      </c>
      <c r="AO625" s="4" t="s">
        <v>141</v>
      </c>
      <c r="AP625" s="4" t="s">
        <v>116</v>
      </c>
      <c r="AQ625" s="4" t="s">
        <v>7769</v>
      </c>
      <c r="AR625" s="4" t="s">
        <v>76</v>
      </c>
      <c r="AS625" s="4" t="s">
        <v>4680</v>
      </c>
      <c r="AT625" s="4" t="s">
        <v>7770</v>
      </c>
      <c r="AU625" s="4" t="s">
        <v>7771</v>
      </c>
      <c r="AV625" s="4" t="s">
        <v>7772</v>
      </c>
      <c r="AW625" s="4" t="s">
        <v>7773</v>
      </c>
      <c r="AX625" s="4" t="s">
        <v>1909</v>
      </c>
      <c r="AY625" s="4" t="s">
        <v>3235</v>
      </c>
      <c r="AZ625" s="4" t="s">
        <v>7774</v>
      </c>
      <c r="BA625" s="4" t="s">
        <v>3273</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7775</v>
      </c>
      <c r="B626" s="4" t="s">
        <v>112</v>
      </c>
      <c r="C626" s="29">
        <v>20241220</v>
      </c>
      <c r="D626" s="4" t="s">
        <v>7776</v>
      </c>
      <c r="E626" s="4" t="s">
        <v>7777</v>
      </c>
      <c r="F626" s="4" t="s">
        <v>4041</v>
      </c>
      <c r="G626" s="4" t="s">
        <v>116</v>
      </c>
      <c r="H626" s="4" t="s">
        <v>217</v>
      </c>
      <c r="I626" s="4" t="s">
        <v>116</v>
      </c>
      <c r="J626" s="4" t="s">
        <v>116</v>
      </c>
      <c r="K626" s="4" t="s">
        <v>116</v>
      </c>
      <c r="L626" s="4" t="s">
        <v>116</v>
      </c>
      <c r="M626" s="5" t="s">
        <v>7778</v>
      </c>
      <c r="N626" s="5" t="s">
        <v>7779</v>
      </c>
      <c r="O626" s="4" t="s">
        <v>112</v>
      </c>
      <c r="P626" s="6" t="s">
        <v>122</v>
      </c>
      <c r="Q626" s="7" t="s">
        <v>122</v>
      </c>
      <c r="R626" s="7" t="s">
        <v>122</v>
      </c>
      <c r="S626" s="9" t="s">
        <v>7780</v>
      </c>
      <c r="T626" s="30">
        <v>9782746096387</v>
      </c>
      <c r="U626" s="4" t="s">
        <v>124</v>
      </c>
      <c r="V626" s="29">
        <v>9782746095038</v>
      </c>
      <c r="W626" s="4" t="s">
        <v>125</v>
      </c>
      <c r="X626" s="4" t="s">
        <v>126</v>
      </c>
      <c r="Y626" s="4" t="s">
        <v>112</v>
      </c>
      <c r="Z626" s="29">
        <v>2015</v>
      </c>
      <c r="AA626" s="4" t="s">
        <v>127</v>
      </c>
      <c r="AB626" s="4" t="s">
        <v>164</v>
      </c>
      <c r="AC626" s="4" t="s">
        <v>129</v>
      </c>
      <c r="AD626" s="4" t="s">
        <v>130</v>
      </c>
      <c r="AE626" s="4" t="s">
        <v>131</v>
      </c>
      <c r="AF626" s="4" t="s">
        <v>132</v>
      </c>
      <c r="AG626" s="4" t="s">
        <v>133</v>
      </c>
      <c r="AH626" s="4" t="s">
        <v>134</v>
      </c>
      <c r="AI626" s="4" t="s">
        <v>135</v>
      </c>
      <c r="AJ626" s="4" t="s">
        <v>136</v>
      </c>
      <c r="AK626" s="4" t="s">
        <v>137</v>
      </c>
      <c r="AL626" s="4" t="s">
        <v>138</v>
      </c>
      <c r="AM626" s="4" t="s">
        <v>139</v>
      </c>
      <c r="AN626" s="4" t="s">
        <v>140</v>
      </c>
      <c r="AO626" s="4" t="s">
        <v>141</v>
      </c>
      <c r="AP626" s="4" t="s">
        <v>116</v>
      </c>
      <c r="AQ626" s="4" t="s">
        <v>7781</v>
      </c>
      <c r="AR626" s="4" t="s">
        <v>76</v>
      </c>
      <c r="AS626" s="4" t="s">
        <v>224</v>
      </c>
      <c r="AT626" s="4" t="s">
        <v>225</v>
      </c>
      <c r="AU626" s="4" t="s">
        <v>228</v>
      </c>
      <c r="AV626" s="4" t="s">
        <v>229</v>
      </c>
      <c r="AW626" s="4" t="s">
        <v>7782</v>
      </c>
      <c r="AX626" s="4" t="s">
        <v>1482</v>
      </c>
      <c r="AY626" s="4" t="s">
        <v>7783</v>
      </c>
      <c r="AZ626" s="4" t="s">
        <v>230</v>
      </c>
      <c r="BA626" s="4" t="s">
        <v>231</v>
      </c>
      <c r="BB626" s="4" t="s">
        <v>236</v>
      </c>
      <c r="BC626" s="4" t="s">
        <v>237</v>
      </c>
      <c r="BD626" s="4" t="s">
        <v>238</v>
      </c>
      <c r="BE626" s="4" t="s">
        <v>239</v>
      </c>
      <c r="BF626" s="4" t="s">
        <v>7784</v>
      </c>
      <c r="BG626" s="4" t="s">
        <v>240</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7785</v>
      </c>
      <c r="B627" s="4" t="s">
        <v>112</v>
      </c>
      <c r="C627" s="29">
        <v>20241220</v>
      </c>
      <c r="D627" s="4" t="s">
        <v>7786</v>
      </c>
      <c r="E627" s="4" t="s">
        <v>303</v>
      </c>
      <c r="F627" s="4" t="s">
        <v>304</v>
      </c>
      <c r="G627" s="4" t="s">
        <v>116</v>
      </c>
      <c r="H627" s="4" t="s">
        <v>305</v>
      </c>
      <c r="I627" s="4" t="s">
        <v>306</v>
      </c>
      <c r="J627" s="4" t="s">
        <v>116</v>
      </c>
      <c r="K627" s="4" t="s">
        <v>116</v>
      </c>
      <c r="L627" s="4" t="s">
        <v>116</v>
      </c>
      <c r="M627" s="5" t="s">
        <v>7787</v>
      </c>
      <c r="N627" s="5" t="s">
        <v>7788</v>
      </c>
      <c r="O627" s="4" t="s">
        <v>112</v>
      </c>
      <c r="P627" s="6" t="s">
        <v>122</v>
      </c>
      <c r="Q627" s="7" t="s">
        <v>122</v>
      </c>
      <c r="R627" s="7" t="s">
        <v>122</v>
      </c>
      <c r="S627" s="9" t="s">
        <v>7789</v>
      </c>
      <c r="T627" s="30">
        <v>9782746097650</v>
      </c>
      <c r="U627" s="4" t="s">
        <v>124</v>
      </c>
      <c r="V627" s="29">
        <v>9782746097025</v>
      </c>
      <c r="W627" s="4" t="s">
        <v>125</v>
      </c>
      <c r="X627" s="4" t="s">
        <v>126</v>
      </c>
      <c r="Y627" s="4" t="s">
        <v>112</v>
      </c>
      <c r="Z627" s="29">
        <v>2015</v>
      </c>
      <c r="AA627" s="4" t="s">
        <v>127</v>
      </c>
      <c r="AB627" s="4" t="s">
        <v>164</v>
      </c>
      <c r="AC627" s="4" t="s">
        <v>129</v>
      </c>
      <c r="AD627" s="4" t="s">
        <v>130</v>
      </c>
      <c r="AE627" s="4" t="s">
        <v>131</v>
      </c>
      <c r="AF627" s="4" t="s">
        <v>132</v>
      </c>
      <c r="AG627" s="4" t="s">
        <v>133</v>
      </c>
      <c r="AH627" s="4" t="s">
        <v>134</v>
      </c>
      <c r="AI627" s="4" t="s">
        <v>135</v>
      </c>
      <c r="AJ627" s="4" t="s">
        <v>136</v>
      </c>
      <c r="AK627" s="4" t="s">
        <v>137</v>
      </c>
      <c r="AL627" s="4" t="s">
        <v>138</v>
      </c>
      <c r="AM627" s="4" t="s">
        <v>139</v>
      </c>
      <c r="AN627" s="4" t="s">
        <v>140</v>
      </c>
      <c r="AO627" s="4" t="s">
        <v>141</v>
      </c>
      <c r="AP627" s="4" t="s">
        <v>116</v>
      </c>
      <c r="AQ627" s="4" t="s">
        <v>7790</v>
      </c>
      <c r="AR627" s="4" t="s">
        <v>76</v>
      </c>
      <c r="AS627" s="4" t="s">
        <v>310</v>
      </c>
      <c r="AT627" s="4" t="s">
        <v>311</v>
      </c>
      <c r="AU627" s="4" t="s">
        <v>312</v>
      </c>
      <c r="AV627" s="4" t="s">
        <v>313</v>
      </c>
      <c r="AW627" s="4" t="s">
        <v>314</v>
      </c>
      <c r="AX627" s="4" t="s">
        <v>7791</v>
      </c>
      <c r="AY627" s="4" t="s">
        <v>315</v>
      </c>
      <c r="AZ627" s="4" t="s">
        <v>316</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7792</v>
      </c>
      <c r="B628" s="4" t="s">
        <v>112</v>
      </c>
      <c r="C628" s="29">
        <v>20241220</v>
      </c>
      <c r="D628" s="4" t="s">
        <v>7793</v>
      </c>
      <c r="E628" s="4" t="s">
        <v>303</v>
      </c>
      <c r="F628" s="4" t="s">
        <v>304</v>
      </c>
      <c r="G628" s="4" t="s">
        <v>116</v>
      </c>
      <c r="H628" s="4" t="s">
        <v>305</v>
      </c>
      <c r="I628" s="4" t="s">
        <v>306</v>
      </c>
      <c r="J628" s="4" t="s">
        <v>116</v>
      </c>
      <c r="K628" s="4" t="s">
        <v>116</v>
      </c>
      <c r="L628" s="4" t="s">
        <v>116</v>
      </c>
      <c r="M628" s="5" t="s">
        <v>7794</v>
      </c>
      <c r="N628" s="5" t="s">
        <v>7795</v>
      </c>
      <c r="O628" s="4" t="s">
        <v>112</v>
      </c>
      <c r="P628" s="6" t="s">
        <v>122</v>
      </c>
      <c r="Q628" s="7" t="s">
        <v>122</v>
      </c>
      <c r="R628" s="7" t="s">
        <v>122</v>
      </c>
      <c r="S628" s="9" t="s">
        <v>7796</v>
      </c>
      <c r="T628" s="30">
        <v>9782746099111</v>
      </c>
      <c r="U628" s="4" t="s">
        <v>124</v>
      </c>
      <c r="V628" s="29">
        <v>9782746097896</v>
      </c>
      <c r="W628" s="4" t="s">
        <v>125</v>
      </c>
      <c r="X628" s="4" t="s">
        <v>126</v>
      </c>
      <c r="Y628" s="4" t="s">
        <v>112</v>
      </c>
      <c r="Z628" s="29">
        <v>2015</v>
      </c>
      <c r="AA628" s="4" t="s">
        <v>127</v>
      </c>
      <c r="AB628" s="4" t="s">
        <v>164</v>
      </c>
      <c r="AC628" s="4" t="s">
        <v>129</v>
      </c>
      <c r="AD628" s="4" t="s">
        <v>130</v>
      </c>
      <c r="AE628" s="4" t="s">
        <v>131</v>
      </c>
      <c r="AF628" s="4" t="s">
        <v>132</v>
      </c>
      <c r="AG628" s="4" t="s">
        <v>133</v>
      </c>
      <c r="AH628" s="4" t="s">
        <v>134</v>
      </c>
      <c r="AI628" s="4" t="s">
        <v>135</v>
      </c>
      <c r="AJ628" s="4" t="s">
        <v>136</v>
      </c>
      <c r="AK628" s="4" t="s">
        <v>137</v>
      </c>
      <c r="AL628" s="4" t="s">
        <v>138</v>
      </c>
      <c r="AM628" s="4" t="s">
        <v>139</v>
      </c>
      <c r="AN628" s="4" t="s">
        <v>140</v>
      </c>
      <c r="AO628" s="4" t="s">
        <v>141</v>
      </c>
      <c r="AP628" s="4" t="s">
        <v>116</v>
      </c>
      <c r="AQ628" s="4" t="s">
        <v>7797</v>
      </c>
      <c r="AR628" s="4" t="s">
        <v>76</v>
      </c>
      <c r="AS628" s="4" t="s">
        <v>310</v>
      </c>
      <c r="AT628" s="4" t="s">
        <v>310</v>
      </c>
      <c r="AU628" s="4" t="s">
        <v>311</v>
      </c>
      <c r="AV628" s="4" t="s">
        <v>7123</v>
      </c>
      <c r="AW628" s="4" t="s">
        <v>312</v>
      </c>
      <c r="AX628" s="4" t="s">
        <v>313</v>
      </c>
      <c r="AY628" s="4" t="s">
        <v>918</v>
      </c>
      <c r="AZ628" s="4" t="s">
        <v>314</v>
      </c>
      <c r="BA628" s="4" t="s">
        <v>7798</v>
      </c>
      <c r="BB628" s="4" t="s">
        <v>315</v>
      </c>
      <c r="BC628" s="4" t="s">
        <v>316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7799</v>
      </c>
      <c r="B629" s="4" t="s">
        <v>112</v>
      </c>
      <c r="C629" s="29">
        <v>20241220</v>
      </c>
      <c r="D629" s="4" t="s">
        <v>7800</v>
      </c>
      <c r="E629" s="4" t="s">
        <v>3544</v>
      </c>
      <c r="F629" s="4" t="s">
        <v>7801</v>
      </c>
      <c r="G629" s="4" t="s">
        <v>116</v>
      </c>
      <c r="H629" s="4" t="s">
        <v>7802</v>
      </c>
      <c r="I629" s="4" t="s">
        <v>116</v>
      </c>
      <c r="J629" s="4" t="s">
        <v>116</v>
      </c>
      <c r="K629" s="4" t="s">
        <v>116</v>
      </c>
      <c r="L629" s="4" t="s">
        <v>116</v>
      </c>
      <c r="M629" s="5" t="s">
        <v>7803</v>
      </c>
      <c r="N629" s="5" t="s">
        <v>3243</v>
      </c>
      <c r="O629" s="4" t="s">
        <v>112</v>
      </c>
      <c r="P629" s="6" t="s">
        <v>122</v>
      </c>
      <c r="Q629" s="7" t="s">
        <v>122</v>
      </c>
      <c r="R629" s="7" t="s">
        <v>122</v>
      </c>
      <c r="S629" s="9" t="s">
        <v>7804</v>
      </c>
      <c r="T629" s="30">
        <v>9782746096882</v>
      </c>
      <c r="U629" s="4" t="s">
        <v>124</v>
      </c>
      <c r="V629" s="29">
        <v>9782746091603</v>
      </c>
      <c r="W629" s="4" t="s">
        <v>125</v>
      </c>
      <c r="X629" s="4" t="s">
        <v>126</v>
      </c>
      <c r="Y629" s="4" t="s">
        <v>112</v>
      </c>
      <c r="Z629" s="29">
        <v>2015</v>
      </c>
      <c r="AA629" s="4" t="s">
        <v>127</v>
      </c>
      <c r="AB629" s="4" t="s">
        <v>164</v>
      </c>
      <c r="AC629" s="4" t="s">
        <v>129</v>
      </c>
      <c r="AD629" s="4" t="s">
        <v>130</v>
      </c>
      <c r="AE629" s="4" t="s">
        <v>131</v>
      </c>
      <c r="AF629" s="4" t="s">
        <v>132</v>
      </c>
      <c r="AG629" s="4" t="s">
        <v>133</v>
      </c>
      <c r="AH629" s="4" t="s">
        <v>134</v>
      </c>
      <c r="AI629" s="4" t="s">
        <v>135</v>
      </c>
      <c r="AJ629" s="4" t="s">
        <v>136</v>
      </c>
      <c r="AK629" s="4" t="s">
        <v>137</v>
      </c>
      <c r="AL629" s="4" t="s">
        <v>138</v>
      </c>
      <c r="AM629" s="4" t="s">
        <v>139</v>
      </c>
      <c r="AN629" s="4" t="s">
        <v>140</v>
      </c>
      <c r="AO629" s="4" t="s">
        <v>141</v>
      </c>
      <c r="AP629" s="4" t="s">
        <v>116</v>
      </c>
      <c r="AQ629" s="4" t="s">
        <v>7805</v>
      </c>
      <c r="AR629" s="4" t="s">
        <v>76</v>
      </c>
      <c r="AS629" s="4" t="s">
        <v>7806</v>
      </c>
      <c r="AT629" s="4" t="s">
        <v>7807</v>
      </c>
      <c r="AU629" s="4" t="s">
        <v>7808</v>
      </c>
      <c r="AV629" s="4" t="s">
        <v>1242</v>
      </c>
      <c r="AW629" s="4" t="s">
        <v>7809</v>
      </c>
      <c r="AX629" s="4" t="s">
        <v>7810</v>
      </c>
      <c r="AY629" s="4" t="s">
        <v>7811</v>
      </c>
      <c r="AZ629" s="4" t="s">
        <v>7812</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7813</v>
      </c>
      <c r="B630" s="4" t="s">
        <v>112</v>
      </c>
      <c r="C630" s="29">
        <v>20241220</v>
      </c>
      <c r="D630" s="4" t="s">
        <v>7814</v>
      </c>
      <c r="E630" s="4" t="s">
        <v>7815</v>
      </c>
      <c r="F630" s="4" t="s">
        <v>572</v>
      </c>
      <c r="G630" s="4" t="s">
        <v>116</v>
      </c>
      <c r="H630" s="4" t="s">
        <v>573</v>
      </c>
      <c r="I630" s="4" t="s">
        <v>116</v>
      </c>
      <c r="J630" s="4" t="s">
        <v>116</v>
      </c>
      <c r="K630" s="4" t="s">
        <v>116</v>
      </c>
      <c r="L630" s="4" t="s">
        <v>116</v>
      </c>
      <c r="M630" s="5" t="s">
        <v>7816</v>
      </c>
      <c r="N630" s="5" t="s">
        <v>195</v>
      </c>
      <c r="O630" s="4" t="s">
        <v>112</v>
      </c>
      <c r="P630" s="6" t="s">
        <v>122</v>
      </c>
      <c r="Q630" s="7" t="s">
        <v>122</v>
      </c>
      <c r="R630" s="7" t="s">
        <v>122</v>
      </c>
      <c r="S630" s="9" t="s">
        <v>7817</v>
      </c>
      <c r="T630" s="30">
        <v>9782746095410</v>
      </c>
      <c r="U630" s="4" t="s">
        <v>124</v>
      </c>
      <c r="V630" s="29">
        <v>9782746093959</v>
      </c>
      <c r="W630" s="4" t="s">
        <v>125</v>
      </c>
      <c r="X630" s="4" t="s">
        <v>126</v>
      </c>
      <c r="Y630" s="4" t="s">
        <v>112</v>
      </c>
      <c r="Z630" s="29">
        <v>2015</v>
      </c>
      <c r="AA630" s="4" t="s">
        <v>127</v>
      </c>
      <c r="AB630" s="4" t="s">
        <v>164</v>
      </c>
      <c r="AC630" s="4" t="s">
        <v>129</v>
      </c>
      <c r="AD630" s="4" t="s">
        <v>130</v>
      </c>
      <c r="AE630" s="4" t="s">
        <v>131</v>
      </c>
      <c r="AF630" s="4" t="s">
        <v>132</v>
      </c>
      <c r="AG630" s="4" t="s">
        <v>133</v>
      </c>
      <c r="AH630" s="4" t="s">
        <v>134</v>
      </c>
      <c r="AI630" s="4" t="s">
        <v>135</v>
      </c>
      <c r="AJ630" s="4" t="s">
        <v>136</v>
      </c>
      <c r="AK630" s="4" t="s">
        <v>137</v>
      </c>
      <c r="AL630" s="4" t="s">
        <v>138</v>
      </c>
      <c r="AM630" s="4" t="s">
        <v>139</v>
      </c>
      <c r="AN630" s="4" t="s">
        <v>140</v>
      </c>
      <c r="AO630" s="4" t="s">
        <v>141</v>
      </c>
      <c r="AP630" s="4" t="s">
        <v>116</v>
      </c>
      <c r="AQ630" s="4" t="s">
        <v>7818</v>
      </c>
      <c r="AR630" s="4" t="s">
        <v>76</v>
      </c>
      <c r="AS630" s="4" t="s">
        <v>680</v>
      </c>
      <c r="AT630" s="4" t="s">
        <v>681</v>
      </c>
      <c r="AU630" s="4" t="s">
        <v>682</v>
      </c>
      <c r="AV630" s="4" t="s">
        <v>683</v>
      </c>
      <c r="AW630" s="4" t="s">
        <v>684</v>
      </c>
      <c r="AX630" s="4" t="s">
        <v>7182</v>
      </c>
      <c r="AY630" s="4" t="s">
        <v>1221</v>
      </c>
      <c r="AZ630" s="4" t="s">
        <v>7819</v>
      </c>
      <c r="BA630" s="4" t="s">
        <v>7820</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7821</v>
      </c>
      <c r="B631" s="4" t="s">
        <v>112</v>
      </c>
      <c r="C631" s="29">
        <v>20241220</v>
      </c>
      <c r="D631" s="4" t="s">
        <v>7822</v>
      </c>
      <c r="E631" s="4" t="s">
        <v>7823</v>
      </c>
      <c r="F631" s="4" t="s">
        <v>7824</v>
      </c>
      <c r="G631" s="4" t="s">
        <v>116</v>
      </c>
      <c r="H631" s="4" t="s">
        <v>7825</v>
      </c>
      <c r="I631" s="4" t="s">
        <v>116</v>
      </c>
      <c r="J631" s="4" t="s">
        <v>116</v>
      </c>
      <c r="K631" s="4" t="s">
        <v>116</v>
      </c>
      <c r="L631" s="4" t="s">
        <v>116</v>
      </c>
      <c r="M631" s="5" t="s">
        <v>7816</v>
      </c>
      <c r="N631" s="5" t="s">
        <v>7826</v>
      </c>
      <c r="O631" s="4" t="s">
        <v>112</v>
      </c>
      <c r="P631" s="6" t="s">
        <v>122</v>
      </c>
      <c r="Q631" s="7" t="s">
        <v>122</v>
      </c>
      <c r="R631" s="7" t="s">
        <v>122</v>
      </c>
      <c r="S631" s="9" t="s">
        <v>7827</v>
      </c>
      <c r="T631" s="30">
        <v>9782746095328</v>
      </c>
      <c r="U631" s="4" t="s">
        <v>124</v>
      </c>
      <c r="V631" s="29">
        <v>9782746093898</v>
      </c>
      <c r="W631" s="4" t="s">
        <v>125</v>
      </c>
      <c r="X631" s="4" t="s">
        <v>126</v>
      </c>
      <c r="Y631" s="4" t="s">
        <v>112</v>
      </c>
      <c r="Z631" s="29">
        <v>2015</v>
      </c>
      <c r="AA631" s="4" t="s">
        <v>127</v>
      </c>
      <c r="AB631" s="4" t="s">
        <v>260</v>
      </c>
      <c r="AC631" s="4" t="s">
        <v>129</v>
      </c>
      <c r="AD631" s="4" t="s">
        <v>130</v>
      </c>
      <c r="AE631" s="4" t="s">
        <v>131</v>
      </c>
      <c r="AF631" s="4" t="s">
        <v>132</v>
      </c>
      <c r="AG631" s="4" t="s">
        <v>133</v>
      </c>
      <c r="AH631" s="4" t="s">
        <v>134</v>
      </c>
      <c r="AI631" s="4" t="s">
        <v>135</v>
      </c>
      <c r="AJ631" s="4" t="s">
        <v>136</v>
      </c>
      <c r="AK631" s="4" t="s">
        <v>137</v>
      </c>
      <c r="AL631" s="4" t="s">
        <v>138</v>
      </c>
      <c r="AM631" s="4" t="s">
        <v>139</v>
      </c>
      <c r="AN631" s="4" t="s">
        <v>140</v>
      </c>
      <c r="AO631" s="4" t="s">
        <v>141</v>
      </c>
      <c r="AP631" s="4" t="s">
        <v>116</v>
      </c>
      <c r="AQ631" s="4" t="s">
        <v>7828</v>
      </c>
      <c r="AR631" s="4" t="s">
        <v>76</v>
      </c>
      <c r="AS631" s="4" t="s">
        <v>7829</v>
      </c>
      <c r="AT631" s="4" t="s">
        <v>3884</v>
      </c>
      <c r="AU631" s="4" t="s">
        <v>7830</v>
      </c>
      <c r="AV631" s="4" t="s">
        <v>6354</v>
      </c>
      <c r="AW631" s="4" t="s">
        <v>713</v>
      </c>
      <c r="AX631" s="4" t="s">
        <v>7831</v>
      </c>
      <c r="AY631" s="4" t="s">
        <v>7832</v>
      </c>
      <c r="AZ631" s="4" t="s">
        <v>116</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7833</v>
      </c>
      <c r="B632" s="4" t="s">
        <v>112</v>
      </c>
      <c r="C632" s="29">
        <v>20241220</v>
      </c>
      <c r="D632" s="4" t="s">
        <v>365</v>
      </c>
      <c r="E632" s="4" t="s">
        <v>7834</v>
      </c>
      <c r="F632" s="4" t="s">
        <v>7835</v>
      </c>
      <c r="G632" s="4" t="s">
        <v>116</v>
      </c>
      <c r="H632" s="4" t="s">
        <v>7836</v>
      </c>
      <c r="I632" s="4" t="s">
        <v>7837</v>
      </c>
      <c r="J632" s="4" t="s">
        <v>116</v>
      </c>
      <c r="K632" s="4" t="s">
        <v>116</v>
      </c>
      <c r="L632" s="4" t="s">
        <v>116</v>
      </c>
      <c r="M632" s="5" t="s">
        <v>7803</v>
      </c>
      <c r="N632" s="5" t="s">
        <v>1019</v>
      </c>
      <c r="O632" s="4" t="s">
        <v>112</v>
      </c>
      <c r="P632" s="6" t="s">
        <v>122</v>
      </c>
      <c r="Q632" s="7" t="s">
        <v>122</v>
      </c>
      <c r="R632" s="7" t="s">
        <v>122</v>
      </c>
      <c r="S632" s="9" t="s">
        <v>7838</v>
      </c>
      <c r="T632" s="30">
        <v>9782746096929</v>
      </c>
      <c r="U632" s="4" t="s">
        <v>124</v>
      </c>
      <c r="V632" s="29">
        <v>9782746096028</v>
      </c>
      <c r="W632" s="4" t="s">
        <v>125</v>
      </c>
      <c r="X632" s="4" t="s">
        <v>126</v>
      </c>
      <c r="Y632" s="4" t="s">
        <v>112</v>
      </c>
      <c r="Z632" s="29">
        <v>2015</v>
      </c>
      <c r="AA632" s="4" t="s">
        <v>127</v>
      </c>
      <c r="AB632" s="4" t="s">
        <v>164</v>
      </c>
      <c r="AC632" s="4" t="s">
        <v>129</v>
      </c>
      <c r="AD632" s="4" t="s">
        <v>130</v>
      </c>
      <c r="AE632" s="4" t="s">
        <v>131</v>
      </c>
      <c r="AF632" s="4" t="s">
        <v>132</v>
      </c>
      <c r="AG632" s="4" t="s">
        <v>133</v>
      </c>
      <c r="AH632" s="4" t="s">
        <v>134</v>
      </c>
      <c r="AI632" s="4" t="s">
        <v>135</v>
      </c>
      <c r="AJ632" s="4" t="s">
        <v>136</v>
      </c>
      <c r="AK632" s="4" t="s">
        <v>137</v>
      </c>
      <c r="AL632" s="4" t="s">
        <v>138</v>
      </c>
      <c r="AM632" s="4" t="s">
        <v>139</v>
      </c>
      <c r="AN632" s="4" t="s">
        <v>140</v>
      </c>
      <c r="AO632" s="4" t="s">
        <v>141</v>
      </c>
      <c r="AP632" s="4" t="s">
        <v>116</v>
      </c>
      <c r="AQ632" s="4" t="s">
        <v>7839</v>
      </c>
      <c r="AR632" s="4" t="s">
        <v>76</v>
      </c>
      <c r="AS632" s="4" t="s">
        <v>7840</v>
      </c>
      <c r="AT632" s="4" t="s">
        <v>7841</v>
      </c>
      <c r="AU632" s="4" t="s">
        <v>7842</v>
      </c>
      <c r="AV632" s="4" t="s">
        <v>7843</v>
      </c>
      <c r="AW632" s="4" t="s">
        <v>7844</v>
      </c>
      <c r="AX632" s="4" t="s">
        <v>1482</v>
      </c>
      <c r="AY632" s="4" t="s">
        <v>7783</v>
      </c>
      <c r="AZ632" s="4" t="s">
        <v>7845</v>
      </c>
      <c r="BA632" s="4" t="s">
        <v>3325</v>
      </c>
      <c r="BB632" s="4" t="s">
        <v>7846</v>
      </c>
      <c r="BC632" s="4" t="s">
        <v>7847</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7848</v>
      </c>
      <c r="B633" s="4" t="s">
        <v>112</v>
      </c>
      <c r="C633" s="29">
        <v>20241220</v>
      </c>
      <c r="D633" s="4" t="s">
        <v>7849</v>
      </c>
      <c r="E633" s="4" t="s">
        <v>7850</v>
      </c>
      <c r="F633" s="4" t="s">
        <v>7851</v>
      </c>
      <c r="G633" s="4" t="s">
        <v>116</v>
      </c>
      <c r="H633" s="4" t="s">
        <v>4726</v>
      </c>
      <c r="I633" s="4" t="s">
        <v>116</v>
      </c>
      <c r="J633" s="4" t="s">
        <v>116</v>
      </c>
      <c r="K633" s="4" t="s">
        <v>116</v>
      </c>
      <c r="L633" s="4" t="s">
        <v>116</v>
      </c>
      <c r="M633" s="5" t="s">
        <v>7761</v>
      </c>
      <c r="N633" s="5" t="s">
        <v>2778</v>
      </c>
      <c r="O633" s="4" t="s">
        <v>112</v>
      </c>
      <c r="P633" s="6" t="s">
        <v>122</v>
      </c>
      <c r="Q633" s="7" t="s">
        <v>122</v>
      </c>
      <c r="R633" s="7" t="s">
        <v>122</v>
      </c>
      <c r="S633" s="9" t="s">
        <v>7852</v>
      </c>
      <c r="T633" s="30">
        <v>9782746094680</v>
      </c>
      <c r="U633" s="4" t="s">
        <v>124</v>
      </c>
      <c r="V633" s="29">
        <v>9782746093829</v>
      </c>
      <c r="W633" s="4" t="s">
        <v>125</v>
      </c>
      <c r="X633" s="4" t="s">
        <v>126</v>
      </c>
      <c r="Y633" s="4" t="s">
        <v>112</v>
      </c>
      <c r="Z633" s="29">
        <v>2015</v>
      </c>
      <c r="AA633" s="4" t="s">
        <v>127</v>
      </c>
      <c r="AB633" s="4" t="s">
        <v>164</v>
      </c>
      <c r="AC633" s="4" t="s">
        <v>129</v>
      </c>
      <c r="AD633" s="4" t="s">
        <v>130</v>
      </c>
      <c r="AE633" s="4" t="s">
        <v>131</v>
      </c>
      <c r="AF633" s="4" t="s">
        <v>132</v>
      </c>
      <c r="AG633" s="4" t="s">
        <v>133</v>
      </c>
      <c r="AH633" s="4" t="s">
        <v>134</v>
      </c>
      <c r="AI633" s="4" t="s">
        <v>135</v>
      </c>
      <c r="AJ633" s="4" t="s">
        <v>136</v>
      </c>
      <c r="AK633" s="4" t="s">
        <v>137</v>
      </c>
      <c r="AL633" s="4" t="s">
        <v>138</v>
      </c>
      <c r="AM633" s="4" t="s">
        <v>139</v>
      </c>
      <c r="AN633" s="4" t="s">
        <v>140</v>
      </c>
      <c r="AO633" s="4" t="s">
        <v>141</v>
      </c>
      <c r="AP633" s="4" t="s">
        <v>116</v>
      </c>
      <c r="AQ633" s="4" t="s">
        <v>7853</v>
      </c>
      <c r="AR633" s="4" t="s">
        <v>76</v>
      </c>
      <c r="AS633" s="4" t="s">
        <v>1399</v>
      </c>
      <c r="AT633" s="4" t="s">
        <v>7854</v>
      </c>
      <c r="AU633" s="4" t="s">
        <v>1285</v>
      </c>
      <c r="AV633" s="4" t="s">
        <v>7855</v>
      </c>
      <c r="AW633" s="4" t="s">
        <v>1271</v>
      </c>
      <c r="AX633" s="4" t="s">
        <v>1400</v>
      </c>
      <c r="AY633" s="4" t="s">
        <v>1401</v>
      </c>
      <c r="AZ633" s="4" t="s">
        <v>1822</v>
      </c>
      <c r="BA633" s="4" t="s">
        <v>1403</v>
      </c>
      <c r="BB633" s="4" t="s">
        <v>1823</v>
      </c>
      <c r="BC633" s="4" t="s">
        <v>821</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7856</v>
      </c>
      <c r="B634" s="4" t="s">
        <v>112</v>
      </c>
      <c r="C634" s="29">
        <v>20241220</v>
      </c>
      <c r="D634" s="4" t="s">
        <v>7857</v>
      </c>
      <c r="E634" s="4" t="s">
        <v>7858</v>
      </c>
      <c r="F634" s="4" t="s">
        <v>7859</v>
      </c>
      <c r="G634" s="4" t="s">
        <v>116</v>
      </c>
      <c r="H634" s="4" t="s">
        <v>306</v>
      </c>
      <c r="I634" s="4" t="s">
        <v>2342</v>
      </c>
      <c r="J634" s="4" t="s">
        <v>116</v>
      </c>
      <c r="K634" s="4" t="s">
        <v>116</v>
      </c>
      <c r="L634" s="4" t="s">
        <v>116</v>
      </c>
      <c r="M634" s="5" t="s">
        <v>7778</v>
      </c>
      <c r="N634" s="5" t="s">
        <v>4289</v>
      </c>
      <c r="O634" s="4" t="s">
        <v>112</v>
      </c>
      <c r="P634" s="6" t="s">
        <v>122</v>
      </c>
      <c r="Q634" s="7" t="s">
        <v>122</v>
      </c>
      <c r="R634" s="7" t="s">
        <v>122</v>
      </c>
      <c r="S634" s="9" t="s">
        <v>7860</v>
      </c>
      <c r="T634" s="30">
        <v>9782746096233</v>
      </c>
      <c r="U634" s="4" t="s">
        <v>124</v>
      </c>
      <c r="V634" s="29">
        <v>9782746094994</v>
      </c>
      <c r="W634" s="4" t="s">
        <v>125</v>
      </c>
      <c r="X634" s="4" t="s">
        <v>126</v>
      </c>
      <c r="Y634" s="4" t="s">
        <v>112</v>
      </c>
      <c r="Z634" s="29">
        <v>2015</v>
      </c>
      <c r="AA634" s="4" t="s">
        <v>127</v>
      </c>
      <c r="AB634" s="4" t="s">
        <v>914</v>
      </c>
      <c r="AC634" s="4" t="s">
        <v>129</v>
      </c>
      <c r="AD634" s="4" t="s">
        <v>130</v>
      </c>
      <c r="AE634" s="4" t="s">
        <v>131</v>
      </c>
      <c r="AF634" s="4" t="s">
        <v>132</v>
      </c>
      <c r="AG634" s="4" t="s">
        <v>133</v>
      </c>
      <c r="AH634" s="4" t="s">
        <v>134</v>
      </c>
      <c r="AI634" s="4" t="s">
        <v>135</v>
      </c>
      <c r="AJ634" s="4" t="s">
        <v>136</v>
      </c>
      <c r="AK634" s="4" t="s">
        <v>137</v>
      </c>
      <c r="AL634" s="4" t="s">
        <v>138</v>
      </c>
      <c r="AM634" s="4" t="s">
        <v>139</v>
      </c>
      <c r="AN634" s="4" t="s">
        <v>140</v>
      </c>
      <c r="AO634" s="4" t="s">
        <v>141</v>
      </c>
      <c r="AP634" s="4" t="s">
        <v>116</v>
      </c>
      <c r="AQ634" s="4" t="s">
        <v>7861</v>
      </c>
      <c r="AR634" s="4" t="s">
        <v>76</v>
      </c>
      <c r="AS634" s="4" t="s">
        <v>311</v>
      </c>
      <c r="AT634" s="4" t="s">
        <v>7862</v>
      </c>
      <c r="AU634" s="4" t="s">
        <v>313</v>
      </c>
      <c r="AV634" s="4" t="s">
        <v>7863</v>
      </c>
      <c r="AW634" s="4" t="s">
        <v>7864</v>
      </c>
      <c r="AX634" s="4" t="s">
        <v>7865</v>
      </c>
      <c r="AY634" s="4" t="s">
        <v>7866</v>
      </c>
      <c r="AZ634" s="4" t="s">
        <v>7867</v>
      </c>
      <c r="BA634" s="4" t="s">
        <v>3792</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7868</v>
      </c>
      <c r="B635" s="4" t="s">
        <v>112</v>
      </c>
      <c r="C635" s="29">
        <v>20241220</v>
      </c>
      <c r="D635" s="4" t="s">
        <v>7869</v>
      </c>
      <c r="E635" s="4" t="s">
        <v>7870</v>
      </c>
      <c r="F635" s="4" t="s">
        <v>7871</v>
      </c>
      <c r="G635" s="4" t="s">
        <v>116</v>
      </c>
      <c r="H635" s="4" t="s">
        <v>7872</v>
      </c>
      <c r="I635" s="4" t="s">
        <v>116</v>
      </c>
      <c r="J635" s="4" t="s">
        <v>116</v>
      </c>
      <c r="K635" s="4" t="s">
        <v>116</v>
      </c>
      <c r="L635" s="4" t="s">
        <v>116</v>
      </c>
      <c r="M635" s="5" t="s">
        <v>7873</v>
      </c>
      <c r="N635" s="5" t="s">
        <v>1378</v>
      </c>
      <c r="O635" s="4" t="s">
        <v>112</v>
      </c>
      <c r="P635" s="6" t="s">
        <v>122</v>
      </c>
      <c r="Q635" s="7" t="s">
        <v>122</v>
      </c>
      <c r="R635" s="7" t="s">
        <v>122</v>
      </c>
      <c r="S635" s="9" t="s">
        <v>7874</v>
      </c>
      <c r="T635" s="30">
        <v>9782746094093</v>
      </c>
      <c r="U635" s="4" t="s">
        <v>124</v>
      </c>
      <c r="V635" s="29">
        <v>9782746093386</v>
      </c>
      <c r="W635" s="4" t="s">
        <v>125</v>
      </c>
      <c r="X635" s="4" t="s">
        <v>126</v>
      </c>
      <c r="Y635" s="4" t="s">
        <v>112</v>
      </c>
      <c r="Z635" s="29">
        <v>2015</v>
      </c>
      <c r="AA635" s="4" t="s">
        <v>127</v>
      </c>
      <c r="AB635" s="4" t="s">
        <v>128</v>
      </c>
      <c r="AC635" s="4" t="s">
        <v>129</v>
      </c>
      <c r="AD635" s="4" t="s">
        <v>130</v>
      </c>
      <c r="AE635" s="4" t="s">
        <v>131</v>
      </c>
      <c r="AF635" s="4" t="s">
        <v>132</v>
      </c>
      <c r="AG635" s="4" t="s">
        <v>133</v>
      </c>
      <c r="AH635" s="4" t="s">
        <v>134</v>
      </c>
      <c r="AI635" s="4" t="s">
        <v>135</v>
      </c>
      <c r="AJ635" s="4" t="s">
        <v>136</v>
      </c>
      <c r="AK635" s="4" t="s">
        <v>137</v>
      </c>
      <c r="AL635" s="4" t="s">
        <v>138</v>
      </c>
      <c r="AM635" s="4" t="s">
        <v>139</v>
      </c>
      <c r="AN635" s="4" t="s">
        <v>140</v>
      </c>
      <c r="AO635" s="4" t="s">
        <v>141</v>
      </c>
      <c r="AP635" s="4" t="s">
        <v>116</v>
      </c>
      <c r="AQ635" s="4" t="s">
        <v>7875</v>
      </c>
      <c r="AR635" s="4" t="s">
        <v>76</v>
      </c>
      <c r="AS635" s="4" t="s">
        <v>7876</v>
      </c>
      <c r="AT635" s="4" t="s">
        <v>7877</v>
      </c>
      <c r="AU635" s="4" t="s">
        <v>3334</v>
      </c>
      <c r="AV635" s="4" t="s">
        <v>7878</v>
      </c>
      <c r="AW635" s="4" t="s">
        <v>116</v>
      </c>
      <c r="AX635" s="4" t="s">
        <v>116</v>
      </c>
      <c r="AY635" s="4" t="s">
        <v>116</v>
      </c>
      <c r="AZ635" s="4" t="s">
        <v>116</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7879</v>
      </c>
      <c r="B636" s="4" t="s">
        <v>112</v>
      </c>
      <c r="C636" s="29">
        <v>20241220</v>
      </c>
      <c r="D636" s="4" t="s">
        <v>7880</v>
      </c>
      <c r="E636" s="4" t="s">
        <v>7881</v>
      </c>
      <c r="F636" s="4" t="s">
        <v>7882</v>
      </c>
      <c r="G636" s="4" t="s">
        <v>116</v>
      </c>
      <c r="H636" s="4" t="s">
        <v>7883</v>
      </c>
      <c r="I636" s="4" t="s">
        <v>7884</v>
      </c>
      <c r="J636" s="4" t="s">
        <v>116</v>
      </c>
      <c r="K636" s="4" t="s">
        <v>116</v>
      </c>
      <c r="L636" s="4" t="s">
        <v>116</v>
      </c>
      <c r="M636" s="5" t="s">
        <v>7720</v>
      </c>
      <c r="N636" s="5" t="s">
        <v>4956</v>
      </c>
      <c r="O636" s="4" t="s">
        <v>112</v>
      </c>
      <c r="P636" s="6" t="s">
        <v>122</v>
      </c>
      <c r="Q636" s="7" t="s">
        <v>122</v>
      </c>
      <c r="R636" s="7" t="s">
        <v>122</v>
      </c>
      <c r="S636" s="9" t="s">
        <v>7885</v>
      </c>
      <c r="T636" s="30">
        <v>9782746097964</v>
      </c>
      <c r="U636" s="4" t="s">
        <v>124</v>
      </c>
      <c r="V636" s="29">
        <v>9782746097094</v>
      </c>
      <c r="W636" s="4" t="s">
        <v>125</v>
      </c>
      <c r="X636" s="4" t="s">
        <v>126</v>
      </c>
      <c r="Y636" s="4" t="s">
        <v>112</v>
      </c>
      <c r="Z636" s="29">
        <v>2015</v>
      </c>
      <c r="AA636" s="4" t="s">
        <v>127</v>
      </c>
      <c r="AB636" s="4" t="s">
        <v>260</v>
      </c>
      <c r="AC636" s="4" t="s">
        <v>129</v>
      </c>
      <c r="AD636" s="4" t="s">
        <v>130</v>
      </c>
      <c r="AE636" s="4" t="s">
        <v>131</v>
      </c>
      <c r="AF636" s="4" t="s">
        <v>132</v>
      </c>
      <c r="AG636" s="4" t="s">
        <v>133</v>
      </c>
      <c r="AH636" s="4" t="s">
        <v>134</v>
      </c>
      <c r="AI636" s="4" t="s">
        <v>135</v>
      </c>
      <c r="AJ636" s="4" t="s">
        <v>136</v>
      </c>
      <c r="AK636" s="4" t="s">
        <v>137</v>
      </c>
      <c r="AL636" s="4" t="s">
        <v>138</v>
      </c>
      <c r="AM636" s="4" t="s">
        <v>139</v>
      </c>
      <c r="AN636" s="4" t="s">
        <v>140</v>
      </c>
      <c r="AO636" s="4" t="s">
        <v>141</v>
      </c>
      <c r="AP636" s="4" t="s">
        <v>116</v>
      </c>
      <c r="AQ636" s="4" t="s">
        <v>7886</v>
      </c>
      <c r="AR636" s="4" t="s">
        <v>76</v>
      </c>
      <c r="AS636" s="4" t="s">
        <v>3557</v>
      </c>
      <c r="AT636" s="4" t="s">
        <v>681</v>
      </c>
      <c r="AU636" s="4" t="s">
        <v>7887</v>
      </c>
      <c r="AV636" s="4" t="s">
        <v>7888</v>
      </c>
      <c r="AW636" s="4" t="s">
        <v>7889</v>
      </c>
      <c r="AX636" s="4" t="s">
        <v>116</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7890</v>
      </c>
      <c r="B637" s="4" t="s">
        <v>112</v>
      </c>
      <c r="C637" s="29">
        <v>20241220</v>
      </c>
      <c r="D637" s="4" t="s">
        <v>7891</v>
      </c>
      <c r="E637" s="4" t="s">
        <v>6647</v>
      </c>
      <c r="F637" s="4" t="s">
        <v>4453</v>
      </c>
      <c r="G637" s="4" t="s">
        <v>116</v>
      </c>
      <c r="H637" s="4" t="s">
        <v>886</v>
      </c>
      <c r="I637" s="4" t="s">
        <v>116</v>
      </c>
      <c r="J637" s="4" t="s">
        <v>116</v>
      </c>
      <c r="K637" s="4" t="s">
        <v>116</v>
      </c>
      <c r="L637" s="4" t="s">
        <v>116</v>
      </c>
      <c r="M637" s="5" t="s">
        <v>7778</v>
      </c>
      <c r="N637" s="5" t="s">
        <v>3488</v>
      </c>
      <c r="O637" s="4" t="s">
        <v>112</v>
      </c>
      <c r="P637" s="6" t="s">
        <v>122</v>
      </c>
      <c r="Q637" s="7" t="s">
        <v>122</v>
      </c>
      <c r="R637" s="7" t="s">
        <v>122</v>
      </c>
      <c r="S637" s="9" t="s">
        <v>7892</v>
      </c>
      <c r="T637" s="30">
        <v>9782746096363</v>
      </c>
      <c r="U637" s="4" t="s">
        <v>124</v>
      </c>
      <c r="V637" s="29">
        <v>9782746095502</v>
      </c>
      <c r="W637" s="4" t="s">
        <v>125</v>
      </c>
      <c r="X637" s="4" t="s">
        <v>126</v>
      </c>
      <c r="Y637" s="4" t="s">
        <v>112</v>
      </c>
      <c r="Z637" s="29">
        <v>2015</v>
      </c>
      <c r="AA637" s="4" t="s">
        <v>127</v>
      </c>
      <c r="AB637" s="4" t="s">
        <v>333</v>
      </c>
      <c r="AC637" s="4" t="s">
        <v>129</v>
      </c>
      <c r="AD637" s="4" t="s">
        <v>130</v>
      </c>
      <c r="AE637" s="4" t="s">
        <v>131</v>
      </c>
      <c r="AF637" s="4" t="s">
        <v>132</v>
      </c>
      <c r="AG637" s="4" t="s">
        <v>133</v>
      </c>
      <c r="AH637" s="4" t="s">
        <v>134</v>
      </c>
      <c r="AI637" s="4" t="s">
        <v>135</v>
      </c>
      <c r="AJ637" s="4" t="s">
        <v>136</v>
      </c>
      <c r="AK637" s="4" t="s">
        <v>137</v>
      </c>
      <c r="AL637" s="4" t="s">
        <v>138</v>
      </c>
      <c r="AM637" s="4" t="s">
        <v>139</v>
      </c>
      <c r="AN637" s="4" t="s">
        <v>140</v>
      </c>
      <c r="AO637" s="4" t="s">
        <v>141</v>
      </c>
      <c r="AP637" s="4" t="s">
        <v>116</v>
      </c>
      <c r="AQ637" s="4" t="s">
        <v>7893</v>
      </c>
      <c r="AR637" s="4" t="s">
        <v>76</v>
      </c>
      <c r="AS637" s="4" t="s">
        <v>3477</v>
      </c>
      <c r="AT637" s="4" t="s">
        <v>3984</v>
      </c>
      <c r="AU637" s="4" t="s">
        <v>6650</v>
      </c>
      <c r="AV637" s="4" t="s">
        <v>7894</v>
      </c>
      <c r="AW637" s="4" t="s">
        <v>6652</v>
      </c>
      <c r="AX637" s="4" t="s">
        <v>6653</v>
      </c>
      <c r="AY637" s="4" t="s">
        <v>6654</v>
      </c>
      <c r="AZ637" s="4" t="s">
        <v>6655</v>
      </c>
      <c r="BA637" s="4" t="s">
        <v>2735</v>
      </c>
      <c r="BB637" s="4" t="s">
        <v>1637</v>
      </c>
      <c r="BC637" s="4" t="s">
        <v>1875</v>
      </c>
      <c r="BD637" s="4" t="s">
        <v>6656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7895</v>
      </c>
      <c r="B638" s="4" t="s">
        <v>112</v>
      </c>
      <c r="C638" s="29">
        <v>20241220</v>
      </c>
      <c r="D638" s="4" t="s">
        <v>7896</v>
      </c>
      <c r="E638" s="4" t="s">
        <v>116</v>
      </c>
      <c r="F638" s="4" t="s">
        <v>1318</v>
      </c>
      <c r="G638" s="4" t="s">
        <v>116</v>
      </c>
      <c r="H638" s="4" t="s">
        <v>1319</v>
      </c>
      <c r="I638" s="4" t="s">
        <v>116</v>
      </c>
      <c r="J638" s="4" t="s">
        <v>116</v>
      </c>
      <c r="K638" s="4" t="s">
        <v>116</v>
      </c>
      <c r="L638" s="4" t="s">
        <v>116</v>
      </c>
      <c r="M638" s="5" t="s">
        <v>7897</v>
      </c>
      <c r="N638" s="5" t="s">
        <v>7898</v>
      </c>
      <c r="O638" s="4" t="s">
        <v>112</v>
      </c>
      <c r="P638" s="6" t="s">
        <v>122</v>
      </c>
      <c r="Q638" s="7" t="s">
        <v>122</v>
      </c>
      <c r="R638" s="7" t="s">
        <v>122</v>
      </c>
      <c r="S638" s="9" t="s">
        <v>7899</v>
      </c>
      <c r="T638" s="30">
        <v>9782746098589</v>
      </c>
      <c r="U638" s="4" t="s">
        <v>124</v>
      </c>
      <c r="V638" s="29">
        <v>9782746097445</v>
      </c>
      <c r="W638" s="4" t="s">
        <v>125</v>
      </c>
      <c r="X638" s="4" t="s">
        <v>126</v>
      </c>
      <c r="Y638" s="4" t="s">
        <v>112</v>
      </c>
      <c r="Z638" s="29">
        <v>2015</v>
      </c>
      <c r="AA638" s="4" t="s">
        <v>127</v>
      </c>
      <c r="AB638" s="4" t="s">
        <v>333</v>
      </c>
      <c r="AC638" s="4" t="s">
        <v>129</v>
      </c>
      <c r="AD638" s="4" t="s">
        <v>130</v>
      </c>
      <c r="AE638" s="4" t="s">
        <v>131</v>
      </c>
      <c r="AF638" s="4" t="s">
        <v>132</v>
      </c>
      <c r="AG638" s="4" t="s">
        <v>133</v>
      </c>
      <c r="AH638" s="4" t="s">
        <v>134</v>
      </c>
      <c r="AI638" s="4" t="s">
        <v>135</v>
      </c>
      <c r="AJ638" s="4" t="s">
        <v>136</v>
      </c>
      <c r="AK638" s="4" t="s">
        <v>137</v>
      </c>
      <c r="AL638" s="4" t="s">
        <v>138</v>
      </c>
      <c r="AM638" s="4" t="s">
        <v>139</v>
      </c>
      <c r="AN638" s="4" t="s">
        <v>140</v>
      </c>
      <c r="AO638" s="4" t="s">
        <v>141</v>
      </c>
      <c r="AP638" s="4" t="s">
        <v>116</v>
      </c>
      <c r="AQ638" s="4" t="s">
        <v>7900</v>
      </c>
      <c r="AR638" s="4" t="s">
        <v>76</v>
      </c>
      <c r="AS638" s="4" t="s">
        <v>1867</v>
      </c>
      <c r="AT638" s="4" t="s">
        <v>2004</v>
      </c>
      <c r="AU638" s="4" t="s">
        <v>2208</v>
      </c>
      <c r="AV638" s="4" t="s">
        <v>1868</v>
      </c>
      <c r="AW638" s="4" t="s">
        <v>2209</v>
      </c>
      <c r="AX638" s="4" t="s">
        <v>2210</v>
      </c>
      <c r="AY638" s="4" t="s">
        <v>2211</v>
      </c>
      <c r="AZ638" s="4" t="s">
        <v>2212</v>
      </c>
      <c r="BA638" s="4" t="s">
        <v>7901</v>
      </c>
      <c r="BB638" s="4" t="s">
        <v>1869</v>
      </c>
      <c r="BC638" s="4" t="s">
        <v>1870</v>
      </c>
      <c r="BD638" s="4" t="s">
        <v>7010</v>
      </c>
      <c r="BE638" s="4" t="s">
        <v>6750</v>
      </c>
      <c r="BF638" s="4" t="s">
        <v>1073</v>
      </c>
      <c r="BG638" s="4" t="s">
        <v>1873</v>
      </c>
      <c r="BH638" s="4" t="s">
        <v>1874</v>
      </c>
      <c r="BI638" s="4" t="s">
        <v>586</v>
      </c>
      <c r="BJ638" s="4" t="s">
        <v>1875</v>
      </c>
      <c r="BK638" s="4" t="s">
        <v>7548</v>
      </c>
      <c r="BL638" s="4" t="s">
        <v>2216</v>
      </c>
      <c r="BM638" s="4" t="s">
        <v>1879</v>
      </c>
      <c r="BN638" s="4" t="s">
        <v>1880</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7902</v>
      </c>
      <c r="B639" s="4" t="s">
        <v>112</v>
      </c>
      <c r="C639" s="29">
        <v>20241220</v>
      </c>
      <c r="D639" s="4" t="s">
        <v>7903</v>
      </c>
      <c r="E639" s="4" t="s">
        <v>7904</v>
      </c>
      <c r="F639" s="4" t="s">
        <v>7905</v>
      </c>
      <c r="G639" s="4" t="s">
        <v>116</v>
      </c>
      <c r="H639" s="4" t="s">
        <v>7906</v>
      </c>
      <c r="I639" s="4" t="s">
        <v>7907</v>
      </c>
      <c r="J639" s="4" t="s">
        <v>116</v>
      </c>
      <c r="K639" s="4" t="s">
        <v>116</v>
      </c>
      <c r="L639" s="4" t="s">
        <v>116</v>
      </c>
      <c r="M639" s="5" t="s">
        <v>7803</v>
      </c>
      <c r="N639" s="5" t="s">
        <v>6487</v>
      </c>
      <c r="O639" s="4" t="s">
        <v>112</v>
      </c>
      <c r="P639" s="6" t="s">
        <v>122</v>
      </c>
      <c r="Q639" s="7" t="s">
        <v>122</v>
      </c>
      <c r="R639" s="7" t="s">
        <v>122</v>
      </c>
      <c r="S639" s="9" t="s">
        <v>7908</v>
      </c>
      <c r="T639" s="30">
        <v>9782746096820</v>
      </c>
      <c r="U639" s="4" t="s">
        <v>124</v>
      </c>
      <c r="V639" s="29">
        <v>9782746095045</v>
      </c>
      <c r="W639" s="4" t="s">
        <v>125</v>
      </c>
      <c r="X639" s="4" t="s">
        <v>126</v>
      </c>
      <c r="Y639" s="4" t="s">
        <v>112</v>
      </c>
      <c r="Z639" s="29">
        <v>2015</v>
      </c>
      <c r="AA639" s="4" t="s">
        <v>127</v>
      </c>
      <c r="AB639" s="4" t="s">
        <v>385</v>
      </c>
      <c r="AC639" s="4" t="s">
        <v>129</v>
      </c>
      <c r="AD639" s="4" t="s">
        <v>130</v>
      </c>
      <c r="AE639" s="4" t="s">
        <v>131</v>
      </c>
      <c r="AF639" s="4" t="s">
        <v>132</v>
      </c>
      <c r="AG639" s="4" t="s">
        <v>133</v>
      </c>
      <c r="AH639" s="4" t="s">
        <v>134</v>
      </c>
      <c r="AI639" s="4" t="s">
        <v>135</v>
      </c>
      <c r="AJ639" s="4" t="s">
        <v>136</v>
      </c>
      <c r="AK639" s="4" t="s">
        <v>137</v>
      </c>
      <c r="AL639" s="4" t="s">
        <v>138</v>
      </c>
      <c r="AM639" s="4" t="s">
        <v>139</v>
      </c>
      <c r="AN639" s="4" t="s">
        <v>140</v>
      </c>
      <c r="AO639" s="4" t="s">
        <v>141</v>
      </c>
      <c r="AP639" s="4" t="s">
        <v>116</v>
      </c>
      <c r="AQ639" s="4" t="s">
        <v>7909</v>
      </c>
      <c r="AR639" s="4" t="s">
        <v>76</v>
      </c>
      <c r="AS639" s="4" t="s">
        <v>4680</v>
      </c>
      <c r="AT639" s="4" t="s">
        <v>2861</v>
      </c>
      <c r="AU639" s="4" t="s">
        <v>2004</v>
      </c>
      <c r="AV639" s="4" t="s">
        <v>4681</v>
      </c>
      <c r="AW639" s="4" t="s">
        <v>7910</v>
      </c>
      <c r="AX639" s="4" t="s">
        <v>2490</v>
      </c>
      <c r="AY639" s="4" t="s">
        <v>4683</v>
      </c>
      <c r="AZ639" s="4" t="s">
        <v>4211</v>
      </c>
      <c r="BA639" s="4" t="s">
        <v>4684</v>
      </c>
      <c r="BB639" s="4" t="s">
        <v>7911</v>
      </c>
      <c r="BC639" s="4" t="s">
        <v>4685</v>
      </c>
      <c r="BD639" s="4" t="s">
        <v>7912</v>
      </c>
      <c r="BE639" s="4" t="s">
        <v>4686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7913</v>
      </c>
      <c r="B640" s="4" t="s">
        <v>112</v>
      </c>
      <c r="C640" s="29">
        <v>20241220</v>
      </c>
      <c r="D640" s="4" t="s">
        <v>4657</v>
      </c>
      <c r="E640" s="4" t="s">
        <v>7914</v>
      </c>
      <c r="F640" s="4" t="s">
        <v>7915</v>
      </c>
      <c r="G640" s="4" t="s">
        <v>116</v>
      </c>
      <c r="H640" s="4" t="s">
        <v>7916</v>
      </c>
      <c r="I640" s="4" t="s">
        <v>116</v>
      </c>
      <c r="J640" s="4" t="s">
        <v>116</v>
      </c>
      <c r="K640" s="4" t="s">
        <v>116</v>
      </c>
      <c r="L640" s="4" t="s">
        <v>116</v>
      </c>
      <c r="M640" s="5" t="s">
        <v>7816</v>
      </c>
      <c r="N640" s="5" t="s">
        <v>7917</v>
      </c>
      <c r="O640" s="4" t="s">
        <v>112</v>
      </c>
      <c r="P640" s="6" t="s">
        <v>122</v>
      </c>
      <c r="Q640" s="7" t="s">
        <v>122</v>
      </c>
      <c r="R640" s="7" t="s">
        <v>122</v>
      </c>
      <c r="S640" s="9" t="s">
        <v>7918</v>
      </c>
      <c r="T640" s="30">
        <v>9782746095359</v>
      </c>
      <c r="U640" s="4" t="s">
        <v>124</v>
      </c>
      <c r="V640" s="29">
        <v>9782746092709</v>
      </c>
      <c r="W640" s="4" t="s">
        <v>125</v>
      </c>
      <c r="X640" s="4" t="s">
        <v>126</v>
      </c>
      <c r="Y640" s="4" t="s">
        <v>112</v>
      </c>
      <c r="Z640" s="29">
        <v>2015</v>
      </c>
      <c r="AA640" s="4" t="s">
        <v>127</v>
      </c>
      <c r="AB640" s="4" t="s">
        <v>152</v>
      </c>
      <c r="AC640" s="4" t="s">
        <v>129</v>
      </c>
      <c r="AD640" s="4" t="s">
        <v>130</v>
      </c>
      <c r="AE640" s="4" t="s">
        <v>131</v>
      </c>
      <c r="AF640" s="4" t="s">
        <v>132</v>
      </c>
      <c r="AG640" s="4" t="s">
        <v>133</v>
      </c>
      <c r="AH640" s="4" t="s">
        <v>134</v>
      </c>
      <c r="AI640" s="4" t="s">
        <v>135</v>
      </c>
      <c r="AJ640" s="4" t="s">
        <v>136</v>
      </c>
      <c r="AK640" s="4" t="s">
        <v>137</v>
      </c>
      <c r="AL640" s="4" t="s">
        <v>138</v>
      </c>
      <c r="AM640" s="4" t="s">
        <v>139</v>
      </c>
      <c r="AN640" s="4" t="s">
        <v>140</v>
      </c>
      <c r="AO640" s="4" t="s">
        <v>141</v>
      </c>
      <c r="AP640" s="4" t="s">
        <v>116</v>
      </c>
      <c r="AQ640" s="4" t="s">
        <v>7919</v>
      </c>
      <c r="AR640" s="4" t="s">
        <v>76</v>
      </c>
      <c r="AS640" s="10" t="s">
        <v>7920</v>
      </c>
      <c r="AT640" s="4" t="s">
        <v>7921</v>
      </c>
      <c r="AU640" s="4" t="s">
        <v>7922</v>
      </c>
      <c r="AV640" s="4" t="s">
        <v>1444</v>
      </c>
      <c r="AW640" s="4" t="s">
        <v>7923</v>
      </c>
      <c r="AX640" s="4" t="s">
        <v>3272</v>
      </c>
      <c r="AY640" s="4" t="s">
        <v>7924</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7925</v>
      </c>
      <c r="B641" s="4" t="s">
        <v>112</v>
      </c>
      <c r="C641" s="29">
        <v>20241220</v>
      </c>
      <c r="D641" s="4" t="s">
        <v>7926</v>
      </c>
      <c r="E641" s="4" t="s">
        <v>7927</v>
      </c>
      <c r="F641" s="4" t="s">
        <v>6535</v>
      </c>
      <c r="G641" s="4" t="s">
        <v>116</v>
      </c>
      <c r="H641" s="4" t="s">
        <v>1294</v>
      </c>
      <c r="I641" s="4" t="s">
        <v>116</v>
      </c>
      <c r="J641" s="4" t="s">
        <v>116</v>
      </c>
      <c r="K641" s="4" t="s">
        <v>116</v>
      </c>
      <c r="L641" s="4" t="s">
        <v>116</v>
      </c>
      <c r="M641" s="5" t="s">
        <v>7803</v>
      </c>
      <c r="N641" s="5" t="s">
        <v>341</v>
      </c>
      <c r="O641" s="4" t="s">
        <v>112</v>
      </c>
      <c r="P641" s="6" t="s">
        <v>122</v>
      </c>
      <c r="Q641" s="7" t="s">
        <v>122</v>
      </c>
      <c r="R641" s="7" t="s">
        <v>122</v>
      </c>
      <c r="S641" s="9" t="s">
        <v>7928</v>
      </c>
      <c r="T641" s="30">
        <v>9782746096844</v>
      </c>
      <c r="U641" s="4" t="s">
        <v>124</v>
      </c>
      <c r="V641" s="29">
        <v>9782746095649</v>
      </c>
      <c r="W641" s="4" t="s">
        <v>125</v>
      </c>
      <c r="X641" s="4" t="s">
        <v>126</v>
      </c>
      <c r="Y641" s="4" t="s">
        <v>112</v>
      </c>
      <c r="Z641" s="29">
        <v>2015</v>
      </c>
      <c r="AA641" s="4" t="s">
        <v>127</v>
      </c>
      <c r="AB641" s="4" t="s">
        <v>385</v>
      </c>
      <c r="AC641" s="4" t="s">
        <v>129</v>
      </c>
      <c r="AD641" s="4" t="s">
        <v>130</v>
      </c>
      <c r="AE641" s="4" t="s">
        <v>131</v>
      </c>
      <c r="AF641" s="4" t="s">
        <v>132</v>
      </c>
      <c r="AG641" s="4" t="s">
        <v>133</v>
      </c>
      <c r="AH641" s="4" t="s">
        <v>134</v>
      </c>
      <c r="AI641" s="4" t="s">
        <v>135</v>
      </c>
      <c r="AJ641" s="4" t="s">
        <v>136</v>
      </c>
      <c r="AK641" s="4" t="s">
        <v>137</v>
      </c>
      <c r="AL641" s="4" t="s">
        <v>138</v>
      </c>
      <c r="AM641" s="4" t="s">
        <v>139</v>
      </c>
      <c r="AN641" s="4" t="s">
        <v>140</v>
      </c>
      <c r="AO641" s="4" t="s">
        <v>141</v>
      </c>
      <c r="AP641" s="4" t="s">
        <v>116</v>
      </c>
      <c r="AQ641" s="4" t="s">
        <v>7929</v>
      </c>
      <c r="AR641" s="4" t="s">
        <v>76</v>
      </c>
      <c r="AS641" s="4" t="s">
        <v>7930</v>
      </c>
      <c r="AT641" s="4" t="s">
        <v>4195</v>
      </c>
      <c r="AU641" s="4" t="s">
        <v>7246</v>
      </c>
      <c r="AV641" s="4" t="s">
        <v>7931</v>
      </c>
      <c r="AW641" s="4" t="s">
        <v>7932</v>
      </c>
      <c r="AX641" s="4" t="s">
        <v>7249</v>
      </c>
      <c r="AY641" s="4" t="s">
        <v>7251</v>
      </c>
      <c r="AZ641" s="4" t="s">
        <v>7933</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7934</v>
      </c>
      <c r="B642" s="4" t="s">
        <v>112</v>
      </c>
      <c r="C642" s="29">
        <v>20241220</v>
      </c>
      <c r="D642" s="4" t="s">
        <v>7935</v>
      </c>
      <c r="E642" s="4" t="s">
        <v>7936</v>
      </c>
      <c r="F642" s="4" t="s">
        <v>7937</v>
      </c>
      <c r="G642" s="4" t="s">
        <v>116</v>
      </c>
      <c r="H642" s="4" t="s">
        <v>7938</v>
      </c>
      <c r="I642" s="4" t="s">
        <v>116</v>
      </c>
      <c r="J642" s="4" t="s">
        <v>116</v>
      </c>
      <c r="K642" s="4" t="s">
        <v>116</v>
      </c>
      <c r="L642" s="4" t="s">
        <v>116</v>
      </c>
      <c r="M642" s="5" t="s">
        <v>7794</v>
      </c>
      <c r="N642" s="5" t="s">
        <v>7939</v>
      </c>
      <c r="O642" s="4" t="s">
        <v>112</v>
      </c>
      <c r="P642" s="6" t="s">
        <v>122</v>
      </c>
      <c r="Q642" s="7" t="s">
        <v>122</v>
      </c>
      <c r="R642" s="7" t="s">
        <v>122</v>
      </c>
      <c r="S642" s="9" t="s">
        <v>7940</v>
      </c>
      <c r="T642" s="30">
        <v>9782746099159</v>
      </c>
      <c r="U642" s="4" t="s">
        <v>124</v>
      </c>
      <c r="V642" s="29">
        <v>9782746098336</v>
      </c>
      <c r="W642" s="4" t="s">
        <v>125</v>
      </c>
      <c r="X642" s="4" t="s">
        <v>126</v>
      </c>
      <c r="Y642" s="4" t="s">
        <v>112</v>
      </c>
      <c r="Z642" s="29">
        <v>2015</v>
      </c>
      <c r="AA642" s="4" t="s">
        <v>127</v>
      </c>
      <c r="AB642" s="4" t="s">
        <v>260</v>
      </c>
      <c r="AC642" s="4" t="s">
        <v>129</v>
      </c>
      <c r="AD642" s="4" t="s">
        <v>130</v>
      </c>
      <c r="AE642" s="4" t="s">
        <v>131</v>
      </c>
      <c r="AF642" s="4" t="s">
        <v>132</v>
      </c>
      <c r="AG642" s="4" t="s">
        <v>133</v>
      </c>
      <c r="AH642" s="4" t="s">
        <v>134</v>
      </c>
      <c r="AI642" s="4" t="s">
        <v>135</v>
      </c>
      <c r="AJ642" s="4" t="s">
        <v>136</v>
      </c>
      <c r="AK642" s="4" t="s">
        <v>137</v>
      </c>
      <c r="AL642" s="4" t="s">
        <v>138</v>
      </c>
      <c r="AM642" s="4" t="s">
        <v>139</v>
      </c>
      <c r="AN642" s="4" t="s">
        <v>140</v>
      </c>
      <c r="AO642" s="4" t="s">
        <v>141</v>
      </c>
      <c r="AP642" s="4" t="s">
        <v>116</v>
      </c>
      <c r="AQ642" s="4" t="s">
        <v>7941</v>
      </c>
      <c r="AR642" s="4" t="s">
        <v>76</v>
      </c>
      <c r="AS642" s="4" t="s">
        <v>785</v>
      </c>
      <c r="AT642" s="4" t="s">
        <v>3557</v>
      </c>
      <c r="AU642" s="4" t="s">
        <v>7942</v>
      </c>
      <c r="AV642" s="4" t="s">
        <v>486</v>
      </c>
      <c r="AW642" s="4" t="s">
        <v>2099</v>
      </c>
      <c r="AX642" s="4" t="s">
        <v>7943</v>
      </c>
      <c r="AY642" s="4" t="s">
        <v>7944</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7945</v>
      </c>
      <c r="B643" s="4" t="s">
        <v>112</v>
      </c>
      <c r="C643" s="29">
        <v>20241220</v>
      </c>
      <c r="D643" s="4" t="s">
        <v>7946</v>
      </c>
      <c r="E643" s="4" t="s">
        <v>7947</v>
      </c>
      <c r="F643" s="4" t="s">
        <v>1307</v>
      </c>
      <c r="G643" s="4" t="s">
        <v>116</v>
      </c>
      <c r="H643" s="4" t="s">
        <v>1308</v>
      </c>
      <c r="I643" s="4" t="s">
        <v>116</v>
      </c>
      <c r="J643" s="4" t="s">
        <v>116</v>
      </c>
      <c r="K643" s="4" t="s">
        <v>116</v>
      </c>
      <c r="L643" s="4" t="s">
        <v>116</v>
      </c>
      <c r="M643" s="5" t="s">
        <v>7816</v>
      </c>
      <c r="N643" s="5" t="s">
        <v>7750</v>
      </c>
      <c r="O643" s="4" t="s">
        <v>112</v>
      </c>
      <c r="P643" s="6" t="s">
        <v>122</v>
      </c>
      <c r="Q643" s="7" t="s">
        <v>122</v>
      </c>
      <c r="R643" s="7" t="s">
        <v>122</v>
      </c>
      <c r="S643" s="9" t="s">
        <v>7948</v>
      </c>
      <c r="T643" s="30">
        <v>9782746095342</v>
      </c>
      <c r="U643" s="4" t="s">
        <v>124</v>
      </c>
      <c r="V643" s="29">
        <v>9782746093867</v>
      </c>
      <c r="W643" s="4" t="s">
        <v>125</v>
      </c>
      <c r="X643" s="4" t="s">
        <v>126</v>
      </c>
      <c r="Y643" s="4" t="s">
        <v>112</v>
      </c>
      <c r="Z643" s="29">
        <v>2015</v>
      </c>
      <c r="AA643" s="4" t="s">
        <v>127</v>
      </c>
      <c r="AB643" s="4" t="s">
        <v>152</v>
      </c>
      <c r="AC643" s="4" t="s">
        <v>129</v>
      </c>
      <c r="AD643" s="4" t="s">
        <v>130</v>
      </c>
      <c r="AE643" s="4" t="s">
        <v>131</v>
      </c>
      <c r="AF643" s="4" t="s">
        <v>132</v>
      </c>
      <c r="AG643" s="4" t="s">
        <v>133</v>
      </c>
      <c r="AH643" s="4" t="s">
        <v>134</v>
      </c>
      <c r="AI643" s="4" t="s">
        <v>135</v>
      </c>
      <c r="AJ643" s="4" t="s">
        <v>136</v>
      </c>
      <c r="AK643" s="4" t="s">
        <v>137</v>
      </c>
      <c r="AL643" s="4" t="s">
        <v>138</v>
      </c>
      <c r="AM643" s="4" t="s">
        <v>139</v>
      </c>
      <c r="AN643" s="4" t="s">
        <v>140</v>
      </c>
      <c r="AO643" s="4" t="s">
        <v>141</v>
      </c>
      <c r="AP643" s="4" t="s">
        <v>116</v>
      </c>
      <c r="AQ643" s="4" t="s">
        <v>7949</v>
      </c>
      <c r="AR643" s="4" t="s">
        <v>76</v>
      </c>
      <c r="AS643" s="4" t="s">
        <v>7950</v>
      </c>
      <c r="AT643" s="4" t="s">
        <v>7951</v>
      </c>
      <c r="AU643" s="4" t="s">
        <v>7952</v>
      </c>
      <c r="AV643" s="4" t="s">
        <v>7953</v>
      </c>
      <c r="AW643" s="4" t="s">
        <v>116</v>
      </c>
      <c r="AX643" s="4" t="s">
        <v>116</v>
      </c>
      <c r="AY643" s="4" t="s">
        <v>116</v>
      </c>
      <c r="AZ643" s="4" t="s">
        <v>116</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7954</v>
      </c>
      <c r="B644" s="4" t="s">
        <v>112</v>
      </c>
      <c r="C644" s="29">
        <v>20241220</v>
      </c>
      <c r="D644" s="4" t="s">
        <v>7955</v>
      </c>
      <c r="E644" s="4" t="s">
        <v>7956</v>
      </c>
      <c r="F644" s="4" t="s">
        <v>7957</v>
      </c>
      <c r="G644" s="4" t="s">
        <v>116</v>
      </c>
      <c r="H644" s="4" t="s">
        <v>7958</v>
      </c>
      <c r="I644" s="4" t="s">
        <v>7959</v>
      </c>
      <c r="J644" s="4" t="s">
        <v>116</v>
      </c>
      <c r="K644" s="4" t="s">
        <v>116</v>
      </c>
      <c r="L644" s="4" t="s">
        <v>116</v>
      </c>
      <c r="M644" s="5" t="s">
        <v>7960</v>
      </c>
      <c r="N644" s="5" t="s">
        <v>7961</v>
      </c>
      <c r="O644" s="4" t="s">
        <v>112</v>
      </c>
      <c r="P644" s="6" t="s">
        <v>122</v>
      </c>
      <c r="Q644" s="7" t="s">
        <v>122</v>
      </c>
      <c r="R644" s="7" t="s">
        <v>122</v>
      </c>
      <c r="S644" s="9" t="s">
        <v>7962</v>
      </c>
      <c r="T644" s="30">
        <v>9782746095861</v>
      </c>
      <c r="U644" s="4" t="s">
        <v>124</v>
      </c>
      <c r="V644" s="29">
        <v>9782746089785</v>
      </c>
      <c r="W644" s="4" t="s">
        <v>125</v>
      </c>
      <c r="X644" s="4" t="s">
        <v>126</v>
      </c>
      <c r="Y644" s="4" t="s">
        <v>112</v>
      </c>
      <c r="Z644" s="29">
        <v>2015</v>
      </c>
      <c r="AA644" s="4" t="s">
        <v>127</v>
      </c>
      <c r="AB644" s="4" t="s">
        <v>152</v>
      </c>
      <c r="AC644" s="4" t="s">
        <v>129</v>
      </c>
      <c r="AD644" s="4" t="s">
        <v>130</v>
      </c>
      <c r="AE644" s="4" t="s">
        <v>131</v>
      </c>
      <c r="AF644" s="4" t="s">
        <v>132</v>
      </c>
      <c r="AG644" s="4" t="s">
        <v>133</v>
      </c>
      <c r="AH644" s="4" t="s">
        <v>134</v>
      </c>
      <c r="AI644" s="4" t="s">
        <v>135</v>
      </c>
      <c r="AJ644" s="4" t="s">
        <v>136</v>
      </c>
      <c r="AK644" s="4" t="s">
        <v>137</v>
      </c>
      <c r="AL644" s="4" t="s">
        <v>138</v>
      </c>
      <c r="AM644" s="4" t="s">
        <v>139</v>
      </c>
      <c r="AN644" s="4" t="s">
        <v>140</v>
      </c>
      <c r="AO644" s="4" t="s">
        <v>141</v>
      </c>
      <c r="AP644" s="4" t="s">
        <v>116</v>
      </c>
      <c r="AQ644" s="4" t="s">
        <v>7963</v>
      </c>
      <c r="AR644" s="4" t="s">
        <v>76</v>
      </c>
      <c r="AS644" s="4" t="s">
        <v>7964</v>
      </c>
      <c r="AT644" s="4" t="s">
        <v>7965</v>
      </c>
      <c r="AU644" s="4" t="s">
        <v>7966</v>
      </c>
      <c r="AV644" s="4" t="s">
        <v>7967</v>
      </c>
      <c r="AW644" s="4" t="s">
        <v>1557</v>
      </c>
      <c r="AX644" s="4" t="s">
        <v>7968</v>
      </c>
      <c r="AY644" s="4" t="s">
        <v>7969</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7970</v>
      </c>
      <c r="B645" s="4" t="s">
        <v>112</v>
      </c>
      <c r="C645" s="29">
        <v>20241220</v>
      </c>
      <c r="D645" s="4" t="s">
        <v>169</v>
      </c>
      <c r="E645" s="4" t="s">
        <v>7971</v>
      </c>
      <c r="F645" s="4" t="s">
        <v>7972</v>
      </c>
      <c r="G645" s="4" t="s">
        <v>116</v>
      </c>
      <c r="H645" s="4" t="s">
        <v>7973</v>
      </c>
      <c r="I645" s="4" t="s">
        <v>116</v>
      </c>
      <c r="J645" s="4" t="s">
        <v>116</v>
      </c>
      <c r="K645" s="4" t="s">
        <v>116</v>
      </c>
      <c r="L645" s="4" t="s">
        <v>116</v>
      </c>
      <c r="M645" s="5" t="s">
        <v>7873</v>
      </c>
      <c r="N645" s="5" t="s">
        <v>3798</v>
      </c>
      <c r="O645" s="4" t="s">
        <v>112</v>
      </c>
      <c r="P645" s="6" t="s">
        <v>122</v>
      </c>
      <c r="Q645" s="7" t="s">
        <v>122</v>
      </c>
      <c r="R645" s="7" t="s">
        <v>122</v>
      </c>
      <c r="S645" s="9" t="s">
        <v>7974</v>
      </c>
      <c r="T645" s="30">
        <v>9782746094079</v>
      </c>
      <c r="U645" s="4" t="s">
        <v>124</v>
      </c>
      <c r="V645" s="29">
        <v>9782746091528</v>
      </c>
      <c r="W645" s="4" t="s">
        <v>125</v>
      </c>
      <c r="X645" s="4" t="s">
        <v>126</v>
      </c>
      <c r="Y645" s="4" t="s">
        <v>112</v>
      </c>
      <c r="Z645" s="29">
        <v>2015</v>
      </c>
      <c r="AA645" s="4" t="s">
        <v>127</v>
      </c>
      <c r="AB645" s="4" t="s">
        <v>1043</v>
      </c>
      <c r="AC645" s="4" t="s">
        <v>129</v>
      </c>
      <c r="AD645" s="4" t="s">
        <v>130</v>
      </c>
      <c r="AE645" s="4" t="s">
        <v>131</v>
      </c>
      <c r="AF645" s="4" t="s">
        <v>132</v>
      </c>
      <c r="AG645" s="4" t="s">
        <v>133</v>
      </c>
      <c r="AH645" s="4" t="s">
        <v>134</v>
      </c>
      <c r="AI645" s="4" t="s">
        <v>135</v>
      </c>
      <c r="AJ645" s="4" t="s">
        <v>136</v>
      </c>
      <c r="AK645" s="4" t="s">
        <v>137</v>
      </c>
      <c r="AL645" s="4" t="s">
        <v>138</v>
      </c>
      <c r="AM645" s="4" t="s">
        <v>139</v>
      </c>
      <c r="AN645" s="4" t="s">
        <v>140</v>
      </c>
      <c r="AO645" s="4" t="s">
        <v>141</v>
      </c>
      <c r="AP645" s="4" t="s">
        <v>116</v>
      </c>
      <c r="AQ645" s="4" t="s">
        <v>7975</v>
      </c>
      <c r="AR645" s="4" t="s">
        <v>76</v>
      </c>
      <c r="AS645" s="4" t="s">
        <v>7976</v>
      </c>
      <c r="AT645" s="4" t="s">
        <v>1597</v>
      </c>
      <c r="AU645" s="4" t="s">
        <v>7977</v>
      </c>
      <c r="AV645" s="4" t="s">
        <v>7075</v>
      </c>
      <c r="AW645" s="4" t="s">
        <v>116</v>
      </c>
      <c r="AX645" s="4" t="s">
        <v>116</v>
      </c>
      <c r="AY645" s="4" t="s">
        <v>116</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7978</v>
      </c>
      <c r="B646" s="4" t="s">
        <v>112</v>
      </c>
      <c r="C646" s="29">
        <v>20241220</v>
      </c>
      <c r="D646" s="4" t="s">
        <v>7849</v>
      </c>
      <c r="E646" s="4" t="s">
        <v>7979</v>
      </c>
      <c r="F646" s="4" t="s">
        <v>7980</v>
      </c>
      <c r="G646" s="4" t="s">
        <v>116</v>
      </c>
      <c r="H646" s="4" t="s">
        <v>7981</v>
      </c>
      <c r="I646" s="4" t="s">
        <v>116</v>
      </c>
      <c r="J646" s="4" t="s">
        <v>116</v>
      </c>
      <c r="K646" s="4" t="s">
        <v>116</v>
      </c>
      <c r="L646" s="4" t="s">
        <v>116</v>
      </c>
      <c r="M646" s="5" t="s">
        <v>7816</v>
      </c>
      <c r="N646" s="5" t="s">
        <v>7898</v>
      </c>
      <c r="O646" s="4" t="s">
        <v>112</v>
      </c>
      <c r="P646" s="6" t="s">
        <v>122</v>
      </c>
      <c r="Q646" s="7" t="s">
        <v>122</v>
      </c>
      <c r="R646" s="7" t="s">
        <v>122</v>
      </c>
      <c r="S646" s="9" t="s">
        <v>7982</v>
      </c>
      <c r="T646" s="30">
        <v>9782746095366</v>
      </c>
      <c r="U646" s="4" t="s">
        <v>124</v>
      </c>
      <c r="V646" s="29">
        <v>9782746093324</v>
      </c>
      <c r="W646" s="4" t="s">
        <v>125</v>
      </c>
      <c r="X646" s="4" t="s">
        <v>126</v>
      </c>
      <c r="Y646" s="4" t="s">
        <v>112</v>
      </c>
      <c r="Z646" s="29">
        <v>2015</v>
      </c>
      <c r="AA646" s="4" t="s">
        <v>127</v>
      </c>
      <c r="AB646" s="4" t="s">
        <v>152</v>
      </c>
      <c r="AC646" s="4" t="s">
        <v>129</v>
      </c>
      <c r="AD646" s="4" t="s">
        <v>130</v>
      </c>
      <c r="AE646" s="4" t="s">
        <v>131</v>
      </c>
      <c r="AF646" s="4" t="s">
        <v>132</v>
      </c>
      <c r="AG646" s="4" t="s">
        <v>133</v>
      </c>
      <c r="AH646" s="4" t="s">
        <v>134</v>
      </c>
      <c r="AI646" s="4" t="s">
        <v>135</v>
      </c>
      <c r="AJ646" s="4" t="s">
        <v>136</v>
      </c>
      <c r="AK646" s="4" t="s">
        <v>137</v>
      </c>
      <c r="AL646" s="4" t="s">
        <v>138</v>
      </c>
      <c r="AM646" s="4" t="s">
        <v>139</v>
      </c>
      <c r="AN646" s="4" t="s">
        <v>140</v>
      </c>
      <c r="AO646" s="4" t="s">
        <v>141</v>
      </c>
      <c r="AP646" s="4" t="s">
        <v>116</v>
      </c>
      <c r="AQ646" s="4" t="s">
        <v>7983</v>
      </c>
      <c r="AR646" s="4" t="s">
        <v>76</v>
      </c>
      <c r="AS646" s="4" t="s">
        <v>7984</v>
      </c>
      <c r="AT646" s="4" t="s">
        <v>5672</v>
      </c>
      <c r="AU646" s="4" t="s">
        <v>581</v>
      </c>
      <c r="AV646" s="4" t="s">
        <v>7985</v>
      </c>
      <c r="AW646" s="4" t="s">
        <v>7986</v>
      </c>
      <c r="AX646" s="4" t="s">
        <v>7987</v>
      </c>
      <c r="AY646" s="4" t="s">
        <v>7988</v>
      </c>
      <c r="AZ646" s="4" t="s">
        <v>714</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7989</v>
      </c>
      <c r="B647" s="4" t="s">
        <v>112</v>
      </c>
      <c r="C647" s="29">
        <v>20241220</v>
      </c>
      <c r="D647" s="4" t="s">
        <v>7990</v>
      </c>
      <c r="E647" s="4" t="s">
        <v>116</v>
      </c>
      <c r="F647" s="4" t="s">
        <v>1318</v>
      </c>
      <c r="G647" s="4" t="s">
        <v>116</v>
      </c>
      <c r="H647" s="4" t="s">
        <v>1319</v>
      </c>
      <c r="I647" s="4" t="s">
        <v>116</v>
      </c>
      <c r="J647" s="4" t="s">
        <v>116</v>
      </c>
      <c r="K647" s="4" t="s">
        <v>116</v>
      </c>
      <c r="L647" s="4" t="s">
        <v>116</v>
      </c>
      <c r="M647" s="5" t="s">
        <v>7740</v>
      </c>
      <c r="N647" s="5" t="s">
        <v>7991</v>
      </c>
      <c r="O647" s="4" t="s">
        <v>112</v>
      </c>
      <c r="P647" s="6" t="s">
        <v>122</v>
      </c>
      <c r="Q647" s="7" t="s">
        <v>122</v>
      </c>
      <c r="R647" s="7" t="s">
        <v>122</v>
      </c>
      <c r="S647" s="9" t="s">
        <v>7992</v>
      </c>
      <c r="T647" s="30">
        <v>9782746099531</v>
      </c>
      <c r="U647" s="4" t="s">
        <v>124</v>
      </c>
      <c r="V647" s="29">
        <v>9782746098244</v>
      </c>
      <c r="W647" s="4" t="s">
        <v>125</v>
      </c>
      <c r="X647" s="4" t="s">
        <v>126</v>
      </c>
      <c r="Y647" s="4" t="s">
        <v>112</v>
      </c>
      <c r="Z647" s="29">
        <v>2015</v>
      </c>
      <c r="AA647" s="4" t="s">
        <v>127</v>
      </c>
      <c r="AB647" s="4" t="s">
        <v>333</v>
      </c>
      <c r="AC647" s="4" t="s">
        <v>129</v>
      </c>
      <c r="AD647" s="4" t="s">
        <v>130</v>
      </c>
      <c r="AE647" s="4" t="s">
        <v>131</v>
      </c>
      <c r="AF647" s="4" t="s">
        <v>132</v>
      </c>
      <c r="AG647" s="4" t="s">
        <v>133</v>
      </c>
      <c r="AH647" s="4" t="s">
        <v>134</v>
      </c>
      <c r="AI647" s="4" t="s">
        <v>135</v>
      </c>
      <c r="AJ647" s="4" t="s">
        <v>136</v>
      </c>
      <c r="AK647" s="4" t="s">
        <v>137</v>
      </c>
      <c r="AL647" s="4" t="s">
        <v>138</v>
      </c>
      <c r="AM647" s="4" t="s">
        <v>139</v>
      </c>
      <c r="AN647" s="4" t="s">
        <v>140</v>
      </c>
      <c r="AO647" s="4" t="s">
        <v>141</v>
      </c>
      <c r="AP647" s="4" t="s">
        <v>116</v>
      </c>
      <c r="AQ647" s="4" t="s">
        <v>7993</v>
      </c>
      <c r="AR647" s="4" t="s">
        <v>76</v>
      </c>
      <c r="AS647" s="4" t="s">
        <v>3074</v>
      </c>
      <c r="AT647" s="4" t="s">
        <v>3075</v>
      </c>
      <c r="AU647" s="4" t="s">
        <v>2466</v>
      </c>
      <c r="AV647" s="4" t="s">
        <v>3076</v>
      </c>
      <c r="AW647" s="4" t="s">
        <v>3077</v>
      </c>
      <c r="AX647" s="4" t="s">
        <v>2004</v>
      </c>
      <c r="AY647" s="4" t="s">
        <v>7994</v>
      </c>
      <c r="AZ647" s="4" t="s">
        <v>3078</v>
      </c>
      <c r="BA647" s="4" t="s">
        <v>3079</v>
      </c>
      <c r="BB647" s="4" t="s">
        <v>3080</v>
      </c>
      <c r="BC647" s="4" t="s">
        <v>7995</v>
      </c>
      <c r="BD647" s="4" t="s">
        <v>2830</v>
      </c>
      <c r="BE647" s="4" t="s">
        <v>3084</v>
      </c>
      <c r="BF647" s="4" t="s">
        <v>2014</v>
      </c>
      <c r="BG647" s="4" t="s">
        <v>1880</v>
      </c>
      <c r="BH647" s="4" t="s">
        <v>3085</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7996</v>
      </c>
      <c r="B648" s="4" t="s">
        <v>112</v>
      </c>
      <c r="C648" s="29">
        <v>20241220</v>
      </c>
      <c r="D648" s="4" t="s">
        <v>7997</v>
      </c>
      <c r="E648" s="4" t="s">
        <v>116</v>
      </c>
      <c r="F648" s="4" t="s">
        <v>7998</v>
      </c>
      <c r="G648" s="4" t="s">
        <v>116</v>
      </c>
      <c r="H648" s="4" t="s">
        <v>7999</v>
      </c>
      <c r="I648" s="4" t="s">
        <v>116</v>
      </c>
      <c r="J648" s="4" t="s">
        <v>116</v>
      </c>
      <c r="K648" s="4" t="s">
        <v>116</v>
      </c>
      <c r="L648" s="4" t="s">
        <v>116</v>
      </c>
      <c r="M648" s="5" t="s">
        <v>7803</v>
      </c>
      <c r="N648" s="5" t="s">
        <v>5244</v>
      </c>
      <c r="O648" s="4" t="s">
        <v>112</v>
      </c>
      <c r="P648" s="6" t="s">
        <v>122</v>
      </c>
      <c r="Q648" s="7" t="s">
        <v>122</v>
      </c>
      <c r="R648" s="7" t="s">
        <v>122</v>
      </c>
      <c r="S648" s="9" t="s">
        <v>8000</v>
      </c>
      <c r="T648" s="30">
        <v>9782746096790</v>
      </c>
      <c r="U648" s="4" t="s">
        <v>124</v>
      </c>
      <c r="V648" s="29">
        <v>9782746095700</v>
      </c>
      <c r="W648" s="4" t="s">
        <v>125</v>
      </c>
      <c r="X648" s="4" t="s">
        <v>126</v>
      </c>
      <c r="Y648" s="4" t="s">
        <v>112</v>
      </c>
      <c r="Z648" s="29">
        <v>2015</v>
      </c>
      <c r="AA648" s="4" t="s">
        <v>127</v>
      </c>
      <c r="AB648" s="4" t="s">
        <v>152</v>
      </c>
      <c r="AC648" s="4" t="s">
        <v>129</v>
      </c>
      <c r="AD648" s="4" t="s">
        <v>130</v>
      </c>
      <c r="AE648" s="4" t="s">
        <v>131</v>
      </c>
      <c r="AF648" s="4" t="s">
        <v>132</v>
      </c>
      <c r="AG648" s="4" t="s">
        <v>133</v>
      </c>
      <c r="AH648" s="4" t="s">
        <v>134</v>
      </c>
      <c r="AI648" s="4" t="s">
        <v>135</v>
      </c>
      <c r="AJ648" s="4" t="s">
        <v>136</v>
      </c>
      <c r="AK648" s="4" t="s">
        <v>137</v>
      </c>
      <c r="AL648" s="4" t="s">
        <v>138</v>
      </c>
      <c r="AM648" s="4" t="s">
        <v>139</v>
      </c>
      <c r="AN648" s="4" t="s">
        <v>140</v>
      </c>
      <c r="AO648" s="4" t="s">
        <v>141</v>
      </c>
      <c r="AP648" s="4" t="s">
        <v>116</v>
      </c>
      <c r="AQ648" s="4" t="s">
        <v>8001</v>
      </c>
      <c r="AR648" s="4" t="s">
        <v>76</v>
      </c>
      <c r="AS648" s="4" t="s">
        <v>7346</v>
      </c>
      <c r="AT648" s="4" t="s">
        <v>8002</v>
      </c>
      <c r="AU648" s="4" t="s">
        <v>6456</v>
      </c>
      <c r="AV648" s="4" t="s">
        <v>8003</v>
      </c>
      <c r="AW648" s="4" t="s">
        <v>8004</v>
      </c>
      <c r="AX648" s="4" t="s">
        <v>8005</v>
      </c>
      <c r="AY648" s="4" t="s">
        <v>7350</v>
      </c>
      <c r="AZ648" s="4" t="s">
        <v>1287</v>
      </c>
      <c r="BA648" s="4" t="s">
        <v>7726</v>
      </c>
      <c r="BB648" s="4" t="s">
        <v>8006</v>
      </c>
      <c r="BC648" s="4" t="s">
        <v>8007</v>
      </c>
      <c r="BD648" s="4" t="s">
        <v>8008</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8009</v>
      </c>
      <c r="B649" s="4" t="s">
        <v>112</v>
      </c>
      <c r="C649" s="29">
        <v>20241220</v>
      </c>
      <c r="D649" s="4" t="s">
        <v>8010</v>
      </c>
      <c r="E649" s="4" t="s">
        <v>8011</v>
      </c>
      <c r="F649" s="4" t="s">
        <v>6602</v>
      </c>
      <c r="G649" s="4" t="s">
        <v>116</v>
      </c>
      <c r="H649" s="4" t="s">
        <v>6603</v>
      </c>
      <c r="I649" s="4" t="s">
        <v>116</v>
      </c>
      <c r="J649" s="4" t="s">
        <v>116</v>
      </c>
      <c r="K649" s="4" t="s">
        <v>116</v>
      </c>
      <c r="L649" s="4" t="s">
        <v>116</v>
      </c>
      <c r="M649" s="5" t="s">
        <v>7960</v>
      </c>
      <c r="N649" s="5" t="s">
        <v>5236</v>
      </c>
      <c r="O649" s="4" t="s">
        <v>112</v>
      </c>
      <c r="P649" s="6" t="s">
        <v>122</v>
      </c>
      <c r="Q649" s="7" t="s">
        <v>122</v>
      </c>
      <c r="R649" s="7" t="s">
        <v>122</v>
      </c>
      <c r="S649" s="9" t="s">
        <v>8012</v>
      </c>
      <c r="T649" s="30">
        <v>9782746095878</v>
      </c>
      <c r="U649" s="4" t="s">
        <v>124</v>
      </c>
      <c r="V649" s="29">
        <v>9782746094420</v>
      </c>
      <c r="W649" s="4" t="s">
        <v>125</v>
      </c>
      <c r="X649" s="4" t="s">
        <v>126</v>
      </c>
      <c r="Y649" s="4" t="s">
        <v>112</v>
      </c>
      <c r="Z649" s="29">
        <v>2015</v>
      </c>
      <c r="AA649" s="4" t="s">
        <v>127</v>
      </c>
      <c r="AB649" s="4" t="s">
        <v>152</v>
      </c>
      <c r="AC649" s="4" t="s">
        <v>129</v>
      </c>
      <c r="AD649" s="4" t="s">
        <v>130</v>
      </c>
      <c r="AE649" s="4" t="s">
        <v>131</v>
      </c>
      <c r="AF649" s="4" t="s">
        <v>132</v>
      </c>
      <c r="AG649" s="4" t="s">
        <v>133</v>
      </c>
      <c r="AH649" s="4" t="s">
        <v>134</v>
      </c>
      <c r="AI649" s="4" t="s">
        <v>135</v>
      </c>
      <c r="AJ649" s="4" t="s">
        <v>136</v>
      </c>
      <c r="AK649" s="4" t="s">
        <v>137</v>
      </c>
      <c r="AL649" s="4" t="s">
        <v>138</v>
      </c>
      <c r="AM649" s="4" t="s">
        <v>139</v>
      </c>
      <c r="AN649" s="4" t="s">
        <v>140</v>
      </c>
      <c r="AO649" s="4" t="s">
        <v>141</v>
      </c>
      <c r="AP649" s="4" t="s">
        <v>116</v>
      </c>
      <c r="AQ649" s="4" t="s">
        <v>8013</v>
      </c>
      <c r="AR649" s="4" t="s">
        <v>76</v>
      </c>
      <c r="AS649" s="4" t="s">
        <v>8014</v>
      </c>
      <c r="AT649" s="4" t="s">
        <v>6628</v>
      </c>
      <c r="AU649" s="4" t="s">
        <v>8015</v>
      </c>
      <c r="AV649" s="4" t="s">
        <v>8016</v>
      </c>
      <c r="AW649" s="4" t="s">
        <v>116</v>
      </c>
      <c r="AX649" s="4" t="s">
        <v>116</v>
      </c>
      <c r="AY649" s="4" t="s">
        <v>116</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8017</v>
      </c>
      <c r="B650" s="4" t="s">
        <v>112</v>
      </c>
      <c r="C650" s="29">
        <v>20241220</v>
      </c>
      <c r="D650" s="4" t="s">
        <v>8018</v>
      </c>
      <c r="E650" s="4" t="s">
        <v>473</v>
      </c>
      <c r="F650" s="4" t="s">
        <v>4905</v>
      </c>
      <c r="G650" s="4" t="s">
        <v>116</v>
      </c>
      <c r="H650" s="4" t="s">
        <v>4906</v>
      </c>
      <c r="I650" s="4" t="s">
        <v>116</v>
      </c>
      <c r="J650" s="4" t="s">
        <v>116</v>
      </c>
      <c r="K650" s="4" t="s">
        <v>116</v>
      </c>
      <c r="L650" s="4" t="s">
        <v>116</v>
      </c>
      <c r="M650" s="5" t="s">
        <v>7873</v>
      </c>
      <c r="N650" s="5" t="s">
        <v>1467</v>
      </c>
      <c r="O650" s="4" t="s">
        <v>112</v>
      </c>
      <c r="P650" s="6" t="s">
        <v>122</v>
      </c>
      <c r="Q650" s="7" t="s">
        <v>122</v>
      </c>
      <c r="R650" s="7" t="s">
        <v>122</v>
      </c>
      <c r="S650" s="9" t="s">
        <v>8019</v>
      </c>
      <c r="T650" s="30">
        <v>9782746094185</v>
      </c>
      <c r="U650" s="4" t="s">
        <v>124</v>
      </c>
      <c r="V650" s="29">
        <v>9782746092648</v>
      </c>
      <c r="W650" s="4" t="s">
        <v>125</v>
      </c>
      <c r="X650" s="4" t="s">
        <v>126</v>
      </c>
      <c r="Y650" s="4" t="s">
        <v>112</v>
      </c>
      <c r="Z650" s="29">
        <v>2015</v>
      </c>
      <c r="AA650" s="4" t="s">
        <v>127</v>
      </c>
      <c r="AB650" s="4" t="s">
        <v>164</v>
      </c>
      <c r="AC650" s="4" t="s">
        <v>129</v>
      </c>
      <c r="AD650" s="4" t="s">
        <v>130</v>
      </c>
      <c r="AE650" s="4" t="s">
        <v>131</v>
      </c>
      <c r="AF650" s="4" t="s">
        <v>132</v>
      </c>
      <c r="AG650" s="4" t="s">
        <v>133</v>
      </c>
      <c r="AH650" s="4" t="s">
        <v>134</v>
      </c>
      <c r="AI650" s="4" t="s">
        <v>135</v>
      </c>
      <c r="AJ650" s="4" t="s">
        <v>136</v>
      </c>
      <c r="AK650" s="4" t="s">
        <v>137</v>
      </c>
      <c r="AL650" s="4" t="s">
        <v>138</v>
      </c>
      <c r="AM650" s="4" t="s">
        <v>139</v>
      </c>
      <c r="AN650" s="4" t="s">
        <v>140</v>
      </c>
      <c r="AO650" s="4" t="s">
        <v>141</v>
      </c>
      <c r="AP650" s="4" t="s">
        <v>116</v>
      </c>
      <c r="AQ650" s="4" t="s">
        <v>8020</v>
      </c>
      <c r="AR650" s="4" t="s">
        <v>76</v>
      </c>
      <c r="AS650" s="4" t="s">
        <v>8021</v>
      </c>
      <c r="AT650" s="4" t="s">
        <v>479</v>
      </c>
      <c r="AU650" s="4" t="s">
        <v>480</v>
      </c>
      <c r="AV650" s="4" t="s">
        <v>481</v>
      </c>
      <c r="AW650" s="4" t="s">
        <v>482</v>
      </c>
      <c r="AX650" s="4" t="s">
        <v>483</v>
      </c>
      <c r="AY650" s="4" t="s">
        <v>8022</v>
      </c>
      <c r="AZ650" s="4" t="s">
        <v>282</v>
      </c>
      <c r="BA650" s="4" t="s">
        <v>485</v>
      </c>
      <c r="BB650" s="4" t="s">
        <v>8023</v>
      </c>
      <c r="BC650" s="4" t="s">
        <v>486</v>
      </c>
      <c r="BD650" s="4" t="s">
        <v>487</v>
      </c>
      <c r="BE650" s="4" t="s">
        <v>488</v>
      </c>
      <c r="BF650" s="4" t="s">
        <v>8024</v>
      </c>
      <c r="BG650" s="4" t="s">
        <v>490</v>
      </c>
      <c r="BH650" s="4" t="s">
        <v>492</v>
      </c>
      <c r="BI650" s="4" t="s">
        <v>713</v>
      </c>
      <c r="BJ650" s="4" t="s">
        <v>4910</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8025</v>
      </c>
      <c r="B651" s="4" t="s">
        <v>112</v>
      </c>
      <c r="C651" s="29">
        <v>20241220</v>
      </c>
      <c r="D651" s="4" t="s">
        <v>8026</v>
      </c>
      <c r="E651" s="4" t="s">
        <v>473</v>
      </c>
      <c r="F651" s="4" t="s">
        <v>4905</v>
      </c>
      <c r="G651" s="4" t="s">
        <v>116</v>
      </c>
      <c r="H651" s="4" t="s">
        <v>4906</v>
      </c>
      <c r="I651" s="4" t="s">
        <v>116</v>
      </c>
      <c r="J651" s="4" t="s">
        <v>116</v>
      </c>
      <c r="K651" s="4" t="s">
        <v>116</v>
      </c>
      <c r="L651" s="4" t="s">
        <v>116</v>
      </c>
      <c r="M651" s="5" t="s">
        <v>7787</v>
      </c>
      <c r="N651" s="5" t="s">
        <v>2365</v>
      </c>
      <c r="O651" s="4" t="s">
        <v>112</v>
      </c>
      <c r="P651" s="6" t="s">
        <v>122</v>
      </c>
      <c r="Q651" s="7" t="s">
        <v>122</v>
      </c>
      <c r="R651" s="7" t="s">
        <v>122</v>
      </c>
      <c r="S651" s="9" t="s">
        <v>8027</v>
      </c>
      <c r="T651" s="30">
        <v>9782746097667</v>
      </c>
      <c r="U651" s="4" t="s">
        <v>124</v>
      </c>
      <c r="V651" s="29">
        <v>9782746096516</v>
      </c>
      <c r="W651" s="4" t="s">
        <v>125</v>
      </c>
      <c r="X651" s="4" t="s">
        <v>126</v>
      </c>
      <c r="Y651" s="4" t="s">
        <v>112</v>
      </c>
      <c r="Z651" s="29">
        <v>2015</v>
      </c>
      <c r="AA651" s="4" t="s">
        <v>127</v>
      </c>
      <c r="AB651" s="4" t="s">
        <v>164</v>
      </c>
      <c r="AC651" s="4" t="s">
        <v>129</v>
      </c>
      <c r="AD651" s="4" t="s">
        <v>130</v>
      </c>
      <c r="AE651" s="4" t="s">
        <v>131</v>
      </c>
      <c r="AF651" s="4" t="s">
        <v>132</v>
      </c>
      <c r="AG651" s="4" t="s">
        <v>133</v>
      </c>
      <c r="AH651" s="4" t="s">
        <v>134</v>
      </c>
      <c r="AI651" s="4" t="s">
        <v>135</v>
      </c>
      <c r="AJ651" s="4" t="s">
        <v>136</v>
      </c>
      <c r="AK651" s="4" t="s">
        <v>137</v>
      </c>
      <c r="AL651" s="4" t="s">
        <v>138</v>
      </c>
      <c r="AM651" s="4" t="s">
        <v>139</v>
      </c>
      <c r="AN651" s="4" t="s">
        <v>140</v>
      </c>
      <c r="AO651" s="4" t="s">
        <v>141</v>
      </c>
      <c r="AP651" s="4" t="s">
        <v>116</v>
      </c>
      <c r="AQ651" s="4" t="s">
        <v>8028</v>
      </c>
      <c r="AR651" s="4" t="s">
        <v>76</v>
      </c>
      <c r="AS651" s="4" t="s">
        <v>479</v>
      </c>
      <c r="AT651" s="4" t="s">
        <v>480</v>
      </c>
      <c r="AU651" s="4" t="s">
        <v>481</v>
      </c>
      <c r="AV651" s="4" t="s">
        <v>482</v>
      </c>
      <c r="AW651" s="4" t="s">
        <v>483</v>
      </c>
      <c r="AX651" s="4" t="s">
        <v>484</v>
      </c>
      <c r="AY651" s="4" t="s">
        <v>282</v>
      </c>
      <c r="AZ651" s="4" t="s">
        <v>485</v>
      </c>
      <c r="BA651" s="4" t="s">
        <v>8029</v>
      </c>
      <c r="BB651" s="4" t="s">
        <v>486</v>
      </c>
      <c r="BC651" s="4" t="s">
        <v>487</v>
      </c>
      <c r="BD651" s="4" t="s">
        <v>488</v>
      </c>
      <c r="BE651" s="4" t="s">
        <v>489</v>
      </c>
      <c r="BF651" s="4" t="s">
        <v>490</v>
      </c>
      <c r="BG651" s="4" t="s">
        <v>8030</v>
      </c>
      <c r="BH651" s="4" t="s">
        <v>492</v>
      </c>
      <c r="BI651" s="4" t="s">
        <v>4910</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8031</v>
      </c>
      <c r="B652" s="4" t="s">
        <v>112</v>
      </c>
      <c r="C652" s="29">
        <v>20241220</v>
      </c>
      <c r="D652" s="4" t="s">
        <v>8032</v>
      </c>
      <c r="E652" s="4" t="s">
        <v>8033</v>
      </c>
      <c r="F652" s="4" t="s">
        <v>8034</v>
      </c>
      <c r="G652" s="4" t="s">
        <v>116</v>
      </c>
      <c r="H652" s="4" t="s">
        <v>4726</v>
      </c>
      <c r="I652" s="4" t="s">
        <v>2048</v>
      </c>
      <c r="J652" s="4" t="s">
        <v>116</v>
      </c>
      <c r="K652" s="4" t="s">
        <v>116</v>
      </c>
      <c r="L652" s="4" t="s">
        <v>116</v>
      </c>
      <c r="M652" s="5" t="s">
        <v>7960</v>
      </c>
      <c r="N652" s="5" t="s">
        <v>8035</v>
      </c>
      <c r="O652" s="4" t="s">
        <v>112</v>
      </c>
      <c r="P652" s="6" t="s">
        <v>122</v>
      </c>
      <c r="Q652" s="7" t="s">
        <v>122</v>
      </c>
      <c r="R652" s="7" t="s">
        <v>122</v>
      </c>
      <c r="S652" s="9" t="s">
        <v>8036</v>
      </c>
      <c r="T652" s="30">
        <v>9782746095939</v>
      </c>
      <c r="U652" s="4" t="s">
        <v>124</v>
      </c>
      <c r="V652" s="29">
        <v>9782746094451</v>
      </c>
      <c r="W652" s="4" t="s">
        <v>125</v>
      </c>
      <c r="X652" s="4" t="s">
        <v>126</v>
      </c>
      <c r="Y652" s="4" t="s">
        <v>112</v>
      </c>
      <c r="Z652" s="29">
        <v>2015</v>
      </c>
      <c r="AA652" s="4" t="s">
        <v>127</v>
      </c>
      <c r="AB652" s="4" t="s">
        <v>164</v>
      </c>
      <c r="AC652" s="4" t="s">
        <v>129</v>
      </c>
      <c r="AD652" s="4" t="s">
        <v>130</v>
      </c>
      <c r="AE652" s="4" t="s">
        <v>131</v>
      </c>
      <c r="AF652" s="4" t="s">
        <v>132</v>
      </c>
      <c r="AG652" s="4" t="s">
        <v>133</v>
      </c>
      <c r="AH652" s="4" t="s">
        <v>134</v>
      </c>
      <c r="AI652" s="4" t="s">
        <v>135</v>
      </c>
      <c r="AJ652" s="4" t="s">
        <v>136</v>
      </c>
      <c r="AK652" s="4" t="s">
        <v>137</v>
      </c>
      <c r="AL652" s="4" t="s">
        <v>138</v>
      </c>
      <c r="AM652" s="4" t="s">
        <v>139</v>
      </c>
      <c r="AN652" s="4" t="s">
        <v>140</v>
      </c>
      <c r="AO652" s="4" t="s">
        <v>141</v>
      </c>
      <c r="AP652" s="4" t="s">
        <v>116</v>
      </c>
      <c r="AQ652" s="4" t="s">
        <v>8037</v>
      </c>
      <c r="AR652" s="4" t="s">
        <v>76</v>
      </c>
      <c r="AS652" s="4" t="s">
        <v>8038</v>
      </c>
      <c r="AT652" s="4" t="s">
        <v>3452</v>
      </c>
      <c r="AU652" s="4" t="s">
        <v>8039</v>
      </c>
      <c r="AV652" s="4" t="s">
        <v>5458</v>
      </c>
      <c r="AW652" s="4" t="s">
        <v>424</v>
      </c>
      <c r="AX652" s="4" t="s">
        <v>8040</v>
      </c>
      <c r="AY652" s="4" t="s">
        <v>8041</v>
      </c>
      <c r="AZ652" s="4" t="s">
        <v>3455</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8042</v>
      </c>
      <c r="B653" s="4" t="s">
        <v>112</v>
      </c>
      <c r="C653" s="29">
        <v>20241220</v>
      </c>
      <c r="D653" s="4" t="s">
        <v>8043</v>
      </c>
      <c r="E653" s="4" t="s">
        <v>116</v>
      </c>
      <c r="F653" s="4" t="s">
        <v>8044</v>
      </c>
      <c r="G653" s="4" t="s">
        <v>116</v>
      </c>
      <c r="H653" s="4" t="s">
        <v>3691</v>
      </c>
      <c r="I653" s="4" t="s">
        <v>8045</v>
      </c>
      <c r="J653" s="4" t="s">
        <v>116</v>
      </c>
      <c r="K653" s="4" t="s">
        <v>116</v>
      </c>
      <c r="L653" s="4" t="s">
        <v>116</v>
      </c>
      <c r="M653" s="5" t="s">
        <v>7897</v>
      </c>
      <c r="N653" s="5" t="s">
        <v>8046</v>
      </c>
      <c r="O653" s="4" t="s">
        <v>112</v>
      </c>
      <c r="P653" s="6" t="s">
        <v>122</v>
      </c>
      <c r="Q653" s="7" t="s">
        <v>122</v>
      </c>
      <c r="R653" s="7" t="s">
        <v>122</v>
      </c>
      <c r="S653" s="9" t="s">
        <v>8047</v>
      </c>
      <c r="T653" s="30">
        <v>9782746098466</v>
      </c>
      <c r="U653" s="4" t="s">
        <v>124</v>
      </c>
      <c r="V653" s="29">
        <v>9782746096424</v>
      </c>
      <c r="W653" s="4" t="s">
        <v>125</v>
      </c>
      <c r="X653" s="4" t="s">
        <v>126</v>
      </c>
      <c r="Y653" s="4" t="s">
        <v>112</v>
      </c>
      <c r="Z653" s="29">
        <v>2015</v>
      </c>
      <c r="AA653" s="4" t="s">
        <v>127</v>
      </c>
      <c r="AB653" s="4" t="s">
        <v>914</v>
      </c>
      <c r="AC653" s="4" t="s">
        <v>129</v>
      </c>
      <c r="AD653" s="4" t="s">
        <v>130</v>
      </c>
      <c r="AE653" s="4" t="s">
        <v>131</v>
      </c>
      <c r="AF653" s="4" t="s">
        <v>132</v>
      </c>
      <c r="AG653" s="4" t="s">
        <v>133</v>
      </c>
      <c r="AH653" s="4" t="s">
        <v>134</v>
      </c>
      <c r="AI653" s="4" t="s">
        <v>135</v>
      </c>
      <c r="AJ653" s="4" t="s">
        <v>136</v>
      </c>
      <c r="AK653" s="4" t="s">
        <v>137</v>
      </c>
      <c r="AL653" s="4" t="s">
        <v>138</v>
      </c>
      <c r="AM653" s="4" t="s">
        <v>139</v>
      </c>
      <c r="AN653" s="4" t="s">
        <v>140</v>
      </c>
      <c r="AO653" s="4" t="s">
        <v>141</v>
      </c>
      <c r="AP653" s="4" t="s">
        <v>116</v>
      </c>
      <c r="AQ653" s="4" t="s">
        <v>8048</v>
      </c>
      <c r="AR653" s="4" t="s">
        <v>76</v>
      </c>
      <c r="AS653" s="4" t="s">
        <v>6913</v>
      </c>
      <c r="AT653" s="4" t="s">
        <v>6914</v>
      </c>
      <c r="AU653" s="4" t="s">
        <v>6915</v>
      </c>
      <c r="AV653" s="4" t="s">
        <v>4809</v>
      </c>
      <c r="AW653" s="4" t="s">
        <v>6916</v>
      </c>
      <c r="AX653" s="4" t="s">
        <v>6917</v>
      </c>
      <c r="AY653" s="4" t="s">
        <v>6918</v>
      </c>
      <c r="AZ653" s="4" t="s">
        <v>6919</v>
      </c>
      <c r="BA653" s="4" t="s">
        <v>8049</v>
      </c>
      <c r="BB653" s="4" t="s">
        <v>6921</v>
      </c>
      <c r="BC653" s="4" t="s">
        <v>6922</v>
      </c>
      <c r="BD653" s="4" t="s">
        <v>772</v>
      </c>
      <c r="BE653" s="4" t="s">
        <v>6923</v>
      </c>
      <c r="BF653" s="4" t="s">
        <v>5523</v>
      </c>
      <c r="BG653" s="4" t="s">
        <v>6924</v>
      </c>
      <c r="BH653" s="4" t="s">
        <v>6925</v>
      </c>
      <c r="BI653" s="4" t="s">
        <v>6926</v>
      </c>
      <c r="BJ653" s="4" t="s">
        <v>6927</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8050</v>
      </c>
      <c r="B654" s="4" t="s">
        <v>112</v>
      </c>
      <c r="C654" s="29">
        <v>20241220</v>
      </c>
      <c r="D654" s="4" t="s">
        <v>8051</v>
      </c>
      <c r="E654" s="4" t="s">
        <v>116</v>
      </c>
      <c r="F654" s="4" t="s">
        <v>8052</v>
      </c>
      <c r="G654" s="4" t="s">
        <v>116</v>
      </c>
      <c r="H654" s="4" t="s">
        <v>8053</v>
      </c>
      <c r="I654" s="4" t="s">
        <v>116</v>
      </c>
      <c r="J654" s="4" t="s">
        <v>116</v>
      </c>
      <c r="K654" s="4" t="s">
        <v>116</v>
      </c>
      <c r="L654" s="4" t="s">
        <v>116</v>
      </c>
      <c r="M654" s="5" t="s">
        <v>7778</v>
      </c>
      <c r="N654" s="5" t="s">
        <v>3488</v>
      </c>
      <c r="O654" s="4" t="s">
        <v>112</v>
      </c>
      <c r="P654" s="6" t="s">
        <v>122</v>
      </c>
      <c r="Q654" s="7" t="s">
        <v>122</v>
      </c>
      <c r="R654" s="7" t="s">
        <v>122</v>
      </c>
      <c r="S654" s="9" t="s">
        <v>8054</v>
      </c>
      <c r="T654" s="30">
        <v>9782746096295</v>
      </c>
      <c r="U654" s="4" t="s">
        <v>124</v>
      </c>
      <c r="V654" s="29">
        <v>9782746095021</v>
      </c>
      <c r="W654" s="4" t="s">
        <v>125</v>
      </c>
      <c r="X654" s="4" t="s">
        <v>126</v>
      </c>
      <c r="Y654" s="4" t="s">
        <v>112</v>
      </c>
      <c r="Z654" s="29">
        <v>2015</v>
      </c>
      <c r="AA654" s="4" t="s">
        <v>127</v>
      </c>
      <c r="AB654" s="4" t="s">
        <v>128</v>
      </c>
      <c r="AC654" s="4" t="s">
        <v>129</v>
      </c>
      <c r="AD654" s="4" t="s">
        <v>130</v>
      </c>
      <c r="AE654" s="4" t="s">
        <v>131</v>
      </c>
      <c r="AF654" s="4" t="s">
        <v>132</v>
      </c>
      <c r="AG654" s="4" t="s">
        <v>133</v>
      </c>
      <c r="AH654" s="4" t="s">
        <v>134</v>
      </c>
      <c r="AI654" s="4" t="s">
        <v>135</v>
      </c>
      <c r="AJ654" s="4" t="s">
        <v>136</v>
      </c>
      <c r="AK654" s="4" t="s">
        <v>137</v>
      </c>
      <c r="AL654" s="4" t="s">
        <v>138</v>
      </c>
      <c r="AM654" s="4" t="s">
        <v>139</v>
      </c>
      <c r="AN654" s="4" t="s">
        <v>140</v>
      </c>
      <c r="AO654" s="4" t="s">
        <v>141</v>
      </c>
      <c r="AP654" s="4" t="s">
        <v>116</v>
      </c>
      <c r="AQ654" s="4" t="s">
        <v>8055</v>
      </c>
      <c r="AR654" s="4" t="s">
        <v>76</v>
      </c>
      <c r="AS654" s="4" t="s">
        <v>1806</v>
      </c>
      <c r="AT654" s="4" t="s">
        <v>1808</v>
      </c>
      <c r="AU654" s="4" t="s">
        <v>8056</v>
      </c>
      <c r="AV654" s="4" t="s">
        <v>1813</v>
      </c>
      <c r="AW654" s="4" t="s">
        <v>116</v>
      </c>
      <c r="AX654" s="4" t="s">
        <v>116</v>
      </c>
      <c r="AY654" s="4" t="s">
        <v>116</v>
      </c>
      <c r="AZ654" s="4" t="s">
        <v>116</v>
      </c>
      <c r="BA654" s="4" t="s">
        <v>116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8057</v>
      </c>
      <c r="B655" s="4" t="s">
        <v>112</v>
      </c>
      <c r="C655" s="29">
        <v>20241220</v>
      </c>
      <c r="D655" s="4" t="s">
        <v>8058</v>
      </c>
      <c r="E655" s="4" t="s">
        <v>8059</v>
      </c>
      <c r="F655" s="4" t="s">
        <v>7319</v>
      </c>
      <c r="G655" s="4" t="s">
        <v>116</v>
      </c>
      <c r="H655" s="4" t="s">
        <v>7320</v>
      </c>
      <c r="I655" s="4" t="s">
        <v>116</v>
      </c>
      <c r="J655" s="4" t="s">
        <v>116</v>
      </c>
      <c r="K655" s="4" t="s">
        <v>116</v>
      </c>
      <c r="L655" s="4" t="s">
        <v>116</v>
      </c>
      <c r="M655" s="5" t="s">
        <v>7778</v>
      </c>
      <c r="N655" s="5" t="s">
        <v>8060</v>
      </c>
      <c r="O655" s="4" t="s">
        <v>112</v>
      </c>
      <c r="P655" s="6" t="s">
        <v>122</v>
      </c>
      <c r="Q655" s="7" t="s">
        <v>122</v>
      </c>
      <c r="R655" s="7" t="s">
        <v>122</v>
      </c>
      <c r="S655" s="9" t="s">
        <v>8061</v>
      </c>
      <c r="T655" s="30">
        <v>9782746096226</v>
      </c>
      <c r="U655" s="4" t="s">
        <v>124</v>
      </c>
      <c r="V655" s="29">
        <v>9782746095007</v>
      </c>
      <c r="W655" s="4" t="s">
        <v>125</v>
      </c>
      <c r="X655" s="4" t="s">
        <v>126</v>
      </c>
      <c r="Y655" s="4" t="s">
        <v>112</v>
      </c>
      <c r="Z655" s="29">
        <v>2015</v>
      </c>
      <c r="AA655" s="4" t="s">
        <v>127</v>
      </c>
      <c r="AB655" s="4" t="s">
        <v>914</v>
      </c>
      <c r="AC655" s="4" t="s">
        <v>129</v>
      </c>
      <c r="AD655" s="4" t="s">
        <v>130</v>
      </c>
      <c r="AE655" s="4" t="s">
        <v>131</v>
      </c>
      <c r="AF655" s="4" t="s">
        <v>132</v>
      </c>
      <c r="AG655" s="4" t="s">
        <v>133</v>
      </c>
      <c r="AH655" s="4" t="s">
        <v>134</v>
      </c>
      <c r="AI655" s="4" t="s">
        <v>135</v>
      </c>
      <c r="AJ655" s="4" t="s">
        <v>136</v>
      </c>
      <c r="AK655" s="4" t="s">
        <v>137</v>
      </c>
      <c r="AL655" s="4" t="s">
        <v>138</v>
      </c>
      <c r="AM655" s="4" t="s">
        <v>139</v>
      </c>
      <c r="AN655" s="4" t="s">
        <v>140</v>
      </c>
      <c r="AO655" s="4" t="s">
        <v>141</v>
      </c>
      <c r="AP655" s="4" t="s">
        <v>116</v>
      </c>
      <c r="AQ655" s="4" t="s">
        <v>8062</v>
      </c>
      <c r="AR655" s="4" t="s">
        <v>76</v>
      </c>
      <c r="AS655" s="4" t="s">
        <v>311</v>
      </c>
      <c r="AT655" s="4" t="s">
        <v>4959</v>
      </c>
      <c r="AU655" s="4" t="s">
        <v>313</v>
      </c>
      <c r="AV655" s="4" t="s">
        <v>2004</v>
      </c>
      <c r="AW655" s="4" t="s">
        <v>2208</v>
      </c>
      <c r="AX655" s="4" t="s">
        <v>2195</v>
      </c>
      <c r="AY655" s="4" t="s">
        <v>4960</v>
      </c>
      <c r="AZ655" s="4" t="s">
        <v>2209</v>
      </c>
      <c r="BA655" s="4" t="s">
        <v>2210</v>
      </c>
      <c r="BB655" s="4" t="s">
        <v>2211</v>
      </c>
      <c r="BC655" s="4" t="s">
        <v>2212</v>
      </c>
      <c r="BD655" s="4" t="s">
        <v>8063</v>
      </c>
      <c r="BE655" s="4" t="s">
        <v>8064</v>
      </c>
      <c r="BF655" s="4" t="s">
        <v>2216</v>
      </c>
      <c r="BG655" s="4" t="s">
        <v>3699</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8065</v>
      </c>
      <c r="B656" s="4" t="s">
        <v>112</v>
      </c>
      <c r="C656" s="29">
        <v>20241220</v>
      </c>
      <c r="D656" s="4" t="s">
        <v>8066</v>
      </c>
      <c r="E656" s="4" t="s">
        <v>8067</v>
      </c>
      <c r="F656" s="4" t="s">
        <v>702</v>
      </c>
      <c r="G656" s="4" t="s">
        <v>116</v>
      </c>
      <c r="H656" s="4" t="s">
        <v>703</v>
      </c>
      <c r="I656" s="4" t="s">
        <v>116</v>
      </c>
      <c r="J656" s="4" t="s">
        <v>116</v>
      </c>
      <c r="K656" s="4" t="s">
        <v>116</v>
      </c>
      <c r="L656" s="4" t="s">
        <v>116</v>
      </c>
      <c r="M656" s="5" t="s">
        <v>7787</v>
      </c>
      <c r="N656" s="5" t="s">
        <v>1467</v>
      </c>
      <c r="O656" s="4" t="s">
        <v>112</v>
      </c>
      <c r="P656" s="6" t="s">
        <v>122</v>
      </c>
      <c r="Q656" s="7" t="s">
        <v>122</v>
      </c>
      <c r="R656" s="7" t="s">
        <v>122</v>
      </c>
      <c r="S656" s="9" t="s">
        <v>8068</v>
      </c>
      <c r="T656" s="30">
        <v>9782746097605</v>
      </c>
      <c r="U656" s="4" t="s">
        <v>124</v>
      </c>
      <c r="V656" s="29">
        <v>9782746097001</v>
      </c>
      <c r="W656" s="4" t="s">
        <v>125</v>
      </c>
      <c r="X656" s="4" t="s">
        <v>126</v>
      </c>
      <c r="Y656" s="4" t="s">
        <v>112</v>
      </c>
      <c r="Z656" s="29">
        <v>2015</v>
      </c>
      <c r="AA656" s="4" t="s">
        <v>127</v>
      </c>
      <c r="AB656" s="4" t="s">
        <v>152</v>
      </c>
      <c r="AC656" s="4" t="s">
        <v>129</v>
      </c>
      <c r="AD656" s="4" t="s">
        <v>130</v>
      </c>
      <c r="AE656" s="4" t="s">
        <v>131</v>
      </c>
      <c r="AF656" s="4" t="s">
        <v>132</v>
      </c>
      <c r="AG656" s="4" t="s">
        <v>133</v>
      </c>
      <c r="AH656" s="4" t="s">
        <v>134</v>
      </c>
      <c r="AI656" s="4" t="s">
        <v>135</v>
      </c>
      <c r="AJ656" s="4" t="s">
        <v>136</v>
      </c>
      <c r="AK656" s="4" t="s">
        <v>137</v>
      </c>
      <c r="AL656" s="4" t="s">
        <v>138</v>
      </c>
      <c r="AM656" s="4" t="s">
        <v>139</v>
      </c>
      <c r="AN656" s="4" t="s">
        <v>140</v>
      </c>
      <c r="AO656" s="4" t="s">
        <v>141</v>
      </c>
      <c r="AP656" s="4" t="s">
        <v>116</v>
      </c>
      <c r="AQ656" s="4" t="s">
        <v>8069</v>
      </c>
      <c r="AR656" s="4" t="s">
        <v>76</v>
      </c>
      <c r="AS656" s="4" t="s">
        <v>479</v>
      </c>
      <c r="AT656" s="4" t="s">
        <v>706</v>
      </c>
      <c r="AU656" s="4" t="s">
        <v>482</v>
      </c>
      <c r="AV656" s="4" t="s">
        <v>707</v>
      </c>
      <c r="AW656" s="4" t="s">
        <v>681</v>
      </c>
      <c r="AX656" s="4" t="s">
        <v>484</v>
      </c>
      <c r="AY656" s="4" t="s">
        <v>708</v>
      </c>
      <c r="AZ656" s="4" t="s">
        <v>282</v>
      </c>
      <c r="BA656" s="4" t="s">
        <v>709</v>
      </c>
      <c r="BB656" s="4" t="s">
        <v>5248</v>
      </c>
      <c r="BC656" s="4" t="s">
        <v>711</v>
      </c>
      <c r="BD656" s="4" t="s">
        <v>485</v>
      </c>
      <c r="BE656" s="4" t="s">
        <v>8070</v>
      </c>
      <c r="BF656" s="4" t="s">
        <v>487</v>
      </c>
      <c r="BG656" s="4" t="s">
        <v>2901</v>
      </c>
      <c r="BH656" s="4" t="s">
        <v>7146</v>
      </c>
      <c r="BI656" s="4" t="s">
        <v>712</v>
      </c>
      <c r="BJ656" s="4" t="s">
        <v>8071</v>
      </c>
      <c r="BK656" s="4" t="s">
        <v>713</v>
      </c>
      <c r="BL656" s="4" t="s">
        <v>714</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8072</v>
      </c>
      <c r="B657" s="4" t="s">
        <v>112</v>
      </c>
      <c r="C657" s="29">
        <v>20241220</v>
      </c>
      <c r="D657" s="4" t="s">
        <v>8073</v>
      </c>
      <c r="E657" s="4" t="s">
        <v>8074</v>
      </c>
      <c r="F657" s="4" t="s">
        <v>8075</v>
      </c>
      <c r="G657" s="4" t="s">
        <v>116</v>
      </c>
      <c r="H657" s="4" t="s">
        <v>8076</v>
      </c>
      <c r="I657" s="4" t="s">
        <v>8077</v>
      </c>
      <c r="J657" s="4" t="s">
        <v>116</v>
      </c>
      <c r="K657" s="4" t="s">
        <v>116</v>
      </c>
      <c r="L657" s="4" t="s">
        <v>116</v>
      </c>
      <c r="M657" s="5" t="s">
        <v>7960</v>
      </c>
      <c r="N657" s="5" t="s">
        <v>3509</v>
      </c>
      <c r="O657" s="4" t="s">
        <v>112</v>
      </c>
      <c r="P657" s="6" t="s">
        <v>122</v>
      </c>
      <c r="Q657" s="7" t="s">
        <v>122</v>
      </c>
      <c r="R657" s="7" t="s">
        <v>122</v>
      </c>
      <c r="S657" s="9" t="s">
        <v>8078</v>
      </c>
      <c r="T657" s="30">
        <v>9782746095816</v>
      </c>
      <c r="U657" s="4" t="s">
        <v>124</v>
      </c>
      <c r="V657" s="29">
        <v>9782746093782</v>
      </c>
      <c r="W657" s="4" t="s">
        <v>125</v>
      </c>
      <c r="X657" s="4" t="s">
        <v>126</v>
      </c>
      <c r="Y657" s="4" t="s">
        <v>112</v>
      </c>
      <c r="Z657" s="29">
        <v>2015</v>
      </c>
      <c r="AA657" s="4" t="s">
        <v>127</v>
      </c>
      <c r="AB657" s="4" t="s">
        <v>1043</v>
      </c>
      <c r="AC657" s="4" t="s">
        <v>129</v>
      </c>
      <c r="AD657" s="4" t="s">
        <v>130</v>
      </c>
      <c r="AE657" s="4" t="s">
        <v>131</v>
      </c>
      <c r="AF657" s="4" t="s">
        <v>132</v>
      </c>
      <c r="AG657" s="4" t="s">
        <v>133</v>
      </c>
      <c r="AH657" s="4" t="s">
        <v>134</v>
      </c>
      <c r="AI657" s="4" t="s">
        <v>135</v>
      </c>
      <c r="AJ657" s="4" t="s">
        <v>136</v>
      </c>
      <c r="AK657" s="4" t="s">
        <v>137</v>
      </c>
      <c r="AL657" s="4" t="s">
        <v>138</v>
      </c>
      <c r="AM657" s="4" t="s">
        <v>139</v>
      </c>
      <c r="AN657" s="4" t="s">
        <v>140</v>
      </c>
      <c r="AO657" s="4" t="s">
        <v>141</v>
      </c>
      <c r="AP657" s="4" t="s">
        <v>116</v>
      </c>
      <c r="AQ657" s="4" t="s">
        <v>8079</v>
      </c>
      <c r="AR657" s="4" t="s">
        <v>76</v>
      </c>
      <c r="AS657" s="4" t="s">
        <v>8080</v>
      </c>
      <c r="AT657" s="4" t="s">
        <v>8081</v>
      </c>
      <c r="AU657" s="4" t="s">
        <v>3886</v>
      </c>
      <c r="AV657" s="4" t="s">
        <v>116</v>
      </c>
      <c r="AW657" s="4" t="s">
        <v>116</v>
      </c>
      <c r="AX657" s="4" t="s">
        <v>116</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8082</v>
      </c>
      <c r="B658" s="4" t="s">
        <v>112</v>
      </c>
      <c r="C658" s="29">
        <v>20241220</v>
      </c>
      <c r="D658" s="4" t="s">
        <v>8083</v>
      </c>
      <c r="E658" s="4" t="s">
        <v>8084</v>
      </c>
      <c r="F658" s="4" t="s">
        <v>8085</v>
      </c>
      <c r="G658" s="4" t="s">
        <v>116</v>
      </c>
      <c r="H658" s="4" t="s">
        <v>8086</v>
      </c>
      <c r="I658" s="4" t="s">
        <v>116</v>
      </c>
      <c r="J658" s="4" t="s">
        <v>116</v>
      </c>
      <c r="K658" s="4" t="s">
        <v>116</v>
      </c>
      <c r="L658" s="4" t="s">
        <v>116</v>
      </c>
      <c r="M658" s="5" t="s">
        <v>7873</v>
      </c>
      <c r="N658" s="5" t="s">
        <v>8087</v>
      </c>
      <c r="O658" s="4" t="s">
        <v>112</v>
      </c>
      <c r="P658" s="6" t="s">
        <v>122</v>
      </c>
      <c r="Q658" s="7" t="s">
        <v>122</v>
      </c>
      <c r="R658" s="7" t="s">
        <v>122</v>
      </c>
      <c r="S658" s="9" t="s">
        <v>8088</v>
      </c>
      <c r="T658" s="30">
        <v>9782746094246</v>
      </c>
      <c r="U658" s="4" t="s">
        <v>124</v>
      </c>
      <c r="V658" s="29">
        <v>9782746092891</v>
      </c>
      <c r="W658" s="4" t="s">
        <v>125</v>
      </c>
      <c r="X658" s="4" t="s">
        <v>126</v>
      </c>
      <c r="Y658" s="4" t="s">
        <v>112</v>
      </c>
      <c r="Z658" s="29">
        <v>2015</v>
      </c>
      <c r="AA658" s="4" t="s">
        <v>127</v>
      </c>
      <c r="AB658" s="4" t="s">
        <v>249</v>
      </c>
      <c r="AC658" s="4" t="s">
        <v>129</v>
      </c>
      <c r="AD658" s="4" t="s">
        <v>130</v>
      </c>
      <c r="AE658" s="4" t="s">
        <v>131</v>
      </c>
      <c r="AF658" s="4" t="s">
        <v>132</v>
      </c>
      <c r="AG658" s="4" t="s">
        <v>133</v>
      </c>
      <c r="AH658" s="4" t="s">
        <v>134</v>
      </c>
      <c r="AI658" s="4" t="s">
        <v>135</v>
      </c>
      <c r="AJ658" s="4" t="s">
        <v>136</v>
      </c>
      <c r="AK658" s="4" t="s">
        <v>137</v>
      </c>
      <c r="AL658" s="4" t="s">
        <v>138</v>
      </c>
      <c r="AM658" s="4" t="s">
        <v>139</v>
      </c>
      <c r="AN658" s="4" t="s">
        <v>140</v>
      </c>
      <c r="AO658" s="4" t="s">
        <v>141</v>
      </c>
      <c r="AP658" s="4" t="s">
        <v>116</v>
      </c>
      <c r="AQ658" s="4" t="s">
        <v>8089</v>
      </c>
      <c r="AR658" s="4" t="s">
        <v>76</v>
      </c>
      <c r="AS658" s="4" t="s">
        <v>8090</v>
      </c>
      <c r="AT658" s="4" t="s">
        <v>8091</v>
      </c>
      <c r="AU658" s="4" t="s">
        <v>1832</v>
      </c>
      <c r="AV658" s="4" t="s">
        <v>8092</v>
      </c>
      <c r="AW658" s="4" t="s">
        <v>8093</v>
      </c>
      <c r="AX658" s="4" t="s">
        <v>8094</v>
      </c>
      <c r="AY658" s="4" t="s">
        <v>2758</v>
      </c>
      <c r="AZ658" s="4" t="s">
        <v>8095</v>
      </c>
      <c r="BA658" s="4" t="s">
        <v>4949</v>
      </c>
      <c r="BB658" s="4" t="s">
        <v>8096</v>
      </c>
      <c r="BC658" s="4" t="s">
        <v>7691</v>
      </c>
      <c r="BD658" s="4" t="s">
        <v>2492</v>
      </c>
      <c r="BE658" s="4" t="s">
        <v>8097</v>
      </c>
      <c r="BF658" s="4" t="s">
        <v>8098</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8099</v>
      </c>
      <c r="B659" s="4" t="s">
        <v>112</v>
      </c>
      <c r="C659" s="29">
        <v>20241220</v>
      </c>
      <c r="D659" s="4" t="s">
        <v>8100</v>
      </c>
      <c r="E659" s="4" t="s">
        <v>8101</v>
      </c>
      <c r="F659" s="4" t="s">
        <v>8102</v>
      </c>
      <c r="G659" s="4" t="s">
        <v>116</v>
      </c>
      <c r="H659" s="4" t="s">
        <v>8103</v>
      </c>
      <c r="I659" s="4" t="s">
        <v>116</v>
      </c>
      <c r="J659" s="4" t="s">
        <v>116</v>
      </c>
      <c r="K659" s="4" t="s">
        <v>116</v>
      </c>
      <c r="L659" s="4" t="s">
        <v>116</v>
      </c>
      <c r="M659" s="5" t="s">
        <v>7897</v>
      </c>
      <c r="N659" s="5" t="s">
        <v>1778</v>
      </c>
      <c r="O659" s="4" t="s">
        <v>112</v>
      </c>
      <c r="P659" s="6" t="s">
        <v>122</v>
      </c>
      <c r="Q659" s="7" t="s">
        <v>122</v>
      </c>
      <c r="R659" s="7" t="s">
        <v>122</v>
      </c>
      <c r="S659" s="9" t="s">
        <v>8104</v>
      </c>
      <c r="T659" s="30">
        <v>9782746098527</v>
      </c>
      <c r="U659" s="4" t="s">
        <v>124</v>
      </c>
      <c r="V659" s="29">
        <v>9782746096035</v>
      </c>
      <c r="W659" s="4" t="s">
        <v>125</v>
      </c>
      <c r="X659" s="4" t="s">
        <v>126</v>
      </c>
      <c r="Y659" s="4" t="s">
        <v>112</v>
      </c>
      <c r="Z659" s="29">
        <v>2015</v>
      </c>
      <c r="AA659" s="4" t="s">
        <v>127</v>
      </c>
      <c r="AB659" s="4" t="s">
        <v>128</v>
      </c>
      <c r="AC659" s="4" t="s">
        <v>129</v>
      </c>
      <c r="AD659" s="4" t="s">
        <v>130</v>
      </c>
      <c r="AE659" s="4" t="s">
        <v>131</v>
      </c>
      <c r="AF659" s="4" t="s">
        <v>132</v>
      </c>
      <c r="AG659" s="4" t="s">
        <v>133</v>
      </c>
      <c r="AH659" s="4" t="s">
        <v>134</v>
      </c>
      <c r="AI659" s="4" t="s">
        <v>135</v>
      </c>
      <c r="AJ659" s="4" t="s">
        <v>136</v>
      </c>
      <c r="AK659" s="4" t="s">
        <v>137</v>
      </c>
      <c r="AL659" s="4" t="s">
        <v>138</v>
      </c>
      <c r="AM659" s="4" t="s">
        <v>139</v>
      </c>
      <c r="AN659" s="4" t="s">
        <v>140</v>
      </c>
      <c r="AO659" s="4" t="s">
        <v>141</v>
      </c>
      <c r="AP659" s="4" t="s">
        <v>116</v>
      </c>
      <c r="AQ659" s="4" t="s">
        <v>8105</v>
      </c>
      <c r="AR659" s="4" t="s">
        <v>76</v>
      </c>
      <c r="AS659" s="4" t="s">
        <v>200</v>
      </c>
      <c r="AT659" s="4" t="s">
        <v>8106</v>
      </c>
      <c r="AU659" s="4" t="s">
        <v>3580</v>
      </c>
      <c r="AV659" s="4" t="s">
        <v>8107</v>
      </c>
      <c r="AW659" s="4" t="s">
        <v>116</v>
      </c>
      <c r="AX659" s="4" t="s">
        <v>116</v>
      </c>
      <c r="AY659" s="4" t="s">
        <v>116</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8108</v>
      </c>
      <c r="B660" s="4" t="s">
        <v>112</v>
      </c>
      <c r="C660" s="29">
        <v>20241220</v>
      </c>
      <c r="D660" s="4" t="s">
        <v>8109</v>
      </c>
      <c r="E660" s="4" t="s">
        <v>6715</v>
      </c>
      <c r="F660" s="4" t="s">
        <v>6716</v>
      </c>
      <c r="G660" s="4" t="s">
        <v>116</v>
      </c>
      <c r="H660" s="4" t="s">
        <v>6717</v>
      </c>
      <c r="I660" s="4" t="s">
        <v>116</v>
      </c>
      <c r="J660" s="4" t="s">
        <v>116</v>
      </c>
      <c r="K660" s="4" t="s">
        <v>116</v>
      </c>
      <c r="L660" s="4" t="s">
        <v>116</v>
      </c>
      <c r="M660" s="5" t="s">
        <v>7960</v>
      </c>
      <c r="N660" s="5" t="s">
        <v>532</v>
      </c>
      <c r="O660" s="4" t="s">
        <v>112</v>
      </c>
      <c r="P660" s="6" t="s">
        <v>122</v>
      </c>
      <c r="Q660" s="7" t="s">
        <v>122</v>
      </c>
      <c r="R660" s="7" t="s">
        <v>122</v>
      </c>
      <c r="S660" s="9" t="s">
        <v>8110</v>
      </c>
      <c r="T660" s="30">
        <v>9782746095922</v>
      </c>
      <c r="U660" s="4" t="s">
        <v>124</v>
      </c>
      <c r="V660" s="29">
        <v>9782746094444</v>
      </c>
      <c r="W660" s="4" t="s">
        <v>125</v>
      </c>
      <c r="X660" s="4" t="s">
        <v>126</v>
      </c>
      <c r="Y660" s="4" t="s">
        <v>112</v>
      </c>
      <c r="Z660" s="29">
        <v>2015</v>
      </c>
      <c r="AA660" s="4" t="s">
        <v>127</v>
      </c>
      <c r="AB660" s="4" t="s">
        <v>164</v>
      </c>
      <c r="AC660" s="4" t="s">
        <v>129</v>
      </c>
      <c r="AD660" s="4" t="s">
        <v>130</v>
      </c>
      <c r="AE660" s="4" t="s">
        <v>131</v>
      </c>
      <c r="AF660" s="4" t="s">
        <v>132</v>
      </c>
      <c r="AG660" s="4" t="s">
        <v>133</v>
      </c>
      <c r="AH660" s="4" t="s">
        <v>134</v>
      </c>
      <c r="AI660" s="4" t="s">
        <v>135</v>
      </c>
      <c r="AJ660" s="4" t="s">
        <v>136</v>
      </c>
      <c r="AK660" s="4" t="s">
        <v>137</v>
      </c>
      <c r="AL660" s="4" t="s">
        <v>138</v>
      </c>
      <c r="AM660" s="4" t="s">
        <v>139</v>
      </c>
      <c r="AN660" s="4" t="s">
        <v>140</v>
      </c>
      <c r="AO660" s="4" t="s">
        <v>141</v>
      </c>
      <c r="AP660" s="4" t="s">
        <v>116</v>
      </c>
      <c r="AQ660" s="4" t="s">
        <v>8111</v>
      </c>
      <c r="AR660" s="4" t="s">
        <v>76</v>
      </c>
      <c r="AS660" s="4" t="s">
        <v>6720</v>
      </c>
      <c r="AT660" s="4" t="s">
        <v>6721</v>
      </c>
      <c r="AU660" s="4" t="s">
        <v>6722</v>
      </c>
      <c r="AV660" s="4" t="s">
        <v>6710</v>
      </c>
      <c r="AW660" s="4" t="s">
        <v>6723</v>
      </c>
      <c r="AX660" s="4" t="s">
        <v>8112</v>
      </c>
      <c r="AY660" s="4" t="s">
        <v>8113</v>
      </c>
      <c r="AZ660" s="4" t="s">
        <v>6726</v>
      </c>
      <c r="BA660" s="4" t="s">
        <v>5595</v>
      </c>
      <c r="BB660" s="4" t="s">
        <v>4829</v>
      </c>
      <c r="BC660" s="4" t="s">
        <v>6727</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8114</v>
      </c>
      <c r="B661" s="4" t="s">
        <v>112</v>
      </c>
      <c r="C661" s="29">
        <v>20241220</v>
      </c>
      <c r="D661" s="4" t="s">
        <v>8115</v>
      </c>
      <c r="E661" s="4" t="s">
        <v>8116</v>
      </c>
      <c r="F661" s="4" t="s">
        <v>8117</v>
      </c>
      <c r="G661" s="4" t="s">
        <v>116</v>
      </c>
      <c r="H661" s="4" t="s">
        <v>5690</v>
      </c>
      <c r="I661" s="4" t="s">
        <v>116</v>
      </c>
      <c r="J661" s="4" t="s">
        <v>116</v>
      </c>
      <c r="K661" s="4" t="s">
        <v>116</v>
      </c>
      <c r="L661" s="4" t="s">
        <v>116</v>
      </c>
      <c r="M661" s="5" t="s">
        <v>7873</v>
      </c>
      <c r="N661" s="5" t="s">
        <v>397</v>
      </c>
      <c r="O661" s="4" t="s">
        <v>112</v>
      </c>
      <c r="P661" s="6" t="s">
        <v>122</v>
      </c>
      <c r="Q661" s="7" t="s">
        <v>122</v>
      </c>
      <c r="R661" s="7" t="s">
        <v>122</v>
      </c>
      <c r="S661" s="9" t="s">
        <v>8118</v>
      </c>
      <c r="T661" s="30">
        <v>9782746094215</v>
      </c>
      <c r="U661" s="4" t="s">
        <v>124</v>
      </c>
      <c r="V661" s="29">
        <v>9782746092686</v>
      </c>
      <c r="W661" s="4" t="s">
        <v>125</v>
      </c>
      <c r="X661" s="4" t="s">
        <v>126</v>
      </c>
      <c r="Y661" s="4" t="s">
        <v>112</v>
      </c>
      <c r="Z661" s="29">
        <v>2015</v>
      </c>
      <c r="AA661" s="4" t="s">
        <v>127</v>
      </c>
      <c r="AB661" s="4" t="s">
        <v>164</v>
      </c>
      <c r="AC661" s="4" t="s">
        <v>129</v>
      </c>
      <c r="AD661" s="4" t="s">
        <v>130</v>
      </c>
      <c r="AE661" s="4" t="s">
        <v>131</v>
      </c>
      <c r="AF661" s="4" t="s">
        <v>132</v>
      </c>
      <c r="AG661" s="4" t="s">
        <v>133</v>
      </c>
      <c r="AH661" s="4" t="s">
        <v>134</v>
      </c>
      <c r="AI661" s="4" t="s">
        <v>135</v>
      </c>
      <c r="AJ661" s="4" t="s">
        <v>136</v>
      </c>
      <c r="AK661" s="4" t="s">
        <v>137</v>
      </c>
      <c r="AL661" s="4" t="s">
        <v>138</v>
      </c>
      <c r="AM661" s="4" t="s">
        <v>139</v>
      </c>
      <c r="AN661" s="4" t="s">
        <v>140</v>
      </c>
      <c r="AO661" s="4" t="s">
        <v>141</v>
      </c>
      <c r="AP661" s="4" t="s">
        <v>116</v>
      </c>
      <c r="AQ661" s="4" t="s">
        <v>8119</v>
      </c>
      <c r="AR661" s="4" t="s">
        <v>76</v>
      </c>
      <c r="AS661" s="4" t="s">
        <v>8120</v>
      </c>
      <c r="AT661" s="4" t="s">
        <v>8121</v>
      </c>
      <c r="AU661" s="4" t="s">
        <v>8122</v>
      </c>
      <c r="AV661" s="4" t="s">
        <v>229</v>
      </c>
      <c r="AW661" s="4" t="s">
        <v>8123</v>
      </c>
      <c r="AX661" s="4" t="s">
        <v>8124</v>
      </c>
      <c r="AY661" s="4" t="s">
        <v>1223</v>
      </c>
      <c r="AZ661" s="4" t="s">
        <v>5457</v>
      </c>
      <c r="BA661" s="4" t="s">
        <v>185</v>
      </c>
      <c r="BB661" s="4" t="s">
        <v>8125</v>
      </c>
      <c r="BC661" s="4" t="s">
        <v>8126</v>
      </c>
      <c r="BD661" s="4" t="s">
        <v>8127</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8128</v>
      </c>
      <c r="B662" s="4" t="s">
        <v>112</v>
      </c>
      <c r="C662" s="29">
        <v>20241220</v>
      </c>
      <c r="D662" s="4" t="s">
        <v>8129</v>
      </c>
      <c r="E662" s="4" t="s">
        <v>8130</v>
      </c>
      <c r="F662" s="4" t="s">
        <v>8131</v>
      </c>
      <c r="G662" s="4" t="s">
        <v>116</v>
      </c>
      <c r="H662" s="4" t="s">
        <v>8132</v>
      </c>
      <c r="I662" s="4" t="s">
        <v>116</v>
      </c>
      <c r="J662" s="4" t="s">
        <v>116</v>
      </c>
      <c r="K662" s="4" t="s">
        <v>116</v>
      </c>
      <c r="L662" s="4" t="s">
        <v>116</v>
      </c>
      <c r="M662" s="5" t="s">
        <v>7740</v>
      </c>
      <c r="N662" s="5" t="s">
        <v>2799</v>
      </c>
      <c r="O662" s="4" t="s">
        <v>112</v>
      </c>
      <c r="P662" s="6" t="s">
        <v>122</v>
      </c>
      <c r="Q662" s="7" t="s">
        <v>122</v>
      </c>
      <c r="R662" s="7" t="s">
        <v>122</v>
      </c>
      <c r="S662" s="9" t="s">
        <v>8133</v>
      </c>
      <c r="T662" s="30">
        <v>9782746099616</v>
      </c>
      <c r="U662" s="4" t="s">
        <v>124</v>
      </c>
      <c r="V662" s="29">
        <v>9782746098213</v>
      </c>
      <c r="W662" s="4" t="s">
        <v>125</v>
      </c>
      <c r="X662" s="4" t="s">
        <v>126</v>
      </c>
      <c r="Y662" s="4" t="s">
        <v>112</v>
      </c>
      <c r="Z662" s="29">
        <v>2015</v>
      </c>
      <c r="AA662" s="4" t="s">
        <v>127</v>
      </c>
      <c r="AB662" s="4" t="s">
        <v>249</v>
      </c>
      <c r="AC662" s="4" t="s">
        <v>129</v>
      </c>
      <c r="AD662" s="4" t="s">
        <v>130</v>
      </c>
      <c r="AE662" s="4" t="s">
        <v>131</v>
      </c>
      <c r="AF662" s="4" t="s">
        <v>132</v>
      </c>
      <c r="AG662" s="4" t="s">
        <v>133</v>
      </c>
      <c r="AH662" s="4" t="s">
        <v>134</v>
      </c>
      <c r="AI662" s="4" t="s">
        <v>135</v>
      </c>
      <c r="AJ662" s="4" t="s">
        <v>136</v>
      </c>
      <c r="AK662" s="4" t="s">
        <v>137</v>
      </c>
      <c r="AL662" s="4" t="s">
        <v>138</v>
      </c>
      <c r="AM662" s="4" t="s">
        <v>139</v>
      </c>
      <c r="AN662" s="4" t="s">
        <v>140</v>
      </c>
      <c r="AO662" s="4" t="s">
        <v>141</v>
      </c>
      <c r="AP662" s="4" t="s">
        <v>116</v>
      </c>
      <c r="AQ662" s="4" t="s">
        <v>8134</v>
      </c>
      <c r="AR662" s="4" t="s">
        <v>76</v>
      </c>
      <c r="AS662" s="4" t="s">
        <v>8135</v>
      </c>
      <c r="AT662" s="4" t="s">
        <v>8136</v>
      </c>
      <c r="AU662" s="4" t="s">
        <v>6017</v>
      </c>
      <c r="AV662" s="4" t="s">
        <v>8137</v>
      </c>
      <c r="AW662" s="4" t="s">
        <v>8138</v>
      </c>
      <c r="AX662" s="4" t="s">
        <v>8139</v>
      </c>
      <c r="AY662" s="4" t="s">
        <v>8140</v>
      </c>
      <c r="AZ662" s="4" t="s">
        <v>8141</v>
      </c>
      <c r="BA662" s="4" t="s">
        <v>8142</v>
      </c>
      <c r="BB662" s="4" t="s">
        <v>8143</v>
      </c>
      <c r="BC662" s="4" t="s">
        <v>8144</v>
      </c>
      <c r="BD662" s="4" t="s">
        <v>8145</v>
      </c>
      <c r="BE662" s="4" t="s">
        <v>8146</v>
      </c>
      <c r="BF662" s="4" t="s">
        <v>8147</v>
      </c>
      <c r="BG662" s="4" t="s">
        <v>8148</v>
      </c>
      <c r="BH662" s="4" t="s">
        <v>8149</v>
      </c>
      <c r="BI662" s="4" t="s">
        <v>8150</v>
      </c>
      <c r="BJ662" s="4" t="s">
        <v>8151</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8152</v>
      </c>
      <c r="B663" s="4" t="s">
        <v>112</v>
      </c>
      <c r="C663" s="29">
        <v>20241220</v>
      </c>
      <c r="D663" s="4" t="s">
        <v>8153</v>
      </c>
      <c r="E663" s="4" t="s">
        <v>8154</v>
      </c>
      <c r="F663" s="4" t="s">
        <v>8155</v>
      </c>
      <c r="G663" s="4" t="s">
        <v>116</v>
      </c>
      <c r="H663" s="4" t="s">
        <v>8156</v>
      </c>
      <c r="I663" s="4" t="s">
        <v>2909</v>
      </c>
      <c r="J663" s="4" t="s">
        <v>116</v>
      </c>
      <c r="K663" s="4" t="s">
        <v>116</v>
      </c>
      <c r="L663" s="4" t="s">
        <v>116</v>
      </c>
      <c r="M663" s="5" t="s">
        <v>7761</v>
      </c>
      <c r="N663" s="5" t="s">
        <v>3368</v>
      </c>
      <c r="O663" s="4" t="s">
        <v>112</v>
      </c>
      <c r="P663" s="6" t="s">
        <v>122</v>
      </c>
      <c r="Q663" s="7" t="s">
        <v>122</v>
      </c>
      <c r="R663" s="7" t="s">
        <v>122</v>
      </c>
      <c r="S663" s="9" t="s">
        <v>8157</v>
      </c>
      <c r="T663" s="30">
        <v>9782746094611</v>
      </c>
      <c r="U663" s="4" t="s">
        <v>124</v>
      </c>
      <c r="V663" s="29">
        <v>9782746093348</v>
      </c>
      <c r="W663" s="4" t="s">
        <v>125</v>
      </c>
      <c r="X663" s="4" t="s">
        <v>126</v>
      </c>
      <c r="Y663" s="4" t="s">
        <v>112</v>
      </c>
      <c r="Z663" s="29">
        <v>2015</v>
      </c>
      <c r="AA663" s="4" t="s">
        <v>127</v>
      </c>
      <c r="AB663" s="4" t="s">
        <v>152</v>
      </c>
      <c r="AC663" s="4" t="s">
        <v>129</v>
      </c>
      <c r="AD663" s="4" t="s">
        <v>130</v>
      </c>
      <c r="AE663" s="4" t="s">
        <v>131</v>
      </c>
      <c r="AF663" s="4" t="s">
        <v>132</v>
      </c>
      <c r="AG663" s="4" t="s">
        <v>133</v>
      </c>
      <c r="AH663" s="4" t="s">
        <v>134</v>
      </c>
      <c r="AI663" s="4" t="s">
        <v>135</v>
      </c>
      <c r="AJ663" s="4" t="s">
        <v>136</v>
      </c>
      <c r="AK663" s="4" t="s">
        <v>137</v>
      </c>
      <c r="AL663" s="4" t="s">
        <v>138</v>
      </c>
      <c r="AM663" s="4" t="s">
        <v>139</v>
      </c>
      <c r="AN663" s="4" t="s">
        <v>140</v>
      </c>
      <c r="AO663" s="4" t="s">
        <v>141</v>
      </c>
      <c r="AP663" s="4" t="s">
        <v>116</v>
      </c>
      <c r="AQ663" s="4" t="s">
        <v>8158</v>
      </c>
      <c r="AR663" s="4" t="s">
        <v>76</v>
      </c>
      <c r="AS663" s="4" t="s">
        <v>4577</v>
      </c>
      <c r="AT663" s="4" t="s">
        <v>724</v>
      </c>
      <c r="AU663" s="4" t="s">
        <v>6550</v>
      </c>
      <c r="AV663" s="4" t="s">
        <v>8159</v>
      </c>
      <c r="AW663" s="4" t="s">
        <v>1896</v>
      </c>
      <c r="AX663" s="4" t="s">
        <v>282</v>
      </c>
      <c r="AY663" s="4" t="s">
        <v>4568</v>
      </c>
      <c r="AZ663" s="4" t="s">
        <v>682</v>
      </c>
      <c r="BA663" s="4" t="s">
        <v>1221</v>
      </c>
      <c r="BB663" s="4" t="s">
        <v>727</v>
      </c>
      <c r="BC663" s="4" t="s">
        <v>8160</v>
      </c>
      <c r="BD663" s="4" t="s">
        <v>8161</v>
      </c>
      <c r="BE663" s="4" t="s">
        <v>8162</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8163</v>
      </c>
      <c r="B664" s="4" t="s">
        <v>112</v>
      </c>
      <c r="C664" s="29">
        <v>20241220</v>
      </c>
      <c r="D664" s="4" t="s">
        <v>8164</v>
      </c>
      <c r="E664" s="4" t="s">
        <v>8165</v>
      </c>
      <c r="F664" s="4" t="s">
        <v>8166</v>
      </c>
      <c r="G664" s="4" t="s">
        <v>116</v>
      </c>
      <c r="H664" s="4" t="s">
        <v>8167</v>
      </c>
      <c r="I664" s="4" t="s">
        <v>116</v>
      </c>
      <c r="J664" s="4" t="s">
        <v>116</v>
      </c>
      <c r="K664" s="4" t="s">
        <v>116</v>
      </c>
      <c r="L664" s="4" t="s">
        <v>116</v>
      </c>
      <c r="M664" s="5" t="s">
        <v>7778</v>
      </c>
      <c r="N664" s="5" t="s">
        <v>3891</v>
      </c>
      <c r="O664" s="4" t="s">
        <v>112</v>
      </c>
      <c r="P664" s="6" t="s">
        <v>122</v>
      </c>
      <c r="Q664" s="7" t="s">
        <v>122</v>
      </c>
      <c r="R664" s="7" t="s">
        <v>122</v>
      </c>
      <c r="S664" s="9" t="s">
        <v>8168</v>
      </c>
      <c r="T664" s="30">
        <v>9782746096288</v>
      </c>
      <c r="U664" s="4" t="s">
        <v>124</v>
      </c>
      <c r="V664" s="29">
        <v>9782746095625</v>
      </c>
      <c r="W664" s="4" t="s">
        <v>125</v>
      </c>
      <c r="X664" s="4" t="s">
        <v>126</v>
      </c>
      <c r="Y664" s="4" t="s">
        <v>112</v>
      </c>
      <c r="Z664" s="29">
        <v>2015</v>
      </c>
      <c r="AA664" s="4" t="s">
        <v>127</v>
      </c>
      <c r="AB664" s="4" t="s">
        <v>128</v>
      </c>
      <c r="AC664" s="4" t="s">
        <v>129</v>
      </c>
      <c r="AD664" s="4" t="s">
        <v>130</v>
      </c>
      <c r="AE664" s="4" t="s">
        <v>131</v>
      </c>
      <c r="AF664" s="4" t="s">
        <v>132</v>
      </c>
      <c r="AG664" s="4" t="s">
        <v>133</v>
      </c>
      <c r="AH664" s="4" t="s">
        <v>134</v>
      </c>
      <c r="AI664" s="4" t="s">
        <v>135</v>
      </c>
      <c r="AJ664" s="4" t="s">
        <v>136</v>
      </c>
      <c r="AK664" s="4" t="s">
        <v>137</v>
      </c>
      <c r="AL664" s="4" t="s">
        <v>138</v>
      </c>
      <c r="AM664" s="4" t="s">
        <v>139</v>
      </c>
      <c r="AN664" s="4" t="s">
        <v>140</v>
      </c>
      <c r="AO664" s="4" t="s">
        <v>141</v>
      </c>
      <c r="AP664" s="4" t="s">
        <v>116</v>
      </c>
      <c r="AQ664" s="4" t="s">
        <v>8169</v>
      </c>
      <c r="AR664" s="4" t="s">
        <v>76</v>
      </c>
      <c r="AS664" s="4" t="s">
        <v>8170</v>
      </c>
      <c r="AT664" s="4" t="s">
        <v>8171</v>
      </c>
      <c r="AU664" s="4" t="s">
        <v>4328</v>
      </c>
      <c r="AV664" s="4" t="s">
        <v>8172</v>
      </c>
      <c r="AW664" s="4" t="s">
        <v>8173</v>
      </c>
      <c r="AX664" s="4" t="s">
        <v>116</v>
      </c>
      <c r="AY664" s="4" t="s">
        <v>116</v>
      </c>
      <c r="AZ664" s="4" t="s">
        <v>116</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8174</v>
      </c>
      <c r="B665" s="4" t="s">
        <v>112</v>
      </c>
      <c r="C665" s="29">
        <v>20241220</v>
      </c>
      <c r="D665" s="4" t="s">
        <v>8175</v>
      </c>
      <c r="E665" s="4" t="s">
        <v>5259</v>
      </c>
      <c r="F665" s="4" t="s">
        <v>304</v>
      </c>
      <c r="G665" s="4" t="s">
        <v>116</v>
      </c>
      <c r="H665" s="4" t="s">
        <v>305</v>
      </c>
      <c r="I665" s="4" t="s">
        <v>306</v>
      </c>
      <c r="J665" s="4" t="s">
        <v>116</v>
      </c>
      <c r="K665" s="4" t="s">
        <v>116</v>
      </c>
      <c r="L665" s="4" t="s">
        <v>116</v>
      </c>
      <c r="M665" s="5" t="s">
        <v>7720</v>
      </c>
      <c r="N665" s="5" t="s">
        <v>8176</v>
      </c>
      <c r="O665" s="4" t="s">
        <v>112</v>
      </c>
      <c r="P665" s="6" t="s">
        <v>122</v>
      </c>
      <c r="Q665" s="7" t="s">
        <v>122</v>
      </c>
      <c r="R665" s="7" t="s">
        <v>122</v>
      </c>
      <c r="S665" s="9" t="s">
        <v>8177</v>
      </c>
      <c r="T665" s="30">
        <v>9782746097940</v>
      </c>
      <c r="U665" s="4" t="s">
        <v>124</v>
      </c>
      <c r="V665" s="29">
        <v>9782746097544</v>
      </c>
      <c r="W665" s="4" t="s">
        <v>125</v>
      </c>
      <c r="X665" s="4" t="s">
        <v>126</v>
      </c>
      <c r="Y665" s="4" t="s">
        <v>112</v>
      </c>
      <c r="Z665" s="29">
        <v>2015</v>
      </c>
      <c r="AA665" s="4" t="s">
        <v>127</v>
      </c>
      <c r="AB665" s="4" t="s">
        <v>914</v>
      </c>
      <c r="AC665" s="4" t="s">
        <v>129</v>
      </c>
      <c r="AD665" s="4" t="s">
        <v>130</v>
      </c>
      <c r="AE665" s="4" t="s">
        <v>131</v>
      </c>
      <c r="AF665" s="4" t="s">
        <v>132</v>
      </c>
      <c r="AG665" s="4" t="s">
        <v>133</v>
      </c>
      <c r="AH665" s="4" t="s">
        <v>134</v>
      </c>
      <c r="AI665" s="4" t="s">
        <v>135</v>
      </c>
      <c r="AJ665" s="4" t="s">
        <v>136</v>
      </c>
      <c r="AK665" s="4" t="s">
        <v>137</v>
      </c>
      <c r="AL665" s="4" t="s">
        <v>138</v>
      </c>
      <c r="AM665" s="4" t="s">
        <v>139</v>
      </c>
      <c r="AN665" s="4" t="s">
        <v>140</v>
      </c>
      <c r="AO665" s="4" t="s">
        <v>141</v>
      </c>
      <c r="AP665" s="4" t="s">
        <v>116</v>
      </c>
      <c r="AQ665" s="4" t="s">
        <v>8178</v>
      </c>
      <c r="AR665" s="4" t="s">
        <v>76</v>
      </c>
      <c r="AS665" s="4" t="s">
        <v>8179</v>
      </c>
      <c r="AT665" s="4" t="s">
        <v>8180</v>
      </c>
      <c r="AU665" s="4" t="s">
        <v>310</v>
      </c>
      <c r="AV665" s="4" t="s">
        <v>311</v>
      </c>
      <c r="AW665" s="4" t="s">
        <v>312</v>
      </c>
      <c r="AX665" s="4" t="s">
        <v>917</v>
      </c>
      <c r="AY665" s="4" t="s">
        <v>313</v>
      </c>
      <c r="AZ665" s="4" t="s">
        <v>918</v>
      </c>
      <c r="BA665" s="4" t="s">
        <v>919</v>
      </c>
      <c r="BB665" s="4" t="s">
        <v>920</v>
      </c>
      <c r="BC665" s="4" t="s">
        <v>921</v>
      </c>
      <c r="BD665" s="4" t="s">
        <v>922</v>
      </c>
      <c r="BE665" s="4" t="s">
        <v>8181</v>
      </c>
      <c r="BF665" s="4" t="s">
        <v>923</v>
      </c>
      <c r="BG665" s="4" t="s">
        <v>924</v>
      </c>
      <c r="BH665" s="4" t="s">
        <v>925</v>
      </c>
      <c r="BI665" s="4" t="s">
        <v>5264</v>
      </c>
      <c r="BJ665" s="4" t="s">
        <v>928</v>
      </c>
      <c r="BK665" s="4" t="s">
        <v>929</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8182</v>
      </c>
      <c r="B666" s="4" t="s">
        <v>112</v>
      </c>
      <c r="C666" s="29">
        <v>20241220</v>
      </c>
      <c r="D666" s="4" t="s">
        <v>8183</v>
      </c>
      <c r="E666" s="4" t="s">
        <v>8184</v>
      </c>
      <c r="F666" s="4" t="s">
        <v>8185</v>
      </c>
      <c r="G666" s="4" t="s">
        <v>116</v>
      </c>
      <c r="H666" s="4" t="s">
        <v>306</v>
      </c>
      <c r="I666" s="4" t="s">
        <v>116</v>
      </c>
      <c r="J666" s="4" t="s">
        <v>116</v>
      </c>
      <c r="K666" s="4" t="s">
        <v>116</v>
      </c>
      <c r="L666" s="4" t="s">
        <v>116</v>
      </c>
      <c r="M666" s="5" t="s">
        <v>7873</v>
      </c>
      <c r="N666" s="5" t="s">
        <v>460</v>
      </c>
      <c r="O666" s="4" t="s">
        <v>112</v>
      </c>
      <c r="P666" s="6" t="s">
        <v>122</v>
      </c>
      <c r="Q666" s="7" t="s">
        <v>122</v>
      </c>
      <c r="R666" s="7" t="s">
        <v>122</v>
      </c>
      <c r="S666" s="9" t="s">
        <v>8186</v>
      </c>
      <c r="T666" s="30">
        <v>9782746094161</v>
      </c>
      <c r="U666" s="4" t="s">
        <v>124</v>
      </c>
      <c r="V666" s="29">
        <v>9782746092693</v>
      </c>
      <c r="W666" s="4" t="s">
        <v>125</v>
      </c>
      <c r="X666" s="4" t="s">
        <v>126</v>
      </c>
      <c r="Y666" s="4" t="s">
        <v>112</v>
      </c>
      <c r="Z666" s="29">
        <v>2015</v>
      </c>
      <c r="AA666" s="4" t="s">
        <v>127</v>
      </c>
      <c r="AB666" s="4" t="s">
        <v>164</v>
      </c>
      <c r="AC666" s="4" t="s">
        <v>129</v>
      </c>
      <c r="AD666" s="4" t="s">
        <v>130</v>
      </c>
      <c r="AE666" s="4" t="s">
        <v>131</v>
      </c>
      <c r="AF666" s="4" t="s">
        <v>132</v>
      </c>
      <c r="AG666" s="4" t="s">
        <v>133</v>
      </c>
      <c r="AH666" s="4" t="s">
        <v>134</v>
      </c>
      <c r="AI666" s="4" t="s">
        <v>135</v>
      </c>
      <c r="AJ666" s="4" t="s">
        <v>136</v>
      </c>
      <c r="AK666" s="4" t="s">
        <v>137</v>
      </c>
      <c r="AL666" s="4" t="s">
        <v>138</v>
      </c>
      <c r="AM666" s="4" t="s">
        <v>139</v>
      </c>
      <c r="AN666" s="4" t="s">
        <v>140</v>
      </c>
      <c r="AO666" s="4" t="s">
        <v>141</v>
      </c>
      <c r="AP666" s="4" t="s">
        <v>116</v>
      </c>
      <c r="AQ666" s="4" t="s">
        <v>8187</v>
      </c>
      <c r="AR666" s="4" t="s">
        <v>76</v>
      </c>
      <c r="AS666" s="4" t="s">
        <v>8188</v>
      </c>
      <c r="AT666" s="4" t="s">
        <v>7123</v>
      </c>
      <c r="AU666" s="4" t="s">
        <v>312</v>
      </c>
      <c r="AV666" s="4" t="s">
        <v>313</v>
      </c>
      <c r="AW666" s="4" t="s">
        <v>8189</v>
      </c>
      <c r="AX666" s="4" t="s">
        <v>8190</v>
      </c>
      <c r="AY666" s="4" t="s">
        <v>8191</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8192</v>
      </c>
      <c r="B667" s="4" t="s">
        <v>112</v>
      </c>
      <c r="C667" s="29">
        <v>20241220</v>
      </c>
      <c r="D667" s="4" t="s">
        <v>8193</v>
      </c>
      <c r="E667" s="4" t="s">
        <v>8194</v>
      </c>
      <c r="F667" s="4" t="s">
        <v>8195</v>
      </c>
      <c r="G667" s="4" t="s">
        <v>116</v>
      </c>
      <c r="H667" s="4" t="s">
        <v>2621</v>
      </c>
      <c r="I667" s="4" t="s">
        <v>8196</v>
      </c>
      <c r="J667" s="4" t="s">
        <v>7458</v>
      </c>
      <c r="K667" s="4" t="s">
        <v>8197</v>
      </c>
      <c r="L667" s="4" t="s">
        <v>8198</v>
      </c>
      <c r="M667" s="5" t="s">
        <v>7794</v>
      </c>
      <c r="N667" s="5" t="s">
        <v>4079</v>
      </c>
      <c r="O667" s="4" t="s">
        <v>112</v>
      </c>
      <c r="P667" s="6" t="s">
        <v>122</v>
      </c>
      <c r="Q667" s="7" t="s">
        <v>122</v>
      </c>
      <c r="R667" s="7" t="s">
        <v>122</v>
      </c>
      <c r="S667" s="9" t="s">
        <v>8199</v>
      </c>
      <c r="T667" s="30">
        <v>9782746099173</v>
      </c>
      <c r="U667" s="4" t="s">
        <v>124</v>
      </c>
      <c r="V667" s="29">
        <v>9782746097889</v>
      </c>
      <c r="W667" s="4" t="s">
        <v>125</v>
      </c>
      <c r="X667" s="4" t="s">
        <v>126</v>
      </c>
      <c r="Y667" s="4" t="s">
        <v>112</v>
      </c>
      <c r="Z667" s="29">
        <v>2015</v>
      </c>
      <c r="AA667" s="4" t="s">
        <v>127</v>
      </c>
      <c r="AB667" s="4" t="s">
        <v>260</v>
      </c>
      <c r="AC667" s="4" t="s">
        <v>129</v>
      </c>
      <c r="AD667" s="4" t="s">
        <v>130</v>
      </c>
      <c r="AE667" s="4" t="s">
        <v>131</v>
      </c>
      <c r="AF667" s="4" t="s">
        <v>132</v>
      </c>
      <c r="AG667" s="4" t="s">
        <v>133</v>
      </c>
      <c r="AH667" s="4" t="s">
        <v>134</v>
      </c>
      <c r="AI667" s="4" t="s">
        <v>135</v>
      </c>
      <c r="AJ667" s="4" t="s">
        <v>136</v>
      </c>
      <c r="AK667" s="4" t="s">
        <v>137</v>
      </c>
      <c r="AL667" s="4" t="s">
        <v>138</v>
      </c>
      <c r="AM667" s="4" t="s">
        <v>139</v>
      </c>
      <c r="AN667" s="4" t="s">
        <v>140</v>
      </c>
      <c r="AO667" s="4" t="s">
        <v>141</v>
      </c>
      <c r="AP667" s="4" t="s">
        <v>116</v>
      </c>
      <c r="AQ667" s="4" t="s">
        <v>8200</v>
      </c>
      <c r="AR667" s="4" t="s">
        <v>76</v>
      </c>
      <c r="AS667" s="4" t="s">
        <v>8201</v>
      </c>
      <c r="AT667" s="4" t="s">
        <v>8202</v>
      </c>
      <c r="AU667" s="4" t="s">
        <v>8203</v>
      </c>
      <c r="AV667" s="4" t="s">
        <v>8204</v>
      </c>
      <c r="AW667" s="4" t="s">
        <v>2302</v>
      </c>
      <c r="AX667" s="4" t="s">
        <v>8205</v>
      </c>
      <c r="AY667" s="4" t="s">
        <v>2368</v>
      </c>
      <c r="AZ667" s="4" t="s">
        <v>2369</v>
      </c>
      <c r="BA667" s="4" t="s">
        <v>8206</v>
      </c>
      <c r="BB667" s="4" t="s">
        <v>231</v>
      </c>
      <c r="BC667" s="4" t="s">
        <v>2032</v>
      </c>
      <c r="BD667" s="4" t="s">
        <v>8207</v>
      </c>
      <c r="BE667" s="4" t="s">
        <v>7470</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8208</v>
      </c>
      <c r="B668" s="4" t="s">
        <v>112</v>
      </c>
      <c r="C668" s="29">
        <v>20241220</v>
      </c>
      <c r="D668" s="4" t="s">
        <v>8209</v>
      </c>
      <c r="E668" s="4" t="s">
        <v>8210</v>
      </c>
      <c r="F668" s="4" t="s">
        <v>4846</v>
      </c>
      <c r="G668" s="4" t="s">
        <v>116</v>
      </c>
      <c r="H668" s="4" t="s">
        <v>4847</v>
      </c>
      <c r="I668" s="4" t="s">
        <v>116</v>
      </c>
      <c r="J668" s="4" t="s">
        <v>116</v>
      </c>
      <c r="K668" s="4" t="s">
        <v>116</v>
      </c>
      <c r="L668" s="4" t="s">
        <v>116</v>
      </c>
      <c r="M668" s="5" t="s">
        <v>7960</v>
      </c>
      <c r="N668" s="5" t="s">
        <v>436</v>
      </c>
      <c r="O668" s="4" t="s">
        <v>112</v>
      </c>
      <c r="P668" s="6" t="s">
        <v>122</v>
      </c>
      <c r="Q668" s="7" t="s">
        <v>122</v>
      </c>
      <c r="R668" s="7" t="s">
        <v>122</v>
      </c>
      <c r="S668" s="9" t="s">
        <v>8211</v>
      </c>
      <c r="T668" s="30">
        <v>9782746095946</v>
      </c>
      <c r="U668" s="4" t="s">
        <v>124</v>
      </c>
      <c r="V668" s="29">
        <v>9782746094468</v>
      </c>
      <c r="W668" s="4" t="s">
        <v>125</v>
      </c>
      <c r="X668" s="4" t="s">
        <v>126</v>
      </c>
      <c r="Y668" s="4" t="s">
        <v>112</v>
      </c>
      <c r="Z668" s="29">
        <v>2015</v>
      </c>
      <c r="AA668" s="4" t="s">
        <v>127</v>
      </c>
      <c r="AB668" s="4" t="s">
        <v>164</v>
      </c>
      <c r="AC668" s="4" t="s">
        <v>129</v>
      </c>
      <c r="AD668" s="4" t="s">
        <v>130</v>
      </c>
      <c r="AE668" s="4" t="s">
        <v>131</v>
      </c>
      <c r="AF668" s="4" t="s">
        <v>132</v>
      </c>
      <c r="AG668" s="4" t="s">
        <v>133</v>
      </c>
      <c r="AH668" s="4" t="s">
        <v>134</v>
      </c>
      <c r="AI668" s="4" t="s">
        <v>135</v>
      </c>
      <c r="AJ668" s="4" t="s">
        <v>136</v>
      </c>
      <c r="AK668" s="4" t="s">
        <v>137</v>
      </c>
      <c r="AL668" s="4" t="s">
        <v>138</v>
      </c>
      <c r="AM668" s="4" t="s">
        <v>139</v>
      </c>
      <c r="AN668" s="4" t="s">
        <v>140</v>
      </c>
      <c r="AO668" s="4" t="s">
        <v>141</v>
      </c>
      <c r="AP668" s="4" t="s">
        <v>116</v>
      </c>
      <c r="AQ668" s="4" t="s">
        <v>8212</v>
      </c>
      <c r="AR668" s="4" t="s">
        <v>76</v>
      </c>
      <c r="AS668" s="4" t="s">
        <v>8213</v>
      </c>
      <c r="AT668" s="4" t="s">
        <v>681</v>
      </c>
      <c r="AU668" s="4" t="s">
        <v>8214</v>
      </c>
      <c r="AV668" s="4" t="s">
        <v>8215</v>
      </c>
      <c r="AW668" s="4" t="s">
        <v>8216</v>
      </c>
      <c r="AX668" s="4" t="s">
        <v>8217</v>
      </c>
      <c r="AY668" s="4" t="s">
        <v>8217</v>
      </c>
      <c r="AZ668" s="4" t="s">
        <v>8218</v>
      </c>
      <c r="BA668" s="4" t="s">
        <v>8219</v>
      </c>
      <c r="BB668" s="4" t="s">
        <v>8220</v>
      </c>
      <c r="BC668" s="4" t="s">
        <v>8221</v>
      </c>
      <c r="BD668" s="4" t="s">
        <v>8222</v>
      </c>
      <c r="BE668" s="4" t="s">
        <v>7831</v>
      </c>
      <c r="BF668" s="4" t="s">
        <v>8223</v>
      </c>
      <c r="BG668" s="4" t="s">
        <v>8224</v>
      </c>
      <c r="BH668" s="4" t="s">
        <v>8225</v>
      </c>
      <c r="BI668" s="4" t="s">
        <v>8226</v>
      </c>
      <c r="BJ668" s="4" t="s">
        <v>8227</v>
      </c>
      <c r="BK668" s="4" t="s">
        <v>8228</v>
      </c>
      <c r="BL668" s="4" t="s">
        <v>8229</v>
      </c>
      <c r="BM668" s="4" t="s">
        <v>8230</v>
      </c>
      <c r="BN668" s="4" t="s">
        <v>8231</v>
      </c>
      <c r="BO668" s="4" t="s">
        <v>8232</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8233</v>
      </c>
      <c r="B669" s="4" t="s">
        <v>112</v>
      </c>
      <c r="C669" s="29">
        <v>20241220</v>
      </c>
      <c r="D669" s="4" t="s">
        <v>8234</v>
      </c>
      <c r="E669" s="4" t="s">
        <v>8235</v>
      </c>
      <c r="F669" s="4" t="s">
        <v>8236</v>
      </c>
      <c r="G669" s="4" t="s">
        <v>116</v>
      </c>
      <c r="H669" s="4" t="s">
        <v>8237</v>
      </c>
      <c r="I669" s="4" t="s">
        <v>116</v>
      </c>
      <c r="J669" s="4" t="s">
        <v>116</v>
      </c>
      <c r="K669" s="4" t="s">
        <v>116</v>
      </c>
      <c r="L669" s="4" t="s">
        <v>116</v>
      </c>
      <c r="M669" s="5" t="s">
        <v>7720</v>
      </c>
      <c r="N669" s="5" t="s">
        <v>8238</v>
      </c>
      <c r="O669" s="4" t="s">
        <v>112</v>
      </c>
      <c r="P669" s="6" t="s">
        <v>122</v>
      </c>
      <c r="Q669" s="7" t="s">
        <v>122</v>
      </c>
      <c r="R669" s="7" t="s">
        <v>122</v>
      </c>
      <c r="S669" s="9" t="s">
        <v>8239</v>
      </c>
      <c r="T669" s="30">
        <v>9782746097971</v>
      </c>
      <c r="U669" s="4" t="s">
        <v>124</v>
      </c>
      <c r="V669" s="29">
        <v>9782746097414</v>
      </c>
      <c r="W669" s="4" t="s">
        <v>125</v>
      </c>
      <c r="X669" s="4" t="s">
        <v>126</v>
      </c>
      <c r="Y669" s="4" t="s">
        <v>112</v>
      </c>
      <c r="Z669" s="29">
        <v>2015</v>
      </c>
      <c r="AA669" s="4" t="s">
        <v>127</v>
      </c>
      <c r="AB669" s="4" t="s">
        <v>260</v>
      </c>
      <c r="AC669" s="4" t="s">
        <v>129</v>
      </c>
      <c r="AD669" s="4" t="s">
        <v>130</v>
      </c>
      <c r="AE669" s="4" t="s">
        <v>131</v>
      </c>
      <c r="AF669" s="4" t="s">
        <v>132</v>
      </c>
      <c r="AG669" s="4" t="s">
        <v>133</v>
      </c>
      <c r="AH669" s="4" t="s">
        <v>134</v>
      </c>
      <c r="AI669" s="4" t="s">
        <v>135</v>
      </c>
      <c r="AJ669" s="4" t="s">
        <v>136</v>
      </c>
      <c r="AK669" s="4" t="s">
        <v>137</v>
      </c>
      <c r="AL669" s="4" t="s">
        <v>138</v>
      </c>
      <c r="AM669" s="4" t="s">
        <v>139</v>
      </c>
      <c r="AN669" s="4" t="s">
        <v>140</v>
      </c>
      <c r="AO669" s="4" t="s">
        <v>141</v>
      </c>
      <c r="AP669" s="4" t="s">
        <v>116</v>
      </c>
      <c r="AQ669" s="4" t="s">
        <v>8240</v>
      </c>
      <c r="AR669" s="4" t="s">
        <v>76</v>
      </c>
      <c r="AS669" s="4" t="s">
        <v>1470</v>
      </c>
      <c r="AT669" s="4" t="s">
        <v>8241</v>
      </c>
      <c r="AU669" s="4" t="s">
        <v>1471</v>
      </c>
      <c r="AV669" s="4" t="s">
        <v>1472</v>
      </c>
      <c r="AW669" s="4" t="s">
        <v>1473</v>
      </c>
      <c r="AX669" s="4" t="s">
        <v>1474</v>
      </c>
      <c r="AY669" s="4" t="s">
        <v>1373</v>
      </c>
      <c r="AZ669" s="4" t="s">
        <v>116</v>
      </c>
      <c r="BA669" s="4" t="s">
        <v>116</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8242</v>
      </c>
      <c r="B670" s="4" t="s">
        <v>112</v>
      </c>
      <c r="C670" s="29">
        <v>20241220</v>
      </c>
      <c r="D670" s="4" t="s">
        <v>8243</v>
      </c>
      <c r="E670" s="4" t="s">
        <v>8244</v>
      </c>
      <c r="F670" s="4" t="s">
        <v>8245</v>
      </c>
      <c r="G670" s="4" t="s">
        <v>116</v>
      </c>
      <c r="H670" s="4" t="s">
        <v>8246</v>
      </c>
      <c r="I670" s="4" t="s">
        <v>116</v>
      </c>
      <c r="J670" s="4" t="s">
        <v>116</v>
      </c>
      <c r="K670" s="4" t="s">
        <v>116</v>
      </c>
      <c r="L670" s="4" t="s">
        <v>116</v>
      </c>
      <c r="M670" s="5" t="s">
        <v>7740</v>
      </c>
      <c r="N670" s="5" t="s">
        <v>4222</v>
      </c>
      <c r="O670" s="4" t="s">
        <v>112</v>
      </c>
      <c r="P670" s="6" t="s">
        <v>122</v>
      </c>
      <c r="Q670" s="7" t="s">
        <v>122</v>
      </c>
      <c r="R670" s="7" t="s">
        <v>122</v>
      </c>
      <c r="S670" s="9" t="s">
        <v>8247</v>
      </c>
      <c r="T670" s="30">
        <v>9782746099487</v>
      </c>
      <c r="U670" s="4" t="s">
        <v>124</v>
      </c>
      <c r="V670" s="29">
        <v>9782746098282</v>
      </c>
      <c r="W670" s="4" t="s">
        <v>125</v>
      </c>
      <c r="X670" s="4" t="s">
        <v>126</v>
      </c>
      <c r="Y670" s="4" t="s">
        <v>112</v>
      </c>
      <c r="Z670" s="29">
        <v>2015</v>
      </c>
      <c r="AA670" s="4" t="s">
        <v>127</v>
      </c>
      <c r="AB670" s="4" t="s">
        <v>260</v>
      </c>
      <c r="AC670" s="4" t="s">
        <v>129</v>
      </c>
      <c r="AD670" s="4" t="s">
        <v>130</v>
      </c>
      <c r="AE670" s="4" t="s">
        <v>131</v>
      </c>
      <c r="AF670" s="4" t="s">
        <v>132</v>
      </c>
      <c r="AG670" s="4" t="s">
        <v>133</v>
      </c>
      <c r="AH670" s="4" t="s">
        <v>134</v>
      </c>
      <c r="AI670" s="4" t="s">
        <v>135</v>
      </c>
      <c r="AJ670" s="4" t="s">
        <v>136</v>
      </c>
      <c r="AK670" s="4" t="s">
        <v>137</v>
      </c>
      <c r="AL670" s="4" t="s">
        <v>138</v>
      </c>
      <c r="AM670" s="4" t="s">
        <v>139</v>
      </c>
      <c r="AN670" s="4" t="s">
        <v>140</v>
      </c>
      <c r="AO670" s="4" t="s">
        <v>141</v>
      </c>
      <c r="AP670" s="4" t="s">
        <v>116</v>
      </c>
      <c r="AQ670" s="4" t="s">
        <v>8248</v>
      </c>
      <c r="AR670" s="4" t="s">
        <v>76</v>
      </c>
      <c r="AS670" s="4" t="s">
        <v>8249</v>
      </c>
      <c r="AT670" s="4" t="s">
        <v>8250</v>
      </c>
      <c r="AU670" s="4" t="s">
        <v>6015</v>
      </c>
      <c r="AV670" s="4" t="s">
        <v>1834</v>
      </c>
      <c r="AW670" s="4" t="s">
        <v>8251</v>
      </c>
      <c r="AX670" s="4" t="s">
        <v>2964</v>
      </c>
      <c r="AY670" s="4" t="s">
        <v>714</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8252</v>
      </c>
      <c r="B671" s="4" t="s">
        <v>112</v>
      </c>
      <c r="C671" s="29">
        <v>20241220</v>
      </c>
      <c r="D671" s="4" t="s">
        <v>8253</v>
      </c>
      <c r="E671" s="4" t="s">
        <v>2553</v>
      </c>
      <c r="F671" s="4" t="s">
        <v>2554</v>
      </c>
      <c r="G671" s="4" t="s">
        <v>116</v>
      </c>
      <c r="H671" s="4" t="s">
        <v>2555</v>
      </c>
      <c r="I671" s="4" t="s">
        <v>116</v>
      </c>
      <c r="J671" s="4" t="s">
        <v>116</v>
      </c>
      <c r="K671" s="4" t="s">
        <v>116</v>
      </c>
      <c r="L671" s="4" t="s">
        <v>116</v>
      </c>
      <c r="M671" s="5" t="s">
        <v>7778</v>
      </c>
      <c r="N671" s="5" t="s">
        <v>8254</v>
      </c>
      <c r="O671" s="4" t="s">
        <v>112</v>
      </c>
      <c r="P671" s="6" t="s">
        <v>122</v>
      </c>
      <c r="Q671" s="7" t="s">
        <v>122</v>
      </c>
      <c r="R671" s="7" t="s">
        <v>122</v>
      </c>
      <c r="S671" s="9" t="s">
        <v>8255</v>
      </c>
      <c r="T671" s="30">
        <v>9782746096301</v>
      </c>
      <c r="U671" s="4" t="s">
        <v>124</v>
      </c>
      <c r="V671" s="29">
        <v>9782746091542</v>
      </c>
      <c r="W671" s="4" t="s">
        <v>125</v>
      </c>
      <c r="X671" s="4" t="s">
        <v>126</v>
      </c>
      <c r="Y671" s="4" t="s">
        <v>112</v>
      </c>
      <c r="Z671" s="29">
        <v>2015</v>
      </c>
      <c r="AA671" s="4" t="s">
        <v>127</v>
      </c>
      <c r="AB671" s="4" t="s">
        <v>152</v>
      </c>
      <c r="AC671" s="4" t="s">
        <v>129</v>
      </c>
      <c r="AD671" s="4" t="s">
        <v>130</v>
      </c>
      <c r="AE671" s="4" t="s">
        <v>131</v>
      </c>
      <c r="AF671" s="4" t="s">
        <v>132</v>
      </c>
      <c r="AG671" s="4" t="s">
        <v>133</v>
      </c>
      <c r="AH671" s="4" t="s">
        <v>134</v>
      </c>
      <c r="AI671" s="4" t="s">
        <v>135</v>
      </c>
      <c r="AJ671" s="4" t="s">
        <v>136</v>
      </c>
      <c r="AK671" s="4" t="s">
        <v>137</v>
      </c>
      <c r="AL671" s="4" t="s">
        <v>138</v>
      </c>
      <c r="AM671" s="4" t="s">
        <v>139</v>
      </c>
      <c r="AN671" s="4" t="s">
        <v>140</v>
      </c>
      <c r="AO671" s="4" t="s">
        <v>141</v>
      </c>
      <c r="AP671" s="4" t="s">
        <v>116</v>
      </c>
      <c r="AQ671" s="4" t="s">
        <v>8256</v>
      </c>
      <c r="AR671" s="4" t="s">
        <v>76</v>
      </c>
      <c r="AS671" s="4" t="s">
        <v>2559</v>
      </c>
      <c r="AT671" s="4" t="s">
        <v>2560</v>
      </c>
      <c r="AU671" s="4" t="s">
        <v>2561</v>
      </c>
      <c r="AV671" s="4" t="s">
        <v>6498</v>
      </c>
      <c r="AW671" s="4" t="s">
        <v>2563</v>
      </c>
      <c r="AX671" s="4" t="s">
        <v>2564</v>
      </c>
      <c r="AY671" s="4" t="s">
        <v>8257</v>
      </c>
      <c r="AZ671" s="4" t="s">
        <v>1473</v>
      </c>
      <c r="BA671" s="4" t="s">
        <v>6500</v>
      </c>
      <c r="BB671" s="4" t="s">
        <v>2566</v>
      </c>
      <c r="BC671" s="4" t="s">
        <v>2566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8258</v>
      </c>
      <c r="B672" s="4" t="s">
        <v>112</v>
      </c>
      <c r="C672" s="29">
        <v>20241220</v>
      </c>
      <c r="D672" s="4" t="s">
        <v>8259</v>
      </c>
      <c r="E672" s="4" t="s">
        <v>8260</v>
      </c>
      <c r="F672" s="4" t="s">
        <v>8261</v>
      </c>
      <c r="G672" s="4" t="s">
        <v>116</v>
      </c>
      <c r="H672" s="4" t="s">
        <v>8262</v>
      </c>
      <c r="I672" s="4" t="s">
        <v>116</v>
      </c>
      <c r="J672" s="4" t="s">
        <v>116</v>
      </c>
      <c r="K672" s="4" t="s">
        <v>116</v>
      </c>
      <c r="L672" s="4" t="s">
        <v>116</v>
      </c>
      <c r="M672" s="5" t="s">
        <v>7787</v>
      </c>
      <c r="N672" s="5" t="s">
        <v>2748</v>
      </c>
      <c r="O672" s="4" t="s">
        <v>112</v>
      </c>
      <c r="P672" s="6" t="s">
        <v>122</v>
      </c>
      <c r="Q672" s="7" t="s">
        <v>122</v>
      </c>
      <c r="R672" s="7" t="s">
        <v>122</v>
      </c>
      <c r="S672" s="9" t="s">
        <v>8263</v>
      </c>
      <c r="T672" s="30">
        <v>9782746097612</v>
      </c>
      <c r="U672" s="4" t="s">
        <v>124</v>
      </c>
      <c r="V672" s="29">
        <v>9782746096486</v>
      </c>
      <c r="W672" s="4" t="s">
        <v>125</v>
      </c>
      <c r="X672" s="4" t="s">
        <v>126</v>
      </c>
      <c r="Y672" s="4" t="s">
        <v>112</v>
      </c>
      <c r="Z672" s="29">
        <v>2015</v>
      </c>
      <c r="AA672" s="4" t="s">
        <v>127</v>
      </c>
      <c r="AB672" s="4" t="s">
        <v>152</v>
      </c>
      <c r="AC672" s="4" t="s">
        <v>129</v>
      </c>
      <c r="AD672" s="4" t="s">
        <v>130</v>
      </c>
      <c r="AE672" s="4" t="s">
        <v>131</v>
      </c>
      <c r="AF672" s="4" t="s">
        <v>132</v>
      </c>
      <c r="AG672" s="4" t="s">
        <v>133</v>
      </c>
      <c r="AH672" s="4" t="s">
        <v>134</v>
      </c>
      <c r="AI672" s="4" t="s">
        <v>135</v>
      </c>
      <c r="AJ672" s="4" t="s">
        <v>136</v>
      </c>
      <c r="AK672" s="4" t="s">
        <v>137</v>
      </c>
      <c r="AL672" s="4" t="s">
        <v>138</v>
      </c>
      <c r="AM672" s="4" t="s">
        <v>139</v>
      </c>
      <c r="AN672" s="4" t="s">
        <v>140</v>
      </c>
      <c r="AO672" s="4" t="s">
        <v>141</v>
      </c>
      <c r="AP672" s="4" t="s">
        <v>116</v>
      </c>
      <c r="AQ672" s="4" t="s">
        <v>8264</v>
      </c>
      <c r="AR672" s="4" t="s">
        <v>76</v>
      </c>
      <c r="AS672" s="4" t="s">
        <v>8265</v>
      </c>
      <c r="AT672" s="4" t="s">
        <v>8266</v>
      </c>
      <c r="AU672" s="4" t="s">
        <v>8267</v>
      </c>
      <c r="AV672" s="4" t="s">
        <v>8268</v>
      </c>
      <c r="AW672" s="4" t="s">
        <v>6723</v>
      </c>
      <c r="AX672" s="4" t="s">
        <v>2647</v>
      </c>
      <c r="AY672" s="4" t="s">
        <v>8269</v>
      </c>
      <c r="AZ672" s="4" t="s">
        <v>2650</v>
      </c>
      <c r="BA672" s="4" t="s">
        <v>6772</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8270</v>
      </c>
      <c r="B673" s="4" t="s">
        <v>112</v>
      </c>
      <c r="C673" s="29">
        <v>20241220</v>
      </c>
      <c r="D673" s="4" t="s">
        <v>8271</v>
      </c>
      <c r="E673" s="4" t="s">
        <v>8272</v>
      </c>
      <c r="F673" s="4" t="s">
        <v>8273</v>
      </c>
      <c r="G673" s="4" t="s">
        <v>116</v>
      </c>
      <c r="H673" s="4" t="s">
        <v>8274</v>
      </c>
      <c r="I673" s="4" t="s">
        <v>116</v>
      </c>
      <c r="J673" s="4" t="s">
        <v>116</v>
      </c>
      <c r="K673" s="4" t="s">
        <v>116</v>
      </c>
      <c r="L673" s="4" t="s">
        <v>116</v>
      </c>
      <c r="M673" s="5" t="s">
        <v>7787</v>
      </c>
      <c r="N673" s="5" t="s">
        <v>1818</v>
      </c>
      <c r="O673" s="4" t="s">
        <v>112</v>
      </c>
      <c r="P673" s="6" t="s">
        <v>122</v>
      </c>
      <c r="Q673" s="7" t="s">
        <v>122</v>
      </c>
      <c r="R673" s="7" t="s">
        <v>122</v>
      </c>
      <c r="S673" s="9" t="s">
        <v>8275</v>
      </c>
      <c r="T673" s="30">
        <v>9782746097643</v>
      </c>
      <c r="U673" s="4" t="s">
        <v>124</v>
      </c>
      <c r="V673" s="29">
        <v>9782746097155</v>
      </c>
      <c r="W673" s="4" t="s">
        <v>125</v>
      </c>
      <c r="X673" s="4" t="s">
        <v>126</v>
      </c>
      <c r="Y673" s="4" t="s">
        <v>112</v>
      </c>
      <c r="Z673" s="29">
        <v>2015</v>
      </c>
      <c r="AA673" s="4" t="s">
        <v>127</v>
      </c>
      <c r="AB673" s="4" t="s">
        <v>260</v>
      </c>
      <c r="AC673" s="4" t="s">
        <v>129</v>
      </c>
      <c r="AD673" s="4" t="s">
        <v>130</v>
      </c>
      <c r="AE673" s="4" t="s">
        <v>131</v>
      </c>
      <c r="AF673" s="4" t="s">
        <v>132</v>
      </c>
      <c r="AG673" s="4" t="s">
        <v>133</v>
      </c>
      <c r="AH673" s="4" t="s">
        <v>134</v>
      </c>
      <c r="AI673" s="4" t="s">
        <v>135</v>
      </c>
      <c r="AJ673" s="4" t="s">
        <v>136</v>
      </c>
      <c r="AK673" s="4" t="s">
        <v>137</v>
      </c>
      <c r="AL673" s="4" t="s">
        <v>138</v>
      </c>
      <c r="AM673" s="4" t="s">
        <v>139</v>
      </c>
      <c r="AN673" s="4" t="s">
        <v>140</v>
      </c>
      <c r="AO673" s="4" t="s">
        <v>141</v>
      </c>
      <c r="AP673" s="4" t="s">
        <v>116</v>
      </c>
      <c r="AQ673" s="4" t="s">
        <v>8276</v>
      </c>
      <c r="AR673" s="4" t="s">
        <v>76</v>
      </c>
      <c r="AS673" s="4" t="s">
        <v>2962</v>
      </c>
      <c r="AT673" s="4" t="s">
        <v>1221</v>
      </c>
      <c r="AU673" s="4" t="s">
        <v>8277</v>
      </c>
      <c r="AV673" s="4" t="s">
        <v>8278</v>
      </c>
      <c r="AW673" s="4" t="s">
        <v>2650</v>
      </c>
      <c r="AX673" s="4" t="s">
        <v>8279</v>
      </c>
      <c r="AY673" s="4" t="s">
        <v>492</v>
      </c>
      <c r="AZ673" s="4" t="s">
        <v>8280</v>
      </c>
      <c r="BA673" s="4" t="s">
        <v>8281</v>
      </c>
      <c r="BB673" s="4" t="s">
        <v>8282</v>
      </c>
      <c r="BC673" s="4" t="s">
        <v>8283</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8284</v>
      </c>
      <c r="B674" s="4" t="s">
        <v>112</v>
      </c>
      <c r="C674" s="29">
        <v>20241220</v>
      </c>
      <c r="D674" s="4" t="s">
        <v>8285</v>
      </c>
      <c r="E674" s="4" t="s">
        <v>116</v>
      </c>
      <c r="F674" s="4" t="s">
        <v>1318</v>
      </c>
      <c r="G674" s="4" t="s">
        <v>116</v>
      </c>
      <c r="H674" s="4" t="s">
        <v>1319</v>
      </c>
      <c r="I674" s="4" t="s">
        <v>116</v>
      </c>
      <c r="J674" s="4" t="s">
        <v>116</v>
      </c>
      <c r="K674" s="4" t="s">
        <v>116</v>
      </c>
      <c r="L674" s="4" t="s">
        <v>116</v>
      </c>
      <c r="M674" s="5" t="s">
        <v>7897</v>
      </c>
      <c r="N674" s="5" t="s">
        <v>3391</v>
      </c>
      <c r="O674" s="4" t="s">
        <v>112</v>
      </c>
      <c r="P674" s="6" t="s">
        <v>122</v>
      </c>
      <c r="Q674" s="7" t="s">
        <v>122</v>
      </c>
      <c r="R674" s="7" t="s">
        <v>122</v>
      </c>
      <c r="S674" s="9" t="s">
        <v>8286</v>
      </c>
      <c r="T674" s="30">
        <v>9782746098565</v>
      </c>
      <c r="U674" s="4" t="s">
        <v>124</v>
      </c>
      <c r="V674" s="29">
        <v>9782746097438</v>
      </c>
      <c r="W674" s="4" t="s">
        <v>125</v>
      </c>
      <c r="X674" s="4" t="s">
        <v>126</v>
      </c>
      <c r="Y674" s="4" t="s">
        <v>112</v>
      </c>
      <c r="Z674" s="29">
        <v>2015</v>
      </c>
      <c r="AA674" s="4" t="s">
        <v>127</v>
      </c>
      <c r="AB674" s="4" t="s">
        <v>333</v>
      </c>
      <c r="AC674" s="4" t="s">
        <v>129</v>
      </c>
      <c r="AD674" s="4" t="s">
        <v>130</v>
      </c>
      <c r="AE674" s="4" t="s">
        <v>131</v>
      </c>
      <c r="AF674" s="4" t="s">
        <v>132</v>
      </c>
      <c r="AG674" s="4" t="s">
        <v>133</v>
      </c>
      <c r="AH674" s="4" t="s">
        <v>134</v>
      </c>
      <c r="AI674" s="4" t="s">
        <v>135</v>
      </c>
      <c r="AJ674" s="4" t="s">
        <v>136</v>
      </c>
      <c r="AK674" s="4" t="s">
        <v>137</v>
      </c>
      <c r="AL674" s="4" t="s">
        <v>138</v>
      </c>
      <c r="AM674" s="4" t="s">
        <v>139</v>
      </c>
      <c r="AN674" s="4" t="s">
        <v>140</v>
      </c>
      <c r="AO674" s="4" t="s">
        <v>141</v>
      </c>
      <c r="AP674" s="4" t="s">
        <v>116</v>
      </c>
      <c r="AQ674" s="4" t="s">
        <v>8287</v>
      </c>
      <c r="AR674" s="4" t="s">
        <v>76</v>
      </c>
      <c r="AS674" s="4" t="s">
        <v>6985</v>
      </c>
      <c r="AT674" s="4" t="s">
        <v>4647</v>
      </c>
      <c r="AU674" s="4" t="s">
        <v>2004</v>
      </c>
      <c r="AV674" s="4" t="s">
        <v>2208</v>
      </c>
      <c r="AW674" s="4" t="s">
        <v>6986</v>
      </c>
      <c r="AX674" s="4" t="s">
        <v>4649</v>
      </c>
      <c r="AY674" s="4" t="s">
        <v>4650</v>
      </c>
      <c r="AZ674" s="4" t="s">
        <v>6899</v>
      </c>
      <c r="BA674" s="4" t="s">
        <v>6987</v>
      </c>
      <c r="BB674" s="4" t="s">
        <v>2209</v>
      </c>
      <c r="BC674" s="4" t="s">
        <v>2210</v>
      </c>
      <c r="BD674" s="4" t="s">
        <v>2211</v>
      </c>
      <c r="BE674" s="4" t="s">
        <v>2212</v>
      </c>
      <c r="BF674" s="4" t="s">
        <v>8288</v>
      </c>
      <c r="BG674" s="4" t="s">
        <v>7010</v>
      </c>
      <c r="BH674" s="4" t="s">
        <v>6750</v>
      </c>
      <c r="BI674" s="4" t="s">
        <v>5567</v>
      </c>
      <c r="BJ674" s="4" t="s">
        <v>6991</v>
      </c>
      <c r="BK674" s="4" t="s">
        <v>5568</v>
      </c>
      <c r="BL674" s="4" t="s">
        <v>6992</v>
      </c>
      <c r="BM674" s="4" t="s">
        <v>4653</v>
      </c>
      <c r="BN674" s="4" t="s">
        <v>4654</v>
      </c>
      <c r="BO674" s="4" t="s">
        <v>1637</v>
      </c>
      <c r="BP674" s="4" t="s">
        <v>2216</v>
      </c>
      <c r="BQ674" s="4" t="s">
        <v>1880</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8289</v>
      </c>
      <c r="B675" s="4" t="s">
        <v>112</v>
      </c>
      <c r="C675" s="29">
        <v>20241220</v>
      </c>
      <c r="D675" s="4" t="s">
        <v>8290</v>
      </c>
      <c r="E675" s="4" t="s">
        <v>116</v>
      </c>
      <c r="F675" s="4" t="s">
        <v>2510</v>
      </c>
      <c r="G675" s="4" t="s">
        <v>116</v>
      </c>
      <c r="H675" s="4" t="s">
        <v>294</v>
      </c>
      <c r="I675" s="4" t="s">
        <v>116</v>
      </c>
      <c r="J675" s="4" t="s">
        <v>116</v>
      </c>
      <c r="K675" s="4" t="s">
        <v>116</v>
      </c>
      <c r="L675" s="4" t="s">
        <v>116</v>
      </c>
      <c r="M675" s="5" t="s">
        <v>7720</v>
      </c>
      <c r="N675" s="5" t="s">
        <v>5287</v>
      </c>
      <c r="O675" s="4" t="s">
        <v>112</v>
      </c>
      <c r="P675" s="6" t="s">
        <v>122</v>
      </c>
      <c r="Q675" s="7" t="s">
        <v>122</v>
      </c>
      <c r="R675" s="7" t="s">
        <v>122</v>
      </c>
      <c r="S675" s="9" t="s">
        <v>8291</v>
      </c>
      <c r="T675" s="30">
        <v>9782746097957</v>
      </c>
      <c r="U675" s="4" t="s">
        <v>124</v>
      </c>
      <c r="V675" s="29">
        <v>9782746097551</v>
      </c>
      <c r="W675" s="4" t="s">
        <v>125</v>
      </c>
      <c r="X675" s="4" t="s">
        <v>126</v>
      </c>
      <c r="Y675" s="4" t="s">
        <v>112</v>
      </c>
      <c r="Z675" s="29">
        <v>2015</v>
      </c>
      <c r="AA675" s="4" t="s">
        <v>127</v>
      </c>
      <c r="AB675" s="4" t="s">
        <v>128</v>
      </c>
      <c r="AC675" s="4" t="s">
        <v>129</v>
      </c>
      <c r="AD675" s="4" t="s">
        <v>130</v>
      </c>
      <c r="AE675" s="4" t="s">
        <v>131</v>
      </c>
      <c r="AF675" s="4" t="s">
        <v>132</v>
      </c>
      <c r="AG675" s="4" t="s">
        <v>133</v>
      </c>
      <c r="AH675" s="4" t="s">
        <v>134</v>
      </c>
      <c r="AI675" s="4" t="s">
        <v>135</v>
      </c>
      <c r="AJ675" s="4" t="s">
        <v>136</v>
      </c>
      <c r="AK675" s="4" t="s">
        <v>137</v>
      </c>
      <c r="AL675" s="4" t="s">
        <v>138</v>
      </c>
      <c r="AM675" s="4" t="s">
        <v>139</v>
      </c>
      <c r="AN675" s="4" t="s">
        <v>140</v>
      </c>
      <c r="AO675" s="4" t="s">
        <v>141</v>
      </c>
      <c r="AP675" s="4" t="s">
        <v>116</v>
      </c>
      <c r="AQ675" s="4" t="s">
        <v>8292</v>
      </c>
      <c r="AR675" s="4" t="s">
        <v>76</v>
      </c>
      <c r="AS675" s="4" t="s">
        <v>6251</v>
      </c>
      <c r="AT675" s="4" t="s">
        <v>8293</v>
      </c>
      <c r="AU675" s="4" t="s">
        <v>8294</v>
      </c>
      <c r="AV675" s="4" t="s">
        <v>8295</v>
      </c>
      <c r="AW675" s="4" t="s">
        <v>8295</v>
      </c>
      <c r="AX675" s="4" t="s">
        <v>2514</v>
      </c>
      <c r="AY675" s="4" t="s">
        <v>2514</v>
      </c>
      <c r="AZ675" s="4" t="s">
        <v>8296</v>
      </c>
      <c r="BA675" s="4" t="s">
        <v>8297</v>
      </c>
      <c r="BB675" s="4" t="s">
        <v>2004</v>
      </c>
      <c r="BC675" s="4" t="s">
        <v>2004</v>
      </c>
      <c r="BD675" s="4" t="s">
        <v>3640</v>
      </c>
      <c r="BE675" s="4" t="s">
        <v>8298</v>
      </c>
      <c r="BF675" s="4" t="s">
        <v>4210</v>
      </c>
      <c r="BG675" s="4" t="s">
        <v>4211</v>
      </c>
      <c r="BH675" s="4" t="s">
        <v>8299</v>
      </c>
      <c r="BI675" s="4" t="s">
        <v>1810</v>
      </c>
      <c r="BJ675" s="4" t="s">
        <v>8300</v>
      </c>
      <c r="BK675" s="4" t="s">
        <v>2011</v>
      </c>
      <c r="BL675" s="4" t="s">
        <v>6263</v>
      </c>
      <c r="BM675" s="4" t="s">
        <v>2289</v>
      </c>
      <c r="BN675" s="4" t="s">
        <v>8301</v>
      </c>
      <c r="BO675" s="4" t="s">
        <v>3648</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8302</v>
      </c>
      <c r="B676" s="4" t="s">
        <v>112</v>
      </c>
      <c r="C676" s="29">
        <v>20241220</v>
      </c>
      <c r="D676" s="4" t="s">
        <v>8303</v>
      </c>
      <c r="E676" s="4" t="s">
        <v>8304</v>
      </c>
      <c r="F676" s="4" t="s">
        <v>4453</v>
      </c>
      <c r="G676" s="4" t="s">
        <v>116</v>
      </c>
      <c r="H676" s="4" t="s">
        <v>886</v>
      </c>
      <c r="I676" s="4" t="s">
        <v>116</v>
      </c>
      <c r="J676" s="4" t="s">
        <v>116</v>
      </c>
      <c r="K676" s="4" t="s">
        <v>116</v>
      </c>
      <c r="L676" s="4" t="s">
        <v>116</v>
      </c>
      <c r="M676" s="5" t="s">
        <v>7816</v>
      </c>
      <c r="N676" s="5" t="s">
        <v>767</v>
      </c>
      <c r="O676" s="4" t="s">
        <v>112</v>
      </c>
      <c r="P676" s="6" t="s">
        <v>122</v>
      </c>
      <c r="Q676" s="7" t="s">
        <v>122</v>
      </c>
      <c r="R676" s="7" t="s">
        <v>122</v>
      </c>
      <c r="S676" s="9" t="s">
        <v>8305</v>
      </c>
      <c r="T676" s="30">
        <v>9782746095465</v>
      </c>
      <c r="U676" s="4" t="s">
        <v>124</v>
      </c>
      <c r="V676" s="29">
        <v>9782746094390</v>
      </c>
      <c r="W676" s="4" t="s">
        <v>125</v>
      </c>
      <c r="X676" s="4" t="s">
        <v>126</v>
      </c>
      <c r="Y676" s="4" t="s">
        <v>112</v>
      </c>
      <c r="Z676" s="29">
        <v>2015</v>
      </c>
      <c r="AA676" s="4" t="s">
        <v>127</v>
      </c>
      <c r="AB676" s="4" t="s">
        <v>249</v>
      </c>
      <c r="AC676" s="4" t="s">
        <v>129</v>
      </c>
      <c r="AD676" s="4" t="s">
        <v>130</v>
      </c>
      <c r="AE676" s="4" t="s">
        <v>131</v>
      </c>
      <c r="AF676" s="4" t="s">
        <v>132</v>
      </c>
      <c r="AG676" s="4" t="s">
        <v>133</v>
      </c>
      <c r="AH676" s="4" t="s">
        <v>134</v>
      </c>
      <c r="AI676" s="4" t="s">
        <v>135</v>
      </c>
      <c r="AJ676" s="4" t="s">
        <v>136</v>
      </c>
      <c r="AK676" s="4" t="s">
        <v>137</v>
      </c>
      <c r="AL676" s="4" t="s">
        <v>138</v>
      </c>
      <c r="AM676" s="4" t="s">
        <v>139</v>
      </c>
      <c r="AN676" s="4" t="s">
        <v>140</v>
      </c>
      <c r="AO676" s="4" t="s">
        <v>141</v>
      </c>
      <c r="AP676" s="4" t="s">
        <v>116</v>
      </c>
      <c r="AQ676" s="4" t="s">
        <v>8306</v>
      </c>
      <c r="AR676" s="4" t="s">
        <v>76</v>
      </c>
      <c r="AS676" s="4" t="s">
        <v>4809</v>
      </c>
      <c r="AT676" s="4" t="s">
        <v>8307</v>
      </c>
      <c r="AU676" s="4" t="s">
        <v>8308</v>
      </c>
      <c r="AV676" s="4" t="s">
        <v>8309</v>
      </c>
      <c r="AW676" s="4" t="s">
        <v>8310</v>
      </c>
      <c r="AX676" s="4" t="s">
        <v>116</v>
      </c>
      <c r="AY676" s="4" t="s">
        <v>116</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8311</v>
      </c>
      <c r="B677" s="4" t="s">
        <v>112</v>
      </c>
      <c r="C677" s="29">
        <v>20241220</v>
      </c>
      <c r="D677" s="4" t="s">
        <v>8312</v>
      </c>
      <c r="E677" s="4" t="s">
        <v>8313</v>
      </c>
      <c r="F677" s="4" t="s">
        <v>2047</v>
      </c>
      <c r="G677" s="4" t="s">
        <v>116</v>
      </c>
      <c r="H677" s="4" t="s">
        <v>2048</v>
      </c>
      <c r="I677" s="4" t="s">
        <v>116</v>
      </c>
      <c r="J677" s="4" t="s">
        <v>116</v>
      </c>
      <c r="K677" s="4" t="s">
        <v>116</v>
      </c>
      <c r="L677" s="4" t="s">
        <v>116</v>
      </c>
      <c r="M677" s="5" t="s">
        <v>7761</v>
      </c>
      <c r="N677" s="5" t="s">
        <v>2778</v>
      </c>
      <c r="O677" s="4" t="s">
        <v>112</v>
      </c>
      <c r="P677" s="6" t="s">
        <v>122</v>
      </c>
      <c r="Q677" s="7" t="s">
        <v>122</v>
      </c>
      <c r="R677" s="7" t="s">
        <v>122</v>
      </c>
      <c r="S677" s="9" t="s">
        <v>8314</v>
      </c>
      <c r="T677" s="30">
        <v>9782746094666</v>
      </c>
      <c r="U677" s="4" t="s">
        <v>124</v>
      </c>
      <c r="V677" s="29">
        <v>9782746093379</v>
      </c>
      <c r="W677" s="4" t="s">
        <v>125</v>
      </c>
      <c r="X677" s="4" t="s">
        <v>126</v>
      </c>
      <c r="Y677" s="4" t="s">
        <v>112</v>
      </c>
      <c r="Z677" s="29">
        <v>2015</v>
      </c>
      <c r="AA677" s="4" t="s">
        <v>127</v>
      </c>
      <c r="AB677" s="4" t="s">
        <v>164</v>
      </c>
      <c r="AC677" s="4" t="s">
        <v>129</v>
      </c>
      <c r="AD677" s="4" t="s">
        <v>130</v>
      </c>
      <c r="AE677" s="4" t="s">
        <v>131</v>
      </c>
      <c r="AF677" s="4" t="s">
        <v>132</v>
      </c>
      <c r="AG677" s="4" t="s">
        <v>133</v>
      </c>
      <c r="AH677" s="4" t="s">
        <v>134</v>
      </c>
      <c r="AI677" s="4" t="s">
        <v>135</v>
      </c>
      <c r="AJ677" s="4" t="s">
        <v>136</v>
      </c>
      <c r="AK677" s="4" t="s">
        <v>137</v>
      </c>
      <c r="AL677" s="4" t="s">
        <v>138</v>
      </c>
      <c r="AM677" s="4" t="s">
        <v>139</v>
      </c>
      <c r="AN677" s="4" t="s">
        <v>140</v>
      </c>
      <c r="AO677" s="4" t="s">
        <v>141</v>
      </c>
      <c r="AP677" s="4" t="s">
        <v>116</v>
      </c>
      <c r="AQ677" s="4" t="s">
        <v>8315</v>
      </c>
      <c r="AR677" s="4" t="s">
        <v>76</v>
      </c>
      <c r="AS677" s="4" t="s">
        <v>681</v>
      </c>
      <c r="AT677" s="4" t="s">
        <v>8316</v>
      </c>
      <c r="AU677" s="4" t="s">
        <v>1567</v>
      </c>
      <c r="AV677" s="4" t="s">
        <v>567</v>
      </c>
      <c r="AW677" s="4" t="s">
        <v>3886</v>
      </c>
      <c r="AX677" s="4" t="s">
        <v>116</v>
      </c>
      <c r="AY677" s="4" t="s">
        <v>116</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8317</v>
      </c>
      <c r="B678" s="4" t="s">
        <v>112</v>
      </c>
      <c r="C678" s="29">
        <v>20241220</v>
      </c>
      <c r="D678" s="4" t="s">
        <v>8318</v>
      </c>
      <c r="E678" s="4" t="s">
        <v>8319</v>
      </c>
      <c r="F678" s="4" t="s">
        <v>2322</v>
      </c>
      <c r="G678" s="4" t="s">
        <v>116</v>
      </c>
      <c r="H678" s="4" t="s">
        <v>2323</v>
      </c>
      <c r="I678" s="4" t="s">
        <v>116</v>
      </c>
      <c r="J678" s="4" t="s">
        <v>116</v>
      </c>
      <c r="K678" s="4" t="s">
        <v>116</v>
      </c>
      <c r="L678" s="4" t="s">
        <v>116</v>
      </c>
      <c r="M678" s="5" t="s">
        <v>7816</v>
      </c>
      <c r="N678" s="5" t="s">
        <v>7779</v>
      </c>
      <c r="O678" s="4" t="s">
        <v>112</v>
      </c>
      <c r="P678" s="6" t="s">
        <v>122</v>
      </c>
      <c r="Q678" s="7" t="s">
        <v>122</v>
      </c>
      <c r="R678" s="7" t="s">
        <v>122</v>
      </c>
      <c r="S678" s="9" t="s">
        <v>8320</v>
      </c>
      <c r="T678" s="30">
        <v>9782746095427</v>
      </c>
      <c r="U678" s="4" t="s">
        <v>124</v>
      </c>
      <c r="V678" s="29">
        <v>9782746093928</v>
      </c>
      <c r="W678" s="4" t="s">
        <v>125</v>
      </c>
      <c r="X678" s="4" t="s">
        <v>126</v>
      </c>
      <c r="Y678" s="4" t="s">
        <v>112</v>
      </c>
      <c r="Z678" s="29">
        <v>2015</v>
      </c>
      <c r="AA678" s="4" t="s">
        <v>127</v>
      </c>
      <c r="AB678" s="4" t="s">
        <v>164</v>
      </c>
      <c r="AC678" s="4" t="s">
        <v>129</v>
      </c>
      <c r="AD678" s="4" t="s">
        <v>130</v>
      </c>
      <c r="AE678" s="4" t="s">
        <v>131</v>
      </c>
      <c r="AF678" s="4" t="s">
        <v>132</v>
      </c>
      <c r="AG678" s="4" t="s">
        <v>133</v>
      </c>
      <c r="AH678" s="4" t="s">
        <v>134</v>
      </c>
      <c r="AI678" s="4" t="s">
        <v>135</v>
      </c>
      <c r="AJ678" s="4" t="s">
        <v>136</v>
      </c>
      <c r="AK678" s="4" t="s">
        <v>137</v>
      </c>
      <c r="AL678" s="4" t="s">
        <v>138</v>
      </c>
      <c r="AM678" s="4" t="s">
        <v>139</v>
      </c>
      <c r="AN678" s="4" t="s">
        <v>140</v>
      </c>
      <c r="AO678" s="4" t="s">
        <v>141</v>
      </c>
      <c r="AP678" s="4" t="s">
        <v>116</v>
      </c>
      <c r="AQ678" s="4" t="s">
        <v>8321</v>
      </c>
      <c r="AR678" s="4" t="s">
        <v>76</v>
      </c>
      <c r="AS678" s="4" t="s">
        <v>2876</v>
      </c>
      <c r="AT678" s="4" t="s">
        <v>2877</v>
      </c>
      <c r="AU678" s="4" t="s">
        <v>2029</v>
      </c>
      <c r="AV678" s="4" t="s">
        <v>2030</v>
      </c>
      <c r="AW678" s="4" t="s">
        <v>2878</v>
      </c>
      <c r="AX678" s="4" t="s">
        <v>2879</v>
      </c>
      <c r="AY678" s="4" t="s">
        <v>2880</v>
      </c>
      <c r="AZ678" s="4" t="s">
        <v>2881</v>
      </c>
      <c r="BA678" s="4" t="s">
        <v>2331</v>
      </c>
      <c r="BB678" s="4" t="s">
        <v>2882</v>
      </c>
      <c r="BC678" s="4" t="s">
        <v>8322</v>
      </c>
      <c r="BD678" s="4" t="s">
        <v>8323</v>
      </c>
      <c r="BE678" s="4" t="s">
        <v>1926</v>
      </c>
      <c r="BF678" s="4" t="s">
        <v>2883</v>
      </c>
      <c r="BG678" s="4" t="s">
        <v>2884</v>
      </c>
      <c r="BH678" s="4" t="s">
        <v>2885</v>
      </c>
      <c r="BI678" s="4" t="s">
        <v>1928</v>
      </c>
      <c r="BJ678" s="4" t="s">
        <v>2886</v>
      </c>
      <c r="BK678" s="4" t="s">
        <v>2887</v>
      </c>
      <c r="BL678" s="4" t="s">
        <v>2250</v>
      </c>
      <c r="BM678" s="4" t="s">
        <v>1473</v>
      </c>
      <c r="BN678" s="4" t="s">
        <v>2888</v>
      </c>
      <c r="BO678" s="4" t="s">
        <v>2889</v>
      </c>
      <c r="BP678" s="4" t="s">
        <v>2890</v>
      </c>
      <c r="BQ678" s="4" t="s">
        <v>6883</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8324</v>
      </c>
      <c r="B679" s="4" t="s">
        <v>112</v>
      </c>
      <c r="C679" s="29">
        <v>20241220</v>
      </c>
      <c r="D679" s="4" t="s">
        <v>8325</v>
      </c>
      <c r="E679" s="4" t="s">
        <v>8326</v>
      </c>
      <c r="F679" s="4" t="s">
        <v>8327</v>
      </c>
      <c r="G679" s="4" t="s">
        <v>116</v>
      </c>
      <c r="H679" s="4" t="s">
        <v>8328</v>
      </c>
      <c r="I679" s="4" t="s">
        <v>116</v>
      </c>
      <c r="J679" s="4" t="s">
        <v>116</v>
      </c>
      <c r="K679" s="4" t="s">
        <v>116</v>
      </c>
      <c r="L679" s="4" t="s">
        <v>116</v>
      </c>
      <c r="M679" s="5" t="s">
        <v>7761</v>
      </c>
      <c r="N679" s="5" t="s">
        <v>4008</v>
      </c>
      <c r="O679" s="4" t="s">
        <v>112</v>
      </c>
      <c r="P679" s="6" t="s">
        <v>122</v>
      </c>
      <c r="Q679" s="7" t="s">
        <v>122</v>
      </c>
      <c r="R679" s="7" t="s">
        <v>122</v>
      </c>
      <c r="S679" s="9" t="s">
        <v>8329</v>
      </c>
      <c r="T679" s="30">
        <v>9782746094703</v>
      </c>
      <c r="U679" s="4" t="s">
        <v>124</v>
      </c>
      <c r="V679" s="29">
        <v>9782746093362</v>
      </c>
      <c r="W679" s="4" t="s">
        <v>125</v>
      </c>
      <c r="X679" s="4" t="s">
        <v>126</v>
      </c>
      <c r="Y679" s="4" t="s">
        <v>112</v>
      </c>
      <c r="Z679" s="29">
        <v>2015</v>
      </c>
      <c r="AA679" s="4" t="s">
        <v>127</v>
      </c>
      <c r="AB679" s="4" t="s">
        <v>249</v>
      </c>
      <c r="AC679" s="4" t="s">
        <v>129</v>
      </c>
      <c r="AD679" s="4" t="s">
        <v>130</v>
      </c>
      <c r="AE679" s="4" t="s">
        <v>131</v>
      </c>
      <c r="AF679" s="4" t="s">
        <v>132</v>
      </c>
      <c r="AG679" s="4" t="s">
        <v>133</v>
      </c>
      <c r="AH679" s="4" t="s">
        <v>134</v>
      </c>
      <c r="AI679" s="4" t="s">
        <v>135</v>
      </c>
      <c r="AJ679" s="4" t="s">
        <v>136</v>
      </c>
      <c r="AK679" s="4" t="s">
        <v>137</v>
      </c>
      <c r="AL679" s="4" t="s">
        <v>138</v>
      </c>
      <c r="AM679" s="4" t="s">
        <v>139</v>
      </c>
      <c r="AN679" s="4" t="s">
        <v>140</v>
      </c>
      <c r="AO679" s="4" t="s">
        <v>141</v>
      </c>
      <c r="AP679" s="4" t="s">
        <v>116</v>
      </c>
      <c r="AQ679" s="4" t="s">
        <v>8330</v>
      </c>
      <c r="AR679" s="4" t="s">
        <v>76</v>
      </c>
      <c r="AS679" s="4" t="s">
        <v>8331</v>
      </c>
      <c r="AT679" s="4" t="s">
        <v>4809</v>
      </c>
      <c r="AU679" s="4" t="s">
        <v>8332</v>
      </c>
      <c r="AV679" s="4" t="s">
        <v>2728</v>
      </c>
      <c r="AW679" s="4" t="s">
        <v>6899</v>
      </c>
      <c r="AX679" s="4" t="s">
        <v>8333</v>
      </c>
      <c r="AY679" s="4" t="s">
        <v>8334</v>
      </c>
      <c r="AZ679" s="4" t="s">
        <v>6740</v>
      </c>
      <c r="BA679" s="4" t="s">
        <v>8335</v>
      </c>
      <c r="BB679" s="4" t="s">
        <v>8336</v>
      </c>
      <c r="BC679" s="4" t="s">
        <v>8337</v>
      </c>
      <c r="BD679" s="4" t="s">
        <v>8338</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8339</v>
      </c>
      <c r="B680" s="4" t="s">
        <v>112</v>
      </c>
      <c r="C680" s="29">
        <v>20241220</v>
      </c>
      <c r="D680" s="4" t="s">
        <v>8340</v>
      </c>
      <c r="E680" s="4" t="s">
        <v>116</v>
      </c>
      <c r="F680" s="4" t="s">
        <v>4453</v>
      </c>
      <c r="G680" s="4" t="s">
        <v>116</v>
      </c>
      <c r="H680" s="4" t="s">
        <v>886</v>
      </c>
      <c r="I680" s="4" t="s">
        <v>116</v>
      </c>
      <c r="J680" s="4" t="s">
        <v>116</v>
      </c>
      <c r="K680" s="4" t="s">
        <v>116</v>
      </c>
      <c r="L680" s="4" t="s">
        <v>116</v>
      </c>
      <c r="M680" s="5" t="s">
        <v>7897</v>
      </c>
      <c r="N680" s="5" t="s">
        <v>8341</v>
      </c>
      <c r="O680" s="4" t="s">
        <v>112</v>
      </c>
      <c r="P680" s="6" t="s">
        <v>122</v>
      </c>
      <c r="Q680" s="7" t="s">
        <v>122</v>
      </c>
      <c r="R680" s="7" t="s">
        <v>122</v>
      </c>
      <c r="S680" s="9" t="s">
        <v>8342</v>
      </c>
      <c r="T680" s="30">
        <v>9782746098572</v>
      </c>
      <c r="U680" s="4" t="s">
        <v>124</v>
      </c>
      <c r="V680" s="29">
        <v>9782746097452</v>
      </c>
      <c r="W680" s="4" t="s">
        <v>125</v>
      </c>
      <c r="X680" s="4" t="s">
        <v>126</v>
      </c>
      <c r="Y680" s="4" t="s">
        <v>112</v>
      </c>
      <c r="Z680" s="29">
        <v>2015</v>
      </c>
      <c r="AA680" s="4" t="s">
        <v>127</v>
      </c>
      <c r="AB680" s="4" t="s">
        <v>333</v>
      </c>
      <c r="AC680" s="4" t="s">
        <v>129</v>
      </c>
      <c r="AD680" s="4" t="s">
        <v>130</v>
      </c>
      <c r="AE680" s="4" t="s">
        <v>131</v>
      </c>
      <c r="AF680" s="4" t="s">
        <v>132</v>
      </c>
      <c r="AG680" s="4" t="s">
        <v>133</v>
      </c>
      <c r="AH680" s="4" t="s">
        <v>134</v>
      </c>
      <c r="AI680" s="4" t="s">
        <v>135</v>
      </c>
      <c r="AJ680" s="4" t="s">
        <v>136</v>
      </c>
      <c r="AK680" s="4" t="s">
        <v>137</v>
      </c>
      <c r="AL680" s="4" t="s">
        <v>138</v>
      </c>
      <c r="AM680" s="4" t="s">
        <v>139</v>
      </c>
      <c r="AN680" s="4" t="s">
        <v>140</v>
      </c>
      <c r="AO680" s="4" t="s">
        <v>141</v>
      </c>
      <c r="AP680" s="4" t="s">
        <v>116</v>
      </c>
      <c r="AQ680" s="4" t="s">
        <v>8343</v>
      </c>
      <c r="AR680" s="4" t="s">
        <v>76</v>
      </c>
      <c r="AS680" s="4" t="s">
        <v>8344</v>
      </c>
      <c r="AT680" s="4" t="s">
        <v>2726</v>
      </c>
      <c r="AU680" s="4" t="s">
        <v>2727</v>
      </c>
      <c r="AV680" s="4" t="s">
        <v>771</v>
      </c>
      <c r="AW680" s="4" t="s">
        <v>2728</v>
      </c>
      <c r="AX680" s="4" t="s">
        <v>2729</v>
      </c>
      <c r="AY680" s="4" t="s">
        <v>2004</v>
      </c>
      <c r="AZ680" s="4" t="s">
        <v>2208</v>
      </c>
      <c r="BA680" s="4" t="s">
        <v>2209</v>
      </c>
      <c r="BB680" s="4" t="s">
        <v>2210</v>
      </c>
      <c r="BC680" s="4" t="s">
        <v>2211</v>
      </c>
      <c r="BD680" s="4" t="s">
        <v>2212</v>
      </c>
      <c r="BE680" s="4" t="s">
        <v>8345</v>
      </c>
      <c r="BF680" s="4" t="s">
        <v>7010</v>
      </c>
      <c r="BG680" s="4" t="s">
        <v>2730</v>
      </c>
      <c r="BH680" s="4" t="s">
        <v>8346</v>
      </c>
      <c r="BI680" s="4" t="s">
        <v>8347</v>
      </c>
      <c r="BJ680" s="4" t="s">
        <v>8348</v>
      </c>
      <c r="BK680" s="4" t="s">
        <v>2734</v>
      </c>
      <c r="BL680" s="4" t="s">
        <v>2735</v>
      </c>
      <c r="BM680" s="4" t="s">
        <v>2216</v>
      </c>
      <c r="BN680" s="4" t="s">
        <v>1880</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8349</v>
      </c>
      <c r="B681" s="4" t="s">
        <v>112</v>
      </c>
      <c r="C681" s="29">
        <v>20241220</v>
      </c>
      <c r="D681" s="4" t="s">
        <v>8350</v>
      </c>
      <c r="E681" s="4" t="s">
        <v>8351</v>
      </c>
      <c r="F681" s="4" t="s">
        <v>8352</v>
      </c>
      <c r="G681" s="4" t="s">
        <v>116</v>
      </c>
      <c r="H681" s="4" t="s">
        <v>7704</v>
      </c>
      <c r="I681" s="4" t="s">
        <v>116</v>
      </c>
      <c r="J681" s="4" t="s">
        <v>116</v>
      </c>
      <c r="K681" s="4" t="s">
        <v>116</v>
      </c>
      <c r="L681" s="4" t="s">
        <v>116</v>
      </c>
      <c r="M681" s="5" t="s">
        <v>7761</v>
      </c>
      <c r="N681" s="5" t="s">
        <v>2191</v>
      </c>
      <c r="O681" s="4" t="s">
        <v>112</v>
      </c>
      <c r="P681" s="6" t="s">
        <v>122</v>
      </c>
      <c r="Q681" s="7" t="s">
        <v>122</v>
      </c>
      <c r="R681" s="7" t="s">
        <v>122</v>
      </c>
      <c r="S681" s="9" t="s">
        <v>8353</v>
      </c>
      <c r="T681" s="30">
        <v>9782746094659</v>
      </c>
      <c r="U681" s="4" t="s">
        <v>124</v>
      </c>
      <c r="V681" s="29">
        <v>9782746092662</v>
      </c>
      <c r="W681" s="4" t="s">
        <v>125</v>
      </c>
      <c r="X681" s="4" t="s">
        <v>126</v>
      </c>
      <c r="Y681" s="4" t="s">
        <v>112</v>
      </c>
      <c r="Z681" s="29">
        <v>2015</v>
      </c>
      <c r="AA681" s="4" t="s">
        <v>127</v>
      </c>
      <c r="AB681" s="4" t="s">
        <v>164</v>
      </c>
      <c r="AC681" s="4" t="s">
        <v>129</v>
      </c>
      <c r="AD681" s="4" t="s">
        <v>130</v>
      </c>
      <c r="AE681" s="4" t="s">
        <v>131</v>
      </c>
      <c r="AF681" s="4" t="s">
        <v>132</v>
      </c>
      <c r="AG681" s="4" t="s">
        <v>133</v>
      </c>
      <c r="AH681" s="4" t="s">
        <v>134</v>
      </c>
      <c r="AI681" s="4" t="s">
        <v>135</v>
      </c>
      <c r="AJ681" s="4" t="s">
        <v>136</v>
      </c>
      <c r="AK681" s="4" t="s">
        <v>137</v>
      </c>
      <c r="AL681" s="4" t="s">
        <v>138</v>
      </c>
      <c r="AM681" s="4" t="s">
        <v>139</v>
      </c>
      <c r="AN681" s="4" t="s">
        <v>140</v>
      </c>
      <c r="AO681" s="4" t="s">
        <v>141</v>
      </c>
      <c r="AP681" s="4" t="s">
        <v>116</v>
      </c>
      <c r="AQ681" s="4" t="s">
        <v>8354</v>
      </c>
      <c r="AR681" s="4" t="s">
        <v>76</v>
      </c>
      <c r="AS681" s="4" t="s">
        <v>8355</v>
      </c>
      <c r="AT681" s="4" t="s">
        <v>678</v>
      </c>
      <c r="AU681" s="4" t="s">
        <v>7707</v>
      </c>
      <c r="AV681" s="4" t="s">
        <v>682</v>
      </c>
      <c r="AW681" s="4" t="s">
        <v>684</v>
      </c>
      <c r="AX681" s="4" t="s">
        <v>7182</v>
      </c>
      <c r="AY681" s="4" t="s">
        <v>8356</v>
      </c>
      <c r="AZ681" s="4" t="s">
        <v>806</v>
      </c>
      <c r="BA681" s="4" t="s">
        <v>8357</v>
      </c>
      <c r="BB681" s="4" t="s">
        <v>8358</v>
      </c>
      <c r="BC681" s="4" t="s">
        <v>8228</v>
      </c>
      <c r="BD681" s="4" t="s">
        <v>4582</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8359</v>
      </c>
      <c r="B682" s="4" t="s">
        <v>112</v>
      </c>
      <c r="C682" s="29">
        <v>20241220</v>
      </c>
      <c r="D682" s="4" t="s">
        <v>8360</v>
      </c>
      <c r="E682" s="4" t="s">
        <v>4677</v>
      </c>
      <c r="F682" s="4" t="s">
        <v>1331</v>
      </c>
      <c r="G682" s="4" t="s">
        <v>116</v>
      </c>
      <c r="H682" s="4" t="s">
        <v>1332</v>
      </c>
      <c r="I682" s="4" t="s">
        <v>116</v>
      </c>
      <c r="J682" s="4" t="s">
        <v>116</v>
      </c>
      <c r="K682" s="4" t="s">
        <v>116</v>
      </c>
      <c r="L682" s="4" t="s">
        <v>116</v>
      </c>
      <c r="M682" s="5" t="s">
        <v>8361</v>
      </c>
      <c r="N682" s="5" t="s">
        <v>813</v>
      </c>
      <c r="O682" s="4" t="s">
        <v>112</v>
      </c>
      <c r="P682" s="6" t="s">
        <v>122</v>
      </c>
      <c r="Q682" s="7" t="s">
        <v>122</v>
      </c>
      <c r="R682" s="7" t="s">
        <v>122</v>
      </c>
      <c r="S682" s="9" t="s">
        <v>8362</v>
      </c>
      <c r="T682" s="30">
        <v>9782746090538</v>
      </c>
      <c r="U682" s="4" t="s">
        <v>124</v>
      </c>
      <c r="V682" s="29">
        <v>9782746089327</v>
      </c>
      <c r="W682" s="4" t="s">
        <v>125</v>
      </c>
      <c r="X682" s="4" t="s">
        <v>126</v>
      </c>
      <c r="Y682" s="4" t="s">
        <v>112</v>
      </c>
      <c r="Z682" s="29">
        <v>2014</v>
      </c>
      <c r="AA682" s="4" t="s">
        <v>127</v>
      </c>
      <c r="AB682" s="4" t="s">
        <v>385</v>
      </c>
      <c r="AC682" s="4" t="s">
        <v>129</v>
      </c>
      <c r="AD682" s="4" t="s">
        <v>130</v>
      </c>
      <c r="AE682" s="4" t="s">
        <v>131</v>
      </c>
      <c r="AF682" s="4" t="s">
        <v>132</v>
      </c>
      <c r="AG682" s="4" t="s">
        <v>133</v>
      </c>
      <c r="AH682" s="4" t="s">
        <v>134</v>
      </c>
      <c r="AI682" s="4" t="s">
        <v>135</v>
      </c>
      <c r="AJ682" s="4" t="s">
        <v>136</v>
      </c>
      <c r="AK682" s="4" t="s">
        <v>137</v>
      </c>
      <c r="AL682" s="4" t="s">
        <v>138</v>
      </c>
      <c r="AM682" s="4" t="s">
        <v>139</v>
      </c>
      <c r="AN682" s="4" t="s">
        <v>140</v>
      </c>
      <c r="AO682" s="4" t="s">
        <v>141</v>
      </c>
      <c r="AP682" s="4" t="s">
        <v>116</v>
      </c>
      <c r="AQ682" s="4" t="s">
        <v>8363</v>
      </c>
      <c r="AR682" s="4" t="s">
        <v>76</v>
      </c>
      <c r="AS682" s="4" t="s">
        <v>4680</v>
      </c>
      <c r="AT682" s="4" t="s">
        <v>2861</v>
      </c>
      <c r="AU682" s="4" t="s">
        <v>2004</v>
      </c>
      <c r="AV682" s="4" t="s">
        <v>4681</v>
      </c>
      <c r="AW682" s="4" t="s">
        <v>8364</v>
      </c>
      <c r="AX682" s="4" t="s">
        <v>4683</v>
      </c>
      <c r="AY682" s="4" t="s">
        <v>4211</v>
      </c>
      <c r="AZ682" s="4" t="s">
        <v>4684</v>
      </c>
      <c r="BA682" s="4" t="s">
        <v>4685</v>
      </c>
      <c r="BB682" s="4" t="s">
        <v>2289</v>
      </c>
      <c r="BC682" s="4" t="s">
        <v>880</v>
      </c>
      <c r="BD682" s="4" t="s">
        <v>4686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8365</v>
      </c>
      <c r="B683" s="4" t="s">
        <v>112</v>
      </c>
      <c r="C683" s="29">
        <v>20241220</v>
      </c>
      <c r="D683" s="4" t="s">
        <v>8366</v>
      </c>
      <c r="E683" s="4" t="s">
        <v>8367</v>
      </c>
      <c r="F683" s="4" t="s">
        <v>1331</v>
      </c>
      <c r="G683" s="4" t="s">
        <v>116</v>
      </c>
      <c r="H683" s="4" t="s">
        <v>1332</v>
      </c>
      <c r="I683" s="4" t="s">
        <v>116</v>
      </c>
      <c r="J683" s="4" t="s">
        <v>116</v>
      </c>
      <c r="K683" s="4" t="s">
        <v>116</v>
      </c>
      <c r="L683" s="4" t="s">
        <v>116</v>
      </c>
      <c r="M683" s="5" t="s">
        <v>8368</v>
      </c>
      <c r="N683" s="5" t="s">
        <v>1426</v>
      </c>
      <c r="O683" s="4" t="s">
        <v>112</v>
      </c>
      <c r="P683" s="6" t="s">
        <v>122</v>
      </c>
      <c r="Q683" s="7" t="s">
        <v>122</v>
      </c>
      <c r="R683" s="7" t="s">
        <v>122</v>
      </c>
      <c r="S683" s="9" t="s">
        <v>8369</v>
      </c>
      <c r="T683" s="30">
        <v>9782746093010</v>
      </c>
      <c r="U683" s="4" t="s">
        <v>124</v>
      </c>
      <c r="V683" s="29">
        <v>9782746091672</v>
      </c>
      <c r="W683" s="4" t="s">
        <v>125</v>
      </c>
      <c r="X683" s="4" t="s">
        <v>126</v>
      </c>
      <c r="Y683" s="4" t="s">
        <v>112</v>
      </c>
      <c r="Z683" s="29">
        <v>2014</v>
      </c>
      <c r="AA683" s="4" t="s">
        <v>127</v>
      </c>
      <c r="AB683" s="4" t="s">
        <v>385</v>
      </c>
      <c r="AC683" s="4" t="s">
        <v>129</v>
      </c>
      <c r="AD683" s="4" t="s">
        <v>130</v>
      </c>
      <c r="AE683" s="4" t="s">
        <v>131</v>
      </c>
      <c r="AF683" s="4" t="s">
        <v>132</v>
      </c>
      <c r="AG683" s="4" t="s">
        <v>133</v>
      </c>
      <c r="AH683" s="4" t="s">
        <v>134</v>
      </c>
      <c r="AI683" s="4" t="s">
        <v>135</v>
      </c>
      <c r="AJ683" s="4" t="s">
        <v>136</v>
      </c>
      <c r="AK683" s="4" t="s">
        <v>137</v>
      </c>
      <c r="AL683" s="4" t="s">
        <v>138</v>
      </c>
      <c r="AM683" s="4" t="s">
        <v>139</v>
      </c>
      <c r="AN683" s="4" t="s">
        <v>140</v>
      </c>
      <c r="AO683" s="4" t="s">
        <v>141</v>
      </c>
      <c r="AP683" s="4" t="s">
        <v>116</v>
      </c>
      <c r="AQ683" s="4" t="s">
        <v>8370</v>
      </c>
      <c r="AR683" s="4" t="s">
        <v>76</v>
      </c>
      <c r="AS683" s="4" t="s">
        <v>1253</v>
      </c>
      <c r="AT683" s="4" t="s">
        <v>3411</v>
      </c>
      <c r="AU683" s="4" t="s">
        <v>8371</v>
      </c>
      <c r="AV683" s="4" t="s">
        <v>8372</v>
      </c>
      <c r="AW683" s="4" t="s">
        <v>8373</v>
      </c>
      <c r="AX683" s="4" t="s">
        <v>8374</v>
      </c>
      <c r="AY683" s="4" t="s">
        <v>8375</v>
      </c>
      <c r="AZ683" s="4" t="s">
        <v>8376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8377</v>
      </c>
      <c r="B684" s="4" t="s">
        <v>112</v>
      </c>
      <c r="C684" s="29">
        <v>20241220</v>
      </c>
      <c r="D684" s="4" t="s">
        <v>8378</v>
      </c>
      <c r="E684" s="4" t="s">
        <v>8379</v>
      </c>
      <c r="F684" s="4" t="s">
        <v>7278</v>
      </c>
      <c r="G684" s="4" t="s">
        <v>116</v>
      </c>
      <c r="H684" s="4" t="s">
        <v>7279</v>
      </c>
      <c r="I684" s="4" t="s">
        <v>7280</v>
      </c>
      <c r="J684" s="4" t="s">
        <v>116</v>
      </c>
      <c r="K684" s="4" t="s">
        <v>116</v>
      </c>
      <c r="L684" s="4" t="s">
        <v>116</v>
      </c>
      <c r="M684" s="5" t="s">
        <v>8380</v>
      </c>
      <c r="N684" s="5" t="s">
        <v>7898</v>
      </c>
      <c r="O684" s="4" t="s">
        <v>112</v>
      </c>
      <c r="P684" s="6" t="s">
        <v>122</v>
      </c>
      <c r="Q684" s="7" t="s">
        <v>122</v>
      </c>
      <c r="R684" s="7" t="s">
        <v>122</v>
      </c>
      <c r="S684" s="9" t="s">
        <v>8381</v>
      </c>
      <c r="T684" s="30">
        <v>9782746088948</v>
      </c>
      <c r="U684" s="4" t="s">
        <v>124</v>
      </c>
      <c r="V684" s="29">
        <v>9782746087712</v>
      </c>
      <c r="W684" s="4" t="s">
        <v>125</v>
      </c>
      <c r="X684" s="4" t="s">
        <v>126</v>
      </c>
      <c r="Y684" s="4" t="s">
        <v>112</v>
      </c>
      <c r="Z684" s="29">
        <v>2014</v>
      </c>
      <c r="AA684" s="4" t="s">
        <v>127</v>
      </c>
      <c r="AB684" s="4" t="s">
        <v>164</v>
      </c>
      <c r="AC684" s="4" t="s">
        <v>129</v>
      </c>
      <c r="AD684" s="4" t="s">
        <v>130</v>
      </c>
      <c r="AE684" s="4" t="s">
        <v>131</v>
      </c>
      <c r="AF684" s="4" t="s">
        <v>132</v>
      </c>
      <c r="AG684" s="4" t="s">
        <v>133</v>
      </c>
      <c r="AH684" s="4" t="s">
        <v>134</v>
      </c>
      <c r="AI684" s="4" t="s">
        <v>135</v>
      </c>
      <c r="AJ684" s="4" t="s">
        <v>136</v>
      </c>
      <c r="AK684" s="4" t="s">
        <v>137</v>
      </c>
      <c r="AL684" s="4" t="s">
        <v>138</v>
      </c>
      <c r="AM684" s="4" t="s">
        <v>139</v>
      </c>
      <c r="AN684" s="4" t="s">
        <v>140</v>
      </c>
      <c r="AO684" s="4" t="s">
        <v>141</v>
      </c>
      <c r="AP684" s="4" t="s">
        <v>116</v>
      </c>
      <c r="AQ684" s="4" t="s">
        <v>8382</v>
      </c>
      <c r="AR684" s="4" t="s">
        <v>76</v>
      </c>
      <c r="AS684" s="4" t="s">
        <v>7285</v>
      </c>
      <c r="AT684" s="4" t="s">
        <v>8383</v>
      </c>
      <c r="AU684" s="4" t="s">
        <v>7287</v>
      </c>
      <c r="AV684" s="4" t="s">
        <v>7289</v>
      </c>
      <c r="AW684" s="4" t="s">
        <v>8384</v>
      </c>
      <c r="AX684" s="4" t="s">
        <v>486</v>
      </c>
      <c r="AY684" s="4" t="s">
        <v>7294</v>
      </c>
      <c r="AZ684" s="4" t="s">
        <v>7301</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8385</v>
      </c>
      <c r="B685" s="4" t="s">
        <v>112</v>
      </c>
      <c r="C685" s="29">
        <v>20241220</v>
      </c>
      <c r="D685" s="4" t="s">
        <v>7849</v>
      </c>
      <c r="E685" s="4" t="s">
        <v>8386</v>
      </c>
      <c r="F685" s="4" t="s">
        <v>8387</v>
      </c>
      <c r="G685" s="4" t="s">
        <v>116</v>
      </c>
      <c r="H685" s="4" t="s">
        <v>8388</v>
      </c>
      <c r="I685" s="4" t="s">
        <v>116</v>
      </c>
      <c r="J685" s="4" t="s">
        <v>116</v>
      </c>
      <c r="K685" s="4" t="s">
        <v>116</v>
      </c>
      <c r="L685" s="4" t="s">
        <v>116</v>
      </c>
      <c r="M685" s="5" t="s">
        <v>8389</v>
      </c>
      <c r="N685" s="5" t="s">
        <v>1733</v>
      </c>
      <c r="O685" s="4" t="s">
        <v>112</v>
      </c>
      <c r="P685" s="6" t="s">
        <v>122</v>
      </c>
      <c r="Q685" s="7" t="s">
        <v>122</v>
      </c>
      <c r="R685" s="7" t="s">
        <v>122</v>
      </c>
      <c r="S685" s="9" t="s">
        <v>8390</v>
      </c>
      <c r="T685" s="30">
        <v>9782746091900</v>
      </c>
      <c r="U685" s="4" t="s">
        <v>124</v>
      </c>
      <c r="V685" s="29">
        <v>9782746090736</v>
      </c>
      <c r="W685" s="4" t="s">
        <v>125</v>
      </c>
      <c r="X685" s="4" t="s">
        <v>126</v>
      </c>
      <c r="Y685" s="4" t="s">
        <v>112</v>
      </c>
      <c r="Z685" s="29">
        <v>2014</v>
      </c>
      <c r="AA685" s="4" t="s">
        <v>127</v>
      </c>
      <c r="AB685" s="4" t="s">
        <v>152</v>
      </c>
      <c r="AC685" s="4" t="s">
        <v>129</v>
      </c>
      <c r="AD685" s="4" t="s">
        <v>130</v>
      </c>
      <c r="AE685" s="4" t="s">
        <v>131</v>
      </c>
      <c r="AF685" s="4" t="s">
        <v>132</v>
      </c>
      <c r="AG685" s="4" t="s">
        <v>133</v>
      </c>
      <c r="AH685" s="4" t="s">
        <v>134</v>
      </c>
      <c r="AI685" s="4" t="s">
        <v>135</v>
      </c>
      <c r="AJ685" s="4" t="s">
        <v>136</v>
      </c>
      <c r="AK685" s="4" t="s">
        <v>137</v>
      </c>
      <c r="AL685" s="4" t="s">
        <v>138</v>
      </c>
      <c r="AM685" s="4" t="s">
        <v>139</v>
      </c>
      <c r="AN685" s="4" t="s">
        <v>140</v>
      </c>
      <c r="AO685" s="4" t="s">
        <v>141</v>
      </c>
      <c r="AP685" s="4" t="s">
        <v>116</v>
      </c>
      <c r="AQ685" s="4" t="s">
        <v>8391</v>
      </c>
      <c r="AR685" s="4" t="s">
        <v>76</v>
      </c>
      <c r="AS685" s="4" t="s">
        <v>8392</v>
      </c>
      <c r="AT685" s="4" t="s">
        <v>6016</v>
      </c>
      <c r="AU685" s="4" t="s">
        <v>8393</v>
      </c>
      <c r="AV685" s="4" t="s">
        <v>8394</v>
      </c>
      <c r="AW685" s="4" t="s">
        <v>8395</v>
      </c>
      <c r="AX685" s="4" t="s">
        <v>8396</v>
      </c>
      <c r="AY685" s="4" t="s">
        <v>8397</v>
      </c>
      <c r="AZ685" s="4" t="s">
        <v>7433</v>
      </c>
      <c r="BA685" s="4" t="s">
        <v>7452</v>
      </c>
      <c r="BB685" s="4" t="s">
        <v>7453</v>
      </c>
      <c r="BC685" s="4" t="s">
        <v>8398</v>
      </c>
      <c r="BD685" s="4" t="s">
        <v>1822</v>
      </c>
      <c r="BE685" s="4" t="s">
        <v>8399</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8400</v>
      </c>
      <c r="B686" s="4" t="s">
        <v>112</v>
      </c>
      <c r="C686" s="29">
        <v>20241220</v>
      </c>
      <c r="D686" s="4" t="s">
        <v>8401</v>
      </c>
      <c r="E686" s="4" t="s">
        <v>8402</v>
      </c>
      <c r="F686" s="4" t="s">
        <v>8403</v>
      </c>
      <c r="G686" s="4" t="s">
        <v>116</v>
      </c>
      <c r="H686" s="4" t="s">
        <v>8404</v>
      </c>
      <c r="I686" s="4" t="s">
        <v>116</v>
      </c>
      <c r="J686" s="4" t="s">
        <v>116</v>
      </c>
      <c r="K686" s="4" t="s">
        <v>116</v>
      </c>
      <c r="L686" s="4" t="s">
        <v>116</v>
      </c>
      <c r="M686" s="5" t="s">
        <v>8405</v>
      </c>
      <c r="N686" s="5" t="s">
        <v>1756</v>
      </c>
      <c r="O686" s="4" t="s">
        <v>112</v>
      </c>
      <c r="P686" s="6" t="s">
        <v>122</v>
      </c>
      <c r="Q686" s="7" t="s">
        <v>122</v>
      </c>
      <c r="R686" s="7" t="s">
        <v>122</v>
      </c>
      <c r="S686" s="9" t="s">
        <v>8406</v>
      </c>
      <c r="T686" s="30">
        <v>9782746089556</v>
      </c>
      <c r="U686" s="4" t="s">
        <v>124</v>
      </c>
      <c r="V686" s="29">
        <v>9782746088696</v>
      </c>
      <c r="W686" s="4" t="s">
        <v>125</v>
      </c>
      <c r="X686" s="4" t="s">
        <v>126</v>
      </c>
      <c r="Y686" s="4" t="s">
        <v>112</v>
      </c>
      <c r="Z686" s="29">
        <v>2014</v>
      </c>
      <c r="AA686" s="4" t="s">
        <v>127</v>
      </c>
      <c r="AB686" s="4" t="s">
        <v>260</v>
      </c>
      <c r="AC686" s="4" t="s">
        <v>129</v>
      </c>
      <c r="AD686" s="4" t="s">
        <v>130</v>
      </c>
      <c r="AE686" s="4" t="s">
        <v>131</v>
      </c>
      <c r="AF686" s="4" t="s">
        <v>132</v>
      </c>
      <c r="AG686" s="4" t="s">
        <v>133</v>
      </c>
      <c r="AH686" s="4" t="s">
        <v>134</v>
      </c>
      <c r="AI686" s="4" t="s">
        <v>135</v>
      </c>
      <c r="AJ686" s="4" t="s">
        <v>136</v>
      </c>
      <c r="AK686" s="4" t="s">
        <v>137</v>
      </c>
      <c r="AL686" s="4" t="s">
        <v>138</v>
      </c>
      <c r="AM686" s="4" t="s">
        <v>139</v>
      </c>
      <c r="AN686" s="4" t="s">
        <v>140</v>
      </c>
      <c r="AO686" s="4" t="s">
        <v>141</v>
      </c>
      <c r="AP686" s="4" t="s">
        <v>116</v>
      </c>
      <c r="AQ686" s="4" t="s">
        <v>8407</v>
      </c>
      <c r="AR686" s="4" t="s">
        <v>76</v>
      </c>
      <c r="AS686" s="4" t="s">
        <v>8408</v>
      </c>
      <c r="AT686" s="4" t="s">
        <v>8409</v>
      </c>
      <c r="AU686" s="4" t="s">
        <v>8410</v>
      </c>
      <c r="AV686" s="4" t="s">
        <v>8411</v>
      </c>
      <c r="AW686" s="4" t="s">
        <v>8412</v>
      </c>
      <c r="AX686" s="4" t="s">
        <v>8413</v>
      </c>
      <c r="AY686" s="4" t="s">
        <v>8414</v>
      </c>
      <c r="AZ686" s="4" t="s">
        <v>8415</v>
      </c>
      <c r="BA686" s="4" t="s">
        <v>7185</v>
      </c>
      <c r="BB686" s="4" t="s">
        <v>8416</v>
      </c>
      <c r="BC686" s="4" t="s">
        <v>8417</v>
      </c>
      <c r="BD686" s="4" t="s">
        <v>8418</v>
      </c>
      <c r="BE686" s="4" t="s">
        <v>8419</v>
      </c>
      <c r="BF686" s="4" t="s">
        <v>8420</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8421</v>
      </c>
      <c r="B687" s="4" t="s">
        <v>112</v>
      </c>
      <c r="C687" s="29">
        <v>20241220</v>
      </c>
      <c r="D687" s="4" t="s">
        <v>8422</v>
      </c>
      <c r="E687" s="4" t="s">
        <v>8423</v>
      </c>
      <c r="F687" s="4" t="s">
        <v>4134</v>
      </c>
      <c r="G687" s="4" t="s">
        <v>116</v>
      </c>
      <c r="H687" s="4" t="s">
        <v>4135</v>
      </c>
      <c r="I687" s="4" t="s">
        <v>4136</v>
      </c>
      <c r="J687" s="4" t="s">
        <v>116</v>
      </c>
      <c r="K687" s="4" t="s">
        <v>116</v>
      </c>
      <c r="L687" s="4" t="s">
        <v>116</v>
      </c>
      <c r="M687" s="5" t="s">
        <v>8424</v>
      </c>
      <c r="N687" s="5" t="s">
        <v>8425</v>
      </c>
      <c r="O687" s="4" t="s">
        <v>112</v>
      </c>
      <c r="P687" s="6" t="s">
        <v>122</v>
      </c>
      <c r="Q687" s="7" t="s">
        <v>122</v>
      </c>
      <c r="R687" s="7" t="s">
        <v>122</v>
      </c>
      <c r="S687" s="9" t="s">
        <v>8426</v>
      </c>
      <c r="T687" s="30">
        <v>9782746090880</v>
      </c>
      <c r="U687" s="4" t="s">
        <v>124</v>
      </c>
      <c r="V687" s="29">
        <v>9782746090101</v>
      </c>
      <c r="W687" s="4" t="s">
        <v>125</v>
      </c>
      <c r="X687" s="4" t="s">
        <v>126</v>
      </c>
      <c r="Y687" s="4" t="s">
        <v>112</v>
      </c>
      <c r="Z687" s="29">
        <v>2014</v>
      </c>
      <c r="AA687" s="4" t="s">
        <v>127</v>
      </c>
      <c r="AB687" s="4" t="s">
        <v>260</v>
      </c>
      <c r="AC687" s="4" t="s">
        <v>129</v>
      </c>
      <c r="AD687" s="4" t="s">
        <v>130</v>
      </c>
      <c r="AE687" s="4" t="s">
        <v>131</v>
      </c>
      <c r="AF687" s="4" t="s">
        <v>132</v>
      </c>
      <c r="AG687" s="4" t="s">
        <v>133</v>
      </c>
      <c r="AH687" s="4" t="s">
        <v>134</v>
      </c>
      <c r="AI687" s="4" t="s">
        <v>135</v>
      </c>
      <c r="AJ687" s="4" t="s">
        <v>136</v>
      </c>
      <c r="AK687" s="4" t="s">
        <v>137</v>
      </c>
      <c r="AL687" s="4" t="s">
        <v>138</v>
      </c>
      <c r="AM687" s="4" t="s">
        <v>139</v>
      </c>
      <c r="AN687" s="4" t="s">
        <v>140</v>
      </c>
      <c r="AO687" s="4" t="s">
        <v>141</v>
      </c>
      <c r="AP687" s="4" t="s">
        <v>116</v>
      </c>
      <c r="AQ687" s="4" t="s">
        <v>8427</v>
      </c>
      <c r="AR687" s="4" t="s">
        <v>76</v>
      </c>
      <c r="AS687" s="4" t="s">
        <v>4140</v>
      </c>
      <c r="AT687" s="4" t="s">
        <v>4142</v>
      </c>
      <c r="AU687" s="4" t="s">
        <v>4143</v>
      </c>
      <c r="AV687" s="4" t="s">
        <v>4145</v>
      </c>
      <c r="AW687" s="4" t="s">
        <v>4146</v>
      </c>
      <c r="AX687" s="4" t="s">
        <v>8428</v>
      </c>
      <c r="AY687" s="4" t="s">
        <v>486</v>
      </c>
      <c r="AZ687" s="4" t="s">
        <v>8429</v>
      </c>
      <c r="BA687" s="4" t="s">
        <v>4148</v>
      </c>
      <c r="BB687" s="4" t="s">
        <v>8430</v>
      </c>
      <c r="BC687" s="4" t="s">
        <v>4150</v>
      </c>
      <c r="BD687" s="4" t="s">
        <v>4151</v>
      </c>
      <c r="BE687" s="4" t="s">
        <v>8431</v>
      </c>
      <c r="BF687" s="4" t="s">
        <v>8432</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8433</v>
      </c>
      <c r="B688" s="4" t="s">
        <v>112</v>
      </c>
      <c r="C688" s="29">
        <v>20241220</v>
      </c>
      <c r="D688" s="4" t="s">
        <v>8434</v>
      </c>
      <c r="E688" s="4" t="s">
        <v>8435</v>
      </c>
      <c r="F688" s="4" t="s">
        <v>702</v>
      </c>
      <c r="G688" s="4" t="s">
        <v>116</v>
      </c>
      <c r="H688" s="4" t="s">
        <v>703</v>
      </c>
      <c r="I688" s="4" t="s">
        <v>116</v>
      </c>
      <c r="J688" s="4" t="s">
        <v>116</v>
      </c>
      <c r="K688" s="4" t="s">
        <v>116</v>
      </c>
      <c r="L688" s="4" t="s">
        <v>116</v>
      </c>
      <c r="M688" s="5" t="s">
        <v>8436</v>
      </c>
      <c r="N688" s="5" t="s">
        <v>797</v>
      </c>
      <c r="O688" s="4" t="s">
        <v>112</v>
      </c>
      <c r="P688" s="6" t="s">
        <v>122</v>
      </c>
      <c r="Q688" s="7" t="s">
        <v>122</v>
      </c>
      <c r="R688" s="7" t="s">
        <v>122</v>
      </c>
      <c r="S688" s="9" t="s">
        <v>8437</v>
      </c>
      <c r="T688" s="30">
        <v>9782746087361</v>
      </c>
      <c r="U688" s="4" t="s">
        <v>124</v>
      </c>
      <c r="V688" s="29">
        <v>9782746086012</v>
      </c>
      <c r="W688" s="4" t="s">
        <v>125</v>
      </c>
      <c r="X688" s="4" t="s">
        <v>126</v>
      </c>
      <c r="Y688" s="4" t="s">
        <v>112</v>
      </c>
      <c r="Z688" s="29">
        <v>2014</v>
      </c>
      <c r="AA688" s="4" t="s">
        <v>127</v>
      </c>
      <c r="AB688" s="4" t="s">
        <v>8438</v>
      </c>
      <c r="AC688" s="4" t="s">
        <v>129</v>
      </c>
      <c r="AD688" s="4" t="s">
        <v>130</v>
      </c>
      <c r="AE688" s="4" t="s">
        <v>131</v>
      </c>
      <c r="AF688" s="4" t="s">
        <v>132</v>
      </c>
      <c r="AG688" s="4" t="s">
        <v>133</v>
      </c>
      <c r="AH688" s="4" t="s">
        <v>134</v>
      </c>
      <c r="AI688" s="4" t="s">
        <v>135</v>
      </c>
      <c r="AJ688" s="4" t="s">
        <v>136</v>
      </c>
      <c r="AK688" s="4" t="s">
        <v>137</v>
      </c>
      <c r="AL688" s="4" t="s">
        <v>138</v>
      </c>
      <c r="AM688" s="4" t="s">
        <v>139</v>
      </c>
      <c r="AN688" s="4" t="s">
        <v>140</v>
      </c>
      <c r="AO688" s="4" t="s">
        <v>141</v>
      </c>
      <c r="AP688" s="4" t="s">
        <v>116</v>
      </c>
      <c r="AQ688" s="4" t="s">
        <v>8439</v>
      </c>
      <c r="AR688" s="4" t="s">
        <v>76</v>
      </c>
      <c r="AS688" s="4" t="s">
        <v>479</v>
      </c>
      <c r="AT688" s="4" t="s">
        <v>706</v>
      </c>
      <c r="AU688" s="4" t="s">
        <v>482</v>
      </c>
      <c r="AV688" s="4" t="s">
        <v>707</v>
      </c>
      <c r="AW688" s="4" t="s">
        <v>681</v>
      </c>
      <c r="AX688" s="4" t="s">
        <v>484</v>
      </c>
      <c r="AY688" s="4" t="s">
        <v>708</v>
      </c>
      <c r="AZ688" s="4" t="s">
        <v>282</v>
      </c>
      <c r="BA688" s="4" t="s">
        <v>709</v>
      </c>
      <c r="BB688" s="4" t="s">
        <v>5248</v>
      </c>
      <c r="BC688" s="4" t="s">
        <v>711</v>
      </c>
      <c r="BD688" s="4" t="s">
        <v>485</v>
      </c>
      <c r="BE688" s="4" t="s">
        <v>8440</v>
      </c>
      <c r="BF688" s="4" t="s">
        <v>487</v>
      </c>
      <c r="BG688" s="4" t="s">
        <v>712</v>
      </c>
      <c r="BH688" s="4" t="s">
        <v>8071</v>
      </c>
      <c r="BI688" s="4" t="s">
        <v>713</v>
      </c>
      <c r="BJ688" s="4" t="s">
        <v>714</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8441</v>
      </c>
      <c r="B689" s="4" t="s">
        <v>112</v>
      </c>
      <c r="C689" s="29">
        <v>20241220</v>
      </c>
      <c r="D689" s="4" t="s">
        <v>8442</v>
      </c>
      <c r="E689" s="4" t="s">
        <v>8443</v>
      </c>
      <c r="F689" s="4" t="s">
        <v>560</v>
      </c>
      <c r="G689" s="4" t="s">
        <v>116</v>
      </c>
      <c r="H689" s="4" t="s">
        <v>561</v>
      </c>
      <c r="I689" s="4" t="s">
        <v>116</v>
      </c>
      <c r="J689" s="4" t="s">
        <v>116</v>
      </c>
      <c r="K689" s="4" t="s">
        <v>116</v>
      </c>
      <c r="L689" s="4" t="s">
        <v>116</v>
      </c>
      <c r="M689" s="5" t="s">
        <v>8361</v>
      </c>
      <c r="N689" s="5" t="s">
        <v>1917</v>
      </c>
      <c r="O689" s="4" t="s">
        <v>112</v>
      </c>
      <c r="P689" s="6" t="s">
        <v>122</v>
      </c>
      <c r="Q689" s="7" t="s">
        <v>122</v>
      </c>
      <c r="R689" s="7" t="s">
        <v>122</v>
      </c>
      <c r="S689" s="9" t="s">
        <v>8444</v>
      </c>
      <c r="T689" s="30">
        <v>9782746090477</v>
      </c>
      <c r="U689" s="4" t="s">
        <v>124</v>
      </c>
      <c r="V689" s="29">
        <v>9782746086333</v>
      </c>
      <c r="W689" s="4" t="s">
        <v>125</v>
      </c>
      <c r="X689" s="4" t="s">
        <v>126</v>
      </c>
      <c r="Y689" s="4" t="s">
        <v>112</v>
      </c>
      <c r="Z689" s="29">
        <v>2014</v>
      </c>
      <c r="AA689" s="4" t="s">
        <v>127</v>
      </c>
      <c r="AB689" s="4" t="s">
        <v>152</v>
      </c>
      <c r="AC689" s="4" t="s">
        <v>129</v>
      </c>
      <c r="AD689" s="4" t="s">
        <v>130</v>
      </c>
      <c r="AE689" s="4" t="s">
        <v>131</v>
      </c>
      <c r="AF689" s="4" t="s">
        <v>132</v>
      </c>
      <c r="AG689" s="4" t="s">
        <v>133</v>
      </c>
      <c r="AH689" s="4" t="s">
        <v>134</v>
      </c>
      <c r="AI689" s="4" t="s">
        <v>135</v>
      </c>
      <c r="AJ689" s="4" t="s">
        <v>136</v>
      </c>
      <c r="AK689" s="4" t="s">
        <v>137</v>
      </c>
      <c r="AL689" s="4" t="s">
        <v>138</v>
      </c>
      <c r="AM689" s="4" t="s">
        <v>139</v>
      </c>
      <c r="AN689" s="4" t="s">
        <v>140</v>
      </c>
      <c r="AO689" s="4" t="s">
        <v>141</v>
      </c>
      <c r="AP689" s="4" t="s">
        <v>116</v>
      </c>
      <c r="AQ689" s="4" t="s">
        <v>8445</v>
      </c>
      <c r="AR689" s="4" t="s">
        <v>76</v>
      </c>
      <c r="AS689" s="4" t="s">
        <v>6710</v>
      </c>
      <c r="AT689" s="4" t="s">
        <v>8446</v>
      </c>
      <c r="AU689" s="4" t="s">
        <v>5982</v>
      </c>
      <c r="AV689" s="4" t="s">
        <v>8447</v>
      </c>
      <c r="AW689" s="4" t="s">
        <v>8448</v>
      </c>
      <c r="AX689" s="4" t="s">
        <v>8449</v>
      </c>
      <c r="AY689" s="4" t="s">
        <v>116</v>
      </c>
      <c r="AZ689" s="4" t="s">
        <v>116</v>
      </c>
      <c r="BA689" s="4" t="s">
        <v>116</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8450</v>
      </c>
      <c r="B690" s="4" t="s">
        <v>112</v>
      </c>
      <c r="C690" s="29">
        <v>20241220</v>
      </c>
      <c r="D690" s="4" t="s">
        <v>8451</v>
      </c>
      <c r="E690" s="4" t="s">
        <v>8452</v>
      </c>
      <c r="F690" s="4" t="s">
        <v>2127</v>
      </c>
      <c r="G690" s="4" t="s">
        <v>116</v>
      </c>
      <c r="H690" s="4" t="s">
        <v>2128</v>
      </c>
      <c r="I690" s="4" t="s">
        <v>116</v>
      </c>
      <c r="J690" s="4" t="s">
        <v>116</v>
      </c>
      <c r="K690" s="4" t="s">
        <v>116</v>
      </c>
      <c r="L690" s="4" t="s">
        <v>116</v>
      </c>
      <c r="M690" s="5" t="s">
        <v>8389</v>
      </c>
      <c r="N690" s="5" t="s">
        <v>1563</v>
      </c>
      <c r="O690" s="4" t="s">
        <v>112</v>
      </c>
      <c r="P690" s="6" t="s">
        <v>122</v>
      </c>
      <c r="Q690" s="7" t="s">
        <v>122</v>
      </c>
      <c r="R690" s="7" t="s">
        <v>122</v>
      </c>
      <c r="S690" s="9" t="s">
        <v>8453</v>
      </c>
      <c r="T690" s="30">
        <v>9782746091887</v>
      </c>
      <c r="U690" s="4" t="s">
        <v>124</v>
      </c>
      <c r="V690" s="29">
        <v>9782746090712</v>
      </c>
      <c r="W690" s="4" t="s">
        <v>125</v>
      </c>
      <c r="X690" s="4" t="s">
        <v>126</v>
      </c>
      <c r="Y690" s="4" t="s">
        <v>112</v>
      </c>
      <c r="Z690" s="29">
        <v>2014</v>
      </c>
      <c r="AA690" s="4" t="s">
        <v>127</v>
      </c>
      <c r="AB690" s="4" t="s">
        <v>152</v>
      </c>
      <c r="AC690" s="4" t="s">
        <v>129</v>
      </c>
      <c r="AD690" s="4" t="s">
        <v>130</v>
      </c>
      <c r="AE690" s="4" t="s">
        <v>131</v>
      </c>
      <c r="AF690" s="4" t="s">
        <v>132</v>
      </c>
      <c r="AG690" s="4" t="s">
        <v>133</v>
      </c>
      <c r="AH690" s="4" t="s">
        <v>134</v>
      </c>
      <c r="AI690" s="4" t="s">
        <v>135</v>
      </c>
      <c r="AJ690" s="4" t="s">
        <v>136</v>
      </c>
      <c r="AK690" s="4" t="s">
        <v>137</v>
      </c>
      <c r="AL690" s="4" t="s">
        <v>138</v>
      </c>
      <c r="AM690" s="4" t="s">
        <v>139</v>
      </c>
      <c r="AN690" s="4" t="s">
        <v>140</v>
      </c>
      <c r="AO690" s="4" t="s">
        <v>141</v>
      </c>
      <c r="AP690" s="4" t="s">
        <v>116</v>
      </c>
      <c r="AQ690" s="4" t="s">
        <v>8454</v>
      </c>
      <c r="AR690" s="4" t="s">
        <v>76</v>
      </c>
      <c r="AS690" s="4" t="s">
        <v>8455</v>
      </c>
      <c r="AT690" s="4" t="s">
        <v>8456</v>
      </c>
      <c r="AU690" s="4" t="s">
        <v>8457</v>
      </c>
      <c r="AV690" s="4" t="s">
        <v>7287</v>
      </c>
      <c r="AW690" s="4" t="s">
        <v>6698</v>
      </c>
      <c r="AX690" s="4" t="s">
        <v>8458</v>
      </c>
      <c r="AY690" s="4" t="s">
        <v>1618</v>
      </c>
      <c r="AZ690" s="4" t="s">
        <v>4270</v>
      </c>
      <c r="BA690" s="4" t="s">
        <v>8459</v>
      </c>
      <c r="BB690" s="4" t="s">
        <v>8460</v>
      </c>
      <c r="BC690" s="4" t="s">
        <v>2032</v>
      </c>
      <c r="BD690" s="4" t="s">
        <v>714</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8461</v>
      </c>
      <c r="B691" s="4" t="s">
        <v>112</v>
      </c>
      <c r="C691" s="29">
        <v>20241220</v>
      </c>
      <c r="D691" s="4" t="s">
        <v>8462</v>
      </c>
      <c r="E691" s="4" t="s">
        <v>8463</v>
      </c>
      <c r="F691" s="4" t="s">
        <v>8464</v>
      </c>
      <c r="G691" s="4" t="s">
        <v>116</v>
      </c>
      <c r="H691" s="4" t="s">
        <v>8465</v>
      </c>
      <c r="I691" s="4" t="s">
        <v>116</v>
      </c>
      <c r="J691" s="4" t="s">
        <v>116</v>
      </c>
      <c r="K691" s="4" t="s">
        <v>116</v>
      </c>
      <c r="L691" s="4" t="s">
        <v>116</v>
      </c>
      <c r="M691" s="5" t="s">
        <v>8424</v>
      </c>
      <c r="N691" s="5" t="s">
        <v>7617</v>
      </c>
      <c r="O691" s="4" t="s">
        <v>112</v>
      </c>
      <c r="P691" s="6" t="s">
        <v>122</v>
      </c>
      <c r="Q691" s="7" t="s">
        <v>122</v>
      </c>
      <c r="R691" s="7" t="s">
        <v>122</v>
      </c>
      <c r="S691" s="9" t="s">
        <v>8466</v>
      </c>
      <c r="T691" s="30">
        <v>9782746090910</v>
      </c>
      <c r="U691" s="4" t="s">
        <v>124</v>
      </c>
      <c r="V691" s="29">
        <v>9782746089761</v>
      </c>
      <c r="W691" s="4" t="s">
        <v>125</v>
      </c>
      <c r="X691" s="4" t="s">
        <v>126</v>
      </c>
      <c r="Y691" s="4" t="s">
        <v>112</v>
      </c>
      <c r="Z691" s="29">
        <v>2014</v>
      </c>
      <c r="AA691" s="4" t="s">
        <v>127</v>
      </c>
      <c r="AB691" s="4" t="s">
        <v>164</v>
      </c>
      <c r="AC691" s="4" t="s">
        <v>129</v>
      </c>
      <c r="AD691" s="4" t="s">
        <v>130</v>
      </c>
      <c r="AE691" s="4" t="s">
        <v>131</v>
      </c>
      <c r="AF691" s="4" t="s">
        <v>132</v>
      </c>
      <c r="AG691" s="4" t="s">
        <v>133</v>
      </c>
      <c r="AH691" s="4" t="s">
        <v>134</v>
      </c>
      <c r="AI691" s="4" t="s">
        <v>135</v>
      </c>
      <c r="AJ691" s="4" t="s">
        <v>136</v>
      </c>
      <c r="AK691" s="4" t="s">
        <v>137</v>
      </c>
      <c r="AL691" s="4" t="s">
        <v>138</v>
      </c>
      <c r="AM691" s="4" t="s">
        <v>139</v>
      </c>
      <c r="AN691" s="4" t="s">
        <v>140</v>
      </c>
      <c r="AO691" s="4" t="s">
        <v>141</v>
      </c>
      <c r="AP691" s="4" t="s">
        <v>116</v>
      </c>
      <c r="AQ691" s="4" t="s">
        <v>8467</v>
      </c>
      <c r="AR691" s="4" t="s">
        <v>76</v>
      </c>
      <c r="AS691" s="4" t="s">
        <v>3026</v>
      </c>
      <c r="AT691" s="4" t="s">
        <v>3027</v>
      </c>
      <c r="AU691" s="4" t="s">
        <v>8468</v>
      </c>
      <c r="AV691" s="4" t="s">
        <v>3028</v>
      </c>
      <c r="AW691" s="4" t="s">
        <v>5185</v>
      </c>
      <c r="AX691" s="4" t="s">
        <v>6476</v>
      </c>
      <c r="AY691" s="4" t="s">
        <v>8469</v>
      </c>
      <c r="AZ691" s="4" t="s">
        <v>3030</v>
      </c>
      <c r="BA691" s="4" t="s">
        <v>3031</v>
      </c>
      <c r="BB691" s="4" t="s">
        <v>3032</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8470</v>
      </c>
      <c r="B692" s="4" t="s">
        <v>112</v>
      </c>
      <c r="C692" s="29">
        <v>20241220</v>
      </c>
      <c r="D692" s="4" t="s">
        <v>8471</v>
      </c>
      <c r="E692" s="4" t="s">
        <v>3915</v>
      </c>
      <c r="F692" s="4" t="s">
        <v>4453</v>
      </c>
      <c r="G692" s="4" t="s">
        <v>116</v>
      </c>
      <c r="H692" s="4" t="s">
        <v>886</v>
      </c>
      <c r="I692" s="4" t="s">
        <v>116</v>
      </c>
      <c r="J692" s="4" t="s">
        <v>116</v>
      </c>
      <c r="K692" s="4" t="s">
        <v>116</v>
      </c>
      <c r="L692" s="4" t="s">
        <v>116</v>
      </c>
      <c r="M692" s="5" t="s">
        <v>8380</v>
      </c>
      <c r="N692" s="5" t="s">
        <v>1163</v>
      </c>
      <c r="O692" s="4" t="s">
        <v>112</v>
      </c>
      <c r="P692" s="6" t="s">
        <v>122</v>
      </c>
      <c r="Q692" s="7" t="s">
        <v>122</v>
      </c>
      <c r="R692" s="7" t="s">
        <v>122</v>
      </c>
      <c r="S692" s="9" t="s">
        <v>8472</v>
      </c>
      <c r="T692" s="30">
        <v>9782746089020</v>
      </c>
      <c r="U692" s="4" t="s">
        <v>124</v>
      </c>
      <c r="V692" s="29">
        <v>9782746087583</v>
      </c>
      <c r="W692" s="4" t="s">
        <v>125</v>
      </c>
      <c r="X692" s="4" t="s">
        <v>126</v>
      </c>
      <c r="Y692" s="4" t="s">
        <v>112</v>
      </c>
      <c r="Z692" s="29">
        <v>2014</v>
      </c>
      <c r="AA692" s="4" t="s">
        <v>127</v>
      </c>
      <c r="AB692" s="4" t="s">
        <v>333</v>
      </c>
      <c r="AC692" s="4" t="s">
        <v>129</v>
      </c>
      <c r="AD692" s="4" t="s">
        <v>130</v>
      </c>
      <c r="AE692" s="4" t="s">
        <v>131</v>
      </c>
      <c r="AF692" s="4" t="s">
        <v>132</v>
      </c>
      <c r="AG692" s="4" t="s">
        <v>133</v>
      </c>
      <c r="AH692" s="4" t="s">
        <v>134</v>
      </c>
      <c r="AI692" s="4" t="s">
        <v>135</v>
      </c>
      <c r="AJ692" s="4" t="s">
        <v>136</v>
      </c>
      <c r="AK692" s="4" t="s">
        <v>137</v>
      </c>
      <c r="AL692" s="4" t="s">
        <v>138</v>
      </c>
      <c r="AM692" s="4" t="s">
        <v>139</v>
      </c>
      <c r="AN692" s="4" t="s">
        <v>140</v>
      </c>
      <c r="AO692" s="4" t="s">
        <v>141</v>
      </c>
      <c r="AP692" s="4" t="s">
        <v>116</v>
      </c>
      <c r="AQ692" s="4" t="s">
        <v>8473</v>
      </c>
      <c r="AR692" s="4" t="s">
        <v>76</v>
      </c>
      <c r="AS692" s="4" t="s">
        <v>8474</v>
      </c>
      <c r="AT692" s="4" t="s">
        <v>8475</v>
      </c>
      <c r="AU692" s="4" t="s">
        <v>8476</v>
      </c>
      <c r="AV692" s="4" t="s">
        <v>8477</v>
      </c>
      <c r="AW692" s="4" t="s">
        <v>8478</v>
      </c>
      <c r="AX692" s="4" t="s">
        <v>8479</v>
      </c>
      <c r="AY692" s="4" t="s">
        <v>2134</v>
      </c>
      <c r="AZ692" s="4" t="s">
        <v>6220</v>
      </c>
      <c r="BA692" s="4" t="s">
        <v>8480</v>
      </c>
      <c r="BB692" s="4" t="s">
        <v>8481</v>
      </c>
      <c r="BC692" s="4" t="s">
        <v>8482</v>
      </c>
      <c r="BD692" s="4" t="s">
        <v>8483</v>
      </c>
      <c r="BE692" s="4" t="s">
        <v>8484</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8485</v>
      </c>
      <c r="B693" s="4" t="s">
        <v>112</v>
      </c>
      <c r="C693" s="29">
        <v>20241220</v>
      </c>
      <c r="D693" s="4" t="s">
        <v>8486</v>
      </c>
      <c r="E693" s="4" t="s">
        <v>8487</v>
      </c>
      <c r="F693" s="4" t="s">
        <v>8488</v>
      </c>
      <c r="G693" s="4" t="s">
        <v>116</v>
      </c>
      <c r="H693" s="4" t="s">
        <v>8489</v>
      </c>
      <c r="I693" s="4" t="s">
        <v>116</v>
      </c>
      <c r="J693" s="4" t="s">
        <v>116</v>
      </c>
      <c r="K693" s="4" t="s">
        <v>116</v>
      </c>
      <c r="L693" s="4" t="s">
        <v>116</v>
      </c>
      <c r="M693" s="5" t="s">
        <v>8405</v>
      </c>
      <c r="N693" s="5" t="s">
        <v>2176</v>
      </c>
      <c r="O693" s="4" t="s">
        <v>112</v>
      </c>
      <c r="P693" s="6" t="s">
        <v>122</v>
      </c>
      <c r="Q693" s="7" t="s">
        <v>122</v>
      </c>
      <c r="R693" s="7" t="s">
        <v>122</v>
      </c>
      <c r="S693" s="9" t="s">
        <v>8490</v>
      </c>
      <c r="T693" s="30">
        <v>9782746089549</v>
      </c>
      <c r="U693" s="4" t="s">
        <v>124</v>
      </c>
      <c r="V693" s="29">
        <v>9782746088528</v>
      </c>
      <c r="W693" s="4" t="s">
        <v>125</v>
      </c>
      <c r="X693" s="4" t="s">
        <v>126</v>
      </c>
      <c r="Y693" s="4" t="s">
        <v>112</v>
      </c>
      <c r="Z693" s="29">
        <v>2014</v>
      </c>
      <c r="AA693" s="4" t="s">
        <v>127</v>
      </c>
      <c r="AB693" s="4" t="s">
        <v>260</v>
      </c>
      <c r="AC693" s="4" t="s">
        <v>129</v>
      </c>
      <c r="AD693" s="4" t="s">
        <v>130</v>
      </c>
      <c r="AE693" s="4" t="s">
        <v>131</v>
      </c>
      <c r="AF693" s="4" t="s">
        <v>132</v>
      </c>
      <c r="AG693" s="4" t="s">
        <v>133</v>
      </c>
      <c r="AH693" s="4" t="s">
        <v>134</v>
      </c>
      <c r="AI693" s="4" t="s">
        <v>135</v>
      </c>
      <c r="AJ693" s="4" t="s">
        <v>136</v>
      </c>
      <c r="AK693" s="4" t="s">
        <v>137</v>
      </c>
      <c r="AL693" s="4" t="s">
        <v>138</v>
      </c>
      <c r="AM693" s="4" t="s">
        <v>139</v>
      </c>
      <c r="AN693" s="4" t="s">
        <v>140</v>
      </c>
      <c r="AO693" s="4" t="s">
        <v>141</v>
      </c>
      <c r="AP693" s="4" t="s">
        <v>116</v>
      </c>
      <c r="AQ693" s="4" t="s">
        <v>8491</v>
      </c>
      <c r="AR693" s="4" t="s">
        <v>76</v>
      </c>
      <c r="AS693" s="4" t="s">
        <v>8492</v>
      </c>
      <c r="AT693" s="4" t="s">
        <v>8493</v>
      </c>
      <c r="AU693" s="4" t="s">
        <v>3987</v>
      </c>
      <c r="AV693" s="4" t="s">
        <v>5458</v>
      </c>
      <c r="AW693" s="4" t="s">
        <v>424</v>
      </c>
      <c r="AX693" s="4" t="s">
        <v>1910</v>
      </c>
      <c r="AY693" s="4" t="s">
        <v>3455</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8494</v>
      </c>
      <c r="B694" s="4" t="s">
        <v>112</v>
      </c>
      <c r="C694" s="29">
        <v>20241220</v>
      </c>
      <c r="D694" s="4" t="s">
        <v>8495</v>
      </c>
      <c r="E694" s="4" t="s">
        <v>8496</v>
      </c>
      <c r="F694" s="4" t="s">
        <v>8497</v>
      </c>
      <c r="G694" s="4" t="s">
        <v>116</v>
      </c>
      <c r="H694" s="4" t="s">
        <v>8498</v>
      </c>
      <c r="I694" s="4" t="s">
        <v>116</v>
      </c>
      <c r="J694" s="4" t="s">
        <v>116</v>
      </c>
      <c r="K694" s="4" t="s">
        <v>116</v>
      </c>
      <c r="L694" s="4" t="s">
        <v>116</v>
      </c>
      <c r="M694" s="5" t="s">
        <v>8499</v>
      </c>
      <c r="N694" s="5" t="s">
        <v>2606</v>
      </c>
      <c r="O694" s="4" t="s">
        <v>112</v>
      </c>
      <c r="P694" s="6" t="s">
        <v>122</v>
      </c>
      <c r="Q694" s="7" t="s">
        <v>122</v>
      </c>
      <c r="R694" s="7" t="s">
        <v>122</v>
      </c>
      <c r="S694" s="9" t="s">
        <v>8500</v>
      </c>
      <c r="T694" s="30">
        <v>9782746091313</v>
      </c>
      <c r="U694" s="4" t="s">
        <v>124</v>
      </c>
      <c r="V694" s="29">
        <v>9782746090620</v>
      </c>
      <c r="W694" s="4" t="s">
        <v>125</v>
      </c>
      <c r="X694" s="4" t="s">
        <v>126</v>
      </c>
      <c r="Y694" s="4" t="s">
        <v>112</v>
      </c>
      <c r="Z694" s="29">
        <v>2014</v>
      </c>
      <c r="AA694" s="4" t="s">
        <v>127</v>
      </c>
      <c r="AB694" s="4" t="s">
        <v>260</v>
      </c>
      <c r="AC694" s="4" t="s">
        <v>129</v>
      </c>
      <c r="AD694" s="4" t="s">
        <v>130</v>
      </c>
      <c r="AE694" s="4" t="s">
        <v>131</v>
      </c>
      <c r="AF694" s="4" t="s">
        <v>132</v>
      </c>
      <c r="AG694" s="4" t="s">
        <v>133</v>
      </c>
      <c r="AH694" s="4" t="s">
        <v>134</v>
      </c>
      <c r="AI694" s="4" t="s">
        <v>135</v>
      </c>
      <c r="AJ694" s="4" t="s">
        <v>136</v>
      </c>
      <c r="AK694" s="4" t="s">
        <v>137</v>
      </c>
      <c r="AL694" s="4" t="s">
        <v>138</v>
      </c>
      <c r="AM694" s="4" t="s">
        <v>139</v>
      </c>
      <c r="AN694" s="4" t="s">
        <v>140</v>
      </c>
      <c r="AO694" s="4" t="s">
        <v>141</v>
      </c>
      <c r="AP694" s="4" t="s">
        <v>116</v>
      </c>
      <c r="AQ694" s="4" t="s">
        <v>8501</v>
      </c>
      <c r="AR694" s="4" t="s">
        <v>76</v>
      </c>
      <c r="AS694" s="4" t="s">
        <v>311</v>
      </c>
      <c r="AT694" s="4" t="s">
        <v>7574</v>
      </c>
      <c r="AU694" s="4" t="s">
        <v>8502</v>
      </c>
      <c r="AV694" s="4" t="s">
        <v>8503</v>
      </c>
      <c r="AW694" s="4" t="s">
        <v>8504</v>
      </c>
      <c r="AX694" s="4" t="s">
        <v>8505</v>
      </c>
      <c r="AY694" s="4" t="s">
        <v>8506</v>
      </c>
      <c r="AZ694" s="4" t="s">
        <v>8507</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8508</v>
      </c>
      <c r="B695" s="4" t="s">
        <v>112</v>
      </c>
      <c r="C695" s="29">
        <v>20241220</v>
      </c>
      <c r="D695" s="4" t="s">
        <v>8509</v>
      </c>
      <c r="E695" s="4" t="s">
        <v>8510</v>
      </c>
      <c r="F695" s="4" t="s">
        <v>8511</v>
      </c>
      <c r="G695" s="4" t="s">
        <v>116</v>
      </c>
      <c r="H695" s="4" t="s">
        <v>8512</v>
      </c>
      <c r="I695" s="4" t="s">
        <v>116</v>
      </c>
      <c r="J695" s="4" t="s">
        <v>116</v>
      </c>
      <c r="K695" s="4" t="s">
        <v>116</v>
      </c>
      <c r="L695" s="4" t="s">
        <v>116</v>
      </c>
      <c r="M695" s="5" t="s">
        <v>8513</v>
      </c>
      <c r="N695" s="5" t="s">
        <v>972</v>
      </c>
      <c r="O695" s="4" t="s">
        <v>112</v>
      </c>
      <c r="P695" s="6" t="s">
        <v>122</v>
      </c>
      <c r="Q695" s="7" t="s">
        <v>122</v>
      </c>
      <c r="R695" s="7" t="s">
        <v>122</v>
      </c>
      <c r="S695" s="9" t="s">
        <v>8514</v>
      </c>
      <c r="T695" s="30">
        <v>9782746089938</v>
      </c>
      <c r="U695" s="4" t="s">
        <v>124</v>
      </c>
      <c r="V695" s="29">
        <v>9782746089259</v>
      </c>
      <c r="W695" s="4" t="s">
        <v>125</v>
      </c>
      <c r="X695" s="4" t="s">
        <v>126</v>
      </c>
      <c r="Y695" s="4" t="s">
        <v>112</v>
      </c>
      <c r="Z695" s="29">
        <v>2014</v>
      </c>
      <c r="AA695" s="4" t="s">
        <v>127</v>
      </c>
      <c r="AB695" s="4" t="s">
        <v>260</v>
      </c>
      <c r="AC695" s="4" t="s">
        <v>129</v>
      </c>
      <c r="AD695" s="4" t="s">
        <v>130</v>
      </c>
      <c r="AE695" s="4" t="s">
        <v>131</v>
      </c>
      <c r="AF695" s="4" t="s">
        <v>132</v>
      </c>
      <c r="AG695" s="4" t="s">
        <v>133</v>
      </c>
      <c r="AH695" s="4" t="s">
        <v>134</v>
      </c>
      <c r="AI695" s="4" t="s">
        <v>135</v>
      </c>
      <c r="AJ695" s="4" t="s">
        <v>136</v>
      </c>
      <c r="AK695" s="4" t="s">
        <v>137</v>
      </c>
      <c r="AL695" s="4" t="s">
        <v>138</v>
      </c>
      <c r="AM695" s="4" t="s">
        <v>139</v>
      </c>
      <c r="AN695" s="4" t="s">
        <v>140</v>
      </c>
      <c r="AO695" s="4" t="s">
        <v>141</v>
      </c>
      <c r="AP695" s="4" t="s">
        <v>116</v>
      </c>
      <c r="AQ695" s="4" t="s">
        <v>8515</v>
      </c>
      <c r="AR695" s="4" t="s">
        <v>76</v>
      </c>
      <c r="AS695" s="4" t="s">
        <v>8516</v>
      </c>
      <c r="AT695" s="4" t="s">
        <v>8517</v>
      </c>
      <c r="AU695" s="4" t="s">
        <v>8518</v>
      </c>
      <c r="AV695" s="4" t="s">
        <v>8519</v>
      </c>
      <c r="AW695" s="4" t="s">
        <v>8520</v>
      </c>
      <c r="AX695" s="4" t="s">
        <v>8521</v>
      </c>
      <c r="AY695" s="4" t="s">
        <v>8522</v>
      </c>
      <c r="AZ695" s="4" t="s">
        <v>8523</v>
      </c>
      <c r="BA695" s="4" t="s">
        <v>8524</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8525</v>
      </c>
      <c r="B696" s="4" t="s">
        <v>112</v>
      </c>
      <c r="C696" s="29">
        <v>20241220</v>
      </c>
      <c r="D696" s="4" t="s">
        <v>8526</v>
      </c>
      <c r="E696" s="4" t="s">
        <v>4765</v>
      </c>
      <c r="F696" s="4" t="s">
        <v>8527</v>
      </c>
      <c r="G696" s="4" t="s">
        <v>116</v>
      </c>
      <c r="H696" s="4" t="s">
        <v>4767</v>
      </c>
      <c r="I696" s="4" t="s">
        <v>116</v>
      </c>
      <c r="J696" s="4" t="s">
        <v>116</v>
      </c>
      <c r="K696" s="4" t="s">
        <v>116</v>
      </c>
      <c r="L696" s="4" t="s">
        <v>116</v>
      </c>
      <c r="M696" s="5" t="s">
        <v>8368</v>
      </c>
      <c r="N696" s="5" t="s">
        <v>3061</v>
      </c>
      <c r="O696" s="4" t="s">
        <v>112</v>
      </c>
      <c r="P696" s="6" t="s">
        <v>122</v>
      </c>
      <c r="Q696" s="7" t="s">
        <v>122</v>
      </c>
      <c r="R696" s="7" t="s">
        <v>122</v>
      </c>
      <c r="S696" s="9" t="s">
        <v>8528</v>
      </c>
      <c r="T696" s="30">
        <v>9782746092976</v>
      </c>
      <c r="U696" s="4" t="s">
        <v>124</v>
      </c>
      <c r="V696" s="29">
        <v>9782746091535</v>
      </c>
      <c r="W696" s="4" t="s">
        <v>125</v>
      </c>
      <c r="X696" s="4" t="s">
        <v>126</v>
      </c>
      <c r="Y696" s="4" t="s">
        <v>112</v>
      </c>
      <c r="Z696" s="29">
        <v>2014</v>
      </c>
      <c r="AA696" s="4" t="s">
        <v>127</v>
      </c>
      <c r="AB696" s="4" t="s">
        <v>152</v>
      </c>
      <c r="AC696" s="4" t="s">
        <v>129</v>
      </c>
      <c r="AD696" s="4" t="s">
        <v>130</v>
      </c>
      <c r="AE696" s="4" t="s">
        <v>131</v>
      </c>
      <c r="AF696" s="4" t="s">
        <v>132</v>
      </c>
      <c r="AG696" s="4" t="s">
        <v>133</v>
      </c>
      <c r="AH696" s="4" t="s">
        <v>134</v>
      </c>
      <c r="AI696" s="4" t="s">
        <v>135</v>
      </c>
      <c r="AJ696" s="4" t="s">
        <v>136</v>
      </c>
      <c r="AK696" s="4" t="s">
        <v>137</v>
      </c>
      <c r="AL696" s="4" t="s">
        <v>138</v>
      </c>
      <c r="AM696" s="4" t="s">
        <v>139</v>
      </c>
      <c r="AN696" s="4" t="s">
        <v>140</v>
      </c>
      <c r="AO696" s="4" t="s">
        <v>141</v>
      </c>
      <c r="AP696" s="4" t="s">
        <v>116</v>
      </c>
      <c r="AQ696" s="4" t="s">
        <v>8529</v>
      </c>
      <c r="AR696" s="4" t="s">
        <v>76</v>
      </c>
      <c r="AS696" s="4" t="s">
        <v>4772</v>
      </c>
      <c r="AT696" s="4" t="s">
        <v>4773</v>
      </c>
      <c r="AU696" s="4" t="s">
        <v>4774</v>
      </c>
      <c r="AV696" s="4" t="s">
        <v>8530</v>
      </c>
      <c r="AW696" s="4" t="s">
        <v>4776</v>
      </c>
      <c r="AX696" s="4" t="s">
        <v>4777</v>
      </c>
      <c r="AY696" s="4" t="s">
        <v>4778</v>
      </c>
      <c r="AZ696" s="4" t="s">
        <v>4779</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8531</v>
      </c>
      <c r="B697" s="4" t="s">
        <v>112</v>
      </c>
      <c r="C697" s="29">
        <v>20241220</v>
      </c>
      <c r="D697" s="4" t="s">
        <v>8032</v>
      </c>
      <c r="E697" s="4" t="s">
        <v>3447</v>
      </c>
      <c r="F697" s="4" t="s">
        <v>2047</v>
      </c>
      <c r="G697" s="4" t="s">
        <v>116</v>
      </c>
      <c r="H697" s="4" t="s">
        <v>2048</v>
      </c>
      <c r="I697" s="4" t="s">
        <v>116</v>
      </c>
      <c r="J697" s="4" t="s">
        <v>116</v>
      </c>
      <c r="K697" s="4" t="s">
        <v>116</v>
      </c>
      <c r="L697" s="4" t="s">
        <v>116</v>
      </c>
      <c r="M697" s="5" t="s">
        <v>8532</v>
      </c>
      <c r="N697" s="5" t="s">
        <v>7788</v>
      </c>
      <c r="O697" s="4" t="s">
        <v>112</v>
      </c>
      <c r="P697" s="6" t="s">
        <v>122</v>
      </c>
      <c r="Q697" s="7" t="s">
        <v>122</v>
      </c>
      <c r="R697" s="7" t="s">
        <v>122</v>
      </c>
      <c r="S697" s="9" t="s">
        <v>8533</v>
      </c>
      <c r="T697" s="30">
        <v>9782746092471</v>
      </c>
      <c r="U697" s="4" t="s">
        <v>124</v>
      </c>
      <c r="V697" s="29">
        <v>9782746091160</v>
      </c>
      <c r="W697" s="4" t="s">
        <v>125</v>
      </c>
      <c r="X697" s="4" t="s">
        <v>126</v>
      </c>
      <c r="Y697" s="4" t="s">
        <v>112</v>
      </c>
      <c r="Z697" s="29">
        <v>2014</v>
      </c>
      <c r="AA697" s="4" t="s">
        <v>127</v>
      </c>
      <c r="AB697" s="4" t="s">
        <v>164</v>
      </c>
      <c r="AC697" s="4" t="s">
        <v>129</v>
      </c>
      <c r="AD697" s="4" t="s">
        <v>130</v>
      </c>
      <c r="AE697" s="4" t="s">
        <v>131</v>
      </c>
      <c r="AF697" s="4" t="s">
        <v>132</v>
      </c>
      <c r="AG697" s="4" t="s">
        <v>133</v>
      </c>
      <c r="AH697" s="4" t="s">
        <v>134</v>
      </c>
      <c r="AI697" s="4" t="s">
        <v>135</v>
      </c>
      <c r="AJ697" s="4" t="s">
        <v>136</v>
      </c>
      <c r="AK697" s="4" t="s">
        <v>137</v>
      </c>
      <c r="AL697" s="4" t="s">
        <v>138</v>
      </c>
      <c r="AM697" s="4" t="s">
        <v>139</v>
      </c>
      <c r="AN697" s="4" t="s">
        <v>140</v>
      </c>
      <c r="AO697" s="4" t="s">
        <v>141</v>
      </c>
      <c r="AP697" s="4" t="s">
        <v>116</v>
      </c>
      <c r="AQ697" s="4" t="s">
        <v>8534</v>
      </c>
      <c r="AR697" s="4" t="s">
        <v>76</v>
      </c>
      <c r="AS697" s="4" t="s">
        <v>3452</v>
      </c>
      <c r="AT697" s="4" t="s">
        <v>8535</v>
      </c>
      <c r="AU697" s="4" t="s">
        <v>8536</v>
      </c>
      <c r="AV697" s="4" t="s">
        <v>3454</v>
      </c>
      <c r="AW697" s="4" t="s">
        <v>1400</v>
      </c>
      <c r="AX697" s="4" t="s">
        <v>1401</v>
      </c>
      <c r="AY697" s="4" t="s">
        <v>3455</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8537</v>
      </c>
      <c r="B698" s="4" t="s">
        <v>112</v>
      </c>
      <c r="C698" s="29">
        <v>20241220</v>
      </c>
      <c r="D698" s="4" t="s">
        <v>8538</v>
      </c>
      <c r="E698" s="4" t="s">
        <v>8539</v>
      </c>
      <c r="F698" s="4" t="s">
        <v>4360</v>
      </c>
      <c r="G698" s="4" t="s">
        <v>116</v>
      </c>
      <c r="H698" s="4" t="s">
        <v>4361</v>
      </c>
      <c r="I698" s="4" t="s">
        <v>116</v>
      </c>
      <c r="J698" s="4" t="s">
        <v>116</v>
      </c>
      <c r="K698" s="4" t="s">
        <v>116</v>
      </c>
      <c r="L698" s="4" t="s">
        <v>116</v>
      </c>
      <c r="M698" s="5" t="s">
        <v>8380</v>
      </c>
      <c r="N698" s="5" t="s">
        <v>8540</v>
      </c>
      <c r="O698" s="4" t="s">
        <v>112</v>
      </c>
      <c r="P698" s="6" t="s">
        <v>122</v>
      </c>
      <c r="Q698" s="7" t="s">
        <v>122</v>
      </c>
      <c r="R698" s="7" t="s">
        <v>122</v>
      </c>
      <c r="S698" s="9" t="s">
        <v>8541</v>
      </c>
      <c r="T698" s="30">
        <v>9782746088856</v>
      </c>
      <c r="U698" s="4" t="s">
        <v>124</v>
      </c>
      <c r="V698" s="29">
        <v>9782746087705</v>
      </c>
      <c r="W698" s="4" t="s">
        <v>125</v>
      </c>
      <c r="X698" s="4" t="s">
        <v>126</v>
      </c>
      <c r="Y698" s="4" t="s">
        <v>112</v>
      </c>
      <c r="Z698" s="29">
        <v>2014</v>
      </c>
      <c r="AA698" s="4" t="s">
        <v>127</v>
      </c>
      <c r="AB698" s="4" t="s">
        <v>260</v>
      </c>
      <c r="AC698" s="4" t="s">
        <v>129</v>
      </c>
      <c r="AD698" s="4" t="s">
        <v>130</v>
      </c>
      <c r="AE698" s="4" t="s">
        <v>131</v>
      </c>
      <c r="AF698" s="4" t="s">
        <v>132</v>
      </c>
      <c r="AG698" s="4" t="s">
        <v>133</v>
      </c>
      <c r="AH698" s="4" t="s">
        <v>134</v>
      </c>
      <c r="AI698" s="4" t="s">
        <v>135</v>
      </c>
      <c r="AJ698" s="4" t="s">
        <v>136</v>
      </c>
      <c r="AK698" s="4" t="s">
        <v>137</v>
      </c>
      <c r="AL698" s="4" t="s">
        <v>138</v>
      </c>
      <c r="AM698" s="4" t="s">
        <v>139</v>
      </c>
      <c r="AN698" s="4" t="s">
        <v>140</v>
      </c>
      <c r="AO698" s="4" t="s">
        <v>141</v>
      </c>
      <c r="AP698" s="4" t="s">
        <v>116</v>
      </c>
      <c r="AQ698" s="4" t="s">
        <v>8542</v>
      </c>
      <c r="AR698" s="4" t="s">
        <v>76</v>
      </c>
      <c r="AS698" s="4" t="s">
        <v>2773</v>
      </c>
      <c r="AT698" s="4" t="s">
        <v>8543</v>
      </c>
      <c r="AU698" s="4" t="s">
        <v>4365</v>
      </c>
      <c r="AV698" s="4" t="s">
        <v>8544</v>
      </c>
      <c r="AW698" s="4" t="s">
        <v>4366</v>
      </c>
      <c r="AX698" s="4" t="s">
        <v>4367</v>
      </c>
      <c r="AY698" s="4" t="s">
        <v>4368</v>
      </c>
      <c r="AZ698" s="4" t="s">
        <v>116</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8545</v>
      </c>
      <c r="B699" s="4" t="s">
        <v>112</v>
      </c>
      <c r="C699" s="29">
        <v>20241220</v>
      </c>
      <c r="D699" s="4" t="s">
        <v>8546</v>
      </c>
      <c r="E699" s="4" t="s">
        <v>6404</v>
      </c>
      <c r="F699" s="4" t="s">
        <v>8547</v>
      </c>
      <c r="G699" s="4" t="s">
        <v>116</v>
      </c>
      <c r="H699" s="4" t="s">
        <v>6406</v>
      </c>
      <c r="I699" s="4" t="s">
        <v>6110</v>
      </c>
      <c r="J699" s="4" t="s">
        <v>8548</v>
      </c>
      <c r="K699" s="4" t="s">
        <v>6407</v>
      </c>
      <c r="L699" s="4" t="s">
        <v>116</v>
      </c>
      <c r="M699" s="5" t="s">
        <v>8436</v>
      </c>
      <c r="N699" s="5" t="s">
        <v>4715</v>
      </c>
      <c r="O699" s="4" t="s">
        <v>112</v>
      </c>
      <c r="P699" s="6" t="s">
        <v>122</v>
      </c>
      <c r="Q699" s="7" t="s">
        <v>122</v>
      </c>
      <c r="R699" s="7" t="s">
        <v>122</v>
      </c>
      <c r="S699" s="9" t="s">
        <v>8549</v>
      </c>
      <c r="T699" s="30">
        <v>9782746087286</v>
      </c>
      <c r="U699" s="4" t="s">
        <v>124</v>
      </c>
      <c r="V699" s="29">
        <v>9782746086098</v>
      </c>
      <c r="W699" s="4" t="s">
        <v>125</v>
      </c>
      <c r="X699" s="4" t="s">
        <v>126</v>
      </c>
      <c r="Y699" s="4" t="s">
        <v>112</v>
      </c>
      <c r="Z699" s="29">
        <v>2014</v>
      </c>
      <c r="AA699" s="4" t="s">
        <v>127</v>
      </c>
      <c r="AB699" s="4" t="s">
        <v>152</v>
      </c>
      <c r="AC699" s="4" t="s">
        <v>129</v>
      </c>
      <c r="AD699" s="4" t="s">
        <v>130</v>
      </c>
      <c r="AE699" s="4" t="s">
        <v>131</v>
      </c>
      <c r="AF699" s="4" t="s">
        <v>132</v>
      </c>
      <c r="AG699" s="4" t="s">
        <v>133</v>
      </c>
      <c r="AH699" s="4" t="s">
        <v>134</v>
      </c>
      <c r="AI699" s="4" t="s">
        <v>135</v>
      </c>
      <c r="AJ699" s="4" t="s">
        <v>136</v>
      </c>
      <c r="AK699" s="4" t="s">
        <v>137</v>
      </c>
      <c r="AL699" s="4" t="s">
        <v>138</v>
      </c>
      <c r="AM699" s="4" t="s">
        <v>139</v>
      </c>
      <c r="AN699" s="4" t="s">
        <v>140</v>
      </c>
      <c r="AO699" s="4" t="s">
        <v>141</v>
      </c>
      <c r="AP699" s="4" t="s">
        <v>116</v>
      </c>
      <c r="AQ699" s="4" t="s">
        <v>8550</v>
      </c>
      <c r="AR699" s="4" t="s">
        <v>76</v>
      </c>
      <c r="AS699" s="4" t="s">
        <v>6411</v>
      </c>
      <c r="AT699" s="4" t="s">
        <v>6412</v>
      </c>
      <c r="AU699" s="4" t="s">
        <v>1526</v>
      </c>
      <c r="AV699" s="4" t="s">
        <v>6413</v>
      </c>
      <c r="AW699" s="4" t="s">
        <v>2563</v>
      </c>
      <c r="AX699" s="4" t="s">
        <v>2564</v>
      </c>
      <c r="AY699" s="4" t="s">
        <v>6380</v>
      </c>
      <c r="AZ699" s="4" t="s">
        <v>8551</v>
      </c>
      <c r="BA699" s="4" t="s">
        <v>1271</v>
      </c>
      <c r="BB699" s="4" t="s">
        <v>6416</v>
      </c>
      <c r="BC699" s="4" t="s">
        <v>6417</v>
      </c>
      <c r="BD699" s="4" t="s">
        <v>3805</v>
      </c>
      <c r="BE699" s="4" t="s">
        <v>6418</v>
      </c>
      <c r="BF699" s="4" t="s">
        <v>714</v>
      </c>
      <c r="BG699" s="4" t="s">
        <v>2566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8552</v>
      </c>
      <c r="B700" s="4" t="s">
        <v>112</v>
      </c>
      <c r="C700" s="29">
        <v>20241220</v>
      </c>
      <c r="D700" s="4" t="s">
        <v>8553</v>
      </c>
      <c r="E700" s="4" t="s">
        <v>116</v>
      </c>
      <c r="F700" s="4" t="s">
        <v>8554</v>
      </c>
      <c r="G700" s="4" t="s">
        <v>116</v>
      </c>
      <c r="H700" s="4" t="s">
        <v>8555</v>
      </c>
      <c r="I700" s="4" t="s">
        <v>116</v>
      </c>
      <c r="J700" s="4" t="s">
        <v>116</v>
      </c>
      <c r="K700" s="4" t="s">
        <v>116</v>
      </c>
      <c r="L700" s="4" t="s">
        <v>116</v>
      </c>
      <c r="M700" s="5" t="s">
        <v>8556</v>
      </c>
      <c r="N700" s="5" t="s">
        <v>3276</v>
      </c>
      <c r="O700" s="4" t="s">
        <v>112</v>
      </c>
      <c r="P700" s="6" t="s">
        <v>122</v>
      </c>
      <c r="Q700" s="7" t="s">
        <v>122</v>
      </c>
      <c r="R700" s="7" t="s">
        <v>122</v>
      </c>
      <c r="S700" s="9" t="s">
        <v>8557</v>
      </c>
      <c r="T700" s="30">
        <v>9782746093577</v>
      </c>
      <c r="U700" s="4" t="s">
        <v>124</v>
      </c>
      <c r="V700" s="29">
        <v>9782746092181</v>
      </c>
      <c r="W700" s="4" t="s">
        <v>125</v>
      </c>
      <c r="X700" s="4" t="s">
        <v>126</v>
      </c>
      <c r="Y700" s="4" t="s">
        <v>112</v>
      </c>
      <c r="Z700" s="29">
        <v>2014</v>
      </c>
      <c r="AA700" s="4" t="s">
        <v>127</v>
      </c>
      <c r="AB700" s="4" t="s">
        <v>152</v>
      </c>
      <c r="AC700" s="4" t="s">
        <v>129</v>
      </c>
      <c r="AD700" s="4" t="s">
        <v>130</v>
      </c>
      <c r="AE700" s="4" t="s">
        <v>131</v>
      </c>
      <c r="AF700" s="4" t="s">
        <v>132</v>
      </c>
      <c r="AG700" s="4" t="s">
        <v>133</v>
      </c>
      <c r="AH700" s="4" t="s">
        <v>134</v>
      </c>
      <c r="AI700" s="4" t="s">
        <v>135</v>
      </c>
      <c r="AJ700" s="4" t="s">
        <v>136</v>
      </c>
      <c r="AK700" s="4" t="s">
        <v>137</v>
      </c>
      <c r="AL700" s="4" t="s">
        <v>138</v>
      </c>
      <c r="AM700" s="4" t="s">
        <v>139</v>
      </c>
      <c r="AN700" s="4" t="s">
        <v>140</v>
      </c>
      <c r="AO700" s="4" t="s">
        <v>141</v>
      </c>
      <c r="AP700" s="4" t="s">
        <v>116</v>
      </c>
      <c r="AQ700" s="4" t="s">
        <v>8558</v>
      </c>
      <c r="AR700" s="4" t="s">
        <v>76</v>
      </c>
      <c r="AS700" s="4" t="s">
        <v>8559</v>
      </c>
      <c r="AT700" s="4" t="s">
        <v>8560</v>
      </c>
      <c r="AU700" s="4" t="s">
        <v>8561</v>
      </c>
      <c r="AV700" s="4" t="s">
        <v>8562</v>
      </c>
      <c r="AW700" s="4" t="s">
        <v>8563</v>
      </c>
      <c r="AX700" s="4" t="s">
        <v>8564</v>
      </c>
      <c r="AY700" s="4" t="s">
        <v>8565</v>
      </c>
      <c r="AZ700" s="4" t="s">
        <v>8566</v>
      </c>
      <c r="BA700" s="4" t="s">
        <v>5044</v>
      </c>
      <c r="BB700" s="4" t="s">
        <v>8567</v>
      </c>
      <c r="BC700" s="4" t="s">
        <v>8568</v>
      </c>
      <c r="BD700" s="4" t="s">
        <v>8569</v>
      </c>
      <c r="BE700" s="4" t="s">
        <v>8570</v>
      </c>
      <c r="BF700" s="4" t="s">
        <v>544</v>
      </c>
      <c r="BG700" s="4" t="s">
        <v>8571</v>
      </c>
      <c r="BH700" s="4" t="s">
        <v>184</v>
      </c>
      <c r="BI700" s="4" t="s">
        <v>490</v>
      </c>
      <c r="BJ700" s="4" t="s">
        <v>8572</v>
      </c>
      <c r="BK700" s="4" t="s">
        <v>8573</v>
      </c>
      <c r="BL700" s="4" t="s">
        <v>8574</v>
      </c>
      <c r="BM700" s="4" t="s">
        <v>3846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8575</v>
      </c>
      <c r="B701" s="4" t="s">
        <v>112</v>
      </c>
      <c r="C701" s="29">
        <v>20241220</v>
      </c>
      <c r="D701" s="4" t="s">
        <v>8576</v>
      </c>
      <c r="E701" s="4" t="s">
        <v>8577</v>
      </c>
      <c r="F701" s="4" t="s">
        <v>572</v>
      </c>
      <c r="G701" s="4" t="s">
        <v>116</v>
      </c>
      <c r="H701" s="4" t="s">
        <v>573</v>
      </c>
      <c r="I701" s="4" t="s">
        <v>116</v>
      </c>
      <c r="J701" s="4" t="s">
        <v>116</v>
      </c>
      <c r="K701" s="4" t="s">
        <v>116</v>
      </c>
      <c r="L701" s="4" t="s">
        <v>116</v>
      </c>
      <c r="M701" s="5" t="s">
        <v>8556</v>
      </c>
      <c r="N701" s="5" t="s">
        <v>1090</v>
      </c>
      <c r="O701" s="4" t="s">
        <v>112</v>
      </c>
      <c r="P701" s="6" t="s">
        <v>122</v>
      </c>
      <c r="Q701" s="7" t="s">
        <v>122</v>
      </c>
      <c r="R701" s="7" t="s">
        <v>122</v>
      </c>
      <c r="S701" s="9" t="s">
        <v>8578</v>
      </c>
      <c r="T701" s="30">
        <v>9782746093607</v>
      </c>
      <c r="U701" s="4" t="s">
        <v>124</v>
      </c>
      <c r="V701" s="29">
        <v>9782746092549</v>
      </c>
      <c r="W701" s="4" t="s">
        <v>125</v>
      </c>
      <c r="X701" s="4" t="s">
        <v>126</v>
      </c>
      <c r="Y701" s="4" t="s">
        <v>112</v>
      </c>
      <c r="Z701" s="29">
        <v>2014</v>
      </c>
      <c r="AA701" s="4" t="s">
        <v>127</v>
      </c>
      <c r="AB701" s="4" t="s">
        <v>385</v>
      </c>
      <c r="AC701" s="4" t="s">
        <v>129</v>
      </c>
      <c r="AD701" s="4" t="s">
        <v>130</v>
      </c>
      <c r="AE701" s="4" t="s">
        <v>131</v>
      </c>
      <c r="AF701" s="4" t="s">
        <v>132</v>
      </c>
      <c r="AG701" s="4" t="s">
        <v>133</v>
      </c>
      <c r="AH701" s="4" t="s">
        <v>134</v>
      </c>
      <c r="AI701" s="4" t="s">
        <v>135</v>
      </c>
      <c r="AJ701" s="4" t="s">
        <v>136</v>
      </c>
      <c r="AK701" s="4" t="s">
        <v>137</v>
      </c>
      <c r="AL701" s="4" t="s">
        <v>138</v>
      </c>
      <c r="AM701" s="4" t="s">
        <v>139</v>
      </c>
      <c r="AN701" s="4" t="s">
        <v>140</v>
      </c>
      <c r="AO701" s="4" t="s">
        <v>141</v>
      </c>
      <c r="AP701" s="4" t="s">
        <v>116</v>
      </c>
      <c r="AQ701" s="4" t="s">
        <v>8579</v>
      </c>
      <c r="AR701" s="4" t="s">
        <v>76</v>
      </c>
      <c r="AS701" s="4" t="s">
        <v>7477</v>
      </c>
      <c r="AT701" s="4" t="s">
        <v>4021</v>
      </c>
      <c r="AU701" s="4" t="s">
        <v>1253</v>
      </c>
      <c r="AV701" s="4" t="s">
        <v>8580</v>
      </c>
      <c r="AW701" s="4" t="s">
        <v>8581</v>
      </c>
      <c r="AX701" s="4" t="s">
        <v>6159</v>
      </c>
      <c r="AY701" s="4" t="s">
        <v>1909</v>
      </c>
      <c r="AZ701" s="4" t="s">
        <v>8582</v>
      </c>
      <c r="BA701" s="4" t="s">
        <v>7479</v>
      </c>
      <c r="BB701" s="4" t="s">
        <v>8583</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8584</v>
      </c>
      <c r="B702" s="4" t="s">
        <v>112</v>
      </c>
      <c r="C702" s="29">
        <v>20241220</v>
      </c>
      <c r="D702" s="4" t="s">
        <v>8546</v>
      </c>
      <c r="E702" s="4" t="s">
        <v>8585</v>
      </c>
      <c r="F702" s="4" t="s">
        <v>834</v>
      </c>
      <c r="G702" s="4" t="s">
        <v>116</v>
      </c>
      <c r="H702" s="4" t="s">
        <v>835</v>
      </c>
      <c r="I702" s="4" t="s">
        <v>116</v>
      </c>
      <c r="J702" s="4" t="s">
        <v>116</v>
      </c>
      <c r="K702" s="4" t="s">
        <v>116</v>
      </c>
      <c r="L702" s="4" t="s">
        <v>116</v>
      </c>
      <c r="M702" s="5" t="s">
        <v>8361</v>
      </c>
      <c r="N702" s="5" t="s">
        <v>448</v>
      </c>
      <c r="O702" s="4" t="s">
        <v>112</v>
      </c>
      <c r="P702" s="6" t="s">
        <v>122</v>
      </c>
      <c r="Q702" s="7" t="s">
        <v>122</v>
      </c>
      <c r="R702" s="7" t="s">
        <v>122</v>
      </c>
      <c r="S702" s="9" t="s">
        <v>8586</v>
      </c>
      <c r="T702" s="30">
        <v>9782746090439</v>
      </c>
      <c r="U702" s="4" t="s">
        <v>124</v>
      </c>
      <c r="V702" s="29">
        <v>9782746089716</v>
      </c>
      <c r="W702" s="4" t="s">
        <v>125</v>
      </c>
      <c r="X702" s="4" t="s">
        <v>126</v>
      </c>
      <c r="Y702" s="4" t="s">
        <v>112</v>
      </c>
      <c r="Z702" s="29">
        <v>2014</v>
      </c>
      <c r="AA702" s="4" t="s">
        <v>127</v>
      </c>
      <c r="AB702" s="4" t="s">
        <v>1043</v>
      </c>
      <c r="AC702" s="4" t="s">
        <v>129</v>
      </c>
      <c r="AD702" s="4" t="s">
        <v>130</v>
      </c>
      <c r="AE702" s="4" t="s">
        <v>131</v>
      </c>
      <c r="AF702" s="4" t="s">
        <v>132</v>
      </c>
      <c r="AG702" s="4" t="s">
        <v>133</v>
      </c>
      <c r="AH702" s="4" t="s">
        <v>134</v>
      </c>
      <c r="AI702" s="4" t="s">
        <v>135</v>
      </c>
      <c r="AJ702" s="4" t="s">
        <v>136</v>
      </c>
      <c r="AK702" s="4" t="s">
        <v>137</v>
      </c>
      <c r="AL702" s="4" t="s">
        <v>138</v>
      </c>
      <c r="AM702" s="4" t="s">
        <v>139</v>
      </c>
      <c r="AN702" s="4" t="s">
        <v>140</v>
      </c>
      <c r="AO702" s="4" t="s">
        <v>141</v>
      </c>
      <c r="AP702" s="4" t="s">
        <v>116</v>
      </c>
      <c r="AQ702" s="4" t="s">
        <v>8587</v>
      </c>
      <c r="AR702" s="4" t="s">
        <v>76</v>
      </c>
      <c r="AS702" s="4" t="s">
        <v>3279</v>
      </c>
      <c r="AT702" s="4" t="s">
        <v>1611</v>
      </c>
      <c r="AU702" s="4" t="s">
        <v>8588</v>
      </c>
      <c r="AV702" s="4" t="s">
        <v>2029</v>
      </c>
      <c r="AW702" s="4" t="s">
        <v>2030</v>
      </c>
      <c r="AX702" s="4" t="s">
        <v>8589</v>
      </c>
      <c r="AY702" s="4" t="s">
        <v>3282</v>
      </c>
      <c r="AZ702" s="4" t="s">
        <v>1880</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8590</v>
      </c>
      <c r="B703" s="4" t="s">
        <v>112</v>
      </c>
      <c r="C703" s="29">
        <v>20241220</v>
      </c>
      <c r="D703" s="4" t="s">
        <v>8591</v>
      </c>
      <c r="E703" s="4" t="s">
        <v>8592</v>
      </c>
      <c r="F703" s="4" t="s">
        <v>8593</v>
      </c>
      <c r="G703" s="4" t="s">
        <v>116</v>
      </c>
      <c r="H703" s="4" t="s">
        <v>8594</v>
      </c>
      <c r="I703" s="4" t="s">
        <v>8595</v>
      </c>
      <c r="J703" s="4" t="s">
        <v>116</v>
      </c>
      <c r="K703" s="4" t="s">
        <v>116</v>
      </c>
      <c r="L703" s="4" t="s">
        <v>116</v>
      </c>
      <c r="M703" s="5" t="s">
        <v>8596</v>
      </c>
      <c r="N703" s="5" t="s">
        <v>8597</v>
      </c>
      <c r="O703" s="4" t="s">
        <v>112</v>
      </c>
      <c r="P703" s="6" t="s">
        <v>122</v>
      </c>
      <c r="Q703" s="7" t="s">
        <v>122</v>
      </c>
      <c r="R703" s="7" t="s">
        <v>122</v>
      </c>
      <c r="S703" s="9" t="s">
        <v>8598</v>
      </c>
      <c r="T703" s="30">
        <v>9782746088375</v>
      </c>
      <c r="U703" s="4" t="s">
        <v>124</v>
      </c>
      <c r="V703" s="29">
        <v>9782746086944</v>
      </c>
      <c r="W703" s="4" t="s">
        <v>125</v>
      </c>
      <c r="X703" s="4" t="s">
        <v>126</v>
      </c>
      <c r="Y703" s="4" t="s">
        <v>112</v>
      </c>
      <c r="Z703" s="29">
        <v>2014</v>
      </c>
      <c r="AA703" s="4" t="s">
        <v>127</v>
      </c>
      <c r="AB703" s="4" t="s">
        <v>152</v>
      </c>
      <c r="AC703" s="4" t="s">
        <v>129</v>
      </c>
      <c r="AD703" s="4" t="s">
        <v>130</v>
      </c>
      <c r="AE703" s="4" t="s">
        <v>131</v>
      </c>
      <c r="AF703" s="4" t="s">
        <v>132</v>
      </c>
      <c r="AG703" s="4" t="s">
        <v>133</v>
      </c>
      <c r="AH703" s="4" t="s">
        <v>134</v>
      </c>
      <c r="AI703" s="4" t="s">
        <v>135</v>
      </c>
      <c r="AJ703" s="4" t="s">
        <v>136</v>
      </c>
      <c r="AK703" s="4" t="s">
        <v>137</v>
      </c>
      <c r="AL703" s="4" t="s">
        <v>138</v>
      </c>
      <c r="AM703" s="4" t="s">
        <v>139</v>
      </c>
      <c r="AN703" s="4" t="s">
        <v>140</v>
      </c>
      <c r="AO703" s="4" t="s">
        <v>141</v>
      </c>
      <c r="AP703" s="4" t="s">
        <v>116</v>
      </c>
      <c r="AQ703" s="4" t="s">
        <v>8599</v>
      </c>
      <c r="AR703" s="4" t="s">
        <v>76</v>
      </c>
      <c r="AS703" s="4" t="s">
        <v>6966</v>
      </c>
      <c r="AT703" s="4" t="s">
        <v>8600</v>
      </c>
      <c r="AU703" s="4" t="s">
        <v>8601</v>
      </c>
      <c r="AV703" s="4" t="s">
        <v>2053</v>
      </c>
      <c r="AW703" s="4" t="s">
        <v>116</v>
      </c>
      <c r="AX703" s="4" t="s">
        <v>116</v>
      </c>
      <c r="AY703" s="4" t="s">
        <v>116</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8602</v>
      </c>
      <c r="B704" s="4" t="s">
        <v>112</v>
      </c>
      <c r="C704" s="29">
        <v>20241220</v>
      </c>
      <c r="D704" s="4" t="s">
        <v>1247</v>
      </c>
      <c r="E704" s="4" t="s">
        <v>8603</v>
      </c>
      <c r="F704" s="4" t="s">
        <v>572</v>
      </c>
      <c r="G704" s="4" t="s">
        <v>116</v>
      </c>
      <c r="H704" s="4" t="s">
        <v>573</v>
      </c>
      <c r="I704" s="4" t="s">
        <v>116</v>
      </c>
      <c r="J704" s="4" t="s">
        <v>116</v>
      </c>
      <c r="K704" s="4" t="s">
        <v>116</v>
      </c>
      <c r="L704" s="4" t="s">
        <v>116</v>
      </c>
      <c r="M704" s="5" t="s">
        <v>8368</v>
      </c>
      <c r="N704" s="5" t="s">
        <v>383</v>
      </c>
      <c r="O704" s="4" t="s">
        <v>112</v>
      </c>
      <c r="P704" s="6" t="s">
        <v>122</v>
      </c>
      <c r="Q704" s="7" t="s">
        <v>122</v>
      </c>
      <c r="R704" s="7" t="s">
        <v>122</v>
      </c>
      <c r="S704" s="9" t="s">
        <v>8604</v>
      </c>
      <c r="T704" s="30">
        <v>9782746093034</v>
      </c>
      <c r="U704" s="4" t="s">
        <v>124</v>
      </c>
      <c r="V704" s="29">
        <v>9782746091689</v>
      </c>
      <c r="W704" s="4" t="s">
        <v>125</v>
      </c>
      <c r="X704" s="4" t="s">
        <v>126</v>
      </c>
      <c r="Y704" s="4" t="s">
        <v>112</v>
      </c>
      <c r="Z704" s="29">
        <v>2014</v>
      </c>
      <c r="AA704" s="4" t="s">
        <v>127</v>
      </c>
      <c r="AB704" s="4" t="s">
        <v>385</v>
      </c>
      <c r="AC704" s="4" t="s">
        <v>129</v>
      </c>
      <c r="AD704" s="4" t="s">
        <v>130</v>
      </c>
      <c r="AE704" s="4" t="s">
        <v>131</v>
      </c>
      <c r="AF704" s="4" t="s">
        <v>132</v>
      </c>
      <c r="AG704" s="4" t="s">
        <v>133</v>
      </c>
      <c r="AH704" s="4" t="s">
        <v>134</v>
      </c>
      <c r="AI704" s="4" t="s">
        <v>135</v>
      </c>
      <c r="AJ704" s="4" t="s">
        <v>136</v>
      </c>
      <c r="AK704" s="4" t="s">
        <v>137</v>
      </c>
      <c r="AL704" s="4" t="s">
        <v>138</v>
      </c>
      <c r="AM704" s="4" t="s">
        <v>139</v>
      </c>
      <c r="AN704" s="4" t="s">
        <v>140</v>
      </c>
      <c r="AO704" s="4" t="s">
        <v>141</v>
      </c>
      <c r="AP704" s="4" t="s">
        <v>116</v>
      </c>
      <c r="AQ704" s="4" t="s">
        <v>8605</v>
      </c>
      <c r="AR704" s="4" t="s">
        <v>76</v>
      </c>
      <c r="AS704" s="4" t="s">
        <v>8606</v>
      </c>
      <c r="AT704" s="4" t="s">
        <v>8607</v>
      </c>
      <c r="AU704" s="4" t="s">
        <v>8608</v>
      </c>
      <c r="AV704" s="4" t="s">
        <v>8609</v>
      </c>
      <c r="AW704" s="4" t="s">
        <v>8610</v>
      </c>
      <c r="AX704" s="4" t="s">
        <v>8611</v>
      </c>
      <c r="AY704" s="4" t="s">
        <v>7479</v>
      </c>
      <c r="AZ704" s="4" t="s">
        <v>3273</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8612</v>
      </c>
      <c r="B705" s="4" t="s">
        <v>112</v>
      </c>
      <c r="C705" s="29">
        <v>20241220</v>
      </c>
      <c r="D705" s="4" t="s">
        <v>3290</v>
      </c>
      <c r="E705" s="4" t="s">
        <v>8613</v>
      </c>
      <c r="F705" s="4" t="s">
        <v>2047</v>
      </c>
      <c r="G705" s="4" t="s">
        <v>116</v>
      </c>
      <c r="H705" s="4" t="s">
        <v>2048</v>
      </c>
      <c r="I705" s="4" t="s">
        <v>116</v>
      </c>
      <c r="J705" s="4" t="s">
        <v>116</v>
      </c>
      <c r="K705" s="4" t="s">
        <v>116</v>
      </c>
      <c r="L705" s="4" t="s">
        <v>116</v>
      </c>
      <c r="M705" s="5" t="s">
        <v>8380</v>
      </c>
      <c r="N705" s="5" t="s">
        <v>8614</v>
      </c>
      <c r="O705" s="4" t="s">
        <v>112</v>
      </c>
      <c r="P705" s="6" t="s">
        <v>122</v>
      </c>
      <c r="Q705" s="7" t="s">
        <v>122</v>
      </c>
      <c r="R705" s="7" t="s">
        <v>122</v>
      </c>
      <c r="S705" s="9" t="s">
        <v>8615</v>
      </c>
      <c r="T705" s="30">
        <v>9782746088924</v>
      </c>
      <c r="U705" s="4" t="s">
        <v>124</v>
      </c>
      <c r="V705" s="29">
        <v>9782746087637</v>
      </c>
      <c r="W705" s="4" t="s">
        <v>125</v>
      </c>
      <c r="X705" s="4" t="s">
        <v>126</v>
      </c>
      <c r="Y705" s="4" t="s">
        <v>112</v>
      </c>
      <c r="Z705" s="29">
        <v>2014</v>
      </c>
      <c r="AA705" s="4" t="s">
        <v>127</v>
      </c>
      <c r="AB705" s="4" t="s">
        <v>164</v>
      </c>
      <c r="AC705" s="4" t="s">
        <v>129</v>
      </c>
      <c r="AD705" s="4" t="s">
        <v>130</v>
      </c>
      <c r="AE705" s="4" t="s">
        <v>131</v>
      </c>
      <c r="AF705" s="4" t="s">
        <v>132</v>
      </c>
      <c r="AG705" s="4" t="s">
        <v>133</v>
      </c>
      <c r="AH705" s="4" t="s">
        <v>134</v>
      </c>
      <c r="AI705" s="4" t="s">
        <v>135</v>
      </c>
      <c r="AJ705" s="4" t="s">
        <v>136</v>
      </c>
      <c r="AK705" s="4" t="s">
        <v>137</v>
      </c>
      <c r="AL705" s="4" t="s">
        <v>138</v>
      </c>
      <c r="AM705" s="4" t="s">
        <v>139</v>
      </c>
      <c r="AN705" s="4" t="s">
        <v>140</v>
      </c>
      <c r="AO705" s="4" t="s">
        <v>141</v>
      </c>
      <c r="AP705" s="4" t="s">
        <v>116</v>
      </c>
      <c r="AQ705" s="4" t="s">
        <v>8616</v>
      </c>
      <c r="AR705" s="4" t="s">
        <v>76</v>
      </c>
      <c r="AS705" s="4" t="s">
        <v>3295</v>
      </c>
      <c r="AT705" s="4" t="s">
        <v>681</v>
      </c>
      <c r="AU705" s="4" t="s">
        <v>711</v>
      </c>
      <c r="AV705" s="4" t="s">
        <v>5254</v>
      </c>
      <c r="AW705" s="4" t="s">
        <v>8617</v>
      </c>
      <c r="AX705" s="4" t="s">
        <v>6933</v>
      </c>
      <c r="AY705" s="4" t="s">
        <v>5256</v>
      </c>
      <c r="AZ705" s="4" t="s">
        <v>1400</v>
      </c>
      <c r="BA705" s="4" t="s">
        <v>1401</v>
      </c>
      <c r="BB705" s="4" t="s">
        <v>3297</v>
      </c>
      <c r="BC705" s="4" t="s">
        <v>3886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8618</v>
      </c>
      <c r="B706" s="4" t="s">
        <v>112</v>
      </c>
      <c r="C706" s="29">
        <v>20241220</v>
      </c>
      <c r="D706" s="7" t="s">
        <v>8619</v>
      </c>
      <c r="E706" s="4" t="s">
        <v>8620</v>
      </c>
      <c r="F706" s="4" t="s">
        <v>572</v>
      </c>
      <c r="G706" s="4" t="s">
        <v>116</v>
      </c>
      <c r="H706" s="4" t="s">
        <v>573</v>
      </c>
      <c r="I706" s="4" t="s">
        <v>116</v>
      </c>
      <c r="J706" s="4" t="s">
        <v>116</v>
      </c>
      <c r="K706" s="4" t="s">
        <v>116</v>
      </c>
      <c r="L706" s="4" t="s">
        <v>116</v>
      </c>
      <c r="M706" s="5" t="s">
        <v>8596</v>
      </c>
      <c r="N706" s="5" t="s">
        <v>8621</v>
      </c>
      <c r="O706" s="4" t="s">
        <v>112</v>
      </c>
      <c r="P706" s="6" t="s">
        <v>122</v>
      </c>
      <c r="Q706" s="7" t="s">
        <v>122</v>
      </c>
      <c r="R706" s="7" t="s">
        <v>122</v>
      </c>
      <c r="S706" s="9" t="s">
        <v>8622</v>
      </c>
      <c r="T706" s="30">
        <v>9782746088207</v>
      </c>
      <c r="U706" s="4" t="s">
        <v>124</v>
      </c>
      <c r="V706" s="29">
        <v>9782746086814</v>
      </c>
      <c r="W706" s="4" t="s">
        <v>125</v>
      </c>
      <c r="X706" s="4" t="s">
        <v>126</v>
      </c>
      <c r="Y706" s="4" t="s">
        <v>112</v>
      </c>
      <c r="Z706" s="29">
        <v>2014</v>
      </c>
      <c r="AA706" s="4" t="s">
        <v>127</v>
      </c>
      <c r="AB706" s="4" t="s">
        <v>576</v>
      </c>
      <c r="AC706" s="4" t="s">
        <v>129</v>
      </c>
      <c r="AD706" s="4" t="s">
        <v>130</v>
      </c>
      <c r="AE706" s="4" t="s">
        <v>131</v>
      </c>
      <c r="AF706" s="4" t="s">
        <v>132</v>
      </c>
      <c r="AG706" s="4" t="s">
        <v>133</v>
      </c>
      <c r="AH706" s="4" t="s">
        <v>134</v>
      </c>
      <c r="AI706" s="4" t="s">
        <v>135</v>
      </c>
      <c r="AJ706" s="4" t="s">
        <v>136</v>
      </c>
      <c r="AK706" s="4" t="s">
        <v>137</v>
      </c>
      <c r="AL706" s="4" t="s">
        <v>138</v>
      </c>
      <c r="AM706" s="4" t="s">
        <v>139</v>
      </c>
      <c r="AN706" s="4" t="s">
        <v>140</v>
      </c>
      <c r="AO706" s="4" t="s">
        <v>141</v>
      </c>
      <c r="AP706" s="4" t="s">
        <v>116</v>
      </c>
      <c r="AQ706" s="7" t="s">
        <v>8623</v>
      </c>
      <c r="AR706" s="4" t="s">
        <v>76</v>
      </c>
      <c r="AS706" s="4" t="s">
        <v>8624</v>
      </c>
      <c r="AT706" s="4" t="s">
        <v>8625</v>
      </c>
      <c r="AU706" s="4" t="s">
        <v>8626</v>
      </c>
      <c r="AV706" s="4" t="s">
        <v>8627</v>
      </c>
      <c r="AW706" s="4" t="s">
        <v>8628</v>
      </c>
      <c r="AX706" s="4" t="s">
        <v>8629</v>
      </c>
      <c r="AY706" s="4" t="s">
        <v>8630</v>
      </c>
      <c r="AZ706" s="4" t="s">
        <v>2004</v>
      </c>
      <c r="BA706" s="4" t="s">
        <v>2208</v>
      </c>
      <c r="BB706" s="4" t="s">
        <v>2402</v>
      </c>
      <c r="BC706" s="4" t="s">
        <v>2209</v>
      </c>
      <c r="BD706" s="4" t="s">
        <v>2210</v>
      </c>
      <c r="BE706" s="4" t="s">
        <v>2211</v>
      </c>
      <c r="BF706" s="4" t="s">
        <v>2212</v>
      </c>
      <c r="BG706" s="4" t="s">
        <v>8631</v>
      </c>
      <c r="BH706" s="4" t="s">
        <v>8632</v>
      </c>
      <c r="BI706" s="4" t="s">
        <v>5567</v>
      </c>
      <c r="BJ706" s="4" t="s">
        <v>8633</v>
      </c>
      <c r="BK706" s="4" t="s">
        <v>8634</v>
      </c>
      <c r="BL706" s="4" t="s">
        <v>2216</v>
      </c>
      <c r="BM706" s="4" t="s">
        <v>8583</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8635</v>
      </c>
      <c r="B707" s="4" t="s">
        <v>112</v>
      </c>
      <c r="C707" s="29">
        <v>20241220</v>
      </c>
      <c r="D707" s="4" t="s">
        <v>8636</v>
      </c>
      <c r="E707" s="4" t="s">
        <v>3544</v>
      </c>
      <c r="F707" s="4" t="s">
        <v>1642</v>
      </c>
      <c r="G707" s="4" t="s">
        <v>116</v>
      </c>
      <c r="H707" s="4" t="s">
        <v>1643</v>
      </c>
      <c r="I707" s="4" t="s">
        <v>116</v>
      </c>
      <c r="J707" s="4" t="s">
        <v>116</v>
      </c>
      <c r="K707" s="4" t="s">
        <v>116</v>
      </c>
      <c r="L707" s="4" t="s">
        <v>116</v>
      </c>
      <c r="M707" s="5" t="s">
        <v>8596</v>
      </c>
      <c r="N707" s="5" t="s">
        <v>8637</v>
      </c>
      <c r="O707" s="4" t="s">
        <v>112</v>
      </c>
      <c r="P707" s="6" t="s">
        <v>122</v>
      </c>
      <c r="Q707" s="7" t="s">
        <v>122</v>
      </c>
      <c r="R707" s="7" t="s">
        <v>122</v>
      </c>
      <c r="S707" s="9" t="s">
        <v>8638</v>
      </c>
      <c r="T707" s="30">
        <v>9782746088320</v>
      </c>
      <c r="U707" s="4" t="s">
        <v>124</v>
      </c>
      <c r="V707" s="29">
        <v>9782746086920</v>
      </c>
      <c r="W707" s="4" t="s">
        <v>125</v>
      </c>
      <c r="X707" s="4" t="s">
        <v>126</v>
      </c>
      <c r="Y707" s="4" t="s">
        <v>112</v>
      </c>
      <c r="Z707" s="29">
        <v>2014</v>
      </c>
      <c r="AA707" s="4" t="s">
        <v>127</v>
      </c>
      <c r="AB707" s="4" t="s">
        <v>164</v>
      </c>
      <c r="AC707" s="4" t="s">
        <v>129</v>
      </c>
      <c r="AD707" s="4" t="s">
        <v>130</v>
      </c>
      <c r="AE707" s="4" t="s">
        <v>131</v>
      </c>
      <c r="AF707" s="4" t="s">
        <v>132</v>
      </c>
      <c r="AG707" s="4" t="s">
        <v>133</v>
      </c>
      <c r="AH707" s="4" t="s">
        <v>134</v>
      </c>
      <c r="AI707" s="4" t="s">
        <v>135</v>
      </c>
      <c r="AJ707" s="4" t="s">
        <v>136</v>
      </c>
      <c r="AK707" s="4" t="s">
        <v>137</v>
      </c>
      <c r="AL707" s="4" t="s">
        <v>138</v>
      </c>
      <c r="AM707" s="4" t="s">
        <v>139</v>
      </c>
      <c r="AN707" s="4" t="s">
        <v>140</v>
      </c>
      <c r="AO707" s="4" t="s">
        <v>141</v>
      </c>
      <c r="AP707" s="4" t="s">
        <v>116</v>
      </c>
      <c r="AQ707" s="4" t="s">
        <v>8639</v>
      </c>
      <c r="AR707" s="4" t="s">
        <v>76</v>
      </c>
      <c r="AS707" s="4" t="s">
        <v>8640</v>
      </c>
      <c r="AT707" s="4" t="s">
        <v>8641</v>
      </c>
      <c r="AU707" s="4" t="s">
        <v>486</v>
      </c>
      <c r="AV707" s="4" t="s">
        <v>8642</v>
      </c>
      <c r="AW707" s="4" t="s">
        <v>2743</v>
      </c>
      <c r="AX707" s="4" t="s">
        <v>3548</v>
      </c>
      <c r="AY707" s="4" t="s">
        <v>1590</v>
      </c>
      <c r="AZ707" s="4" t="s">
        <v>8643</v>
      </c>
      <c r="BA707" s="4" t="s">
        <v>8644</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8645</v>
      </c>
      <c r="B708" s="4" t="s">
        <v>112</v>
      </c>
      <c r="C708" s="29">
        <v>20241220</v>
      </c>
      <c r="D708" s="4" t="s">
        <v>8646</v>
      </c>
      <c r="E708" s="4" t="s">
        <v>8647</v>
      </c>
      <c r="F708" s="4" t="s">
        <v>8648</v>
      </c>
      <c r="G708" s="4" t="s">
        <v>116</v>
      </c>
      <c r="H708" s="4" t="s">
        <v>8649</v>
      </c>
      <c r="I708" s="4" t="s">
        <v>116</v>
      </c>
      <c r="J708" s="4" t="s">
        <v>116</v>
      </c>
      <c r="K708" s="4" t="s">
        <v>116</v>
      </c>
      <c r="L708" s="4" t="s">
        <v>116</v>
      </c>
      <c r="M708" s="5" t="s">
        <v>8405</v>
      </c>
      <c r="N708" s="5" t="s">
        <v>3979</v>
      </c>
      <c r="O708" s="4" t="s">
        <v>112</v>
      </c>
      <c r="P708" s="6" t="s">
        <v>122</v>
      </c>
      <c r="Q708" s="7" t="s">
        <v>122</v>
      </c>
      <c r="R708" s="7" t="s">
        <v>122</v>
      </c>
      <c r="S708" s="9" t="s">
        <v>8650</v>
      </c>
      <c r="T708" s="30">
        <v>9782746089563</v>
      </c>
      <c r="U708" s="4" t="s">
        <v>124</v>
      </c>
      <c r="V708" s="29">
        <v>9782746088610</v>
      </c>
      <c r="W708" s="4" t="s">
        <v>125</v>
      </c>
      <c r="X708" s="4" t="s">
        <v>126</v>
      </c>
      <c r="Y708" s="4" t="s">
        <v>112</v>
      </c>
      <c r="Z708" s="29">
        <v>2014</v>
      </c>
      <c r="AA708" s="4" t="s">
        <v>127</v>
      </c>
      <c r="AB708" s="4" t="s">
        <v>152</v>
      </c>
      <c r="AC708" s="4" t="s">
        <v>129</v>
      </c>
      <c r="AD708" s="4" t="s">
        <v>130</v>
      </c>
      <c r="AE708" s="4" t="s">
        <v>131</v>
      </c>
      <c r="AF708" s="4" t="s">
        <v>132</v>
      </c>
      <c r="AG708" s="4" t="s">
        <v>133</v>
      </c>
      <c r="AH708" s="4" t="s">
        <v>134</v>
      </c>
      <c r="AI708" s="4" t="s">
        <v>135</v>
      </c>
      <c r="AJ708" s="4" t="s">
        <v>136</v>
      </c>
      <c r="AK708" s="4" t="s">
        <v>137</v>
      </c>
      <c r="AL708" s="4" t="s">
        <v>138</v>
      </c>
      <c r="AM708" s="4" t="s">
        <v>139</v>
      </c>
      <c r="AN708" s="4" t="s">
        <v>140</v>
      </c>
      <c r="AO708" s="4" t="s">
        <v>141</v>
      </c>
      <c r="AP708" s="4" t="s">
        <v>116</v>
      </c>
      <c r="AQ708" s="4" t="s">
        <v>8651</v>
      </c>
      <c r="AR708" s="4" t="s">
        <v>76</v>
      </c>
      <c r="AS708" s="4" t="s">
        <v>3232</v>
      </c>
      <c r="AT708" s="4" t="s">
        <v>8652</v>
      </c>
      <c r="AU708" s="4" t="s">
        <v>8653</v>
      </c>
      <c r="AV708" s="4" t="s">
        <v>681</v>
      </c>
      <c r="AW708" s="4" t="s">
        <v>682</v>
      </c>
      <c r="AX708" s="4" t="s">
        <v>7182</v>
      </c>
      <c r="AY708" s="4" t="s">
        <v>1221</v>
      </c>
      <c r="AZ708" s="4" t="s">
        <v>727</v>
      </c>
      <c r="BA708" s="4" t="s">
        <v>8654</v>
      </c>
      <c r="BB708" s="4" t="s">
        <v>8655</v>
      </c>
      <c r="BC708" s="4" t="s">
        <v>8656</v>
      </c>
      <c r="BD708" s="4" t="s">
        <v>8657</v>
      </c>
      <c r="BE708" s="4" t="s">
        <v>8658</v>
      </c>
      <c r="BF708" s="4" t="s">
        <v>567</v>
      </c>
      <c r="BG708" s="4" t="s">
        <v>8659</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8660</v>
      </c>
      <c r="B709" s="4" t="s">
        <v>112</v>
      </c>
      <c r="C709" s="29">
        <v>20241220</v>
      </c>
      <c r="D709" s="4" t="s">
        <v>8661</v>
      </c>
      <c r="E709" s="4" t="s">
        <v>8662</v>
      </c>
      <c r="F709" s="4" t="s">
        <v>8663</v>
      </c>
      <c r="G709" s="4" t="s">
        <v>116</v>
      </c>
      <c r="H709" s="4" t="s">
        <v>8664</v>
      </c>
      <c r="I709" s="4" t="s">
        <v>8665</v>
      </c>
      <c r="J709" s="4" t="s">
        <v>116</v>
      </c>
      <c r="K709" s="4" t="s">
        <v>116</v>
      </c>
      <c r="L709" s="4" t="s">
        <v>116</v>
      </c>
      <c r="M709" s="5" t="s">
        <v>8556</v>
      </c>
      <c r="N709" s="5" t="s">
        <v>1756</v>
      </c>
      <c r="O709" s="4" t="s">
        <v>112</v>
      </c>
      <c r="P709" s="6" t="s">
        <v>122</v>
      </c>
      <c r="Q709" s="7" t="s">
        <v>122</v>
      </c>
      <c r="R709" s="7" t="s">
        <v>122</v>
      </c>
      <c r="S709" s="9" t="s">
        <v>8666</v>
      </c>
      <c r="T709" s="30">
        <v>9782746093553</v>
      </c>
      <c r="U709" s="4" t="s">
        <v>124</v>
      </c>
      <c r="V709" s="29">
        <v>9782746092143</v>
      </c>
      <c r="W709" s="4" t="s">
        <v>125</v>
      </c>
      <c r="X709" s="4" t="s">
        <v>126</v>
      </c>
      <c r="Y709" s="4" t="s">
        <v>112</v>
      </c>
      <c r="Z709" s="29">
        <v>2014</v>
      </c>
      <c r="AA709" s="4" t="s">
        <v>127</v>
      </c>
      <c r="AB709" s="4" t="s">
        <v>128</v>
      </c>
      <c r="AC709" s="4" t="s">
        <v>129</v>
      </c>
      <c r="AD709" s="4" t="s">
        <v>130</v>
      </c>
      <c r="AE709" s="4" t="s">
        <v>131</v>
      </c>
      <c r="AF709" s="4" t="s">
        <v>132</v>
      </c>
      <c r="AG709" s="4" t="s">
        <v>133</v>
      </c>
      <c r="AH709" s="4" t="s">
        <v>134</v>
      </c>
      <c r="AI709" s="4" t="s">
        <v>135</v>
      </c>
      <c r="AJ709" s="4" t="s">
        <v>136</v>
      </c>
      <c r="AK709" s="4" t="s">
        <v>137</v>
      </c>
      <c r="AL709" s="4" t="s">
        <v>138</v>
      </c>
      <c r="AM709" s="4" t="s">
        <v>139</v>
      </c>
      <c r="AN709" s="4" t="s">
        <v>140</v>
      </c>
      <c r="AO709" s="4" t="s">
        <v>141</v>
      </c>
      <c r="AP709" s="4" t="s">
        <v>116</v>
      </c>
      <c r="AQ709" s="7" t="s">
        <v>8667</v>
      </c>
      <c r="AR709" s="4" t="s">
        <v>76</v>
      </c>
      <c r="AS709" s="4" t="s">
        <v>8668</v>
      </c>
      <c r="AT709" s="4" t="s">
        <v>8669</v>
      </c>
      <c r="AU709" s="4" t="s">
        <v>8670</v>
      </c>
      <c r="AV709" s="4" t="s">
        <v>1567</v>
      </c>
      <c r="AW709" s="4" t="s">
        <v>8671</v>
      </c>
      <c r="AX709" s="4" t="s">
        <v>8672</v>
      </c>
      <c r="AY709" s="4" t="s">
        <v>8673</v>
      </c>
      <c r="AZ709" s="4" t="s">
        <v>8674</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8675</v>
      </c>
      <c r="B710" s="4" t="s">
        <v>112</v>
      </c>
      <c r="C710" s="29">
        <v>20241220</v>
      </c>
      <c r="D710" s="4" t="s">
        <v>8676</v>
      </c>
      <c r="E710" s="4" t="s">
        <v>8677</v>
      </c>
      <c r="F710" s="4" t="s">
        <v>8678</v>
      </c>
      <c r="G710" s="4" t="s">
        <v>116</v>
      </c>
      <c r="H710" s="4" t="s">
        <v>8679</v>
      </c>
      <c r="I710" s="4" t="s">
        <v>116</v>
      </c>
      <c r="J710" s="4" t="s">
        <v>116</v>
      </c>
      <c r="K710" s="4" t="s">
        <v>116</v>
      </c>
      <c r="L710" s="4" t="s">
        <v>116</v>
      </c>
      <c r="M710" s="5" t="s">
        <v>8380</v>
      </c>
      <c r="N710" s="5" t="s">
        <v>1426</v>
      </c>
      <c r="O710" s="4" t="s">
        <v>112</v>
      </c>
      <c r="P710" s="6" t="s">
        <v>122</v>
      </c>
      <c r="Q710" s="7" t="s">
        <v>122</v>
      </c>
      <c r="R710" s="7" t="s">
        <v>122</v>
      </c>
      <c r="S710" s="9" t="s">
        <v>8680</v>
      </c>
      <c r="T710" s="30">
        <v>9782746088849</v>
      </c>
      <c r="U710" s="4" t="s">
        <v>124</v>
      </c>
      <c r="V710" s="29">
        <v>9782746087699</v>
      </c>
      <c r="W710" s="4" t="s">
        <v>125</v>
      </c>
      <c r="X710" s="4" t="s">
        <v>126</v>
      </c>
      <c r="Y710" s="4" t="s">
        <v>112</v>
      </c>
      <c r="Z710" s="29">
        <v>2014</v>
      </c>
      <c r="AA710" s="4" t="s">
        <v>127</v>
      </c>
      <c r="AB710" s="4" t="s">
        <v>260</v>
      </c>
      <c r="AC710" s="4" t="s">
        <v>129</v>
      </c>
      <c r="AD710" s="4" t="s">
        <v>130</v>
      </c>
      <c r="AE710" s="4" t="s">
        <v>131</v>
      </c>
      <c r="AF710" s="4" t="s">
        <v>132</v>
      </c>
      <c r="AG710" s="4" t="s">
        <v>133</v>
      </c>
      <c r="AH710" s="4" t="s">
        <v>134</v>
      </c>
      <c r="AI710" s="4" t="s">
        <v>135</v>
      </c>
      <c r="AJ710" s="4" t="s">
        <v>136</v>
      </c>
      <c r="AK710" s="4" t="s">
        <v>137</v>
      </c>
      <c r="AL710" s="4" t="s">
        <v>138</v>
      </c>
      <c r="AM710" s="4" t="s">
        <v>139</v>
      </c>
      <c r="AN710" s="4" t="s">
        <v>140</v>
      </c>
      <c r="AO710" s="4" t="s">
        <v>141</v>
      </c>
      <c r="AP710" s="4" t="s">
        <v>116</v>
      </c>
      <c r="AQ710" s="7" t="s">
        <v>8681</v>
      </c>
      <c r="AR710" s="4" t="s">
        <v>76</v>
      </c>
      <c r="AS710" s="4" t="s">
        <v>8682</v>
      </c>
      <c r="AT710" s="4" t="s">
        <v>8683</v>
      </c>
      <c r="AU710" s="4" t="s">
        <v>8684</v>
      </c>
      <c r="AV710" s="4" t="s">
        <v>8685</v>
      </c>
      <c r="AW710" s="4" t="s">
        <v>8686</v>
      </c>
      <c r="AX710" s="4" t="s">
        <v>8687</v>
      </c>
      <c r="AY710" s="4" t="s">
        <v>2263</v>
      </c>
      <c r="AZ710" s="4" t="s">
        <v>8688</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8689</v>
      </c>
      <c r="B711" s="4" t="s">
        <v>112</v>
      </c>
      <c r="C711" s="29">
        <v>20241220</v>
      </c>
      <c r="D711" s="4" t="s">
        <v>8690</v>
      </c>
      <c r="E711" s="4" t="s">
        <v>8691</v>
      </c>
      <c r="F711" s="4" t="s">
        <v>8352</v>
      </c>
      <c r="G711" s="4" t="s">
        <v>116</v>
      </c>
      <c r="H711" s="4" t="s">
        <v>7704</v>
      </c>
      <c r="I711" s="4" t="s">
        <v>116</v>
      </c>
      <c r="J711" s="4" t="s">
        <v>116</v>
      </c>
      <c r="K711" s="4" t="s">
        <v>116</v>
      </c>
      <c r="L711" s="4" t="s">
        <v>116</v>
      </c>
      <c r="M711" s="5" t="s">
        <v>8380</v>
      </c>
      <c r="N711" s="5" t="s">
        <v>1026</v>
      </c>
      <c r="O711" s="4" t="s">
        <v>112</v>
      </c>
      <c r="P711" s="6" t="s">
        <v>122</v>
      </c>
      <c r="Q711" s="7" t="s">
        <v>122</v>
      </c>
      <c r="R711" s="7" t="s">
        <v>122</v>
      </c>
      <c r="S711" s="9" t="s">
        <v>8692</v>
      </c>
      <c r="T711" s="30">
        <v>9782746088887</v>
      </c>
      <c r="U711" s="4" t="s">
        <v>124</v>
      </c>
      <c r="V711" s="29">
        <v>9782746087651</v>
      </c>
      <c r="W711" s="4" t="s">
        <v>125</v>
      </c>
      <c r="X711" s="4" t="s">
        <v>126</v>
      </c>
      <c r="Y711" s="4" t="s">
        <v>112</v>
      </c>
      <c r="Z711" s="29">
        <v>2014</v>
      </c>
      <c r="AA711" s="4" t="s">
        <v>127</v>
      </c>
      <c r="AB711" s="4" t="s">
        <v>152</v>
      </c>
      <c r="AC711" s="4" t="s">
        <v>129</v>
      </c>
      <c r="AD711" s="4" t="s">
        <v>130</v>
      </c>
      <c r="AE711" s="4" t="s">
        <v>131</v>
      </c>
      <c r="AF711" s="4" t="s">
        <v>132</v>
      </c>
      <c r="AG711" s="4" t="s">
        <v>133</v>
      </c>
      <c r="AH711" s="4" t="s">
        <v>134</v>
      </c>
      <c r="AI711" s="4" t="s">
        <v>135</v>
      </c>
      <c r="AJ711" s="4" t="s">
        <v>136</v>
      </c>
      <c r="AK711" s="4" t="s">
        <v>137</v>
      </c>
      <c r="AL711" s="4" t="s">
        <v>138</v>
      </c>
      <c r="AM711" s="4" t="s">
        <v>139</v>
      </c>
      <c r="AN711" s="4" t="s">
        <v>140</v>
      </c>
      <c r="AO711" s="4" t="s">
        <v>141</v>
      </c>
      <c r="AP711" s="4" t="s">
        <v>116</v>
      </c>
      <c r="AQ711" s="7" t="s">
        <v>8693</v>
      </c>
      <c r="AR711" s="4" t="s">
        <v>76</v>
      </c>
      <c r="AS711" s="4" t="s">
        <v>678</v>
      </c>
      <c r="AT711" s="4" t="s">
        <v>282</v>
      </c>
      <c r="AU711" s="4" t="s">
        <v>682</v>
      </c>
      <c r="AV711" s="4" t="s">
        <v>684</v>
      </c>
      <c r="AW711" s="4" t="s">
        <v>7182</v>
      </c>
      <c r="AX711" s="4" t="s">
        <v>8694</v>
      </c>
      <c r="AY711" s="4" t="s">
        <v>8695</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8696</v>
      </c>
      <c r="B712" s="4" t="s">
        <v>112</v>
      </c>
      <c r="C712" s="29">
        <v>20241220</v>
      </c>
      <c r="D712" s="4" t="s">
        <v>2478</v>
      </c>
      <c r="E712" s="4" t="s">
        <v>8697</v>
      </c>
      <c r="F712" s="4" t="s">
        <v>2480</v>
      </c>
      <c r="G712" s="4" t="s">
        <v>116</v>
      </c>
      <c r="H712" s="4" t="s">
        <v>2481</v>
      </c>
      <c r="I712" s="4" t="s">
        <v>2482</v>
      </c>
      <c r="J712" s="4" t="s">
        <v>116</v>
      </c>
      <c r="K712" s="4" t="s">
        <v>116</v>
      </c>
      <c r="L712" s="4" t="s">
        <v>116</v>
      </c>
      <c r="M712" s="5" t="s">
        <v>8513</v>
      </c>
      <c r="N712" s="5" t="s">
        <v>1426</v>
      </c>
      <c r="O712" s="4" t="s">
        <v>112</v>
      </c>
      <c r="P712" s="6" t="s">
        <v>122</v>
      </c>
      <c r="Q712" s="7" t="s">
        <v>122</v>
      </c>
      <c r="R712" s="7" t="s">
        <v>122</v>
      </c>
      <c r="S712" s="9" t="s">
        <v>8698</v>
      </c>
      <c r="T712" s="30">
        <v>9782746088962</v>
      </c>
      <c r="U712" s="4" t="s">
        <v>124</v>
      </c>
      <c r="V712" s="29">
        <v>9782746087743</v>
      </c>
      <c r="W712" s="4" t="s">
        <v>125</v>
      </c>
      <c r="X712" s="4" t="s">
        <v>126</v>
      </c>
      <c r="Y712" s="4" t="s">
        <v>112</v>
      </c>
      <c r="Z712" s="29">
        <v>2014</v>
      </c>
      <c r="AA712" s="4" t="s">
        <v>127</v>
      </c>
      <c r="AB712" s="4" t="s">
        <v>249</v>
      </c>
      <c r="AC712" s="4" t="s">
        <v>129</v>
      </c>
      <c r="AD712" s="4" t="s">
        <v>130</v>
      </c>
      <c r="AE712" s="4" t="s">
        <v>131</v>
      </c>
      <c r="AF712" s="4" t="s">
        <v>132</v>
      </c>
      <c r="AG712" s="4" t="s">
        <v>133</v>
      </c>
      <c r="AH712" s="4" t="s">
        <v>134</v>
      </c>
      <c r="AI712" s="4" t="s">
        <v>135</v>
      </c>
      <c r="AJ712" s="4" t="s">
        <v>136</v>
      </c>
      <c r="AK712" s="4" t="s">
        <v>137</v>
      </c>
      <c r="AL712" s="4" t="s">
        <v>138</v>
      </c>
      <c r="AM712" s="4" t="s">
        <v>139</v>
      </c>
      <c r="AN712" s="4" t="s">
        <v>140</v>
      </c>
      <c r="AO712" s="4" t="s">
        <v>141</v>
      </c>
      <c r="AP712" s="4" t="s">
        <v>116</v>
      </c>
      <c r="AQ712" s="7" t="s">
        <v>8699</v>
      </c>
      <c r="AR712" s="4" t="s">
        <v>76</v>
      </c>
      <c r="AS712" s="4" t="s">
        <v>2487</v>
      </c>
      <c r="AT712" s="4" t="s">
        <v>1834</v>
      </c>
      <c r="AU712" s="4" t="s">
        <v>2488</v>
      </c>
      <c r="AV712" s="4" t="s">
        <v>6585</v>
      </c>
      <c r="AW712" s="4" t="s">
        <v>8700</v>
      </c>
      <c r="AX712" s="4" t="s">
        <v>6588</v>
      </c>
      <c r="AY712" s="4" t="s">
        <v>6589</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8701</v>
      </c>
      <c r="B713" s="4" t="s">
        <v>112</v>
      </c>
      <c r="C713" s="29">
        <v>20241220</v>
      </c>
      <c r="D713" s="4" t="s">
        <v>8702</v>
      </c>
      <c r="E713" s="4" t="s">
        <v>6995</v>
      </c>
      <c r="F713" s="4" t="s">
        <v>6996</v>
      </c>
      <c r="G713" s="4" t="s">
        <v>116</v>
      </c>
      <c r="H713" s="4" t="s">
        <v>6997</v>
      </c>
      <c r="I713" s="4" t="s">
        <v>116</v>
      </c>
      <c r="J713" s="4" t="s">
        <v>116</v>
      </c>
      <c r="K713" s="4" t="s">
        <v>116</v>
      </c>
      <c r="L713" s="4" t="s">
        <v>116</v>
      </c>
      <c r="M713" s="5" t="s">
        <v>8513</v>
      </c>
      <c r="N713" s="5" t="s">
        <v>2037</v>
      </c>
      <c r="O713" s="4" t="s">
        <v>112</v>
      </c>
      <c r="P713" s="6" t="s">
        <v>122</v>
      </c>
      <c r="Q713" s="7" t="s">
        <v>122</v>
      </c>
      <c r="R713" s="7" t="s">
        <v>122</v>
      </c>
      <c r="S713" s="9" t="s">
        <v>8703</v>
      </c>
      <c r="T713" s="30">
        <v>9782746090132</v>
      </c>
      <c r="U713" s="4" t="s">
        <v>124</v>
      </c>
      <c r="V713" s="29">
        <v>9782746089143</v>
      </c>
      <c r="W713" s="4" t="s">
        <v>125</v>
      </c>
      <c r="X713" s="4" t="s">
        <v>126</v>
      </c>
      <c r="Y713" s="4" t="s">
        <v>112</v>
      </c>
      <c r="Z713" s="29">
        <v>2014</v>
      </c>
      <c r="AA713" s="4" t="s">
        <v>127</v>
      </c>
      <c r="AB713" s="4" t="s">
        <v>249</v>
      </c>
      <c r="AC713" s="4" t="s">
        <v>129</v>
      </c>
      <c r="AD713" s="4" t="s">
        <v>130</v>
      </c>
      <c r="AE713" s="4" t="s">
        <v>131</v>
      </c>
      <c r="AF713" s="4" t="s">
        <v>132</v>
      </c>
      <c r="AG713" s="4" t="s">
        <v>133</v>
      </c>
      <c r="AH713" s="4" t="s">
        <v>134</v>
      </c>
      <c r="AI713" s="4" t="s">
        <v>135</v>
      </c>
      <c r="AJ713" s="4" t="s">
        <v>136</v>
      </c>
      <c r="AK713" s="4" t="s">
        <v>137</v>
      </c>
      <c r="AL713" s="4" t="s">
        <v>138</v>
      </c>
      <c r="AM713" s="4" t="s">
        <v>139</v>
      </c>
      <c r="AN713" s="4" t="s">
        <v>140</v>
      </c>
      <c r="AO713" s="4" t="s">
        <v>141</v>
      </c>
      <c r="AP713" s="4" t="s">
        <v>116</v>
      </c>
      <c r="AQ713" s="7" t="s">
        <v>8704</v>
      </c>
      <c r="AR713" s="4" t="s">
        <v>76</v>
      </c>
      <c r="AS713" s="4" t="s">
        <v>6220</v>
      </c>
      <c r="AT713" s="4" t="s">
        <v>8705</v>
      </c>
      <c r="AU713" s="4" t="s">
        <v>3204</v>
      </c>
      <c r="AV713" s="4" t="s">
        <v>7001</v>
      </c>
      <c r="AW713" s="4" t="s">
        <v>7002</v>
      </c>
      <c r="AX713" s="4" t="s">
        <v>7003</v>
      </c>
      <c r="AY713" s="4" t="s">
        <v>8481</v>
      </c>
      <c r="AZ713" s="4" t="s">
        <v>4499</v>
      </c>
      <c r="BA713" s="4" t="s">
        <v>7004</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8706</v>
      </c>
      <c r="B714" s="4" t="s">
        <v>112</v>
      </c>
      <c r="C714" s="29">
        <v>20241220</v>
      </c>
      <c r="D714" s="4" t="s">
        <v>8707</v>
      </c>
      <c r="E714" s="4" t="s">
        <v>8708</v>
      </c>
      <c r="F714" s="4" t="s">
        <v>8709</v>
      </c>
      <c r="G714" s="4" t="s">
        <v>116</v>
      </c>
      <c r="H714" s="4" t="s">
        <v>8710</v>
      </c>
      <c r="I714" s="4" t="s">
        <v>8711</v>
      </c>
      <c r="J714" s="4" t="s">
        <v>116</v>
      </c>
      <c r="K714" s="4" t="s">
        <v>116</v>
      </c>
      <c r="L714" s="4" t="s">
        <v>116</v>
      </c>
      <c r="M714" s="5" t="s">
        <v>8596</v>
      </c>
      <c r="N714" s="5" t="s">
        <v>3592</v>
      </c>
      <c r="O714" s="4" t="s">
        <v>112</v>
      </c>
      <c r="P714" s="6" t="s">
        <v>122</v>
      </c>
      <c r="Q714" s="7" t="s">
        <v>122</v>
      </c>
      <c r="R714" s="7" t="s">
        <v>122</v>
      </c>
      <c r="S714" s="9" t="s">
        <v>8712</v>
      </c>
      <c r="T714" s="30">
        <v>9782746088283</v>
      </c>
      <c r="U714" s="4" t="s">
        <v>124</v>
      </c>
      <c r="V714" s="29">
        <v>9782746087002</v>
      </c>
      <c r="W714" s="4" t="s">
        <v>125</v>
      </c>
      <c r="X714" s="4" t="s">
        <v>126</v>
      </c>
      <c r="Y714" s="4" t="s">
        <v>112</v>
      </c>
      <c r="Z714" s="29">
        <v>2014</v>
      </c>
      <c r="AA714" s="4" t="s">
        <v>127</v>
      </c>
      <c r="AB714" s="4" t="s">
        <v>152</v>
      </c>
      <c r="AC714" s="4" t="s">
        <v>129</v>
      </c>
      <c r="AD714" s="4" t="s">
        <v>130</v>
      </c>
      <c r="AE714" s="4" t="s">
        <v>131</v>
      </c>
      <c r="AF714" s="4" t="s">
        <v>132</v>
      </c>
      <c r="AG714" s="4" t="s">
        <v>133</v>
      </c>
      <c r="AH714" s="4" t="s">
        <v>134</v>
      </c>
      <c r="AI714" s="4" t="s">
        <v>135</v>
      </c>
      <c r="AJ714" s="4" t="s">
        <v>136</v>
      </c>
      <c r="AK714" s="4" t="s">
        <v>137</v>
      </c>
      <c r="AL714" s="4" t="s">
        <v>138</v>
      </c>
      <c r="AM714" s="4" t="s">
        <v>139</v>
      </c>
      <c r="AN714" s="4" t="s">
        <v>140</v>
      </c>
      <c r="AO714" s="4" t="s">
        <v>141</v>
      </c>
      <c r="AP714" s="4" t="s">
        <v>116</v>
      </c>
      <c r="AQ714" s="4" t="s">
        <v>8713</v>
      </c>
      <c r="AR714" s="4" t="s">
        <v>76</v>
      </c>
      <c r="AS714" s="4" t="s">
        <v>785</v>
      </c>
      <c r="AT714" s="4" t="s">
        <v>2962</v>
      </c>
      <c r="AU714" s="4" t="s">
        <v>681</v>
      </c>
      <c r="AV714" s="4" t="s">
        <v>484</v>
      </c>
      <c r="AW714" s="4" t="s">
        <v>8714</v>
      </c>
      <c r="AX714" s="4" t="s">
        <v>486</v>
      </c>
      <c r="AY714" s="4" t="s">
        <v>8715</v>
      </c>
      <c r="AZ714" s="4" t="s">
        <v>116</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8716</v>
      </c>
      <c r="B715" s="4" t="s">
        <v>112</v>
      </c>
      <c r="C715" s="29">
        <v>20241220</v>
      </c>
      <c r="D715" s="4" t="s">
        <v>8546</v>
      </c>
      <c r="E715" s="4" t="s">
        <v>3275</v>
      </c>
      <c r="F715" s="4" t="s">
        <v>834</v>
      </c>
      <c r="G715" s="4" t="s">
        <v>116</v>
      </c>
      <c r="H715" s="4" t="s">
        <v>835</v>
      </c>
      <c r="I715" s="4" t="s">
        <v>116</v>
      </c>
      <c r="J715" s="4" t="s">
        <v>116</v>
      </c>
      <c r="K715" s="4" t="s">
        <v>116</v>
      </c>
      <c r="L715" s="4" t="s">
        <v>116</v>
      </c>
      <c r="M715" s="5" t="s">
        <v>8436</v>
      </c>
      <c r="N715" s="5" t="s">
        <v>8717</v>
      </c>
      <c r="O715" s="4" t="s">
        <v>112</v>
      </c>
      <c r="P715" s="6" t="s">
        <v>122</v>
      </c>
      <c r="Q715" s="7" t="s">
        <v>122</v>
      </c>
      <c r="R715" s="7" t="s">
        <v>122</v>
      </c>
      <c r="S715" s="9" t="s">
        <v>8718</v>
      </c>
      <c r="T715" s="30">
        <v>9782746087323</v>
      </c>
      <c r="U715" s="4" t="s">
        <v>124</v>
      </c>
      <c r="V715" s="29">
        <v>9782746086111</v>
      </c>
      <c r="W715" s="4" t="s">
        <v>125</v>
      </c>
      <c r="X715" s="4" t="s">
        <v>126</v>
      </c>
      <c r="Y715" s="4" t="s">
        <v>112</v>
      </c>
      <c r="Z715" s="29">
        <v>2014</v>
      </c>
      <c r="AA715" s="4" t="s">
        <v>127</v>
      </c>
      <c r="AB715" s="4" t="s">
        <v>164</v>
      </c>
      <c r="AC715" s="4" t="s">
        <v>129</v>
      </c>
      <c r="AD715" s="4" t="s">
        <v>130</v>
      </c>
      <c r="AE715" s="4" t="s">
        <v>131</v>
      </c>
      <c r="AF715" s="4" t="s">
        <v>132</v>
      </c>
      <c r="AG715" s="4" t="s">
        <v>133</v>
      </c>
      <c r="AH715" s="4" t="s">
        <v>134</v>
      </c>
      <c r="AI715" s="4" t="s">
        <v>135</v>
      </c>
      <c r="AJ715" s="4" t="s">
        <v>136</v>
      </c>
      <c r="AK715" s="4" t="s">
        <v>137</v>
      </c>
      <c r="AL715" s="4" t="s">
        <v>138</v>
      </c>
      <c r="AM715" s="4" t="s">
        <v>139</v>
      </c>
      <c r="AN715" s="4" t="s">
        <v>140</v>
      </c>
      <c r="AO715" s="4" t="s">
        <v>141</v>
      </c>
      <c r="AP715" s="4" t="s">
        <v>116</v>
      </c>
      <c r="AQ715" s="4" t="s">
        <v>8719</v>
      </c>
      <c r="AR715" s="4" t="s">
        <v>76</v>
      </c>
      <c r="AS715" s="4" t="s">
        <v>3279</v>
      </c>
      <c r="AT715" s="4" t="s">
        <v>1611</v>
      </c>
      <c r="AU715" s="4" t="s">
        <v>3280</v>
      </c>
      <c r="AV715" s="4" t="s">
        <v>2029</v>
      </c>
      <c r="AW715" s="4" t="s">
        <v>2030</v>
      </c>
      <c r="AX715" s="4" t="s">
        <v>2563</v>
      </c>
      <c r="AY715" s="4" t="s">
        <v>8720</v>
      </c>
      <c r="AZ715" s="4" t="s">
        <v>486</v>
      </c>
      <c r="BA715" s="4" t="s">
        <v>1271</v>
      </c>
      <c r="BB715" s="4" t="s">
        <v>3282</v>
      </c>
      <c r="BC715" s="4" t="s">
        <v>2566</v>
      </c>
      <c r="BD715" s="4" t="s">
        <v>3283</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8721</v>
      </c>
      <c r="B716" s="4" t="s">
        <v>112</v>
      </c>
      <c r="C716" s="29">
        <v>20241220</v>
      </c>
      <c r="D716" s="4" t="s">
        <v>8722</v>
      </c>
      <c r="E716" s="4" t="s">
        <v>8723</v>
      </c>
      <c r="F716" s="4" t="s">
        <v>1307</v>
      </c>
      <c r="G716" s="4" t="s">
        <v>116</v>
      </c>
      <c r="H716" s="4" t="s">
        <v>1308</v>
      </c>
      <c r="I716" s="4" t="s">
        <v>116</v>
      </c>
      <c r="J716" s="4" t="s">
        <v>116</v>
      </c>
      <c r="K716" s="4" t="s">
        <v>116</v>
      </c>
      <c r="L716" s="4" t="s">
        <v>116</v>
      </c>
      <c r="M716" s="5" t="s">
        <v>8389</v>
      </c>
      <c r="N716" s="5" t="s">
        <v>8724</v>
      </c>
      <c r="O716" s="4" t="s">
        <v>112</v>
      </c>
      <c r="P716" s="6" t="s">
        <v>122</v>
      </c>
      <c r="Q716" s="7" t="s">
        <v>122</v>
      </c>
      <c r="R716" s="7" t="s">
        <v>122</v>
      </c>
      <c r="S716" s="9" t="s">
        <v>8725</v>
      </c>
      <c r="T716" s="30">
        <v>9782746091962</v>
      </c>
      <c r="U716" s="4" t="s">
        <v>124</v>
      </c>
      <c r="V716" s="29">
        <v>9782746090200</v>
      </c>
      <c r="W716" s="4" t="s">
        <v>125</v>
      </c>
      <c r="X716" s="4" t="s">
        <v>126</v>
      </c>
      <c r="Y716" s="4" t="s">
        <v>112</v>
      </c>
      <c r="Z716" s="29">
        <v>2014</v>
      </c>
      <c r="AA716" s="4" t="s">
        <v>127</v>
      </c>
      <c r="AB716" s="4" t="s">
        <v>164</v>
      </c>
      <c r="AC716" s="4" t="s">
        <v>129</v>
      </c>
      <c r="AD716" s="4" t="s">
        <v>130</v>
      </c>
      <c r="AE716" s="4" t="s">
        <v>131</v>
      </c>
      <c r="AF716" s="4" t="s">
        <v>132</v>
      </c>
      <c r="AG716" s="4" t="s">
        <v>133</v>
      </c>
      <c r="AH716" s="4" t="s">
        <v>134</v>
      </c>
      <c r="AI716" s="4" t="s">
        <v>135</v>
      </c>
      <c r="AJ716" s="4" t="s">
        <v>136</v>
      </c>
      <c r="AK716" s="4" t="s">
        <v>137</v>
      </c>
      <c r="AL716" s="4" t="s">
        <v>138</v>
      </c>
      <c r="AM716" s="4" t="s">
        <v>139</v>
      </c>
      <c r="AN716" s="4" t="s">
        <v>140</v>
      </c>
      <c r="AO716" s="4" t="s">
        <v>141</v>
      </c>
      <c r="AP716" s="4" t="s">
        <v>116</v>
      </c>
      <c r="AQ716" s="4" t="s">
        <v>8726</v>
      </c>
      <c r="AR716" s="4" t="s">
        <v>76</v>
      </c>
      <c r="AS716" s="4" t="s">
        <v>1721</v>
      </c>
      <c r="AT716" s="4" t="s">
        <v>1722</v>
      </c>
      <c r="AU716" s="4" t="s">
        <v>3778</v>
      </c>
      <c r="AV716" s="4" t="s">
        <v>8727</v>
      </c>
      <c r="AW716" s="4" t="s">
        <v>1313</v>
      </c>
      <c r="AX716" s="4" t="s">
        <v>2683</v>
      </c>
      <c r="AY716" s="4" t="s">
        <v>1315</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8728</v>
      </c>
      <c r="B717" s="4" t="s">
        <v>112</v>
      </c>
      <c r="C717" s="29">
        <v>20241220</v>
      </c>
      <c r="D717" s="4" t="s">
        <v>8546</v>
      </c>
      <c r="E717" s="4" t="s">
        <v>8729</v>
      </c>
      <c r="F717" s="4" t="s">
        <v>834</v>
      </c>
      <c r="G717" s="4" t="s">
        <v>116</v>
      </c>
      <c r="H717" s="4" t="s">
        <v>835</v>
      </c>
      <c r="I717" s="4" t="s">
        <v>116</v>
      </c>
      <c r="J717" s="4" t="s">
        <v>116</v>
      </c>
      <c r="K717" s="4" t="s">
        <v>116</v>
      </c>
      <c r="L717" s="4" t="s">
        <v>116</v>
      </c>
      <c r="M717" s="5" t="s">
        <v>8368</v>
      </c>
      <c r="N717" s="5" t="s">
        <v>1770</v>
      </c>
      <c r="O717" s="4" t="s">
        <v>112</v>
      </c>
      <c r="P717" s="6" t="s">
        <v>122</v>
      </c>
      <c r="Q717" s="7" t="s">
        <v>122</v>
      </c>
      <c r="R717" s="7" t="s">
        <v>122</v>
      </c>
      <c r="S717" s="9" t="s">
        <v>8730</v>
      </c>
      <c r="T717" s="30">
        <v>9782746092969</v>
      </c>
      <c r="U717" s="4" t="s">
        <v>124</v>
      </c>
      <c r="V717" s="29">
        <v>9782746092211</v>
      </c>
      <c r="W717" s="4" t="s">
        <v>125</v>
      </c>
      <c r="X717" s="4" t="s">
        <v>126</v>
      </c>
      <c r="Y717" s="4" t="s">
        <v>112</v>
      </c>
      <c r="Z717" s="29">
        <v>2014</v>
      </c>
      <c r="AA717" s="4" t="s">
        <v>127</v>
      </c>
      <c r="AB717" s="4" t="s">
        <v>1043</v>
      </c>
      <c r="AC717" s="4" t="s">
        <v>129</v>
      </c>
      <c r="AD717" s="4" t="s">
        <v>130</v>
      </c>
      <c r="AE717" s="4" t="s">
        <v>131</v>
      </c>
      <c r="AF717" s="4" t="s">
        <v>132</v>
      </c>
      <c r="AG717" s="4" t="s">
        <v>133</v>
      </c>
      <c r="AH717" s="4" t="s">
        <v>134</v>
      </c>
      <c r="AI717" s="4" t="s">
        <v>135</v>
      </c>
      <c r="AJ717" s="4" t="s">
        <v>136</v>
      </c>
      <c r="AK717" s="4" t="s">
        <v>137</v>
      </c>
      <c r="AL717" s="4" t="s">
        <v>138</v>
      </c>
      <c r="AM717" s="4" t="s">
        <v>139</v>
      </c>
      <c r="AN717" s="4" t="s">
        <v>140</v>
      </c>
      <c r="AO717" s="4" t="s">
        <v>141</v>
      </c>
      <c r="AP717" s="4" t="s">
        <v>116</v>
      </c>
      <c r="AQ717" s="4" t="s">
        <v>8731</v>
      </c>
      <c r="AR717" s="4" t="s">
        <v>76</v>
      </c>
      <c r="AS717" s="4" t="s">
        <v>1045</v>
      </c>
      <c r="AT717" s="4" t="s">
        <v>8732</v>
      </c>
      <c r="AU717" s="4" t="s">
        <v>7029</v>
      </c>
      <c r="AV717" s="4" t="s">
        <v>6275</v>
      </c>
      <c r="AW717" s="4" t="s">
        <v>1880</v>
      </c>
      <c r="AX717" s="4" t="s">
        <v>116</v>
      </c>
      <c r="AY717" s="4" t="s">
        <v>116</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8733</v>
      </c>
      <c r="B718" s="4" t="s">
        <v>112</v>
      </c>
      <c r="C718" s="29">
        <v>20241220</v>
      </c>
      <c r="D718" s="4" t="s">
        <v>8734</v>
      </c>
      <c r="E718" s="4" t="s">
        <v>116</v>
      </c>
      <c r="F718" s="4" t="s">
        <v>7319</v>
      </c>
      <c r="G718" s="4" t="s">
        <v>116</v>
      </c>
      <c r="H718" s="4" t="s">
        <v>7320</v>
      </c>
      <c r="I718" s="4" t="s">
        <v>116</v>
      </c>
      <c r="J718" s="4" t="s">
        <v>116</v>
      </c>
      <c r="K718" s="4" t="s">
        <v>116</v>
      </c>
      <c r="L718" s="4" t="s">
        <v>116</v>
      </c>
      <c r="M718" s="5" t="s">
        <v>8556</v>
      </c>
      <c r="N718" s="5" t="s">
        <v>116</v>
      </c>
      <c r="O718" s="4" t="s">
        <v>112</v>
      </c>
      <c r="P718" s="6" t="s">
        <v>122</v>
      </c>
      <c r="Q718" s="7" t="s">
        <v>122</v>
      </c>
      <c r="R718" s="7" t="s">
        <v>122</v>
      </c>
      <c r="S718" s="9" t="s">
        <v>8735</v>
      </c>
      <c r="T718" s="30">
        <v>9782746094031</v>
      </c>
      <c r="U718" s="4" t="s">
        <v>124</v>
      </c>
      <c r="V718" s="29">
        <v>9782746092167</v>
      </c>
      <c r="W718" s="4" t="s">
        <v>125</v>
      </c>
      <c r="X718" s="4" t="s">
        <v>126</v>
      </c>
      <c r="Y718" s="4" t="s">
        <v>112</v>
      </c>
      <c r="Z718" s="29">
        <v>2014</v>
      </c>
      <c r="AA718" s="4" t="s">
        <v>127</v>
      </c>
      <c r="AB718" s="4" t="s">
        <v>7322</v>
      </c>
      <c r="AC718" s="4" t="s">
        <v>129</v>
      </c>
      <c r="AD718" s="4" t="s">
        <v>130</v>
      </c>
      <c r="AE718" s="4" t="s">
        <v>131</v>
      </c>
      <c r="AF718" s="4" t="s">
        <v>132</v>
      </c>
      <c r="AG718" s="4" t="s">
        <v>133</v>
      </c>
      <c r="AH718" s="4" t="s">
        <v>134</v>
      </c>
      <c r="AI718" s="4" t="s">
        <v>135</v>
      </c>
      <c r="AJ718" s="4" t="s">
        <v>136</v>
      </c>
      <c r="AK718" s="4" t="s">
        <v>137</v>
      </c>
      <c r="AL718" s="4" t="s">
        <v>138</v>
      </c>
      <c r="AM718" s="4" t="s">
        <v>139</v>
      </c>
      <c r="AN718" s="4" t="s">
        <v>140</v>
      </c>
      <c r="AO718" s="4" t="s">
        <v>141</v>
      </c>
      <c r="AP718" s="4" t="s">
        <v>116</v>
      </c>
      <c r="AQ718" s="4" t="s">
        <v>8736</v>
      </c>
      <c r="AR718" s="4" t="s">
        <v>76</v>
      </c>
      <c r="AS718" s="4" t="s">
        <v>8737</v>
      </c>
      <c r="AT718" s="4" t="s">
        <v>8738</v>
      </c>
      <c r="AU718" s="4" t="s">
        <v>8739</v>
      </c>
      <c r="AV718" s="4" t="s">
        <v>8740</v>
      </c>
      <c r="AW718" s="4" t="s">
        <v>8741</v>
      </c>
      <c r="AX718" s="4" t="s">
        <v>8742</v>
      </c>
      <c r="AY718" s="4" t="s">
        <v>116</v>
      </c>
      <c r="AZ718" s="4" t="s">
        <v>116</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8743</v>
      </c>
      <c r="B719" s="4" t="s">
        <v>112</v>
      </c>
      <c r="C719" s="29">
        <v>20241220</v>
      </c>
      <c r="D719" s="4" t="s">
        <v>8744</v>
      </c>
      <c r="E719" s="4" t="s">
        <v>3772</v>
      </c>
      <c r="F719" s="4" t="s">
        <v>8745</v>
      </c>
      <c r="G719" s="4" t="s">
        <v>116</v>
      </c>
      <c r="H719" s="4" t="s">
        <v>3774</v>
      </c>
      <c r="I719" s="4" t="s">
        <v>8746</v>
      </c>
      <c r="J719" s="4" t="s">
        <v>116</v>
      </c>
      <c r="K719" s="4" t="s">
        <v>116</v>
      </c>
      <c r="L719" s="4" t="s">
        <v>116</v>
      </c>
      <c r="M719" s="5" t="s">
        <v>8436</v>
      </c>
      <c r="N719" s="5" t="s">
        <v>8747</v>
      </c>
      <c r="O719" s="4" t="s">
        <v>112</v>
      </c>
      <c r="P719" s="6" t="s">
        <v>122</v>
      </c>
      <c r="Q719" s="7" t="s">
        <v>122</v>
      </c>
      <c r="R719" s="7" t="s">
        <v>122</v>
      </c>
      <c r="S719" s="9" t="s">
        <v>8748</v>
      </c>
      <c r="T719" s="30">
        <v>9782746094291</v>
      </c>
      <c r="U719" s="4" t="s">
        <v>124</v>
      </c>
      <c r="V719" s="29">
        <v>9782746085992</v>
      </c>
      <c r="W719" s="4" t="s">
        <v>125</v>
      </c>
      <c r="X719" s="4" t="s">
        <v>126</v>
      </c>
      <c r="Y719" s="4" t="s">
        <v>112</v>
      </c>
      <c r="Z719" s="29">
        <v>2014</v>
      </c>
      <c r="AA719" s="4" t="s">
        <v>127</v>
      </c>
      <c r="AB719" s="4" t="s">
        <v>769</v>
      </c>
      <c r="AC719" s="4" t="s">
        <v>129</v>
      </c>
      <c r="AD719" s="4" t="s">
        <v>130</v>
      </c>
      <c r="AE719" s="4" t="s">
        <v>131</v>
      </c>
      <c r="AF719" s="4" t="s">
        <v>132</v>
      </c>
      <c r="AG719" s="4" t="s">
        <v>133</v>
      </c>
      <c r="AH719" s="4" t="s">
        <v>134</v>
      </c>
      <c r="AI719" s="4" t="s">
        <v>135</v>
      </c>
      <c r="AJ719" s="4" t="s">
        <v>136</v>
      </c>
      <c r="AK719" s="4" t="s">
        <v>137</v>
      </c>
      <c r="AL719" s="4" t="s">
        <v>138</v>
      </c>
      <c r="AM719" s="4" t="s">
        <v>139</v>
      </c>
      <c r="AN719" s="4" t="s">
        <v>140</v>
      </c>
      <c r="AO719" s="4" t="s">
        <v>141</v>
      </c>
      <c r="AP719" s="4" t="s">
        <v>116</v>
      </c>
      <c r="AQ719" s="4" t="s">
        <v>8749</v>
      </c>
      <c r="AR719" s="4" t="s">
        <v>76</v>
      </c>
      <c r="AS719" s="4" t="s">
        <v>3778</v>
      </c>
      <c r="AT719" s="4" t="s">
        <v>3779</v>
      </c>
      <c r="AU719" s="4" t="s">
        <v>8750</v>
      </c>
      <c r="AV719" s="4" t="s">
        <v>3780</v>
      </c>
      <c r="AW719" s="4" t="s">
        <v>1869</v>
      </c>
      <c r="AX719" s="4" t="s">
        <v>2491</v>
      </c>
      <c r="AY719" s="4" t="s">
        <v>1313</v>
      </c>
      <c r="AZ719" s="4" t="s">
        <v>8751</v>
      </c>
      <c r="BA719" s="4" t="s">
        <v>2082</v>
      </c>
      <c r="BB719" s="4" t="s">
        <v>3781</v>
      </c>
      <c r="BC719" s="4" t="s">
        <v>3782</v>
      </c>
      <c r="BD719" s="4" t="s">
        <v>2088</v>
      </c>
      <c r="BE719" s="4" t="s">
        <v>714</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8752</v>
      </c>
      <c r="B720" s="4" t="s">
        <v>112</v>
      </c>
      <c r="C720" s="29">
        <v>20241220</v>
      </c>
      <c r="D720" s="4" t="s">
        <v>8753</v>
      </c>
      <c r="E720" s="4" t="s">
        <v>8754</v>
      </c>
      <c r="F720" s="4" t="s">
        <v>8755</v>
      </c>
      <c r="G720" s="4" t="s">
        <v>116</v>
      </c>
      <c r="H720" s="4" t="s">
        <v>8756</v>
      </c>
      <c r="I720" s="4" t="s">
        <v>116</v>
      </c>
      <c r="J720" s="4" t="s">
        <v>116</v>
      </c>
      <c r="K720" s="4" t="s">
        <v>116</v>
      </c>
      <c r="L720" s="4" t="s">
        <v>116</v>
      </c>
      <c r="M720" s="5" t="s">
        <v>8405</v>
      </c>
      <c r="N720" s="5" t="s">
        <v>8757</v>
      </c>
      <c r="O720" s="4" t="s">
        <v>112</v>
      </c>
      <c r="P720" s="6" t="s">
        <v>122</v>
      </c>
      <c r="Q720" s="7" t="s">
        <v>122</v>
      </c>
      <c r="R720" s="7" t="s">
        <v>122</v>
      </c>
      <c r="S720" s="9" t="s">
        <v>8758</v>
      </c>
      <c r="T720" s="30">
        <v>9782746089587</v>
      </c>
      <c r="U720" s="4" t="s">
        <v>124</v>
      </c>
      <c r="V720" s="29">
        <v>9782746088450</v>
      </c>
      <c r="W720" s="4" t="s">
        <v>125</v>
      </c>
      <c r="X720" s="4" t="s">
        <v>126</v>
      </c>
      <c r="Y720" s="4" t="s">
        <v>112</v>
      </c>
      <c r="Z720" s="29">
        <v>2014</v>
      </c>
      <c r="AA720" s="4" t="s">
        <v>127</v>
      </c>
      <c r="AB720" s="4" t="s">
        <v>164</v>
      </c>
      <c r="AC720" s="4" t="s">
        <v>129</v>
      </c>
      <c r="AD720" s="4" t="s">
        <v>130</v>
      </c>
      <c r="AE720" s="4" t="s">
        <v>131</v>
      </c>
      <c r="AF720" s="4" t="s">
        <v>132</v>
      </c>
      <c r="AG720" s="4" t="s">
        <v>133</v>
      </c>
      <c r="AH720" s="4" t="s">
        <v>134</v>
      </c>
      <c r="AI720" s="4" t="s">
        <v>135</v>
      </c>
      <c r="AJ720" s="4" t="s">
        <v>136</v>
      </c>
      <c r="AK720" s="4" t="s">
        <v>137</v>
      </c>
      <c r="AL720" s="4" t="s">
        <v>138</v>
      </c>
      <c r="AM720" s="4" t="s">
        <v>139</v>
      </c>
      <c r="AN720" s="4" t="s">
        <v>140</v>
      </c>
      <c r="AO720" s="4" t="s">
        <v>141</v>
      </c>
      <c r="AP720" s="4" t="s">
        <v>116</v>
      </c>
      <c r="AQ720" s="4" t="s">
        <v>8759</v>
      </c>
      <c r="AR720" s="4" t="s">
        <v>76</v>
      </c>
      <c r="AS720" s="4" t="s">
        <v>8760</v>
      </c>
      <c r="AT720" s="4" t="s">
        <v>8517</v>
      </c>
      <c r="AU720" s="4" t="s">
        <v>8761</v>
      </c>
      <c r="AV720" s="4" t="s">
        <v>4143</v>
      </c>
      <c r="AW720" s="4" t="s">
        <v>8762</v>
      </c>
      <c r="AX720" s="4" t="s">
        <v>8763</v>
      </c>
      <c r="AY720" s="4" t="s">
        <v>8764</v>
      </c>
      <c r="AZ720" s="4" t="s">
        <v>8765</v>
      </c>
      <c r="BA720" s="4" t="s">
        <v>7712</v>
      </c>
      <c r="BB720" s="4" t="s">
        <v>4840</v>
      </c>
      <c r="BC720" s="4" t="s">
        <v>3235</v>
      </c>
      <c r="BD720" s="4" t="s">
        <v>8766</v>
      </c>
      <c r="BE720" s="4" t="s">
        <v>8767</v>
      </c>
      <c r="BF720" s="4" t="s">
        <v>8768</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8769</v>
      </c>
      <c r="B721" s="4" t="s">
        <v>112</v>
      </c>
      <c r="C721" s="29">
        <v>20241220</v>
      </c>
      <c r="D721" s="4" t="s">
        <v>8770</v>
      </c>
      <c r="E721" s="4" t="s">
        <v>8771</v>
      </c>
      <c r="F721" s="4" t="s">
        <v>8772</v>
      </c>
      <c r="G721" s="4" t="s">
        <v>116</v>
      </c>
      <c r="H721" s="4" t="s">
        <v>8773</v>
      </c>
      <c r="I721" s="4" t="s">
        <v>116</v>
      </c>
      <c r="J721" s="4" t="s">
        <v>116</v>
      </c>
      <c r="K721" s="4" t="s">
        <v>116</v>
      </c>
      <c r="L721" s="4" t="s">
        <v>116</v>
      </c>
      <c r="M721" s="5" t="s">
        <v>8596</v>
      </c>
      <c r="N721" s="5" t="s">
        <v>8774</v>
      </c>
      <c r="O721" s="4" t="s">
        <v>112</v>
      </c>
      <c r="P721" s="6" t="s">
        <v>122</v>
      </c>
      <c r="Q721" s="7" t="s">
        <v>122</v>
      </c>
      <c r="R721" s="7" t="s">
        <v>122</v>
      </c>
      <c r="S721" s="9" t="s">
        <v>8775</v>
      </c>
      <c r="T721" s="30">
        <v>9782746088368</v>
      </c>
      <c r="U721" s="4" t="s">
        <v>124</v>
      </c>
      <c r="V721" s="29">
        <v>9782746086883</v>
      </c>
      <c r="W721" s="4" t="s">
        <v>125</v>
      </c>
      <c r="X721" s="4" t="s">
        <v>126</v>
      </c>
      <c r="Y721" s="4" t="s">
        <v>112</v>
      </c>
      <c r="Z721" s="29">
        <v>2014</v>
      </c>
      <c r="AA721" s="4" t="s">
        <v>127</v>
      </c>
      <c r="AB721" s="4" t="s">
        <v>260</v>
      </c>
      <c r="AC721" s="4" t="s">
        <v>129</v>
      </c>
      <c r="AD721" s="4" t="s">
        <v>130</v>
      </c>
      <c r="AE721" s="4" t="s">
        <v>131</v>
      </c>
      <c r="AF721" s="4" t="s">
        <v>132</v>
      </c>
      <c r="AG721" s="4" t="s">
        <v>133</v>
      </c>
      <c r="AH721" s="4" t="s">
        <v>134</v>
      </c>
      <c r="AI721" s="4" t="s">
        <v>135</v>
      </c>
      <c r="AJ721" s="4" t="s">
        <v>136</v>
      </c>
      <c r="AK721" s="4" t="s">
        <v>137</v>
      </c>
      <c r="AL721" s="4" t="s">
        <v>138</v>
      </c>
      <c r="AM721" s="4" t="s">
        <v>139</v>
      </c>
      <c r="AN721" s="4" t="s">
        <v>140</v>
      </c>
      <c r="AO721" s="4" t="s">
        <v>141</v>
      </c>
      <c r="AP721" s="4" t="s">
        <v>116</v>
      </c>
      <c r="AQ721" s="4" t="s">
        <v>8776</v>
      </c>
      <c r="AR721" s="4" t="s">
        <v>76</v>
      </c>
      <c r="AS721" s="4" t="s">
        <v>2151</v>
      </c>
      <c r="AT721" s="4" t="s">
        <v>8249</v>
      </c>
      <c r="AU721" s="4" t="s">
        <v>8777</v>
      </c>
      <c r="AV721" s="4" t="s">
        <v>1920</v>
      </c>
      <c r="AW721" s="4" t="s">
        <v>8778</v>
      </c>
      <c r="AX721" s="4" t="s">
        <v>8779</v>
      </c>
      <c r="AY721" s="4" t="s">
        <v>6861</v>
      </c>
      <c r="AZ721" s="4" t="s">
        <v>8780</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8781</v>
      </c>
      <c r="B722" s="4" t="s">
        <v>112</v>
      </c>
      <c r="C722" s="29">
        <v>20241220</v>
      </c>
      <c r="D722" s="4" t="s">
        <v>8782</v>
      </c>
      <c r="E722" s="4" t="s">
        <v>116</v>
      </c>
      <c r="F722" s="4" t="s">
        <v>116</v>
      </c>
      <c r="G722" s="4" t="s">
        <v>116</v>
      </c>
      <c r="H722" s="4" t="s">
        <v>116</v>
      </c>
      <c r="I722" s="4" t="s">
        <v>116</v>
      </c>
      <c r="J722" s="4" t="s">
        <v>116</v>
      </c>
      <c r="K722" s="4" t="s">
        <v>116</v>
      </c>
      <c r="L722" s="4" t="s">
        <v>116</v>
      </c>
      <c r="M722" s="5" t="s">
        <v>8380</v>
      </c>
      <c r="N722" s="5" t="s">
        <v>6942</v>
      </c>
      <c r="O722" s="4" t="s">
        <v>112</v>
      </c>
      <c r="P722" s="6" t="s">
        <v>122</v>
      </c>
      <c r="Q722" s="7" t="s">
        <v>122</v>
      </c>
      <c r="R722" s="7" t="s">
        <v>122</v>
      </c>
      <c r="S722" s="9" t="s">
        <v>8783</v>
      </c>
      <c r="T722" s="30">
        <v>9782746089013</v>
      </c>
      <c r="U722" s="4" t="s">
        <v>124</v>
      </c>
      <c r="V722" s="29">
        <v>9782746087569</v>
      </c>
      <c r="W722" s="4" t="s">
        <v>125</v>
      </c>
      <c r="X722" s="4" t="s">
        <v>126</v>
      </c>
      <c r="Y722" s="4" t="s">
        <v>112</v>
      </c>
      <c r="Z722" s="29">
        <v>2014</v>
      </c>
      <c r="AA722" s="4" t="s">
        <v>127</v>
      </c>
      <c r="AB722" s="4" t="s">
        <v>333</v>
      </c>
      <c r="AC722" s="4" t="s">
        <v>129</v>
      </c>
      <c r="AD722" s="4" t="s">
        <v>130</v>
      </c>
      <c r="AE722" s="4" t="s">
        <v>131</v>
      </c>
      <c r="AF722" s="4" t="s">
        <v>132</v>
      </c>
      <c r="AG722" s="4" t="s">
        <v>133</v>
      </c>
      <c r="AH722" s="4" t="s">
        <v>134</v>
      </c>
      <c r="AI722" s="4" t="s">
        <v>135</v>
      </c>
      <c r="AJ722" s="4" t="s">
        <v>136</v>
      </c>
      <c r="AK722" s="4" t="s">
        <v>137</v>
      </c>
      <c r="AL722" s="4" t="s">
        <v>138</v>
      </c>
      <c r="AM722" s="4" t="s">
        <v>139</v>
      </c>
      <c r="AN722" s="4" t="s">
        <v>140</v>
      </c>
      <c r="AO722" s="4" t="s">
        <v>141</v>
      </c>
      <c r="AP722" s="4" t="s">
        <v>116</v>
      </c>
      <c r="AQ722" s="4" t="s">
        <v>8784</v>
      </c>
      <c r="AR722" s="4" t="s">
        <v>76</v>
      </c>
      <c r="AS722" s="4" t="s">
        <v>4456</v>
      </c>
      <c r="AT722" s="4" t="s">
        <v>4457</v>
      </c>
      <c r="AU722" s="4" t="s">
        <v>8785</v>
      </c>
      <c r="AV722" s="4" t="s">
        <v>8786</v>
      </c>
      <c r="AW722" s="4" t="s">
        <v>8787</v>
      </c>
      <c r="AX722" s="4" t="s">
        <v>3345</v>
      </c>
      <c r="AY722" s="4" t="s">
        <v>8788</v>
      </c>
      <c r="AZ722" s="4" t="s">
        <v>4460</v>
      </c>
      <c r="BA722" s="4" t="s">
        <v>8789</v>
      </c>
      <c r="BB722" s="4" t="s">
        <v>8790</v>
      </c>
      <c r="BC722" s="4" t="s">
        <v>2743</v>
      </c>
      <c r="BD722" s="4" t="s">
        <v>8791</v>
      </c>
      <c r="BE722" s="4" t="s">
        <v>3349</v>
      </c>
      <c r="BF722" s="4" t="s">
        <v>8792</v>
      </c>
      <c r="BG722" s="4" t="s">
        <v>8793</v>
      </c>
      <c r="BH722" s="4" t="s">
        <v>1880</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8794</v>
      </c>
      <c r="B723" s="4" t="s">
        <v>112</v>
      </c>
      <c r="C723" s="29">
        <v>20241220</v>
      </c>
      <c r="D723" s="4" t="s">
        <v>8795</v>
      </c>
      <c r="E723" s="4" t="s">
        <v>8796</v>
      </c>
      <c r="F723" s="4" t="s">
        <v>572</v>
      </c>
      <c r="G723" s="4" t="s">
        <v>116</v>
      </c>
      <c r="H723" s="4" t="s">
        <v>573</v>
      </c>
      <c r="I723" s="4" t="s">
        <v>116</v>
      </c>
      <c r="J723" s="4" t="s">
        <v>116</v>
      </c>
      <c r="K723" s="4" t="s">
        <v>116</v>
      </c>
      <c r="L723" s="4" t="s">
        <v>116</v>
      </c>
      <c r="M723" s="5" t="s">
        <v>8389</v>
      </c>
      <c r="N723" s="5" t="s">
        <v>2748</v>
      </c>
      <c r="O723" s="4" t="s">
        <v>112</v>
      </c>
      <c r="P723" s="6" t="s">
        <v>122</v>
      </c>
      <c r="Q723" s="7" t="s">
        <v>122</v>
      </c>
      <c r="R723" s="7" t="s">
        <v>122</v>
      </c>
      <c r="S723" s="9" t="s">
        <v>8797</v>
      </c>
      <c r="T723" s="30">
        <v>9782746091924</v>
      </c>
      <c r="U723" s="4" t="s">
        <v>124</v>
      </c>
      <c r="V723" s="29">
        <v>9782746091030</v>
      </c>
      <c r="W723" s="4" t="s">
        <v>125</v>
      </c>
      <c r="X723" s="4" t="s">
        <v>126</v>
      </c>
      <c r="Y723" s="4" t="s">
        <v>112</v>
      </c>
      <c r="Z723" s="29">
        <v>2014</v>
      </c>
      <c r="AA723" s="4" t="s">
        <v>127</v>
      </c>
      <c r="AB723" s="4" t="s">
        <v>385</v>
      </c>
      <c r="AC723" s="4" t="s">
        <v>129</v>
      </c>
      <c r="AD723" s="4" t="s">
        <v>130</v>
      </c>
      <c r="AE723" s="4" t="s">
        <v>131</v>
      </c>
      <c r="AF723" s="4" t="s">
        <v>132</v>
      </c>
      <c r="AG723" s="4" t="s">
        <v>133</v>
      </c>
      <c r="AH723" s="4" t="s">
        <v>134</v>
      </c>
      <c r="AI723" s="4" t="s">
        <v>135</v>
      </c>
      <c r="AJ723" s="4" t="s">
        <v>136</v>
      </c>
      <c r="AK723" s="4" t="s">
        <v>137</v>
      </c>
      <c r="AL723" s="4" t="s">
        <v>138</v>
      </c>
      <c r="AM723" s="4" t="s">
        <v>139</v>
      </c>
      <c r="AN723" s="4" t="s">
        <v>140</v>
      </c>
      <c r="AO723" s="4" t="s">
        <v>141</v>
      </c>
      <c r="AP723" s="4" t="s">
        <v>116</v>
      </c>
      <c r="AQ723" s="4" t="s">
        <v>8798</v>
      </c>
      <c r="AR723" s="4" t="s">
        <v>76</v>
      </c>
      <c r="AS723" s="4" t="s">
        <v>8799</v>
      </c>
      <c r="AT723" s="4" t="s">
        <v>1253</v>
      </c>
      <c r="AU723" s="4" t="s">
        <v>8800</v>
      </c>
      <c r="AV723" s="4" t="s">
        <v>8801</v>
      </c>
      <c r="AW723" s="4" t="s">
        <v>8802</v>
      </c>
      <c r="AX723" s="4" t="s">
        <v>8581</v>
      </c>
      <c r="AY723" s="4" t="s">
        <v>6159</v>
      </c>
      <c r="AZ723" s="4" t="s">
        <v>4840</v>
      </c>
      <c r="BA723" s="4" t="s">
        <v>3235</v>
      </c>
      <c r="BB723" s="4" t="s">
        <v>2458</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8803</v>
      </c>
      <c r="B724" s="4" t="s">
        <v>112</v>
      </c>
      <c r="C724" s="29">
        <v>20241220</v>
      </c>
      <c r="D724" s="4" t="s">
        <v>8804</v>
      </c>
      <c r="E724" s="4" t="s">
        <v>8805</v>
      </c>
      <c r="F724" s="4" t="s">
        <v>8806</v>
      </c>
      <c r="G724" s="4" t="s">
        <v>116</v>
      </c>
      <c r="H724" s="4" t="s">
        <v>8807</v>
      </c>
      <c r="I724" s="4" t="s">
        <v>116</v>
      </c>
      <c r="J724" s="4" t="s">
        <v>116</v>
      </c>
      <c r="K724" s="4" t="s">
        <v>116</v>
      </c>
      <c r="L724" s="4" t="s">
        <v>116</v>
      </c>
      <c r="M724" s="5" t="s">
        <v>8596</v>
      </c>
      <c r="N724" s="5" t="s">
        <v>874</v>
      </c>
      <c r="O724" s="4" t="s">
        <v>112</v>
      </c>
      <c r="P724" s="6" t="s">
        <v>122</v>
      </c>
      <c r="Q724" s="7" t="s">
        <v>122</v>
      </c>
      <c r="R724" s="7" t="s">
        <v>122</v>
      </c>
      <c r="S724" s="9" t="s">
        <v>8808</v>
      </c>
      <c r="T724" s="30">
        <v>9782746088412</v>
      </c>
      <c r="U724" s="4" t="s">
        <v>124</v>
      </c>
      <c r="V724" s="29">
        <v>9782746086791</v>
      </c>
      <c r="W724" s="4" t="s">
        <v>125</v>
      </c>
      <c r="X724" s="4" t="s">
        <v>126</v>
      </c>
      <c r="Y724" s="4" t="s">
        <v>112</v>
      </c>
      <c r="Z724" s="29">
        <v>2014</v>
      </c>
      <c r="AA724" s="4" t="s">
        <v>127</v>
      </c>
      <c r="AB724" s="4" t="s">
        <v>876</v>
      </c>
      <c r="AC724" s="4" t="s">
        <v>129</v>
      </c>
      <c r="AD724" s="4" t="s">
        <v>130</v>
      </c>
      <c r="AE724" s="4" t="s">
        <v>131</v>
      </c>
      <c r="AF724" s="4" t="s">
        <v>132</v>
      </c>
      <c r="AG724" s="4" t="s">
        <v>133</v>
      </c>
      <c r="AH724" s="4" t="s">
        <v>134</v>
      </c>
      <c r="AI724" s="4" t="s">
        <v>135</v>
      </c>
      <c r="AJ724" s="4" t="s">
        <v>136</v>
      </c>
      <c r="AK724" s="4" t="s">
        <v>137</v>
      </c>
      <c r="AL724" s="4" t="s">
        <v>138</v>
      </c>
      <c r="AM724" s="4" t="s">
        <v>139</v>
      </c>
      <c r="AN724" s="4" t="s">
        <v>140</v>
      </c>
      <c r="AO724" s="4" t="s">
        <v>141</v>
      </c>
      <c r="AP724" s="4" t="s">
        <v>116</v>
      </c>
      <c r="AQ724" s="4" t="s">
        <v>8809</v>
      </c>
      <c r="AR724" s="4" t="s">
        <v>76</v>
      </c>
      <c r="AS724" s="4" t="s">
        <v>8810</v>
      </c>
      <c r="AT724" s="4" t="s">
        <v>6251</v>
      </c>
      <c r="AU724" s="4" t="s">
        <v>8811</v>
      </c>
      <c r="AV724" s="4" t="s">
        <v>3452</v>
      </c>
      <c r="AW724" s="4" t="s">
        <v>8812</v>
      </c>
      <c r="AX724" s="4" t="s">
        <v>8813</v>
      </c>
      <c r="AY724" s="4" t="s">
        <v>2826</v>
      </c>
      <c r="AZ724" s="4" t="s">
        <v>8814</v>
      </c>
      <c r="BA724" s="4" t="s">
        <v>8815</v>
      </c>
      <c r="BB724" s="4" t="s">
        <v>8816</v>
      </c>
      <c r="BC724" s="4" t="s">
        <v>8817</v>
      </c>
      <c r="BD724" s="4" t="s">
        <v>3640</v>
      </c>
      <c r="BE724" s="4" t="s">
        <v>8818</v>
      </c>
      <c r="BF724" s="4" t="s">
        <v>8819</v>
      </c>
      <c r="BG724" s="4" t="s">
        <v>3079</v>
      </c>
      <c r="BH724" s="4" t="s">
        <v>4211</v>
      </c>
      <c r="BI724" s="4" t="s">
        <v>8820</v>
      </c>
      <c r="BJ724" s="4" t="s">
        <v>8821</v>
      </c>
      <c r="BK724" s="4" t="s">
        <v>8822</v>
      </c>
      <c r="BL724" s="4" t="s">
        <v>1538</v>
      </c>
      <c r="BM724" s="4" t="s">
        <v>8823</v>
      </c>
      <c r="BN724" s="4" t="s">
        <v>8824</v>
      </c>
      <c r="BO724" s="4" t="s">
        <v>8825</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8826</v>
      </c>
      <c r="B725" s="4" t="s">
        <v>112</v>
      </c>
      <c r="C725" s="29">
        <v>20241220</v>
      </c>
      <c r="D725" s="4" t="s">
        <v>8827</v>
      </c>
      <c r="E725" s="4" t="s">
        <v>8828</v>
      </c>
      <c r="F725" s="4" t="s">
        <v>6376</v>
      </c>
      <c r="G725" s="4" t="s">
        <v>116</v>
      </c>
      <c r="H725" s="4" t="s">
        <v>6377</v>
      </c>
      <c r="I725" s="4" t="s">
        <v>116</v>
      </c>
      <c r="J725" s="4" t="s">
        <v>116</v>
      </c>
      <c r="K725" s="4" t="s">
        <v>116</v>
      </c>
      <c r="L725" s="4" t="s">
        <v>116</v>
      </c>
      <c r="M725" s="5" t="s">
        <v>8424</v>
      </c>
      <c r="N725" s="5" t="s">
        <v>8829</v>
      </c>
      <c r="O725" s="4" t="s">
        <v>112</v>
      </c>
      <c r="P725" s="6" t="s">
        <v>122</v>
      </c>
      <c r="Q725" s="7" t="s">
        <v>122</v>
      </c>
      <c r="R725" s="7" t="s">
        <v>122</v>
      </c>
      <c r="S725" s="9" t="s">
        <v>8830</v>
      </c>
      <c r="T725" s="30">
        <v>9782746090897</v>
      </c>
      <c r="U725" s="4" t="s">
        <v>124</v>
      </c>
      <c r="V725" s="29">
        <v>9782746089273</v>
      </c>
      <c r="W725" s="4" t="s">
        <v>125</v>
      </c>
      <c r="X725" s="4" t="s">
        <v>126</v>
      </c>
      <c r="Y725" s="4" t="s">
        <v>112</v>
      </c>
      <c r="Z725" s="29">
        <v>2014</v>
      </c>
      <c r="AA725" s="4" t="s">
        <v>127</v>
      </c>
      <c r="AB725" s="4" t="s">
        <v>152</v>
      </c>
      <c r="AC725" s="4" t="s">
        <v>129</v>
      </c>
      <c r="AD725" s="4" t="s">
        <v>130</v>
      </c>
      <c r="AE725" s="4" t="s">
        <v>131</v>
      </c>
      <c r="AF725" s="4" t="s">
        <v>132</v>
      </c>
      <c r="AG725" s="4" t="s">
        <v>133</v>
      </c>
      <c r="AH725" s="4" t="s">
        <v>134</v>
      </c>
      <c r="AI725" s="4" t="s">
        <v>135</v>
      </c>
      <c r="AJ725" s="4" t="s">
        <v>136</v>
      </c>
      <c r="AK725" s="4" t="s">
        <v>137</v>
      </c>
      <c r="AL725" s="4" t="s">
        <v>138</v>
      </c>
      <c r="AM725" s="4" t="s">
        <v>139</v>
      </c>
      <c r="AN725" s="4" t="s">
        <v>140</v>
      </c>
      <c r="AO725" s="4" t="s">
        <v>141</v>
      </c>
      <c r="AP725" s="4" t="s">
        <v>116</v>
      </c>
      <c r="AQ725" s="4" t="s">
        <v>8831</v>
      </c>
      <c r="AR725" s="4" t="s">
        <v>76</v>
      </c>
      <c r="AS725" s="4" t="s">
        <v>1616</v>
      </c>
      <c r="AT725" s="4" t="s">
        <v>1648</v>
      </c>
      <c r="AU725" s="4" t="s">
        <v>8832</v>
      </c>
      <c r="AV725" s="4" t="s">
        <v>1923</v>
      </c>
      <c r="AW725" s="4" t="s">
        <v>2564</v>
      </c>
      <c r="AX725" s="4" t="s">
        <v>6380</v>
      </c>
      <c r="AY725" s="4" t="s">
        <v>2240</v>
      </c>
      <c r="AZ725" s="4" t="s">
        <v>6381</v>
      </c>
      <c r="BA725" s="4" t="s">
        <v>8833</v>
      </c>
      <c r="BB725" s="4" t="s">
        <v>1928</v>
      </c>
      <c r="BC725" s="4" t="s">
        <v>6384</v>
      </c>
      <c r="BD725" s="4" t="s">
        <v>6385</v>
      </c>
      <c r="BE725" s="4" t="s">
        <v>6386</v>
      </c>
      <c r="BF725" s="4" t="s">
        <v>6387</v>
      </c>
      <c r="BG725" s="4" t="s">
        <v>714</v>
      </c>
      <c r="BH725" s="4" t="s">
        <v>6598</v>
      </c>
      <c r="BI725" s="4" t="s">
        <v>8834</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8835</v>
      </c>
      <c r="B726" s="4" t="s">
        <v>112</v>
      </c>
      <c r="C726" s="29">
        <v>20241220</v>
      </c>
      <c r="D726" s="4" t="s">
        <v>8836</v>
      </c>
      <c r="E726" s="4" t="s">
        <v>1767</v>
      </c>
      <c r="F726" s="4" t="s">
        <v>1768</v>
      </c>
      <c r="G726" s="4" t="s">
        <v>116</v>
      </c>
      <c r="H726" s="4" t="s">
        <v>1769</v>
      </c>
      <c r="I726" s="4" t="s">
        <v>116</v>
      </c>
      <c r="J726" s="4" t="s">
        <v>116</v>
      </c>
      <c r="K726" s="4" t="s">
        <v>116</v>
      </c>
      <c r="L726" s="4" t="s">
        <v>116</v>
      </c>
      <c r="M726" s="5" t="s">
        <v>8368</v>
      </c>
      <c r="N726" s="5" t="s">
        <v>6705</v>
      </c>
      <c r="O726" s="4" t="s">
        <v>112</v>
      </c>
      <c r="P726" s="6" t="s">
        <v>122</v>
      </c>
      <c r="Q726" s="7" t="s">
        <v>122</v>
      </c>
      <c r="R726" s="7" t="s">
        <v>122</v>
      </c>
      <c r="S726" s="9" t="s">
        <v>8837</v>
      </c>
      <c r="T726" s="30">
        <v>9782746092945</v>
      </c>
      <c r="U726" s="4" t="s">
        <v>124</v>
      </c>
      <c r="V726" s="29">
        <v>9782746090156</v>
      </c>
      <c r="W726" s="4" t="s">
        <v>125</v>
      </c>
      <c r="X726" s="4" t="s">
        <v>126</v>
      </c>
      <c r="Y726" s="4" t="s">
        <v>112</v>
      </c>
      <c r="Z726" s="29">
        <v>2014</v>
      </c>
      <c r="AA726" s="4" t="s">
        <v>127</v>
      </c>
      <c r="AB726" s="4" t="s">
        <v>914</v>
      </c>
      <c r="AC726" s="4" t="s">
        <v>129</v>
      </c>
      <c r="AD726" s="4" t="s">
        <v>130</v>
      </c>
      <c r="AE726" s="4" t="s">
        <v>131</v>
      </c>
      <c r="AF726" s="4" t="s">
        <v>132</v>
      </c>
      <c r="AG726" s="4" t="s">
        <v>133</v>
      </c>
      <c r="AH726" s="4" t="s">
        <v>134</v>
      </c>
      <c r="AI726" s="4" t="s">
        <v>135</v>
      </c>
      <c r="AJ726" s="4" t="s">
        <v>136</v>
      </c>
      <c r="AK726" s="4" t="s">
        <v>137</v>
      </c>
      <c r="AL726" s="4" t="s">
        <v>138</v>
      </c>
      <c r="AM726" s="4" t="s">
        <v>139</v>
      </c>
      <c r="AN726" s="4" t="s">
        <v>140</v>
      </c>
      <c r="AO726" s="4" t="s">
        <v>141</v>
      </c>
      <c r="AP726" s="4" t="s">
        <v>116</v>
      </c>
      <c r="AQ726" s="4" t="s">
        <v>8838</v>
      </c>
      <c r="AR726" s="4" t="s">
        <v>76</v>
      </c>
      <c r="AS726" s="4" t="s">
        <v>5517</v>
      </c>
      <c r="AT726" s="4" t="s">
        <v>1336</v>
      </c>
      <c r="AU726" s="4" t="s">
        <v>312</v>
      </c>
      <c r="AV726" s="4" t="s">
        <v>2347</v>
      </c>
      <c r="AW726" s="4" t="s">
        <v>313</v>
      </c>
      <c r="AX726" s="4" t="s">
        <v>5519</v>
      </c>
      <c r="AY726" s="4" t="s">
        <v>8839</v>
      </c>
      <c r="AZ726" s="4" t="s">
        <v>2351</v>
      </c>
      <c r="BA726" s="4" t="s">
        <v>772</v>
      </c>
      <c r="BB726" s="4" t="s">
        <v>5521</v>
      </c>
      <c r="BC726" s="4" t="s">
        <v>5522</v>
      </c>
      <c r="BD726" s="4" t="s">
        <v>5523</v>
      </c>
      <c r="BE726" s="4" t="s">
        <v>5524</v>
      </c>
      <c r="BF726" s="4" t="s">
        <v>1075</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8840</v>
      </c>
      <c r="B727" s="4" t="s">
        <v>112</v>
      </c>
      <c r="C727" s="29">
        <v>20241220</v>
      </c>
      <c r="D727" s="4" t="s">
        <v>8841</v>
      </c>
      <c r="E727" s="4" t="s">
        <v>8842</v>
      </c>
      <c r="F727" s="4" t="s">
        <v>8843</v>
      </c>
      <c r="G727" s="4" t="s">
        <v>116</v>
      </c>
      <c r="H727" s="4" t="s">
        <v>8844</v>
      </c>
      <c r="I727" s="4" t="s">
        <v>116</v>
      </c>
      <c r="J727" s="4" t="s">
        <v>116</v>
      </c>
      <c r="K727" s="4" t="s">
        <v>116</v>
      </c>
      <c r="L727" s="4" t="s">
        <v>116</v>
      </c>
      <c r="M727" s="5" t="s">
        <v>8532</v>
      </c>
      <c r="N727" s="5" t="s">
        <v>2222</v>
      </c>
      <c r="O727" s="4" t="s">
        <v>112</v>
      </c>
      <c r="P727" s="6" t="s">
        <v>122</v>
      </c>
      <c r="Q727" s="7" t="s">
        <v>122</v>
      </c>
      <c r="R727" s="7" t="s">
        <v>122</v>
      </c>
      <c r="S727" s="9" t="s">
        <v>8845</v>
      </c>
      <c r="T727" s="30">
        <v>9782746092440</v>
      </c>
      <c r="U727" s="4" t="s">
        <v>124</v>
      </c>
      <c r="V727" s="29">
        <v>9782746091146</v>
      </c>
      <c r="W727" s="4" t="s">
        <v>125</v>
      </c>
      <c r="X727" s="4" t="s">
        <v>126</v>
      </c>
      <c r="Y727" s="4" t="s">
        <v>112</v>
      </c>
      <c r="Z727" s="29">
        <v>2014</v>
      </c>
      <c r="AA727" s="4" t="s">
        <v>127</v>
      </c>
      <c r="AB727" s="4" t="s">
        <v>152</v>
      </c>
      <c r="AC727" s="4" t="s">
        <v>129</v>
      </c>
      <c r="AD727" s="4" t="s">
        <v>130</v>
      </c>
      <c r="AE727" s="4" t="s">
        <v>131</v>
      </c>
      <c r="AF727" s="4" t="s">
        <v>132</v>
      </c>
      <c r="AG727" s="4" t="s">
        <v>133</v>
      </c>
      <c r="AH727" s="4" t="s">
        <v>134</v>
      </c>
      <c r="AI727" s="4" t="s">
        <v>135</v>
      </c>
      <c r="AJ727" s="4" t="s">
        <v>136</v>
      </c>
      <c r="AK727" s="4" t="s">
        <v>137</v>
      </c>
      <c r="AL727" s="4" t="s">
        <v>138</v>
      </c>
      <c r="AM727" s="4" t="s">
        <v>139</v>
      </c>
      <c r="AN727" s="4" t="s">
        <v>140</v>
      </c>
      <c r="AO727" s="4" t="s">
        <v>141</v>
      </c>
      <c r="AP727" s="4" t="s">
        <v>116</v>
      </c>
      <c r="AQ727" s="4" t="s">
        <v>8846</v>
      </c>
      <c r="AR727" s="4" t="s">
        <v>76</v>
      </c>
      <c r="AS727" s="4" t="s">
        <v>8847</v>
      </c>
      <c r="AT727" s="4" t="s">
        <v>8848</v>
      </c>
      <c r="AU727" s="4" t="s">
        <v>282</v>
      </c>
      <c r="AV727" s="4" t="s">
        <v>2645</v>
      </c>
      <c r="AW727" s="4" t="s">
        <v>2647</v>
      </c>
      <c r="AX727" s="4" t="s">
        <v>8849</v>
      </c>
      <c r="AY727" s="4" t="s">
        <v>6476</v>
      </c>
      <c r="AZ727" s="4" t="s">
        <v>8850</v>
      </c>
      <c r="BA727" s="4" t="s">
        <v>2181</v>
      </c>
      <c r="BB727" s="4" t="s">
        <v>8851</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8852</v>
      </c>
      <c r="B728" s="4" t="s">
        <v>112</v>
      </c>
      <c r="C728" s="29">
        <v>20241220</v>
      </c>
      <c r="D728" s="4" t="s">
        <v>8853</v>
      </c>
      <c r="E728" s="4" t="s">
        <v>8854</v>
      </c>
      <c r="F728" s="4" t="s">
        <v>1331</v>
      </c>
      <c r="G728" s="4" t="s">
        <v>116</v>
      </c>
      <c r="H728" s="4" t="s">
        <v>1332</v>
      </c>
      <c r="I728" s="4" t="s">
        <v>116</v>
      </c>
      <c r="J728" s="4" t="s">
        <v>116</v>
      </c>
      <c r="K728" s="4" t="s">
        <v>116</v>
      </c>
      <c r="L728" s="4" t="s">
        <v>116</v>
      </c>
      <c r="M728" s="5" t="s">
        <v>8405</v>
      </c>
      <c r="N728" s="5" t="s">
        <v>3441</v>
      </c>
      <c r="O728" s="4" t="s">
        <v>112</v>
      </c>
      <c r="P728" s="6" t="s">
        <v>122</v>
      </c>
      <c r="Q728" s="7" t="s">
        <v>122</v>
      </c>
      <c r="R728" s="7" t="s">
        <v>122</v>
      </c>
      <c r="S728" s="9" t="s">
        <v>8855</v>
      </c>
      <c r="T728" s="30">
        <v>9782746089624</v>
      </c>
      <c r="U728" s="4" t="s">
        <v>124</v>
      </c>
      <c r="V728" s="29">
        <v>9782746088498</v>
      </c>
      <c r="W728" s="4" t="s">
        <v>125</v>
      </c>
      <c r="X728" s="4" t="s">
        <v>126</v>
      </c>
      <c r="Y728" s="4" t="s">
        <v>112</v>
      </c>
      <c r="Z728" s="29">
        <v>2014</v>
      </c>
      <c r="AA728" s="4" t="s">
        <v>127</v>
      </c>
      <c r="AB728" s="4" t="s">
        <v>576</v>
      </c>
      <c r="AC728" s="4" t="s">
        <v>129</v>
      </c>
      <c r="AD728" s="4" t="s">
        <v>130</v>
      </c>
      <c r="AE728" s="4" t="s">
        <v>131</v>
      </c>
      <c r="AF728" s="4" t="s">
        <v>132</v>
      </c>
      <c r="AG728" s="4" t="s">
        <v>133</v>
      </c>
      <c r="AH728" s="4" t="s">
        <v>134</v>
      </c>
      <c r="AI728" s="4" t="s">
        <v>135</v>
      </c>
      <c r="AJ728" s="4" t="s">
        <v>136</v>
      </c>
      <c r="AK728" s="4" t="s">
        <v>137</v>
      </c>
      <c r="AL728" s="4" t="s">
        <v>138</v>
      </c>
      <c r="AM728" s="4" t="s">
        <v>139</v>
      </c>
      <c r="AN728" s="4" t="s">
        <v>140</v>
      </c>
      <c r="AO728" s="4" t="s">
        <v>141</v>
      </c>
      <c r="AP728" s="4" t="s">
        <v>116</v>
      </c>
      <c r="AQ728" s="4" t="s">
        <v>8856</v>
      </c>
      <c r="AR728" s="4" t="s">
        <v>76</v>
      </c>
      <c r="AS728" s="4" t="s">
        <v>3475</v>
      </c>
      <c r="AT728" s="4" t="s">
        <v>8857</v>
      </c>
      <c r="AU728" s="4" t="s">
        <v>2004</v>
      </c>
      <c r="AV728" s="4" t="s">
        <v>2208</v>
      </c>
      <c r="AW728" s="4" t="s">
        <v>3478</v>
      </c>
      <c r="AX728" s="4" t="s">
        <v>2209</v>
      </c>
      <c r="AY728" s="4" t="s">
        <v>2210</v>
      </c>
      <c r="AZ728" s="4" t="s">
        <v>2211</v>
      </c>
      <c r="BA728" s="4" t="s">
        <v>2212</v>
      </c>
      <c r="BB728" s="4" t="s">
        <v>8858</v>
      </c>
      <c r="BC728" s="4" t="s">
        <v>8859</v>
      </c>
      <c r="BD728" s="4" t="s">
        <v>3482</v>
      </c>
      <c r="BE728" s="4" t="s">
        <v>1340</v>
      </c>
      <c r="BF728" s="4" t="s">
        <v>587</v>
      </c>
      <c r="BG728" s="4" t="s">
        <v>2216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8860</v>
      </c>
      <c r="B729" s="4" t="s">
        <v>112</v>
      </c>
      <c r="C729" s="29">
        <v>20241220</v>
      </c>
      <c r="D729" s="4" t="s">
        <v>8861</v>
      </c>
      <c r="E729" s="4" t="s">
        <v>8862</v>
      </c>
      <c r="F729" s="4" t="s">
        <v>8863</v>
      </c>
      <c r="G729" s="4" t="s">
        <v>116</v>
      </c>
      <c r="H729" s="4" t="s">
        <v>8864</v>
      </c>
      <c r="I729" s="4" t="s">
        <v>7485</v>
      </c>
      <c r="J729" s="4" t="s">
        <v>116</v>
      </c>
      <c r="K729" s="4" t="s">
        <v>116</v>
      </c>
      <c r="L729" s="4" t="s">
        <v>116</v>
      </c>
      <c r="M729" s="5" t="s">
        <v>8436</v>
      </c>
      <c r="N729" s="5" t="s">
        <v>8865</v>
      </c>
      <c r="O729" s="4" t="s">
        <v>112</v>
      </c>
      <c r="P729" s="6" t="s">
        <v>122</v>
      </c>
      <c r="Q729" s="7" t="s">
        <v>122</v>
      </c>
      <c r="R729" s="7" t="s">
        <v>122</v>
      </c>
      <c r="S729" s="9" t="s">
        <v>8866</v>
      </c>
      <c r="T729" s="30">
        <v>9782746087255</v>
      </c>
      <c r="U729" s="4" t="s">
        <v>124</v>
      </c>
      <c r="V729" s="29">
        <v>9782746085978</v>
      </c>
      <c r="W729" s="4" t="s">
        <v>125</v>
      </c>
      <c r="X729" s="4" t="s">
        <v>126</v>
      </c>
      <c r="Y729" s="4" t="s">
        <v>112</v>
      </c>
      <c r="Z729" s="29">
        <v>2014</v>
      </c>
      <c r="AA729" s="4" t="s">
        <v>127</v>
      </c>
      <c r="AB729" s="4" t="s">
        <v>1043</v>
      </c>
      <c r="AC729" s="4" t="s">
        <v>129</v>
      </c>
      <c r="AD729" s="4" t="s">
        <v>130</v>
      </c>
      <c r="AE729" s="4" t="s">
        <v>131</v>
      </c>
      <c r="AF729" s="4" t="s">
        <v>132</v>
      </c>
      <c r="AG729" s="4" t="s">
        <v>133</v>
      </c>
      <c r="AH729" s="4" t="s">
        <v>134</v>
      </c>
      <c r="AI729" s="4" t="s">
        <v>135</v>
      </c>
      <c r="AJ729" s="4" t="s">
        <v>136</v>
      </c>
      <c r="AK729" s="4" t="s">
        <v>137</v>
      </c>
      <c r="AL729" s="4" t="s">
        <v>138</v>
      </c>
      <c r="AM729" s="4" t="s">
        <v>139</v>
      </c>
      <c r="AN729" s="4" t="s">
        <v>140</v>
      </c>
      <c r="AO729" s="4" t="s">
        <v>141</v>
      </c>
      <c r="AP729" s="4" t="s">
        <v>116</v>
      </c>
      <c r="AQ729" s="4" t="s">
        <v>8867</v>
      </c>
      <c r="AR729" s="4" t="s">
        <v>76</v>
      </c>
      <c r="AS729" s="29">
        <v>70688</v>
      </c>
      <c r="AT729" s="4" t="s">
        <v>1045</v>
      </c>
      <c r="AU729" s="4" t="s">
        <v>8868</v>
      </c>
      <c r="AV729" s="4" t="s">
        <v>7028</v>
      </c>
      <c r="AW729" s="4" t="s">
        <v>7029</v>
      </c>
      <c r="AX729" s="4" t="s">
        <v>7489</v>
      </c>
      <c r="AY729" s="4" t="s">
        <v>7030</v>
      </c>
      <c r="AZ729" s="4" t="s">
        <v>486</v>
      </c>
      <c r="BA729" s="4" t="s">
        <v>8869</v>
      </c>
      <c r="BB729" s="4" t="s">
        <v>7031</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8870</v>
      </c>
      <c r="B730" s="4" t="s">
        <v>112</v>
      </c>
      <c r="C730" s="29">
        <v>20241220</v>
      </c>
      <c r="D730" s="4" t="s">
        <v>8871</v>
      </c>
      <c r="E730" s="4" t="s">
        <v>8184</v>
      </c>
      <c r="F730" s="4" t="s">
        <v>8185</v>
      </c>
      <c r="G730" s="4" t="s">
        <v>116</v>
      </c>
      <c r="H730" s="4" t="s">
        <v>306</v>
      </c>
      <c r="I730" s="4" t="s">
        <v>116</v>
      </c>
      <c r="J730" s="4" t="s">
        <v>116</v>
      </c>
      <c r="K730" s="4" t="s">
        <v>116</v>
      </c>
      <c r="L730" s="4" t="s">
        <v>116</v>
      </c>
      <c r="M730" s="5" t="s">
        <v>8532</v>
      </c>
      <c r="N730" s="5" t="s">
        <v>8872</v>
      </c>
      <c r="O730" s="4" t="s">
        <v>112</v>
      </c>
      <c r="P730" s="6" t="s">
        <v>122</v>
      </c>
      <c r="Q730" s="7" t="s">
        <v>122</v>
      </c>
      <c r="R730" s="7" t="s">
        <v>122</v>
      </c>
      <c r="S730" s="9" t="s">
        <v>8873</v>
      </c>
      <c r="T730" s="30">
        <v>9782746092464</v>
      </c>
      <c r="U730" s="4" t="s">
        <v>124</v>
      </c>
      <c r="V730" s="29">
        <v>9782746091153</v>
      </c>
      <c r="W730" s="4" t="s">
        <v>125</v>
      </c>
      <c r="X730" s="4" t="s">
        <v>126</v>
      </c>
      <c r="Y730" s="4" t="s">
        <v>112</v>
      </c>
      <c r="Z730" s="29">
        <v>2014</v>
      </c>
      <c r="AA730" s="4" t="s">
        <v>127</v>
      </c>
      <c r="AB730" s="4" t="s">
        <v>164</v>
      </c>
      <c r="AC730" s="4" t="s">
        <v>129</v>
      </c>
      <c r="AD730" s="4" t="s">
        <v>130</v>
      </c>
      <c r="AE730" s="4" t="s">
        <v>131</v>
      </c>
      <c r="AF730" s="4" t="s">
        <v>132</v>
      </c>
      <c r="AG730" s="4" t="s">
        <v>133</v>
      </c>
      <c r="AH730" s="4" t="s">
        <v>134</v>
      </c>
      <c r="AI730" s="4" t="s">
        <v>135</v>
      </c>
      <c r="AJ730" s="4" t="s">
        <v>136</v>
      </c>
      <c r="AK730" s="4" t="s">
        <v>137</v>
      </c>
      <c r="AL730" s="4" t="s">
        <v>138</v>
      </c>
      <c r="AM730" s="4" t="s">
        <v>139</v>
      </c>
      <c r="AN730" s="4" t="s">
        <v>140</v>
      </c>
      <c r="AO730" s="4" t="s">
        <v>141</v>
      </c>
      <c r="AP730" s="4" t="s">
        <v>116</v>
      </c>
      <c r="AQ730" s="4" t="s">
        <v>8874</v>
      </c>
      <c r="AR730" s="4" t="s">
        <v>76</v>
      </c>
      <c r="AS730" s="4" t="s">
        <v>310</v>
      </c>
      <c r="AT730" s="4" t="s">
        <v>311</v>
      </c>
      <c r="AU730" s="4" t="s">
        <v>312</v>
      </c>
      <c r="AV730" s="4" t="s">
        <v>313</v>
      </c>
      <c r="AW730" s="4" t="s">
        <v>314</v>
      </c>
      <c r="AX730" s="4" t="s">
        <v>8875</v>
      </c>
      <c r="AY730" s="4" t="s">
        <v>315</v>
      </c>
      <c r="AZ730" s="4" t="s">
        <v>316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8876</v>
      </c>
      <c r="B731" s="4" t="s">
        <v>112</v>
      </c>
      <c r="C731" s="29">
        <v>20241220</v>
      </c>
      <c r="D731" s="4" t="s">
        <v>8877</v>
      </c>
      <c r="E731" s="4" t="s">
        <v>6514</v>
      </c>
      <c r="F731" s="4" t="s">
        <v>780</v>
      </c>
      <c r="G731" s="4" t="s">
        <v>116</v>
      </c>
      <c r="H731" s="4" t="s">
        <v>781</v>
      </c>
      <c r="I731" s="4" t="s">
        <v>116</v>
      </c>
      <c r="J731" s="4" t="s">
        <v>116</v>
      </c>
      <c r="K731" s="4" t="s">
        <v>116</v>
      </c>
      <c r="L731" s="4" t="s">
        <v>116</v>
      </c>
      <c r="M731" s="5" t="s">
        <v>8380</v>
      </c>
      <c r="N731" s="5" t="s">
        <v>8878</v>
      </c>
      <c r="O731" s="4" t="s">
        <v>112</v>
      </c>
      <c r="P731" s="6" t="s">
        <v>122</v>
      </c>
      <c r="Q731" s="7" t="s">
        <v>122</v>
      </c>
      <c r="R731" s="7" t="s">
        <v>122</v>
      </c>
      <c r="S731" s="9" t="s">
        <v>8879</v>
      </c>
      <c r="T731" s="30">
        <v>9782746088863</v>
      </c>
      <c r="U731" s="4" t="s">
        <v>124</v>
      </c>
      <c r="V731" s="29">
        <v>9782746087675</v>
      </c>
      <c r="W731" s="4" t="s">
        <v>125</v>
      </c>
      <c r="X731" s="4" t="s">
        <v>126</v>
      </c>
      <c r="Y731" s="4" t="s">
        <v>112</v>
      </c>
      <c r="Z731" s="29">
        <v>2014</v>
      </c>
      <c r="AA731" s="4" t="s">
        <v>127</v>
      </c>
      <c r="AB731" s="4" t="s">
        <v>152</v>
      </c>
      <c r="AC731" s="4" t="s">
        <v>129</v>
      </c>
      <c r="AD731" s="4" t="s">
        <v>130</v>
      </c>
      <c r="AE731" s="4" t="s">
        <v>131</v>
      </c>
      <c r="AF731" s="4" t="s">
        <v>132</v>
      </c>
      <c r="AG731" s="4" t="s">
        <v>133</v>
      </c>
      <c r="AH731" s="4" t="s">
        <v>134</v>
      </c>
      <c r="AI731" s="4" t="s">
        <v>135</v>
      </c>
      <c r="AJ731" s="4" t="s">
        <v>136</v>
      </c>
      <c r="AK731" s="4" t="s">
        <v>137</v>
      </c>
      <c r="AL731" s="4" t="s">
        <v>138</v>
      </c>
      <c r="AM731" s="4" t="s">
        <v>139</v>
      </c>
      <c r="AN731" s="4" t="s">
        <v>140</v>
      </c>
      <c r="AO731" s="4" t="s">
        <v>141</v>
      </c>
      <c r="AP731" s="4" t="s">
        <v>116</v>
      </c>
      <c r="AQ731" s="4" t="s">
        <v>8880</v>
      </c>
      <c r="AR731" s="4" t="s">
        <v>76</v>
      </c>
      <c r="AS731" s="4" t="s">
        <v>480</v>
      </c>
      <c r="AT731" s="4" t="s">
        <v>723</v>
      </c>
      <c r="AU731" s="4" t="s">
        <v>2179</v>
      </c>
      <c r="AV731" s="4" t="s">
        <v>282</v>
      </c>
      <c r="AW731" s="4" t="s">
        <v>8881</v>
      </c>
      <c r="AX731" s="4" t="s">
        <v>485</v>
      </c>
      <c r="AY731" s="4" t="s">
        <v>6518</v>
      </c>
      <c r="AZ731" s="4" t="s">
        <v>8882</v>
      </c>
      <c r="BA731" s="4" t="s">
        <v>2181</v>
      </c>
      <c r="BB731" s="4" t="s">
        <v>8071</v>
      </c>
      <c r="BC731" s="4" t="s">
        <v>2184</v>
      </c>
      <c r="BD731" s="4" t="s">
        <v>2185</v>
      </c>
      <c r="BE731" s="4" t="s">
        <v>714</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8883</v>
      </c>
      <c r="B732" s="4" t="s">
        <v>112</v>
      </c>
      <c r="C732" s="29">
        <v>20241220</v>
      </c>
      <c r="D732" s="4" t="s">
        <v>8884</v>
      </c>
      <c r="E732" s="4" t="s">
        <v>8885</v>
      </c>
      <c r="F732" s="4" t="s">
        <v>8886</v>
      </c>
      <c r="G732" s="4" t="s">
        <v>116</v>
      </c>
      <c r="H732" s="4" t="s">
        <v>8887</v>
      </c>
      <c r="I732" s="4" t="s">
        <v>8888</v>
      </c>
      <c r="J732" s="4" t="s">
        <v>116</v>
      </c>
      <c r="K732" s="4" t="s">
        <v>116</v>
      </c>
      <c r="L732" s="4" t="s">
        <v>116</v>
      </c>
      <c r="M732" s="5" t="s">
        <v>8556</v>
      </c>
      <c r="N732" s="5" t="s">
        <v>1320</v>
      </c>
      <c r="O732" s="4" t="s">
        <v>112</v>
      </c>
      <c r="P732" s="6" t="s">
        <v>122</v>
      </c>
      <c r="Q732" s="7" t="s">
        <v>122</v>
      </c>
      <c r="R732" s="7" t="s">
        <v>122</v>
      </c>
      <c r="S732" s="9" t="s">
        <v>8889</v>
      </c>
      <c r="T732" s="30">
        <v>9782746093546</v>
      </c>
      <c r="U732" s="4" t="s">
        <v>124</v>
      </c>
      <c r="V732" s="29">
        <v>9782746092136</v>
      </c>
      <c r="W732" s="4" t="s">
        <v>125</v>
      </c>
      <c r="X732" s="4" t="s">
        <v>126</v>
      </c>
      <c r="Y732" s="4" t="s">
        <v>112</v>
      </c>
      <c r="Z732" s="29">
        <v>2014</v>
      </c>
      <c r="AA732" s="4" t="s">
        <v>127</v>
      </c>
      <c r="AB732" s="4" t="s">
        <v>1043</v>
      </c>
      <c r="AC732" s="4" t="s">
        <v>129</v>
      </c>
      <c r="AD732" s="4" t="s">
        <v>130</v>
      </c>
      <c r="AE732" s="4" t="s">
        <v>131</v>
      </c>
      <c r="AF732" s="4" t="s">
        <v>132</v>
      </c>
      <c r="AG732" s="4" t="s">
        <v>133</v>
      </c>
      <c r="AH732" s="4" t="s">
        <v>134</v>
      </c>
      <c r="AI732" s="4" t="s">
        <v>135</v>
      </c>
      <c r="AJ732" s="4" t="s">
        <v>136</v>
      </c>
      <c r="AK732" s="4" t="s">
        <v>137</v>
      </c>
      <c r="AL732" s="4" t="s">
        <v>138</v>
      </c>
      <c r="AM732" s="4" t="s">
        <v>139</v>
      </c>
      <c r="AN732" s="4" t="s">
        <v>140</v>
      </c>
      <c r="AO732" s="4" t="s">
        <v>141</v>
      </c>
      <c r="AP732" s="4" t="s">
        <v>116</v>
      </c>
      <c r="AQ732" s="4" t="s">
        <v>8890</v>
      </c>
      <c r="AR732" s="4" t="s">
        <v>76</v>
      </c>
      <c r="AS732" s="29">
        <v>640</v>
      </c>
      <c r="AT732" s="4" t="s">
        <v>3717</v>
      </c>
      <c r="AU732" s="4" t="s">
        <v>8891</v>
      </c>
      <c r="AV732" s="4" t="s">
        <v>3719</v>
      </c>
      <c r="AW732" s="4" t="s">
        <v>3720</v>
      </c>
      <c r="AX732" s="4" t="s">
        <v>2332</v>
      </c>
      <c r="AY732" s="4" t="s">
        <v>8892</v>
      </c>
      <c r="AZ732" s="4" t="s">
        <v>8893</v>
      </c>
      <c r="BA732" s="4" t="s">
        <v>8894</v>
      </c>
      <c r="BB732" s="4" t="s">
        <v>8895</v>
      </c>
      <c r="BC732" s="29">
        <v>802</v>
      </c>
      <c r="BD732" s="4" t="s">
        <v>4317</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8896</v>
      </c>
      <c r="B733" s="4" t="s">
        <v>112</v>
      </c>
      <c r="C733" s="29">
        <v>20241220</v>
      </c>
      <c r="D733" s="4" t="s">
        <v>8897</v>
      </c>
      <c r="E733" s="4" t="s">
        <v>8898</v>
      </c>
      <c r="F733" s="4" t="s">
        <v>3353</v>
      </c>
      <c r="G733" s="4" t="s">
        <v>116</v>
      </c>
      <c r="H733" s="4" t="s">
        <v>3354</v>
      </c>
      <c r="I733" s="4" t="s">
        <v>116</v>
      </c>
      <c r="J733" s="4" t="s">
        <v>116</v>
      </c>
      <c r="K733" s="4" t="s">
        <v>116</v>
      </c>
      <c r="L733" s="4" t="s">
        <v>116</v>
      </c>
      <c r="M733" s="5" t="s">
        <v>8436</v>
      </c>
      <c r="N733" s="5" t="s">
        <v>4692</v>
      </c>
      <c r="O733" s="4" t="s">
        <v>112</v>
      </c>
      <c r="P733" s="6" t="s">
        <v>122</v>
      </c>
      <c r="Q733" s="7" t="s">
        <v>122</v>
      </c>
      <c r="R733" s="7" t="s">
        <v>122</v>
      </c>
      <c r="S733" s="9" t="s">
        <v>8899</v>
      </c>
      <c r="T733" s="30">
        <v>9782746087347</v>
      </c>
      <c r="U733" s="4" t="s">
        <v>124</v>
      </c>
      <c r="V733" s="29">
        <v>9782746086234</v>
      </c>
      <c r="W733" s="4" t="s">
        <v>125</v>
      </c>
      <c r="X733" s="4" t="s">
        <v>126</v>
      </c>
      <c r="Y733" s="4" t="s">
        <v>112</v>
      </c>
      <c r="Z733" s="29">
        <v>2014</v>
      </c>
      <c r="AA733" s="4" t="s">
        <v>127</v>
      </c>
      <c r="AB733" s="4" t="s">
        <v>249</v>
      </c>
      <c r="AC733" s="4" t="s">
        <v>129</v>
      </c>
      <c r="AD733" s="4" t="s">
        <v>130</v>
      </c>
      <c r="AE733" s="4" t="s">
        <v>131</v>
      </c>
      <c r="AF733" s="4" t="s">
        <v>132</v>
      </c>
      <c r="AG733" s="4" t="s">
        <v>133</v>
      </c>
      <c r="AH733" s="4" t="s">
        <v>134</v>
      </c>
      <c r="AI733" s="4" t="s">
        <v>135</v>
      </c>
      <c r="AJ733" s="4" t="s">
        <v>136</v>
      </c>
      <c r="AK733" s="4" t="s">
        <v>137</v>
      </c>
      <c r="AL733" s="4" t="s">
        <v>138</v>
      </c>
      <c r="AM733" s="4" t="s">
        <v>139</v>
      </c>
      <c r="AN733" s="4" t="s">
        <v>140</v>
      </c>
      <c r="AO733" s="4" t="s">
        <v>141</v>
      </c>
      <c r="AP733" s="4" t="s">
        <v>116</v>
      </c>
      <c r="AQ733" s="4" t="s">
        <v>8900</v>
      </c>
      <c r="AR733" s="4" t="s">
        <v>76</v>
      </c>
      <c r="AS733" s="4" t="s">
        <v>8901</v>
      </c>
      <c r="AT733" s="4" t="s">
        <v>8902</v>
      </c>
      <c r="AU733" s="4" t="s">
        <v>8903</v>
      </c>
      <c r="AV733" s="4" t="s">
        <v>2824</v>
      </c>
      <c r="AW733" s="4" t="s">
        <v>2924</v>
      </c>
      <c r="AX733" s="4" t="s">
        <v>8904</v>
      </c>
      <c r="AY733" s="4" t="s">
        <v>8905</v>
      </c>
      <c r="AZ733" s="4" t="s">
        <v>8906</v>
      </c>
      <c r="BA733" s="4" t="s">
        <v>8907</v>
      </c>
      <c r="BB733" s="4" t="s">
        <v>3896</v>
      </c>
      <c r="BC733" s="4" t="s">
        <v>8908</v>
      </c>
      <c r="BD733" s="4" t="s">
        <v>8909</v>
      </c>
      <c r="BE733" s="4" t="s">
        <v>7773</v>
      </c>
      <c r="BF733" s="4" t="s">
        <v>3897</v>
      </c>
      <c r="BG733" s="4" t="s">
        <v>8910</v>
      </c>
      <c r="BH733" s="4" t="s">
        <v>3899</v>
      </c>
      <c r="BI733" s="4" t="s">
        <v>8911</v>
      </c>
      <c r="BJ733" s="4" t="s">
        <v>7003</v>
      </c>
      <c r="BK733" s="4" t="s">
        <v>8912</v>
      </c>
      <c r="BL733" s="4" t="s">
        <v>8913</v>
      </c>
      <c r="BM733" s="4" t="s">
        <v>6223</v>
      </c>
      <c r="BN733" s="4" t="s">
        <v>880</v>
      </c>
      <c r="BO733" s="4" t="s">
        <v>3902</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8914</v>
      </c>
      <c r="B734" s="4" t="s">
        <v>112</v>
      </c>
      <c r="C734" s="29">
        <v>20241220</v>
      </c>
      <c r="D734" s="4" t="s">
        <v>8378</v>
      </c>
      <c r="E734" s="4" t="s">
        <v>8915</v>
      </c>
      <c r="F734" s="4" t="s">
        <v>7278</v>
      </c>
      <c r="G734" s="4" t="s">
        <v>116</v>
      </c>
      <c r="H734" s="4" t="s">
        <v>7279</v>
      </c>
      <c r="I734" s="4" t="s">
        <v>7280</v>
      </c>
      <c r="J734" s="4" t="s">
        <v>116</v>
      </c>
      <c r="K734" s="4" t="s">
        <v>116</v>
      </c>
      <c r="L734" s="4" t="s">
        <v>116</v>
      </c>
      <c r="M734" s="5" t="s">
        <v>8596</v>
      </c>
      <c r="N734" s="5" t="s">
        <v>8916</v>
      </c>
      <c r="O734" s="4" t="s">
        <v>112</v>
      </c>
      <c r="P734" s="6" t="s">
        <v>122</v>
      </c>
      <c r="Q734" s="7" t="s">
        <v>122</v>
      </c>
      <c r="R734" s="7" t="s">
        <v>122</v>
      </c>
      <c r="S734" s="9" t="s">
        <v>8917</v>
      </c>
      <c r="T734" s="30">
        <v>9782746088221</v>
      </c>
      <c r="U734" s="4" t="s">
        <v>124</v>
      </c>
      <c r="V734" s="29">
        <v>9782746086890</v>
      </c>
      <c r="W734" s="4" t="s">
        <v>125</v>
      </c>
      <c r="X734" s="4" t="s">
        <v>126</v>
      </c>
      <c r="Y734" s="4" t="s">
        <v>112</v>
      </c>
      <c r="Z734" s="29">
        <v>2014</v>
      </c>
      <c r="AA734" s="4" t="s">
        <v>127</v>
      </c>
      <c r="AB734" s="4" t="s">
        <v>1043</v>
      </c>
      <c r="AC734" s="4" t="s">
        <v>129</v>
      </c>
      <c r="AD734" s="4" t="s">
        <v>130</v>
      </c>
      <c r="AE734" s="4" t="s">
        <v>131</v>
      </c>
      <c r="AF734" s="4" t="s">
        <v>132</v>
      </c>
      <c r="AG734" s="4" t="s">
        <v>133</v>
      </c>
      <c r="AH734" s="4" t="s">
        <v>134</v>
      </c>
      <c r="AI734" s="4" t="s">
        <v>135</v>
      </c>
      <c r="AJ734" s="4" t="s">
        <v>136</v>
      </c>
      <c r="AK734" s="4" t="s">
        <v>137</v>
      </c>
      <c r="AL734" s="4" t="s">
        <v>138</v>
      </c>
      <c r="AM734" s="4" t="s">
        <v>139</v>
      </c>
      <c r="AN734" s="4" t="s">
        <v>140</v>
      </c>
      <c r="AO734" s="4" t="s">
        <v>141</v>
      </c>
      <c r="AP734" s="4" t="s">
        <v>116</v>
      </c>
      <c r="AQ734" s="4" t="s">
        <v>8918</v>
      </c>
      <c r="AR734" s="4" t="s">
        <v>76</v>
      </c>
      <c r="AS734" s="29">
        <v>70</v>
      </c>
      <c r="AT734" s="4" t="s">
        <v>8919</v>
      </c>
      <c r="AU734" s="4" t="s">
        <v>7029</v>
      </c>
      <c r="AV734" s="4" t="s">
        <v>5736</v>
      </c>
      <c r="AW734" s="4" t="s">
        <v>486</v>
      </c>
      <c r="AX734" s="29">
        <v>341</v>
      </c>
      <c r="AY734" s="4" t="s">
        <v>1880</v>
      </c>
      <c r="AZ734" s="4" t="s">
        <v>116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8920</v>
      </c>
      <c r="B735" s="4" t="s">
        <v>112</v>
      </c>
      <c r="C735" s="29">
        <v>20241220</v>
      </c>
      <c r="D735" s="4" t="s">
        <v>8921</v>
      </c>
      <c r="E735" s="4" t="s">
        <v>8922</v>
      </c>
      <c r="F735" s="4" t="s">
        <v>572</v>
      </c>
      <c r="G735" s="4" t="s">
        <v>116</v>
      </c>
      <c r="H735" s="4" t="s">
        <v>573</v>
      </c>
      <c r="I735" s="4" t="s">
        <v>116</v>
      </c>
      <c r="J735" s="4" t="s">
        <v>116</v>
      </c>
      <c r="K735" s="4" t="s">
        <v>116</v>
      </c>
      <c r="L735" s="4" t="s">
        <v>116</v>
      </c>
      <c r="M735" s="5" t="s">
        <v>8405</v>
      </c>
      <c r="N735" s="5" t="s">
        <v>8923</v>
      </c>
      <c r="O735" s="4" t="s">
        <v>112</v>
      </c>
      <c r="P735" s="6" t="s">
        <v>122</v>
      </c>
      <c r="Q735" s="7" t="s">
        <v>122</v>
      </c>
      <c r="R735" s="7" t="s">
        <v>122</v>
      </c>
      <c r="S735" s="9" t="s">
        <v>8924</v>
      </c>
      <c r="T735" s="30">
        <v>9782746089525</v>
      </c>
      <c r="U735" s="4" t="s">
        <v>124</v>
      </c>
      <c r="V735" s="29">
        <v>9782746088672</v>
      </c>
      <c r="W735" s="4" t="s">
        <v>125</v>
      </c>
      <c r="X735" s="4" t="s">
        <v>126</v>
      </c>
      <c r="Y735" s="4" t="s">
        <v>112</v>
      </c>
      <c r="Z735" s="29">
        <v>2014</v>
      </c>
      <c r="AA735" s="4" t="s">
        <v>127</v>
      </c>
      <c r="AB735" s="4" t="s">
        <v>385</v>
      </c>
      <c r="AC735" s="4" t="s">
        <v>129</v>
      </c>
      <c r="AD735" s="4" t="s">
        <v>130</v>
      </c>
      <c r="AE735" s="4" t="s">
        <v>131</v>
      </c>
      <c r="AF735" s="4" t="s">
        <v>132</v>
      </c>
      <c r="AG735" s="4" t="s">
        <v>133</v>
      </c>
      <c r="AH735" s="4" t="s">
        <v>134</v>
      </c>
      <c r="AI735" s="4" t="s">
        <v>135</v>
      </c>
      <c r="AJ735" s="4" t="s">
        <v>136</v>
      </c>
      <c r="AK735" s="4" t="s">
        <v>137</v>
      </c>
      <c r="AL735" s="4" t="s">
        <v>138</v>
      </c>
      <c r="AM735" s="4" t="s">
        <v>139</v>
      </c>
      <c r="AN735" s="4" t="s">
        <v>140</v>
      </c>
      <c r="AO735" s="4" t="s">
        <v>141</v>
      </c>
      <c r="AP735" s="4" t="s">
        <v>116</v>
      </c>
      <c r="AQ735" s="4" t="s">
        <v>8925</v>
      </c>
      <c r="AR735" s="4" t="s">
        <v>76</v>
      </c>
      <c r="AS735" s="4" t="s">
        <v>3232</v>
      </c>
      <c r="AT735" s="4" t="s">
        <v>282</v>
      </c>
      <c r="AU735" s="4" t="s">
        <v>8926</v>
      </c>
      <c r="AV735" s="4" t="s">
        <v>3233</v>
      </c>
      <c r="AW735" s="4" t="s">
        <v>3234</v>
      </c>
      <c r="AX735" s="4" t="s">
        <v>1909</v>
      </c>
      <c r="AY735" s="4" t="s">
        <v>3236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8927</v>
      </c>
      <c r="B736" s="4" t="s">
        <v>112</v>
      </c>
      <c r="C736" s="29">
        <v>20241220</v>
      </c>
      <c r="D736" s="4" t="s">
        <v>8928</v>
      </c>
      <c r="E736" s="4" t="s">
        <v>8929</v>
      </c>
      <c r="F736" s="4" t="s">
        <v>8930</v>
      </c>
      <c r="G736" s="4" t="s">
        <v>116</v>
      </c>
      <c r="H736" s="4" t="s">
        <v>8931</v>
      </c>
      <c r="I736" s="4" t="s">
        <v>116</v>
      </c>
      <c r="J736" s="4" t="s">
        <v>116</v>
      </c>
      <c r="K736" s="4" t="s">
        <v>116</v>
      </c>
      <c r="L736" s="4" t="s">
        <v>116</v>
      </c>
      <c r="M736" s="5" t="s">
        <v>8499</v>
      </c>
      <c r="N736" s="5" t="s">
        <v>3798</v>
      </c>
      <c r="O736" s="4" t="s">
        <v>112</v>
      </c>
      <c r="P736" s="6" t="s">
        <v>122</v>
      </c>
      <c r="Q736" s="7" t="s">
        <v>122</v>
      </c>
      <c r="R736" s="7" t="s">
        <v>122</v>
      </c>
      <c r="S736" s="9" t="s">
        <v>8932</v>
      </c>
      <c r="T736" s="30">
        <v>9782746091344</v>
      </c>
      <c r="U736" s="4" t="s">
        <v>124</v>
      </c>
      <c r="V736" s="29">
        <v>9782746090187</v>
      </c>
      <c r="W736" s="4" t="s">
        <v>125</v>
      </c>
      <c r="X736" s="4" t="s">
        <v>126</v>
      </c>
      <c r="Y736" s="4" t="s">
        <v>112</v>
      </c>
      <c r="Z736" s="29">
        <v>2014</v>
      </c>
      <c r="AA736" s="4" t="s">
        <v>127</v>
      </c>
      <c r="AB736" s="4" t="s">
        <v>152</v>
      </c>
      <c r="AC736" s="4" t="s">
        <v>129</v>
      </c>
      <c r="AD736" s="4" t="s">
        <v>130</v>
      </c>
      <c r="AE736" s="4" t="s">
        <v>131</v>
      </c>
      <c r="AF736" s="4" t="s">
        <v>132</v>
      </c>
      <c r="AG736" s="4" t="s">
        <v>133</v>
      </c>
      <c r="AH736" s="4" t="s">
        <v>134</v>
      </c>
      <c r="AI736" s="4" t="s">
        <v>135</v>
      </c>
      <c r="AJ736" s="4" t="s">
        <v>136</v>
      </c>
      <c r="AK736" s="4" t="s">
        <v>137</v>
      </c>
      <c r="AL736" s="4" t="s">
        <v>138</v>
      </c>
      <c r="AM736" s="4" t="s">
        <v>139</v>
      </c>
      <c r="AN736" s="4" t="s">
        <v>140</v>
      </c>
      <c r="AO736" s="4" t="s">
        <v>141</v>
      </c>
      <c r="AP736" s="4" t="s">
        <v>116</v>
      </c>
      <c r="AQ736" s="4" t="s">
        <v>8933</v>
      </c>
      <c r="AR736" s="4" t="s">
        <v>76</v>
      </c>
      <c r="AS736" s="4" t="s">
        <v>5497</v>
      </c>
      <c r="AT736" s="4" t="s">
        <v>1920</v>
      </c>
      <c r="AU736" s="4" t="s">
        <v>8934</v>
      </c>
      <c r="AV736" s="4" t="s">
        <v>6933</v>
      </c>
      <c r="AW736" s="4" t="s">
        <v>3988</v>
      </c>
      <c r="AX736" s="4" t="s">
        <v>1401</v>
      </c>
      <c r="AY736" s="4" t="s">
        <v>1401</v>
      </c>
      <c r="AZ736" s="4" t="s">
        <v>8935</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8936</v>
      </c>
      <c r="B737" s="4" t="s">
        <v>112</v>
      </c>
      <c r="C737" s="29">
        <v>20241220</v>
      </c>
      <c r="D737" s="4" t="s">
        <v>8032</v>
      </c>
      <c r="E737" s="4" t="s">
        <v>8937</v>
      </c>
      <c r="F737" s="4" t="s">
        <v>8938</v>
      </c>
      <c r="G737" s="4" t="s">
        <v>116</v>
      </c>
      <c r="H737" s="4" t="s">
        <v>4726</v>
      </c>
      <c r="I737" s="4" t="s">
        <v>8939</v>
      </c>
      <c r="J737" s="4" t="s">
        <v>116</v>
      </c>
      <c r="K737" s="4" t="s">
        <v>116</v>
      </c>
      <c r="L737" s="4" t="s">
        <v>116</v>
      </c>
      <c r="M737" s="5" t="s">
        <v>8361</v>
      </c>
      <c r="N737" s="5" t="s">
        <v>8940</v>
      </c>
      <c r="O737" s="4" t="s">
        <v>112</v>
      </c>
      <c r="P737" s="6" t="s">
        <v>122</v>
      </c>
      <c r="Q737" s="7" t="s">
        <v>122</v>
      </c>
      <c r="R737" s="7" t="s">
        <v>122</v>
      </c>
      <c r="S737" s="9" t="s">
        <v>8941</v>
      </c>
      <c r="T737" s="30">
        <v>9782409012457</v>
      </c>
      <c r="U737" s="4" t="s">
        <v>124</v>
      </c>
      <c r="V737" s="29">
        <v>9782746089303</v>
      </c>
      <c r="W737" s="4" t="s">
        <v>125</v>
      </c>
      <c r="X737" s="4" t="s">
        <v>126</v>
      </c>
      <c r="Y737" s="4" t="s">
        <v>112</v>
      </c>
      <c r="Z737" s="29">
        <v>2014</v>
      </c>
      <c r="AA737" s="4" t="s">
        <v>127</v>
      </c>
      <c r="AB737" s="4" t="s">
        <v>769</v>
      </c>
      <c r="AC737" s="4" t="s">
        <v>129</v>
      </c>
      <c r="AD737" s="4" t="s">
        <v>130</v>
      </c>
      <c r="AE737" s="4" t="s">
        <v>131</v>
      </c>
      <c r="AF737" s="4" t="s">
        <v>132</v>
      </c>
      <c r="AG737" s="4" t="s">
        <v>133</v>
      </c>
      <c r="AH737" s="4" t="s">
        <v>134</v>
      </c>
      <c r="AI737" s="4" t="s">
        <v>135</v>
      </c>
      <c r="AJ737" s="4" t="s">
        <v>136</v>
      </c>
      <c r="AK737" s="4" t="s">
        <v>137</v>
      </c>
      <c r="AL737" s="4" t="s">
        <v>138</v>
      </c>
      <c r="AM737" s="4" t="s">
        <v>139</v>
      </c>
      <c r="AN737" s="4" t="s">
        <v>140</v>
      </c>
      <c r="AO737" s="4" t="s">
        <v>141</v>
      </c>
      <c r="AP737" s="4" t="s">
        <v>116</v>
      </c>
      <c r="AQ737" s="4" t="s">
        <v>8942</v>
      </c>
      <c r="AR737" s="4" t="s">
        <v>76</v>
      </c>
      <c r="AS737" s="4" t="s">
        <v>8943</v>
      </c>
      <c r="AT737" s="4" t="s">
        <v>8944</v>
      </c>
      <c r="AU737" s="4" t="s">
        <v>8945</v>
      </c>
      <c r="AV737" s="4" t="s">
        <v>3455</v>
      </c>
      <c r="AW737" s="4" t="s">
        <v>116</v>
      </c>
      <c r="AX737" s="4" t="s">
        <v>116</v>
      </c>
      <c r="AY737" s="4" t="s">
        <v>116</v>
      </c>
      <c r="AZ737" s="4" t="s">
        <v>116</v>
      </c>
      <c r="BA737" s="4" t="s">
        <v>116</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8946</v>
      </c>
      <c r="B738" s="4" t="s">
        <v>112</v>
      </c>
      <c r="C738" s="29">
        <v>20241220</v>
      </c>
      <c r="D738" s="4" t="s">
        <v>8546</v>
      </c>
      <c r="E738" s="4" t="s">
        <v>8947</v>
      </c>
      <c r="F738" s="4" t="s">
        <v>2554</v>
      </c>
      <c r="G738" s="4" t="s">
        <v>116</v>
      </c>
      <c r="H738" s="4" t="s">
        <v>2555</v>
      </c>
      <c r="I738" s="4" t="s">
        <v>116</v>
      </c>
      <c r="J738" s="4" t="s">
        <v>116</v>
      </c>
      <c r="K738" s="4" t="s">
        <v>116</v>
      </c>
      <c r="L738" s="4" t="s">
        <v>116</v>
      </c>
      <c r="M738" s="5" t="s">
        <v>8513</v>
      </c>
      <c r="N738" s="5" t="s">
        <v>8948</v>
      </c>
      <c r="O738" s="4" t="s">
        <v>112</v>
      </c>
      <c r="P738" s="6" t="s">
        <v>122</v>
      </c>
      <c r="Q738" s="7" t="s">
        <v>122</v>
      </c>
      <c r="R738" s="7" t="s">
        <v>122</v>
      </c>
      <c r="S738" s="9" t="s">
        <v>8949</v>
      </c>
      <c r="T738" s="30">
        <v>9782746089921</v>
      </c>
      <c r="U738" s="4" t="s">
        <v>124</v>
      </c>
      <c r="V738" s="29">
        <v>9782746089167</v>
      </c>
      <c r="W738" s="4" t="s">
        <v>125</v>
      </c>
      <c r="X738" s="4" t="s">
        <v>126</v>
      </c>
      <c r="Y738" s="4" t="s">
        <v>112</v>
      </c>
      <c r="Z738" s="29">
        <v>2014</v>
      </c>
      <c r="AA738" s="4" t="s">
        <v>127</v>
      </c>
      <c r="AB738" s="4" t="s">
        <v>1043</v>
      </c>
      <c r="AC738" s="4" t="s">
        <v>129</v>
      </c>
      <c r="AD738" s="4" t="s">
        <v>130</v>
      </c>
      <c r="AE738" s="4" t="s">
        <v>131</v>
      </c>
      <c r="AF738" s="4" t="s">
        <v>132</v>
      </c>
      <c r="AG738" s="4" t="s">
        <v>133</v>
      </c>
      <c r="AH738" s="4" t="s">
        <v>134</v>
      </c>
      <c r="AI738" s="4" t="s">
        <v>135</v>
      </c>
      <c r="AJ738" s="4" t="s">
        <v>136</v>
      </c>
      <c r="AK738" s="4" t="s">
        <v>137</v>
      </c>
      <c r="AL738" s="4" t="s">
        <v>138</v>
      </c>
      <c r="AM738" s="4" t="s">
        <v>139</v>
      </c>
      <c r="AN738" s="4" t="s">
        <v>140</v>
      </c>
      <c r="AO738" s="4" t="s">
        <v>141</v>
      </c>
      <c r="AP738" s="4" t="s">
        <v>116</v>
      </c>
      <c r="AQ738" s="4" t="s">
        <v>8950</v>
      </c>
      <c r="AR738" s="4" t="s">
        <v>76</v>
      </c>
      <c r="AS738" s="29">
        <v>70412</v>
      </c>
      <c r="AT738" s="29">
        <v>70412</v>
      </c>
      <c r="AU738" s="4" t="s">
        <v>8951</v>
      </c>
      <c r="AV738" s="4" t="s">
        <v>6510</v>
      </c>
      <c r="AW738" s="4" t="s">
        <v>4971</v>
      </c>
      <c r="AX738" s="4" t="s">
        <v>6511</v>
      </c>
      <c r="AY738" s="4" t="s">
        <v>714</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8952</v>
      </c>
      <c r="B739" s="4" t="s">
        <v>112</v>
      </c>
      <c r="C739" s="29">
        <v>20241220</v>
      </c>
      <c r="D739" s="4" t="s">
        <v>8953</v>
      </c>
      <c r="E739" s="4" t="s">
        <v>559</v>
      </c>
      <c r="F739" s="4" t="s">
        <v>5648</v>
      </c>
      <c r="G739" s="4" t="s">
        <v>116</v>
      </c>
      <c r="H739" s="4" t="s">
        <v>4177</v>
      </c>
      <c r="I739" s="4" t="s">
        <v>116</v>
      </c>
      <c r="J739" s="4" t="s">
        <v>116</v>
      </c>
      <c r="K739" s="4" t="s">
        <v>116</v>
      </c>
      <c r="L739" s="4" t="s">
        <v>116</v>
      </c>
      <c r="M739" s="5" t="s">
        <v>8596</v>
      </c>
      <c r="N739" s="5" t="s">
        <v>4311</v>
      </c>
      <c r="O739" s="4" t="s">
        <v>112</v>
      </c>
      <c r="P739" s="6" t="s">
        <v>122</v>
      </c>
      <c r="Q739" s="7" t="s">
        <v>122</v>
      </c>
      <c r="R739" s="7" t="s">
        <v>122</v>
      </c>
      <c r="S739" s="9" t="s">
        <v>8954</v>
      </c>
      <c r="T739" s="30">
        <v>9782746088399</v>
      </c>
      <c r="U739" s="4" t="s">
        <v>124</v>
      </c>
      <c r="V739" s="29">
        <v>9782746086906</v>
      </c>
      <c r="W739" s="4" t="s">
        <v>125</v>
      </c>
      <c r="X739" s="4" t="s">
        <v>126</v>
      </c>
      <c r="Y739" s="4" t="s">
        <v>112</v>
      </c>
      <c r="Z739" s="29">
        <v>2014</v>
      </c>
      <c r="AA739" s="4" t="s">
        <v>127</v>
      </c>
      <c r="AB739" s="4" t="s">
        <v>152</v>
      </c>
      <c r="AC739" s="4" t="s">
        <v>129</v>
      </c>
      <c r="AD739" s="4" t="s">
        <v>130</v>
      </c>
      <c r="AE739" s="4" t="s">
        <v>131</v>
      </c>
      <c r="AF739" s="4" t="s">
        <v>132</v>
      </c>
      <c r="AG739" s="4" t="s">
        <v>133</v>
      </c>
      <c r="AH739" s="4" t="s">
        <v>134</v>
      </c>
      <c r="AI739" s="4" t="s">
        <v>135</v>
      </c>
      <c r="AJ739" s="4" t="s">
        <v>136</v>
      </c>
      <c r="AK739" s="4" t="s">
        <v>137</v>
      </c>
      <c r="AL739" s="4" t="s">
        <v>138</v>
      </c>
      <c r="AM739" s="4" t="s">
        <v>139</v>
      </c>
      <c r="AN739" s="4" t="s">
        <v>140</v>
      </c>
      <c r="AO739" s="4" t="s">
        <v>141</v>
      </c>
      <c r="AP739" s="4" t="s">
        <v>116</v>
      </c>
      <c r="AQ739" s="4" t="s">
        <v>8955</v>
      </c>
      <c r="AR739" s="4" t="s">
        <v>76</v>
      </c>
      <c r="AS739" s="4" t="s">
        <v>4181</v>
      </c>
      <c r="AT739" s="4" t="s">
        <v>8956</v>
      </c>
      <c r="AU739" s="4" t="s">
        <v>8957</v>
      </c>
      <c r="AV739" s="4" t="s">
        <v>8958</v>
      </c>
      <c r="AW739" s="4" t="s">
        <v>8959</v>
      </c>
      <c r="AX739" s="4" t="s">
        <v>567</v>
      </c>
      <c r="AY739" s="4" t="s">
        <v>568</v>
      </c>
      <c r="AZ739" s="4" t="s">
        <v>116</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8960</v>
      </c>
      <c r="B740" s="4" t="s">
        <v>112</v>
      </c>
      <c r="C740" s="29">
        <v>20241220</v>
      </c>
      <c r="D740" s="4" t="s">
        <v>214</v>
      </c>
      <c r="E740" s="4" t="s">
        <v>7060</v>
      </c>
      <c r="F740" s="4" t="s">
        <v>4041</v>
      </c>
      <c r="G740" s="4" t="s">
        <v>116</v>
      </c>
      <c r="H740" s="4" t="s">
        <v>217</v>
      </c>
      <c r="I740" s="4" t="s">
        <v>116</v>
      </c>
      <c r="J740" s="4" t="s">
        <v>116</v>
      </c>
      <c r="K740" s="4" t="s">
        <v>116</v>
      </c>
      <c r="L740" s="4" t="s">
        <v>116</v>
      </c>
      <c r="M740" s="5" t="s">
        <v>8380</v>
      </c>
      <c r="N740" s="5" t="s">
        <v>4247</v>
      </c>
      <c r="O740" s="4" t="s">
        <v>112</v>
      </c>
      <c r="P740" s="6" t="s">
        <v>122</v>
      </c>
      <c r="Q740" s="7" t="s">
        <v>122</v>
      </c>
      <c r="R740" s="7" t="s">
        <v>122</v>
      </c>
      <c r="S740" s="9" t="s">
        <v>8961</v>
      </c>
      <c r="T740" s="30">
        <v>9782746088900</v>
      </c>
      <c r="U740" s="4" t="s">
        <v>124</v>
      </c>
      <c r="V740" s="29">
        <v>9782746087774</v>
      </c>
      <c r="W740" s="4" t="s">
        <v>125</v>
      </c>
      <c r="X740" s="4" t="s">
        <v>126</v>
      </c>
      <c r="Y740" s="4" t="s">
        <v>112</v>
      </c>
      <c r="Z740" s="29">
        <v>2014</v>
      </c>
      <c r="AA740" s="4" t="s">
        <v>127</v>
      </c>
      <c r="AB740" s="4" t="s">
        <v>164</v>
      </c>
      <c r="AC740" s="4" t="s">
        <v>129</v>
      </c>
      <c r="AD740" s="4" t="s">
        <v>130</v>
      </c>
      <c r="AE740" s="4" t="s">
        <v>131</v>
      </c>
      <c r="AF740" s="4" t="s">
        <v>132</v>
      </c>
      <c r="AG740" s="4" t="s">
        <v>133</v>
      </c>
      <c r="AH740" s="4" t="s">
        <v>134</v>
      </c>
      <c r="AI740" s="4" t="s">
        <v>135</v>
      </c>
      <c r="AJ740" s="4" t="s">
        <v>136</v>
      </c>
      <c r="AK740" s="4" t="s">
        <v>137</v>
      </c>
      <c r="AL740" s="4" t="s">
        <v>138</v>
      </c>
      <c r="AM740" s="4" t="s">
        <v>139</v>
      </c>
      <c r="AN740" s="4" t="s">
        <v>140</v>
      </c>
      <c r="AO740" s="4" t="s">
        <v>141</v>
      </c>
      <c r="AP740" s="4" t="s">
        <v>116</v>
      </c>
      <c r="AQ740" s="4" t="s">
        <v>8962</v>
      </c>
      <c r="AR740" s="4" t="s">
        <v>76</v>
      </c>
      <c r="AS740" s="4" t="s">
        <v>224</v>
      </c>
      <c r="AT740" s="4" t="s">
        <v>225</v>
      </c>
      <c r="AU740" s="4" t="s">
        <v>228</v>
      </c>
      <c r="AV740" s="4" t="s">
        <v>229</v>
      </c>
      <c r="AW740" s="4" t="s">
        <v>8963</v>
      </c>
      <c r="AX740" s="4" t="s">
        <v>1482</v>
      </c>
      <c r="AY740" s="4" t="s">
        <v>7783</v>
      </c>
      <c r="AZ740" s="4" t="s">
        <v>230</v>
      </c>
      <c r="BA740" s="4" t="s">
        <v>231</v>
      </c>
      <c r="BB740" s="4" t="s">
        <v>236</v>
      </c>
      <c r="BC740" s="4" t="s">
        <v>237</v>
      </c>
      <c r="BD740" s="4" t="s">
        <v>238</v>
      </c>
      <c r="BE740" s="4" t="s">
        <v>239</v>
      </c>
      <c r="BF740" s="4" t="s">
        <v>7784</v>
      </c>
      <c r="BG740" s="4" t="s">
        <v>240</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8964</v>
      </c>
      <c r="B741" s="4" t="s">
        <v>112</v>
      </c>
      <c r="C741" s="29">
        <v>20241220</v>
      </c>
      <c r="D741" s="4" t="s">
        <v>8965</v>
      </c>
      <c r="E741" s="4" t="s">
        <v>8966</v>
      </c>
      <c r="F741" s="4" t="s">
        <v>1062</v>
      </c>
      <c r="G741" s="4" t="s">
        <v>116</v>
      </c>
      <c r="H741" s="4" t="s">
        <v>1063</v>
      </c>
      <c r="I741" s="4" t="s">
        <v>116</v>
      </c>
      <c r="J741" s="4" t="s">
        <v>116</v>
      </c>
      <c r="K741" s="4" t="s">
        <v>116</v>
      </c>
      <c r="L741" s="4" t="s">
        <v>116</v>
      </c>
      <c r="M741" s="5" t="s">
        <v>8513</v>
      </c>
      <c r="N741" s="5" t="s">
        <v>7120</v>
      </c>
      <c r="O741" s="4" t="s">
        <v>112</v>
      </c>
      <c r="P741" s="6" t="s">
        <v>122</v>
      </c>
      <c r="Q741" s="7" t="s">
        <v>122</v>
      </c>
      <c r="R741" s="7" t="s">
        <v>122</v>
      </c>
      <c r="S741" s="9" t="s">
        <v>8967</v>
      </c>
      <c r="T741" s="30">
        <v>9782746089914</v>
      </c>
      <c r="U741" s="4" t="s">
        <v>124</v>
      </c>
      <c r="V741" s="29">
        <v>9782746089099</v>
      </c>
      <c r="W741" s="4" t="s">
        <v>125</v>
      </c>
      <c r="X741" s="4" t="s">
        <v>126</v>
      </c>
      <c r="Y741" s="4" t="s">
        <v>112</v>
      </c>
      <c r="Z741" s="29">
        <v>2014</v>
      </c>
      <c r="AA741" s="4" t="s">
        <v>127</v>
      </c>
      <c r="AB741" s="4" t="s">
        <v>914</v>
      </c>
      <c r="AC741" s="4" t="s">
        <v>129</v>
      </c>
      <c r="AD741" s="4" t="s">
        <v>130</v>
      </c>
      <c r="AE741" s="4" t="s">
        <v>131</v>
      </c>
      <c r="AF741" s="4" t="s">
        <v>132</v>
      </c>
      <c r="AG741" s="4" t="s">
        <v>133</v>
      </c>
      <c r="AH741" s="4" t="s">
        <v>134</v>
      </c>
      <c r="AI741" s="4" t="s">
        <v>135</v>
      </c>
      <c r="AJ741" s="4" t="s">
        <v>136</v>
      </c>
      <c r="AK741" s="4" t="s">
        <v>137</v>
      </c>
      <c r="AL741" s="4" t="s">
        <v>138</v>
      </c>
      <c r="AM741" s="4" t="s">
        <v>139</v>
      </c>
      <c r="AN741" s="4" t="s">
        <v>140</v>
      </c>
      <c r="AO741" s="4" t="s">
        <v>141</v>
      </c>
      <c r="AP741" s="4" t="s">
        <v>116</v>
      </c>
      <c r="AQ741" s="4" t="s">
        <v>8968</v>
      </c>
      <c r="AR741" s="4" t="s">
        <v>76</v>
      </c>
      <c r="AS741" s="4" t="s">
        <v>916</v>
      </c>
      <c r="AT741" s="4" t="s">
        <v>918</v>
      </c>
      <c r="AU741" s="4" t="s">
        <v>920</v>
      </c>
      <c r="AV741" s="4" t="s">
        <v>8969</v>
      </c>
      <c r="AW741" s="4" t="s">
        <v>8970</v>
      </c>
      <c r="AX741" s="4" t="s">
        <v>8971</v>
      </c>
      <c r="AY741" s="4" t="s">
        <v>8972</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8973</v>
      </c>
      <c r="B742" s="4" t="s">
        <v>112</v>
      </c>
      <c r="C742" s="29">
        <v>20241220</v>
      </c>
      <c r="D742" s="4" t="s">
        <v>8974</v>
      </c>
      <c r="E742" s="4" t="s">
        <v>8975</v>
      </c>
      <c r="F742" s="4" t="s">
        <v>8976</v>
      </c>
      <c r="G742" s="4" t="s">
        <v>116</v>
      </c>
      <c r="H742" s="4" t="s">
        <v>8977</v>
      </c>
      <c r="I742" s="4" t="s">
        <v>116</v>
      </c>
      <c r="J742" s="4" t="s">
        <v>116</v>
      </c>
      <c r="K742" s="4" t="s">
        <v>116</v>
      </c>
      <c r="L742" s="4" t="s">
        <v>116</v>
      </c>
      <c r="M742" s="5" t="s">
        <v>8596</v>
      </c>
      <c r="N742" s="5" t="s">
        <v>962</v>
      </c>
      <c r="O742" s="4" t="s">
        <v>112</v>
      </c>
      <c r="P742" s="6" t="s">
        <v>122</v>
      </c>
      <c r="Q742" s="7" t="s">
        <v>122</v>
      </c>
      <c r="R742" s="7" t="s">
        <v>122</v>
      </c>
      <c r="S742" s="9" t="s">
        <v>8978</v>
      </c>
      <c r="T742" s="30">
        <v>9782746088344</v>
      </c>
      <c r="U742" s="4" t="s">
        <v>124</v>
      </c>
      <c r="V742" s="29">
        <v>9782746086982</v>
      </c>
      <c r="W742" s="4" t="s">
        <v>125</v>
      </c>
      <c r="X742" s="4" t="s">
        <v>126</v>
      </c>
      <c r="Y742" s="4" t="s">
        <v>112</v>
      </c>
      <c r="Z742" s="29">
        <v>2014</v>
      </c>
      <c r="AA742" s="4" t="s">
        <v>127</v>
      </c>
      <c r="AB742" s="4" t="s">
        <v>164</v>
      </c>
      <c r="AC742" s="4" t="s">
        <v>129</v>
      </c>
      <c r="AD742" s="4" t="s">
        <v>130</v>
      </c>
      <c r="AE742" s="4" t="s">
        <v>131</v>
      </c>
      <c r="AF742" s="4" t="s">
        <v>132</v>
      </c>
      <c r="AG742" s="4" t="s">
        <v>133</v>
      </c>
      <c r="AH742" s="4" t="s">
        <v>134</v>
      </c>
      <c r="AI742" s="4" t="s">
        <v>135</v>
      </c>
      <c r="AJ742" s="4" t="s">
        <v>136</v>
      </c>
      <c r="AK742" s="4" t="s">
        <v>137</v>
      </c>
      <c r="AL742" s="4" t="s">
        <v>138</v>
      </c>
      <c r="AM742" s="4" t="s">
        <v>139</v>
      </c>
      <c r="AN742" s="4" t="s">
        <v>140</v>
      </c>
      <c r="AO742" s="4" t="s">
        <v>141</v>
      </c>
      <c r="AP742" s="4" t="s">
        <v>116</v>
      </c>
      <c r="AQ742" s="4" t="s">
        <v>8979</v>
      </c>
      <c r="AR742" s="4" t="s">
        <v>76</v>
      </c>
      <c r="AS742" s="4" t="s">
        <v>8980</v>
      </c>
      <c r="AT742" s="4" t="s">
        <v>8981</v>
      </c>
      <c r="AU742" s="4" t="s">
        <v>8982</v>
      </c>
      <c r="AV742" s="4" t="s">
        <v>8983</v>
      </c>
      <c r="AW742" s="4" t="s">
        <v>8984</v>
      </c>
      <c r="AX742" s="4" t="s">
        <v>8985</v>
      </c>
      <c r="AY742" s="4" t="s">
        <v>8986</v>
      </c>
      <c r="AZ742" s="4" t="s">
        <v>8987</v>
      </c>
      <c r="BA742" s="4" t="s">
        <v>8988</v>
      </c>
      <c r="BB742" s="4" t="s">
        <v>8989</v>
      </c>
      <c r="BC742" s="4" t="s">
        <v>8990</v>
      </c>
      <c r="BD742" s="4" t="s">
        <v>8991</v>
      </c>
      <c r="BE742" s="4" t="s">
        <v>8992</v>
      </c>
      <c r="BF742" s="4" t="s">
        <v>8993</v>
      </c>
      <c r="BG742" s="4" t="s">
        <v>8994</v>
      </c>
      <c r="BH742" s="4" t="s">
        <v>8995</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8996</v>
      </c>
      <c r="B743" s="4" t="s">
        <v>112</v>
      </c>
      <c r="C743" s="29">
        <v>20241220</v>
      </c>
      <c r="D743" s="4" t="s">
        <v>8997</v>
      </c>
      <c r="E743" s="4" t="s">
        <v>8998</v>
      </c>
      <c r="F743" s="4" t="s">
        <v>8999</v>
      </c>
      <c r="G743" s="4" t="s">
        <v>116</v>
      </c>
      <c r="H743" s="4" t="s">
        <v>9000</v>
      </c>
      <c r="I743" s="4" t="s">
        <v>9001</v>
      </c>
      <c r="J743" s="4" t="s">
        <v>116</v>
      </c>
      <c r="K743" s="4" t="s">
        <v>116</v>
      </c>
      <c r="L743" s="4" t="s">
        <v>116</v>
      </c>
      <c r="M743" s="5" t="s">
        <v>8389</v>
      </c>
      <c r="N743" s="5" t="s">
        <v>9002</v>
      </c>
      <c r="O743" s="4" t="s">
        <v>112</v>
      </c>
      <c r="P743" s="6" t="s">
        <v>122</v>
      </c>
      <c r="Q743" s="7" t="s">
        <v>122</v>
      </c>
      <c r="R743" s="7" t="s">
        <v>122</v>
      </c>
      <c r="S743" s="9" t="s">
        <v>9003</v>
      </c>
      <c r="T743" s="30">
        <v>9782746091870</v>
      </c>
      <c r="U743" s="4" t="s">
        <v>124</v>
      </c>
      <c r="V743" s="29">
        <v>9782746090163</v>
      </c>
      <c r="W743" s="4" t="s">
        <v>125</v>
      </c>
      <c r="X743" s="4" t="s">
        <v>126</v>
      </c>
      <c r="Y743" s="4" t="s">
        <v>112</v>
      </c>
      <c r="Z743" s="29">
        <v>2014</v>
      </c>
      <c r="AA743" s="4" t="s">
        <v>127</v>
      </c>
      <c r="AB743" s="4" t="s">
        <v>128</v>
      </c>
      <c r="AC743" s="4" t="s">
        <v>129</v>
      </c>
      <c r="AD743" s="4" t="s">
        <v>130</v>
      </c>
      <c r="AE743" s="4" t="s">
        <v>131</v>
      </c>
      <c r="AF743" s="4" t="s">
        <v>132</v>
      </c>
      <c r="AG743" s="4" t="s">
        <v>133</v>
      </c>
      <c r="AH743" s="4" t="s">
        <v>134</v>
      </c>
      <c r="AI743" s="4" t="s">
        <v>135</v>
      </c>
      <c r="AJ743" s="4" t="s">
        <v>136</v>
      </c>
      <c r="AK743" s="4" t="s">
        <v>137</v>
      </c>
      <c r="AL743" s="4" t="s">
        <v>138</v>
      </c>
      <c r="AM743" s="4" t="s">
        <v>139</v>
      </c>
      <c r="AN743" s="4" t="s">
        <v>140</v>
      </c>
      <c r="AO743" s="4" t="s">
        <v>141</v>
      </c>
      <c r="AP743" s="4" t="s">
        <v>116</v>
      </c>
      <c r="AQ743" s="4" t="s">
        <v>9004</v>
      </c>
      <c r="AR743" s="4" t="s">
        <v>76</v>
      </c>
      <c r="AS743" s="4" t="s">
        <v>9005</v>
      </c>
      <c r="AT743" s="4" t="s">
        <v>9006</v>
      </c>
      <c r="AU743" s="4" t="s">
        <v>9007</v>
      </c>
      <c r="AV743" s="4" t="s">
        <v>116</v>
      </c>
      <c r="AW743" s="4" t="s">
        <v>116</v>
      </c>
      <c r="AX743" s="4" t="s">
        <v>116</v>
      </c>
      <c r="AY743" s="4" t="s">
        <v>116</v>
      </c>
      <c r="AZ743" s="4" t="s">
        <v>116</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9008</v>
      </c>
      <c r="B744" s="4" t="s">
        <v>112</v>
      </c>
      <c r="C744" s="29">
        <v>20241220</v>
      </c>
      <c r="D744" s="4" t="s">
        <v>9009</v>
      </c>
      <c r="E744" s="4" t="s">
        <v>4732</v>
      </c>
      <c r="F744" s="4" t="s">
        <v>7851</v>
      </c>
      <c r="G744" s="4" t="s">
        <v>116</v>
      </c>
      <c r="H744" s="4" t="s">
        <v>4726</v>
      </c>
      <c r="I744" s="4" t="s">
        <v>116</v>
      </c>
      <c r="J744" s="4" t="s">
        <v>116</v>
      </c>
      <c r="K744" s="4" t="s">
        <v>116</v>
      </c>
      <c r="L744" s="4" t="s">
        <v>116</v>
      </c>
      <c r="M744" s="5" t="s">
        <v>8368</v>
      </c>
      <c r="N744" s="5" t="s">
        <v>7653</v>
      </c>
      <c r="O744" s="4" t="s">
        <v>112</v>
      </c>
      <c r="P744" s="6" t="s">
        <v>122</v>
      </c>
      <c r="Q744" s="7" t="s">
        <v>122</v>
      </c>
      <c r="R744" s="7" t="s">
        <v>122</v>
      </c>
      <c r="S744" s="9" t="s">
        <v>9010</v>
      </c>
      <c r="T744" s="30">
        <v>9782746093072</v>
      </c>
      <c r="U744" s="4" t="s">
        <v>124</v>
      </c>
      <c r="V744" s="29">
        <v>9782746091627</v>
      </c>
      <c r="W744" s="4" t="s">
        <v>125</v>
      </c>
      <c r="X744" s="4" t="s">
        <v>126</v>
      </c>
      <c r="Y744" s="4" t="s">
        <v>112</v>
      </c>
      <c r="Z744" s="29">
        <v>2014</v>
      </c>
      <c r="AA744" s="4" t="s">
        <v>127</v>
      </c>
      <c r="AB744" s="4" t="s">
        <v>164</v>
      </c>
      <c r="AC744" s="4" t="s">
        <v>129</v>
      </c>
      <c r="AD744" s="4" t="s">
        <v>130</v>
      </c>
      <c r="AE744" s="4" t="s">
        <v>131</v>
      </c>
      <c r="AF744" s="4" t="s">
        <v>132</v>
      </c>
      <c r="AG744" s="4" t="s">
        <v>133</v>
      </c>
      <c r="AH744" s="4" t="s">
        <v>134</v>
      </c>
      <c r="AI744" s="4" t="s">
        <v>135</v>
      </c>
      <c r="AJ744" s="4" t="s">
        <v>136</v>
      </c>
      <c r="AK744" s="4" t="s">
        <v>137</v>
      </c>
      <c r="AL744" s="4" t="s">
        <v>138</v>
      </c>
      <c r="AM744" s="4" t="s">
        <v>139</v>
      </c>
      <c r="AN744" s="4" t="s">
        <v>140</v>
      </c>
      <c r="AO744" s="4" t="s">
        <v>141</v>
      </c>
      <c r="AP744" s="4" t="s">
        <v>116</v>
      </c>
      <c r="AQ744" s="4" t="s">
        <v>9011</v>
      </c>
      <c r="AR744" s="4" t="s">
        <v>76</v>
      </c>
      <c r="AS744" s="4" t="s">
        <v>1399</v>
      </c>
      <c r="AT744" s="4" t="s">
        <v>9012</v>
      </c>
      <c r="AU744" s="4" t="s">
        <v>486</v>
      </c>
      <c r="AV744" s="4" t="s">
        <v>1400</v>
      </c>
      <c r="AW744" s="4" t="s">
        <v>1401</v>
      </c>
      <c r="AX744" s="4" t="s">
        <v>1822</v>
      </c>
      <c r="AY744" s="4" t="s">
        <v>1403</v>
      </c>
      <c r="AZ744" s="4" t="s">
        <v>9013</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9014</v>
      </c>
      <c r="B745" s="4" t="s">
        <v>112</v>
      </c>
      <c r="C745" s="29">
        <v>20241220</v>
      </c>
      <c r="D745" s="4" t="s">
        <v>9015</v>
      </c>
      <c r="E745" s="4" t="s">
        <v>9016</v>
      </c>
      <c r="F745" s="4" t="s">
        <v>9017</v>
      </c>
      <c r="G745" s="4" t="s">
        <v>116</v>
      </c>
      <c r="H745" s="4" t="s">
        <v>9018</v>
      </c>
      <c r="I745" s="4" t="s">
        <v>9019</v>
      </c>
      <c r="J745" s="4" t="s">
        <v>9020</v>
      </c>
      <c r="K745" s="4" t="s">
        <v>116</v>
      </c>
      <c r="L745" s="4" t="s">
        <v>116</v>
      </c>
      <c r="M745" s="5" t="s">
        <v>8424</v>
      </c>
      <c r="N745" s="5" t="s">
        <v>9021</v>
      </c>
      <c r="O745" s="4" t="s">
        <v>112</v>
      </c>
      <c r="P745" s="6" t="s">
        <v>122</v>
      </c>
      <c r="Q745" s="7" t="s">
        <v>122</v>
      </c>
      <c r="R745" s="7" t="s">
        <v>122</v>
      </c>
      <c r="S745" s="9" t="s">
        <v>9022</v>
      </c>
      <c r="T745" s="30">
        <v>9782746090873</v>
      </c>
      <c r="U745" s="4" t="s">
        <v>124</v>
      </c>
      <c r="V745" s="29">
        <v>9782746089297</v>
      </c>
      <c r="W745" s="4" t="s">
        <v>125</v>
      </c>
      <c r="X745" s="4" t="s">
        <v>126</v>
      </c>
      <c r="Y745" s="4" t="s">
        <v>112</v>
      </c>
      <c r="Z745" s="29">
        <v>2014</v>
      </c>
      <c r="AA745" s="4" t="s">
        <v>127</v>
      </c>
      <c r="AB745" s="4" t="s">
        <v>260</v>
      </c>
      <c r="AC745" s="4" t="s">
        <v>129</v>
      </c>
      <c r="AD745" s="4" t="s">
        <v>130</v>
      </c>
      <c r="AE745" s="4" t="s">
        <v>131</v>
      </c>
      <c r="AF745" s="4" t="s">
        <v>132</v>
      </c>
      <c r="AG745" s="4" t="s">
        <v>133</v>
      </c>
      <c r="AH745" s="4" t="s">
        <v>134</v>
      </c>
      <c r="AI745" s="4" t="s">
        <v>135</v>
      </c>
      <c r="AJ745" s="4" t="s">
        <v>136</v>
      </c>
      <c r="AK745" s="4" t="s">
        <v>137</v>
      </c>
      <c r="AL745" s="4" t="s">
        <v>138</v>
      </c>
      <c r="AM745" s="4" t="s">
        <v>139</v>
      </c>
      <c r="AN745" s="4" t="s">
        <v>140</v>
      </c>
      <c r="AO745" s="4" t="s">
        <v>141</v>
      </c>
      <c r="AP745" s="4" t="s">
        <v>116</v>
      </c>
      <c r="AQ745" s="4" t="s">
        <v>9023</v>
      </c>
      <c r="AR745" s="4" t="s">
        <v>76</v>
      </c>
      <c r="AS745" s="4" t="s">
        <v>5195</v>
      </c>
      <c r="AT745" s="4" t="s">
        <v>7285</v>
      </c>
      <c r="AU745" s="4" t="s">
        <v>9024</v>
      </c>
      <c r="AV745" s="4" t="s">
        <v>9025</v>
      </c>
      <c r="AW745" s="4" t="s">
        <v>9026</v>
      </c>
      <c r="AX745" s="4" t="s">
        <v>116</v>
      </c>
      <c r="AY745" s="4" t="s">
        <v>116</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9027</v>
      </c>
      <c r="B746" s="4" t="s">
        <v>112</v>
      </c>
      <c r="C746" s="29">
        <v>20241220</v>
      </c>
      <c r="D746" s="4" t="s">
        <v>9028</v>
      </c>
      <c r="E746" s="4" t="s">
        <v>9029</v>
      </c>
      <c r="F746" s="4" t="s">
        <v>9030</v>
      </c>
      <c r="G746" s="4" t="s">
        <v>116</v>
      </c>
      <c r="H746" s="4" t="s">
        <v>9031</v>
      </c>
      <c r="I746" s="4" t="s">
        <v>9032</v>
      </c>
      <c r="J746" s="4" t="s">
        <v>116</v>
      </c>
      <c r="K746" s="4" t="s">
        <v>116</v>
      </c>
      <c r="L746" s="4" t="s">
        <v>116</v>
      </c>
      <c r="M746" s="5" t="s">
        <v>8424</v>
      </c>
      <c r="N746" s="5" t="s">
        <v>986</v>
      </c>
      <c r="O746" s="4" t="s">
        <v>112</v>
      </c>
      <c r="P746" s="6" t="s">
        <v>122</v>
      </c>
      <c r="Q746" s="7" t="s">
        <v>122</v>
      </c>
      <c r="R746" s="7" t="s">
        <v>122</v>
      </c>
      <c r="S746" s="9" t="s">
        <v>9033</v>
      </c>
      <c r="T746" s="30">
        <v>9782746090866</v>
      </c>
      <c r="U746" s="4" t="s">
        <v>124</v>
      </c>
      <c r="V746" s="29">
        <v>9782746089747</v>
      </c>
      <c r="W746" s="4" t="s">
        <v>125</v>
      </c>
      <c r="X746" s="4" t="s">
        <v>126</v>
      </c>
      <c r="Y746" s="4" t="s">
        <v>112</v>
      </c>
      <c r="Z746" s="29">
        <v>2014</v>
      </c>
      <c r="AA746" s="4" t="s">
        <v>127</v>
      </c>
      <c r="AB746" s="4" t="s">
        <v>128</v>
      </c>
      <c r="AC746" s="4" t="s">
        <v>129</v>
      </c>
      <c r="AD746" s="4" t="s">
        <v>130</v>
      </c>
      <c r="AE746" s="4" t="s">
        <v>131</v>
      </c>
      <c r="AF746" s="4" t="s">
        <v>132</v>
      </c>
      <c r="AG746" s="4" t="s">
        <v>133</v>
      </c>
      <c r="AH746" s="4" t="s">
        <v>134</v>
      </c>
      <c r="AI746" s="4" t="s">
        <v>135</v>
      </c>
      <c r="AJ746" s="4" t="s">
        <v>136</v>
      </c>
      <c r="AK746" s="4" t="s">
        <v>137</v>
      </c>
      <c r="AL746" s="4" t="s">
        <v>138</v>
      </c>
      <c r="AM746" s="4" t="s">
        <v>139</v>
      </c>
      <c r="AN746" s="4" t="s">
        <v>140</v>
      </c>
      <c r="AO746" s="4" t="s">
        <v>141</v>
      </c>
      <c r="AP746" s="4" t="s">
        <v>116</v>
      </c>
      <c r="AQ746" s="4" t="s">
        <v>9034</v>
      </c>
      <c r="AR746" s="4" t="s">
        <v>76</v>
      </c>
      <c r="AS746" s="4" t="s">
        <v>1850</v>
      </c>
      <c r="AT746" s="4" t="s">
        <v>2939</v>
      </c>
      <c r="AU746" s="4" t="s">
        <v>9035</v>
      </c>
      <c r="AV746" s="4" t="s">
        <v>9036</v>
      </c>
      <c r="AW746" s="4" t="s">
        <v>9037</v>
      </c>
      <c r="AX746" s="4" t="s">
        <v>543</v>
      </c>
      <c r="AY746" s="4" t="s">
        <v>544</v>
      </c>
      <c r="AZ746" s="4" t="s">
        <v>9038</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9039</v>
      </c>
      <c r="B747" s="4" t="s">
        <v>112</v>
      </c>
      <c r="C747" s="29">
        <v>20241220</v>
      </c>
      <c r="D747" s="4" t="s">
        <v>9040</v>
      </c>
      <c r="E747" s="4" t="s">
        <v>9041</v>
      </c>
      <c r="F747" s="4" t="s">
        <v>1642</v>
      </c>
      <c r="G747" s="4" t="s">
        <v>116</v>
      </c>
      <c r="H747" s="4" t="s">
        <v>1643</v>
      </c>
      <c r="I747" s="4" t="s">
        <v>116</v>
      </c>
      <c r="J747" s="4" t="s">
        <v>116</v>
      </c>
      <c r="K747" s="4" t="s">
        <v>116</v>
      </c>
      <c r="L747" s="4" t="s">
        <v>116</v>
      </c>
      <c r="M747" s="5" t="s">
        <v>8532</v>
      </c>
      <c r="N747" s="5" t="s">
        <v>2958</v>
      </c>
      <c r="O747" s="4" t="s">
        <v>112</v>
      </c>
      <c r="P747" s="6" t="s">
        <v>122</v>
      </c>
      <c r="Q747" s="7" t="s">
        <v>122</v>
      </c>
      <c r="R747" s="7" t="s">
        <v>122</v>
      </c>
      <c r="S747" s="9" t="s">
        <v>9042</v>
      </c>
      <c r="T747" s="30">
        <v>9782746092402</v>
      </c>
      <c r="U747" s="4" t="s">
        <v>124</v>
      </c>
      <c r="V747" s="29">
        <v>9782746091139</v>
      </c>
      <c r="W747" s="4" t="s">
        <v>125</v>
      </c>
      <c r="X747" s="4" t="s">
        <v>126</v>
      </c>
      <c r="Y747" s="4" t="s">
        <v>112</v>
      </c>
      <c r="Z747" s="29">
        <v>2014</v>
      </c>
      <c r="AA747" s="4" t="s">
        <v>127</v>
      </c>
      <c r="AB747" s="4" t="s">
        <v>1043</v>
      </c>
      <c r="AC747" s="4" t="s">
        <v>129</v>
      </c>
      <c r="AD747" s="4" t="s">
        <v>130</v>
      </c>
      <c r="AE747" s="4" t="s">
        <v>131</v>
      </c>
      <c r="AF747" s="4" t="s">
        <v>132</v>
      </c>
      <c r="AG747" s="4" t="s">
        <v>133</v>
      </c>
      <c r="AH747" s="4" t="s">
        <v>134</v>
      </c>
      <c r="AI747" s="4" t="s">
        <v>135</v>
      </c>
      <c r="AJ747" s="4" t="s">
        <v>136</v>
      </c>
      <c r="AK747" s="4" t="s">
        <v>137</v>
      </c>
      <c r="AL747" s="4" t="s">
        <v>138</v>
      </c>
      <c r="AM747" s="4" t="s">
        <v>139</v>
      </c>
      <c r="AN747" s="4" t="s">
        <v>140</v>
      </c>
      <c r="AO747" s="4" t="s">
        <v>141</v>
      </c>
      <c r="AP747" s="4" t="s">
        <v>116</v>
      </c>
      <c r="AQ747" s="4" t="s">
        <v>9043</v>
      </c>
      <c r="AR747" s="4" t="s">
        <v>76</v>
      </c>
      <c r="AS747" s="29">
        <v>70687</v>
      </c>
      <c r="AT747" s="4" t="s">
        <v>1045</v>
      </c>
      <c r="AU747" s="4" t="s">
        <v>9044</v>
      </c>
      <c r="AV747" s="4" t="s">
        <v>7028</v>
      </c>
      <c r="AW747" s="4" t="s">
        <v>7029</v>
      </c>
      <c r="AX747" s="4" t="s">
        <v>7030</v>
      </c>
      <c r="AY747" s="4" t="s">
        <v>486</v>
      </c>
      <c r="AZ747" s="4" t="s">
        <v>7031</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9045</v>
      </c>
      <c r="B748" s="4" t="s">
        <v>112</v>
      </c>
      <c r="C748" s="29">
        <v>20241220</v>
      </c>
      <c r="D748" s="4" t="s">
        <v>8636</v>
      </c>
      <c r="E748" s="4" t="s">
        <v>116</v>
      </c>
      <c r="F748" s="4" t="s">
        <v>116</v>
      </c>
      <c r="G748" s="4" t="s">
        <v>116</v>
      </c>
      <c r="H748" s="4" t="s">
        <v>116</v>
      </c>
      <c r="I748" s="4" t="s">
        <v>116</v>
      </c>
      <c r="J748" s="4" t="s">
        <v>116</v>
      </c>
      <c r="K748" s="4" t="s">
        <v>116</v>
      </c>
      <c r="L748" s="4" t="s">
        <v>116</v>
      </c>
      <c r="M748" s="5" t="s">
        <v>8436</v>
      </c>
      <c r="N748" s="5" t="s">
        <v>6942</v>
      </c>
      <c r="O748" s="4" t="s">
        <v>112</v>
      </c>
      <c r="P748" s="6" t="s">
        <v>122</v>
      </c>
      <c r="Q748" s="7" t="s">
        <v>122</v>
      </c>
      <c r="R748" s="7" t="s">
        <v>122</v>
      </c>
      <c r="S748" s="9" t="s">
        <v>9046</v>
      </c>
      <c r="T748" s="30">
        <v>9782746087309</v>
      </c>
      <c r="U748" s="4" t="s">
        <v>124</v>
      </c>
      <c r="V748" s="29">
        <v>9782746086258</v>
      </c>
      <c r="W748" s="4" t="s">
        <v>125</v>
      </c>
      <c r="X748" s="4" t="s">
        <v>126</v>
      </c>
      <c r="Y748" s="4" t="s">
        <v>112</v>
      </c>
      <c r="Z748" s="29">
        <v>2014</v>
      </c>
      <c r="AA748" s="4" t="s">
        <v>127</v>
      </c>
      <c r="AB748" s="4" t="s">
        <v>333</v>
      </c>
      <c r="AC748" s="4" t="s">
        <v>129</v>
      </c>
      <c r="AD748" s="4" t="s">
        <v>130</v>
      </c>
      <c r="AE748" s="4" t="s">
        <v>131</v>
      </c>
      <c r="AF748" s="4" t="s">
        <v>132</v>
      </c>
      <c r="AG748" s="4" t="s">
        <v>133</v>
      </c>
      <c r="AH748" s="4" t="s">
        <v>134</v>
      </c>
      <c r="AI748" s="4" t="s">
        <v>135</v>
      </c>
      <c r="AJ748" s="4" t="s">
        <v>136</v>
      </c>
      <c r="AK748" s="4" t="s">
        <v>137</v>
      </c>
      <c r="AL748" s="4" t="s">
        <v>138</v>
      </c>
      <c r="AM748" s="4" t="s">
        <v>139</v>
      </c>
      <c r="AN748" s="4" t="s">
        <v>140</v>
      </c>
      <c r="AO748" s="4" t="s">
        <v>141</v>
      </c>
      <c r="AP748" s="4" t="s">
        <v>116</v>
      </c>
      <c r="AQ748" s="4" t="s">
        <v>9047</v>
      </c>
      <c r="AR748" s="4" t="s">
        <v>76</v>
      </c>
      <c r="AS748" s="4" t="s">
        <v>4456</v>
      </c>
      <c r="AT748" s="4" t="s">
        <v>2004</v>
      </c>
      <c r="AU748" s="4" t="s">
        <v>2208</v>
      </c>
      <c r="AV748" s="4" t="s">
        <v>4457</v>
      </c>
      <c r="AW748" s="4" t="s">
        <v>4458</v>
      </c>
      <c r="AX748" s="4" t="s">
        <v>2209</v>
      </c>
      <c r="AY748" s="4" t="s">
        <v>2210</v>
      </c>
      <c r="AZ748" s="4" t="s">
        <v>9048</v>
      </c>
      <c r="BA748" s="4" t="s">
        <v>2212</v>
      </c>
      <c r="BB748" s="4" t="s">
        <v>9049</v>
      </c>
      <c r="BC748" s="4" t="s">
        <v>4460</v>
      </c>
      <c r="BD748" s="4" t="s">
        <v>8789</v>
      </c>
      <c r="BE748" s="4" t="s">
        <v>8790</v>
      </c>
      <c r="BF748" s="4" t="s">
        <v>2743</v>
      </c>
      <c r="BG748" s="4" t="s">
        <v>609</v>
      </c>
      <c r="BH748" s="4" t="s">
        <v>3349</v>
      </c>
      <c r="BI748" s="4" t="s">
        <v>2216</v>
      </c>
      <c r="BJ748" s="4" t="s">
        <v>1880</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9050</v>
      </c>
      <c r="B749" s="4" t="s">
        <v>112</v>
      </c>
      <c r="C749" s="29">
        <v>20241220</v>
      </c>
      <c r="D749" s="4" t="s">
        <v>9051</v>
      </c>
      <c r="E749" s="4" t="s">
        <v>9052</v>
      </c>
      <c r="F749" s="4" t="s">
        <v>9053</v>
      </c>
      <c r="G749" s="4" t="s">
        <v>116</v>
      </c>
      <c r="H749" s="4" t="s">
        <v>9054</v>
      </c>
      <c r="I749" s="4" t="s">
        <v>116</v>
      </c>
      <c r="J749" s="4" t="s">
        <v>116</v>
      </c>
      <c r="K749" s="4" t="s">
        <v>116</v>
      </c>
      <c r="L749" s="4" t="s">
        <v>116</v>
      </c>
      <c r="M749" s="5" t="s">
        <v>8532</v>
      </c>
      <c r="N749" s="5" t="s">
        <v>552</v>
      </c>
      <c r="O749" s="4" t="s">
        <v>112</v>
      </c>
      <c r="P749" s="6" t="s">
        <v>122</v>
      </c>
      <c r="Q749" s="7" t="s">
        <v>122</v>
      </c>
      <c r="R749" s="7" t="s">
        <v>122</v>
      </c>
      <c r="S749" s="9" t="s">
        <v>9055</v>
      </c>
      <c r="T749" s="30">
        <v>9782746092532</v>
      </c>
      <c r="U749" s="4" t="s">
        <v>124</v>
      </c>
      <c r="V749" s="29">
        <v>9782746091559</v>
      </c>
      <c r="W749" s="4" t="s">
        <v>125</v>
      </c>
      <c r="X749" s="4" t="s">
        <v>126</v>
      </c>
      <c r="Y749" s="4" t="s">
        <v>112</v>
      </c>
      <c r="Z749" s="29">
        <v>2014</v>
      </c>
      <c r="AA749" s="4" t="s">
        <v>127</v>
      </c>
      <c r="AB749" s="4" t="s">
        <v>128</v>
      </c>
      <c r="AC749" s="4" t="s">
        <v>129</v>
      </c>
      <c r="AD749" s="4" t="s">
        <v>130</v>
      </c>
      <c r="AE749" s="4" t="s">
        <v>131</v>
      </c>
      <c r="AF749" s="4" t="s">
        <v>132</v>
      </c>
      <c r="AG749" s="4" t="s">
        <v>133</v>
      </c>
      <c r="AH749" s="4" t="s">
        <v>134</v>
      </c>
      <c r="AI749" s="4" t="s">
        <v>135</v>
      </c>
      <c r="AJ749" s="4" t="s">
        <v>136</v>
      </c>
      <c r="AK749" s="4" t="s">
        <v>137</v>
      </c>
      <c r="AL749" s="4" t="s">
        <v>138</v>
      </c>
      <c r="AM749" s="4" t="s">
        <v>139</v>
      </c>
      <c r="AN749" s="4" t="s">
        <v>140</v>
      </c>
      <c r="AO749" s="4" t="s">
        <v>141</v>
      </c>
      <c r="AP749" s="4" t="s">
        <v>116</v>
      </c>
      <c r="AQ749" s="4" t="s">
        <v>9056</v>
      </c>
      <c r="AR749" s="4" t="s">
        <v>76</v>
      </c>
      <c r="AS749" s="4" t="s">
        <v>642</v>
      </c>
      <c r="AT749" s="4" t="s">
        <v>9057</v>
      </c>
      <c r="AU749" s="4" t="s">
        <v>9058</v>
      </c>
      <c r="AV749" s="4" t="s">
        <v>9059</v>
      </c>
      <c r="AW749" s="4" t="s">
        <v>9060</v>
      </c>
      <c r="AX749" s="4" t="s">
        <v>9061</v>
      </c>
      <c r="AY749" s="4" t="s">
        <v>200</v>
      </c>
      <c r="AZ749" s="4" t="s">
        <v>9062</v>
      </c>
      <c r="BA749" s="4" t="s">
        <v>9063</v>
      </c>
      <c r="BB749" s="4" t="s">
        <v>9064</v>
      </c>
      <c r="BC749" s="4" t="s">
        <v>9065</v>
      </c>
      <c r="BD749" s="4" t="s">
        <v>1749</v>
      </c>
      <c r="BE749" s="4" t="s">
        <v>3580</v>
      </c>
      <c r="BF749" s="4" t="s">
        <v>9066</v>
      </c>
      <c r="BG749" s="4" t="s">
        <v>4239</v>
      </c>
      <c r="BH749" s="4" t="s">
        <v>9067</v>
      </c>
      <c r="BI749" s="4" t="s">
        <v>9068</v>
      </c>
      <c r="BJ749" s="4" t="s">
        <v>733</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9069</v>
      </c>
      <c r="B750" s="4" t="s">
        <v>112</v>
      </c>
      <c r="C750" s="29">
        <v>20241220</v>
      </c>
      <c r="D750" s="4" t="s">
        <v>9070</v>
      </c>
      <c r="E750" s="4" t="s">
        <v>9071</v>
      </c>
      <c r="F750" s="4" t="s">
        <v>3089</v>
      </c>
      <c r="G750" s="4" t="s">
        <v>116</v>
      </c>
      <c r="H750" s="4" t="s">
        <v>1345</v>
      </c>
      <c r="I750" s="4" t="s">
        <v>116</v>
      </c>
      <c r="J750" s="4" t="s">
        <v>116</v>
      </c>
      <c r="K750" s="4" t="s">
        <v>116</v>
      </c>
      <c r="L750" s="4" t="s">
        <v>116</v>
      </c>
      <c r="M750" s="5" t="s">
        <v>8513</v>
      </c>
      <c r="N750" s="5" t="s">
        <v>849</v>
      </c>
      <c r="O750" s="4" t="s">
        <v>112</v>
      </c>
      <c r="P750" s="6" t="s">
        <v>122</v>
      </c>
      <c r="Q750" s="7" t="s">
        <v>122</v>
      </c>
      <c r="R750" s="7" t="s">
        <v>122</v>
      </c>
      <c r="S750" s="9" t="s">
        <v>9072</v>
      </c>
      <c r="T750" s="30">
        <v>9782746090118</v>
      </c>
      <c r="U750" s="4" t="s">
        <v>124</v>
      </c>
      <c r="V750" s="29">
        <v>9782746089129</v>
      </c>
      <c r="W750" s="4" t="s">
        <v>125</v>
      </c>
      <c r="X750" s="4" t="s">
        <v>126</v>
      </c>
      <c r="Y750" s="4" t="s">
        <v>112</v>
      </c>
      <c r="Z750" s="29">
        <v>2014</v>
      </c>
      <c r="AA750" s="4" t="s">
        <v>127</v>
      </c>
      <c r="AB750" s="4" t="s">
        <v>249</v>
      </c>
      <c r="AC750" s="4" t="s">
        <v>129</v>
      </c>
      <c r="AD750" s="4" t="s">
        <v>130</v>
      </c>
      <c r="AE750" s="4" t="s">
        <v>131</v>
      </c>
      <c r="AF750" s="4" t="s">
        <v>132</v>
      </c>
      <c r="AG750" s="4" t="s">
        <v>133</v>
      </c>
      <c r="AH750" s="4" t="s">
        <v>134</v>
      </c>
      <c r="AI750" s="4" t="s">
        <v>135</v>
      </c>
      <c r="AJ750" s="4" t="s">
        <v>136</v>
      </c>
      <c r="AK750" s="4" t="s">
        <v>137</v>
      </c>
      <c r="AL750" s="4" t="s">
        <v>138</v>
      </c>
      <c r="AM750" s="4" t="s">
        <v>139</v>
      </c>
      <c r="AN750" s="4" t="s">
        <v>140</v>
      </c>
      <c r="AO750" s="4" t="s">
        <v>141</v>
      </c>
      <c r="AP750" s="4" t="s">
        <v>116</v>
      </c>
      <c r="AQ750" s="4" t="s">
        <v>9073</v>
      </c>
      <c r="AR750" s="4" t="s">
        <v>76</v>
      </c>
      <c r="AS750" s="4" t="s">
        <v>1832</v>
      </c>
      <c r="AT750" s="4" t="s">
        <v>3539</v>
      </c>
      <c r="AU750" s="4" t="s">
        <v>9074</v>
      </c>
      <c r="AV750" s="4" t="s">
        <v>4936</v>
      </c>
      <c r="AW750" s="4" t="s">
        <v>9075</v>
      </c>
      <c r="AX750" s="4" t="s">
        <v>9076</v>
      </c>
      <c r="AY750" s="4" t="s">
        <v>4949</v>
      </c>
      <c r="AZ750" s="4" t="s">
        <v>8096</v>
      </c>
      <c r="BA750" s="4" t="s">
        <v>7692</v>
      </c>
      <c r="BB750" s="4" t="s">
        <v>8097</v>
      </c>
      <c r="BC750" s="4" t="s">
        <v>4950</v>
      </c>
      <c r="BD750" s="4" t="s">
        <v>2782</v>
      </c>
      <c r="BE750" s="4" t="s">
        <v>1880</v>
      </c>
      <c r="BF750" s="4" t="s">
        <v>9077</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9078</v>
      </c>
      <c r="B751" s="4" t="s">
        <v>112</v>
      </c>
      <c r="C751" s="29">
        <v>20241220</v>
      </c>
      <c r="D751" s="4" t="s">
        <v>9079</v>
      </c>
      <c r="E751" s="4" t="s">
        <v>9080</v>
      </c>
      <c r="F751" s="4" t="s">
        <v>9081</v>
      </c>
      <c r="G751" s="4" t="s">
        <v>116</v>
      </c>
      <c r="H751" s="4" t="s">
        <v>9082</v>
      </c>
      <c r="I751" s="4" t="s">
        <v>116</v>
      </c>
      <c r="J751" s="4" t="s">
        <v>116</v>
      </c>
      <c r="K751" s="4" t="s">
        <v>116</v>
      </c>
      <c r="L751" s="4" t="s">
        <v>116</v>
      </c>
      <c r="M751" s="5" t="s">
        <v>8499</v>
      </c>
      <c r="N751" s="5" t="s">
        <v>323</v>
      </c>
      <c r="O751" s="4" t="s">
        <v>112</v>
      </c>
      <c r="P751" s="6" t="s">
        <v>122</v>
      </c>
      <c r="Q751" s="7" t="s">
        <v>122</v>
      </c>
      <c r="R751" s="7" t="s">
        <v>122</v>
      </c>
      <c r="S751" s="9" t="s">
        <v>9083</v>
      </c>
      <c r="T751" s="30">
        <v>9782746091320</v>
      </c>
      <c r="U751" s="4" t="s">
        <v>124</v>
      </c>
      <c r="V751" s="29">
        <v>9782746090170</v>
      </c>
      <c r="W751" s="4" t="s">
        <v>125</v>
      </c>
      <c r="X751" s="4" t="s">
        <v>126</v>
      </c>
      <c r="Y751" s="4" t="s">
        <v>112</v>
      </c>
      <c r="Z751" s="29">
        <v>2014</v>
      </c>
      <c r="AA751" s="4" t="s">
        <v>127</v>
      </c>
      <c r="AB751" s="4" t="s">
        <v>152</v>
      </c>
      <c r="AC751" s="4" t="s">
        <v>129</v>
      </c>
      <c r="AD751" s="4" t="s">
        <v>130</v>
      </c>
      <c r="AE751" s="4" t="s">
        <v>131</v>
      </c>
      <c r="AF751" s="4" t="s">
        <v>132</v>
      </c>
      <c r="AG751" s="4" t="s">
        <v>133</v>
      </c>
      <c r="AH751" s="4" t="s">
        <v>134</v>
      </c>
      <c r="AI751" s="4" t="s">
        <v>135</v>
      </c>
      <c r="AJ751" s="4" t="s">
        <v>136</v>
      </c>
      <c r="AK751" s="4" t="s">
        <v>137</v>
      </c>
      <c r="AL751" s="4" t="s">
        <v>138</v>
      </c>
      <c r="AM751" s="4" t="s">
        <v>139</v>
      </c>
      <c r="AN751" s="4" t="s">
        <v>140</v>
      </c>
      <c r="AO751" s="4" t="s">
        <v>141</v>
      </c>
      <c r="AP751" s="4" t="s">
        <v>116</v>
      </c>
      <c r="AQ751" s="4" t="s">
        <v>9084</v>
      </c>
      <c r="AR751" s="4" t="s">
        <v>76</v>
      </c>
      <c r="AS751" s="4" t="s">
        <v>9085</v>
      </c>
      <c r="AT751" s="4" t="s">
        <v>9086</v>
      </c>
      <c r="AU751" s="4" t="s">
        <v>9087</v>
      </c>
      <c r="AV751" s="4" t="s">
        <v>9088</v>
      </c>
      <c r="AW751" s="4" t="s">
        <v>9089</v>
      </c>
      <c r="AX751" s="4" t="s">
        <v>9090</v>
      </c>
      <c r="AY751" s="4" t="s">
        <v>9091</v>
      </c>
      <c r="AZ751" s="4" t="s">
        <v>9092</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9093</v>
      </c>
      <c r="B752" s="4" t="s">
        <v>112</v>
      </c>
      <c r="C752" s="29">
        <v>20241220</v>
      </c>
      <c r="D752" s="4" t="s">
        <v>9094</v>
      </c>
      <c r="E752" s="4" t="s">
        <v>9095</v>
      </c>
      <c r="F752" s="4" t="s">
        <v>9096</v>
      </c>
      <c r="G752" s="4" t="s">
        <v>116</v>
      </c>
      <c r="H752" s="4" t="s">
        <v>9097</v>
      </c>
      <c r="I752" s="4" t="s">
        <v>116</v>
      </c>
      <c r="J752" s="4" t="s">
        <v>116</v>
      </c>
      <c r="K752" s="4" t="s">
        <v>116</v>
      </c>
      <c r="L752" s="4" t="s">
        <v>116</v>
      </c>
      <c r="M752" s="5" t="s">
        <v>8532</v>
      </c>
      <c r="N752" s="5" t="s">
        <v>5236</v>
      </c>
      <c r="O752" s="4" t="s">
        <v>112</v>
      </c>
      <c r="P752" s="6" t="s">
        <v>122</v>
      </c>
      <c r="Q752" s="7" t="s">
        <v>122</v>
      </c>
      <c r="R752" s="7" t="s">
        <v>122</v>
      </c>
      <c r="S752" s="9" t="s">
        <v>9098</v>
      </c>
      <c r="T752" s="30">
        <v>9782746092433</v>
      </c>
      <c r="U752" s="4" t="s">
        <v>124</v>
      </c>
      <c r="V752" s="29">
        <v>9782746091191</v>
      </c>
      <c r="W752" s="4" t="s">
        <v>125</v>
      </c>
      <c r="X752" s="4" t="s">
        <v>126</v>
      </c>
      <c r="Y752" s="4" t="s">
        <v>112</v>
      </c>
      <c r="Z752" s="29">
        <v>2014</v>
      </c>
      <c r="AA752" s="4" t="s">
        <v>127</v>
      </c>
      <c r="AB752" s="4" t="s">
        <v>152</v>
      </c>
      <c r="AC752" s="4" t="s">
        <v>129</v>
      </c>
      <c r="AD752" s="4" t="s">
        <v>130</v>
      </c>
      <c r="AE752" s="4" t="s">
        <v>131</v>
      </c>
      <c r="AF752" s="4" t="s">
        <v>132</v>
      </c>
      <c r="AG752" s="4" t="s">
        <v>133</v>
      </c>
      <c r="AH752" s="4" t="s">
        <v>134</v>
      </c>
      <c r="AI752" s="4" t="s">
        <v>135</v>
      </c>
      <c r="AJ752" s="4" t="s">
        <v>136</v>
      </c>
      <c r="AK752" s="4" t="s">
        <v>137</v>
      </c>
      <c r="AL752" s="4" t="s">
        <v>138</v>
      </c>
      <c r="AM752" s="4" t="s">
        <v>139</v>
      </c>
      <c r="AN752" s="4" t="s">
        <v>140</v>
      </c>
      <c r="AO752" s="4" t="s">
        <v>141</v>
      </c>
      <c r="AP752" s="4" t="s">
        <v>116</v>
      </c>
      <c r="AQ752" s="4" t="s">
        <v>9099</v>
      </c>
      <c r="AR752" s="4" t="s">
        <v>76</v>
      </c>
      <c r="AS752" s="4" t="s">
        <v>5636</v>
      </c>
      <c r="AT752" s="4" t="s">
        <v>680</v>
      </c>
      <c r="AU752" s="4" t="s">
        <v>9100</v>
      </c>
      <c r="AV752" s="4" t="s">
        <v>9101</v>
      </c>
      <c r="AW752" s="4" t="s">
        <v>684</v>
      </c>
      <c r="AX752" s="4" t="s">
        <v>683</v>
      </c>
      <c r="AY752" s="4" t="s">
        <v>1221</v>
      </c>
      <c r="AZ752" s="4" t="s">
        <v>9102</v>
      </c>
      <c r="BA752" s="4" t="s">
        <v>9103</v>
      </c>
      <c r="BB752" s="4" t="s">
        <v>9104</v>
      </c>
      <c r="BC752" s="4" t="s">
        <v>9105</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9106</v>
      </c>
      <c r="B753" s="4" t="s">
        <v>112</v>
      </c>
      <c r="C753" s="29">
        <v>20241220</v>
      </c>
      <c r="D753" s="4" t="s">
        <v>8032</v>
      </c>
      <c r="E753" s="4" t="s">
        <v>9107</v>
      </c>
      <c r="F753" s="4" t="s">
        <v>9108</v>
      </c>
      <c r="G753" s="4" t="s">
        <v>116</v>
      </c>
      <c r="H753" s="4" t="s">
        <v>9109</v>
      </c>
      <c r="I753" s="4" t="s">
        <v>116</v>
      </c>
      <c r="J753" s="4" t="s">
        <v>116</v>
      </c>
      <c r="K753" s="4" t="s">
        <v>116</v>
      </c>
      <c r="L753" s="4" t="s">
        <v>116</v>
      </c>
      <c r="M753" s="5" t="s">
        <v>8405</v>
      </c>
      <c r="N753" s="5" t="s">
        <v>209</v>
      </c>
      <c r="O753" s="4" t="s">
        <v>112</v>
      </c>
      <c r="P753" s="6" t="s">
        <v>122</v>
      </c>
      <c r="Q753" s="7" t="s">
        <v>122</v>
      </c>
      <c r="R753" s="7" t="s">
        <v>122</v>
      </c>
      <c r="S753" s="9" t="s">
        <v>9110</v>
      </c>
      <c r="T753" s="30">
        <v>9782746093485</v>
      </c>
      <c r="U753" s="4" t="s">
        <v>124</v>
      </c>
      <c r="V753" s="29">
        <v>9782746088573</v>
      </c>
      <c r="W753" s="4" t="s">
        <v>125</v>
      </c>
      <c r="X753" s="4" t="s">
        <v>126</v>
      </c>
      <c r="Y753" s="4" t="s">
        <v>112</v>
      </c>
      <c r="Z753" s="29">
        <v>2014</v>
      </c>
      <c r="AA753" s="4" t="s">
        <v>127</v>
      </c>
      <c r="AB753" s="4" t="s">
        <v>769</v>
      </c>
      <c r="AC753" s="4" t="s">
        <v>129</v>
      </c>
      <c r="AD753" s="4" t="s">
        <v>130</v>
      </c>
      <c r="AE753" s="4" t="s">
        <v>131</v>
      </c>
      <c r="AF753" s="4" t="s">
        <v>132</v>
      </c>
      <c r="AG753" s="4" t="s">
        <v>133</v>
      </c>
      <c r="AH753" s="4" t="s">
        <v>134</v>
      </c>
      <c r="AI753" s="4" t="s">
        <v>135</v>
      </c>
      <c r="AJ753" s="4" t="s">
        <v>136</v>
      </c>
      <c r="AK753" s="4" t="s">
        <v>137</v>
      </c>
      <c r="AL753" s="4" t="s">
        <v>138</v>
      </c>
      <c r="AM753" s="4" t="s">
        <v>139</v>
      </c>
      <c r="AN753" s="4" t="s">
        <v>140</v>
      </c>
      <c r="AO753" s="4" t="s">
        <v>141</v>
      </c>
      <c r="AP753" s="4" t="s">
        <v>116</v>
      </c>
      <c r="AQ753" s="4" t="s">
        <v>9111</v>
      </c>
      <c r="AR753" s="4" t="s">
        <v>76</v>
      </c>
      <c r="AS753" s="4" t="s">
        <v>3452</v>
      </c>
      <c r="AT753" s="4" t="s">
        <v>9112</v>
      </c>
      <c r="AU753" s="4" t="s">
        <v>1400</v>
      </c>
      <c r="AV753" s="4" t="s">
        <v>9113</v>
      </c>
      <c r="AW753" s="4" t="s">
        <v>490</v>
      </c>
      <c r="AX753" s="4" t="s">
        <v>3455</v>
      </c>
      <c r="AY753" s="4" t="s">
        <v>116</v>
      </c>
      <c r="AZ753" s="4" t="s">
        <v>116</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9114</v>
      </c>
      <c r="B754" s="4" t="s">
        <v>112</v>
      </c>
      <c r="C754" s="29">
        <v>20241220</v>
      </c>
      <c r="D754" s="4" t="s">
        <v>8871</v>
      </c>
      <c r="E754" s="4" t="s">
        <v>9115</v>
      </c>
      <c r="F754" s="4" t="s">
        <v>8185</v>
      </c>
      <c r="G754" s="4" t="s">
        <v>116</v>
      </c>
      <c r="H754" s="4" t="s">
        <v>306</v>
      </c>
      <c r="I754" s="4" t="s">
        <v>116</v>
      </c>
      <c r="J754" s="4" t="s">
        <v>116</v>
      </c>
      <c r="K754" s="4" t="s">
        <v>116</v>
      </c>
      <c r="L754" s="4" t="s">
        <v>116</v>
      </c>
      <c r="M754" s="5" t="s">
        <v>8556</v>
      </c>
      <c r="N754" s="5" t="s">
        <v>9116</v>
      </c>
      <c r="O754" s="4" t="s">
        <v>112</v>
      </c>
      <c r="P754" s="6" t="s">
        <v>122</v>
      </c>
      <c r="Q754" s="7" t="s">
        <v>122</v>
      </c>
      <c r="R754" s="7" t="s">
        <v>122</v>
      </c>
      <c r="S754" s="9" t="s">
        <v>9117</v>
      </c>
      <c r="T754" s="30">
        <v>9782746093539</v>
      </c>
      <c r="U754" s="4" t="s">
        <v>124</v>
      </c>
      <c r="V754" s="29">
        <v>9782746092075</v>
      </c>
      <c r="W754" s="4" t="s">
        <v>125</v>
      </c>
      <c r="X754" s="4" t="s">
        <v>126</v>
      </c>
      <c r="Y754" s="4" t="s">
        <v>112</v>
      </c>
      <c r="Z754" s="29">
        <v>2014</v>
      </c>
      <c r="AA754" s="4" t="s">
        <v>127</v>
      </c>
      <c r="AB754" s="4" t="s">
        <v>914</v>
      </c>
      <c r="AC754" s="4" t="s">
        <v>129</v>
      </c>
      <c r="AD754" s="4" t="s">
        <v>130</v>
      </c>
      <c r="AE754" s="4" t="s">
        <v>131</v>
      </c>
      <c r="AF754" s="4" t="s">
        <v>132</v>
      </c>
      <c r="AG754" s="4" t="s">
        <v>133</v>
      </c>
      <c r="AH754" s="4" t="s">
        <v>134</v>
      </c>
      <c r="AI754" s="4" t="s">
        <v>135</v>
      </c>
      <c r="AJ754" s="4" t="s">
        <v>136</v>
      </c>
      <c r="AK754" s="4" t="s">
        <v>137</v>
      </c>
      <c r="AL754" s="4" t="s">
        <v>138</v>
      </c>
      <c r="AM754" s="4" t="s">
        <v>139</v>
      </c>
      <c r="AN754" s="4" t="s">
        <v>140</v>
      </c>
      <c r="AO754" s="4" t="s">
        <v>141</v>
      </c>
      <c r="AP754" s="4" t="s">
        <v>116</v>
      </c>
      <c r="AQ754" s="4" t="s">
        <v>9118</v>
      </c>
      <c r="AR754" s="4" t="s">
        <v>76</v>
      </c>
      <c r="AS754" s="4" t="s">
        <v>8179</v>
      </c>
      <c r="AT754" s="4" t="s">
        <v>8180</v>
      </c>
      <c r="AU754" s="4" t="s">
        <v>310</v>
      </c>
      <c r="AV754" s="4" t="s">
        <v>311</v>
      </c>
      <c r="AW754" s="4" t="s">
        <v>312</v>
      </c>
      <c r="AX754" s="4" t="s">
        <v>917</v>
      </c>
      <c r="AY754" s="4" t="s">
        <v>313</v>
      </c>
      <c r="AZ754" s="4" t="s">
        <v>918</v>
      </c>
      <c r="BA754" s="4" t="s">
        <v>919</v>
      </c>
      <c r="BB754" s="4" t="s">
        <v>920</v>
      </c>
      <c r="BC754" s="4" t="s">
        <v>921</v>
      </c>
      <c r="BD754" s="4" t="s">
        <v>922</v>
      </c>
      <c r="BE754" s="4" t="s">
        <v>9119</v>
      </c>
      <c r="BF754" s="4" t="s">
        <v>923</v>
      </c>
      <c r="BG754" s="4" t="s">
        <v>924</v>
      </c>
      <c r="BH754" s="4" t="s">
        <v>925</v>
      </c>
      <c r="BI754" s="4" t="s">
        <v>9120</v>
      </c>
      <c r="BJ754" s="4" t="s">
        <v>928</v>
      </c>
      <c r="BK754" s="4" t="s">
        <v>929</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9121</v>
      </c>
      <c r="B755" s="4" t="s">
        <v>112</v>
      </c>
      <c r="C755" s="29">
        <v>20241220</v>
      </c>
      <c r="D755" s="4" t="s">
        <v>9122</v>
      </c>
      <c r="E755" s="4" t="s">
        <v>9123</v>
      </c>
      <c r="F755" s="4" t="s">
        <v>9124</v>
      </c>
      <c r="G755" s="4" t="s">
        <v>116</v>
      </c>
      <c r="H755" s="4" t="s">
        <v>861</v>
      </c>
      <c r="I755" s="4" t="s">
        <v>116</v>
      </c>
      <c r="J755" s="4" t="s">
        <v>116</v>
      </c>
      <c r="K755" s="4" t="s">
        <v>116</v>
      </c>
      <c r="L755" s="4" t="s">
        <v>116</v>
      </c>
      <c r="M755" s="5" t="s">
        <v>8368</v>
      </c>
      <c r="N755" s="5" t="s">
        <v>1154</v>
      </c>
      <c r="O755" s="4" t="s">
        <v>112</v>
      </c>
      <c r="P755" s="6" t="s">
        <v>122</v>
      </c>
      <c r="Q755" s="7" t="s">
        <v>122</v>
      </c>
      <c r="R755" s="7" t="s">
        <v>122</v>
      </c>
      <c r="S755" s="9" t="s">
        <v>9125</v>
      </c>
      <c r="T755" s="30">
        <v>9782746093058</v>
      </c>
      <c r="U755" s="4" t="s">
        <v>124</v>
      </c>
      <c r="V755" s="29">
        <v>9782746090750</v>
      </c>
      <c r="W755" s="4" t="s">
        <v>125</v>
      </c>
      <c r="X755" s="4" t="s">
        <v>126</v>
      </c>
      <c r="Y755" s="4" t="s">
        <v>112</v>
      </c>
      <c r="Z755" s="29">
        <v>2014</v>
      </c>
      <c r="AA755" s="4" t="s">
        <v>127</v>
      </c>
      <c r="AB755" s="4" t="s">
        <v>164</v>
      </c>
      <c r="AC755" s="4" t="s">
        <v>129</v>
      </c>
      <c r="AD755" s="4" t="s">
        <v>130</v>
      </c>
      <c r="AE755" s="4" t="s">
        <v>131</v>
      </c>
      <c r="AF755" s="4" t="s">
        <v>132</v>
      </c>
      <c r="AG755" s="4" t="s">
        <v>133</v>
      </c>
      <c r="AH755" s="4" t="s">
        <v>134</v>
      </c>
      <c r="AI755" s="4" t="s">
        <v>135</v>
      </c>
      <c r="AJ755" s="4" t="s">
        <v>136</v>
      </c>
      <c r="AK755" s="4" t="s">
        <v>137</v>
      </c>
      <c r="AL755" s="4" t="s">
        <v>138</v>
      </c>
      <c r="AM755" s="4" t="s">
        <v>139</v>
      </c>
      <c r="AN755" s="4" t="s">
        <v>140</v>
      </c>
      <c r="AO755" s="4" t="s">
        <v>141</v>
      </c>
      <c r="AP755" s="4" t="s">
        <v>116</v>
      </c>
      <c r="AQ755" s="4" t="s">
        <v>9126</v>
      </c>
      <c r="AR755" s="4" t="s">
        <v>76</v>
      </c>
      <c r="AS755" s="4" t="s">
        <v>9127</v>
      </c>
      <c r="AT755" s="4" t="s">
        <v>4305</v>
      </c>
      <c r="AU755" s="4" t="s">
        <v>9128</v>
      </c>
      <c r="AV755" s="4" t="s">
        <v>9129</v>
      </c>
      <c r="AW755" s="4" t="s">
        <v>9130</v>
      </c>
      <c r="AX755" s="4" t="s">
        <v>9131</v>
      </c>
      <c r="AY755" s="4" t="s">
        <v>9132</v>
      </c>
      <c r="AZ755" s="4" t="s">
        <v>5326</v>
      </c>
      <c r="BA755" s="4" t="s">
        <v>714</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9133</v>
      </c>
      <c r="B756" s="4" t="s">
        <v>112</v>
      </c>
      <c r="C756" s="29">
        <v>20241220</v>
      </c>
      <c r="D756" s="4" t="s">
        <v>9134</v>
      </c>
      <c r="E756" s="4" t="s">
        <v>6106</v>
      </c>
      <c r="F756" s="4" t="s">
        <v>6107</v>
      </c>
      <c r="G756" s="4" t="s">
        <v>116</v>
      </c>
      <c r="H756" s="4" t="s">
        <v>6108</v>
      </c>
      <c r="I756" s="4" t="s">
        <v>6109</v>
      </c>
      <c r="J756" s="4" t="s">
        <v>6110</v>
      </c>
      <c r="K756" s="4" t="s">
        <v>116</v>
      </c>
      <c r="L756" s="4" t="s">
        <v>116</v>
      </c>
      <c r="M756" s="5" t="s">
        <v>8389</v>
      </c>
      <c r="N756" s="5" t="s">
        <v>7617</v>
      </c>
      <c r="O756" s="4" t="s">
        <v>112</v>
      </c>
      <c r="P756" s="6" t="s">
        <v>122</v>
      </c>
      <c r="Q756" s="7" t="s">
        <v>122</v>
      </c>
      <c r="R756" s="7" t="s">
        <v>122</v>
      </c>
      <c r="S756" s="9" t="s">
        <v>9135</v>
      </c>
      <c r="T756" s="30">
        <v>9782746091986</v>
      </c>
      <c r="U756" s="4" t="s">
        <v>124</v>
      </c>
      <c r="V756" s="29">
        <v>9782746090743</v>
      </c>
      <c r="W756" s="4" t="s">
        <v>125</v>
      </c>
      <c r="X756" s="4" t="s">
        <v>126</v>
      </c>
      <c r="Y756" s="4" t="s">
        <v>112</v>
      </c>
      <c r="Z756" s="29">
        <v>2014</v>
      </c>
      <c r="AA756" s="4" t="s">
        <v>127</v>
      </c>
      <c r="AB756" s="4" t="s">
        <v>164</v>
      </c>
      <c r="AC756" s="4" t="s">
        <v>129</v>
      </c>
      <c r="AD756" s="4" t="s">
        <v>130</v>
      </c>
      <c r="AE756" s="4" t="s">
        <v>131</v>
      </c>
      <c r="AF756" s="4" t="s">
        <v>132</v>
      </c>
      <c r="AG756" s="4" t="s">
        <v>133</v>
      </c>
      <c r="AH756" s="4" t="s">
        <v>134</v>
      </c>
      <c r="AI756" s="4" t="s">
        <v>135</v>
      </c>
      <c r="AJ756" s="4" t="s">
        <v>136</v>
      </c>
      <c r="AK756" s="4" t="s">
        <v>137</v>
      </c>
      <c r="AL756" s="4" t="s">
        <v>138</v>
      </c>
      <c r="AM756" s="4" t="s">
        <v>139</v>
      </c>
      <c r="AN756" s="4" t="s">
        <v>140</v>
      </c>
      <c r="AO756" s="4" t="s">
        <v>141</v>
      </c>
      <c r="AP756" s="4" t="s">
        <v>116</v>
      </c>
      <c r="AQ756" s="4" t="s">
        <v>9136</v>
      </c>
      <c r="AR756" s="4" t="s">
        <v>76</v>
      </c>
      <c r="AS756" s="4" t="s">
        <v>6114</v>
      </c>
      <c r="AT756" s="4" t="s">
        <v>9137</v>
      </c>
      <c r="AU756" s="4" t="s">
        <v>6116</v>
      </c>
      <c r="AV756" s="4" t="s">
        <v>6117</v>
      </c>
      <c r="AW756" s="4" t="s">
        <v>9138</v>
      </c>
      <c r="AX756" s="4" t="s">
        <v>6119</v>
      </c>
      <c r="AY756" s="4" t="s">
        <v>6120</v>
      </c>
      <c r="AZ756" s="4" t="s">
        <v>4977</v>
      </c>
      <c r="BA756" s="4" t="s">
        <v>4978</v>
      </c>
      <c r="BB756" s="4" t="s">
        <v>714</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9139</v>
      </c>
      <c r="B757" s="4" t="s">
        <v>112</v>
      </c>
      <c r="C757" s="29">
        <v>20241220</v>
      </c>
      <c r="D757" s="4" t="s">
        <v>9140</v>
      </c>
      <c r="E757" s="4" t="s">
        <v>9141</v>
      </c>
      <c r="F757" s="4" t="s">
        <v>1731</v>
      </c>
      <c r="G757" s="4" t="s">
        <v>116</v>
      </c>
      <c r="H757" s="4" t="s">
        <v>1732</v>
      </c>
      <c r="I757" s="4" t="s">
        <v>116</v>
      </c>
      <c r="J757" s="4" t="s">
        <v>116</v>
      </c>
      <c r="K757" s="4" t="s">
        <v>116</v>
      </c>
      <c r="L757" s="4" t="s">
        <v>116</v>
      </c>
      <c r="M757" s="5" t="s">
        <v>8499</v>
      </c>
      <c r="N757" s="5" t="s">
        <v>4692</v>
      </c>
      <c r="O757" s="4" t="s">
        <v>112</v>
      </c>
      <c r="P757" s="6" t="s">
        <v>122</v>
      </c>
      <c r="Q757" s="7" t="s">
        <v>122</v>
      </c>
      <c r="R757" s="7" t="s">
        <v>122</v>
      </c>
      <c r="S757" s="9" t="s">
        <v>9142</v>
      </c>
      <c r="T757" s="30">
        <v>9782746091276</v>
      </c>
      <c r="U757" s="4" t="s">
        <v>124</v>
      </c>
      <c r="V757" s="29">
        <v>9782746090675</v>
      </c>
      <c r="W757" s="4" t="s">
        <v>125</v>
      </c>
      <c r="X757" s="4" t="s">
        <v>126</v>
      </c>
      <c r="Y757" s="4" t="s">
        <v>112</v>
      </c>
      <c r="Z757" s="29">
        <v>2014</v>
      </c>
      <c r="AA757" s="4" t="s">
        <v>127</v>
      </c>
      <c r="AB757" s="4" t="s">
        <v>914</v>
      </c>
      <c r="AC757" s="4" t="s">
        <v>129</v>
      </c>
      <c r="AD757" s="4" t="s">
        <v>130</v>
      </c>
      <c r="AE757" s="4" t="s">
        <v>131</v>
      </c>
      <c r="AF757" s="4" t="s">
        <v>132</v>
      </c>
      <c r="AG757" s="4" t="s">
        <v>133</v>
      </c>
      <c r="AH757" s="4" t="s">
        <v>134</v>
      </c>
      <c r="AI757" s="4" t="s">
        <v>135</v>
      </c>
      <c r="AJ757" s="4" t="s">
        <v>136</v>
      </c>
      <c r="AK757" s="4" t="s">
        <v>137</v>
      </c>
      <c r="AL757" s="4" t="s">
        <v>138</v>
      </c>
      <c r="AM757" s="4" t="s">
        <v>139</v>
      </c>
      <c r="AN757" s="4" t="s">
        <v>140</v>
      </c>
      <c r="AO757" s="4" t="s">
        <v>141</v>
      </c>
      <c r="AP757" s="4" t="s">
        <v>116</v>
      </c>
      <c r="AQ757" s="4" t="s">
        <v>9143</v>
      </c>
      <c r="AR757" s="4" t="s">
        <v>76</v>
      </c>
      <c r="AS757" s="4" t="s">
        <v>4809</v>
      </c>
      <c r="AT757" s="4" t="s">
        <v>6916</v>
      </c>
      <c r="AU757" s="4" t="s">
        <v>6917</v>
      </c>
      <c r="AV757" s="4" t="s">
        <v>6918</v>
      </c>
      <c r="AW757" s="4" t="s">
        <v>6919</v>
      </c>
      <c r="AX757" s="4" t="s">
        <v>9144</v>
      </c>
      <c r="AY757" s="4" t="s">
        <v>6921</v>
      </c>
      <c r="AZ757" s="4" t="s">
        <v>6922</v>
      </c>
      <c r="BA757" s="4" t="s">
        <v>9145</v>
      </c>
      <c r="BB757" s="4" t="s">
        <v>9146</v>
      </c>
      <c r="BC757" s="4" t="s">
        <v>772</v>
      </c>
      <c r="BD757" s="4" t="s">
        <v>9147</v>
      </c>
      <c r="BE757" s="4" t="s">
        <v>9148</v>
      </c>
      <c r="BF757" s="4" t="s">
        <v>9149</v>
      </c>
      <c r="BG757" s="4" t="s">
        <v>6923</v>
      </c>
      <c r="BH757" s="4" t="s">
        <v>5523</v>
      </c>
      <c r="BI757" s="4" t="s">
        <v>6924</v>
      </c>
      <c r="BJ757" s="4" t="s">
        <v>6925</v>
      </c>
      <c r="BK757" s="4" t="s">
        <v>6926</v>
      </c>
      <c r="BL757" s="4" t="s">
        <v>9150</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9151</v>
      </c>
      <c r="B758" s="4" t="s">
        <v>112</v>
      </c>
      <c r="C758" s="29">
        <v>20241220</v>
      </c>
      <c r="D758" s="4" t="s">
        <v>9152</v>
      </c>
      <c r="E758" s="4" t="s">
        <v>9153</v>
      </c>
      <c r="F758" s="4" t="s">
        <v>9154</v>
      </c>
      <c r="G758" s="4" t="s">
        <v>116</v>
      </c>
      <c r="H758" s="4" t="s">
        <v>9155</v>
      </c>
      <c r="I758" s="4" t="s">
        <v>9156</v>
      </c>
      <c r="J758" s="4" t="s">
        <v>9157</v>
      </c>
      <c r="K758" s="4" t="s">
        <v>9158</v>
      </c>
      <c r="L758" s="4" t="s">
        <v>116</v>
      </c>
      <c r="M758" s="5" t="s">
        <v>9159</v>
      </c>
      <c r="N758" s="5" t="s">
        <v>1829</v>
      </c>
      <c r="O758" s="4" t="s">
        <v>112</v>
      </c>
      <c r="P758" s="6" t="s">
        <v>122</v>
      </c>
      <c r="Q758" s="7" t="s">
        <v>122</v>
      </c>
      <c r="R758" s="7" t="s">
        <v>122</v>
      </c>
      <c r="S758" s="9" t="s">
        <v>9160</v>
      </c>
      <c r="T758" s="30">
        <v>9782746086661</v>
      </c>
      <c r="U758" s="4" t="s">
        <v>124</v>
      </c>
      <c r="V758" s="29">
        <v>9782746085381</v>
      </c>
      <c r="W758" s="4" t="s">
        <v>125</v>
      </c>
      <c r="X758" s="4" t="s">
        <v>126</v>
      </c>
      <c r="Y758" s="4" t="s">
        <v>112</v>
      </c>
      <c r="Z758" s="29">
        <v>2013</v>
      </c>
      <c r="AA758" s="4" t="s">
        <v>127</v>
      </c>
      <c r="AB758" s="4" t="s">
        <v>8438</v>
      </c>
      <c r="AC758" s="4" t="s">
        <v>129</v>
      </c>
      <c r="AD758" s="4" t="s">
        <v>130</v>
      </c>
      <c r="AE758" s="4" t="s">
        <v>131</v>
      </c>
      <c r="AF758" s="4" t="s">
        <v>132</v>
      </c>
      <c r="AG758" s="4" t="s">
        <v>133</v>
      </c>
      <c r="AH758" s="4" t="s">
        <v>134</v>
      </c>
      <c r="AI758" s="4" t="s">
        <v>135</v>
      </c>
      <c r="AJ758" s="4" t="s">
        <v>136</v>
      </c>
      <c r="AK758" s="4" t="s">
        <v>137</v>
      </c>
      <c r="AL758" s="4" t="s">
        <v>138</v>
      </c>
      <c r="AM758" s="4" t="s">
        <v>139</v>
      </c>
      <c r="AN758" s="4" t="s">
        <v>140</v>
      </c>
      <c r="AO758" s="4" t="s">
        <v>141</v>
      </c>
      <c r="AP758" s="4" t="s">
        <v>116</v>
      </c>
      <c r="AQ758" s="4" t="s">
        <v>9161</v>
      </c>
      <c r="AR758" s="4" t="s">
        <v>76</v>
      </c>
      <c r="AS758" s="4" t="s">
        <v>479</v>
      </c>
      <c r="AT758" s="4" t="s">
        <v>9162</v>
      </c>
      <c r="AU758" s="4" t="s">
        <v>9163</v>
      </c>
      <c r="AV758" s="4" t="s">
        <v>9164</v>
      </c>
      <c r="AW758" s="4" t="s">
        <v>9165</v>
      </c>
      <c r="AX758" s="4" t="s">
        <v>708</v>
      </c>
      <c r="AY758" s="4" t="s">
        <v>9166</v>
      </c>
      <c r="AZ758" s="4" t="s">
        <v>9167</v>
      </c>
      <c r="BA758" s="4" t="s">
        <v>492</v>
      </c>
      <c r="BB758" s="4" t="s">
        <v>9168</v>
      </c>
      <c r="BC758" s="4" t="s">
        <v>714</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9169</v>
      </c>
      <c r="B759" s="4" t="s">
        <v>112</v>
      </c>
      <c r="C759" s="29">
        <v>20241220</v>
      </c>
      <c r="D759" s="4" t="s">
        <v>9170</v>
      </c>
      <c r="E759" s="4" t="s">
        <v>8184</v>
      </c>
      <c r="F759" s="4" t="s">
        <v>8185</v>
      </c>
      <c r="G759" s="4" t="s">
        <v>116</v>
      </c>
      <c r="H759" s="4" t="s">
        <v>306</v>
      </c>
      <c r="I759" s="4" t="s">
        <v>116</v>
      </c>
      <c r="J759" s="4" t="s">
        <v>116</v>
      </c>
      <c r="K759" s="4" t="s">
        <v>116</v>
      </c>
      <c r="L759" s="4" t="s">
        <v>116</v>
      </c>
      <c r="M759" s="5" t="s">
        <v>9171</v>
      </c>
      <c r="N759" s="5" t="s">
        <v>9172</v>
      </c>
      <c r="O759" s="4" t="s">
        <v>112</v>
      </c>
      <c r="P759" s="6" t="s">
        <v>122</v>
      </c>
      <c r="Q759" s="7" t="s">
        <v>122</v>
      </c>
      <c r="R759" s="7" t="s">
        <v>122</v>
      </c>
      <c r="S759" s="9" t="s">
        <v>9173</v>
      </c>
      <c r="T759" s="30">
        <v>9782746083431</v>
      </c>
      <c r="U759" s="4" t="s">
        <v>124</v>
      </c>
      <c r="V759" s="29">
        <v>9782746082595</v>
      </c>
      <c r="W759" s="4" t="s">
        <v>125</v>
      </c>
      <c r="X759" s="4" t="s">
        <v>126</v>
      </c>
      <c r="Y759" s="4" t="s">
        <v>112</v>
      </c>
      <c r="Z759" s="29">
        <v>2013</v>
      </c>
      <c r="AA759" s="4" t="s">
        <v>127</v>
      </c>
      <c r="AB759" s="4" t="s">
        <v>164</v>
      </c>
      <c r="AC759" s="4" t="s">
        <v>129</v>
      </c>
      <c r="AD759" s="4" t="s">
        <v>130</v>
      </c>
      <c r="AE759" s="4" t="s">
        <v>131</v>
      </c>
      <c r="AF759" s="4" t="s">
        <v>132</v>
      </c>
      <c r="AG759" s="4" t="s">
        <v>133</v>
      </c>
      <c r="AH759" s="4" t="s">
        <v>134</v>
      </c>
      <c r="AI759" s="4" t="s">
        <v>135</v>
      </c>
      <c r="AJ759" s="4" t="s">
        <v>136</v>
      </c>
      <c r="AK759" s="4" t="s">
        <v>137</v>
      </c>
      <c r="AL759" s="4" t="s">
        <v>138</v>
      </c>
      <c r="AM759" s="4" t="s">
        <v>139</v>
      </c>
      <c r="AN759" s="4" t="s">
        <v>140</v>
      </c>
      <c r="AO759" s="4" t="s">
        <v>141</v>
      </c>
      <c r="AP759" s="4" t="s">
        <v>116</v>
      </c>
      <c r="AQ759" s="4" t="s">
        <v>9174</v>
      </c>
      <c r="AR759" s="4" t="s">
        <v>76</v>
      </c>
      <c r="AS759" s="4" t="s">
        <v>310</v>
      </c>
      <c r="AT759" s="4" t="s">
        <v>311</v>
      </c>
      <c r="AU759" s="4" t="s">
        <v>312</v>
      </c>
      <c r="AV759" s="4" t="s">
        <v>313</v>
      </c>
      <c r="AW759" s="4" t="s">
        <v>314</v>
      </c>
      <c r="AX759" s="4" t="s">
        <v>9175</v>
      </c>
      <c r="AY759" s="4" t="s">
        <v>315</v>
      </c>
      <c r="AZ759" s="4" t="s">
        <v>316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9176</v>
      </c>
      <c r="B760" s="4" t="s">
        <v>112</v>
      </c>
      <c r="C760" s="29">
        <v>20241220</v>
      </c>
      <c r="D760" s="4" t="s">
        <v>9177</v>
      </c>
      <c r="E760" s="4" t="s">
        <v>9178</v>
      </c>
      <c r="F760" s="4" t="s">
        <v>9179</v>
      </c>
      <c r="G760" s="4" t="s">
        <v>116</v>
      </c>
      <c r="H760" s="4" t="s">
        <v>9180</v>
      </c>
      <c r="I760" s="4" t="s">
        <v>116</v>
      </c>
      <c r="J760" s="4" t="s">
        <v>116</v>
      </c>
      <c r="K760" s="4" t="s">
        <v>116</v>
      </c>
      <c r="L760" s="4" t="s">
        <v>116</v>
      </c>
      <c r="M760" s="5" t="s">
        <v>9181</v>
      </c>
      <c r="N760" s="5" t="s">
        <v>9182</v>
      </c>
      <c r="O760" s="4" t="s">
        <v>112</v>
      </c>
      <c r="P760" s="6" t="s">
        <v>122</v>
      </c>
      <c r="Q760" s="7" t="s">
        <v>122</v>
      </c>
      <c r="R760" s="7" t="s">
        <v>122</v>
      </c>
      <c r="S760" s="9" t="s">
        <v>9183</v>
      </c>
      <c r="T760" s="30">
        <v>9782746081529</v>
      </c>
      <c r="U760" s="4" t="s">
        <v>124</v>
      </c>
      <c r="V760" s="29">
        <v>9782746080331</v>
      </c>
      <c r="W760" s="4" t="s">
        <v>125</v>
      </c>
      <c r="X760" s="4" t="s">
        <v>126</v>
      </c>
      <c r="Y760" s="4" t="s">
        <v>112</v>
      </c>
      <c r="Z760" s="29">
        <v>2013</v>
      </c>
      <c r="AA760" s="4" t="s">
        <v>127</v>
      </c>
      <c r="AB760" s="4" t="s">
        <v>385</v>
      </c>
      <c r="AC760" s="4" t="s">
        <v>129</v>
      </c>
      <c r="AD760" s="4" t="s">
        <v>130</v>
      </c>
      <c r="AE760" s="4" t="s">
        <v>131</v>
      </c>
      <c r="AF760" s="4" t="s">
        <v>132</v>
      </c>
      <c r="AG760" s="4" t="s">
        <v>133</v>
      </c>
      <c r="AH760" s="4" t="s">
        <v>134</v>
      </c>
      <c r="AI760" s="4" t="s">
        <v>135</v>
      </c>
      <c r="AJ760" s="4" t="s">
        <v>136</v>
      </c>
      <c r="AK760" s="4" t="s">
        <v>137</v>
      </c>
      <c r="AL760" s="4" t="s">
        <v>138</v>
      </c>
      <c r="AM760" s="4" t="s">
        <v>139</v>
      </c>
      <c r="AN760" s="4" t="s">
        <v>140</v>
      </c>
      <c r="AO760" s="4" t="s">
        <v>141</v>
      </c>
      <c r="AP760" s="4" t="s">
        <v>116</v>
      </c>
      <c r="AQ760" s="4" t="s">
        <v>9184</v>
      </c>
      <c r="AR760" s="4" t="s">
        <v>76</v>
      </c>
      <c r="AS760" s="4" t="s">
        <v>9185</v>
      </c>
      <c r="AT760" s="4" t="s">
        <v>1069</v>
      </c>
      <c r="AU760" s="4" t="s">
        <v>9186</v>
      </c>
      <c r="AV760" s="4" t="s">
        <v>9187</v>
      </c>
      <c r="AW760" s="4" t="s">
        <v>9188</v>
      </c>
      <c r="AX760" s="4" t="s">
        <v>9189</v>
      </c>
      <c r="AY760" s="4" t="s">
        <v>9190</v>
      </c>
      <c r="AZ760" s="4" t="s">
        <v>9191</v>
      </c>
      <c r="BA760" s="4" t="s">
        <v>4199</v>
      </c>
      <c r="BB760" s="4" t="s">
        <v>9192</v>
      </c>
      <c r="BC760" s="4" t="s">
        <v>9193</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9194</v>
      </c>
      <c r="B761" s="4" t="s">
        <v>112</v>
      </c>
      <c r="C761" s="29">
        <v>20241220</v>
      </c>
      <c r="D761" s="4" t="s">
        <v>9195</v>
      </c>
      <c r="E761" s="4" t="s">
        <v>9196</v>
      </c>
      <c r="F761" s="4" t="s">
        <v>2510</v>
      </c>
      <c r="G761" s="4" t="s">
        <v>116</v>
      </c>
      <c r="H761" s="4" t="s">
        <v>294</v>
      </c>
      <c r="I761" s="4" t="s">
        <v>116</v>
      </c>
      <c r="J761" s="4" t="s">
        <v>116</v>
      </c>
      <c r="K761" s="4" t="s">
        <v>116</v>
      </c>
      <c r="L761" s="4" t="s">
        <v>116</v>
      </c>
      <c r="M761" s="5" t="s">
        <v>9197</v>
      </c>
      <c r="N761" s="5" t="s">
        <v>2572</v>
      </c>
      <c r="O761" s="4" t="s">
        <v>112</v>
      </c>
      <c r="P761" s="6" t="s">
        <v>122</v>
      </c>
      <c r="Q761" s="7" t="s">
        <v>122</v>
      </c>
      <c r="R761" s="7" t="s">
        <v>122</v>
      </c>
      <c r="S761" s="9" t="s">
        <v>9198</v>
      </c>
      <c r="T761" s="30">
        <v>9782746083332</v>
      </c>
      <c r="U761" s="4" t="s">
        <v>124</v>
      </c>
      <c r="V761" s="29">
        <v>9782746082694</v>
      </c>
      <c r="W761" s="4" t="s">
        <v>125</v>
      </c>
      <c r="X761" s="4" t="s">
        <v>126</v>
      </c>
      <c r="Y761" s="4" t="s">
        <v>112</v>
      </c>
      <c r="Z761" s="29">
        <v>2013</v>
      </c>
      <c r="AA761" s="4" t="s">
        <v>127</v>
      </c>
      <c r="AB761" s="4" t="s">
        <v>876</v>
      </c>
      <c r="AC761" s="4" t="s">
        <v>129</v>
      </c>
      <c r="AD761" s="4" t="s">
        <v>130</v>
      </c>
      <c r="AE761" s="4" t="s">
        <v>131</v>
      </c>
      <c r="AF761" s="4" t="s">
        <v>132</v>
      </c>
      <c r="AG761" s="4" t="s">
        <v>133</v>
      </c>
      <c r="AH761" s="4" t="s">
        <v>134</v>
      </c>
      <c r="AI761" s="4" t="s">
        <v>135</v>
      </c>
      <c r="AJ761" s="4" t="s">
        <v>136</v>
      </c>
      <c r="AK761" s="4" t="s">
        <v>137</v>
      </c>
      <c r="AL761" s="4" t="s">
        <v>138</v>
      </c>
      <c r="AM761" s="4" t="s">
        <v>139</v>
      </c>
      <c r="AN761" s="4" t="s">
        <v>140</v>
      </c>
      <c r="AO761" s="4" t="s">
        <v>141</v>
      </c>
      <c r="AP761" s="4" t="s">
        <v>116</v>
      </c>
      <c r="AQ761" s="4" t="s">
        <v>9199</v>
      </c>
      <c r="AR761" s="4" t="s">
        <v>76</v>
      </c>
      <c r="AS761" s="4" t="s">
        <v>6251</v>
      </c>
      <c r="AT761" s="4" t="s">
        <v>8294</v>
      </c>
      <c r="AU761" s="4" t="s">
        <v>8295</v>
      </c>
      <c r="AV761" s="4" t="s">
        <v>2514</v>
      </c>
      <c r="AW761" s="4" t="s">
        <v>2004</v>
      </c>
      <c r="AX761" s="4" t="s">
        <v>2004</v>
      </c>
      <c r="AY761" s="4" t="s">
        <v>3640</v>
      </c>
      <c r="AZ761" s="4" t="s">
        <v>9200</v>
      </c>
      <c r="BA761" s="4" t="s">
        <v>4210</v>
      </c>
      <c r="BB761" s="4" t="s">
        <v>4211</v>
      </c>
      <c r="BC761" s="4" t="s">
        <v>2011</v>
      </c>
      <c r="BD761" s="4" t="s">
        <v>6263</v>
      </c>
      <c r="BE761" s="4" t="s">
        <v>2289</v>
      </c>
      <c r="BF761" s="4" t="s">
        <v>8301</v>
      </c>
      <c r="BG761" s="4" t="s">
        <v>3648</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9201</v>
      </c>
      <c r="B762" s="4" t="s">
        <v>112</v>
      </c>
      <c r="C762" s="29">
        <v>20241220</v>
      </c>
      <c r="D762" s="4" t="s">
        <v>9202</v>
      </c>
      <c r="E762" s="4" t="s">
        <v>9203</v>
      </c>
      <c r="F762" s="4" t="s">
        <v>9204</v>
      </c>
      <c r="G762" s="4" t="s">
        <v>116</v>
      </c>
      <c r="H762" s="4" t="s">
        <v>8746</v>
      </c>
      <c r="I762" s="4" t="s">
        <v>7305</v>
      </c>
      <c r="J762" s="4" t="s">
        <v>116</v>
      </c>
      <c r="K762" s="4" t="s">
        <v>116</v>
      </c>
      <c r="L762" s="4" t="s">
        <v>116</v>
      </c>
      <c r="M762" s="5" t="s">
        <v>9159</v>
      </c>
      <c r="N762" s="5" t="s">
        <v>2579</v>
      </c>
      <c r="O762" s="4" t="s">
        <v>112</v>
      </c>
      <c r="P762" s="6" t="s">
        <v>122</v>
      </c>
      <c r="Q762" s="7" t="s">
        <v>122</v>
      </c>
      <c r="R762" s="7" t="s">
        <v>122</v>
      </c>
      <c r="S762" s="9" t="s">
        <v>9205</v>
      </c>
      <c r="T762" s="30">
        <v>9782746094017</v>
      </c>
      <c r="U762" s="4" t="s">
        <v>124</v>
      </c>
      <c r="V762" s="29">
        <v>9782746085435</v>
      </c>
      <c r="W762" s="4" t="s">
        <v>125</v>
      </c>
      <c r="X762" s="4" t="s">
        <v>126</v>
      </c>
      <c r="Y762" s="4" t="s">
        <v>112</v>
      </c>
      <c r="Z762" s="29">
        <v>2013</v>
      </c>
      <c r="AA762" s="4" t="s">
        <v>127</v>
      </c>
      <c r="AB762" s="4" t="s">
        <v>769</v>
      </c>
      <c r="AC762" s="4" t="s">
        <v>129</v>
      </c>
      <c r="AD762" s="4" t="s">
        <v>130</v>
      </c>
      <c r="AE762" s="4" t="s">
        <v>131</v>
      </c>
      <c r="AF762" s="4" t="s">
        <v>132</v>
      </c>
      <c r="AG762" s="4" t="s">
        <v>133</v>
      </c>
      <c r="AH762" s="4" t="s">
        <v>134</v>
      </c>
      <c r="AI762" s="4" t="s">
        <v>135</v>
      </c>
      <c r="AJ762" s="4" t="s">
        <v>136</v>
      </c>
      <c r="AK762" s="4" t="s">
        <v>137</v>
      </c>
      <c r="AL762" s="4" t="s">
        <v>138</v>
      </c>
      <c r="AM762" s="4" t="s">
        <v>139</v>
      </c>
      <c r="AN762" s="4" t="s">
        <v>140</v>
      </c>
      <c r="AO762" s="4" t="s">
        <v>141</v>
      </c>
      <c r="AP762" s="4" t="s">
        <v>116</v>
      </c>
      <c r="AQ762" s="4" t="s">
        <v>9206</v>
      </c>
      <c r="AR762" s="4" t="s">
        <v>76</v>
      </c>
      <c r="AS762" s="4" t="s">
        <v>2961</v>
      </c>
      <c r="AT762" s="4" t="s">
        <v>4861</v>
      </c>
      <c r="AU762" s="4" t="s">
        <v>2963</v>
      </c>
      <c r="AV762" s="4" t="s">
        <v>3779</v>
      </c>
      <c r="AW762" s="4" t="s">
        <v>9207</v>
      </c>
      <c r="AX762" s="4" t="s">
        <v>3780</v>
      </c>
      <c r="AY762" s="4" t="s">
        <v>1869</v>
      </c>
      <c r="AZ762" s="4" t="s">
        <v>4864</v>
      </c>
      <c r="BA762" s="4" t="s">
        <v>3987</v>
      </c>
      <c r="BB762" s="4" t="s">
        <v>3988</v>
      </c>
      <c r="BC762" s="4" t="s">
        <v>1910</v>
      </c>
      <c r="BD762" s="4" t="s">
        <v>4865</v>
      </c>
      <c r="BE762" s="4" t="s">
        <v>4866</v>
      </c>
      <c r="BF762" s="4" t="s">
        <v>2088</v>
      </c>
      <c r="BG762" s="4" t="s">
        <v>714</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9208</v>
      </c>
      <c r="B763" s="4" t="s">
        <v>112</v>
      </c>
      <c r="C763" s="29">
        <v>20241220</v>
      </c>
      <c r="D763" s="4" t="s">
        <v>4667</v>
      </c>
      <c r="E763" s="4" t="s">
        <v>9209</v>
      </c>
      <c r="F763" s="4" t="s">
        <v>330</v>
      </c>
      <c r="G763" s="4" t="s">
        <v>116</v>
      </c>
      <c r="H763" s="4" t="s">
        <v>331</v>
      </c>
      <c r="I763" s="4" t="s">
        <v>116</v>
      </c>
      <c r="J763" s="4" t="s">
        <v>116</v>
      </c>
      <c r="K763" s="4" t="s">
        <v>116</v>
      </c>
      <c r="L763" s="4" t="s">
        <v>116</v>
      </c>
      <c r="M763" s="5" t="s">
        <v>9210</v>
      </c>
      <c r="N763" s="5" t="s">
        <v>5191</v>
      </c>
      <c r="O763" s="4" t="s">
        <v>112</v>
      </c>
      <c r="P763" s="6" t="s">
        <v>122</v>
      </c>
      <c r="Q763" s="7" t="s">
        <v>122</v>
      </c>
      <c r="R763" s="7" t="s">
        <v>122</v>
      </c>
      <c r="S763" s="9" t="s">
        <v>9211</v>
      </c>
      <c r="T763" s="30">
        <v>9782746085732</v>
      </c>
      <c r="U763" s="4" t="s">
        <v>124</v>
      </c>
      <c r="V763" s="29">
        <v>9782746084209</v>
      </c>
      <c r="W763" s="4" t="s">
        <v>125</v>
      </c>
      <c r="X763" s="4" t="s">
        <v>126</v>
      </c>
      <c r="Y763" s="4" t="s">
        <v>112</v>
      </c>
      <c r="Z763" s="29">
        <v>2013</v>
      </c>
      <c r="AA763" s="4" t="s">
        <v>127</v>
      </c>
      <c r="AB763" s="4" t="s">
        <v>249</v>
      </c>
      <c r="AC763" s="4" t="s">
        <v>129</v>
      </c>
      <c r="AD763" s="4" t="s">
        <v>130</v>
      </c>
      <c r="AE763" s="4" t="s">
        <v>131</v>
      </c>
      <c r="AF763" s="4" t="s">
        <v>132</v>
      </c>
      <c r="AG763" s="4" t="s">
        <v>133</v>
      </c>
      <c r="AH763" s="4" t="s">
        <v>134</v>
      </c>
      <c r="AI763" s="4" t="s">
        <v>135</v>
      </c>
      <c r="AJ763" s="4" t="s">
        <v>136</v>
      </c>
      <c r="AK763" s="4" t="s">
        <v>137</v>
      </c>
      <c r="AL763" s="4" t="s">
        <v>138</v>
      </c>
      <c r="AM763" s="4" t="s">
        <v>139</v>
      </c>
      <c r="AN763" s="4" t="s">
        <v>140</v>
      </c>
      <c r="AO763" s="4" t="s">
        <v>141</v>
      </c>
      <c r="AP763" s="4" t="s">
        <v>116</v>
      </c>
      <c r="AQ763" s="4" t="s">
        <v>9212</v>
      </c>
      <c r="AR763" s="4" t="s">
        <v>76</v>
      </c>
      <c r="AS763" s="4" t="s">
        <v>4671</v>
      </c>
      <c r="AT763" s="4" t="s">
        <v>3248</v>
      </c>
      <c r="AU763" s="4" t="s">
        <v>4672</v>
      </c>
      <c r="AV763" s="4" t="s">
        <v>4673</v>
      </c>
      <c r="AW763" s="4" t="s">
        <v>9213</v>
      </c>
      <c r="AX763" s="4" t="s">
        <v>1637</v>
      </c>
      <c r="AY763" s="4" t="s">
        <v>1880</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9214</v>
      </c>
      <c r="B764" s="4" t="s">
        <v>112</v>
      </c>
      <c r="C764" s="29">
        <v>20241220</v>
      </c>
      <c r="D764" s="4" t="s">
        <v>9215</v>
      </c>
      <c r="E764" s="4" t="s">
        <v>9216</v>
      </c>
      <c r="F764" s="4" t="s">
        <v>9217</v>
      </c>
      <c r="G764" s="4" t="s">
        <v>116</v>
      </c>
      <c r="H764" s="4" t="s">
        <v>9218</v>
      </c>
      <c r="I764" s="4" t="s">
        <v>9219</v>
      </c>
      <c r="J764" s="4" t="s">
        <v>116</v>
      </c>
      <c r="K764" s="4" t="s">
        <v>116</v>
      </c>
      <c r="L764" s="4" t="s">
        <v>116</v>
      </c>
      <c r="M764" s="5" t="s">
        <v>9159</v>
      </c>
      <c r="N764" s="5" t="s">
        <v>1818</v>
      </c>
      <c r="O764" s="4" t="s">
        <v>112</v>
      </c>
      <c r="P764" s="6" t="s">
        <v>122</v>
      </c>
      <c r="Q764" s="7" t="s">
        <v>122</v>
      </c>
      <c r="R764" s="7" t="s">
        <v>122</v>
      </c>
      <c r="S764" s="9" t="s">
        <v>9220</v>
      </c>
      <c r="T764" s="30">
        <v>9782746086494</v>
      </c>
      <c r="U764" s="4" t="s">
        <v>124</v>
      </c>
      <c r="V764" s="29">
        <v>9782746085411</v>
      </c>
      <c r="W764" s="4" t="s">
        <v>125</v>
      </c>
      <c r="X764" s="4" t="s">
        <v>126</v>
      </c>
      <c r="Y764" s="4" t="s">
        <v>112</v>
      </c>
      <c r="Z764" s="29">
        <v>2013</v>
      </c>
      <c r="AA764" s="4" t="s">
        <v>127</v>
      </c>
      <c r="AB764" s="4" t="s">
        <v>152</v>
      </c>
      <c r="AC764" s="4" t="s">
        <v>129</v>
      </c>
      <c r="AD764" s="4" t="s">
        <v>130</v>
      </c>
      <c r="AE764" s="4" t="s">
        <v>131</v>
      </c>
      <c r="AF764" s="4" t="s">
        <v>132</v>
      </c>
      <c r="AG764" s="4" t="s">
        <v>133</v>
      </c>
      <c r="AH764" s="4" t="s">
        <v>134</v>
      </c>
      <c r="AI764" s="4" t="s">
        <v>135</v>
      </c>
      <c r="AJ764" s="4" t="s">
        <v>136</v>
      </c>
      <c r="AK764" s="4" t="s">
        <v>137</v>
      </c>
      <c r="AL764" s="4" t="s">
        <v>138</v>
      </c>
      <c r="AM764" s="4" t="s">
        <v>139</v>
      </c>
      <c r="AN764" s="4" t="s">
        <v>140</v>
      </c>
      <c r="AO764" s="4" t="s">
        <v>141</v>
      </c>
      <c r="AP764" s="4" t="s">
        <v>116</v>
      </c>
      <c r="AQ764" s="4" t="s">
        <v>9221</v>
      </c>
      <c r="AR764" s="4" t="s">
        <v>76</v>
      </c>
      <c r="AS764" s="4" t="s">
        <v>484</v>
      </c>
      <c r="AT764" s="4" t="s">
        <v>9222</v>
      </c>
      <c r="AU764" s="4" t="s">
        <v>9223</v>
      </c>
      <c r="AV764" s="4" t="s">
        <v>714</v>
      </c>
      <c r="AW764" s="4" t="s">
        <v>116</v>
      </c>
      <c r="AX764" s="4" t="s">
        <v>116</v>
      </c>
      <c r="AY764" s="4" t="s">
        <v>116</v>
      </c>
      <c r="AZ764" s="4" t="s">
        <v>116</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9224</v>
      </c>
      <c r="B765" s="4" t="s">
        <v>112</v>
      </c>
      <c r="C765" s="29">
        <v>20241220</v>
      </c>
      <c r="D765" s="4" t="s">
        <v>9225</v>
      </c>
      <c r="E765" s="4" t="s">
        <v>116</v>
      </c>
      <c r="F765" s="4" t="s">
        <v>4453</v>
      </c>
      <c r="G765" s="4" t="s">
        <v>116</v>
      </c>
      <c r="H765" s="4" t="s">
        <v>886</v>
      </c>
      <c r="I765" s="4" t="s">
        <v>116</v>
      </c>
      <c r="J765" s="4" t="s">
        <v>116</v>
      </c>
      <c r="K765" s="4" t="s">
        <v>116</v>
      </c>
      <c r="L765" s="4" t="s">
        <v>116</v>
      </c>
      <c r="M765" s="5" t="s">
        <v>9226</v>
      </c>
      <c r="N765" s="5" t="s">
        <v>7558</v>
      </c>
      <c r="O765" s="4" t="s">
        <v>112</v>
      </c>
      <c r="P765" s="6" t="s">
        <v>122</v>
      </c>
      <c r="Q765" s="7" t="s">
        <v>122</v>
      </c>
      <c r="R765" s="7" t="s">
        <v>122</v>
      </c>
      <c r="S765" s="9" t="s">
        <v>9227</v>
      </c>
      <c r="T765" s="30">
        <v>9782746080157</v>
      </c>
      <c r="U765" s="4" t="s">
        <v>124</v>
      </c>
      <c r="V765" s="29">
        <v>9782746079038</v>
      </c>
      <c r="W765" s="4" t="s">
        <v>125</v>
      </c>
      <c r="X765" s="4" t="s">
        <v>126</v>
      </c>
      <c r="Y765" s="4" t="s">
        <v>112</v>
      </c>
      <c r="Z765" s="29">
        <v>2013</v>
      </c>
      <c r="AA765" s="4" t="s">
        <v>127</v>
      </c>
      <c r="AB765" s="4" t="s">
        <v>333</v>
      </c>
      <c r="AC765" s="4" t="s">
        <v>129</v>
      </c>
      <c r="AD765" s="4" t="s">
        <v>130</v>
      </c>
      <c r="AE765" s="4" t="s">
        <v>131</v>
      </c>
      <c r="AF765" s="4" t="s">
        <v>132</v>
      </c>
      <c r="AG765" s="4" t="s">
        <v>133</v>
      </c>
      <c r="AH765" s="4" t="s">
        <v>134</v>
      </c>
      <c r="AI765" s="4" t="s">
        <v>135</v>
      </c>
      <c r="AJ765" s="4" t="s">
        <v>136</v>
      </c>
      <c r="AK765" s="4" t="s">
        <v>137</v>
      </c>
      <c r="AL765" s="4" t="s">
        <v>138</v>
      </c>
      <c r="AM765" s="4" t="s">
        <v>139</v>
      </c>
      <c r="AN765" s="4" t="s">
        <v>140</v>
      </c>
      <c r="AO765" s="4" t="s">
        <v>141</v>
      </c>
      <c r="AP765" s="4" t="s">
        <v>116</v>
      </c>
      <c r="AQ765" s="4" t="s">
        <v>9228</v>
      </c>
      <c r="AR765" s="4" t="s">
        <v>76</v>
      </c>
      <c r="AS765" s="4" t="s">
        <v>9229</v>
      </c>
      <c r="AT765" s="4" t="s">
        <v>2726</v>
      </c>
      <c r="AU765" s="4" t="s">
        <v>2727</v>
      </c>
      <c r="AV765" s="4" t="s">
        <v>771</v>
      </c>
      <c r="AW765" s="4" t="s">
        <v>2728</v>
      </c>
      <c r="AX765" s="4" t="s">
        <v>2729</v>
      </c>
      <c r="AY765" s="4" t="s">
        <v>2004</v>
      </c>
      <c r="AZ765" s="4" t="s">
        <v>2208</v>
      </c>
      <c r="BA765" s="4" t="s">
        <v>2209</v>
      </c>
      <c r="BB765" s="4" t="s">
        <v>2210</v>
      </c>
      <c r="BC765" s="4" t="s">
        <v>2211</v>
      </c>
      <c r="BD765" s="4" t="s">
        <v>2212</v>
      </c>
      <c r="BE765" s="4" t="s">
        <v>9230</v>
      </c>
      <c r="BF765" s="4" t="s">
        <v>9231</v>
      </c>
      <c r="BG765" s="4" t="s">
        <v>2730</v>
      </c>
      <c r="BH765" s="4" t="s">
        <v>9232</v>
      </c>
      <c r="BI765" s="4" t="s">
        <v>9233</v>
      </c>
      <c r="BJ765" s="4" t="s">
        <v>9234</v>
      </c>
      <c r="BK765" s="4" t="s">
        <v>2734</v>
      </c>
      <c r="BL765" s="4" t="s">
        <v>2735</v>
      </c>
      <c r="BM765" s="4" t="s">
        <v>2216</v>
      </c>
      <c r="BN765" s="4" t="s">
        <v>1880</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9235</v>
      </c>
      <c r="B766" s="4" t="s">
        <v>112</v>
      </c>
      <c r="C766" s="29">
        <v>20241220</v>
      </c>
      <c r="D766" s="4" t="s">
        <v>9236</v>
      </c>
      <c r="E766" s="4" t="s">
        <v>3275</v>
      </c>
      <c r="F766" s="4" t="s">
        <v>834</v>
      </c>
      <c r="G766" s="4" t="s">
        <v>116</v>
      </c>
      <c r="H766" s="4" t="s">
        <v>835</v>
      </c>
      <c r="I766" s="4" t="s">
        <v>116</v>
      </c>
      <c r="J766" s="4" t="s">
        <v>116</v>
      </c>
      <c r="K766" s="4" t="s">
        <v>116</v>
      </c>
      <c r="L766" s="4" t="s">
        <v>116</v>
      </c>
      <c r="M766" s="5" t="s">
        <v>9237</v>
      </c>
      <c r="N766" s="5" t="s">
        <v>3421</v>
      </c>
      <c r="O766" s="4" t="s">
        <v>112</v>
      </c>
      <c r="P766" s="6" t="s">
        <v>122</v>
      </c>
      <c r="Q766" s="7" t="s">
        <v>122</v>
      </c>
      <c r="R766" s="7" t="s">
        <v>122</v>
      </c>
      <c r="S766" s="9" t="s">
        <v>9238</v>
      </c>
      <c r="T766" s="30">
        <v>9782746079595</v>
      </c>
      <c r="U766" s="4" t="s">
        <v>124</v>
      </c>
      <c r="V766" s="29">
        <v>9782746078680</v>
      </c>
      <c r="W766" s="4" t="s">
        <v>125</v>
      </c>
      <c r="X766" s="4" t="s">
        <v>126</v>
      </c>
      <c r="Y766" s="4" t="s">
        <v>112</v>
      </c>
      <c r="Z766" s="29">
        <v>2013</v>
      </c>
      <c r="AA766" s="4" t="s">
        <v>127</v>
      </c>
      <c r="AB766" s="4" t="s">
        <v>164</v>
      </c>
      <c r="AC766" s="4" t="s">
        <v>129</v>
      </c>
      <c r="AD766" s="4" t="s">
        <v>130</v>
      </c>
      <c r="AE766" s="4" t="s">
        <v>131</v>
      </c>
      <c r="AF766" s="4" t="s">
        <v>132</v>
      </c>
      <c r="AG766" s="4" t="s">
        <v>133</v>
      </c>
      <c r="AH766" s="4" t="s">
        <v>134</v>
      </c>
      <c r="AI766" s="4" t="s">
        <v>135</v>
      </c>
      <c r="AJ766" s="4" t="s">
        <v>136</v>
      </c>
      <c r="AK766" s="4" t="s">
        <v>137</v>
      </c>
      <c r="AL766" s="4" t="s">
        <v>138</v>
      </c>
      <c r="AM766" s="4" t="s">
        <v>139</v>
      </c>
      <c r="AN766" s="4" t="s">
        <v>140</v>
      </c>
      <c r="AO766" s="4" t="s">
        <v>141</v>
      </c>
      <c r="AP766" s="4" t="s">
        <v>116</v>
      </c>
      <c r="AQ766" s="4" t="s">
        <v>9239</v>
      </c>
      <c r="AR766" s="4" t="s">
        <v>76</v>
      </c>
      <c r="AS766" s="4" t="s">
        <v>3279</v>
      </c>
      <c r="AT766" s="4" t="s">
        <v>1611</v>
      </c>
      <c r="AU766" s="4" t="s">
        <v>3280</v>
      </c>
      <c r="AV766" s="4" t="s">
        <v>2029</v>
      </c>
      <c r="AW766" s="4" t="s">
        <v>2030</v>
      </c>
      <c r="AX766" s="4" t="s">
        <v>4969</v>
      </c>
      <c r="AY766" s="4" t="s">
        <v>9240</v>
      </c>
      <c r="AZ766" s="4" t="s">
        <v>486</v>
      </c>
      <c r="BA766" s="4" t="s">
        <v>9241</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9242</v>
      </c>
      <c r="B767" s="4" t="s">
        <v>112</v>
      </c>
      <c r="C767" s="29">
        <v>20241220</v>
      </c>
      <c r="D767" s="4" t="s">
        <v>9243</v>
      </c>
      <c r="E767" s="4" t="s">
        <v>9244</v>
      </c>
      <c r="F767" s="4" t="s">
        <v>9245</v>
      </c>
      <c r="G767" s="4" t="s">
        <v>116</v>
      </c>
      <c r="H767" s="4" t="s">
        <v>9246</v>
      </c>
      <c r="I767" s="4" t="s">
        <v>116</v>
      </c>
      <c r="J767" s="4" t="s">
        <v>116</v>
      </c>
      <c r="K767" s="4" t="s">
        <v>116</v>
      </c>
      <c r="L767" s="4" t="s">
        <v>116</v>
      </c>
      <c r="M767" s="5" t="s">
        <v>9197</v>
      </c>
      <c r="N767" s="5" t="s">
        <v>2916</v>
      </c>
      <c r="O767" s="4" t="s">
        <v>112</v>
      </c>
      <c r="P767" s="6" t="s">
        <v>122</v>
      </c>
      <c r="Q767" s="7" t="s">
        <v>122</v>
      </c>
      <c r="R767" s="7" t="s">
        <v>122</v>
      </c>
      <c r="S767" s="9" t="s">
        <v>9247</v>
      </c>
      <c r="T767" s="30">
        <v>9782746083547</v>
      </c>
      <c r="U767" s="4" t="s">
        <v>124</v>
      </c>
      <c r="V767" s="29">
        <v>9782746083103</v>
      </c>
      <c r="W767" s="4" t="s">
        <v>125</v>
      </c>
      <c r="X767" s="4" t="s">
        <v>126</v>
      </c>
      <c r="Y767" s="4" t="s">
        <v>112</v>
      </c>
      <c r="Z767" s="29">
        <v>2013</v>
      </c>
      <c r="AA767" s="4" t="s">
        <v>127</v>
      </c>
      <c r="AB767" s="4" t="s">
        <v>876</v>
      </c>
      <c r="AC767" s="4" t="s">
        <v>129</v>
      </c>
      <c r="AD767" s="4" t="s">
        <v>130</v>
      </c>
      <c r="AE767" s="4" t="s">
        <v>131</v>
      </c>
      <c r="AF767" s="4" t="s">
        <v>132</v>
      </c>
      <c r="AG767" s="4" t="s">
        <v>133</v>
      </c>
      <c r="AH767" s="4" t="s">
        <v>134</v>
      </c>
      <c r="AI767" s="4" t="s">
        <v>135</v>
      </c>
      <c r="AJ767" s="4" t="s">
        <v>136</v>
      </c>
      <c r="AK767" s="4" t="s">
        <v>137</v>
      </c>
      <c r="AL767" s="4" t="s">
        <v>138</v>
      </c>
      <c r="AM767" s="4" t="s">
        <v>139</v>
      </c>
      <c r="AN767" s="4" t="s">
        <v>140</v>
      </c>
      <c r="AO767" s="4" t="s">
        <v>141</v>
      </c>
      <c r="AP767" s="4" t="s">
        <v>116</v>
      </c>
      <c r="AQ767" s="4" t="s">
        <v>9248</v>
      </c>
      <c r="AR767" s="4" t="s">
        <v>76</v>
      </c>
      <c r="AS767" s="4" t="s">
        <v>9249</v>
      </c>
      <c r="AT767" s="4" t="s">
        <v>9250</v>
      </c>
      <c r="AU767" s="4" t="s">
        <v>9251</v>
      </c>
      <c r="AV767" s="4" t="s">
        <v>9252</v>
      </c>
      <c r="AW767" s="4" t="s">
        <v>9253</v>
      </c>
      <c r="AX767" s="4" t="s">
        <v>9254</v>
      </c>
      <c r="AY767" s="4" t="s">
        <v>5595</v>
      </c>
      <c r="AZ767" s="4" t="s">
        <v>4829</v>
      </c>
      <c r="BA767" s="4" t="s">
        <v>7249</v>
      </c>
      <c r="BB767" s="4" t="s">
        <v>2289</v>
      </c>
      <c r="BC767" s="4" t="s">
        <v>9255</v>
      </c>
      <c r="BD767" s="4" t="s">
        <v>4686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9256</v>
      </c>
      <c r="B768" s="4" t="s">
        <v>112</v>
      </c>
      <c r="C768" s="29">
        <v>20241220</v>
      </c>
      <c r="D768" s="4" t="s">
        <v>6948</v>
      </c>
      <c r="E768" s="4" t="s">
        <v>9257</v>
      </c>
      <c r="F768" s="4" t="s">
        <v>9258</v>
      </c>
      <c r="G768" s="4" t="s">
        <v>116</v>
      </c>
      <c r="H768" s="4" t="s">
        <v>9259</v>
      </c>
      <c r="I768" s="4" t="s">
        <v>116</v>
      </c>
      <c r="J768" s="4" t="s">
        <v>116</v>
      </c>
      <c r="K768" s="4" t="s">
        <v>116</v>
      </c>
      <c r="L768" s="4" t="s">
        <v>116</v>
      </c>
      <c r="M768" s="5" t="s">
        <v>9260</v>
      </c>
      <c r="N768" s="5" t="s">
        <v>4616</v>
      </c>
      <c r="O768" s="4" t="s">
        <v>112</v>
      </c>
      <c r="P768" s="6" t="s">
        <v>122</v>
      </c>
      <c r="Q768" s="7" t="s">
        <v>122</v>
      </c>
      <c r="R768" s="7" t="s">
        <v>122</v>
      </c>
      <c r="S768" s="9" t="s">
        <v>9261</v>
      </c>
      <c r="T768" s="30">
        <v>9782746082199</v>
      </c>
      <c r="U768" s="4" t="s">
        <v>124</v>
      </c>
      <c r="V768" s="29">
        <v>9782746081116</v>
      </c>
      <c r="W768" s="4" t="s">
        <v>125</v>
      </c>
      <c r="X768" s="4" t="s">
        <v>126</v>
      </c>
      <c r="Y768" s="4" t="s">
        <v>112</v>
      </c>
      <c r="Z768" s="29">
        <v>2013</v>
      </c>
      <c r="AA768" s="4" t="s">
        <v>127</v>
      </c>
      <c r="AB768" s="4" t="s">
        <v>8438</v>
      </c>
      <c r="AC768" s="4" t="s">
        <v>129</v>
      </c>
      <c r="AD768" s="4" t="s">
        <v>130</v>
      </c>
      <c r="AE768" s="4" t="s">
        <v>131</v>
      </c>
      <c r="AF768" s="4" t="s">
        <v>132</v>
      </c>
      <c r="AG768" s="4" t="s">
        <v>133</v>
      </c>
      <c r="AH768" s="4" t="s">
        <v>134</v>
      </c>
      <c r="AI768" s="4" t="s">
        <v>135</v>
      </c>
      <c r="AJ768" s="4" t="s">
        <v>136</v>
      </c>
      <c r="AK768" s="4" t="s">
        <v>137</v>
      </c>
      <c r="AL768" s="4" t="s">
        <v>138</v>
      </c>
      <c r="AM768" s="4" t="s">
        <v>139</v>
      </c>
      <c r="AN768" s="4" t="s">
        <v>140</v>
      </c>
      <c r="AO768" s="4" t="s">
        <v>141</v>
      </c>
      <c r="AP768" s="4" t="s">
        <v>116</v>
      </c>
      <c r="AQ768" s="4" t="s">
        <v>9262</v>
      </c>
      <c r="AR768" s="4" t="s">
        <v>76</v>
      </c>
      <c r="AS768" s="4" t="s">
        <v>9263</v>
      </c>
      <c r="AT768" s="4" t="s">
        <v>9264</v>
      </c>
      <c r="AU768" s="4" t="s">
        <v>9265</v>
      </c>
      <c r="AV768" s="4" t="s">
        <v>9266</v>
      </c>
      <c r="AW768" s="4" t="s">
        <v>9267</v>
      </c>
      <c r="AX768" s="4" t="s">
        <v>9268</v>
      </c>
      <c r="AY768" s="4" t="s">
        <v>9269</v>
      </c>
      <c r="AZ768" s="4" t="s">
        <v>5683</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9270</v>
      </c>
      <c r="B769" s="4" t="s">
        <v>112</v>
      </c>
      <c r="C769" s="29">
        <v>20241220</v>
      </c>
      <c r="D769" s="4" t="s">
        <v>9271</v>
      </c>
      <c r="E769" s="4" t="s">
        <v>9272</v>
      </c>
      <c r="F769" s="4" t="s">
        <v>9273</v>
      </c>
      <c r="G769" s="4" t="s">
        <v>116</v>
      </c>
      <c r="H769" s="4" t="s">
        <v>9274</v>
      </c>
      <c r="I769" s="4" t="s">
        <v>116</v>
      </c>
      <c r="J769" s="4" t="s">
        <v>116</v>
      </c>
      <c r="K769" s="4" t="s">
        <v>116</v>
      </c>
      <c r="L769" s="4" t="s">
        <v>116</v>
      </c>
      <c r="M769" s="5" t="s">
        <v>9210</v>
      </c>
      <c r="N769" s="5" t="s">
        <v>4050</v>
      </c>
      <c r="O769" s="4" t="s">
        <v>112</v>
      </c>
      <c r="P769" s="6" t="s">
        <v>122</v>
      </c>
      <c r="Q769" s="7" t="s">
        <v>122</v>
      </c>
      <c r="R769" s="7" t="s">
        <v>122</v>
      </c>
      <c r="S769" s="9" t="s">
        <v>9275</v>
      </c>
      <c r="T769" s="30">
        <v>9782746085657</v>
      </c>
      <c r="U769" s="4" t="s">
        <v>124</v>
      </c>
      <c r="V769" s="29">
        <v>9782746084490</v>
      </c>
      <c r="W769" s="4" t="s">
        <v>125</v>
      </c>
      <c r="X769" s="4" t="s">
        <v>126</v>
      </c>
      <c r="Y769" s="4" t="s">
        <v>112</v>
      </c>
      <c r="Z769" s="29">
        <v>2013</v>
      </c>
      <c r="AA769" s="4" t="s">
        <v>127</v>
      </c>
      <c r="AB769" s="4" t="s">
        <v>152</v>
      </c>
      <c r="AC769" s="4" t="s">
        <v>129</v>
      </c>
      <c r="AD769" s="4" t="s">
        <v>130</v>
      </c>
      <c r="AE769" s="4" t="s">
        <v>131</v>
      </c>
      <c r="AF769" s="4" t="s">
        <v>132</v>
      </c>
      <c r="AG769" s="4" t="s">
        <v>133</v>
      </c>
      <c r="AH769" s="4" t="s">
        <v>134</v>
      </c>
      <c r="AI769" s="4" t="s">
        <v>135</v>
      </c>
      <c r="AJ769" s="4" t="s">
        <v>136</v>
      </c>
      <c r="AK769" s="4" t="s">
        <v>137</v>
      </c>
      <c r="AL769" s="4" t="s">
        <v>138</v>
      </c>
      <c r="AM769" s="4" t="s">
        <v>139</v>
      </c>
      <c r="AN769" s="4" t="s">
        <v>140</v>
      </c>
      <c r="AO769" s="4" t="s">
        <v>141</v>
      </c>
      <c r="AP769" s="4" t="s">
        <v>116</v>
      </c>
      <c r="AQ769" s="4" t="s">
        <v>9276</v>
      </c>
      <c r="AR769" s="4" t="s">
        <v>76</v>
      </c>
      <c r="AS769" s="4" t="s">
        <v>9277</v>
      </c>
      <c r="AT769" s="4" t="s">
        <v>6253</v>
      </c>
      <c r="AU769" s="4" t="s">
        <v>680</v>
      </c>
      <c r="AV769" s="4" t="s">
        <v>683</v>
      </c>
      <c r="AW769" s="4" t="s">
        <v>9278</v>
      </c>
      <c r="AX769" s="4" t="s">
        <v>9279</v>
      </c>
      <c r="AY769" s="4" t="s">
        <v>9280</v>
      </c>
      <c r="AZ769" s="4" t="s">
        <v>9281</v>
      </c>
      <c r="BA769" s="4" t="s">
        <v>9282</v>
      </c>
      <c r="BB769" s="4" t="s">
        <v>9283</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9284</v>
      </c>
      <c r="B770" s="4" t="s">
        <v>112</v>
      </c>
      <c r="C770" s="29">
        <v>20241220</v>
      </c>
      <c r="D770" s="4" t="s">
        <v>9285</v>
      </c>
      <c r="E770" s="4" t="s">
        <v>116</v>
      </c>
      <c r="F770" s="4" t="s">
        <v>9286</v>
      </c>
      <c r="G770" s="4" t="s">
        <v>116</v>
      </c>
      <c r="H770" s="4" t="s">
        <v>2481</v>
      </c>
      <c r="I770" s="4" t="s">
        <v>116</v>
      </c>
      <c r="J770" s="4" t="s">
        <v>116</v>
      </c>
      <c r="K770" s="4" t="s">
        <v>116</v>
      </c>
      <c r="L770" s="4" t="s">
        <v>116</v>
      </c>
      <c r="M770" s="5" t="s">
        <v>9287</v>
      </c>
      <c r="N770" s="5" t="s">
        <v>4466</v>
      </c>
      <c r="O770" s="4" t="s">
        <v>112</v>
      </c>
      <c r="P770" s="6" t="s">
        <v>122</v>
      </c>
      <c r="Q770" s="7" t="s">
        <v>122</v>
      </c>
      <c r="R770" s="7" t="s">
        <v>122</v>
      </c>
      <c r="S770" s="9" t="s">
        <v>9288</v>
      </c>
      <c r="T770" s="30">
        <v>9782746084933</v>
      </c>
      <c r="U770" s="4" t="s">
        <v>124</v>
      </c>
      <c r="V770" s="29">
        <v>9782746083790</v>
      </c>
      <c r="W770" s="4" t="s">
        <v>125</v>
      </c>
      <c r="X770" s="4" t="s">
        <v>126</v>
      </c>
      <c r="Y770" s="4" t="s">
        <v>112</v>
      </c>
      <c r="Z770" s="29">
        <v>2013</v>
      </c>
      <c r="AA770" s="4" t="s">
        <v>127</v>
      </c>
      <c r="AB770" s="4" t="s">
        <v>9289</v>
      </c>
      <c r="AC770" s="4" t="s">
        <v>129</v>
      </c>
      <c r="AD770" s="4" t="s">
        <v>130</v>
      </c>
      <c r="AE770" s="4" t="s">
        <v>131</v>
      </c>
      <c r="AF770" s="4" t="s">
        <v>132</v>
      </c>
      <c r="AG770" s="4" t="s">
        <v>133</v>
      </c>
      <c r="AH770" s="4" t="s">
        <v>134</v>
      </c>
      <c r="AI770" s="4" t="s">
        <v>135</v>
      </c>
      <c r="AJ770" s="4" t="s">
        <v>136</v>
      </c>
      <c r="AK770" s="4" t="s">
        <v>137</v>
      </c>
      <c r="AL770" s="4" t="s">
        <v>138</v>
      </c>
      <c r="AM770" s="4" t="s">
        <v>139</v>
      </c>
      <c r="AN770" s="4" t="s">
        <v>140</v>
      </c>
      <c r="AO770" s="4" t="s">
        <v>141</v>
      </c>
      <c r="AP770" s="4" t="s">
        <v>116</v>
      </c>
      <c r="AQ770" s="4" t="s">
        <v>9290</v>
      </c>
      <c r="AR770" s="4" t="s">
        <v>76</v>
      </c>
      <c r="AS770" s="4" t="s">
        <v>581</v>
      </c>
      <c r="AT770" s="4" t="s">
        <v>9291</v>
      </c>
      <c r="AU770" s="4" t="s">
        <v>9292</v>
      </c>
      <c r="AV770" s="4" t="s">
        <v>9293</v>
      </c>
      <c r="AW770" s="4" t="s">
        <v>9294</v>
      </c>
      <c r="AX770" s="4" t="s">
        <v>9295</v>
      </c>
      <c r="AY770" s="4" t="s">
        <v>9296</v>
      </c>
      <c r="AZ770" s="4" t="s">
        <v>586</v>
      </c>
      <c r="BA770" s="4" t="s">
        <v>9297</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9298</v>
      </c>
      <c r="B771" s="4" t="s">
        <v>112</v>
      </c>
      <c r="C771" s="29">
        <v>20241220</v>
      </c>
      <c r="D771" s="4" t="s">
        <v>9299</v>
      </c>
      <c r="E771" s="4" t="s">
        <v>116</v>
      </c>
      <c r="F771" s="4" t="s">
        <v>6421</v>
      </c>
      <c r="G771" s="4" t="s">
        <v>116</v>
      </c>
      <c r="H771" s="4" t="s">
        <v>3506</v>
      </c>
      <c r="I771" s="4" t="s">
        <v>3507</v>
      </c>
      <c r="J771" s="4" t="s">
        <v>3508</v>
      </c>
      <c r="K771" s="4" t="s">
        <v>6422</v>
      </c>
      <c r="L771" s="4" t="s">
        <v>116</v>
      </c>
      <c r="M771" s="5" t="s">
        <v>9300</v>
      </c>
      <c r="N771" s="5" t="s">
        <v>9301</v>
      </c>
      <c r="O771" s="4" t="s">
        <v>112</v>
      </c>
      <c r="P771" s="6" t="s">
        <v>122</v>
      </c>
      <c r="Q771" s="7" t="s">
        <v>122</v>
      </c>
      <c r="R771" s="7" t="s">
        <v>122</v>
      </c>
      <c r="S771" s="9" t="s">
        <v>9302</v>
      </c>
      <c r="T771" s="30">
        <v>9782746078888</v>
      </c>
      <c r="U771" s="4" t="s">
        <v>124</v>
      </c>
      <c r="V771" s="29">
        <v>9782746078390</v>
      </c>
      <c r="W771" s="4" t="s">
        <v>125</v>
      </c>
      <c r="X771" s="4" t="s">
        <v>126</v>
      </c>
      <c r="Y771" s="4" t="s">
        <v>112</v>
      </c>
      <c r="Z771" s="29">
        <v>2013</v>
      </c>
      <c r="AA771" s="4" t="s">
        <v>127</v>
      </c>
      <c r="AB771" s="4" t="s">
        <v>164</v>
      </c>
      <c r="AC771" s="4" t="s">
        <v>129</v>
      </c>
      <c r="AD771" s="4" t="s">
        <v>130</v>
      </c>
      <c r="AE771" s="4" t="s">
        <v>131</v>
      </c>
      <c r="AF771" s="4" t="s">
        <v>132</v>
      </c>
      <c r="AG771" s="4" t="s">
        <v>133</v>
      </c>
      <c r="AH771" s="4" t="s">
        <v>134</v>
      </c>
      <c r="AI771" s="4" t="s">
        <v>135</v>
      </c>
      <c r="AJ771" s="4" t="s">
        <v>136</v>
      </c>
      <c r="AK771" s="4" t="s">
        <v>137</v>
      </c>
      <c r="AL771" s="4" t="s">
        <v>138</v>
      </c>
      <c r="AM771" s="4" t="s">
        <v>139</v>
      </c>
      <c r="AN771" s="4" t="s">
        <v>140</v>
      </c>
      <c r="AO771" s="4" t="s">
        <v>141</v>
      </c>
      <c r="AP771" s="4" t="s">
        <v>116</v>
      </c>
      <c r="AQ771" s="4" t="s">
        <v>9303</v>
      </c>
      <c r="AR771" s="4" t="s">
        <v>76</v>
      </c>
      <c r="AS771" s="4" t="s">
        <v>3512</v>
      </c>
      <c r="AT771" s="4" t="s">
        <v>3514</v>
      </c>
      <c r="AU771" s="4" t="s">
        <v>9304</v>
      </c>
      <c r="AV771" s="4" t="s">
        <v>9305</v>
      </c>
      <c r="AW771" s="4" t="s">
        <v>9306</v>
      </c>
      <c r="AX771" s="4" t="s">
        <v>3516</v>
      </c>
      <c r="AY771" s="4" t="s">
        <v>3518</v>
      </c>
      <c r="AZ771" s="4" t="s">
        <v>116</v>
      </c>
      <c r="BA771" s="4" t="s">
        <v>116</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9307</v>
      </c>
      <c r="B772" s="4" t="s">
        <v>112</v>
      </c>
      <c r="C772" s="29">
        <v>20241220</v>
      </c>
      <c r="D772" s="4" t="s">
        <v>9308</v>
      </c>
      <c r="E772" s="4" t="s">
        <v>9309</v>
      </c>
      <c r="F772" s="4" t="s">
        <v>1593</v>
      </c>
      <c r="G772" s="4" t="s">
        <v>116</v>
      </c>
      <c r="H772" s="4" t="s">
        <v>172</v>
      </c>
      <c r="I772" s="4" t="s">
        <v>116</v>
      </c>
      <c r="J772" s="4" t="s">
        <v>116</v>
      </c>
      <c r="K772" s="4" t="s">
        <v>116</v>
      </c>
      <c r="L772" s="4" t="s">
        <v>116</v>
      </c>
      <c r="M772" s="5" t="s">
        <v>9226</v>
      </c>
      <c r="N772" s="5" t="s">
        <v>630</v>
      </c>
      <c r="O772" s="4" t="s">
        <v>112</v>
      </c>
      <c r="P772" s="6" t="s">
        <v>122</v>
      </c>
      <c r="Q772" s="7" t="s">
        <v>122</v>
      </c>
      <c r="R772" s="7" t="s">
        <v>122</v>
      </c>
      <c r="S772" s="9" t="s">
        <v>9310</v>
      </c>
      <c r="T772" s="30">
        <v>9782746080171</v>
      </c>
      <c r="U772" s="4" t="s">
        <v>124</v>
      </c>
      <c r="V772" s="29">
        <v>9782746079328</v>
      </c>
      <c r="W772" s="4" t="s">
        <v>125</v>
      </c>
      <c r="X772" s="4" t="s">
        <v>126</v>
      </c>
      <c r="Y772" s="4" t="s">
        <v>112</v>
      </c>
      <c r="Z772" s="29">
        <v>2013</v>
      </c>
      <c r="AA772" s="4" t="s">
        <v>127</v>
      </c>
      <c r="AB772" s="4" t="s">
        <v>164</v>
      </c>
      <c r="AC772" s="4" t="s">
        <v>129</v>
      </c>
      <c r="AD772" s="4" t="s">
        <v>130</v>
      </c>
      <c r="AE772" s="4" t="s">
        <v>131</v>
      </c>
      <c r="AF772" s="4" t="s">
        <v>132</v>
      </c>
      <c r="AG772" s="4" t="s">
        <v>133</v>
      </c>
      <c r="AH772" s="4" t="s">
        <v>134</v>
      </c>
      <c r="AI772" s="4" t="s">
        <v>135</v>
      </c>
      <c r="AJ772" s="4" t="s">
        <v>136</v>
      </c>
      <c r="AK772" s="4" t="s">
        <v>137</v>
      </c>
      <c r="AL772" s="4" t="s">
        <v>138</v>
      </c>
      <c r="AM772" s="4" t="s">
        <v>139</v>
      </c>
      <c r="AN772" s="4" t="s">
        <v>140</v>
      </c>
      <c r="AO772" s="4" t="s">
        <v>141</v>
      </c>
      <c r="AP772" s="4" t="s">
        <v>116</v>
      </c>
      <c r="AQ772" s="4" t="s">
        <v>9311</v>
      </c>
      <c r="AR772" s="4" t="s">
        <v>76</v>
      </c>
      <c r="AS772" s="4" t="s">
        <v>9312</v>
      </c>
      <c r="AT772" s="4" t="s">
        <v>2649</v>
      </c>
      <c r="AU772" s="4" t="s">
        <v>9313</v>
      </c>
      <c r="AV772" s="4" t="s">
        <v>9314</v>
      </c>
      <c r="AW772" s="4" t="s">
        <v>9315</v>
      </c>
      <c r="AX772" s="4" t="s">
        <v>184</v>
      </c>
      <c r="AY772" s="4" t="s">
        <v>9316</v>
      </c>
      <c r="AZ772" s="4" t="s">
        <v>116</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9317</v>
      </c>
      <c r="B773" s="4" t="s">
        <v>112</v>
      </c>
      <c r="C773" s="29">
        <v>20241220</v>
      </c>
      <c r="D773" s="4" t="s">
        <v>9318</v>
      </c>
      <c r="E773" s="4" t="s">
        <v>116</v>
      </c>
      <c r="F773" s="4" t="s">
        <v>9319</v>
      </c>
      <c r="G773" s="4" t="s">
        <v>116</v>
      </c>
      <c r="H773" s="4" t="s">
        <v>9320</v>
      </c>
      <c r="I773" s="4" t="s">
        <v>116</v>
      </c>
      <c r="J773" s="4" t="s">
        <v>116</v>
      </c>
      <c r="K773" s="4" t="s">
        <v>116</v>
      </c>
      <c r="L773" s="4" t="s">
        <v>116</v>
      </c>
      <c r="M773" s="5" t="s">
        <v>9237</v>
      </c>
      <c r="N773" s="5" t="s">
        <v>947</v>
      </c>
      <c r="O773" s="4" t="s">
        <v>112</v>
      </c>
      <c r="P773" s="6" t="s">
        <v>122</v>
      </c>
      <c r="Q773" s="7" t="s">
        <v>122</v>
      </c>
      <c r="R773" s="7" t="s">
        <v>122</v>
      </c>
      <c r="S773" s="9" t="s">
        <v>9321</v>
      </c>
      <c r="T773" s="30">
        <v>9782746079434</v>
      </c>
      <c r="U773" s="4" t="s">
        <v>124</v>
      </c>
      <c r="V773" s="29">
        <v>9782746078703</v>
      </c>
      <c r="W773" s="4" t="s">
        <v>125</v>
      </c>
      <c r="X773" s="4" t="s">
        <v>126</v>
      </c>
      <c r="Y773" s="4" t="s">
        <v>112</v>
      </c>
      <c r="Z773" s="29">
        <v>2013</v>
      </c>
      <c r="AA773" s="4" t="s">
        <v>127</v>
      </c>
      <c r="AB773" s="4" t="s">
        <v>9289</v>
      </c>
      <c r="AC773" s="4" t="s">
        <v>129</v>
      </c>
      <c r="AD773" s="4" t="s">
        <v>130</v>
      </c>
      <c r="AE773" s="4" t="s">
        <v>131</v>
      </c>
      <c r="AF773" s="4" t="s">
        <v>132</v>
      </c>
      <c r="AG773" s="4" t="s">
        <v>133</v>
      </c>
      <c r="AH773" s="4" t="s">
        <v>134</v>
      </c>
      <c r="AI773" s="4" t="s">
        <v>135</v>
      </c>
      <c r="AJ773" s="4" t="s">
        <v>136</v>
      </c>
      <c r="AK773" s="4" t="s">
        <v>137</v>
      </c>
      <c r="AL773" s="4" t="s">
        <v>138</v>
      </c>
      <c r="AM773" s="4" t="s">
        <v>139</v>
      </c>
      <c r="AN773" s="4" t="s">
        <v>140</v>
      </c>
      <c r="AO773" s="4" t="s">
        <v>141</v>
      </c>
      <c r="AP773" s="4" t="s">
        <v>116</v>
      </c>
      <c r="AQ773" s="4" t="s">
        <v>9322</v>
      </c>
      <c r="AR773" s="4" t="s">
        <v>76</v>
      </c>
      <c r="AS773" s="4" t="s">
        <v>6215</v>
      </c>
      <c r="AT773" s="4" t="s">
        <v>9323</v>
      </c>
      <c r="AU773" s="4" t="s">
        <v>9324</v>
      </c>
      <c r="AV773" s="4" t="s">
        <v>9325</v>
      </c>
      <c r="AW773" s="4" t="s">
        <v>9326</v>
      </c>
      <c r="AX773" s="4" t="s">
        <v>4951</v>
      </c>
      <c r="AY773" s="4" t="s">
        <v>1326</v>
      </c>
      <c r="AZ773" s="4" t="s">
        <v>9327</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9328</v>
      </c>
      <c r="B774" s="4" t="s">
        <v>112</v>
      </c>
      <c r="C774" s="29">
        <v>20241220</v>
      </c>
      <c r="D774" s="4" t="s">
        <v>9329</v>
      </c>
      <c r="E774" s="4" t="s">
        <v>3060</v>
      </c>
      <c r="F774" s="4" t="s">
        <v>1318</v>
      </c>
      <c r="G774" s="4" t="s">
        <v>116</v>
      </c>
      <c r="H774" s="4" t="s">
        <v>1319</v>
      </c>
      <c r="I774" s="4" t="s">
        <v>116</v>
      </c>
      <c r="J774" s="4" t="s">
        <v>116</v>
      </c>
      <c r="K774" s="4" t="s">
        <v>116</v>
      </c>
      <c r="L774" s="4" t="s">
        <v>116</v>
      </c>
      <c r="M774" s="5" t="s">
        <v>9330</v>
      </c>
      <c r="N774" s="5" t="s">
        <v>9331</v>
      </c>
      <c r="O774" s="4" t="s">
        <v>112</v>
      </c>
      <c r="P774" s="6" t="s">
        <v>122</v>
      </c>
      <c r="Q774" s="7" t="s">
        <v>122</v>
      </c>
      <c r="R774" s="7" t="s">
        <v>122</v>
      </c>
      <c r="S774" s="9" t="s">
        <v>9332</v>
      </c>
      <c r="T774" s="30">
        <v>9782746082472</v>
      </c>
      <c r="U774" s="4" t="s">
        <v>124</v>
      </c>
      <c r="V774" s="29">
        <v>9782746081765</v>
      </c>
      <c r="W774" s="4" t="s">
        <v>125</v>
      </c>
      <c r="X774" s="4" t="s">
        <v>126</v>
      </c>
      <c r="Y774" s="4" t="s">
        <v>112</v>
      </c>
      <c r="Z774" s="29">
        <v>2013</v>
      </c>
      <c r="AA774" s="4" t="s">
        <v>127</v>
      </c>
      <c r="AB774" s="4" t="s">
        <v>333</v>
      </c>
      <c r="AC774" s="4" t="s">
        <v>129</v>
      </c>
      <c r="AD774" s="4" t="s">
        <v>130</v>
      </c>
      <c r="AE774" s="4" t="s">
        <v>131</v>
      </c>
      <c r="AF774" s="4" t="s">
        <v>132</v>
      </c>
      <c r="AG774" s="4" t="s">
        <v>133</v>
      </c>
      <c r="AH774" s="4" t="s">
        <v>134</v>
      </c>
      <c r="AI774" s="4" t="s">
        <v>135</v>
      </c>
      <c r="AJ774" s="4" t="s">
        <v>136</v>
      </c>
      <c r="AK774" s="4" t="s">
        <v>137</v>
      </c>
      <c r="AL774" s="4" t="s">
        <v>138</v>
      </c>
      <c r="AM774" s="4" t="s">
        <v>139</v>
      </c>
      <c r="AN774" s="4" t="s">
        <v>140</v>
      </c>
      <c r="AO774" s="4" t="s">
        <v>141</v>
      </c>
      <c r="AP774" s="4" t="s">
        <v>116</v>
      </c>
      <c r="AQ774" s="4" t="s">
        <v>9333</v>
      </c>
      <c r="AR774" s="4" t="s">
        <v>76</v>
      </c>
      <c r="AS774" s="4" t="s">
        <v>2004</v>
      </c>
      <c r="AT774" s="4" t="s">
        <v>2208</v>
      </c>
      <c r="AU774" s="4" t="s">
        <v>2210</v>
      </c>
      <c r="AV774" s="4" t="s">
        <v>9334</v>
      </c>
      <c r="AW774" s="4" t="s">
        <v>1285</v>
      </c>
      <c r="AX774" s="4" t="s">
        <v>9231</v>
      </c>
      <c r="AY774" s="4" t="s">
        <v>9335</v>
      </c>
      <c r="AZ774" s="4" t="s">
        <v>3067</v>
      </c>
      <c r="BA774" s="4" t="s">
        <v>2216</v>
      </c>
      <c r="BB774" s="4" t="s">
        <v>8583</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9336</v>
      </c>
      <c r="B775" s="4" t="s">
        <v>112</v>
      </c>
      <c r="C775" s="29">
        <v>20241220</v>
      </c>
      <c r="D775" s="4" t="s">
        <v>8471</v>
      </c>
      <c r="E775" s="4" t="s">
        <v>9337</v>
      </c>
      <c r="F775" s="4" t="s">
        <v>9338</v>
      </c>
      <c r="G775" s="4" t="s">
        <v>116</v>
      </c>
      <c r="H775" s="4" t="s">
        <v>9339</v>
      </c>
      <c r="I775" s="4" t="s">
        <v>116</v>
      </c>
      <c r="J775" s="4" t="s">
        <v>116</v>
      </c>
      <c r="K775" s="4" t="s">
        <v>116</v>
      </c>
      <c r="L775" s="4" t="s">
        <v>116</v>
      </c>
      <c r="M775" s="5" t="s">
        <v>9197</v>
      </c>
      <c r="N775" s="5" t="s">
        <v>4848</v>
      </c>
      <c r="O775" s="4" t="s">
        <v>112</v>
      </c>
      <c r="P775" s="6" t="s">
        <v>122</v>
      </c>
      <c r="Q775" s="7" t="s">
        <v>122</v>
      </c>
      <c r="R775" s="7" t="s">
        <v>122</v>
      </c>
      <c r="S775" s="9" t="s">
        <v>9340</v>
      </c>
      <c r="T775" s="30">
        <v>9782746083523</v>
      </c>
      <c r="U775" s="4" t="s">
        <v>124</v>
      </c>
      <c r="V775" s="29">
        <v>9782746083011</v>
      </c>
      <c r="W775" s="4" t="s">
        <v>125</v>
      </c>
      <c r="X775" s="4" t="s">
        <v>126</v>
      </c>
      <c r="Y775" s="4" t="s">
        <v>112</v>
      </c>
      <c r="Z775" s="29">
        <v>2013</v>
      </c>
      <c r="AA775" s="4" t="s">
        <v>127</v>
      </c>
      <c r="AB775" s="4" t="s">
        <v>152</v>
      </c>
      <c r="AC775" s="4" t="s">
        <v>129</v>
      </c>
      <c r="AD775" s="4" t="s">
        <v>130</v>
      </c>
      <c r="AE775" s="4" t="s">
        <v>131</v>
      </c>
      <c r="AF775" s="4" t="s">
        <v>132</v>
      </c>
      <c r="AG775" s="4" t="s">
        <v>133</v>
      </c>
      <c r="AH775" s="4" t="s">
        <v>134</v>
      </c>
      <c r="AI775" s="4" t="s">
        <v>135</v>
      </c>
      <c r="AJ775" s="4" t="s">
        <v>136</v>
      </c>
      <c r="AK775" s="4" t="s">
        <v>137</v>
      </c>
      <c r="AL775" s="4" t="s">
        <v>138</v>
      </c>
      <c r="AM775" s="4" t="s">
        <v>139</v>
      </c>
      <c r="AN775" s="4" t="s">
        <v>140</v>
      </c>
      <c r="AO775" s="4" t="s">
        <v>141</v>
      </c>
      <c r="AP775" s="4" t="s">
        <v>116</v>
      </c>
      <c r="AQ775" s="4" t="s">
        <v>9341</v>
      </c>
      <c r="AR775" s="4" t="s">
        <v>76</v>
      </c>
      <c r="AS775" s="4" t="s">
        <v>479</v>
      </c>
      <c r="AT775" s="4" t="s">
        <v>9342</v>
      </c>
      <c r="AU775" s="4" t="s">
        <v>9343</v>
      </c>
      <c r="AV775" s="4" t="s">
        <v>9344</v>
      </c>
      <c r="AW775" s="4" t="s">
        <v>9345</v>
      </c>
      <c r="AX775" s="4" t="s">
        <v>484</v>
      </c>
      <c r="AY775" s="4" t="s">
        <v>7182</v>
      </c>
      <c r="AZ775" s="4" t="s">
        <v>1221</v>
      </c>
      <c r="BA775" s="4" t="s">
        <v>9346</v>
      </c>
      <c r="BB775" s="4" t="s">
        <v>1285</v>
      </c>
      <c r="BC775" s="4" t="s">
        <v>487</v>
      </c>
      <c r="BD775" s="4" t="s">
        <v>1618</v>
      </c>
      <c r="BE775" s="4" t="s">
        <v>4270</v>
      </c>
      <c r="BF775" s="4" t="s">
        <v>1796</v>
      </c>
      <c r="BG775" s="4" t="s">
        <v>6328</v>
      </c>
      <c r="BH775" s="4" t="s">
        <v>2833</v>
      </c>
      <c r="BI775" s="4" t="s">
        <v>9347</v>
      </c>
      <c r="BJ775" s="4" t="s">
        <v>9348</v>
      </c>
      <c r="BK775" s="4" t="s">
        <v>9349</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9350</v>
      </c>
      <c r="B776" s="4" t="s">
        <v>112</v>
      </c>
      <c r="C776" s="29">
        <v>20241220</v>
      </c>
      <c r="D776" s="4" t="s">
        <v>9351</v>
      </c>
      <c r="E776" s="4" t="s">
        <v>5329</v>
      </c>
      <c r="F776" s="4" t="s">
        <v>9352</v>
      </c>
      <c r="G776" s="4" t="s">
        <v>116</v>
      </c>
      <c r="H776" s="4" t="s">
        <v>9353</v>
      </c>
      <c r="I776" s="4" t="s">
        <v>1278</v>
      </c>
      <c r="J776" s="4" t="s">
        <v>116</v>
      </c>
      <c r="K776" s="4" t="s">
        <v>116</v>
      </c>
      <c r="L776" s="4" t="s">
        <v>116</v>
      </c>
      <c r="M776" s="5" t="s">
        <v>9287</v>
      </c>
      <c r="N776" s="5" t="s">
        <v>5731</v>
      </c>
      <c r="O776" s="4" t="s">
        <v>112</v>
      </c>
      <c r="P776" s="6" t="s">
        <v>122</v>
      </c>
      <c r="Q776" s="7" t="s">
        <v>122</v>
      </c>
      <c r="R776" s="7" t="s">
        <v>122</v>
      </c>
      <c r="S776" s="9" t="s">
        <v>9354</v>
      </c>
      <c r="T776" s="30">
        <v>9782746084780</v>
      </c>
      <c r="U776" s="4" t="s">
        <v>124</v>
      </c>
      <c r="V776" s="29">
        <v>9782746083639</v>
      </c>
      <c r="W776" s="4" t="s">
        <v>125</v>
      </c>
      <c r="X776" s="4" t="s">
        <v>126</v>
      </c>
      <c r="Y776" s="4" t="s">
        <v>112</v>
      </c>
      <c r="Z776" s="29">
        <v>2013</v>
      </c>
      <c r="AA776" s="4" t="s">
        <v>127</v>
      </c>
      <c r="AB776" s="4" t="s">
        <v>152</v>
      </c>
      <c r="AC776" s="4" t="s">
        <v>129</v>
      </c>
      <c r="AD776" s="4" t="s">
        <v>130</v>
      </c>
      <c r="AE776" s="4" t="s">
        <v>131</v>
      </c>
      <c r="AF776" s="4" t="s">
        <v>132</v>
      </c>
      <c r="AG776" s="4" t="s">
        <v>133</v>
      </c>
      <c r="AH776" s="4" t="s">
        <v>134</v>
      </c>
      <c r="AI776" s="4" t="s">
        <v>135</v>
      </c>
      <c r="AJ776" s="4" t="s">
        <v>136</v>
      </c>
      <c r="AK776" s="4" t="s">
        <v>137</v>
      </c>
      <c r="AL776" s="4" t="s">
        <v>138</v>
      </c>
      <c r="AM776" s="4" t="s">
        <v>139</v>
      </c>
      <c r="AN776" s="4" t="s">
        <v>140</v>
      </c>
      <c r="AO776" s="4" t="s">
        <v>141</v>
      </c>
      <c r="AP776" s="4" t="s">
        <v>116</v>
      </c>
      <c r="AQ776" s="4" t="s">
        <v>9355</v>
      </c>
      <c r="AR776" s="4" t="s">
        <v>76</v>
      </c>
      <c r="AS776" s="4" t="s">
        <v>1610</v>
      </c>
      <c r="AT776" s="4" t="s">
        <v>1611</v>
      </c>
      <c r="AU776" s="4" t="s">
        <v>9356</v>
      </c>
      <c r="AV776" s="4" t="s">
        <v>1668</v>
      </c>
      <c r="AW776" s="4" t="s">
        <v>609</v>
      </c>
      <c r="AX776" s="4" t="s">
        <v>2377</v>
      </c>
      <c r="AY776" s="4" t="s">
        <v>2032</v>
      </c>
      <c r="AZ776" s="4" t="s">
        <v>1590</v>
      </c>
      <c r="BA776" s="4" t="s">
        <v>1590</v>
      </c>
      <c r="BB776" s="4" t="s">
        <v>714</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9357</v>
      </c>
      <c r="B777" s="4" t="s">
        <v>112</v>
      </c>
      <c r="C777" s="29">
        <v>20241220</v>
      </c>
      <c r="D777" s="4" t="s">
        <v>9358</v>
      </c>
      <c r="E777" s="4" t="s">
        <v>9359</v>
      </c>
      <c r="F777" s="4" t="s">
        <v>2127</v>
      </c>
      <c r="G777" s="4" t="s">
        <v>116</v>
      </c>
      <c r="H777" s="4" t="s">
        <v>2128</v>
      </c>
      <c r="I777" s="4" t="s">
        <v>116</v>
      </c>
      <c r="J777" s="4" t="s">
        <v>116</v>
      </c>
      <c r="K777" s="4" t="s">
        <v>116</v>
      </c>
      <c r="L777" s="4" t="s">
        <v>116</v>
      </c>
      <c r="M777" s="5" t="s">
        <v>9330</v>
      </c>
      <c r="N777" s="5" t="s">
        <v>9360</v>
      </c>
      <c r="O777" s="4" t="s">
        <v>112</v>
      </c>
      <c r="P777" s="6" t="s">
        <v>122</v>
      </c>
      <c r="Q777" s="7" t="s">
        <v>122</v>
      </c>
      <c r="R777" s="7" t="s">
        <v>122</v>
      </c>
      <c r="S777" s="9" t="s">
        <v>9361</v>
      </c>
      <c r="T777" s="30">
        <v>9782746082519</v>
      </c>
      <c r="U777" s="4" t="s">
        <v>124</v>
      </c>
      <c r="V777" s="29">
        <v>9782746081932</v>
      </c>
      <c r="W777" s="4" t="s">
        <v>125</v>
      </c>
      <c r="X777" s="4" t="s">
        <v>126</v>
      </c>
      <c r="Y777" s="4" t="s">
        <v>112</v>
      </c>
      <c r="Z777" s="29">
        <v>2013</v>
      </c>
      <c r="AA777" s="4" t="s">
        <v>127</v>
      </c>
      <c r="AB777" s="4" t="s">
        <v>164</v>
      </c>
      <c r="AC777" s="4" t="s">
        <v>129</v>
      </c>
      <c r="AD777" s="4" t="s">
        <v>130</v>
      </c>
      <c r="AE777" s="4" t="s">
        <v>131</v>
      </c>
      <c r="AF777" s="4" t="s">
        <v>132</v>
      </c>
      <c r="AG777" s="4" t="s">
        <v>133</v>
      </c>
      <c r="AH777" s="4" t="s">
        <v>134</v>
      </c>
      <c r="AI777" s="4" t="s">
        <v>135</v>
      </c>
      <c r="AJ777" s="4" t="s">
        <v>136</v>
      </c>
      <c r="AK777" s="4" t="s">
        <v>137</v>
      </c>
      <c r="AL777" s="4" t="s">
        <v>138</v>
      </c>
      <c r="AM777" s="4" t="s">
        <v>139</v>
      </c>
      <c r="AN777" s="4" t="s">
        <v>140</v>
      </c>
      <c r="AO777" s="4" t="s">
        <v>141</v>
      </c>
      <c r="AP777" s="4" t="s">
        <v>116</v>
      </c>
      <c r="AQ777" s="4" t="s">
        <v>9362</v>
      </c>
      <c r="AR777" s="4" t="s">
        <v>76</v>
      </c>
      <c r="AS777" s="4" t="s">
        <v>9363</v>
      </c>
      <c r="AT777" s="4" t="s">
        <v>486</v>
      </c>
      <c r="AU777" s="4" t="s">
        <v>7174</v>
      </c>
      <c r="AV777" s="4" t="s">
        <v>9364</v>
      </c>
      <c r="AW777" s="4" t="s">
        <v>2833</v>
      </c>
      <c r="AX777" s="4" t="s">
        <v>7175</v>
      </c>
      <c r="AY777" s="4" t="s">
        <v>116</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9365</v>
      </c>
      <c r="B778" s="4" t="s">
        <v>112</v>
      </c>
      <c r="C778" s="29">
        <v>20241220</v>
      </c>
      <c r="D778" s="4" t="s">
        <v>9366</v>
      </c>
      <c r="E778" s="4" t="s">
        <v>8059</v>
      </c>
      <c r="F778" s="4" t="s">
        <v>7319</v>
      </c>
      <c r="G778" s="4" t="s">
        <v>116</v>
      </c>
      <c r="H778" s="4" t="s">
        <v>7320</v>
      </c>
      <c r="I778" s="4" t="s">
        <v>116</v>
      </c>
      <c r="J778" s="4" t="s">
        <v>116</v>
      </c>
      <c r="K778" s="4" t="s">
        <v>116</v>
      </c>
      <c r="L778" s="4" t="s">
        <v>116</v>
      </c>
      <c r="M778" s="5" t="s">
        <v>9210</v>
      </c>
      <c r="N778" s="5" t="s">
        <v>6399</v>
      </c>
      <c r="O778" s="4" t="s">
        <v>112</v>
      </c>
      <c r="P778" s="6" t="s">
        <v>122</v>
      </c>
      <c r="Q778" s="7" t="s">
        <v>122</v>
      </c>
      <c r="R778" s="7" t="s">
        <v>122</v>
      </c>
      <c r="S778" s="9" t="s">
        <v>9367</v>
      </c>
      <c r="T778" s="30">
        <v>9782746085640</v>
      </c>
      <c r="U778" s="4" t="s">
        <v>124</v>
      </c>
      <c r="V778" s="29">
        <v>9782746084155</v>
      </c>
      <c r="W778" s="4" t="s">
        <v>125</v>
      </c>
      <c r="X778" s="4" t="s">
        <v>126</v>
      </c>
      <c r="Y778" s="4" t="s">
        <v>112</v>
      </c>
      <c r="Z778" s="29">
        <v>2013</v>
      </c>
      <c r="AA778" s="4" t="s">
        <v>127</v>
      </c>
      <c r="AB778" s="4" t="s">
        <v>914</v>
      </c>
      <c r="AC778" s="4" t="s">
        <v>129</v>
      </c>
      <c r="AD778" s="4" t="s">
        <v>130</v>
      </c>
      <c r="AE778" s="4" t="s">
        <v>131</v>
      </c>
      <c r="AF778" s="4" t="s">
        <v>132</v>
      </c>
      <c r="AG778" s="4" t="s">
        <v>133</v>
      </c>
      <c r="AH778" s="4" t="s">
        <v>134</v>
      </c>
      <c r="AI778" s="4" t="s">
        <v>135</v>
      </c>
      <c r="AJ778" s="4" t="s">
        <v>136</v>
      </c>
      <c r="AK778" s="4" t="s">
        <v>137</v>
      </c>
      <c r="AL778" s="4" t="s">
        <v>138</v>
      </c>
      <c r="AM778" s="4" t="s">
        <v>139</v>
      </c>
      <c r="AN778" s="4" t="s">
        <v>140</v>
      </c>
      <c r="AO778" s="4" t="s">
        <v>141</v>
      </c>
      <c r="AP778" s="4" t="s">
        <v>116</v>
      </c>
      <c r="AQ778" s="4" t="s">
        <v>9368</v>
      </c>
      <c r="AR778" s="4" t="s">
        <v>76</v>
      </c>
      <c r="AS778" s="4" t="s">
        <v>311</v>
      </c>
      <c r="AT778" s="4" t="s">
        <v>4959</v>
      </c>
      <c r="AU778" s="4" t="s">
        <v>313</v>
      </c>
      <c r="AV778" s="4" t="s">
        <v>2004</v>
      </c>
      <c r="AW778" s="4" t="s">
        <v>2208</v>
      </c>
      <c r="AX778" s="4" t="s">
        <v>2195</v>
      </c>
      <c r="AY778" s="4" t="s">
        <v>4960</v>
      </c>
      <c r="AZ778" s="4" t="s">
        <v>2209</v>
      </c>
      <c r="BA778" s="4" t="s">
        <v>2210</v>
      </c>
      <c r="BB778" s="4" t="s">
        <v>2211</v>
      </c>
      <c r="BC778" s="4" t="s">
        <v>2212</v>
      </c>
      <c r="BD778" s="4" t="s">
        <v>9369</v>
      </c>
      <c r="BE778" s="4" t="s">
        <v>8064</v>
      </c>
      <c r="BF778" s="4" t="s">
        <v>2216</v>
      </c>
      <c r="BG778" s="4" t="s">
        <v>3699</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9370</v>
      </c>
      <c r="B779" s="4" t="s">
        <v>112</v>
      </c>
      <c r="C779" s="29">
        <v>20241220</v>
      </c>
      <c r="D779" s="4" t="s">
        <v>9371</v>
      </c>
      <c r="E779" s="4" t="s">
        <v>9372</v>
      </c>
      <c r="F779" s="4" t="s">
        <v>9373</v>
      </c>
      <c r="G779" s="4" t="s">
        <v>116</v>
      </c>
      <c r="H779" s="4" t="s">
        <v>9374</v>
      </c>
      <c r="I779" s="4" t="s">
        <v>116</v>
      </c>
      <c r="J779" s="4" t="s">
        <v>116</v>
      </c>
      <c r="K779" s="4" t="s">
        <v>116</v>
      </c>
      <c r="L779" s="4" t="s">
        <v>116</v>
      </c>
      <c r="M779" s="5" t="s">
        <v>9375</v>
      </c>
      <c r="N779" s="5" t="s">
        <v>4727</v>
      </c>
      <c r="O779" s="4" t="s">
        <v>112</v>
      </c>
      <c r="P779" s="6" t="s">
        <v>122</v>
      </c>
      <c r="Q779" s="7" t="s">
        <v>122</v>
      </c>
      <c r="R779" s="7" t="s">
        <v>122</v>
      </c>
      <c r="S779" s="9" t="s">
        <v>9376</v>
      </c>
      <c r="T779" s="30">
        <v>9782746080720</v>
      </c>
      <c r="U779" s="4" t="s">
        <v>124</v>
      </c>
      <c r="V779" s="29">
        <v>9782746079724</v>
      </c>
      <c r="W779" s="4" t="s">
        <v>125</v>
      </c>
      <c r="X779" s="4" t="s">
        <v>126</v>
      </c>
      <c r="Y779" s="4" t="s">
        <v>112</v>
      </c>
      <c r="Z779" s="29">
        <v>2013</v>
      </c>
      <c r="AA779" s="4" t="s">
        <v>127</v>
      </c>
      <c r="AB779" s="4" t="s">
        <v>164</v>
      </c>
      <c r="AC779" s="4" t="s">
        <v>129</v>
      </c>
      <c r="AD779" s="4" t="s">
        <v>130</v>
      </c>
      <c r="AE779" s="4" t="s">
        <v>131</v>
      </c>
      <c r="AF779" s="4" t="s">
        <v>132</v>
      </c>
      <c r="AG779" s="4" t="s">
        <v>133</v>
      </c>
      <c r="AH779" s="4" t="s">
        <v>134</v>
      </c>
      <c r="AI779" s="4" t="s">
        <v>135</v>
      </c>
      <c r="AJ779" s="4" t="s">
        <v>136</v>
      </c>
      <c r="AK779" s="4" t="s">
        <v>137</v>
      </c>
      <c r="AL779" s="4" t="s">
        <v>138</v>
      </c>
      <c r="AM779" s="4" t="s">
        <v>139</v>
      </c>
      <c r="AN779" s="4" t="s">
        <v>140</v>
      </c>
      <c r="AO779" s="4" t="s">
        <v>141</v>
      </c>
      <c r="AP779" s="4" t="s">
        <v>116</v>
      </c>
      <c r="AQ779" s="4" t="s">
        <v>9377</v>
      </c>
      <c r="AR779" s="4" t="s">
        <v>76</v>
      </c>
      <c r="AS779" s="4" t="s">
        <v>9378</v>
      </c>
      <c r="AT779" s="4" t="s">
        <v>6933</v>
      </c>
      <c r="AU779" s="4" t="s">
        <v>5458</v>
      </c>
      <c r="AV779" s="4" t="s">
        <v>424</v>
      </c>
      <c r="AW779" s="4" t="s">
        <v>9379</v>
      </c>
      <c r="AX779" s="4" t="s">
        <v>116</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9380</v>
      </c>
      <c r="B780" s="4" t="s">
        <v>112</v>
      </c>
      <c r="C780" s="29">
        <v>20241220</v>
      </c>
      <c r="D780" s="4" t="s">
        <v>9381</v>
      </c>
      <c r="E780" s="4" t="s">
        <v>9382</v>
      </c>
      <c r="F780" s="4" t="s">
        <v>9383</v>
      </c>
      <c r="G780" s="4" t="s">
        <v>116</v>
      </c>
      <c r="H780" s="4" t="s">
        <v>7280</v>
      </c>
      <c r="I780" s="4" t="s">
        <v>116</v>
      </c>
      <c r="J780" s="4" t="s">
        <v>116</v>
      </c>
      <c r="K780" s="4" t="s">
        <v>116</v>
      </c>
      <c r="L780" s="4" t="s">
        <v>116</v>
      </c>
      <c r="M780" s="5" t="s">
        <v>9260</v>
      </c>
      <c r="N780" s="5" t="s">
        <v>7617</v>
      </c>
      <c r="O780" s="4" t="s">
        <v>112</v>
      </c>
      <c r="P780" s="6" t="s">
        <v>122</v>
      </c>
      <c r="Q780" s="7" t="s">
        <v>122</v>
      </c>
      <c r="R780" s="7" t="s">
        <v>122</v>
      </c>
      <c r="S780" s="9" t="s">
        <v>9384</v>
      </c>
      <c r="T780" s="30">
        <v>9782746082397</v>
      </c>
      <c r="U780" s="4" t="s">
        <v>124</v>
      </c>
      <c r="V780" s="29">
        <v>9782746081147</v>
      </c>
      <c r="W780" s="4" t="s">
        <v>125</v>
      </c>
      <c r="X780" s="4" t="s">
        <v>126</v>
      </c>
      <c r="Y780" s="4" t="s">
        <v>112</v>
      </c>
      <c r="Z780" s="29">
        <v>2013</v>
      </c>
      <c r="AA780" s="4" t="s">
        <v>127</v>
      </c>
      <c r="AB780" s="4" t="s">
        <v>164</v>
      </c>
      <c r="AC780" s="4" t="s">
        <v>129</v>
      </c>
      <c r="AD780" s="4" t="s">
        <v>130</v>
      </c>
      <c r="AE780" s="4" t="s">
        <v>131</v>
      </c>
      <c r="AF780" s="4" t="s">
        <v>132</v>
      </c>
      <c r="AG780" s="4" t="s">
        <v>133</v>
      </c>
      <c r="AH780" s="4" t="s">
        <v>134</v>
      </c>
      <c r="AI780" s="4" t="s">
        <v>135</v>
      </c>
      <c r="AJ780" s="4" t="s">
        <v>136</v>
      </c>
      <c r="AK780" s="4" t="s">
        <v>137</v>
      </c>
      <c r="AL780" s="4" t="s">
        <v>138</v>
      </c>
      <c r="AM780" s="4" t="s">
        <v>139</v>
      </c>
      <c r="AN780" s="4" t="s">
        <v>140</v>
      </c>
      <c r="AO780" s="4" t="s">
        <v>141</v>
      </c>
      <c r="AP780" s="4" t="s">
        <v>116</v>
      </c>
      <c r="AQ780" s="4" t="s">
        <v>9385</v>
      </c>
      <c r="AR780" s="4" t="s">
        <v>76</v>
      </c>
      <c r="AS780" s="4" t="s">
        <v>9386</v>
      </c>
      <c r="AT780" s="4" t="s">
        <v>9387</v>
      </c>
      <c r="AU780" s="4" t="s">
        <v>9388</v>
      </c>
      <c r="AV780" s="4" t="s">
        <v>7810</v>
      </c>
      <c r="AW780" s="4" t="s">
        <v>9389</v>
      </c>
      <c r="AX780" s="4" t="s">
        <v>714</v>
      </c>
      <c r="AY780" s="4" t="s">
        <v>116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9390</v>
      </c>
      <c r="B781" s="4" t="s">
        <v>112</v>
      </c>
      <c r="C781" s="29">
        <v>20241220</v>
      </c>
      <c r="D781" s="4" t="s">
        <v>8827</v>
      </c>
      <c r="E781" s="4" t="s">
        <v>9391</v>
      </c>
      <c r="F781" s="4" t="s">
        <v>6376</v>
      </c>
      <c r="G781" s="4" t="s">
        <v>116</v>
      </c>
      <c r="H781" s="4" t="s">
        <v>6377</v>
      </c>
      <c r="I781" s="4" t="s">
        <v>116</v>
      </c>
      <c r="J781" s="4" t="s">
        <v>116</v>
      </c>
      <c r="K781" s="4" t="s">
        <v>116</v>
      </c>
      <c r="L781" s="4" t="s">
        <v>116</v>
      </c>
      <c r="M781" s="5" t="s">
        <v>9375</v>
      </c>
      <c r="N781" s="5" t="s">
        <v>9392</v>
      </c>
      <c r="O781" s="4" t="s">
        <v>112</v>
      </c>
      <c r="P781" s="6" t="s">
        <v>122</v>
      </c>
      <c r="Q781" s="7" t="s">
        <v>122</v>
      </c>
      <c r="R781" s="7" t="s">
        <v>122</v>
      </c>
      <c r="S781" s="9" t="s">
        <v>9393</v>
      </c>
      <c r="T781" s="30">
        <v>9782746080652</v>
      </c>
      <c r="U781" s="4" t="s">
        <v>124</v>
      </c>
      <c r="V781" s="29">
        <v>9782746079687</v>
      </c>
      <c r="W781" s="4" t="s">
        <v>125</v>
      </c>
      <c r="X781" s="4" t="s">
        <v>126</v>
      </c>
      <c r="Y781" s="4" t="s">
        <v>112</v>
      </c>
      <c r="Z781" s="29">
        <v>2013</v>
      </c>
      <c r="AA781" s="4" t="s">
        <v>127</v>
      </c>
      <c r="AB781" s="4" t="s">
        <v>152</v>
      </c>
      <c r="AC781" s="4" t="s">
        <v>129</v>
      </c>
      <c r="AD781" s="4" t="s">
        <v>130</v>
      </c>
      <c r="AE781" s="4" t="s">
        <v>131</v>
      </c>
      <c r="AF781" s="4" t="s">
        <v>132</v>
      </c>
      <c r="AG781" s="4" t="s">
        <v>133</v>
      </c>
      <c r="AH781" s="4" t="s">
        <v>134</v>
      </c>
      <c r="AI781" s="4" t="s">
        <v>135</v>
      </c>
      <c r="AJ781" s="4" t="s">
        <v>136</v>
      </c>
      <c r="AK781" s="4" t="s">
        <v>137</v>
      </c>
      <c r="AL781" s="4" t="s">
        <v>138</v>
      </c>
      <c r="AM781" s="4" t="s">
        <v>139</v>
      </c>
      <c r="AN781" s="4" t="s">
        <v>140</v>
      </c>
      <c r="AO781" s="4" t="s">
        <v>141</v>
      </c>
      <c r="AP781" s="4" t="s">
        <v>116</v>
      </c>
      <c r="AQ781" s="4" t="s">
        <v>9394</v>
      </c>
      <c r="AR781" s="4" t="s">
        <v>76</v>
      </c>
      <c r="AS781" s="4" t="s">
        <v>1616</v>
      </c>
      <c r="AT781" s="4" t="s">
        <v>1648</v>
      </c>
      <c r="AU781" s="4" t="s">
        <v>2564</v>
      </c>
      <c r="AV781" s="4" t="s">
        <v>6380</v>
      </c>
      <c r="AW781" s="4" t="s">
        <v>2240</v>
      </c>
      <c r="AX781" s="4" t="s">
        <v>6381</v>
      </c>
      <c r="AY781" s="4" t="s">
        <v>9395</v>
      </c>
      <c r="AZ781" s="4" t="s">
        <v>1928</v>
      </c>
      <c r="BA781" s="4" t="s">
        <v>6384</v>
      </c>
      <c r="BB781" s="4" t="s">
        <v>6385</v>
      </c>
      <c r="BC781" s="4" t="s">
        <v>6386</v>
      </c>
      <c r="BD781" s="4" t="s">
        <v>6387</v>
      </c>
      <c r="BE781" s="4" t="s">
        <v>714</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9396</v>
      </c>
      <c r="B782" s="4" t="s">
        <v>112</v>
      </c>
      <c r="C782" s="29">
        <v>20241220</v>
      </c>
      <c r="D782" s="4" t="s">
        <v>9397</v>
      </c>
      <c r="E782" s="4" t="s">
        <v>6106</v>
      </c>
      <c r="F782" s="4" t="s">
        <v>6107</v>
      </c>
      <c r="G782" s="4" t="s">
        <v>116</v>
      </c>
      <c r="H782" s="4" t="s">
        <v>6108</v>
      </c>
      <c r="I782" s="4" t="s">
        <v>6109</v>
      </c>
      <c r="J782" s="4" t="s">
        <v>6110</v>
      </c>
      <c r="K782" s="4" t="s">
        <v>116</v>
      </c>
      <c r="L782" s="4" t="s">
        <v>116</v>
      </c>
      <c r="M782" s="5" t="s">
        <v>9181</v>
      </c>
      <c r="N782" s="5" t="s">
        <v>9398</v>
      </c>
      <c r="O782" s="4" t="s">
        <v>112</v>
      </c>
      <c r="P782" s="6" t="s">
        <v>122</v>
      </c>
      <c r="Q782" s="7" t="s">
        <v>122</v>
      </c>
      <c r="R782" s="7" t="s">
        <v>122</v>
      </c>
      <c r="S782" s="9" t="s">
        <v>9399</v>
      </c>
      <c r="T782" s="30">
        <v>9782746081628</v>
      </c>
      <c r="U782" s="4" t="s">
        <v>124</v>
      </c>
      <c r="V782" s="29">
        <v>9782746080416</v>
      </c>
      <c r="W782" s="4" t="s">
        <v>125</v>
      </c>
      <c r="X782" s="4" t="s">
        <v>126</v>
      </c>
      <c r="Y782" s="4" t="s">
        <v>112</v>
      </c>
      <c r="Z782" s="29">
        <v>2013</v>
      </c>
      <c r="AA782" s="4" t="s">
        <v>127</v>
      </c>
      <c r="AB782" s="4" t="s">
        <v>164</v>
      </c>
      <c r="AC782" s="4" t="s">
        <v>129</v>
      </c>
      <c r="AD782" s="4" t="s">
        <v>130</v>
      </c>
      <c r="AE782" s="4" t="s">
        <v>131</v>
      </c>
      <c r="AF782" s="4" t="s">
        <v>132</v>
      </c>
      <c r="AG782" s="4" t="s">
        <v>133</v>
      </c>
      <c r="AH782" s="4" t="s">
        <v>134</v>
      </c>
      <c r="AI782" s="4" t="s">
        <v>135</v>
      </c>
      <c r="AJ782" s="4" t="s">
        <v>136</v>
      </c>
      <c r="AK782" s="4" t="s">
        <v>137</v>
      </c>
      <c r="AL782" s="4" t="s">
        <v>138</v>
      </c>
      <c r="AM782" s="4" t="s">
        <v>139</v>
      </c>
      <c r="AN782" s="4" t="s">
        <v>140</v>
      </c>
      <c r="AO782" s="4" t="s">
        <v>141</v>
      </c>
      <c r="AP782" s="4" t="s">
        <v>116</v>
      </c>
      <c r="AQ782" s="4" t="s">
        <v>9400</v>
      </c>
      <c r="AR782" s="4" t="s">
        <v>76</v>
      </c>
      <c r="AS782" s="4" t="s">
        <v>6114</v>
      </c>
      <c r="AT782" s="4" t="s">
        <v>9401</v>
      </c>
      <c r="AU782" s="4" t="s">
        <v>6116</v>
      </c>
      <c r="AV782" s="4" t="s">
        <v>6117</v>
      </c>
      <c r="AW782" s="4" t="s">
        <v>9138</v>
      </c>
      <c r="AX782" s="4" t="s">
        <v>6119</v>
      </c>
      <c r="AY782" s="4" t="s">
        <v>6120</v>
      </c>
      <c r="AZ782" s="4" t="s">
        <v>4977</v>
      </c>
      <c r="BA782" s="4" t="s">
        <v>4978</v>
      </c>
      <c r="BB782" s="4" t="s">
        <v>714</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9402</v>
      </c>
      <c r="B783" s="4" t="s">
        <v>112</v>
      </c>
      <c r="C783" s="29">
        <v>20241220</v>
      </c>
      <c r="D783" s="4" t="s">
        <v>9403</v>
      </c>
      <c r="E783" s="4" t="s">
        <v>9404</v>
      </c>
      <c r="F783" s="4" t="s">
        <v>9405</v>
      </c>
      <c r="G783" s="4" t="s">
        <v>116</v>
      </c>
      <c r="H783" s="4" t="s">
        <v>9406</v>
      </c>
      <c r="I783" s="4" t="s">
        <v>116</v>
      </c>
      <c r="J783" s="4" t="s">
        <v>116</v>
      </c>
      <c r="K783" s="4" t="s">
        <v>116</v>
      </c>
      <c r="L783" s="4" t="s">
        <v>116</v>
      </c>
      <c r="M783" s="5" t="s">
        <v>9260</v>
      </c>
      <c r="N783" s="5" t="s">
        <v>4692</v>
      </c>
      <c r="O783" s="4" t="s">
        <v>112</v>
      </c>
      <c r="P783" s="6" t="s">
        <v>122</v>
      </c>
      <c r="Q783" s="7" t="s">
        <v>122</v>
      </c>
      <c r="R783" s="7" t="s">
        <v>122</v>
      </c>
      <c r="S783" s="9" t="s">
        <v>9407</v>
      </c>
      <c r="T783" s="30">
        <v>9782746082410</v>
      </c>
      <c r="U783" s="4" t="s">
        <v>124</v>
      </c>
      <c r="V783" s="29">
        <v>9782746081055</v>
      </c>
      <c r="W783" s="4" t="s">
        <v>125</v>
      </c>
      <c r="X783" s="4" t="s">
        <v>126</v>
      </c>
      <c r="Y783" s="4" t="s">
        <v>112</v>
      </c>
      <c r="Z783" s="29">
        <v>2013</v>
      </c>
      <c r="AA783" s="4" t="s">
        <v>127</v>
      </c>
      <c r="AB783" s="4" t="s">
        <v>576</v>
      </c>
      <c r="AC783" s="4" t="s">
        <v>129</v>
      </c>
      <c r="AD783" s="4" t="s">
        <v>130</v>
      </c>
      <c r="AE783" s="4" t="s">
        <v>131</v>
      </c>
      <c r="AF783" s="4" t="s">
        <v>132</v>
      </c>
      <c r="AG783" s="4" t="s">
        <v>133</v>
      </c>
      <c r="AH783" s="4" t="s">
        <v>134</v>
      </c>
      <c r="AI783" s="4" t="s">
        <v>135</v>
      </c>
      <c r="AJ783" s="4" t="s">
        <v>136</v>
      </c>
      <c r="AK783" s="4" t="s">
        <v>137</v>
      </c>
      <c r="AL783" s="4" t="s">
        <v>138</v>
      </c>
      <c r="AM783" s="4" t="s">
        <v>139</v>
      </c>
      <c r="AN783" s="4" t="s">
        <v>140</v>
      </c>
      <c r="AO783" s="4" t="s">
        <v>141</v>
      </c>
      <c r="AP783" s="4" t="s">
        <v>116</v>
      </c>
      <c r="AQ783" s="4" t="s">
        <v>9408</v>
      </c>
      <c r="AR783" s="4" t="s">
        <v>76</v>
      </c>
      <c r="AS783" s="4" t="s">
        <v>9409</v>
      </c>
      <c r="AT783" s="4" t="s">
        <v>2004</v>
      </c>
      <c r="AU783" s="4" t="s">
        <v>2208</v>
      </c>
      <c r="AV783" s="4" t="s">
        <v>2209</v>
      </c>
      <c r="AW783" s="4" t="s">
        <v>2210</v>
      </c>
      <c r="AX783" s="4" t="s">
        <v>2211</v>
      </c>
      <c r="AY783" s="4" t="s">
        <v>2212</v>
      </c>
      <c r="AZ783" s="4" t="s">
        <v>9410</v>
      </c>
      <c r="BA783" s="4" t="s">
        <v>583</v>
      </c>
      <c r="BB783" s="4" t="s">
        <v>9231</v>
      </c>
      <c r="BC783" s="4" t="s">
        <v>8751</v>
      </c>
      <c r="BD783" s="4" t="s">
        <v>584</v>
      </c>
      <c r="BE783" s="4" t="s">
        <v>9411</v>
      </c>
      <c r="BF783" s="4" t="s">
        <v>9412</v>
      </c>
      <c r="BG783" s="4" t="s">
        <v>2216</v>
      </c>
      <c r="BH783" s="4" t="s">
        <v>1880</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9413</v>
      </c>
      <c r="B784" s="4" t="s">
        <v>112</v>
      </c>
      <c r="C784" s="29">
        <v>20241220</v>
      </c>
      <c r="D784" s="4" t="s">
        <v>9414</v>
      </c>
      <c r="E784" s="4" t="s">
        <v>9415</v>
      </c>
      <c r="F784" s="4" t="s">
        <v>9416</v>
      </c>
      <c r="G784" s="4" t="s">
        <v>116</v>
      </c>
      <c r="H784" s="4" t="s">
        <v>9417</v>
      </c>
      <c r="I784" s="4" t="s">
        <v>9418</v>
      </c>
      <c r="J784" s="4" t="s">
        <v>6234</v>
      </c>
      <c r="K784" s="4" t="s">
        <v>116</v>
      </c>
      <c r="L784" s="4" t="s">
        <v>116</v>
      </c>
      <c r="M784" s="5" t="s">
        <v>9226</v>
      </c>
      <c r="N784" s="5" t="s">
        <v>6235</v>
      </c>
      <c r="O784" s="4" t="s">
        <v>112</v>
      </c>
      <c r="P784" s="6" t="s">
        <v>122</v>
      </c>
      <c r="Q784" s="7" t="s">
        <v>122</v>
      </c>
      <c r="R784" s="7" t="s">
        <v>122</v>
      </c>
      <c r="S784" s="9" t="s">
        <v>9419</v>
      </c>
      <c r="T784" s="30">
        <v>9782746080034</v>
      </c>
      <c r="U784" s="4" t="s">
        <v>124</v>
      </c>
      <c r="V784" s="29">
        <v>9782746079380</v>
      </c>
      <c r="W784" s="4" t="s">
        <v>125</v>
      </c>
      <c r="X784" s="4" t="s">
        <v>126</v>
      </c>
      <c r="Y784" s="4" t="s">
        <v>112</v>
      </c>
      <c r="Z784" s="29">
        <v>2013</v>
      </c>
      <c r="AA784" s="4" t="s">
        <v>127</v>
      </c>
      <c r="AB784" s="4" t="s">
        <v>128</v>
      </c>
      <c r="AC784" s="4" t="s">
        <v>129</v>
      </c>
      <c r="AD784" s="4" t="s">
        <v>130</v>
      </c>
      <c r="AE784" s="4" t="s">
        <v>131</v>
      </c>
      <c r="AF784" s="4" t="s">
        <v>132</v>
      </c>
      <c r="AG784" s="4" t="s">
        <v>133</v>
      </c>
      <c r="AH784" s="4" t="s">
        <v>134</v>
      </c>
      <c r="AI784" s="4" t="s">
        <v>135</v>
      </c>
      <c r="AJ784" s="4" t="s">
        <v>136</v>
      </c>
      <c r="AK784" s="4" t="s">
        <v>137</v>
      </c>
      <c r="AL784" s="4" t="s">
        <v>138</v>
      </c>
      <c r="AM784" s="4" t="s">
        <v>139</v>
      </c>
      <c r="AN784" s="4" t="s">
        <v>140</v>
      </c>
      <c r="AO784" s="4" t="s">
        <v>141</v>
      </c>
      <c r="AP784" s="4" t="s">
        <v>116</v>
      </c>
      <c r="AQ784" s="4" t="s">
        <v>9420</v>
      </c>
      <c r="AR784" s="4" t="s">
        <v>76</v>
      </c>
      <c r="AS784" s="4" t="s">
        <v>9421</v>
      </c>
      <c r="AT784" s="4" t="s">
        <v>9422</v>
      </c>
      <c r="AU784" s="4" t="s">
        <v>2377</v>
      </c>
      <c r="AV784" s="4" t="s">
        <v>2378</v>
      </c>
      <c r="AW784" s="4" t="s">
        <v>1537</v>
      </c>
      <c r="AX784" s="4" t="s">
        <v>2032</v>
      </c>
      <c r="AY784" s="4" t="s">
        <v>9423</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9424</v>
      </c>
      <c r="B785" s="4" t="s">
        <v>112</v>
      </c>
      <c r="C785" s="29">
        <v>20241220</v>
      </c>
      <c r="D785" s="4" t="s">
        <v>9425</v>
      </c>
      <c r="E785" s="4" t="s">
        <v>9426</v>
      </c>
      <c r="F785" s="4" t="s">
        <v>9427</v>
      </c>
      <c r="G785" s="4" t="s">
        <v>116</v>
      </c>
      <c r="H785" s="4" t="s">
        <v>9428</v>
      </c>
      <c r="I785" s="4" t="s">
        <v>9429</v>
      </c>
      <c r="J785" s="4" t="s">
        <v>116</v>
      </c>
      <c r="K785" s="4" t="s">
        <v>116</v>
      </c>
      <c r="L785" s="4" t="s">
        <v>116</v>
      </c>
      <c r="M785" s="5" t="s">
        <v>9375</v>
      </c>
      <c r="N785" s="5" t="s">
        <v>767</v>
      </c>
      <c r="O785" s="4" t="s">
        <v>112</v>
      </c>
      <c r="P785" s="6" t="s">
        <v>122</v>
      </c>
      <c r="Q785" s="7" t="s">
        <v>122</v>
      </c>
      <c r="R785" s="7" t="s">
        <v>122</v>
      </c>
      <c r="S785" s="9" t="s">
        <v>9430</v>
      </c>
      <c r="T785" s="30">
        <v>9782746080737</v>
      </c>
      <c r="U785" s="4" t="s">
        <v>124</v>
      </c>
      <c r="V785" s="29">
        <v>9782746079878</v>
      </c>
      <c r="W785" s="4" t="s">
        <v>125</v>
      </c>
      <c r="X785" s="4" t="s">
        <v>126</v>
      </c>
      <c r="Y785" s="4" t="s">
        <v>112</v>
      </c>
      <c r="Z785" s="29">
        <v>2013</v>
      </c>
      <c r="AA785" s="4" t="s">
        <v>127</v>
      </c>
      <c r="AB785" s="4" t="s">
        <v>576</v>
      </c>
      <c r="AC785" s="4" t="s">
        <v>129</v>
      </c>
      <c r="AD785" s="4" t="s">
        <v>130</v>
      </c>
      <c r="AE785" s="4" t="s">
        <v>131</v>
      </c>
      <c r="AF785" s="4" t="s">
        <v>132</v>
      </c>
      <c r="AG785" s="4" t="s">
        <v>133</v>
      </c>
      <c r="AH785" s="4" t="s">
        <v>134</v>
      </c>
      <c r="AI785" s="4" t="s">
        <v>135</v>
      </c>
      <c r="AJ785" s="4" t="s">
        <v>136</v>
      </c>
      <c r="AK785" s="4" t="s">
        <v>137</v>
      </c>
      <c r="AL785" s="4" t="s">
        <v>138</v>
      </c>
      <c r="AM785" s="4" t="s">
        <v>139</v>
      </c>
      <c r="AN785" s="4" t="s">
        <v>140</v>
      </c>
      <c r="AO785" s="4" t="s">
        <v>141</v>
      </c>
      <c r="AP785" s="4" t="s">
        <v>116</v>
      </c>
      <c r="AQ785" s="4" t="s">
        <v>9431</v>
      </c>
      <c r="AR785" s="4" t="s">
        <v>76</v>
      </c>
      <c r="AS785" s="4" t="s">
        <v>4809</v>
      </c>
      <c r="AT785" s="4" t="s">
        <v>9432</v>
      </c>
      <c r="AU785" s="4" t="s">
        <v>9433</v>
      </c>
      <c r="AV785" s="4" t="s">
        <v>2208</v>
      </c>
      <c r="AW785" s="4" t="s">
        <v>9434</v>
      </c>
      <c r="AX785" s="4" t="s">
        <v>9435</v>
      </c>
      <c r="AY785" s="4" t="s">
        <v>9436</v>
      </c>
      <c r="AZ785" s="4" t="s">
        <v>9437</v>
      </c>
      <c r="BA785" s="4" t="s">
        <v>9438</v>
      </c>
      <c r="BB785" s="4" t="s">
        <v>2209</v>
      </c>
      <c r="BC785" s="4" t="s">
        <v>2210</v>
      </c>
      <c r="BD785" s="4" t="s">
        <v>9439</v>
      </c>
      <c r="BE785" s="4" t="s">
        <v>5595</v>
      </c>
      <c r="BF785" s="4" t="s">
        <v>4829</v>
      </c>
      <c r="BG785" s="4" t="s">
        <v>9440</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9441</v>
      </c>
      <c r="B786" s="4" t="s">
        <v>112</v>
      </c>
      <c r="C786" s="29">
        <v>20241220</v>
      </c>
      <c r="D786" s="4" t="s">
        <v>9442</v>
      </c>
      <c r="E786" s="4" t="s">
        <v>9443</v>
      </c>
      <c r="F786" s="4" t="s">
        <v>1318</v>
      </c>
      <c r="G786" s="4" t="s">
        <v>116</v>
      </c>
      <c r="H786" s="4" t="s">
        <v>1319</v>
      </c>
      <c r="I786" s="4" t="s">
        <v>116</v>
      </c>
      <c r="J786" s="4" t="s">
        <v>116</v>
      </c>
      <c r="K786" s="4" t="s">
        <v>116</v>
      </c>
      <c r="L786" s="4" t="s">
        <v>116</v>
      </c>
      <c r="M786" s="5" t="s">
        <v>9330</v>
      </c>
      <c r="N786" s="5" t="s">
        <v>9444</v>
      </c>
      <c r="O786" s="4" t="s">
        <v>112</v>
      </c>
      <c r="P786" s="6" t="s">
        <v>122</v>
      </c>
      <c r="Q786" s="7" t="s">
        <v>122</v>
      </c>
      <c r="R786" s="7" t="s">
        <v>122</v>
      </c>
      <c r="S786" s="9" t="s">
        <v>9445</v>
      </c>
      <c r="T786" s="30">
        <v>9782746082496</v>
      </c>
      <c r="U786" s="4" t="s">
        <v>124</v>
      </c>
      <c r="V786" s="29">
        <v>9782746081789</v>
      </c>
      <c r="W786" s="4" t="s">
        <v>125</v>
      </c>
      <c r="X786" s="4" t="s">
        <v>126</v>
      </c>
      <c r="Y786" s="4" t="s">
        <v>112</v>
      </c>
      <c r="Z786" s="29">
        <v>2013</v>
      </c>
      <c r="AA786" s="4" t="s">
        <v>127</v>
      </c>
      <c r="AB786" s="4" t="s">
        <v>333</v>
      </c>
      <c r="AC786" s="4" t="s">
        <v>129</v>
      </c>
      <c r="AD786" s="4" t="s">
        <v>130</v>
      </c>
      <c r="AE786" s="4" t="s">
        <v>131</v>
      </c>
      <c r="AF786" s="4" t="s">
        <v>132</v>
      </c>
      <c r="AG786" s="4" t="s">
        <v>133</v>
      </c>
      <c r="AH786" s="4" t="s">
        <v>134</v>
      </c>
      <c r="AI786" s="4" t="s">
        <v>135</v>
      </c>
      <c r="AJ786" s="4" t="s">
        <v>136</v>
      </c>
      <c r="AK786" s="4" t="s">
        <v>137</v>
      </c>
      <c r="AL786" s="4" t="s">
        <v>138</v>
      </c>
      <c r="AM786" s="4" t="s">
        <v>139</v>
      </c>
      <c r="AN786" s="4" t="s">
        <v>140</v>
      </c>
      <c r="AO786" s="4" t="s">
        <v>141</v>
      </c>
      <c r="AP786" s="4" t="s">
        <v>116</v>
      </c>
      <c r="AQ786" s="4" t="s">
        <v>9446</v>
      </c>
      <c r="AR786" s="4" t="s">
        <v>76</v>
      </c>
      <c r="AS786" s="4" t="s">
        <v>9447</v>
      </c>
      <c r="AT786" s="4" t="s">
        <v>9448</v>
      </c>
      <c r="AU786" s="4" t="s">
        <v>1285</v>
      </c>
      <c r="AV786" s="4" t="s">
        <v>9449</v>
      </c>
      <c r="AW786" s="4" t="s">
        <v>8751</v>
      </c>
      <c r="AX786" s="4" t="s">
        <v>9450</v>
      </c>
      <c r="AY786" s="4" t="s">
        <v>9451</v>
      </c>
      <c r="AZ786" s="4" t="s">
        <v>5166</v>
      </c>
      <c r="BA786" s="4" t="s">
        <v>2702</v>
      </c>
      <c r="BB786" s="4" t="s">
        <v>9452</v>
      </c>
      <c r="BC786" s="4" t="s">
        <v>2705</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9453</v>
      </c>
      <c r="B787" s="4" t="s">
        <v>112</v>
      </c>
      <c r="C787" s="29">
        <v>20241220</v>
      </c>
      <c r="D787" s="4" t="s">
        <v>9454</v>
      </c>
      <c r="E787" s="4" t="s">
        <v>9455</v>
      </c>
      <c r="F787" s="4" t="s">
        <v>1642</v>
      </c>
      <c r="G787" s="4" t="s">
        <v>116</v>
      </c>
      <c r="H787" s="4" t="s">
        <v>1643</v>
      </c>
      <c r="I787" s="4" t="s">
        <v>116</v>
      </c>
      <c r="J787" s="4" t="s">
        <v>116</v>
      </c>
      <c r="K787" s="4" t="s">
        <v>116</v>
      </c>
      <c r="L787" s="4" t="s">
        <v>116</v>
      </c>
      <c r="M787" s="5" t="s">
        <v>9226</v>
      </c>
      <c r="N787" s="5" t="s">
        <v>562</v>
      </c>
      <c r="O787" s="4" t="s">
        <v>112</v>
      </c>
      <c r="P787" s="6" t="s">
        <v>122</v>
      </c>
      <c r="Q787" s="7" t="s">
        <v>122</v>
      </c>
      <c r="R787" s="7" t="s">
        <v>122</v>
      </c>
      <c r="S787" s="9" t="s">
        <v>9456</v>
      </c>
      <c r="T787" s="30">
        <v>9782746080003</v>
      </c>
      <c r="U787" s="4" t="s">
        <v>124</v>
      </c>
      <c r="V787" s="29">
        <v>9782746079137</v>
      </c>
      <c r="W787" s="4" t="s">
        <v>125</v>
      </c>
      <c r="X787" s="4" t="s">
        <v>126</v>
      </c>
      <c r="Y787" s="4" t="s">
        <v>112</v>
      </c>
      <c r="Z787" s="29">
        <v>2013</v>
      </c>
      <c r="AA787" s="4" t="s">
        <v>127</v>
      </c>
      <c r="AB787" s="4" t="s">
        <v>1043</v>
      </c>
      <c r="AC787" s="4" t="s">
        <v>129</v>
      </c>
      <c r="AD787" s="4" t="s">
        <v>130</v>
      </c>
      <c r="AE787" s="4" t="s">
        <v>131</v>
      </c>
      <c r="AF787" s="4" t="s">
        <v>132</v>
      </c>
      <c r="AG787" s="4" t="s">
        <v>133</v>
      </c>
      <c r="AH787" s="4" t="s">
        <v>134</v>
      </c>
      <c r="AI787" s="4" t="s">
        <v>135</v>
      </c>
      <c r="AJ787" s="4" t="s">
        <v>136</v>
      </c>
      <c r="AK787" s="4" t="s">
        <v>137</v>
      </c>
      <c r="AL787" s="4" t="s">
        <v>138</v>
      </c>
      <c r="AM787" s="4" t="s">
        <v>139</v>
      </c>
      <c r="AN787" s="4" t="s">
        <v>140</v>
      </c>
      <c r="AO787" s="4" t="s">
        <v>141</v>
      </c>
      <c r="AP787" s="4" t="s">
        <v>116</v>
      </c>
      <c r="AQ787" s="4" t="s">
        <v>9457</v>
      </c>
      <c r="AR787" s="4" t="s">
        <v>76</v>
      </c>
      <c r="AS787" s="29">
        <v>70687</v>
      </c>
      <c r="AT787" s="4" t="s">
        <v>1045</v>
      </c>
      <c r="AU787" s="4" t="s">
        <v>9458</v>
      </c>
      <c r="AV787" s="4" t="s">
        <v>7028</v>
      </c>
      <c r="AW787" s="4" t="s">
        <v>7029</v>
      </c>
      <c r="AX787" s="4" t="s">
        <v>7030</v>
      </c>
      <c r="AY787" s="4" t="s">
        <v>486</v>
      </c>
      <c r="AZ787" s="4" t="s">
        <v>7031</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9459</v>
      </c>
      <c r="B788" s="4" t="s">
        <v>112</v>
      </c>
      <c r="C788" s="29">
        <v>20241220</v>
      </c>
      <c r="D788" s="4" t="s">
        <v>9460</v>
      </c>
      <c r="E788" s="4" t="s">
        <v>9461</v>
      </c>
      <c r="F788" s="4" t="s">
        <v>8387</v>
      </c>
      <c r="G788" s="4" t="s">
        <v>116</v>
      </c>
      <c r="H788" s="4" t="s">
        <v>8388</v>
      </c>
      <c r="I788" s="4" t="s">
        <v>116</v>
      </c>
      <c r="J788" s="4" t="s">
        <v>116</v>
      </c>
      <c r="K788" s="4" t="s">
        <v>116</v>
      </c>
      <c r="L788" s="4" t="s">
        <v>116</v>
      </c>
      <c r="M788" s="5" t="s">
        <v>9300</v>
      </c>
      <c r="N788" s="5" t="s">
        <v>9462</v>
      </c>
      <c r="O788" s="4" t="s">
        <v>112</v>
      </c>
      <c r="P788" s="6" t="s">
        <v>122</v>
      </c>
      <c r="Q788" s="7" t="s">
        <v>122</v>
      </c>
      <c r="R788" s="7" t="s">
        <v>122</v>
      </c>
      <c r="S788" s="9" t="s">
        <v>9463</v>
      </c>
      <c r="T788" s="30">
        <v>9782746078826</v>
      </c>
      <c r="U788" s="4" t="s">
        <v>124</v>
      </c>
      <c r="V788" s="29">
        <v>9782746078284</v>
      </c>
      <c r="W788" s="4" t="s">
        <v>125</v>
      </c>
      <c r="X788" s="4" t="s">
        <v>126</v>
      </c>
      <c r="Y788" s="4" t="s">
        <v>112</v>
      </c>
      <c r="Z788" s="29">
        <v>2013</v>
      </c>
      <c r="AA788" s="4" t="s">
        <v>127</v>
      </c>
      <c r="AB788" s="4" t="s">
        <v>152</v>
      </c>
      <c r="AC788" s="4" t="s">
        <v>129</v>
      </c>
      <c r="AD788" s="4" t="s">
        <v>130</v>
      </c>
      <c r="AE788" s="4" t="s">
        <v>131</v>
      </c>
      <c r="AF788" s="4" t="s">
        <v>132</v>
      </c>
      <c r="AG788" s="4" t="s">
        <v>133</v>
      </c>
      <c r="AH788" s="4" t="s">
        <v>134</v>
      </c>
      <c r="AI788" s="4" t="s">
        <v>135</v>
      </c>
      <c r="AJ788" s="4" t="s">
        <v>136</v>
      </c>
      <c r="AK788" s="4" t="s">
        <v>137</v>
      </c>
      <c r="AL788" s="4" t="s">
        <v>138</v>
      </c>
      <c r="AM788" s="4" t="s">
        <v>139</v>
      </c>
      <c r="AN788" s="4" t="s">
        <v>140</v>
      </c>
      <c r="AO788" s="4" t="s">
        <v>141</v>
      </c>
      <c r="AP788" s="4" t="s">
        <v>116</v>
      </c>
      <c r="AQ788" s="4" t="s">
        <v>9464</v>
      </c>
      <c r="AR788" s="4" t="s">
        <v>76</v>
      </c>
      <c r="AS788" s="4" t="s">
        <v>9465</v>
      </c>
      <c r="AT788" s="4" t="s">
        <v>8392</v>
      </c>
      <c r="AU788" s="4" t="s">
        <v>6016</v>
      </c>
      <c r="AV788" s="4" t="s">
        <v>8393</v>
      </c>
      <c r="AW788" s="4" t="s">
        <v>8394</v>
      </c>
      <c r="AX788" s="4" t="s">
        <v>8395</v>
      </c>
      <c r="AY788" s="4" t="s">
        <v>8396</v>
      </c>
      <c r="AZ788" s="4" t="s">
        <v>9466</v>
      </c>
      <c r="BA788" s="4" t="s">
        <v>7433</v>
      </c>
      <c r="BB788" s="4" t="s">
        <v>7452</v>
      </c>
      <c r="BC788" s="4" t="s">
        <v>7453</v>
      </c>
      <c r="BD788" s="4" t="s">
        <v>9467</v>
      </c>
      <c r="BE788" s="4" t="s">
        <v>1822</v>
      </c>
      <c r="BF788" s="4" t="s">
        <v>9468</v>
      </c>
      <c r="BG788" s="4" t="s">
        <v>9469</v>
      </c>
      <c r="BH788" s="4" t="s">
        <v>8399</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9470</v>
      </c>
      <c r="B789" s="4" t="s">
        <v>112</v>
      </c>
      <c r="C789" s="29">
        <v>20241220</v>
      </c>
      <c r="D789" s="4" t="s">
        <v>5276</v>
      </c>
      <c r="E789" s="4" t="s">
        <v>9471</v>
      </c>
      <c r="F789" s="4" t="s">
        <v>5278</v>
      </c>
      <c r="G789" s="4" t="s">
        <v>116</v>
      </c>
      <c r="H789" s="4" t="s">
        <v>5279</v>
      </c>
      <c r="I789" s="4" t="s">
        <v>116</v>
      </c>
      <c r="J789" s="4" t="s">
        <v>116</v>
      </c>
      <c r="K789" s="4" t="s">
        <v>116</v>
      </c>
      <c r="L789" s="4" t="s">
        <v>116</v>
      </c>
      <c r="M789" s="5" t="s">
        <v>9210</v>
      </c>
      <c r="N789" s="5" t="s">
        <v>9472</v>
      </c>
      <c r="O789" s="4" t="s">
        <v>112</v>
      </c>
      <c r="P789" s="6" t="s">
        <v>122</v>
      </c>
      <c r="Q789" s="7" t="s">
        <v>122</v>
      </c>
      <c r="R789" s="7" t="s">
        <v>122</v>
      </c>
      <c r="S789" s="9" t="s">
        <v>9473</v>
      </c>
      <c r="T789" s="30">
        <v>9782746085695</v>
      </c>
      <c r="U789" s="4" t="s">
        <v>124</v>
      </c>
      <c r="V789" s="29">
        <v>9782746084186</v>
      </c>
      <c r="W789" s="4" t="s">
        <v>125</v>
      </c>
      <c r="X789" s="4" t="s">
        <v>126</v>
      </c>
      <c r="Y789" s="4" t="s">
        <v>112</v>
      </c>
      <c r="Z789" s="29">
        <v>2013</v>
      </c>
      <c r="AA789" s="4" t="s">
        <v>127</v>
      </c>
      <c r="AB789" s="4" t="s">
        <v>9289</v>
      </c>
      <c r="AC789" s="4" t="s">
        <v>129</v>
      </c>
      <c r="AD789" s="4" t="s">
        <v>130</v>
      </c>
      <c r="AE789" s="4" t="s">
        <v>131</v>
      </c>
      <c r="AF789" s="4" t="s">
        <v>132</v>
      </c>
      <c r="AG789" s="4" t="s">
        <v>133</v>
      </c>
      <c r="AH789" s="4" t="s">
        <v>134</v>
      </c>
      <c r="AI789" s="4" t="s">
        <v>135</v>
      </c>
      <c r="AJ789" s="4" t="s">
        <v>136</v>
      </c>
      <c r="AK789" s="4" t="s">
        <v>137</v>
      </c>
      <c r="AL789" s="4" t="s">
        <v>138</v>
      </c>
      <c r="AM789" s="4" t="s">
        <v>139</v>
      </c>
      <c r="AN789" s="4" t="s">
        <v>140</v>
      </c>
      <c r="AO789" s="4" t="s">
        <v>141</v>
      </c>
      <c r="AP789" s="4" t="s">
        <v>116</v>
      </c>
      <c r="AQ789" s="4" t="s">
        <v>9474</v>
      </c>
      <c r="AR789" s="4" t="s">
        <v>76</v>
      </c>
      <c r="AS789" s="4" t="s">
        <v>5283</v>
      </c>
      <c r="AT789" s="4" t="s">
        <v>2004</v>
      </c>
      <c r="AU789" s="4" t="s">
        <v>2004</v>
      </c>
      <c r="AV789" s="4" t="s">
        <v>2208</v>
      </c>
      <c r="AW789" s="4" t="s">
        <v>2209</v>
      </c>
      <c r="AX789" s="4" t="s">
        <v>2210</v>
      </c>
      <c r="AY789" s="4" t="s">
        <v>2212</v>
      </c>
      <c r="AZ789" s="4" t="s">
        <v>9475</v>
      </c>
      <c r="BA789" s="4" t="s">
        <v>3078</v>
      </c>
      <c r="BB789" s="4" t="s">
        <v>3079</v>
      </c>
      <c r="BC789" s="4" t="s">
        <v>3080</v>
      </c>
      <c r="BD789" s="4" t="s">
        <v>8751</v>
      </c>
      <c r="BE789" s="4" t="s">
        <v>2216</v>
      </c>
      <c r="BF789" s="4" t="s">
        <v>2014</v>
      </c>
      <c r="BG789" s="4" t="s">
        <v>1880</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9476</v>
      </c>
      <c r="B790" s="4" t="s">
        <v>112</v>
      </c>
      <c r="C790" s="29">
        <v>20241220</v>
      </c>
      <c r="D790" s="4" t="s">
        <v>9477</v>
      </c>
      <c r="E790" s="4" t="s">
        <v>8184</v>
      </c>
      <c r="F790" s="4" t="s">
        <v>8185</v>
      </c>
      <c r="G790" s="4" t="s">
        <v>116</v>
      </c>
      <c r="H790" s="4" t="s">
        <v>306</v>
      </c>
      <c r="I790" s="4" t="s">
        <v>116</v>
      </c>
      <c r="J790" s="4" t="s">
        <v>116</v>
      </c>
      <c r="K790" s="4" t="s">
        <v>116</v>
      </c>
      <c r="L790" s="4" t="s">
        <v>116</v>
      </c>
      <c r="M790" s="5" t="s">
        <v>9287</v>
      </c>
      <c r="N790" s="5" t="s">
        <v>9478</v>
      </c>
      <c r="O790" s="4" t="s">
        <v>112</v>
      </c>
      <c r="P790" s="6" t="s">
        <v>122</v>
      </c>
      <c r="Q790" s="7" t="s">
        <v>122</v>
      </c>
      <c r="R790" s="7" t="s">
        <v>122</v>
      </c>
      <c r="S790" s="9" t="s">
        <v>9479</v>
      </c>
      <c r="T790" s="30">
        <v>9782746084995</v>
      </c>
      <c r="U790" s="4" t="s">
        <v>124</v>
      </c>
      <c r="V790" s="29">
        <v>9782746083653</v>
      </c>
      <c r="W790" s="4" t="s">
        <v>125</v>
      </c>
      <c r="X790" s="4" t="s">
        <v>126</v>
      </c>
      <c r="Y790" s="4" t="s">
        <v>112</v>
      </c>
      <c r="Z790" s="29">
        <v>2013</v>
      </c>
      <c r="AA790" s="4" t="s">
        <v>127</v>
      </c>
      <c r="AB790" s="4" t="s">
        <v>164</v>
      </c>
      <c r="AC790" s="4" t="s">
        <v>129</v>
      </c>
      <c r="AD790" s="4" t="s">
        <v>130</v>
      </c>
      <c r="AE790" s="4" t="s">
        <v>131</v>
      </c>
      <c r="AF790" s="4" t="s">
        <v>132</v>
      </c>
      <c r="AG790" s="4" t="s">
        <v>133</v>
      </c>
      <c r="AH790" s="4" t="s">
        <v>134</v>
      </c>
      <c r="AI790" s="4" t="s">
        <v>135</v>
      </c>
      <c r="AJ790" s="4" t="s">
        <v>136</v>
      </c>
      <c r="AK790" s="4" t="s">
        <v>137</v>
      </c>
      <c r="AL790" s="4" t="s">
        <v>138</v>
      </c>
      <c r="AM790" s="4" t="s">
        <v>139</v>
      </c>
      <c r="AN790" s="4" t="s">
        <v>140</v>
      </c>
      <c r="AO790" s="4" t="s">
        <v>141</v>
      </c>
      <c r="AP790" s="4" t="s">
        <v>116</v>
      </c>
      <c r="AQ790" s="4" t="s">
        <v>9480</v>
      </c>
      <c r="AR790" s="4" t="s">
        <v>76</v>
      </c>
      <c r="AS790" s="4" t="s">
        <v>310</v>
      </c>
      <c r="AT790" s="4" t="s">
        <v>7123</v>
      </c>
      <c r="AU790" s="4" t="s">
        <v>312</v>
      </c>
      <c r="AV790" s="4" t="s">
        <v>313</v>
      </c>
      <c r="AW790" s="4" t="s">
        <v>918</v>
      </c>
      <c r="AX790" s="4" t="s">
        <v>9481</v>
      </c>
      <c r="AY790" s="4" t="s">
        <v>8191</v>
      </c>
      <c r="AZ790" s="4" t="s">
        <v>116</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9482</v>
      </c>
      <c r="B791" s="4" t="s">
        <v>112</v>
      </c>
      <c r="C791" s="29">
        <v>20241220</v>
      </c>
      <c r="D791" s="4" t="s">
        <v>2693</v>
      </c>
      <c r="E791" s="4" t="s">
        <v>9483</v>
      </c>
      <c r="F791" s="4" t="s">
        <v>116</v>
      </c>
      <c r="G791" s="4" t="s">
        <v>116</v>
      </c>
      <c r="H791" s="4" t="s">
        <v>116</v>
      </c>
      <c r="I791" s="4" t="s">
        <v>116</v>
      </c>
      <c r="J791" s="4" t="s">
        <v>116</v>
      </c>
      <c r="K791" s="4" t="s">
        <v>116</v>
      </c>
      <c r="L791" s="4" t="s">
        <v>116</v>
      </c>
      <c r="M791" s="5" t="s">
        <v>9171</v>
      </c>
      <c r="N791" s="5" t="s">
        <v>515</v>
      </c>
      <c r="O791" s="4" t="s">
        <v>112</v>
      </c>
      <c r="P791" s="6" t="s">
        <v>122</v>
      </c>
      <c r="Q791" s="7" t="s">
        <v>122</v>
      </c>
      <c r="R791" s="7" t="s">
        <v>122</v>
      </c>
      <c r="S791" s="9" t="s">
        <v>9484</v>
      </c>
      <c r="T791" s="30">
        <v>9782746083417</v>
      </c>
      <c r="U791" s="4" t="s">
        <v>124</v>
      </c>
      <c r="V791" s="29">
        <v>9782746081741</v>
      </c>
      <c r="W791" s="4" t="s">
        <v>125</v>
      </c>
      <c r="X791" s="4" t="s">
        <v>126</v>
      </c>
      <c r="Y791" s="4" t="s">
        <v>112</v>
      </c>
      <c r="Z791" s="29">
        <v>2013</v>
      </c>
      <c r="AA791" s="4" t="s">
        <v>127</v>
      </c>
      <c r="AB791" s="4" t="s">
        <v>333</v>
      </c>
      <c r="AC791" s="4" t="s">
        <v>129</v>
      </c>
      <c r="AD791" s="4" t="s">
        <v>130</v>
      </c>
      <c r="AE791" s="4" t="s">
        <v>131</v>
      </c>
      <c r="AF791" s="4" t="s">
        <v>132</v>
      </c>
      <c r="AG791" s="4" t="s">
        <v>133</v>
      </c>
      <c r="AH791" s="4" t="s">
        <v>134</v>
      </c>
      <c r="AI791" s="4" t="s">
        <v>135</v>
      </c>
      <c r="AJ791" s="4" t="s">
        <v>136</v>
      </c>
      <c r="AK791" s="4" t="s">
        <v>137</v>
      </c>
      <c r="AL791" s="4" t="s">
        <v>138</v>
      </c>
      <c r="AM791" s="4" t="s">
        <v>139</v>
      </c>
      <c r="AN791" s="4" t="s">
        <v>140</v>
      </c>
      <c r="AO791" s="4" t="s">
        <v>141</v>
      </c>
      <c r="AP791" s="4" t="s">
        <v>116</v>
      </c>
      <c r="AQ791" s="4" t="s">
        <v>9485</v>
      </c>
      <c r="AR791" s="4" t="s">
        <v>76</v>
      </c>
      <c r="AS791" s="4" t="s">
        <v>9447</v>
      </c>
      <c r="AT791" s="4" t="s">
        <v>9486</v>
      </c>
      <c r="AU791" s="4" t="s">
        <v>2008</v>
      </c>
      <c r="AV791" s="4" t="s">
        <v>9487</v>
      </c>
      <c r="AW791" s="4" t="s">
        <v>2698</v>
      </c>
      <c r="AX791" s="4" t="s">
        <v>1285</v>
      </c>
      <c r="AY791" s="4" t="s">
        <v>8751</v>
      </c>
      <c r="AZ791" s="4" t="s">
        <v>9450</v>
      </c>
      <c r="BA791" s="4" t="s">
        <v>9451</v>
      </c>
      <c r="BB791" s="4" t="s">
        <v>2702</v>
      </c>
      <c r="BC791" s="4" t="s">
        <v>9452</v>
      </c>
      <c r="BD791" s="4" t="s">
        <v>2704</v>
      </c>
      <c r="BE791" s="4" t="s">
        <v>2705</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9488</v>
      </c>
      <c r="B792" s="4" t="s">
        <v>112</v>
      </c>
      <c r="C792" s="29">
        <v>20241220</v>
      </c>
      <c r="D792" s="4" t="s">
        <v>9489</v>
      </c>
      <c r="E792" s="4" t="s">
        <v>9490</v>
      </c>
      <c r="F792" s="4" t="s">
        <v>9491</v>
      </c>
      <c r="G792" s="4" t="s">
        <v>116</v>
      </c>
      <c r="H792" s="4" t="s">
        <v>9492</v>
      </c>
      <c r="I792" s="4" t="s">
        <v>116</v>
      </c>
      <c r="J792" s="4" t="s">
        <v>116</v>
      </c>
      <c r="K792" s="4" t="s">
        <v>116</v>
      </c>
      <c r="L792" s="4" t="s">
        <v>116</v>
      </c>
      <c r="M792" s="5" t="s">
        <v>9300</v>
      </c>
      <c r="N792" s="5" t="s">
        <v>1132</v>
      </c>
      <c r="O792" s="4" t="s">
        <v>112</v>
      </c>
      <c r="P792" s="6" t="s">
        <v>122</v>
      </c>
      <c r="Q792" s="7" t="s">
        <v>122</v>
      </c>
      <c r="R792" s="7" t="s">
        <v>122</v>
      </c>
      <c r="S792" s="9" t="s">
        <v>9493</v>
      </c>
      <c r="T792" s="30">
        <v>9782746078789</v>
      </c>
      <c r="U792" s="4" t="s">
        <v>124</v>
      </c>
      <c r="V792" s="29">
        <v>9782746078161</v>
      </c>
      <c r="W792" s="4" t="s">
        <v>125</v>
      </c>
      <c r="X792" s="4" t="s">
        <v>126</v>
      </c>
      <c r="Y792" s="4" t="s">
        <v>112</v>
      </c>
      <c r="Z792" s="29">
        <v>2013</v>
      </c>
      <c r="AA792" s="4" t="s">
        <v>127</v>
      </c>
      <c r="AB792" s="4" t="s">
        <v>260</v>
      </c>
      <c r="AC792" s="4" t="s">
        <v>129</v>
      </c>
      <c r="AD792" s="4" t="s">
        <v>130</v>
      </c>
      <c r="AE792" s="4" t="s">
        <v>131</v>
      </c>
      <c r="AF792" s="4" t="s">
        <v>132</v>
      </c>
      <c r="AG792" s="4" t="s">
        <v>133</v>
      </c>
      <c r="AH792" s="4" t="s">
        <v>134</v>
      </c>
      <c r="AI792" s="4" t="s">
        <v>135</v>
      </c>
      <c r="AJ792" s="4" t="s">
        <v>136</v>
      </c>
      <c r="AK792" s="4" t="s">
        <v>137</v>
      </c>
      <c r="AL792" s="4" t="s">
        <v>138</v>
      </c>
      <c r="AM792" s="4" t="s">
        <v>139</v>
      </c>
      <c r="AN792" s="4" t="s">
        <v>140</v>
      </c>
      <c r="AO792" s="4" t="s">
        <v>141</v>
      </c>
      <c r="AP792" s="4" t="s">
        <v>116</v>
      </c>
      <c r="AQ792" s="4" t="s">
        <v>9494</v>
      </c>
      <c r="AR792" s="4" t="s">
        <v>76</v>
      </c>
      <c r="AS792" s="4" t="s">
        <v>9495</v>
      </c>
      <c r="AT792" s="4" t="s">
        <v>9496</v>
      </c>
      <c r="AU792" s="4" t="s">
        <v>9497</v>
      </c>
      <c r="AV792" s="4" t="s">
        <v>9498</v>
      </c>
      <c r="AW792" s="4" t="s">
        <v>9499</v>
      </c>
      <c r="AX792" s="4" t="s">
        <v>9500</v>
      </c>
      <c r="AY792" s="4" t="s">
        <v>9501</v>
      </c>
      <c r="AZ792" s="4" t="s">
        <v>9502</v>
      </c>
      <c r="BA792" s="4" t="s">
        <v>9503</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9504</v>
      </c>
      <c r="B793" s="4" t="s">
        <v>112</v>
      </c>
      <c r="C793" s="29">
        <v>20241220</v>
      </c>
      <c r="D793" s="4" t="s">
        <v>9505</v>
      </c>
      <c r="E793" s="4" t="s">
        <v>116</v>
      </c>
      <c r="F793" s="4" t="s">
        <v>9506</v>
      </c>
      <c r="G793" s="4" t="s">
        <v>116</v>
      </c>
      <c r="H793" s="4" t="s">
        <v>9507</v>
      </c>
      <c r="I793" s="4" t="s">
        <v>116</v>
      </c>
      <c r="J793" s="4" t="s">
        <v>116</v>
      </c>
      <c r="K793" s="4" t="s">
        <v>116</v>
      </c>
      <c r="L793" s="4" t="s">
        <v>116</v>
      </c>
      <c r="M793" s="5" t="s">
        <v>9287</v>
      </c>
      <c r="N793" s="5" t="s">
        <v>9508</v>
      </c>
      <c r="O793" s="4" t="s">
        <v>112</v>
      </c>
      <c r="P793" s="6" t="s">
        <v>122</v>
      </c>
      <c r="Q793" s="7" t="s">
        <v>122</v>
      </c>
      <c r="R793" s="7" t="s">
        <v>122</v>
      </c>
      <c r="S793" s="9" t="s">
        <v>9509</v>
      </c>
      <c r="T793" s="30">
        <v>9782746084957</v>
      </c>
      <c r="U793" s="4" t="s">
        <v>124</v>
      </c>
      <c r="V793" s="29">
        <v>9782746083691</v>
      </c>
      <c r="W793" s="4" t="s">
        <v>125</v>
      </c>
      <c r="X793" s="4" t="s">
        <v>126</v>
      </c>
      <c r="Y793" s="4" t="s">
        <v>112</v>
      </c>
      <c r="Z793" s="29">
        <v>2013</v>
      </c>
      <c r="AA793" s="4" t="s">
        <v>127</v>
      </c>
      <c r="AB793" s="4" t="s">
        <v>333</v>
      </c>
      <c r="AC793" s="4" t="s">
        <v>129</v>
      </c>
      <c r="AD793" s="4" t="s">
        <v>130</v>
      </c>
      <c r="AE793" s="4" t="s">
        <v>131</v>
      </c>
      <c r="AF793" s="4" t="s">
        <v>132</v>
      </c>
      <c r="AG793" s="4" t="s">
        <v>133</v>
      </c>
      <c r="AH793" s="4" t="s">
        <v>134</v>
      </c>
      <c r="AI793" s="4" t="s">
        <v>135</v>
      </c>
      <c r="AJ793" s="4" t="s">
        <v>136</v>
      </c>
      <c r="AK793" s="4" t="s">
        <v>137</v>
      </c>
      <c r="AL793" s="4" t="s">
        <v>138</v>
      </c>
      <c r="AM793" s="4" t="s">
        <v>139</v>
      </c>
      <c r="AN793" s="4" t="s">
        <v>140</v>
      </c>
      <c r="AO793" s="4" t="s">
        <v>141</v>
      </c>
      <c r="AP793" s="4" t="s">
        <v>116</v>
      </c>
      <c r="AQ793" s="4" t="s">
        <v>9510</v>
      </c>
      <c r="AR793" s="4" t="s">
        <v>76</v>
      </c>
      <c r="AS793" s="4" t="s">
        <v>9511</v>
      </c>
      <c r="AT793" s="4" t="s">
        <v>2752</v>
      </c>
      <c r="AU793" s="4" t="s">
        <v>9512</v>
      </c>
      <c r="AV793" s="4" t="s">
        <v>9513</v>
      </c>
      <c r="AW793" s="4" t="s">
        <v>9514</v>
      </c>
      <c r="AX793" s="4" t="s">
        <v>2487</v>
      </c>
      <c r="AY793" s="4" t="s">
        <v>9515</v>
      </c>
      <c r="AZ793" s="4" t="s">
        <v>9516</v>
      </c>
      <c r="BA793" s="4" t="s">
        <v>9517</v>
      </c>
      <c r="BB793" s="4" t="s">
        <v>9518</v>
      </c>
      <c r="BC793" s="4" t="s">
        <v>9519</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9520</v>
      </c>
      <c r="B794" s="4" t="s">
        <v>112</v>
      </c>
      <c r="C794" s="29">
        <v>20241220</v>
      </c>
      <c r="D794" s="4" t="s">
        <v>9521</v>
      </c>
      <c r="E794" s="4" t="s">
        <v>6514</v>
      </c>
      <c r="F794" s="4" t="s">
        <v>780</v>
      </c>
      <c r="G794" s="4" t="s">
        <v>116</v>
      </c>
      <c r="H794" s="4" t="s">
        <v>781</v>
      </c>
      <c r="I794" s="4" t="s">
        <v>116</v>
      </c>
      <c r="J794" s="4" t="s">
        <v>116</v>
      </c>
      <c r="K794" s="4" t="s">
        <v>116</v>
      </c>
      <c r="L794" s="4" t="s">
        <v>116</v>
      </c>
      <c r="M794" s="5" t="s">
        <v>9300</v>
      </c>
      <c r="N794" s="5" t="s">
        <v>8637</v>
      </c>
      <c r="O794" s="4" t="s">
        <v>112</v>
      </c>
      <c r="P794" s="6" t="s">
        <v>122</v>
      </c>
      <c r="Q794" s="7" t="s">
        <v>122</v>
      </c>
      <c r="R794" s="7" t="s">
        <v>122</v>
      </c>
      <c r="S794" s="9" t="s">
        <v>9522</v>
      </c>
      <c r="T794" s="30">
        <v>9782746078802</v>
      </c>
      <c r="U794" s="4" t="s">
        <v>124</v>
      </c>
      <c r="V794" s="29">
        <v>9782746078307</v>
      </c>
      <c r="W794" s="4" t="s">
        <v>125</v>
      </c>
      <c r="X794" s="4" t="s">
        <v>126</v>
      </c>
      <c r="Y794" s="4" t="s">
        <v>112</v>
      </c>
      <c r="Z794" s="29">
        <v>2013</v>
      </c>
      <c r="AA794" s="4" t="s">
        <v>127</v>
      </c>
      <c r="AB794" s="4" t="s">
        <v>152</v>
      </c>
      <c r="AC794" s="4" t="s">
        <v>129</v>
      </c>
      <c r="AD794" s="4" t="s">
        <v>130</v>
      </c>
      <c r="AE794" s="4" t="s">
        <v>131</v>
      </c>
      <c r="AF794" s="4" t="s">
        <v>132</v>
      </c>
      <c r="AG794" s="4" t="s">
        <v>133</v>
      </c>
      <c r="AH794" s="4" t="s">
        <v>134</v>
      </c>
      <c r="AI794" s="4" t="s">
        <v>135</v>
      </c>
      <c r="AJ794" s="4" t="s">
        <v>136</v>
      </c>
      <c r="AK794" s="4" t="s">
        <v>137</v>
      </c>
      <c r="AL794" s="4" t="s">
        <v>138</v>
      </c>
      <c r="AM794" s="4" t="s">
        <v>139</v>
      </c>
      <c r="AN794" s="4" t="s">
        <v>140</v>
      </c>
      <c r="AO794" s="4" t="s">
        <v>141</v>
      </c>
      <c r="AP794" s="4" t="s">
        <v>116</v>
      </c>
      <c r="AQ794" s="4" t="s">
        <v>9523</v>
      </c>
      <c r="AR794" s="4" t="s">
        <v>76</v>
      </c>
      <c r="AS794" s="4" t="s">
        <v>480</v>
      </c>
      <c r="AT794" s="4" t="s">
        <v>723</v>
      </c>
      <c r="AU794" s="4" t="s">
        <v>2179</v>
      </c>
      <c r="AV794" s="4" t="s">
        <v>282</v>
      </c>
      <c r="AW794" s="4" t="s">
        <v>8881</v>
      </c>
      <c r="AX794" s="4" t="s">
        <v>485</v>
      </c>
      <c r="AY794" s="4" t="s">
        <v>6518</v>
      </c>
      <c r="AZ794" s="4" t="s">
        <v>9524</v>
      </c>
      <c r="BA794" s="4" t="s">
        <v>2181</v>
      </c>
      <c r="BB794" s="4" t="s">
        <v>9525</v>
      </c>
      <c r="BC794" s="4" t="s">
        <v>2184</v>
      </c>
      <c r="BD794" s="4" t="s">
        <v>2185</v>
      </c>
      <c r="BE794" s="4" t="s">
        <v>714</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9526</v>
      </c>
      <c r="B795" s="4" t="s">
        <v>112</v>
      </c>
      <c r="C795" s="29">
        <v>20241220</v>
      </c>
      <c r="D795" s="4" t="s">
        <v>9236</v>
      </c>
      <c r="E795" s="4" t="s">
        <v>6404</v>
      </c>
      <c r="F795" s="4" t="s">
        <v>8547</v>
      </c>
      <c r="G795" s="4" t="s">
        <v>116</v>
      </c>
      <c r="H795" s="4" t="s">
        <v>6406</v>
      </c>
      <c r="I795" s="4" t="s">
        <v>6110</v>
      </c>
      <c r="J795" s="4" t="s">
        <v>8548</v>
      </c>
      <c r="K795" s="4" t="s">
        <v>6407</v>
      </c>
      <c r="L795" s="4" t="s">
        <v>116</v>
      </c>
      <c r="M795" s="5" t="s">
        <v>9375</v>
      </c>
      <c r="N795" s="5" t="s">
        <v>9527</v>
      </c>
      <c r="O795" s="4" t="s">
        <v>112</v>
      </c>
      <c r="P795" s="6" t="s">
        <v>122</v>
      </c>
      <c r="Q795" s="7" t="s">
        <v>122</v>
      </c>
      <c r="R795" s="7" t="s">
        <v>122</v>
      </c>
      <c r="S795" s="9" t="s">
        <v>9528</v>
      </c>
      <c r="T795" s="30">
        <v>9782746080676</v>
      </c>
      <c r="U795" s="4" t="s">
        <v>124</v>
      </c>
      <c r="V795" s="29">
        <v>9782746079663</v>
      </c>
      <c r="W795" s="4" t="s">
        <v>125</v>
      </c>
      <c r="X795" s="4" t="s">
        <v>126</v>
      </c>
      <c r="Y795" s="4" t="s">
        <v>112</v>
      </c>
      <c r="Z795" s="29">
        <v>2013</v>
      </c>
      <c r="AA795" s="4" t="s">
        <v>127</v>
      </c>
      <c r="AB795" s="4" t="s">
        <v>152</v>
      </c>
      <c r="AC795" s="4" t="s">
        <v>129</v>
      </c>
      <c r="AD795" s="4" t="s">
        <v>130</v>
      </c>
      <c r="AE795" s="4" t="s">
        <v>131</v>
      </c>
      <c r="AF795" s="4" t="s">
        <v>132</v>
      </c>
      <c r="AG795" s="4" t="s">
        <v>133</v>
      </c>
      <c r="AH795" s="4" t="s">
        <v>134</v>
      </c>
      <c r="AI795" s="4" t="s">
        <v>135</v>
      </c>
      <c r="AJ795" s="4" t="s">
        <v>136</v>
      </c>
      <c r="AK795" s="4" t="s">
        <v>137</v>
      </c>
      <c r="AL795" s="4" t="s">
        <v>138</v>
      </c>
      <c r="AM795" s="4" t="s">
        <v>139</v>
      </c>
      <c r="AN795" s="4" t="s">
        <v>140</v>
      </c>
      <c r="AO795" s="4" t="s">
        <v>141</v>
      </c>
      <c r="AP795" s="4" t="s">
        <v>116</v>
      </c>
      <c r="AQ795" s="4" t="s">
        <v>9529</v>
      </c>
      <c r="AR795" s="4" t="s">
        <v>76</v>
      </c>
      <c r="AS795" s="4" t="s">
        <v>6411</v>
      </c>
      <c r="AT795" s="4" t="s">
        <v>6412</v>
      </c>
      <c r="AU795" s="4" t="s">
        <v>1526</v>
      </c>
      <c r="AV795" s="4" t="s">
        <v>6413</v>
      </c>
      <c r="AW795" s="4" t="s">
        <v>2563</v>
      </c>
      <c r="AX795" s="4" t="s">
        <v>2564</v>
      </c>
      <c r="AY795" s="4" t="s">
        <v>6380</v>
      </c>
      <c r="AZ795" s="4" t="s">
        <v>9530</v>
      </c>
      <c r="BA795" s="4" t="s">
        <v>1271</v>
      </c>
      <c r="BB795" s="4" t="s">
        <v>6416</v>
      </c>
      <c r="BC795" s="4" t="s">
        <v>6417</v>
      </c>
      <c r="BD795" s="4" t="s">
        <v>3805</v>
      </c>
      <c r="BE795" s="4" t="s">
        <v>6418</v>
      </c>
      <c r="BF795" s="4" t="s">
        <v>714</v>
      </c>
      <c r="BG795" s="4" t="s">
        <v>2566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9531</v>
      </c>
      <c r="B796" s="4" t="s">
        <v>112</v>
      </c>
      <c r="C796" s="29">
        <v>20241220</v>
      </c>
      <c r="D796" s="4" t="s">
        <v>4641</v>
      </c>
      <c r="E796" s="4" t="s">
        <v>9532</v>
      </c>
      <c r="F796" s="4" t="s">
        <v>4643</v>
      </c>
      <c r="G796" s="4" t="s">
        <v>116</v>
      </c>
      <c r="H796" s="4" t="s">
        <v>2482</v>
      </c>
      <c r="I796" s="4" t="s">
        <v>116</v>
      </c>
      <c r="J796" s="4" t="s">
        <v>116</v>
      </c>
      <c r="K796" s="4" t="s">
        <v>116</v>
      </c>
      <c r="L796" s="4" t="s">
        <v>116</v>
      </c>
      <c r="M796" s="5" t="s">
        <v>9260</v>
      </c>
      <c r="N796" s="5" t="s">
        <v>9444</v>
      </c>
      <c r="O796" s="4" t="s">
        <v>112</v>
      </c>
      <c r="P796" s="6" t="s">
        <v>122</v>
      </c>
      <c r="Q796" s="7" t="s">
        <v>122</v>
      </c>
      <c r="R796" s="7" t="s">
        <v>122</v>
      </c>
      <c r="S796" s="9" t="s">
        <v>9533</v>
      </c>
      <c r="T796" s="30">
        <v>9782746082373</v>
      </c>
      <c r="U796" s="4" t="s">
        <v>124</v>
      </c>
      <c r="V796" s="29">
        <v>9782746081185</v>
      </c>
      <c r="W796" s="4" t="s">
        <v>125</v>
      </c>
      <c r="X796" s="4" t="s">
        <v>126</v>
      </c>
      <c r="Y796" s="4" t="s">
        <v>112</v>
      </c>
      <c r="Z796" s="29">
        <v>2013</v>
      </c>
      <c r="AA796" s="4" t="s">
        <v>127</v>
      </c>
      <c r="AB796" s="4" t="s">
        <v>249</v>
      </c>
      <c r="AC796" s="4" t="s">
        <v>129</v>
      </c>
      <c r="AD796" s="4" t="s">
        <v>130</v>
      </c>
      <c r="AE796" s="4" t="s">
        <v>131</v>
      </c>
      <c r="AF796" s="4" t="s">
        <v>132</v>
      </c>
      <c r="AG796" s="4" t="s">
        <v>133</v>
      </c>
      <c r="AH796" s="4" t="s">
        <v>134</v>
      </c>
      <c r="AI796" s="4" t="s">
        <v>135</v>
      </c>
      <c r="AJ796" s="4" t="s">
        <v>136</v>
      </c>
      <c r="AK796" s="4" t="s">
        <v>137</v>
      </c>
      <c r="AL796" s="4" t="s">
        <v>138</v>
      </c>
      <c r="AM796" s="4" t="s">
        <v>139</v>
      </c>
      <c r="AN796" s="4" t="s">
        <v>140</v>
      </c>
      <c r="AO796" s="4" t="s">
        <v>141</v>
      </c>
      <c r="AP796" s="4" t="s">
        <v>116</v>
      </c>
      <c r="AQ796" s="4" t="s">
        <v>9534</v>
      </c>
      <c r="AR796" s="4" t="s">
        <v>76</v>
      </c>
      <c r="AS796" s="4" t="s">
        <v>4646</v>
      </c>
      <c r="AT796" s="4" t="s">
        <v>4647</v>
      </c>
      <c r="AU796" s="4" t="s">
        <v>2004</v>
      </c>
      <c r="AV796" s="4" t="s">
        <v>2208</v>
      </c>
      <c r="AW796" s="4" t="s">
        <v>9535</v>
      </c>
      <c r="AX796" s="4" t="s">
        <v>9536</v>
      </c>
      <c r="AY796" s="4" t="s">
        <v>9537</v>
      </c>
      <c r="AZ796" s="4" t="s">
        <v>9538</v>
      </c>
      <c r="BA796" s="4" t="s">
        <v>4649</v>
      </c>
      <c r="BB796" s="4" t="s">
        <v>4650</v>
      </c>
      <c r="BC796" s="4" t="s">
        <v>4651</v>
      </c>
      <c r="BD796" s="4" t="s">
        <v>2210</v>
      </c>
      <c r="BE796" s="4" t="s">
        <v>9539</v>
      </c>
      <c r="BF796" s="4" t="s">
        <v>6991</v>
      </c>
      <c r="BG796" s="4" t="s">
        <v>4653</v>
      </c>
      <c r="BH796" s="4" t="s">
        <v>4654</v>
      </c>
      <c r="BI796" s="4" t="s">
        <v>1637</v>
      </c>
      <c r="BJ796" s="4" t="s">
        <v>4655</v>
      </c>
      <c r="BK796" s="4" t="s">
        <v>2216</v>
      </c>
      <c r="BL796" s="4" t="s">
        <v>1880</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9540</v>
      </c>
      <c r="B797" s="4" t="s">
        <v>112</v>
      </c>
      <c r="C797" s="29">
        <v>20241220</v>
      </c>
      <c r="D797" s="4" t="s">
        <v>8928</v>
      </c>
      <c r="E797" s="4" t="s">
        <v>5451</v>
      </c>
      <c r="F797" s="4" t="s">
        <v>9541</v>
      </c>
      <c r="G797" s="4" t="s">
        <v>116</v>
      </c>
      <c r="H797" s="4" t="s">
        <v>5453</v>
      </c>
      <c r="I797" s="4" t="s">
        <v>9542</v>
      </c>
      <c r="J797" s="4" t="s">
        <v>116</v>
      </c>
      <c r="K797" s="4" t="s">
        <v>116</v>
      </c>
      <c r="L797" s="4" t="s">
        <v>116</v>
      </c>
      <c r="M797" s="5" t="s">
        <v>9237</v>
      </c>
      <c r="N797" s="5" t="s">
        <v>4311</v>
      </c>
      <c r="O797" s="4" t="s">
        <v>112</v>
      </c>
      <c r="P797" s="6" t="s">
        <v>122</v>
      </c>
      <c r="Q797" s="7" t="s">
        <v>122</v>
      </c>
      <c r="R797" s="7" t="s">
        <v>122</v>
      </c>
      <c r="S797" s="9" t="s">
        <v>9543</v>
      </c>
      <c r="T797" s="30">
        <v>9782746079533</v>
      </c>
      <c r="U797" s="4" t="s">
        <v>124</v>
      </c>
      <c r="V797" s="29">
        <v>9782746078642</v>
      </c>
      <c r="W797" s="4" t="s">
        <v>125</v>
      </c>
      <c r="X797" s="4" t="s">
        <v>126</v>
      </c>
      <c r="Y797" s="4" t="s">
        <v>112</v>
      </c>
      <c r="Z797" s="29">
        <v>2013</v>
      </c>
      <c r="AA797" s="4" t="s">
        <v>127</v>
      </c>
      <c r="AB797" s="4" t="s">
        <v>164</v>
      </c>
      <c r="AC797" s="4" t="s">
        <v>129</v>
      </c>
      <c r="AD797" s="4" t="s">
        <v>130</v>
      </c>
      <c r="AE797" s="4" t="s">
        <v>131</v>
      </c>
      <c r="AF797" s="4" t="s">
        <v>132</v>
      </c>
      <c r="AG797" s="4" t="s">
        <v>133</v>
      </c>
      <c r="AH797" s="4" t="s">
        <v>134</v>
      </c>
      <c r="AI797" s="4" t="s">
        <v>135</v>
      </c>
      <c r="AJ797" s="4" t="s">
        <v>136</v>
      </c>
      <c r="AK797" s="4" t="s">
        <v>137</v>
      </c>
      <c r="AL797" s="4" t="s">
        <v>138</v>
      </c>
      <c r="AM797" s="4" t="s">
        <v>139</v>
      </c>
      <c r="AN797" s="4" t="s">
        <v>140</v>
      </c>
      <c r="AO797" s="4" t="s">
        <v>141</v>
      </c>
      <c r="AP797" s="4" t="s">
        <v>116</v>
      </c>
      <c r="AQ797" s="4" t="s">
        <v>9544</v>
      </c>
      <c r="AR797" s="4" t="s">
        <v>76</v>
      </c>
      <c r="AS797" s="4" t="s">
        <v>9545</v>
      </c>
      <c r="AT797" s="4" t="s">
        <v>6933</v>
      </c>
      <c r="AU797" s="4" t="s">
        <v>2742</v>
      </c>
      <c r="AV797" s="4" t="s">
        <v>5458</v>
      </c>
      <c r="AW797" s="4" t="s">
        <v>424</v>
      </c>
      <c r="AX797" s="4" t="s">
        <v>5459</v>
      </c>
      <c r="AY797" s="4" t="s">
        <v>116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9546</v>
      </c>
      <c r="B798" s="4" t="s">
        <v>112</v>
      </c>
      <c r="C798" s="29">
        <v>20241220</v>
      </c>
      <c r="D798" s="4" t="s">
        <v>9547</v>
      </c>
      <c r="E798" s="4" t="s">
        <v>9548</v>
      </c>
      <c r="F798" s="4" t="s">
        <v>8464</v>
      </c>
      <c r="G798" s="4" t="s">
        <v>116</v>
      </c>
      <c r="H798" s="4" t="s">
        <v>8465</v>
      </c>
      <c r="I798" s="4" t="s">
        <v>116</v>
      </c>
      <c r="J798" s="4" t="s">
        <v>116</v>
      </c>
      <c r="K798" s="4" t="s">
        <v>116</v>
      </c>
      <c r="L798" s="4" t="s">
        <v>116</v>
      </c>
      <c r="M798" s="5" t="s">
        <v>9237</v>
      </c>
      <c r="N798" s="5" t="s">
        <v>9549</v>
      </c>
      <c r="O798" s="4" t="s">
        <v>112</v>
      </c>
      <c r="P798" s="6" t="s">
        <v>122</v>
      </c>
      <c r="Q798" s="7" t="s">
        <v>122</v>
      </c>
      <c r="R798" s="7" t="s">
        <v>122</v>
      </c>
      <c r="S798" s="9" t="s">
        <v>9550</v>
      </c>
      <c r="T798" s="30">
        <v>9782746079571</v>
      </c>
      <c r="U798" s="4" t="s">
        <v>124</v>
      </c>
      <c r="V798" s="29">
        <v>9782746078581</v>
      </c>
      <c r="W798" s="4" t="s">
        <v>125</v>
      </c>
      <c r="X798" s="4" t="s">
        <v>126</v>
      </c>
      <c r="Y798" s="4" t="s">
        <v>112</v>
      </c>
      <c r="Z798" s="29">
        <v>2013</v>
      </c>
      <c r="AA798" s="4" t="s">
        <v>127</v>
      </c>
      <c r="AB798" s="4" t="s">
        <v>164</v>
      </c>
      <c r="AC798" s="4" t="s">
        <v>129</v>
      </c>
      <c r="AD798" s="4" t="s">
        <v>130</v>
      </c>
      <c r="AE798" s="4" t="s">
        <v>131</v>
      </c>
      <c r="AF798" s="4" t="s">
        <v>132</v>
      </c>
      <c r="AG798" s="4" t="s">
        <v>133</v>
      </c>
      <c r="AH798" s="4" t="s">
        <v>134</v>
      </c>
      <c r="AI798" s="4" t="s">
        <v>135</v>
      </c>
      <c r="AJ798" s="4" t="s">
        <v>136</v>
      </c>
      <c r="AK798" s="4" t="s">
        <v>137</v>
      </c>
      <c r="AL798" s="4" t="s">
        <v>138</v>
      </c>
      <c r="AM798" s="4" t="s">
        <v>139</v>
      </c>
      <c r="AN798" s="4" t="s">
        <v>140</v>
      </c>
      <c r="AO798" s="4" t="s">
        <v>141</v>
      </c>
      <c r="AP798" s="4" t="s">
        <v>116</v>
      </c>
      <c r="AQ798" s="4" t="s">
        <v>9551</v>
      </c>
      <c r="AR798" s="4" t="s">
        <v>76</v>
      </c>
      <c r="AS798" s="4" t="s">
        <v>479</v>
      </c>
      <c r="AT798" s="4" t="s">
        <v>9552</v>
      </c>
      <c r="AU798" s="4" t="s">
        <v>484</v>
      </c>
      <c r="AV798" s="4" t="s">
        <v>485</v>
      </c>
      <c r="AW798" s="4" t="s">
        <v>485</v>
      </c>
      <c r="AX798" s="4" t="s">
        <v>9553</v>
      </c>
      <c r="AY798" s="4" t="s">
        <v>1285</v>
      </c>
      <c r="AZ798" s="4" t="s">
        <v>487</v>
      </c>
      <c r="BA798" s="4" t="s">
        <v>488</v>
      </c>
      <c r="BB798" s="4" t="s">
        <v>489</v>
      </c>
      <c r="BC798" s="4" t="s">
        <v>490</v>
      </c>
      <c r="BD798" s="4" t="s">
        <v>9554</v>
      </c>
      <c r="BE798" s="4" t="s">
        <v>492</v>
      </c>
      <c r="BF798" s="4" t="s">
        <v>9525</v>
      </c>
      <c r="BG798" s="4" t="s">
        <v>7756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9555</v>
      </c>
      <c r="B799" s="4" t="s">
        <v>112</v>
      </c>
      <c r="C799" s="29">
        <v>20241220</v>
      </c>
      <c r="D799" s="4" t="s">
        <v>9556</v>
      </c>
      <c r="E799" s="4" t="s">
        <v>9557</v>
      </c>
      <c r="F799" s="4" t="s">
        <v>7393</v>
      </c>
      <c r="G799" s="4" t="s">
        <v>116</v>
      </c>
      <c r="H799" s="4" t="s">
        <v>7394</v>
      </c>
      <c r="I799" s="4" t="s">
        <v>116</v>
      </c>
      <c r="J799" s="4" t="s">
        <v>116</v>
      </c>
      <c r="K799" s="4" t="s">
        <v>116</v>
      </c>
      <c r="L799" s="4" t="s">
        <v>116</v>
      </c>
      <c r="M799" s="5" t="s">
        <v>9159</v>
      </c>
      <c r="N799" s="5" t="s">
        <v>1064</v>
      </c>
      <c r="O799" s="4" t="s">
        <v>112</v>
      </c>
      <c r="P799" s="6" t="s">
        <v>122</v>
      </c>
      <c r="Q799" s="7" t="s">
        <v>122</v>
      </c>
      <c r="R799" s="7" t="s">
        <v>122</v>
      </c>
      <c r="S799" s="9" t="s">
        <v>9558</v>
      </c>
      <c r="T799" s="30">
        <v>9782746086517</v>
      </c>
      <c r="U799" s="4" t="s">
        <v>124</v>
      </c>
      <c r="V799" s="29">
        <v>9782746085398</v>
      </c>
      <c r="W799" s="4" t="s">
        <v>125</v>
      </c>
      <c r="X799" s="4" t="s">
        <v>126</v>
      </c>
      <c r="Y799" s="4" t="s">
        <v>112</v>
      </c>
      <c r="Z799" s="29">
        <v>2013</v>
      </c>
      <c r="AA799" s="4" t="s">
        <v>127</v>
      </c>
      <c r="AB799" s="4" t="s">
        <v>152</v>
      </c>
      <c r="AC799" s="4" t="s">
        <v>129</v>
      </c>
      <c r="AD799" s="4" t="s">
        <v>130</v>
      </c>
      <c r="AE799" s="4" t="s">
        <v>131</v>
      </c>
      <c r="AF799" s="4" t="s">
        <v>132</v>
      </c>
      <c r="AG799" s="4" t="s">
        <v>133</v>
      </c>
      <c r="AH799" s="4" t="s">
        <v>134</v>
      </c>
      <c r="AI799" s="4" t="s">
        <v>135</v>
      </c>
      <c r="AJ799" s="4" t="s">
        <v>136</v>
      </c>
      <c r="AK799" s="4" t="s">
        <v>137</v>
      </c>
      <c r="AL799" s="4" t="s">
        <v>138</v>
      </c>
      <c r="AM799" s="4" t="s">
        <v>139</v>
      </c>
      <c r="AN799" s="4" t="s">
        <v>140</v>
      </c>
      <c r="AO799" s="4" t="s">
        <v>141</v>
      </c>
      <c r="AP799" s="4" t="s">
        <v>116</v>
      </c>
      <c r="AQ799" s="4" t="s">
        <v>9559</v>
      </c>
      <c r="AR799" s="4" t="s">
        <v>76</v>
      </c>
      <c r="AS799" s="4" t="s">
        <v>4315</v>
      </c>
      <c r="AT799" s="4" t="s">
        <v>9560</v>
      </c>
      <c r="AU799" s="4" t="s">
        <v>9561</v>
      </c>
      <c r="AV799" s="4" t="s">
        <v>9562</v>
      </c>
      <c r="AW799" s="4" t="s">
        <v>9563</v>
      </c>
      <c r="AX799" s="4" t="s">
        <v>9564</v>
      </c>
      <c r="AY799" s="4" t="s">
        <v>2032</v>
      </c>
      <c r="AZ799" s="4" t="s">
        <v>9565</v>
      </c>
      <c r="BA799" s="4" t="s">
        <v>2252</v>
      </c>
      <c r="BB799" s="4" t="s">
        <v>9566</v>
      </c>
      <c r="BC799" s="4" t="s">
        <v>9567</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9568</v>
      </c>
      <c r="B800" s="4" t="s">
        <v>112</v>
      </c>
      <c r="C800" s="29">
        <v>20241220</v>
      </c>
      <c r="D800" s="4" t="s">
        <v>9569</v>
      </c>
      <c r="E800" s="4" t="s">
        <v>9570</v>
      </c>
      <c r="F800" s="4" t="s">
        <v>970</v>
      </c>
      <c r="G800" s="4" t="s">
        <v>116</v>
      </c>
      <c r="H800" s="4" t="s">
        <v>971</v>
      </c>
      <c r="I800" s="4" t="s">
        <v>116</v>
      </c>
      <c r="J800" s="4" t="s">
        <v>116</v>
      </c>
      <c r="K800" s="4" t="s">
        <v>116</v>
      </c>
      <c r="L800" s="4" t="s">
        <v>116</v>
      </c>
      <c r="M800" s="5" t="s">
        <v>9226</v>
      </c>
      <c r="N800" s="5" t="s">
        <v>9571</v>
      </c>
      <c r="O800" s="4" t="s">
        <v>112</v>
      </c>
      <c r="P800" s="6" t="s">
        <v>122</v>
      </c>
      <c r="Q800" s="7" t="s">
        <v>122</v>
      </c>
      <c r="R800" s="7" t="s">
        <v>122</v>
      </c>
      <c r="S800" s="9" t="s">
        <v>9572</v>
      </c>
      <c r="T800" s="30">
        <v>9782746080089</v>
      </c>
      <c r="U800" s="4" t="s">
        <v>124</v>
      </c>
      <c r="V800" s="29">
        <v>9782746079168</v>
      </c>
      <c r="W800" s="4" t="s">
        <v>125</v>
      </c>
      <c r="X800" s="4" t="s">
        <v>126</v>
      </c>
      <c r="Y800" s="4" t="s">
        <v>112</v>
      </c>
      <c r="Z800" s="29">
        <v>2013</v>
      </c>
      <c r="AA800" s="4" t="s">
        <v>127</v>
      </c>
      <c r="AB800" s="4" t="s">
        <v>152</v>
      </c>
      <c r="AC800" s="4" t="s">
        <v>129</v>
      </c>
      <c r="AD800" s="4" t="s">
        <v>130</v>
      </c>
      <c r="AE800" s="4" t="s">
        <v>131</v>
      </c>
      <c r="AF800" s="4" t="s">
        <v>132</v>
      </c>
      <c r="AG800" s="4" t="s">
        <v>133</v>
      </c>
      <c r="AH800" s="4" t="s">
        <v>134</v>
      </c>
      <c r="AI800" s="4" t="s">
        <v>135</v>
      </c>
      <c r="AJ800" s="4" t="s">
        <v>136</v>
      </c>
      <c r="AK800" s="4" t="s">
        <v>137</v>
      </c>
      <c r="AL800" s="4" t="s">
        <v>138</v>
      </c>
      <c r="AM800" s="4" t="s">
        <v>139</v>
      </c>
      <c r="AN800" s="4" t="s">
        <v>140</v>
      </c>
      <c r="AO800" s="4" t="s">
        <v>141</v>
      </c>
      <c r="AP800" s="4" t="s">
        <v>116</v>
      </c>
      <c r="AQ800" s="4" t="s">
        <v>9573</v>
      </c>
      <c r="AR800" s="4" t="s">
        <v>76</v>
      </c>
      <c r="AS800" s="4" t="s">
        <v>9574</v>
      </c>
      <c r="AT800" s="4" t="s">
        <v>9575</v>
      </c>
      <c r="AU800" s="4" t="s">
        <v>9576</v>
      </c>
      <c r="AV800" s="4" t="s">
        <v>9577</v>
      </c>
      <c r="AW800" s="4" t="s">
        <v>9578</v>
      </c>
      <c r="AX800" s="4" t="s">
        <v>9579</v>
      </c>
      <c r="AY800" s="4" t="s">
        <v>9580</v>
      </c>
      <c r="AZ800" s="4" t="s">
        <v>9581</v>
      </c>
      <c r="BA800" s="4" t="s">
        <v>9582</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9583</v>
      </c>
      <c r="B801" s="4" t="s">
        <v>112</v>
      </c>
      <c r="C801" s="29">
        <v>20241220</v>
      </c>
      <c r="D801" s="4" t="s">
        <v>9584</v>
      </c>
      <c r="E801" s="4" t="s">
        <v>9585</v>
      </c>
      <c r="F801" s="4" t="s">
        <v>6063</v>
      </c>
      <c r="G801" s="4" t="s">
        <v>116</v>
      </c>
      <c r="H801" s="4" t="s">
        <v>5414</v>
      </c>
      <c r="I801" s="4" t="s">
        <v>5415</v>
      </c>
      <c r="J801" s="4" t="s">
        <v>116</v>
      </c>
      <c r="K801" s="4" t="s">
        <v>116</v>
      </c>
      <c r="L801" s="4" t="s">
        <v>116</v>
      </c>
      <c r="M801" s="5" t="s">
        <v>9260</v>
      </c>
      <c r="N801" s="5" t="s">
        <v>9586</v>
      </c>
      <c r="O801" s="4" t="s">
        <v>112</v>
      </c>
      <c r="P801" s="6" t="s">
        <v>122</v>
      </c>
      <c r="Q801" s="7" t="s">
        <v>122</v>
      </c>
      <c r="R801" s="7" t="s">
        <v>122</v>
      </c>
      <c r="S801" s="9" t="s">
        <v>9587</v>
      </c>
      <c r="T801" s="30">
        <v>9782746082274</v>
      </c>
      <c r="U801" s="4" t="s">
        <v>124</v>
      </c>
      <c r="V801" s="29">
        <v>9782746081123</v>
      </c>
      <c r="W801" s="4" t="s">
        <v>125</v>
      </c>
      <c r="X801" s="4" t="s">
        <v>126</v>
      </c>
      <c r="Y801" s="4" t="s">
        <v>112</v>
      </c>
      <c r="Z801" s="29">
        <v>2013</v>
      </c>
      <c r="AA801" s="4" t="s">
        <v>127</v>
      </c>
      <c r="AB801" s="4" t="s">
        <v>152</v>
      </c>
      <c r="AC801" s="4" t="s">
        <v>129</v>
      </c>
      <c r="AD801" s="4" t="s">
        <v>130</v>
      </c>
      <c r="AE801" s="4" t="s">
        <v>131</v>
      </c>
      <c r="AF801" s="4" t="s">
        <v>132</v>
      </c>
      <c r="AG801" s="4" t="s">
        <v>133</v>
      </c>
      <c r="AH801" s="4" t="s">
        <v>134</v>
      </c>
      <c r="AI801" s="4" t="s">
        <v>135</v>
      </c>
      <c r="AJ801" s="4" t="s">
        <v>136</v>
      </c>
      <c r="AK801" s="4" t="s">
        <v>137</v>
      </c>
      <c r="AL801" s="4" t="s">
        <v>138</v>
      </c>
      <c r="AM801" s="4" t="s">
        <v>139</v>
      </c>
      <c r="AN801" s="4" t="s">
        <v>140</v>
      </c>
      <c r="AO801" s="4" t="s">
        <v>141</v>
      </c>
      <c r="AP801" s="4" t="s">
        <v>116</v>
      </c>
      <c r="AQ801" s="4" t="s">
        <v>9588</v>
      </c>
      <c r="AR801" s="4" t="s">
        <v>76</v>
      </c>
      <c r="AS801" s="4" t="s">
        <v>1284</v>
      </c>
      <c r="AT801" s="4" t="s">
        <v>9589</v>
      </c>
      <c r="AU801" s="4" t="s">
        <v>1285</v>
      </c>
      <c r="AV801" s="4" t="s">
        <v>1286</v>
      </c>
      <c r="AW801" s="4" t="s">
        <v>1287</v>
      </c>
      <c r="AX801" s="4" t="s">
        <v>1289</v>
      </c>
      <c r="AY801" s="4" t="s">
        <v>184</v>
      </c>
      <c r="AZ801" s="4" t="s">
        <v>1273</v>
      </c>
      <c r="BA801" s="4" t="s">
        <v>5433</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9590</v>
      </c>
      <c r="B802" s="4" t="s">
        <v>112</v>
      </c>
      <c r="C802" s="29">
        <v>20241220</v>
      </c>
      <c r="D802" s="4" t="s">
        <v>9591</v>
      </c>
      <c r="E802" s="4" t="s">
        <v>9592</v>
      </c>
      <c r="F802" s="4" t="s">
        <v>9593</v>
      </c>
      <c r="G802" s="4" t="s">
        <v>116</v>
      </c>
      <c r="H802" s="4" t="s">
        <v>9594</v>
      </c>
      <c r="I802" s="4" t="s">
        <v>116</v>
      </c>
      <c r="J802" s="4" t="s">
        <v>116</v>
      </c>
      <c r="K802" s="4" t="s">
        <v>116</v>
      </c>
      <c r="L802" s="4" t="s">
        <v>116</v>
      </c>
      <c r="M802" s="5" t="s">
        <v>9226</v>
      </c>
      <c r="N802" s="5" t="s">
        <v>3675</v>
      </c>
      <c r="O802" s="4" t="s">
        <v>112</v>
      </c>
      <c r="P802" s="6" t="s">
        <v>122</v>
      </c>
      <c r="Q802" s="7" t="s">
        <v>122</v>
      </c>
      <c r="R802" s="7" t="s">
        <v>122</v>
      </c>
      <c r="S802" s="9" t="s">
        <v>9595</v>
      </c>
      <c r="T802" s="30">
        <v>9782746080041</v>
      </c>
      <c r="U802" s="4" t="s">
        <v>124</v>
      </c>
      <c r="V802" s="29">
        <v>9782746079182</v>
      </c>
      <c r="W802" s="4" t="s">
        <v>125</v>
      </c>
      <c r="X802" s="4" t="s">
        <v>126</v>
      </c>
      <c r="Y802" s="4" t="s">
        <v>112</v>
      </c>
      <c r="Z802" s="29">
        <v>2013</v>
      </c>
      <c r="AA802" s="4" t="s">
        <v>127</v>
      </c>
      <c r="AB802" s="4" t="s">
        <v>260</v>
      </c>
      <c r="AC802" s="4" t="s">
        <v>129</v>
      </c>
      <c r="AD802" s="4" t="s">
        <v>130</v>
      </c>
      <c r="AE802" s="4" t="s">
        <v>131</v>
      </c>
      <c r="AF802" s="4" t="s">
        <v>132</v>
      </c>
      <c r="AG802" s="4" t="s">
        <v>133</v>
      </c>
      <c r="AH802" s="4" t="s">
        <v>134</v>
      </c>
      <c r="AI802" s="4" t="s">
        <v>135</v>
      </c>
      <c r="AJ802" s="4" t="s">
        <v>136</v>
      </c>
      <c r="AK802" s="4" t="s">
        <v>137</v>
      </c>
      <c r="AL802" s="4" t="s">
        <v>138</v>
      </c>
      <c r="AM802" s="4" t="s">
        <v>139</v>
      </c>
      <c r="AN802" s="4" t="s">
        <v>140</v>
      </c>
      <c r="AO802" s="4" t="s">
        <v>141</v>
      </c>
      <c r="AP802" s="4" t="s">
        <v>116</v>
      </c>
      <c r="AQ802" s="4" t="s">
        <v>9596</v>
      </c>
      <c r="AR802" s="4" t="s">
        <v>76</v>
      </c>
      <c r="AS802" s="4" t="s">
        <v>9597</v>
      </c>
      <c r="AT802" s="4" t="s">
        <v>9598</v>
      </c>
      <c r="AU802" s="4" t="s">
        <v>9386</v>
      </c>
      <c r="AV802" s="4" t="s">
        <v>3129</v>
      </c>
      <c r="AW802" s="4" t="s">
        <v>9599</v>
      </c>
      <c r="AX802" s="4" t="s">
        <v>9600</v>
      </c>
      <c r="AY802" s="4" t="s">
        <v>1567</v>
      </c>
      <c r="AZ802" s="4" t="s">
        <v>2378</v>
      </c>
      <c r="BA802" s="4" t="s">
        <v>1537</v>
      </c>
      <c r="BB802" s="4" t="s">
        <v>2032</v>
      </c>
      <c r="BC802" s="4" t="s">
        <v>9601</v>
      </c>
      <c r="BD802" s="4" t="s">
        <v>9602</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9603</v>
      </c>
      <c r="B803" s="4" t="s">
        <v>112</v>
      </c>
      <c r="C803" s="29">
        <v>20241220</v>
      </c>
      <c r="D803" s="4" t="s">
        <v>9604</v>
      </c>
      <c r="E803" s="4" t="s">
        <v>9605</v>
      </c>
      <c r="F803" s="4" t="s">
        <v>1331</v>
      </c>
      <c r="G803" s="4" t="s">
        <v>116</v>
      </c>
      <c r="H803" s="4" t="s">
        <v>1332</v>
      </c>
      <c r="I803" s="4" t="s">
        <v>116</v>
      </c>
      <c r="J803" s="4" t="s">
        <v>116</v>
      </c>
      <c r="K803" s="4" t="s">
        <v>116</v>
      </c>
      <c r="L803" s="4" t="s">
        <v>116</v>
      </c>
      <c r="M803" s="5" t="s">
        <v>9237</v>
      </c>
      <c r="N803" s="5" t="s">
        <v>9606</v>
      </c>
      <c r="O803" s="4" t="s">
        <v>112</v>
      </c>
      <c r="P803" s="6" t="s">
        <v>122</v>
      </c>
      <c r="Q803" s="7" t="s">
        <v>122</v>
      </c>
      <c r="R803" s="7" t="s">
        <v>122</v>
      </c>
      <c r="S803" s="9" t="s">
        <v>9607</v>
      </c>
      <c r="T803" s="30">
        <v>9782746079458</v>
      </c>
      <c r="U803" s="4" t="s">
        <v>124</v>
      </c>
      <c r="V803" s="29">
        <v>9782746078529</v>
      </c>
      <c r="W803" s="4" t="s">
        <v>125</v>
      </c>
      <c r="X803" s="4" t="s">
        <v>126</v>
      </c>
      <c r="Y803" s="4" t="s">
        <v>112</v>
      </c>
      <c r="Z803" s="29">
        <v>2013</v>
      </c>
      <c r="AA803" s="4" t="s">
        <v>127</v>
      </c>
      <c r="AB803" s="4" t="s">
        <v>385</v>
      </c>
      <c r="AC803" s="4" t="s">
        <v>129</v>
      </c>
      <c r="AD803" s="4" t="s">
        <v>130</v>
      </c>
      <c r="AE803" s="4" t="s">
        <v>131</v>
      </c>
      <c r="AF803" s="4" t="s">
        <v>132</v>
      </c>
      <c r="AG803" s="4" t="s">
        <v>133</v>
      </c>
      <c r="AH803" s="4" t="s">
        <v>134</v>
      </c>
      <c r="AI803" s="4" t="s">
        <v>135</v>
      </c>
      <c r="AJ803" s="4" t="s">
        <v>136</v>
      </c>
      <c r="AK803" s="4" t="s">
        <v>137</v>
      </c>
      <c r="AL803" s="4" t="s">
        <v>138</v>
      </c>
      <c r="AM803" s="4" t="s">
        <v>139</v>
      </c>
      <c r="AN803" s="4" t="s">
        <v>140</v>
      </c>
      <c r="AO803" s="4" t="s">
        <v>141</v>
      </c>
      <c r="AP803" s="4" t="s">
        <v>116</v>
      </c>
      <c r="AQ803" s="4" t="s">
        <v>9608</v>
      </c>
      <c r="AR803" s="4" t="s">
        <v>76</v>
      </c>
      <c r="AS803" s="4" t="s">
        <v>9609</v>
      </c>
      <c r="AT803" s="4" t="s">
        <v>9610</v>
      </c>
      <c r="AU803" s="4" t="s">
        <v>9611</v>
      </c>
      <c r="AV803" s="4" t="s">
        <v>9612</v>
      </c>
      <c r="AW803" s="4" t="s">
        <v>9613</v>
      </c>
      <c r="AX803" s="4" t="s">
        <v>8847</v>
      </c>
      <c r="AY803" s="4" t="s">
        <v>9614</v>
      </c>
      <c r="AZ803" s="4" t="s">
        <v>9615</v>
      </c>
      <c r="BA803" s="4" t="s">
        <v>9616</v>
      </c>
      <c r="BB803" s="4" t="s">
        <v>9617</v>
      </c>
      <c r="BC803" s="4" t="s">
        <v>9618</v>
      </c>
      <c r="BD803" s="4" t="s">
        <v>9619</v>
      </c>
      <c r="BE803" s="4" t="s">
        <v>7773</v>
      </c>
      <c r="BF803" s="4" t="s">
        <v>9620</v>
      </c>
      <c r="BG803" s="4" t="s">
        <v>9621</v>
      </c>
      <c r="BH803" s="4" t="s">
        <v>9622</v>
      </c>
      <c r="BI803" s="4" t="s">
        <v>9623</v>
      </c>
      <c r="BJ803" s="4" t="s">
        <v>8765</v>
      </c>
      <c r="BK803" s="4" t="s">
        <v>7712</v>
      </c>
      <c r="BL803" s="4" t="s">
        <v>9624</v>
      </c>
      <c r="BM803" s="4" t="s">
        <v>9625</v>
      </c>
      <c r="BN803" s="4" t="s">
        <v>9626</v>
      </c>
      <c r="BO803" s="4" t="s">
        <v>9627</v>
      </c>
      <c r="BP803" s="4" t="s">
        <v>8767</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9628</v>
      </c>
      <c r="B804" s="4" t="s">
        <v>112</v>
      </c>
      <c r="C804" s="29">
        <v>20241220</v>
      </c>
      <c r="D804" s="4" t="s">
        <v>9629</v>
      </c>
      <c r="E804" s="4" t="s">
        <v>9630</v>
      </c>
      <c r="F804" s="4" t="s">
        <v>9631</v>
      </c>
      <c r="G804" s="4" t="s">
        <v>116</v>
      </c>
      <c r="H804" s="4" t="s">
        <v>9632</v>
      </c>
      <c r="I804" s="4" t="s">
        <v>116</v>
      </c>
      <c r="J804" s="4" t="s">
        <v>116</v>
      </c>
      <c r="K804" s="4" t="s">
        <v>116</v>
      </c>
      <c r="L804" s="4" t="s">
        <v>116</v>
      </c>
      <c r="M804" s="5" t="s">
        <v>9300</v>
      </c>
      <c r="N804" s="5" t="s">
        <v>9633</v>
      </c>
      <c r="O804" s="4" t="s">
        <v>112</v>
      </c>
      <c r="P804" s="6" t="s">
        <v>122</v>
      </c>
      <c r="Q804" s="7" t="s">
        <v>122</v>
      </c>
      <c r="R804" s="7" t="s">
        <v>122</v>
      </c>
      <c r="S804" s="9" t="s">
        <v>9634</v>
      </c>
      <c r="T804" s="30">
        <v>9782746078840</v>
      </c>
      <c r="U804" s="4" t="s">
        <v>124</v>
      </c>
      <c r="V804" s="29">
        <v>9782746078321</v>
      </c>
      <c r="W804" s="4" t="s">
        <v>125</v>
      </c>
      <c r="X804" s="4" t="s">
        <v>126</v>
      </c>
      <c r="Y804" s="4" t="s">
        <v>112</v>
      </c>
      <c r="Z804" s="29">
        <v>2013</v>
      </c>
      <c r="AA804" s="4" t="s">
        <v>127</v>
      </c>
      <c r="AB804" s="4" t="s">
        <v>333</v>
      </c>
      <c r="AC804" s="4" t="s">
        <v>129</v>
      </c>
      <c r="AD804" s="4" t="s">
        <v>130</v>
      </c>
      <c r="AE804" s="4" t="s">
        <v>131</v>
      </c>
      <c r="AF804" s="4" t="s">
        <v>132</v>
      </c>
      <c r="AG804" s="4" t="s">
        <v>133</v>
      </c>
      <c r="AH804" s="4" t="s">
        <v>134</v>
      </c>
      <c r="AI804" s="4" t="s">
        <v>135</v>
      </c>
      <c r="AJ804" s="4" t="s">
        <v>136</v>
      </c>
      <c r="AK804" s="4" t="s">
        <v>137</v>
      </c>
      <c r="AL804" s="4" t="s">
        <v>138</v>
      </c>
      <c r="AM804" s="4" t="s">
        <v>139</v>
      </c>
      <c r="AN804" s="4" t="s">
        <v>140</v>
      </c>
      <c r="AO804" s="4" t="s">
        <v>141</v>
      </c>
      <c r="AP804" s="4" t="s">
        <v>116</v>
      </c>
      <c r="AQ804" s="4" t="s">
        <v>9635</v>
      </c>
      <c r="AR804" s="4" t="s">
        <v>76</v>
      </c>
      <c r="AS804" s="4" t="s">
        <v>9511</v>
      </c>
      <c r="AT804" s="4" t="s">
        <v>2752</v>
      </c>
      <c r="AU804" s="4" t="s">
        <v>2426</v>
      </c>
      <c r="AV804" s="4" t="s">
        <v>9515</v>
      </c>
      <c r="AW804" s="4" t="s">
        <v>9636</v>
      </c>
      <c r="AX804" s="4" t="s">
        <v>9518</v>
      </c>
      <c r="AY804" s="4" t="s">
        <v>9637</v>
      </c>
      <c r="AZ804" s="4" t="s">
        <v>9519</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9638</v>
      </c>
      <c r="B805" s="4" t="s">
        <v>112</v>
      </c>
      <c r="C805" s="29">
        <v>20241220</v>
      </c>
      <c r="D805" s="4" t="s">
        <v>9639</v>
      </c>
      <c r="E805" s="4" t="s">
        <v>116</v>
      </c>
      <c r="F805" s="4" t="s">
        <v>116</v>
      </c>
      <c r="G805" s="4" t="s">
        <v>116</v>
      </c>
      <c r="H805" s="4" t="s">
        <v>116</v>
      </c>
      <c r="I805" s="4" t="s">
        <v>116</v>
      </c>
      <c r="J805" s="4" t="s">
        <v>116</v>
      </c>
      <c r="K805" s="4" t="s">
        <v>116</v>
      </c>
      <c r="L805" s="4" t="s">
        <v>116</v>
      </c>
      <c r="M805" s="5" t="s">
        <v>9237</v>
      </c>
      <c r="N805" s="5" t="s">
        <v>3391</v>
      </c>
      <c r="O805" s="4" t="s">
        <v>112</v>
      </c>
      <c r="P805" s="6" t="s">
        <v>122</v>
      </c>
      <c r="Q805" s="7" t="s">
        <v>122</v>
      </c>
      <c r="R805" s="7" t="s">
        <v>122</v>
      </c>
      <c r="S805" s="9" t="s">
        <v>9640</v>
      </c>
      <c r="T805" s="30">
        <v>9782746079496</v>
      </c>
      <c r="U805" s="4" t="s">
        <v>124</v>
      </c>
      <c r="V805" s="29">
        <v>9782746078925</v>
      </c>
      <c r="W805" s="4" t="s">
        <v>125</v>
      </c>
      <c r="X805" s="4" t="s">
        <v>126</v>
      </c>
      <c r="Y805" s="4" t="s">
        <v>112</v>
      </c>
      <c r="Z805" s="29">
        <v>2013</v>
      </c>
      <c r="AA805" s="4" t="s">
        <v>127</v>
      </c>
      <c r="AB805" s="4" t="s">
        <v>333</v>
      </c>
      <c r="AC805" s="4" t="s">
        <v>129</v>
      </c>
      <c r="AD805" s="4" t="s">
        <v>130</v>
      </c>
      <c r="AE805" s="4" t="s">
        <v>131</v>
      </c>
      <c r="AF805" s="4" t="s">
        <v>132</v>
      </c>
      <c r="AG805" s="4" t="s">
        <v>133</v>
      </c>
      <c r="AH805" s="4" t="s">
        <v>134</v>
      </c>
      <c r="AI805" s="4" t="s">
        <v>135</v>
      </c>
      <c r="AJ805" s="4" t="s">
        <v>136</v>
      </c>
      <c r="AK805" s="4" t="s">
        <v>137</v>
      </c>
      <c r="AL805" s="4" t="s">
        <v>138</v>
      </c>
      <c r="AM805" s="4" t="s">
        <v>139</v>
      </c>
      <c r="AN805" s="4" t="s">
        <v>140</v>
      </c>
      <c r="AO805" s="4" t="s">
        <v>141</v>
      </c>
      <c r="AP805" s="4" t="s">
        <v>116</v>
      </c>
      <c r="AQ805" s="4" t="s">
        <v>9641</v>
      </c>
      <c r="AR805" s="4" t="s">
        <v>76</v>
      </c>
      <c r="AS805" s="4" t="s">
        <v>1867</v>
      </c>
      <c r="AT805" s="4" t="s">
        <v>2004</v>
      </c>
      <c r="AU805" s="4" t="s">
        <v>2208</v>
      </c>
      <c r="AV805" s="4" t="s">
        <v>1868</v>
      </c>
      <c r="AW805" s="4" t="s">
        <v>2209</v>
      </c>
      <c r="AX805" s="4" t="s">
        <v>2210</v>
      </c>
      <c r="AY805" s="4" t="s">
        <v>2211</v>
      </c>
      <c r="AZ805" s="4" t="s">
        <v>2212</v>
      </c>
      <c r="BA805" s="4" t="s">
        <v>9642</v>
      </c>
      <c r="BB805" s="4" t="s">
        <v>1869</v>
      </c>
      <c r="BC805" s="4" t="s">
        <v>1870</v>
      </c>
      <c r="BD805" s="4" t="s">
        <v>9231</v>
      </c>
      <c r="BE805" s="4" t="s">
        <v>8751</v>
      </c>
      <c r="BF805" s="4" t="s">
        <v>9643</v>
      </c>
      <c r="BG805" s="4" t="s">
        <v>1073</v>
      </c>
      <c r="BH805" s="4" t="s">
        <v>1873</v>
      </c>
      <c r="BI805" s="4" t="s">
        <v>1874</v>
      </c>
      <c r="BJ805" s="4" t="s">
        <v>586</v>
      </c>
      <c r="BK805" s="4" t="s">
        <v>1875</v>
      </c>
      <c r="BL805" s="4" t="s">
        <v>9644</v>
      </c>
      <c r="BM805" s="4" t="s">
        <v>2216</v>
      </c>
      <c r="BN805" s="4" t="s">
        <v>1879</v>
      </c>
      <c r="BO805" s="4" t="s">
        <v>1880</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9645</v>
      </c>
      <c r="B806" s="4" t="s">
        <v>112</v>
      </c>
      <c r="C806" s="29">
        <v>20241220</v>
      </c>
      <c r="D806" s="4" t="s">
        <v>9646</v>
      </c>
      <c r="E806" s="4" t="s">
        <v>116</v>
      </c>
      <c r="F806" s="4" t="s">
        <v>1318</v>
      </c>
      <c r="G806" s="4" t="s">
        <v>116</v>
      </c>
      <c r="H806" s="4" t="s">
        <v>1319</v>
      </c>
      <c r="I806" s="4" t="s">
        <v>116</v>
      </c>
      <c r="J806" s="4" t="s">
        <v>116</v>
      </c>
      <c r="K806" s="4" t="s">
        <v>116</v>
      </c>
      <c r="L806" s="4" t="s">
        <v>116</v>
      </c>
      <c r="M806" s="5" t="s">
        <v>9330</v>
      </c>
      <c r="N806" s="5" t="s">
        <v>7311</v>
      </c>
      <c r="O806" s="4" t="s">
        <v>112</v>
      </c>
      <c r="P806" s="6" t="s">
        <v>122</v>
      </c>
      <c r="Q806" s="7" t="s">
        <v>122</v>
      </c>
      <c r="R806" s="7" t="s">
        <v>122</v>
      </c>
      <c r="S806" s="9" t="s">
        <v>9647</v>
      </c>
      <c r="T806" s="30">
        <v>9782746082458</v>
      </c>
      <c r="U806" s="4" t="s">
        <v>124</v>
      </c>
      <c r="V806" s="29">
        <v>9782746081727</v>
      </c>
      <c r="W806" s="4" t="s">
        <v>125</v>
      </c>
      <c r="X806" s="4" t="s">
        <v>126</v>
      </c>
      <c r="Y806" s="4" t="s">
        <v>112</v>
      </c>
      <c r="Z806" s="29">
        <v>2013</v>
      </c>
      <c r="AA806" s="4" t="s">
        <v>127</v>
      </c>
      <c r="AB806" s="4" t="s">
        <v>333</v>
      </c>
      <c r="AC806" s="4" t="s">
        <v>129</v>
      </c>
      <c r="AD806" s="4" t="s">
        <v>130</v>
      </c>
      <c r="AE806" s="4" t="s">
        <v>131</v>
      </c>
      <c r="AF806" s="4" t="s">
        <v>132</v>
      </c>
      <c r="AG806" s="4" t="s">
        <v>133</v>
      </c>
      <c r="AH806" s="4" t="s">
        <v>134</v>
      </c>
      <c r="AI806" s="4" t="s">
        <v>135</v>
      </c>
      <c r="AJ806" s="4" t="s">
        <v>136</v>
      </c>
      <c r="AK806" s="4" t="s">
        <v>137</v>
      </c>
      <c r="AL806" s="4" t="s">
        <v>138</v>
      </c>
      <c r="AM806" s="4" t="s">
        <v>139</v>
      </c>
      <c r="AN806" s="4" t="s">
        <v>140</v>
      </c>
      <c r="AO806" s="4" t="s">
        <v>141</v>
      </c>
      <c r="AP806" s="4" t="s">
        <v>116</v>
      </c>
      <c r="AQ806" s="4" t="s">
        <v>9648</v>
      </c>
      <c r="AR806" s="4" t="s">
        <v>76</v>
      </c>
      <c r="AS806" s="4" t="s">
        <v>5094</v>
      </c>
      <c r="AT806" s="4" t="s">
        <v>9649</v>
      </c>
      <c r="AU806" s="4" t="s">
        <v>2727</v>
      </c>
      <c r="AV806" s="4" t="s">
        <v>2772</v>
      </c>
      <c r="AW806" s="4" t="s">
        <v>2004</v>
      </c>
      <c r="AX806" s="4" t="s">
        <v>2208</v>
      </c>
      <c r="AY806" s="4" t="s">
        <v>5096</v>
      </c>
      <c r="AZ806" s="4" t="s">
        <v>1868</v>
      </c>
      <c r="BA806" s="4" t="s">
        <v>2209</v>
      </c>
      <c r="BB806" s="4" t="s">
        <v>2210</v>
      </c>
      <c r="BC806" s="4" t="s">
        <v>2211</v>
      </c>
      <c r="BD806" s="4" t="s">
        <v>2212</v>
      </c>
      <c r="BE806" s="4" t="s">
        <v>9650</v>
      </c>
      <c r="BF806" s="4" t="s">
        <v>8751</v>
      </c>
      <c r="BG806" s="4" t="s">
        <v>3987</v>
      </c>
      <c r="BH806" s="4" t="s">
        <v>5098</v>
      </c>
      <c r="BI806" s="4" t="s">
        <v>2216</v>
      </c>
      <c r="BJ806" s="4" t="s">
        <v>1880</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9651</v>
      </c>
      <c r="B807" s="4" t="s">
        <v>112</v>
      </c>
      <c r="C807" s="29">
        <v>20241220</v>
      </c>
      <c r="D807" s="4" t="s">
        <v>9569</v>
      </c>
      <c r="E807" s="4" t="s">
        <v>9652</v>
      </c>
      <c r="F807" s="4" t="s">
        <v>9653</v>
      </c>
      <c r="G807" s="4" t="s">
        <v>116</v>
      </c>
      <c r="H807" s="4" t="s">
        <v>9654</v>
      </c>
      <c r="I807" s="4" t="s">
        <v>116</v>
      </c>
      <c r="J807" s="4" t="s">
        <v>116</v>
      </c>
      <c r="K807" s="4" t="s">
        <v>116</v>
      </c>
      <c r="L807" s="4" t="s">
        <v>116</v>
      </c>
      <c r="M807" s="5" t="s">
        <v>9181</v>
      </c>
      <c r="N807" s="5" t="s">
        <v>9655</v>
      </c>
      <c r="O807" s="4" t="s">
        <v>112</v>
      </c>
      <c r="P807" s="6" t="s">
        <v>122</v>
      </c>
      <c r="Q807" s="7" t="s">
        <v>122</v>
      </c>
      <c r="R807" s="7" t="s">
        <v>122</v>
      </c>
      <c r="S807" s="9" t="s">
        <v>9656</v>
      </c>
      <c r="T807" s="30">
        <v>9782746081642</v>
      </c>
      <c r="U807" s="4" t="s">
        <v>124</v>
      </c>
      <c r="V807" s="29">
        <v>9782746080577</v>
      </c>
      <c r="W807" s="4" t="s">
        <v>125</v>
      </c>
      <c r="X807" s="4" t="s">
        <v>126</v>
      </c>
      <c r="Y807" s="4" t="s">
        <v>112</v>
      </c>
      <c r="Z807" s="29">
        <v>2013</v>
      </c>
      <c r="AA807" s="4" t="s">
        <v>127</v>
      </c>
      <c r="AB807" s="4" t="s">
        <v>8438</v>
      </c>
      <c r="AC807" s="4" t="s">
        <v>129</v>
      </c>
      <c r="AD807" s="4" t="s">
        <v>130</v>
      </c>
      <c r="AE807" s="4" t="s">
        <v>131</v>
      </c>
      <c r="AF807" s="4" t="s">
        <v>132</v>
      </c>
      <c r="AG807" s="4" t="s">
        <v>133</v>
      </c>
      <c r="AH807" s="4" t="s">
        <v>134</v>
      </c>
      <c r="AI807" s="4" t="s">
        <v>135</v>
      </c>
      <c r="AJ807" s="4" t="s">
        <v>136</v>
      </c>
      <c r="AK807" s="4" t="s">
        <v>137</v>
      </c>
      <c r="AL807" s="4" t="s">
        <v>138</v>
      </c>
      <c r="AM807" s="4" t="s">
        <v>139</v>
      </c>
      <c r="AN807" s="4" t="s">
        <v>140</v>
      </c>
      <c r="AO807" s="4" t="s">
        <v>141</v>
      </c>
      <c r="AP807" s="4" t="s">
        <v>116</v>
      </c>
      <c r="AQ807" s="4" t="s">
        <v>9657</v>
      </c>
      <c r="AR807" s="4" t="s">
        <v>76</v>
      </c>
      <c r="AS807" s="4" t="s">
        <v>9658</v>
      </c>
      <c r="AT807" s="4" t="s">
        <v>282</v>
      </c>
      <c r="AU807" s="4" t="s">
        <v>9659</v>
      </c>
      <c r="AV807" s="4" t="s">
        <v>727</v>
      </c>
      <c r="AW807" s="4" t="s">
        <v>9660</v>
      </c>
      <c r="AX807" s="4" t="s">
        <v>9661</v>
      </c>
      <c r="AY807" s="4" t="s">
        <v>285</v>
      </c>
      <c r="AZ807" s="4" t="s">
        <v>287</v>
      </c>
      <c r="BA807" s="4" t="s">
        <v>9662</v>
      </c>
      <c r="BB807" s="4" t="s">
        <v>9663</v>
      </c>
      <c r="BC807" s="4" t="s">
        <v>9664</v>
      </c>
      <c r="BD807" s="4" t="s">
        <v>9665</v>
      </c>
      <c r="BE807" s="4" t="s">
        <v>9666</v>
      </c>
      <c r="BF807" s="4" t="s">
        <v>9667</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9668</v>
      </c>
      <c r="B808" s="4" t="s">
        <v>112</v>
      </c>
      <c r="C808" s="29">
        <v>20241220</v>
      </c>
      <c r="D808" s="4" t="s">
        <v>9669</v>
      </c>
      <c r="E808" s="4" t="s">
        <v>9670</v>
      </c>
      <c r="F808" s="4" t="s">
        <v>4453</v>
      </c>
      <c r="G808" s="4" t="s">
        <v>116</v>
      </c>
      <c r="H808" s="4" t="s">
        <v>886</v>
      </c>
      <c r="I808" s="4" t="s">
        <v>116</v>
      </c>
      <c r="J808" s="4" t="s">
        <v>116</v>
      </c>
      <c r="K808" s="4" t="s">
        <v>116</v>
      </c>
      <c r="L808" s="4" t="s">
        <v>116</v>
      </c>
      <c r="M808" s="5" t="s">
        <v>9210</v>
      </c>
      <c r="N808" s="5" t="s">
        <v>9671</v>
      </c>
      <c r="O808" s="4" t="s">
        <v>112</v>
      </c>
      <c r="P808" s="6" t="s">
        <v>122</v>
      </c>
      <c r="Q808" s="7" t="s">
        <v>122</v>
      </c>
      <c r="R808" s="7" t="s">
        <v>122</v>
      </c>
      <c r="S808" s="9" t="s">
        <v>9672</v>
      </c>
      <c r="T808" s="30">
        <v>9782746085756</v>
      </c>
      <c r="U808" s="4" t="s">
        <v>124</v>
      </c>
      <c r="V808" s="29">
        <v>9782746084292</v>
      </c>
      <c r="W808" s="4" t="s">
        <v>125</v>
      </c>
      <c r="X808" s="4" t="s">
        <v>126</v>
      </c>
      <c r="Y808" s="4" t="s">
        <v>112</v>
      </c>
      <c r="Z808" s="29">
        <v>2013</v>
      </c>
      <c r="AA808" s="4" t="s">
        <v>127</v>
      </c>
      <c r="AB808" s="4" t="s">
        <v>333</v>
      </c>
      <c r="AC808" s="4" t="s">
        <v>129</v>
      </c>
      <c r="AD808" s="4" t="s">
        <v>130</v>
      </c>
      <c r="AE808" s="4" t="s">
        <v>131</v>
      </c>
      <c r="AF808" s="4" t="s">
        <v>132</v>
      </c>
      <c r="AG808" s="4" t="s">
        <v>133</v>
      </c>
      <c r="AH808" s="4" t="s">
        <v>134</v>
      </c>
      <c r="AI808" s="4" t="s">
        <v>135</v>
      </c>
      <c r="AJ808" s="4" t="s">
        <v>136</v>
      </c>
      <c r="AK808" s="4" t="s">
        <v>137</v>
      </c>
      <c r="AL808" s="4" t="s">
        <v>138</v>
      </c>
      <c r="AM808" s="4" t="s">
        <v>139</v>
      </c>
      <c r="AN808" s="4" t="s">
        <v>140</v>
      </c>
      <c r="AO808" s="4" t="s">
        <v>141</v>
      </c>
      <c r="AP808" s="4" t="s">
        <v>116</v>
      </c>
      <c r="AQ808" s="4" t="s">
        <v>9673</v>
      </c>
      <c r="AR808" s="4" t="s">
        <v>76</v>
      </c>
      <c r="AS808" s="4" t="s">
        <v>9674</v>
      </c>
      <c r="AT808" s="4" t="s">
        <v>2824</v>
      </c>
      <c r="AU808" s="4" t="s">
        <v>9675</v>
      </c>
      <c r="AV808" s="4" t="s">
        <v>9676</v>
      </c>
      <c r="AW808" s="4" t="s">
        <v>9677</v>
      </c>
      <c r="AX808" s="4" t="s">
        <v>9678</v>
      </c>
      <c r="AY808" s="4" t="s">
        <v>9679</v>
      </c>
      <c r="AZ808" s="4" t="s">
        <v>9680</v>
      </c>
      <c r="BA808" s="4" t="s">
        <v>4270</v>
      </c>
      <c r="BB808" s="4" t="s">
        <v>3178</v>
      </c>
      <c r="BC808" s="4" t="s">
        <v>9681</v>
      </c>
      <c r="BD808" s="4" t="s">
        <v>9682</v>
      </c>
      <c r="BE808" s="4" t="s">
        <v>2831</v>
      </c>
      <c r="BF808" s="4" t="s">
        <v>9683</v>
      </c>
      <c r="BG808" s="4" t="s">
        <v>9684</v>
      </c>
      <c r="BH808" s="4" t="s">
        <v>9685</v>
      </c>
      <c r="BI808" s="4" t="s">
        <v>2834</v>
      </c>
      <c r="BJ808" s="4" t="s">
        <v>9686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9687</v>
      </c>
      <c r="B809" s="4" t="s">
        <v>112</v>
      </c>
      <c r="C809" s="29">
        <v>20241220</v>
      </c>
      <c r="D809" s="4" t="s">
        <v>9688</v>
      </c>
      <c r="E809" s="4" t="s">
        <v>9689</v>
      </c>
      <c r="F809" s="4" t="s">
        <v>1331</v>
      </c>
      <c r="G809" s="4" t="s">
        <v>116</v>
      </c>
      <c r="H809" s="4" t="s">
        <v>1332</v>
      </c>
      <c r="I809" s="4" t="s">
        <v>116</v>
      </c>
      <c r="J809" s="4" t="s">
        <v>116</v>
      </c>
      <c r="K809" s="4" t="s">
        <v>116</v>
      </c>
      <c r="L809" s="4" t="s">
        <v>116</v>
      </c>
      <c r="M809" s="5" t="s">
        <v>9159</v>
      </c>
      <c r="N809" s="5" t="s">
        <v>1102</v>
      </c>
      <c r="O809" s="4" t="s">
        <v>112</v>
      </c>
      <c r="P809" s="6" t="s">
        <v>122</v>
      </c>
      <c r="Q809" s="7" t="s">
        <v>122</v>
      </c>
      <c r="R809" s="7" t="s">
        <v>122</v>
      </c>
      <c r="S809" s="9" t="s">
        <v>9690</v>
      </c>
      <c r="T809" s="30">
        <v>9782746086715</v>
      </c>
      <c r="U809" s="4" t="s">
        <v>124</v>
      </c>
      <c r="V809" s="29">
        <v>9782746085244</v>
      </c>
      <c r="W809" s="4" t="s">
        <v>125</v>
      </c>
      <c r="X809" s="4" t="s">
        <v>126</v>
      </c>
      <c r="Y809" s="4" t="s">
        <v>112</v>
      </c>
      <c r="Z809" s="29">
        <v>2013</v>
      </c>
      <c r="AA809" s="4" t="s">
        <v>127</v>
      </c>
      <c r="AB809" s="4" t="s">
        <v>249</v>
      </c>
      <c r="AC809" s="4" t="s">
        <v>129</v>
      </c>
      <c r="AD809" s="4" t="s">
        <v>130</v>
      </c>
      <c r="AE809" s="4" t="s">
        <v>131</v>
      </c>
      <c r="AF809" s="4" t="s">
        <v>132</v>
      </c>
      <c r="AG809" s="4" t="s">
        <v>133</v>
      </c>
      <c r="AH809" s="4" t="s">
        <v>134</v>
      </c>
      <c r="AI809" s="4" t="s">
        <v>135</v>
      </c>
      <c r="AJ809" s="4" t="s">
        <v>136</v>
      </c>
      <c r="AK809" s="4" t="s">
        <v>137</v>
      </c>
      <c r="AL809" s="4" t="s">
        <v>138</v>
      </c>
      <c r="AM809" s="4" t="s">
        <v>139</v>
      </c>
      <c r="AN809" s="4" t="s">
        <v>140</v>
      </c>
      <c r="AO809" s="4" t="s">
        <v>141</v>
      </c>
      <c r="AP809" s="4" t="s">
        <v>116</v>
      </c>
      <c r="AQ809" s="4" t="s">
        <v>9691</v>
      </c>
      <c r="AR809" s="4" t="s">
        <v>76</v>
      </c>
      <c r="AS809" s="4" t="s">
        <v>4021</v>
      </c>
      <c r="AT809" s="4" t="s">
        <v>9692</v>
      </c>
      <c r="AU809" s="4" t="s">
        <v>9693</v>
      </c>
      <c r="AV809" s="4" t="s">
        <v>2728</v>
      </c>
      <c r="AW809" s="4" t="s">
        <v>2004</v>
      </c>
      <c r="AX809" s="4" t="s">
        <v>3640</v>
      </c>
      <c r="AY809" s="4" t="s">
        <v>9694</v>
      </c>
      <c r="AZ809" s="4" t="s">
        <v>9695</v>
      </c>
      <c r="BA809" s="4" t="s">
        <v>9696</v>
      </c>
      <c r="BB809" s="4" t="s">
        <v>9697</v>
      </c>
      <c r="BC809" s="4" t="s">
        <v>9698</v>
      </c>
      <c r="BD809" s="4" t="s">
        <v>4211</v>
      </c>
      <c r="BE809" s="4" t="s">
        <v>4988</v>
      </c>
      <c r="BF809" s="4" t="s">
        <v>9699</v>
      </c>
      <c r="BG809" s="4" t="s">
        <v>9296</v>
      </c>
      <c r="BH809" s="4" t="s">
        <v>2011</v>
      </c>
      <c r="BI809" s="4" t="s">
        <v>9700</v>
      </c>
      <c r="BJ809" s="4" t="s">
        <v>9700</v>
      </c>
      <c r="BK809" s="4" t="s">
        <v>9701</v>
      </c>
      <c r="BL809" s="4" t="s">
        <v>1909</v>
      </c>
      <c r="BM809" s="4" t="s">
        <v>8337</v>
      </c>
      <c r="BN809" s="4" t="s">
        <v>9702</v>
      </c>
      <c r="BO809" s="4" t="s">
        <v>3648</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9703</v>
      </c>
      <c r="B810" s="4" t="s">
        <v>112</v>
      </c>
      <c r="C810" s="29">
        <v>20241220</v>
      </c>
      <c r="D810" s="4" t="s">
        <v>9704</v>
      </c>
      <c r="E810" s="4" t="s">
        <v>9705</v>
      </c>
      <c r="F810" s="4" t="s">
        <v>9706</v>
      </c>
      <c r="G810" s="4" t="s">
        <v>116</v>
      </c>
      <c r="H810" s="4" t="s">
        <v>9707</v>
      </c>
      <c r="I810" s="4" t="s">
        <v>116</v>
      </c>
      <c r="J810" s="4" t="s">
        <v>116</v>
      </c>
      <c r="K810" s="4" t="s">
        <v>116</v>
      </c>
      <c r="L810" s="4" t="s">
        <v>116</v>
      </c>
      <c r="M810" s="5" t="s">
        <v>9210</v>
      </c>
      <c r="N810" s="5" t="s">
        <v>836</v>
      </c>
      <c r="O810" s="4" t="s">
        <v>112</v>
      </c>
      <c r="P810" s="6" t="s">
        <v>122</v>
      </c>
      <c r="Q810" s="7" t="s">
        <v>122</v>
      </c>
      <c r="R810" s="7" t="s">
        <v>122</v>
      </c>
      <c r="S810" s="9" t="s">
        <v>9708</v>
      </c>
      <c r="T810" s="30">
        <v>9782746085794</v>
      </c>
      <c r="U810" s="4" t="s">
        <v>124</v>
      </c>
      <c r="V810" s="29">
        <v>9782746084537</v>
      </c>
      <c r="W810" s="4" t="s">
        <v>125</v>
      </c>
      <c r="X810" s="4" t="s">
        <v>126</v>
      </c>
      <c r="Y810" s="4" t="s">
        <v>112</v>
      </c>
      <c r="Z810" s="29">
        <v>2013</v>
      </c>
      <c r="AA810" s="4" t="s">
        <v>127</v>
      </c>
      <c r="AB810" s="4" t="s">
        <v>164</v>
      </c>
      <c r="AC810" s="4" t="s">
        <v>129</v>
      </c>
      <c r="AD810" s="4" t="s">
        <v>130</v>
      </c>
      <c r="AE810" s="4" t="s">
        <v>131</v>
      </c>
      <c r="AF810" s="4" t="s">
        <v>132</v>
      </c>
      <c r="AG810" s="4" t="s">
        <v>133</v>
      </c>
      <c r="AH810" s="4" t="s">
        <v>134</v>
      </c>
      <c r="AI810" s="4" t="s">
        <v>135</v>
      </c>
      <c r="AJ810" s="4" t="s">
        <v>136</v>
      </c>
      <c r="AK810" s="4" t="s">
        <v>137</v>
      </c>
      <c r="AL810" s="4" t="s">
        <v>138</v>
      </c>
      <c r="AM810" s="4" t="s">
        <v>139</v>
      </c>
      <c r="AN810" s="4" t="s">
        <v>140</v>
      </c>
      <c r="AO810" s="4" t="s">
        <v>141</v>
      </c>
      <c r="AP810" s="4" t="s">
        <v>116</v>
      </c>
      <c r="AQ810" s="4" t="s">
        <v>9709</v>
      </c>
      <c r="AR810" s="4" t="s">
        <v>76</v>
      </c>
      <c r="AS810" s="4" t="s">
        <v>9710</v>
      </c>
      <c r="AT810" s="4" t="s">
        <v>9711</v>
      </c>
      <c r="AU810" s="4" t="s">
        <v>9712</v>
      </c>
      <c r="AV810" s="4" t="s">
        <v>9713</v>
      </c>
      <c r="AW810" s="4" t="s">
        <v>9714</v>
      </c>
      <c r="AX810" s="4" t="s">
        <v>1880</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9715</v>
      </c>
      <c r="B811" s="4" t="s">
        <v>112</v>
      </c>
      <c r="C811" s="29">
        <v>20241220</v>
      </c>
      <c r="D811" s="4" t="s">
        <v>9716</v>
      </c>
      <c r="E811" s="4" t="s">
        <v>8313</v>
      </c>
      <c r="F811" s="4" t="s">
        <v>2047</v>
      </c>
      <c r="G811" s="4" t="s">
        <v>116</v>
      </c>
      <c r="H811" s="4" t="s">
        <v>2048</v>
      </c>
      <c r="I811" s="4" t="s">
        <v>116</v>
      </c>
      <c r="J811" s="4" t="s">
        <v>116</v>
      </c>
      <c r="K811" s="4" t="s">
        <v>116</v>
      </c>
      <c r="L811" s="4" t="s">
        <v>116</v>
      </c>
      <c r="M811" s="5" t="s">
        <v>9287</v>
      </c>
      <c r="N811" s="5" t="s">
        <v>5182</v>
      </c>
      <c r="O811" s="4" t="s">
        <v>112</v>
      </c>
      <c r="P811" s="6" t="s">
        <v>122</v>
      </c>
      <c r="Q811" s="7" t="s">
        <v>122</v>
      </c>
      <c r="R811" s="7" t="s">
        <v>122</v>
      </c>
      <c r="S811" s="9" t="s">
        <v>9717</v>
      </c>
      <c r="T811" s="30">
        <v>9782746085015</v>
      </c>
      <c r="U811" s="4" t="s">
        <v>124</v>
      </c>
      <c r="V811" s="29">
        <v>9782746083714</v>
      </c>
      <c r="W811" s="4" t="s">
        <v>125</v>
      </c>
      <c r="X811" s="4" t="s">
        <v>126</v>
      </c>
      <c r="Y811" s="4" t="s">
        <v>112</v>
      </c>
      <c r="Z811" s="29">
        <v>2013</v>
      </c>
      <c r="AA811" s="4" t="s">
        <v>127</v>
      </c>
      <c r="AB811" s="4" t="s">
        <v>164</v>
      </c>
      <c r="AC811" s="4" t="s">
        <v>129</v>
      </c>
      <c r="AD811" s="4" t="s">
        <v>130</v>
      </c>
      <c r="AE811" s="4" t="s">
        <v>131</v>
      </c>
      <c r="AF811" s="4" t="s">
        <v>132</v>
      </c>
      <c r="AG811" s="4" t="s">
        <v>133</v>
      </c>
      <c r="AH811" s="4" t="s">
        <v>134</v>
      </c>
      <c r="AI811" s="4" t="s">
        <v>135</v>
      </c>
      <c r="AJ811" s="4" t="s">
        <v>136</v>
      </c>
      <c r="AK811" s="4" t="s">
        <v>137</v>
      </c>
      <c r="AL811" s="4" t="s">
        <v>138</v>
      </c>
      <c r="AM811" s="4" t="s">
        <v>139</v>
      </c>
      <c r="AN811" s="4" t="s">
        <v>140</v>
      </c>
      <c r="AO811" s="4" t="s">
        <v>141</v>
      </c>
      <c r="AP811" s="4" t="s">
        <v>116</v>
      </c>
      <c r="AQ811" s="4" t="s">
        <v>9718</v>
      </c>
      <c r="AR811" s="4" t="s">
        <v>76</v>
      </c>
      <c r="AS811" s="4" t="s">
        <v>681</v>
      </c>
      <c r="AT811" s="4" t="s">
        <v>9719</v>
      </c>
      <c r="AU811" s="4" t="s">
        <v>1567</v>
      </c>
      <c r="AV811" s="4" t="s">
        <v>567</v>
      </c>
      <c r="AW811" s="4" t="s">
        <v>3886</v>
      </c>
      <c r="AX811" s="4" t="s">
        <v>116</v>
      </c>
      <c r="AY811" s="4" t="s">
        <v>116</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9720</v>
      </c>
      <c r="B812" s="4" t="s">
        <v>112</v>
      </c>
      <c r="C812" s="29">
        <v>20241220</v>
      </c>
      <c r="D812" s="4" t="s">
        <v>9721</v>
      </c>
      <c r="E812" s="4" t="s">
        <v>9722</v>
      </c>
      <c r="F812" s="4" t="s">
        <v>9723</v>
      </c>
      <c r="G812" s="4" t="s">
        <v>116</v>
      </c>
      <c r="H812" s="4" t="s">
        <v>9724</v>
      </c>
      <c r="I812" s="4" t="s">
        <v>116</v>
      </c>
      <c r="J812" s="4" t="s">
        <v>116</v>
      </c>
      <c r="K812" s="4" t="s">
        <v>116</v>
      </c>
      <c r="L812" s="4" t="s">
        <v>116</v>
      </c>
      <c r="M812" s="5" t="s">
        <v>9300</v>
      </c>
      <c r="N812" s="5" t="s">
        <v>7474</v>
      </c>
      <c r="O812" s="4" t="s">
        <v>112</v>
      </c>
      <c r="P812" s="6" t="s">
        <v>122</v>
      </c>
      <c r="Q812" s="7" t="s">
        <v>122</v>
      </c>
      <c r="R812" s="7" t="s">
        <v>122</v>
      </c>
      <c r="S812" s="9" t="s">
        <v>9725</v>
      </c>
      <c r="T812" s="30">
        <v>9782746078796</v>
      </c>
      <c r="U812" s="4" t="s">
        <v>124</v>
      </c>
      <c r="V812" s="29">
        <v>9782746078178</v>
      </c>
      <c r="W812" s="4" t="s">
        <v>125</v>
      </c>
      <c r="X812" s="4" t="s">
        <v>126</v>
      </c>
      <c r="Y812" s="4" t="s">
        <v>112</v>
      </c>
      <c r="Z812" s="29">
        <v>2013</v>
      </c>
      <c r="AA812" s="4" t="s">
        <v>127</v>
      </c>
      <c r="AB812" s="4" t="s">
        <v>260</v>
      </c>
      <c r="AC812" s="4" t="s">
        <v>129</v>
      </c>
      <c r="AD812" s="4" t="s">
        <v>130</v>
      </c>
      <c r="AE812" s="4" t="s">
        <v>131</v>
      </c>
      <c r="AF812" s="4" t="s">
        <v>132</v>
      </c>
      <c r="AG812" s="4" t="s">
        <v>133</v>
      </c>
      <c r="AH812" s="4" t="s">
        <v>134</v>
      </c>
      <c r="AI812" s="4" t="s">
        <v>135</v>
      </c>
      <c r="AJ812" s="4" t="s">
        <v>136</v>
      </c>
      <c r="AK812" s="4" t="s">
        <v>137</v>
      </c>
      <c r="AL812" s="4" t="s">
        <v>138</v>
      </c>
      <c r="AM812" s="4" t="s">
        <v>139</v>
      </c>
      <c r="AN812" s="4" t="s">
        <v>140</v>
      </c>
      <c r="AO812" s="4" t="s">
        <v>141</v>
      </c>
      <c r="AP812" s="4" t="s">
        <v>116</v>
      </c>
      <c r="AQ812" s="4" t="s">
        <v>9726</v>
      </c>
      <c r="AR812" s="4" t="s">
        <v>76</v>
      </c>
      <c r="AS812" s="4" t="s">
        <v>311</v>
      </c>
      <c r="AT812" s="4" t="s">
        <v>9727</v>
      </c>
      <c r="AU812" s="4" t="s">
        <v>9728</v>
      </c>
      <c r="AV812" s="4" t="s">
        <v>9729</v>
      </c>
      <c r="AW812" s="4" t="s">
        <v>1221</v>
      </c>
      <c r="AX812" s="4" t="s">
        <v>9730</v>
      </c>
      <c r="AY812" s="4" t="s">
        <v>9731</v>
      </c>
      <c r="AZ812" s="4" t="s">
        <v>9732</v>
      </c>
      <c r="BA812" s="4" t="s">
        <v>9733</v>
      </c>
      <c r="BB812" s="4" t="s">
        <v>9734</v>
      </c>
      <c r="BC812" s="4" t="s">
        <v>9735</v>
      </c>
      <c r="BD812" s="4" t="s">
        <v>9736</v>
      </c>
      <c r="BE812" s="4" t="s">
        <v>9737</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9738</v>
      </c>
      <c r="B813" s="4" t="s">
        <v>112</v>
      </c>
      <c r="C813" s="29">
        <v>20241220</v>
      </c>
      <c r="D813" s="4" t="s">
        <v>9739</v>
      </c>
      <c r="E813" s="4" t="s">
        <v>9740</v>
      </c>
      <c r="F813" s="4" t="s">
        <v>1331</v>
      </c>
      <c r="G813" s="4" t="s">
        <v>116</v>
      </c>
      <c r="H813" s="4" t="s">
        <v>1332</v>
      </c>
      <c r="I813" s="4" t="s">
        <v>116</v>
      </c>
      <c r="J813" s="4" t="s">
        <v>116</v>
      </c>
      <c r="K813" s="4" t="s">
        <v>116</v>
      </c>
      <c r="L813" s="4" t="s">
        <v>116</v>
      </c>
      <c r="M813" s="5" t="s">
        <v>9287</v>
      </c>
      <c r="N813" s="5" t="s">
        <v>7643</v>
      </c>
      <c r="O813" s="4" t="s">
        <v>112</v>
      </c>
      <c r="P813" s="6" t="s">
        <v>122</v>
      </c>
      <c r="Q813" s="7" t="s">
        <v>122</v>
      </c>
      <c r="R813" s="7" t="s">
        <v>122</v>
      </c>
      <c r="S813" s="9" t="s">
        <v>9741</v>
      </c>
      <c r="T813" s="30">
        <v>9782746084919</v>
      </c>
      <c r="U813" s="4" t="s">
        <v>124</v>
      </c>
      <c r="V813" s="29">
        <v>9782746083769</v>
      </c>
      <c r="W813" s="4" t="s">
        <v>125</v>
      </c>
      <c r="X813" s="4" t="s">
        <v>126</v>
      </c>
      <c r="Y813" s="4" t="s">
        <v>112</v>
      </c>
      <c r="Z813" s="29">
        <v>2013</v>
      </c>
      <c r="AA813" s="4" t="s">
        <v>127</v>
      </c>
      <c r="AB813" s="4" t="s">
        <v>876</v>
      </c>
      <c r="AC813" s="4" t="s">
        <v>129</v>
      </c>
      <c r="AD813" s="4" t="s">
        <v>130</v>
      </c>
      <c r="AE813" s="4" t="s">
        <v>131</v>
      </c>
      <c r="AF813" s="4" t="s">
        <v>132</v>
      </c>
      <c r="AG813" s="4" t="s">
        <v>133</v>
      </c>
      <c r="AH813" s="4" t="s">
        <v>134</v>
      </c>
      <c r="AI813" s="4" t="s">
        <v>135</v>
      </c>
      <c r="AJ813" s="4" t="s">
        <v>136</v>
      </c>
      <c r="AK813" s="4" t="s">
        <v>137</v>
      </c>
      <c r="AL813" s="4" t="s">
        <v>138</v>
      </c>
      <c r="AM813" s="4" t="s">
        <v>139</v>
      </c>
      <c r="AN813" s="4" t="s">
        <v>140</v>
      </c>
      <c r="AO813" s="4" t="s">
        <v>141</v>
      </c>
      <c r="AP813" s="4" t="s">
        <v>116</v>
      </c>
      <c r="AQ813" s="4" t="s">
        <v>9742</v>
      </c>
      <c r="AR813" s="4" t="s">
        <v>76</v>
      </c>
      <c r="AS813" s="4" t="s">
        <v>9743</v>
      </c>
      <c r="AT813" s="4" t="s">
        <v>9744</v>
      </c>
      <c r="AU813" s="4" t="s">
        <v>9745</v>
      </c>
      <c r="AV813" s="4" t="s">
        <v>9746</v>
      </c>
      <c r="AW813" s="4" t="s">
        <v>9747</v>
      </c>
      <c r="AX813" s="4" t="s">
        <v>4988</v>
      </c>
      <c r="AY813" s="4" t="s">
        <v>9748</v>
      </c>
      <c r="AZ813" s="4" t="s">
        <v>9749</v>
      </c>
      <c r="BA813" s="4" t="s">
        <v>3665</v>
      </c>
      <c r="BB813" s="4" t="s">
        <v>3179</v>
      </c>
      <c r="BC813" s="4" t="s">
        <v>9750</v>
      </c>
      <c r="BD813" s="4" t="s">
        <v>9751</v>
      </c>
      <c r="BE813" s="4" t="s">
        <v>3180</v>
      </c>
      <c r="BF813" s="4" t="s">
        <v>3180</v>
      </c>
      <c r="BG813" s="4" t="s">
        <v>9752</v>
      </c>
      <c r="BH813" s="4" t="s">
        <v>5013</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9753</v>
      </c>
      <c r="B814" s="4" t="s">
        <v>112</v>
      </c>
      <c r="C814" s="29">
        <v>20241220</v>
      </c>
      <c r="D814" s="4" t="s">
        <v>9754</v>
      </c>
      <c r="E814" s="4" t="s">
        <v>7169</v>
      </c>
      <c r="F814" s="4" t="s">
        <v>9755</v>
      </c>
      <c r="G814" s="4" t="s">
        <v>116</v>
      </c>
      <c r="H814" s="4" t="s">
        <v>4767</v>
      </c>
      <c r="I814" s="4" t="s">
        <v>4767</v>
      </c>
      <c r="J814" s="4" t="s">
        <v>116</v>
      </c>
      <c r="K814" s="4" t="s">
        <v>116</v>
      </c>
      <c r="L814" s="4" t="s">
        <v>116</v>
      </c>
      <c r="M814" s="5" t="s">
        <v>9210</v>
      </c>
      <c r="N814" s="5" t="s">
        <v>9756</v>
      </c>
      <c r="O814" s="4" t="s">
        <v>112</v>
      </c>
      <c r="P814" s="6" t="s">
        <v>122</v>
      </c>
      <c r="Q814" s="7" t="s">
        <v>122</v>
      </c>
      <c r="R814" s="7" t="s">
        <v>122</v>
      </c>
      <c r="S814" s="9" t="s">
        <v>9757</v>
      </c>
      <c r="T814" s="30">
        <v>9782746085831</v>
      </c>
      <c r="U814" s="4" t="s">
        <v>124</v>
      </c>
      <c r="V814" s="29">
        <v>9782746084568</v>
      </c>
      <c r="W814" s="4" t="s">
        <v>125</v>
      </c>
      <c r="X814" s="4" t="s">
        <v>126</v>
      </c>
      <c r="Y814" s="4" t="s">
        <v>112</v>
      </c>
      <c r="Z814" s="29">
        <v>2013</v>
      </c>
      <c r="AA814" s="4" t="s">
        <v>127</v>
      </c>
      <c r="AB814" s="4" t="s">
        <v>164</v>
      </c>
      <c r="AC814" s="4" t="s">
        <v>129</v>
      </c>
      <c r="AD814" s="4" t="s">
        <v>130</v>
      </c>
      <c r="AE814" s="4" t="s">
        <v>131</v>
      </c>
      <c r="AF814" s="4" t="s">
        <v>132</v>
      </c>
      <c r="AG814" s="4" t="s">
        <v>133</v>
      </c>
      <c r="AH814" s="4" t="s">
        <v>134</v>
      </c>
      <c r="AI814" s="4" t="s">
        <v>135</v>
      </c>
      <c r="AJ814" s="4" t="s">
        <v>136</v>
      </c>
      <c r="AK814" s="4" t="s">
        <v>137</v>
      </c>
      <c r="AL814" s="4" t="s">
        <v>138</v>
      </c>
      <c r="AM814" s="4" t="s">
        <v>139</v>
      </c>
      <c r="AN814" s="4" t="s">
        <v>140</v>
      </c>
      <c r="AO814" s="4" t="s">
        <v>141</v>
      </c>
      <c r="AP814" s="4" t="s">
        <v>116</v>
      </c>
      <c r="AQ814" s="4" t="s">
        <v>9758</v>
      </c>
      <c r="AR814" s="4" t="s">
        <v>76</v>
      </c>
      <c r="AS814" s="4" t="s">
        <v>9759</v>
      </c>
      <c r="AT814" s="4" t="s">
        <v>9760</v>
      </c>
      <c r="AU814" s="4" t="s">
        <v>9761</v>
      </c>
      <c r="AV814" s="4" t="s">
        <v>7174</v>
      </c>
      <c r="AW814" s="4" t="s">
        <v>8481</v>
      </c>
      <c r="AX814" s="4" t="s">
        <v>714</v>
      </c>
      <c r="AY814" s="4" t="s">
        <v>116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9762</v>
      </c>
      <c r="B815" s="4" t="s">
        <v>112</v>
      </c>
      <c r="C815" s="29">
        <v>20241220</v>
      </c>
      <c r="D815" s="4" t="s">
        <v>9763</v>
      </c>
      <c r="E815" s="4" t="s">
        <v>116</v>
      </c>
      <c r="F815" s="4" t="s">
        <v>1318</v>
      </c>
      <c r="G815" s="4" t="s">
        <v>116</v>
      </c>
      <c r="H815" s="4" t="s">
        <v>1319</v>
      </c>
      <c r="I815" s="4" t="s">
        <v>116</v>
      </c>
      <c r="J815" s="4" t="s">
        <v>116</v>
      </c>
      <c r="K815" s="4" t="s">
        <v>116</v>
      </c>
      <c r="L815" s="4" t="s">
        <v>116</v>
      </c>
      <c r="M815" s="5" t="s">
        <v>9287</v>
      </c>
      <c r="N815" s="5" t="s">
        <v>9571</v>
      </c>
      <c r="O815" s="4" t="s">
        <v>112</v>
      </c>
      <c r="P815" s="6" t="s">
        <v>122</v>
      </c>
      <c r="Q815" s="7" t="s">
        <v>122</v>
      </c>
      <c r="R815" s="7" t="s">
        <v>122</v>
      </c>
      <c r="S815" s="9" t="s">
        <v>9764</v>
      </c>
      <c r="T815" s="30">
        <v>9782746084971</v>
      </c>
      <c r="U815" s="4" t="s">
        <v>124</v>
      </c>
      <c r="V815" s="29">
        <v>9782746083677</v>
      </c>
      <c r="W815" s="4" t="s">
        <v>125</v>
      </c>
      <c r="X815" s="4" t="s">
        <v>126</v>
      </c>
      <c r="Y815" s="4" t="s">
        <v>112</v>
      </c>
      <c r="Z815" s="29">
        <v>2013</v>
      </c>
      <c r="AA815" s="4" t="s">
        <v>127</v>
      </c>
      <c r="AB815" s="4" t="s">
        <v>333</v>
      </c>
      <c r="AC815" s="4" t="s">
        <v>129</v>
      </c>
      <c r="AD815" s="4" t="s">
        <v>130</v>
      </c>
      <c r="AE815" s="4" t="s">
        <v>131</v>
      </c>
      <c r="AF815" s="4" t="s">
        <v>132</v>
      </c>
      <c r="AG815" s="4" t="s">
        <v>133</v>
      </c>
      <c r="AH815" s="4" t="s">
        <v>134</v>
      </c>
      <c r="AI815" s="4" t="s">
        <v>135</v>
      </c>
      <c r="AJ815" s="4" t="s">
        <v>136</v>
      </c>
      <c r="AK815" s="4" t="s">
        <v>137</v>
      </c>
      <c r="AL815" s="4" t="s">
        <v>138</v>
      </c>
      <c r="AM815" s="4" t="s">
        <v>139</v>
      </c>
      <c r="AN815" s="4" t="s">
        <v>140</v>
      </c>
      <c r="AO815" s="4" t="s">
        <v>141</v>
      </c>
      <c r="AP815" s="4" t="s">
        <v>116</v>
      </c>
      <c r="AQ815" s="4" t="s">
        <v>9765</v>
      </c>
      <c r="AR815" s="4" t="s">
        <v>76</v>
      </c>
      <c r="AS815" s="4" t="s">
        <v>5029</v>
      </c>
      <c r="AT815" s="4" t="s">
        <v>1324</v>
      </c>
      <c r="AU815" s="4" t="s">
        <v>2004</v>
      </c>
      <c r="AV815" s="4" t="s">
        <v>2208</v>
      </c>
      <c r="AW815" s="4" t="s">
        <v>5031</v>
      </c>
      <c r="AX815" s="4" t="s">
        <v>2209</v>
      </c>
      <c r="AY815" s="4" t="s">
        <v>2210</v>
      </c>
      <c r="AZ815" s="4" t="s">
        <v>2211</v>
      </c>
      <c r="BA815" s="4" t="s">
        <v>2212</v>
      </c>
      <c r="BB815" s="4" t="s">
        <v>9766</v>
      </c>
      <c r="BC815" s="4" t="s">
        <v>5033</v>
      </c>
      <c r="BD815" s="4" t="s">
        <v>5034</v>
      </c>
      <c r="BE815" s="4" t="s">
        <v>3874</v>
      </c>
      <c r="BF815" s="4" t="s">
        <v>2216</v>
      </c>
      <c r="BG815" s="4" t="s">
        <v>1695</v>
      </c>
      <c r="BH815" s="4" t="s">
        <v>1880</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9767</v>
      </c>
      <c r="B816" s="4" t="s">
        <v>112</v>
      </c>
      <c r="C816" s="29">
        <v>20241220</v>
      </c>
      <c r="D816" s="4" t="s">
        <v>9170</v>
      </c>
      <c r="E816" s="4" t="s">
        <v>9115</v>
      </c>
      <c r="F816" s="4" t="s">
        <v>8185</v>
      </c>
      <c r="G816" s="4" t="s">
        <v>116</v>
      </c>
      <c r="H816" s="4" t="s">
        <v>306</v>
      </c>
      <c r="I816" s="4" t="s">
        <v>116</v>
      </c>
      <c r="J816" s="4" t="s">
        <v>116</v>
      </c>
      <c r="K816" s="4" t="s">
        <v>116</v>
      </c>
      <c r="L816" s="4" t="s">
        <v>116</v>
      </c>
      <c r="M816" s="5" t="s">
        <v>9197</v>
      </c>
      <c r="N816" s="5" t="s">
        <v>1594</v>
      </c>
      <c r="O816" s="4" t="s">
        <v>112</v>
      </c>
      <c r="P816" s="6" t="s">
        <v>122</v>
      </c>
      <c r="Q816" s="7" t="s">
        <v>122</v>
      </c>
      <c r="R816" s="7" t="s">
        <v>122</v>
      </c>
      <c r="S816" s="9" t="s">
        <v>9768</v>
      </c>
      <c r="T816" s="30">
        <v>9782746083479</v>
      </c>
      <c r="U816" s="4" t="s">
        <v>124</v>
      </c>
      <c r="V816" s="29">
        <v>9782746082960</v>
      </c>
      <c r="W816" s="4" t="s">
        <v>125</v>
      </c>
      <c r="X816" s="4" t="s">
        <v>126</v>
      </c>
      <c r="Y816" s="4" t="s">
        <v>112</v>
      </c>
      <c r="Z816" s="29">
        <v>2013</v>
      </c>
      <c r="AA816" s="4" t="s">
        <v>127</v>
      </c>
      <c r="AB816" s="4" t="s">
        <v>914</v>
      </c>
      <c r="AC816" s="4" t="s">
        <v>129</v>
      </c>
      <c r="AD816" s="4" t="s">
        <v>130</v>
      </c>
      <c r="AE816" s="4" t="s">
        <v>131</v>
      </c>
      <c r="AF816" s="4" t="s">
        <v>132</v>
      </c>
      <c r="AG816" s="4" t="s">
        <v>133</v>
      </c>
      <c r="AH816" s="4" t="s">
        <v>134</v>
      </c>
      <c r="AI816" s="4" t="s">
        <v>135</v>
      </c>
      <c r="AJ816" s="4" t="s">
        <v>136</v>
      </c>
      <c r="AK816" s="4" t="s">
        <v>137</v>
      </c>
      <c r="AL816" s="4" t="s">
        <v>138</v>
      </c>
      <c r="AM816" s="4" t="s">
        <v>139</v>
      </c>
      <c r="AN816" s="4" t="s">
        <v>140</v>
      </c>
      <c r="AO816" s="4" t="s">
        <v>141</v>
      </c>
      <c r="AP816" s="4" t="s">
        <v>116</v>
      </c>
      <c r="AQ816" s="4" t="s">
        <v>9769</v>
      </c>
      <c r="AR816" s="4" t="s">
        <v>76</v>
      </c>
      <c r="AS816" s="4" t="s">
        <v>310</v>
      </c>
      <c r="AT816" s="4" t="s">
        <v>311</v>
      </c>
      <c r="AU816" s="4" t="s">
        <v>916</v>
      </c>
      <c r="AV816" s="4" t="s">
        <v>312</v>
      </c>
      <c r="AW816" s="4" t="s">
        <v>917</v>
      </c>
      <c r="AX816" s="4" t="s">
        <v>313</v>
      </c>
      <c r="AY816" s="4" t="s">
        <v>918</v>
      </c>
      <c r="AZ816" s="4" t="s">
        <v>919</v>
      </c>
      <c r="BA816" s="4" t="s">
        <v>920</v>
      </c>
      <c r="BB816" s="4" t="s">
        <v>921</v>
      </c>
      <c r="BC816" s="4" t="s">
        <v>922</v>
      </c>
      <c r="BD816" s="4" t="s">
        <v>9770</v>
      </c>
      <c r="BE816" s="4" t="s">
        <v>923</v>
      </c>
      <c r="BF816" s="4" t="s">
        <v>924</v>
      </c>
      <c r="BG816" s="4" t="s">
        <v>925</v>
      </c>
      <c r="BH816" s="4" t="s">
        <v>5264</v>
      </c>
      <c r="BI816" s="4" t="s">
        <v>927</v>
      </c>
      <c r="BJ816" s="4" t="s">
        <v>928</v>
      </c>
      <c r="BK816" s="4" t="s">
        <v>929</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9771</v>
      </c>
      <c r="B817" s="4" t="s">
        <v>112</v>
      </c>
      <c r="C817" s="29">
        <v>20241220</v>
      </c>
      <c r="D817" s="4" t="s">
        <v>9772</v>
      </c>
      <c r="E817" s="4" t="s">
        <v>9773</v>
      </c>
      <c r="F817" s="4" t="s">
        <v>9774</v>
      </c>
      <c r="G817" s="4" t="s">
        <v>116</v>
      </c>
      <c r="H817" s="4" t="s">
        <v>9775</v>
      </c>
      <c r="I817" s="4" t="s">
        <v>116</v>
      </c>
      <c r="J817" s="4" t="s">
        <v>116</v>
      </c>
      <c r="K817" s="4" t="s">
        <v>116</v>
      </c>
      <c r="L817" s="4" t="s">
        <v>116</v>
      </c>
      <c r="M817" s="5" t="s">
        <v>9181</v>
      </c>
      <c r="N817" s="5" t="s">
        <v>3553</v>
      </c>
      <c r="O817" s="4" t="s">
        <v>112</v>
      </c>
      <c r="P817" s="6" t="s">
        <v>122</v>
      </c>
      <c r="Q817" s="7" t="s">
        <v>122</v>
      </c>
      <c r="R817" s="7" t="s">
        <v>122</v>
      </c>
      <c r="S817" s="9" t="s">
        <v>9776</v>
      </c>
      <c r="T817" s="30">
        <v>9782746081581</v>
      </c>
      <c r="U817" s="4" t="s">
        <v>124</v>
      </c>
      <c r="V817" s="29">
        <v>9782746080317</v>
      </c>
      <c r="W817" s="4" t="s">
        <v>125</v>
      </c>
      <c r="X817" s="4" t="s">
        <v>126</v>
      </c>
      <c r="Y817" s="4" t="s">
        <v>112</v>
      </c>
      <c r="Z817" s="29">
        <v>2013</v>
      </c>
      <c r="AA817" s="4" t="s">
        <v>127</v>
      </c>
      <c r="AB817" s="4" t="s">
        <v>333</v>
      </c>
      <c r="AC817" s="4" t="s">
        <v>129</v>
      </c>
      <c r="AD817" s="4" t="s">
        <v>130</v>
      </c>
      <c r="AE817" s="4" t="s">
        <v>131</v>
      </c>
      <c r="AF817" s="4" t="s">
        <v>132</v>
      </c>
      <c r="AG817" s="4" t="s">
        <v>133</v>
      </c>
      <c r="AH817" s="4" t="s">
        <v>134</v>
      </c>
      <c r="AI817" s="4" t="s">
        <v>135</v>
      </c>
      <c r="AJ817" s="4" t="s">
        <v>136</v>
      </c>
      <c r="AK817" s="4" t="s">
        <v>137</v>
      </c>
      <c r="AL817" s="4" t="s">
        <v>138</v>
      </c>
      <c r="AM817" s="4" t="s">
        <v>139</v>
      </c>
      <c r="AN817" s="4" t="s">
        <v>140</v>
      </c>
      <c r="AO817" s="4" t="s">
        <v>141</v>
      </c>
      <c r="AP817" s="4" t="s">
        <v>116</v>
      </c>
      <c r="AQ817" s="4" t="s">
        <v>9777</v>
      </c>
      <c r="AR817" s="4" t="s">
        <v>76</v>
      </c>
      <c r="AS817" s="4" t="s">
        <v>3074</v>
      </c>
      <c r="AT817" s="4" t="s">
        <v>9778</v>
      </c>
      <c r="AU817" s="4" t="s">
        <v>9779</v>
      </c>
      <c r="AV817" s="4" t="s">
        <v>2469</v>
      </c>
      <c r="AW817" s="4" t="s">
        <v>2004</v>
      </c>
      <c r="AX817" s="4" t="s">
        <v>9780</v>
      </c>
      <c r="AY817" s="4" t="s">
        <v>9781</v>
      </c>
      <c r="AZ817" s="4" t="s">
        <v>3078</v>
      </c>
      <c r="BA817" s="4" t="s">
        <v>3080</v>
      </c>
      <c r="BB817" s="4" t="s">
        <v>9782</v>
      </c>
      <c r="BC817" s="4" t="s">
        <v>9783</v>
      </c>
      <c r="BD817" s="4" t="s">
        <v>9784</v>
      </c>
      <c r="BE817" s="4" t="s">
        <v>9785</v>
      </c>
      <c r="BF817" s="4" t="s">
        <v>9786</v>
      </c>
      <c r="BG817" s="4" t="s">
        <v>8583</v>
      </c>
      <c r="BH817" s="4" t="s">
        <v>2014</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9787</v>
      </c>
      <c r="B818" s="4" t="s">
        <v>112</v>
      </c>
      <c r="C818" s="29">
        <v>20241220</v>
      </c>
      <c r="D818" s="4" t="s">
        <v>9788</v>
      </c>
      <c r="E818" s="4" t="s">
        <v>9789</v>
      </c>
      <c r="F818" s="4" t="s">
        <v>572</v>
      </c>
      <c r="G818" s="4" t="s">
        <v>116</v>
      </c>
      <c r="H818" s="4" t="s">
        <v>573</v>
      </c>
      <c r="I818" s="4" t="s">
        <v>116</v>
      </c>
      <c r="J818" s="4" t="s">
        <v>116</v>
      </c>
      <c r="K818" s="4" t="s">
        <v>116</v>
      </c>
      <c r="L818" s="4" t="s">
        <v>116</v>
      </c>
      <c r="M818" s="5" t="s">
        <v>9260</v>
      </c>
      <c r="N818" s="5" t="s">
        <v>5287</v>
      </c>
      <c r="O818" s="4" t="s">
        <v>112</v>
      </c>
      <c r="P818" s="6" t="s">
        <v>122</v>
      </c>
      <c r="Q818" s="7" t="s">
        <v>122</v>
      </c>
      <c r="R818" s="7" t="s">
        <v>122</v>
      </c>
      <c r="S818" s="9" t="s">
        <v>9790</v>
      </c>
      <c r="T818" s="30">
        <v>9782746082311</v>
      </c>
      <c r="U818" s="4" t="s">
        <v>124</v>
      </c>
      <c r="V818" s="29">
        <v>9782746081017</v>
      </c>
      <c r="W818" s="4" t="s">
        <v>125</v>
      </c>
      <c r="X818" s="4" t="s">
        <v>126</v>
      </c>
      <c r="Y818" s="4" t="s">
        <v>112</v>
      </c>
      <c r="Z818" s="29">
        <v>2013</v>
      </c>
      <c r="AA818" s="4" t="s">
        <v>127</v>
      </c>
      <c r="AB818" s="4" t="s">
        <v>385</v>
      </c>
      <c r="AC818" s="4" t="s">
        <v>129</v>
      </c>
      <c r="AD818" s="4" t="s">
        <v>130</v>
      </c>
      <c r="AE818" s="4" t="s">
        <v>131</v>
      </c>
      <c r="AF818" s="4" t="s">
        <v>132</v>
      </c>
      <c r="AG818" s="4" t="s">
        <v>133</v>
      </c>
      <c r="AH818" s="4" t="s">
        <v>134</v>
      </c>
      <c r="AI818" s="4" t="s">
        <v>135</v>
      </c>
      <c r="AJ818" s="4" t="s">
        <v>136</v>
      </c>
      <c r="AK818" s="4" t="s">
        <v>137</v>
      </c>
      <c r="AL818" s="4" t="s">
        <v>138</v>
      </c>
      <c r="AM818" s="4" t="s">
        <v>139</v>
      </c>
      <c r="AN818" s="4" t="s">
        <v>140</v>
      </c>
      <c r="AO818" s="4" t="s">
        <v>141</v>
      </c>
      <c r="AP818" s="4" t="s">
        <v>116</v>
      </c>
      <c r="AQ818" s="4" t="s">
        <v>9791</v>
      </c>
      <c r="AR818" s="4" t="s">
        <v>76</v>
      </c>
      <c r="AS818" s="4" t="s">
        <v>9792</v>
      </c>
      <c r="AT818" s="4" t="s">
        <v>8765</v>
      </c>
      <c r="AU818" s="4" t="s">
        <v>9793</v>
      </c>
      <c r="AV818" s="4" t="s">
        <v>9794</v>
      </c>
      <c r="AW818" s="4" t="s">
        <v>9795</v>
      </c>
      <c r="AX818" s="4" t="s">
        <v>116</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9796</v>
      </c>
      <c r="B819" s="4" t="s">
        <v>112</v>
      </c>
      <c r="C819" s="29">
        <v>20241220</v>
      </c>
      <c r="D819" s="4" t="s">
        <v>7629</v>
      </c>
      <c r="E819" s="4" t="s">
        <v>9797</v>
      </c>
      <c r="F819" s="4" t="s">
        <v>4643</v>
      </c>
      <c r="G819" s="4" t="s">
        <v>116</v>
      </c>
      <c r="H819" s="4" t="s">
        <v>2482</v>
      </c>
      <c r="I819" s="4" t="s">
        <v>116</v>
      </c>
      <c r="J819" s="4" t="s">
        <v>116</v>
      </c>
      <c r="K819" s="4" t="s">
        <v>116</v>
      </c>
      <c r="L819" s="4" t="s">
        <v>116</v>
      </c>
      <c r="M819" s="5" t="s">
        <v>9330</v>
      </c>
      <c r="N819" s="5" t="s">
        <v>9798</v>
      </c>
      <c r="O819" s="4" t="s">
        <v>112</v>
      </c>
      <c r="P819" s="6" t="s">
        <v>122</v>
      </c>
      <c r="Q819" s="7" t="s">
        <v>122</v>
      </c>
      <c r="R819" s="7" t="s">
        <v>122</v>
      </c>
      <c r="S819" s="9" t="s">
        <v>9799</v>
      </c>
      <c r="T819" s="30">
        <v>9782746082557</v>
      </c>
      <c r="U819" s="4" t="s">
        <v>124</v>
      </c>
      <c r="V819" s="29">
        <v>9782746082038</v>
      </c>
      <c r="W819" s="4" t="s">
        <v>125</v>
      </c>
      <c r="X819" s="4" t="s">
        <v>126</v>
      </c>
      <c r="Y819" s="4" t="s">
        <v>112</v>
      </c>
      <c r="Z819" s="29">
        <v>2013</v>
      </c>
      <c r="AA819" s="4" t="s">
        <v>127</v>
      </c>
      <c r="AB819" s="4" t="s">
        <v>249</v>
      </c>
      <c r="AC819" s="4" t="s">
        <v>129</v>
      </c>
      <c r="AD819" s="4" t="s">
        <v>130</v>
      </c>
      <c r="AE819" s="4" t="s">
        <v>131</v>
      </c>
      <c r="AF819" s="4" t="s">
        <v>132</v>
      </c>
      <c r="AG819" s="4" t="s">
        <v>133</v>
      </c>
      <c r="AH819" s="4" t="s">
        <v>134</v>
      </c>
      <c r="AI819" s="4" t="s">
        <v>135</v>
      </c>
      <c r="AJ819" s="4" t="s">
        <v>136</v>
      </c>
      <c r="AK819" s="4" t="s">
        <v>137</v>
      </c>
      <c r="AL819" s="4" t="s">
        <v>138</v>
      </c>
      <c r="AM819" s="4" t="s">
        <v>139</v>
      </c>
      <c r="AN819" s="4" t="s">
        <v>140</v>
      </c>
      <c r="AO819" s="4" t="s">
        <v>141</v>
      </c>
      <c r="AP819" s="4" t="s">
        <v>116</v>
      </c>
      <c r="AQ819" s="4" t="s">
        <v>9800</v>
      </c>
      <c r="AR819" s="4" t="s">
        <v>76</v>
      </c>
      <c r="AS819" s="4" t="s">
        <v>3113</v>
      </c>
      <c r="AT819" s="4" t="s">
        <v>7633</v>
      </c>
      <c r="AU819" s="4" t="s">
        <v>9801</v>
      </c>
      <c r="AV819" s="4" t="s">
        <v>7635</v>
      </c>
      <c r="AW819" s="4" t="s">
        <v>7636</v>
      </c>
      <c r="AX819" s="4" t="s">
        <v>7637</v>
      </c>
      <c r="AY819" s="4" t="s">
        <v>1880</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9802</v>
      </c>
      <c r="B820" s="4" t="s">
        <v>112</v>
      </c>
      <c r="C820" s="29">
        <v>20241220</v>
      </c>
      <c r="D820" s="4" t="s">
        <v>9803</v>
      </c>
      <c r="E820" s="4" t="s">
        <v>116</v>
      </c>
      <c r="F820" s="4" t="s">
        <v>1318</v>
      </c>
      <c r="G820" s="4" t="s">
        <v>116</v>
      </c>
      <c r="H820" s="4" t="s">
        <v>1319</v>
      </c>
      <c r="I820" s="4" t="s">
        <v>116</v>
      </c>
      <c r="J820" s="4" t="s">
        <v>116</v>
      </c>
      <c r="K820" s="4" t="s">
        <v>116</v>
      </c>
      <c r="L820" s="4" t="s">
        <v>116</v>
      </c>
      <c r="M820" s="5" t="s">
        <v>9226</v>
      </c>
      <c r="N820" s="5" t="s">
        <v>2095</v>
      </c>
      <c r="O820" s="4" t="s">
        <v>112</v>
      </c>
      <c r="P820" s="6" t="s">
        <v>122</v>
      </c>
      <c r="Q820" s="7" t="s">
        <v>122</v>
      </c>
      <c r="R820" s="7" t="s">
        <v>122</v>
      </c>
      <c r="S820" s="9" t="s">
        <v>9804</v>
      </c>
      <c r="T820" s="30">
        <v>9782746080133</v>
      </c>
      <c r="U820" s="4" t="s">
        <v>124</v>
      </c>
      <c r="V820" s="29">
        <v>9782746079076</v>
      </c>
      <c r="W820" s="4" t="s">
        <v>125</v>
      </c>
      <c r="X820" s="4" t="s">
        <v>126</v>
      </c>
      <c r="Y820" s="4" t="s">
        <v>112</v>
      </c>
      <c r="Z820" s="29">
        <v>2013</v>
      </c>
      <c r="AA820" s="4" t="s">
        <v>127</v>
      </c>
      <c r="AB820" s="4" t="s">
        <v>333</v>
      </c>
      <c r="AC820" s="4" t="s">
        <v>129</v>
      </c>
      <c r="AD820" s="4" t="s">
        <v>130</v>
      </c>
      <c r="AE820" s="4" t="s">
        <v>131</v>
      </c>
      <c r="AF820" s="4" t="s">
        <v>132</v>
      </c>
      <c r="AG820" s="4" t="s">
        <v>133</v>
      </c>
      <c r="AH820" s="4" t="s">
        <v>134</v>
      </c>
      <c r="AI820" s="4" t="s">
        <v>135</v>
      </c>
      <c r="AJ820" s="4" t="s">
        <v>136</v>
      </c>
      <c r="AK820" s="4" t="s">
        <v>137</v>
      </c>
      <c r="AL820" s="4" t="s">
        <v>138</v>
      </c>
      <c r="AM820" s="4" t="s">
        <v>139</v>
      </c>
      <c r="AN820" s="4" t="s">
        <v>140</v>
      </c>
      <c r="AO820" s="4" t="s">
        <v>141</v>
      </c>
      <c r="AP820" s="4" t="s">
        <v>116</v>
      </c>
      <c r="AQ820" s="4" t="s">
        <v>9805</v>
      </c>
      <c r="AR820" s="4" t="s">
        <v>76</v>
      </c>
      <c r="AS820" s="4" t="s">
        <v>3074</v>
      </c>
      <c r="AT820" s="4" t="s">
        <v>3075</v>
      </c>
      <c r="AU820" s="4" t="s">
        <v>5283</v>
      </c>
      <c r="AV820" s="4" t="s">
        <v>2466</v>
      </c>
      <c r="AW820" s="4" t="s">
        <v>3076</v>
      </c>
      <c r="AX820" s="4" t="s">
        <v>3077</v>
      </c>
      <c r="AY820" s="4" t="s">
        <v>2004</v>
      </c>
      <c r="AZ820" s="4" t="s">
        <v>2004</v>
      </c>
      <c r="BA820" s="4" t="s">
        <v>2208</v>
      </c>
      <c r="BB820" s="4" t="s">
        <v>2209</v>
      </c>
      <c r="BC820" s="4" t="s">
        <v>2210</v>
      </c>
      <c r="BD820" s="4" t="s">
        <v>582</v>
      </c>
      <c r="BE820" s="4" t="s">
        <v>2212</v>
      </c>
      <c r="BF820" s="4" t="s">
        <v>9806</v>
      </c>
      <c r="BG820" s="4" t="s">
        <v>3078</v>
      </c>
      <c r="BH820" s="4" t="s">
        <v>3079</v>
      </c>
      <c r="BI820" s="4" t="s">
        <v>3080</v>
      </c>
      <c r="BJ820" s="4" t="s">
        <v>8751</v>
      </c>
      <c r="BK820" s="4" t="s">
        <v>9807</v>
      </c>
      <c r="BL820" s="4" t="s">
        <v>2830</v>
      </c>
      <c r="BM820" s="4" t="s">
        <v>9808</v>
      </c>
      <c r="BN820" s="4" t="s">
        <v>3084</v>
      </c>
      <c r="BO820" s="4" t="s">
        <v>2216</v>
      </c>
      <c r="BP820" s="4" t="s">
        <v>2014</v>
      </c>
      <c r="BQ820" s="4" t="s">
        <v>1880</v>
      </c>
      <c r="BR820" s="4" t="s">
        <v>3085</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9809</v>
      </c>
      <c r="B821" s="4" t="s">
        <v>112</v>
      </c>
      <c r="C821" s="29">
        <v>20241220</v>
      </c>
      <c r="D821" s="4" t="s">
        <v>9810</v>
      </c>
      <c r="E821" s="4" t="s">
        <v>116</v>
      </c>
      <c r="F821" s="4" t="s">
        <v>116</v>
      </c>
      <c r="G821" s="4" t="s">
        <v>116</v>
      </c>
      <c r="H821" s="4" t="s">
        <v>116</v>
      </c>
      <c r="I821" s="4" t="s">
        <v>116</v>
      </c>
      <c r="J821" s="4" t="s">
        <v>116</v>
      </c>
      <c r="K821" s="4" t="s">
        <v>116</v>
      </c>
      <c r="L821" s="4" t="s">
        <v>116</v>
      </c>
      <c r="M821" s="5" t="s">
        <v>9237</v>
      </c>
      <c r="N821" s="5" t="s">
        <v>3798</v>
      </c>
      <c r="O821" s="4" t="s">
        <v>112</v>
      </c>
      <c r="P821" s="6" t="s">
        <v>122</v>
      </c>
      <c r="Q821" s="7" t="s">
        <v>122</v>
      </c>
      <c r="R821" s="7" t="s">
        <v>122</v>
      </c>
      <c r="S821" s="9" t="s">
        <v>9811</v>
      </c>
      <c r="T821" s="30">
        <v>9782746079472</v>
      </c>
      <c r="U821" s="4" t="s">
        <v>124</v>
      </c>
      <c r="V821" s="29">
        <v>9782746078963</v>
      </c>
      <c r="W821" s="4" t="s">
        <v>125</v>
      </c>
      <c r="X821" s="4" t="s">
        <v>126</v>
      </c>
      <c r="Y821" s="4" t="s">
        <v>112</v>
      </c>
      <c r="Z821" s="29">
        <v>2013</v>
      </c>
      <c r="AA821" s="4" t="s">
        <v>127</v>
      </c>
      <c r="AB821" s="4" t="s">
        <v>333</v>
      </c>
      <c r="AC821" s="4" t="s">
        <v>129</v>
      </c>
      <c r="AD821" s="4" t="s">
        <v>130</v>
      </c>
      <c r="AE821" s="4" t="s">
        <v>131</v>
      </c>
      <c r="AF821" s="4" t="s">
        <v>132</v>
      </c>
      <c r="AG821" s="4" t="s">
        <v>133</v>
      </c>
      <c r="AH821" s="4" t="s">
        <v>134</v>
      </c>
      <c r="AI821" s="4" t="s">
        <v>135</v>
      </c>
      <c r="AJ821" s="4" t="s">
        <v>136</v>
      </c>
      <c r="AK821" s="4" t="s">
        <v>137</v>
      </c>
      <c r="AL821" s="4" t="s">
        <v>138</v>
      </c>
      <c r="AM821" s="4" t="s">
        <v>139</v>
      </c>
      <c r="AN821" s="4" t="s">
        <v>140</v>
      </c>
      <c r="AO821" s="4" t="s">
        <v>141</v>
      </c>
      <c r="AP821" s="4" t="s">
        <v>116</v>
      </c>
      <c r="AQ821" s="4" t="s">
        <v>9812</v>
      </c>
      <c r="AR821" s="4" t="s">
        <v>76</v>
      </c>
      <c r="AS821" s="4" t="s">
        <v>6985</v>
      </c>
      <c r="AT821" s="4" t="s">
        <v>4647</v>
      </c>
      <c r="AU821" s="4" t="s">
        <v>2004</v>
      </c>
      <c r="AV821" s="4" t="s">
        <v>2208</v>
      </c>
      <c r="AW821" s="4" t="s">
        <v>9536</v>
      </c>
      <c r="AX821" s="4" t="s">
        <v>4649</v>
      </c>
      <c r="AY821" s="4" t="s">
        <v>4650</v>
      </c>
      <c r="AZ821" s="4" t="s">
        <v>6899</v>
      </c>
      <c r="BA821" s="4" t="s">
        <v>6987</v>
      </c>
      <c r="BB821" s="4" t="s">
        <v>2209</v>
      </c>
      <c r="BC821" s="4" t="s">
        <v>2210</v>
      </c>
      <c r="BD821" s="4" t="s">
        <v>2211</v>
      </c>
      <c r="BE821" s="4" t="s">
        <v>2212</v>
      </c>
      <c r="BF821" s="4" t="s">
        <v>9813</v>
      </c>
      <c r="BG821" s="4" t="s">
        <v>9231</v>
      </c>
      <c r="BH821" s="4" t="s">
        <v>8751</v>
      </c>
      <c r="BI821" s="4" t="s">
        <v>5567</v>
      </c>
      <c r="BJ821" s="4" t="s">
        <v>6991</v>
      </c>
      <c r="BK821" s="4" t="s">
        <v>5568</v>
      </c>
      <c r="BL821" s="4" t="s">
        <v>6992</v>
      </c>
      <c r="BM821" s="4" t="s">
        <v>4653</v>
      </c>
      <c r="BN821" s="4" t="s">
        <v>4654</v>
      </c>
      <c r="BO821" s="4" t="s">
        <v>1637</v>
      </c>
      <c r="BP821" s="4" t="s">
        <v>2216</v>
      </c>
      <c r="BQ821" s="4" t="s">
        <v>1880</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9814</v>
      </c>
      <c r="B822" s="4" t="s">
        <v>112</v>
      </c>
      <c r="C822" s="29">
        <v>20241220</v>
      </c>
      <c r="D822" s="4" t="s">
        <v>9815</v>
      </c>
      <c r="E822" s="4" t="s">
        <v>5135</v>
      </c>
      <c r="F822" s="4" t="s">
        <v>2969</v>
      </c>
      <c r="G822" s="4" t="s">
        <v>116</v>
      </c>
      <c r="H822" s="4" t="s">
        <v>2970</v>
      </c>
      <c r="I822" s="4" t="s">
        <v>116</v>
      </c>
      <c r="J822" s="4" t="s">
        <v>116</v>
      </c>
      <c r="K822" s="4" t="s">
        <v>116</v>
      </c>
      <c r="L822" s="4" t="s">
        <v>116</v>
      </c>
      <c r="M822" s="5" t="s">
        <v>9181</v>
      </c>
      <c r="N822" s="5" t="s">
        <v>1756</v>
      </c>
      <c r="O822" s="4" t="s">
        <v>112</v>
      </c>
      <c r="P822" s="6" t="s">
        <v>122</v>
      </c>
      <c r="Q822" s="7" t="s">
        <v>122</v>
      </c>
      <c r="R822" s="7" t="s">
        <v>122</v>
      </c>
      <c r="S822" s="9" t="s">
        <v>9816</v>
      </c>
      <c r="T822" s="30">
        <v>9782746081604</v>
      </c>
      <c r="U822" s="4" t="s">
        <v>124</v>
      </c>
      <c r="V822" s="29">
        <v>9782746080355</v>
      </c>
      <c r="W822" s="4" t="s">
        <v>125</v>
      </c>
      <c r="X822" s="4" t="s">
        <v>126</v>
      </c>
      <c r="Y822" s="4" t="s">
        <v>112</v>
      </c>
      <c r="Z822" s="29">
        <v>2013</v>
      </c>
      <c r="AA822" s="4" t="s">
        <v>127</v>
      </c>
      <c r="AB822" s="4" t="s">
        <v>164</v>
      </c>
      <c r="AC822" s="4" t="s">
        <v>129</v>
      </c>
      <c r="AD822" s="4" t="s">
        <v>130</v>
      </c>
      <c r="AE822" s="4" t="s">
        <v>131</v>
      </c>
      <c r="AF822" s="4" t="s">
        <v>132</v>
      </c>
      <c r="AG822" s="4" t="s">
        <v>133</v>
      </c>
      <c r="AH822" s="4" t="s">
        <v>134</v>
      </c>
      <c r="AI822" s="4" t="s">
        <v>135</v>
      </c>
      <c r="AJ822" s="4" t="s">
        <v>136</v>
      </c>
      <c r="AK822" s="4" t="s">
        <v>137</v>
      </c>
      <c r="AL822" s="4" t="s">
        <v>138</v>
      </c>
      <c r="AM822" s="4" t="s">
        <v>139</v>
      </c>
      <c r="AN822" s="4" t="s">
        <v>140</v>
      </c>
      <c r="AO822" s="4" t="s">
        <v>141</v>
      </c>
      <c r="AP822" s="4" t="s">
        <v>116</v>
      </c>
      <c r="AQ822" s="4" t="s">
        <v>9817</v>
      </c>
      <c r="AR822" s="4" t="s">
        <v>76</v>
      </c>
      <c r="AS822" s="4" t="s">
        <v>2974</v>
      </c>
      <c r="AT822" s="4" t="s">
        <v>2962</v>
      </c>
      <c r="AU822" s="4" t="s">
        <v>9538</v>
      </c>
      <c r="AV822" s="4" t="s">
        <v>2976</v>
      </c>
      <c r="AW822" s="4" t="s">
        <v>9818</v>
      </c>
      <c r="AX822" s="4" t="s">
        <v>2977</v>
      </c>
      <c r="AY822" s="4" t="s">
        <v>2979</v>
      </c>
      <c r="AZ822" s="4" t="s">
        <v>9138</v>
      </c>
      <c r="BA822" s="4" t="s">
        <v>2088</v>
      </c>
      <c r="BB822" s="4" t="s">
        <v>714</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9819</v>
      </c>
      <c r="B823" s="4" t="s">
        <v>112</v>
      </c>
      <c r="C823" s="29">
        <v>20241220</v>
      </c>
      <c r="D823" s="4" t="s">
        <v>9820</v>
      </c>
      <c r="E823" s="4" t="s">
        <v>9821</v>
      </c>
      <c r="F823" s="4" t="s">
        <v>7615</v>
      </c>
      <c r="G823" s="4" t="s">
        <v>116</v>
      </c>
      <c r="H823" s="4" t="s">
        <v>7616</v>
      </c>
      <c r="I823" s="4" t="s">
        <v>116</v>
      </c>
      <c r="J823" s="4" t="s">
        <v>116</v>
      </c>
      <c r="K823" s="4" t="s">
        <v>116</v>
      </c>
      <c r="L823" s="4" t="s">
        <v>116</v>
      </c>
      <c r="M823" s="5" t="s">
        <v>9171</v>
      </c>
      <c r="N823" s="5" t="s">
        <v>8872</v>
      </c>
      <c r="O823" s="4" t="s">
        <v>112</v>
      </c>
      <c r="P823" s="6" t="s">
        <v>122</v>
      </c>
      <c r="Q823" s="7" t="s">
        <v>122</v>
      </c>
      <c r="R823" s="7" t="s">
        <v>122</v>
      </c>
      <c r="S823" s="9" t="s">
        <v>9822</v>
      </c>
      <c r="T823" s="30">
        <v>9782746083295</v>
      </c>
      <c r="U823" s="4" t="s">
        <v>124</v>
      </c>
      <c r="V823" s="29">
        <v>9782746082618</v>
      </c>
      <c r="W823" s="4" t="s">
        <v>125</v>
      </c>
      <c r="X823" s="4" t="s">
        <v>126</v>
      </c>
      <c r="Y823" s="4" t="s">
        <v>112</v>
      </c>
      <c r="Z823" s="29">
        <v>2013</v>
      </c>
      <c r="AA823" s="4" t="s">
        <v>127</v>
      </c>
      <c r="AB823" s="4" t="s">
        <v>1043</v>
      </c>
      <c r="AC823" s="4" t="s">
        <v>129</v>
      </c>
      <c r="AD823" s="4" t="s">
        <v>130</v>
      </c>
      <c r="AE823" s="4" t="s">
        <v>131</v>
      </c>
      <c r="AF823" s="4" t="s">
        <v>132</v>
      </c>
      <c r="AG823" s="4" t="s">
        <v>133</v>
      </c>
      <c r="AH823" s="4" t="s">
        <v>134</v>
      </c>
      <c r="AI823" s="4" t="s">
        <v>135</v>
      </c>
      <c r="AJ823" s="4" t="s">
        <v>136</v>
      </c>
      <c r="AK823" s="4" t="s">
        <v>137</v>
      </c>
      <c r="AL823" s="4" t="s">
        <v>138</v>
      </c>
      <c r="AM823" s="4" t="s">
        <v>139</v>
      </c>
      <c r="AN823" s="4" t="s">
        <v>140</v>
      </c>
      <c r="AO823" s="4" t="s">
        <v>141</v>
      </c>
      <c r="AP823" s="4" t="s">
        <v>116</v>
      </c>
      <c r="AQ823" s="4" t="s">
        <v>9823</v>
      </c>
      <c r="AR823" s="4" t="s">
        <v>76</v>
      </c>
      <c r="AS823" s="4" t="s">
        <v>7620</v>
      </c>
      <c r="AT823" s="4" t="s">
        <v>2152</v>
      </c>
      <c r="AU823" s="4" t="s">
        <v>9824</v>
      </c>
      <c r="AV823" s="4" t="s">
        <v>7622</v>
      </c>
      <c r="AW823" s="4" t="s">
        <v>1473</v>
      </c>
      <c r="AX823" s="4" t="s">
        <v>9825</v>
      </c>
      <c r="AY823" s="4" t="s">
        <v>116</v>
      </c>
      <c r="AZ823" s="4" t="s">
        <v>116</v>
      </c>
      <c r="BA823" s="4" t="s">
        <v>116</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9826</v>
      </c>
      <c r="B824" s="4" t="s">
        <v>112</v>
      </c>
      <c r="C824" s="29">
        <v>20241220</v>
      </c>
      <c r="D824" s="4" t="s">
        <v>9788</v>
      </c>
      <c r="E824" s="4" t="s">
        <v>8577</v>
      </c>
      <c r="F824" s="4" t="s">
        <v>572</v>
      </c>
      <c r="G824" s="4" t="s">
        <v>116</v>
      </c>
      <c r="H824" s="4" t="s">
        <v>573</v>
      </c>
      <c r="I824" s="4" t="s">
        <v>116</v>
      </c>
      <c r="J824" s="4" t="s">
        <v>116</v>
      </c>
      <c r="K824" s="4" t="s">
        <v>116</v>
      </c>
      <c r="L824" s="4" t="s">
        <v>116</v>
      </c>
      <c r="M824" s="5" t="s">
        <v>9226</v>
      </c>
      <c r="N824" s="5" t="s">
        <v>1090</v>
      </c>
      <c r="O824" s="4" t="s">
        <v>112</v>
      </c>
      <c r="P824" s="6" t="s">
        <v>122</v>
      </c>
      <c r="Q824" s="7" t="s">
        <v>122</v>
      </c>
      <c r="R824" s="7" t="s">
        <v>122</v>
      </c>
      <c r="S824" s="9" t="s">
        <v>9827</v>
      </c>
      <c r="T824" s="30">
        <v>9782746080119</v>
      </c>
      <c r="U824" s="4" t="s">
        <v>124</v>
      </c>
      <c r="V824" s="29">
        <v>9782746079342</v>
      </c>
      <c r="W824" s="4" t="s">
        <v>125</v>
      </c>
      <c r="X824" s="4" t="s">
        <v>126</v>
      </c>
      <c r="Y824" s="4" t="s">
        <v>112</v>
      </c>
      <c r="Z824" s="29">
        <v>2013</v>
      </c>
      <c r="AA824" s="4" t="s">
        <v>127</v>
      </c>
      <c r="AB824" s="4" t="s">
        <v>385</v>
      </c>
      <c r="AC824" s="4" t="s">
        <v>129</v>
      </c>
      <c r="AD824" s="4" t="s">
        <v>130</v>
      </c>
      <c r="AE824" s="4" t="s">
        <v>131</v>
      </c>
      <c r="AF824" s="4" t="s">
        <v>132</v>
      </c>
      <c r="AG824" s="4" t="s">
        <v>133</v>
      </c>
      <c r="AH824" s="4" t="s">
        <v>134</v>
      </c>
      <c r="AI824" s="4" t="s">
        <v>135</v>
      </c>
      <c r="AJ824" s="4" t="s">
        <v>136</v>
      </c>
      <c r="AK824" s="4" t="s">
        <v>137</v>
      </c>
      <c r="AL824" s="4" t="s">
        <v>138</v>
      </c>
      <c r="AM824" s="4" t="s">
        <v>139</v>
      </c>
      <c r="AN824" s="4" t="s">
        <v>140</v>
      </c>
      <c r="AO824" s="4" t="s">
        <v>141</v>
      </c>
      <c r="AP824" s="4" t="s">
        <v>116</v>
      </c>
      <c r="AQ824" s="4" t="s">
        <v>9828</v>
      </c>
      <c r="AR824" s="4" t="s">
        <v>76</v>
      </c>
      <c r="AS824" s="4" t="s">
        <v>4021</v>
      </c>
      <c r="AT824" s="4" t="s">
        <v>1253</v>
      </c>
      <c r="AU824" s="4" t="s">
        <v>9829</v>
      </c>
      <c r="AV824" s="4" t="s">
        <v>8581</v>
      </c>
      <c r="AW824" s="4" t="s">
        <v>6159</v>
      </c>
      <c r="AX824" s="4" t="s">
        <v>8611</v>
      </c>
      <c r="AY824" s="4" t="s">
        <v>1909</v>
      </c>
      <c r="AZ824" s="4" t="s">
        <v>4840</v>
      </c>
      <c r="BA824" s="4" t="s">
        <v>8582</v>
      </c>
      <c r="BB824" s="4" t="s">
        <v>7479</v>
      </c>
      <c r="BC824" s="4" t="s">
        <v>9830</v>
      </c>
      <c r="BD824" s="4" t="s">
        <v>8583</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9831</v>
      </c>
      <c r="B825" s="4" t="s">
        <v>112</v>
      </c>
      <c r="C825" s="29">
        <v>20241220</v>
      </c>
      <c r="D825" s="4" t="s">
        <v>9832</v>
      </c>
      <c r="E825" s="4" t="s">
        <v>116</v>
      </c>
      <c r="F825" s="4" t="s">
        <v>4453</v>
      </c>
      <c r="G825" s="4" t="s">
        <v>116</v>
      </c>
      <c r="H825" s="4" t="s">
        <v>886</v>
      </c>
      <c r="I825" s="4" t="s">
        <v>116</v>
      </c>
      <c r="J825" s="4" t="s">
        <v>116</v>
      </c>
      <c r="K825" s="4" t="s">
        <v>116</v>
      </c>
      <c r="L825" s="4" t="s">
        <v>116</v>
      </c>
      <c r="M825" s="5" t="s">
        <v>9197</v>
      </c>
      <c r="N825" s="5" t="s">
        <v>7311</v>
      </c>
      <c r="O825" s="4" t="s">
        <v>112</v>
      </c>
      <c r="P825" s="6" t="s">
        <v>122</v>
      </c>
      <c r="Q825" s="7" t="s">
        <v>122</v>
      </c>
      <c r="R825" s="7" t="s">
        <v>122</v>
      </c>
      <c r="S825" s="9" t="s">
        <v>9833</v>
      </c>
      <c r="T825" s="30">
        <v>9782746083585</v>
      </c>
      <c r="U825" s="4" t="s">
        <v>124</v>
      </c>
      <c r="V825" s="29">
        <v>9782746083059</v>
      </c>
      <c r="W825" s="4" t="s">
        <v>125</v>
      </c>
      <c r="X825" s="4" t="s">
        <v>126</v>
      </c>
      <c r="Y825" s="4" t="s">
        <v>112</v>
      </c>
      <c r="Z825" s="29">
        <v>2013</v>
      </c>
      <c r="AA825" s="4" t="s">
        <v>127</v>
      </c>
      <c r="AB825" s="4" t="s">
        <v>333</v>
      </c>
      <c r="AC825" s="4" t="s">
        <v>129</v>
      </c>
      <c r="AD825" s="4" t="s">
        <v>130</v>
      </c>
      <c r="AE825" s="4" t="s">
        <v>131</v>
      </c>
      <c r="AF825" s="4" t="s">
        <v>132</v>
      </c>
      <c r="AG825" s="4" t="s">
        <v>133</v>
      </c>
      <c r="AH825" s="4" t="s">
        <v>134</v>
      </c>
      <c r="AI825" s="4" t="s">
        <v>135</v>
      </c>
      <c r="AJ825" s="4" t="s">
        <v>136</v>
      </c>
      <c r="AK825" s="4" t="s">
        <v>137</v>
      </c>
      <c r="AL825" s="4" t="s">
        <v>138</v>
      </c>
      <c r="AM825" s="4" t="s">
        <v>139</v>
      </c>
      <c r="AN825" s="4" t="s">
        <v>140</v>
      </c>
      <c r="AO825" s="4" t="s">
        <v>141</v>
      </c>
      <c r="AP825" s="4" t="s">
        <v>116</v>
      </c>
      <c r="AQ825" s="4" t="s">
        <v>9834</v>
      </c>
      <c r="AR825" s="4" t="s">
        <v>76</v>
      </c>
      <c r="AS825" s="4" t="s">
        <v>771</v>
      </c>
      <c r="AT825" s="4" t="s">
        <v>2004</v>
      </c>
      <c r="AU825" s="4" t="s">
        <v>2208</v>
      </c>
      <c r="AV825" s="4" t="s">
        <v>4836</v>
      </c>
      <c r="AW825" s="4" t="s">
        <v>2209</v>
      </c>
      <c r="AX825" s="4" t="s">
        <v>2210</v>
      </c>
      <c r="AY825" s="4" t="s">
        <v>2211</v>
      </c>
      <c r="AZ825" s="4" t="s">
        <v>2212</v>
      </c>
      <c r="BA825" s="4" t="s">
        <v>9835</v>
      </c>
      <c r="BB825" s="4" t="s">
        <v>6435</v>
      </c>
      <c r="BC825" s="4" t="s">
        <v>2216</v>
      </c>
      <c r="BD825" s="4" t="s">
        <v>1880</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9836</v>
      </c>
      <c r="B826" s="4" t="s">
        <v>112</v>
      </c>
      <c r="C826" s="29">
        <v>20241220</v>
      </c>
      <c r="D826" s="4" t="s">
        <v>9837</v>
      </c>
      <c r="E826" s="4" t="s">
        <v>9838</v>
      </c>
      <c r="F826" s="4" t="s">
        <v>9839</v>
      </c>
      <c r="G826" s="4" t="s">
        <v>116</v>
      </c>
      <c r="H826" s="4" t="s">
        <v>7458</v>
      </c>
      <c r="I826" s="4" t="s">
        <v>8197</v>
      </c>
      <c r="J826" s="4" t="s">
        <v>116</v>
      </c>
      <c r="K826" s="4" t="s">
        <v>116</v>
      </c>
      <c r="L826" s="4" t="s">
        <v>116</v>
      </c>
      <c r="M826" s="5" t="s">
        <v>9260</v>
      </c>
      <c r="N826" s="5" t="s">
        <v>1347</v>
      </c>
      <c r="O826" s="4" t="s">
        <v>112</v>
      </c>
      <c r="P826" s="6" t="s">
        <v>122</v>
      </c>
      <c r="Q826" s="7" t="s">
        <v>122</v>
      </c>
      <c r="R826" s="7" t="s">
        <v>122</v>
      </c>
      <c r="S826" s="9" t="s">
        <v>9840</v>
      </c>
      <c r="T826" s="30">
        <v>9782746082205</v>
      </c>
      <c r="U826" s="4" t="s">
        <v>124</v>
      </c>
      <c r="V826" s="29">
        <v>9782746081413</v>
      </c>
      <c r="W826" s="4" t="s">
        <v>125</v>
      </c>
      <c r="X826" s="4" t="s">
        <v>126</v>
      </c>
      <c r="Y826" s="4" t="s">
        <v>112</v>
      </c>
      <c r="Z826" s="29">
        <v>2013</v>
      </c>
      <c r="AA826" s="4" t="s">
        <v>127</v>
      </c>
      <c r="AB826" s="4" t="s">
        <v>260</v>
      </c>
      <c r="AC826" s="4" t="s">
        <v>129</v>
      </c>
      <c r="AD826" s="4" t="s">
        <v>130</v>
      </c>
      <c r="AE826" s="4" t="s">
        <v>131</v>
      </c>
      <c r="AF826" s="4" t="s">
        <v>132</v>
      </c>
      <c r="AG826" s="4" t="s">
        <v>133</v>
      </c>
      <c r="AH826" s="4" t="s">
        <v>134</v>
      </c>
      <c r="AI826" s="4" t="s">
        <v>135</v>
      </c>
      <c r="AJ826" s="4" t="s">
        <v>136</v>
      </c>
      <c r="AK826" s="4" t="s">
        <v>137</v>
      </c>
      <c r="AL826" s="4" t="s">
        <v>138</v>
      </c>
      <c r="AM826" s="4" t="s">
        <v>139</v>
      </c>
      <c r="AN826" s="4" t="s">
        <v>140</v>
      </c>
      <c r="AO826" s="4" t="s">
        <v>141</v>
      </c>
      <c r="AP826" s="4" t="s">
        <v>116</v>
      </c>
      <c r="AQ826" s="4" t="s">
        <v>9841</v>
      </c>
      <c r="AR826" s="4" t="s">
        <v>76</v>
      </c>
      <c r="AS826" s="4" t="s">
        <v>9842</v>
      </c>
      <c r="AT826" s="4" t="s">
        <v>9843</v>
      </c>
      <c r="AU826" s="4" t="s">
        <v>9844</v>
      </c>
      <c r="AV826" s="4" t="s">
        <v>9845</v>
      </c>
      <c r="AW826" s="4" t="s">
        <v>9846</v>
      </c>
      <c r="AX826" s="4" t="s">
        <v>5593</v>
      </c>
      <c r="AY826" s="4" t="s">
        <v>9847</v>
      </c>
      <c r="AZ826" s="4" t="s">
        <v>9848</v>
      </c>
      <c r="BA826" s="4" t="s">
        <v>6616</v>
      </c>
      <c r="BB826" s="4" t="s">
        <v>9849</v>
      </c>
      <c r="BC826" s="4" t="s">
        <v>2377</v>
      </c>
      <c r="BD826" s="4" t="s">
        <v>2378</v>
      </c>
      <c r="BE826" s="4" t="s">
        <v>1537</v>
      </c>
      <c r="BF826" s="4" t="s">
        <v>2032</v>
      </c>
      <c r="BG826" s="4" t="s">
        <v>9850</v>
      </c>
      <c r="BH826" s="4" t="s">
        <v>9851</v>
      </c>
      <c r="BI826" s="4" t="s">
        <v>2632</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9852</v>
      </c>
      <c r="B827" s="4" t="s">
        <v>112</v>
      </c>
      <c r="C827" s="29">
        <v>20241220</v>
      </c>
      <c r="D827" s="4" t="s">
        <v>9202</v>
      </c>
      <c r="E827" s="4" t="s">
        <v>2957</v>
      </c>
      <c r="F827" s="4" t="s">
        <v>2969</v>
      </c>
      <c r="G827" s="4" t="s">
        <v>116</v>
      </c>
      <c r="H827" s="4" t="s">
        <v>2970</v>
      </c>
      <c r="I827" s="4" t="s">
        <v>116</v>
      </c>
      <c r="J827" s="4" t="s">
        <v>116</v>
      </c>
      <c r="K827" s="4" t="s">
        <v>116</v>
      </c>
      <c r="L827" s="4" t="s">
        <v>116</v>
      </c>
      <c r="M827" s="5" t="s">
        <v>9330</v>
      </c>
      <c r="N827" s="5" t="s">
        <v>8597</v>
      </c>
      <c r="O827" s="4" t="s">
        <v>112</v>
      </c>
      <c r="P827" s="6" t="s">
        <v>122</v>
      </c>
      <c r="Q827" s="7" t="s">
        <v>122</v>
      </c>
      <c r="R827" s="7" t="s">
        <v>122</v>
      </c>
      <c r="S827" s="9" t="s">
        <v>9853</v>
      </c>
      <c r="T827" s="30">
        <v>9782746082533</v>
      </c>
      <c r="U827" s="4" t="s">
        <v>124</v>
      </c>
      <c r="V827" s="29">
        <v>9782746081918</v>
      </c>
      <c r="W827" s="4" t="s">
        <v>125</v>
      </c>
      <c r="X827" s="4" t="s">
        <v>126</v>
      </c>
      <c r="Y827" s="4" t="s">
        <v>112</v>
      </c>
      <c r="Z827" s="29">
        <v>2013</v>
      </c>
      <c r="AA827" s="4" t="s">
        <v>127</v>
      </c>
      <c r="AB827" s="4" t="s">
        <v>164</v>
      </c>
      <c r="AC827" s="4" t="s">
        <v>129</v>
      </c>
      <c r="AD827" s="4" t="s">
        <v>130</v>
      </c>
      <c r="AE827" s="4" t="s">
        <v>131</v>
      </c>
      <c r="AF827" s="4" t="s">
        <v>132</v>
      </c>
      <c r="AG827" s="4" t="s">
        <v>133</v>
      </c>
      <c r="AH827" s="4" t="s">
        <v>134</v>
      </c>
      <c r="AI827" s="4" t="s">
        <v>135</v>
      </c>
      <c r="AJ827" s="4" t="s">
        <v>136</v>
      </c>
      <c r="AK827" s="4" t="s">
        <v>137</v>
      </c>
      <c r="AL827" s="4" t="s">
        <v>138</v>
      </c>
      <c r="AM827" s="4" t="s">
        <v>139</v>
      </c>
      <c r="AN827" s="4" t="s">
        <v>140</v>
      </c>
      <c r="AO827" s="4" t="s">
        <v>141</v>
      </c>
      <c r="AP827" s="4" t="s">
        <v>116</v>
      </c>
      <c r="AQ827" s="4" t="s">
        <v>9854</v>
      </c>
      <c r="AR827" s="4" t="s">
        <v>76</v>
      </c>
      <c r="AS827" s="4" t="s">
        <v>480</v>
      </c>
      <c r="AT827" s="4" t="s">
        <v>2962</v>
      </c>
      <c r="AU827" s="4" t="s">
        <v>2963</v>
      </c>
      <c r="AV827" s="4" t="s">
        <v>9855</v>
      </c>
      <c r="AW827" s="4" t="s">
        <v>1910</v>
      </c>
      <c r="AX827" s="4" t="s">
        <v>714</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9856</v>
      </c>
      <c r="B828" s="4" t="s">
        <v>112</v>
      </c>
      <c r="C828" s="29">
        <v>20241220</v>
      </c>
      <c r="D828" s="4" t="s">
        <v>9857</v>
      </c>
      <c r="E828" s="4" t="s">
        <v>9858</v>
      </c>
      <c r="F828" s="4" t="s">
        <v>9859</v>
      </c>
      <c r="G828" s="4" t="s">
        <v>116</v>
      </c>
      <c r="H828" s="4" t="s">
        <v>9860</v>
      </c>
      <c r="I828" s="4" t="s">
        <v>6557</v>
      </c>
      <c r="J828" s="4" t="s">
        <v>116</v>
      </c>
      <c r="K828" s="4" t="s">
        <v>116</v>
      </c>
      <c r="L828" s="4" t="s">
        <v>116</v>
      </c>
      <c r="M828" s="5" t="s">
        <v>9237</v>
      </c>
      <c r="N828" s="5" t="s">
        <v>9861</v>
      </c>
      <c r="O828" s="4" t="s">
        <v>112</v>
      </c>
      <c r="P828" s="6" t="s">
        <v>122</v>
      </c>
      <c r="Q828" s="7" t="s">
        <v>122</v>
      </c>
      <c r="R828" s="7" t="s">
        <v>122</v>
      </c>
      <c r="S828" s="9" t="s">
        <v>9862</v>
      </c>
      <c r="T828" s="30">
        <v>9782746079618</v>
      </c>
      <c r="U828" s="4" t="s">
        <v>124</v>
      </c>
      <c r="V828" s="29">
        <v>9782746078666</v>
      </c>
      <c r="W828" s="4" t="s">
        <v>125</v>
      </c>
      <c r="X828" s="4" t="s">
        <v>126</v>
      </c>
      <c r="Y828" s="4" t="s">
        <v>112</v>
      </c>
      <c r="Z828" s="29">
        <v>2013</v>
      </c>
      <c r="AA828" s="4" t="s">
        <v>127</v>
      </c>
      <c r="AB828" s="4" t="s">
        <v>8438</v>
      </c>
      <c r="AC828" s="4" t="s">
        <v>129</v>
      </c>
      <c r="AD828" s="4" t="s">
        <v>130</v>
      </c>
      <c r="AE828" s="4" t="s">
        <v>131</v>
      </c>
      <c r="AF828" s="4" t="s">
        <v>132</v>
      </c>
      <c r="AG828" s="4" t="s">
        <v>133</v>
      </c>
      <c r="AH828" s="4" t="s">
        <v>134</v>
      </c>
      <c r="AI828" s="4" t="s">
        <v>135</v>
      </c>
      <c r="AJ828" s="4" t="s">
        <v>136</v>
      </c>
      <c r="AK828" s="4" t="s">
        <v>137</v>
      </c>
      <c r="AL828" s="4" t="s">
        <v>138</v>
      </c>
      <c r="AM828" s="4" t="s">
        <v>139</v>
      </c>
      <c r="AN828" s="4" t="s">
        <v>140</v>
      </c>
      <c r="AO828" s="4" t="s">
        <v>141</v>
      </c>
      <c r="AP828" s="4" t="s">
        <v>116</v>
      </c>
      <c r="AQ828" s="4" t="s">
        <v>9863</v>
      </c>
      <c r="AR828" s="4" t="s">
        <v>76</v>
      </c>
      <c r="AS828" s="4" t="s">
        <v>1239</v>
      </c>
      <c r="AT828" s="4" t="s">
        <v>6870</v>
      </c>
      <c r="AU828" s="4" t="s">
        <v>1241</v>
      </c>
      <c r="AV828" s="4" t="s">
        <v>9864</v>
      </c>
      <c r="AW828" s="4" t="s">
        <v>9865</v>
      </c>
      <c r="AX828" s="4" t="s">
        <v>9866</v>
      </c>
      <c r="AY828" s="4" t="s">
        <v>9867</v>
      </c>
      <c r="AZ828" s="4" t="s">
        <v>9868</v>
      </c>
      <c r="BA828" s="4" t="s">
        <v>9869</v>
      </c>
      <c r="BB828" s="4" t="s">
        <v>1567</v>
      </c>
      <c r="BC828" s="4" t="s">
        <v>9870</v>
      </c>
      <c r="BD828" s="4" t="s">
        <v>9871</v>
      </c>
      <c r="BE828" s="4" t="s">
        <v>1668</v>
      </c>
      <c r="BF828" s="4" t="s">
        <v>609</v>
      </c>
      <c r="BG828" s="4" t="s">
        <v>6874</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9872</v>
      </c>
      <c r="B829" s="4" t="s">
        <v>112</v>
      </c>
      <c r="C829" s="29">
        <v>20241220</v>
      </c>
      <c r="D829" s="4" t="s">
        <v>9460</v>
      </c>
      <c r="E829" s="4" t="s">
        <v>7850</v>
      </c>
      <c r="F829" s="4" t="s">
        <v>7851</v>
      </c>
      <c r="G829" s="4" t="s">
        <v>116</v>
      </c>
      <c r="H829" s="4" t="s">
        <v>4726</v>
      </c>
      <c r="I829" s="4" t="s">
        <v>116</v>
      </c>
      <c r="J829" s="4" t="s">
        <v>116</v>
      </c>
      <c r="K829" s="4" t="s">
        <v>116</v>
      </c>
      <c r="L829" s="4" t="s">
        <v>116</v>
      </c>
      <c r="M829" s="5" t="s">
        <v>9873</v>
      </c>
      <c r="N829" s="5" t="s">
        <v>9874</v>
      </c>
      <c r="O829" s="4" t="s">
        <v>112</v>
      </c>
      <c r="P829" s="6" t="s">
        <v>122</v>
      </c>
      <c r="Q829" s="7" t="s">
        <v>122</v>
      </c>
      <c r="R829" s="7" t="s">
        <v>122</v>
      </c>
      <c r="S829" s="9" t="s">
        <v>9875</v>
      </c>
      <c r="T829" s="30">
        <v>9782746076945</v>
      </c>
      <c r="U829" s="4" t="s">
        <v>124</v>
      </c>
      <c r="V829" s="29">
        <v>9782746076617</v>
      </c>
      <c r="W829" s="4" t="s">
        <v>125</v>
      </c>
      <c r="X829" s="4" t="s">
        <v>126</v>
      </c>
      <c r="Y829" s="4" t="s">
        <v>112</v>
      </c>
      <c r="Z829" s="29">
        <v>2012</v>
      </c>
      <c r="AA829" s="4" t="s">
        <v>127</v>
      </c>
      <c r="AB829" s="4" t="s">
        <v>164</v>
      </c>
      <c r="AC829" s="4" t="s">
        <v>129</v>
      </c>
      <c r="AD829" s="4" t="s">
        <v>130</v>
      </c>
      <c r="AE829" s="4" t="s">
        <v>131</v>
      </c>
      <c r="AF829" s="4" t="s">
        <v>132</v>
      </c>
      <c r="AG829" s="4" t="s">
        <v>133</v>
      </c>
      <c r="AH829" s="4" t="s">
        <v>134</v>
      </c>
      <c r="AI829" s="4" t="s">
        <v>135</v>
      </c>
      <c r="AJ829" s="4" t="s">
        <v>136</v>
      </c>
      <c r="AK829" s="4" t="s">
        <v>137</v>
      </c>
      <c r="AL829" s="4" t="s">
        <v>138</v>
      </c>
      <c r="AM829" s="4" t="s">
        <v>139</v>
      </c>
      <c r="AN829" s="4" t="s">
        <v>140</v>
      </c>
      <c r="AO829" s="4" t="s">
        <v>141</v>
      </c>
      <c r="AP829" s="4" t="s">
        <v>116</v>
      </c>
      <c r="AQ829" s="4" t="s">
        <v>9876</v>
      </c>
      <c r="AR829" s="4" t="s">
        <v>76</v>
      </c>
      <c r="AS829" s="4" t="s">
        <v>1399</v>
      </c>
      <c r="AT829" s="4" t="s">
        <v>9877</v>
      </c>
      <c r="AU829" s="4" t="s">
        <v>1285</v>
      </c>
      <c r="AV829" s="4" t="s">
        <v>7855</v>
      </c>
      <c r="AW829" s="4" t="s">
        <v>1271</v>
      </c>
      <c r="AX829" s="4" t="s">
        <v>1400</v>
      </c>
      <c r="AY829" s="4" t="s">
        <v>1401</v>
      </c>
      <c r="AZ829" s="4" t="s">
        <v>1822</v>
      </c>
      <c r="BA829" s="4" t="s">
        <v>1403</v>
      </c>
      <c r="BB829" s="4" t="s">
        <v>1823</v>
      </c>
      <c r="BC829" s="4" t="s">
        <v>821</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9878</v>
      </c>
      <c r="B830" s="4" t="s">
        <v>112</v>
      </c>
      <c r="C830" s="29">
        <v>20241220</v>
      </c>
      <c r="D830" s="4" t="s">
        <v>9879</v>
      </c>
      <c r="E830" s="4" t="s">
        <v>9880</v>
      </c>
      <c r="F830" s="4" t="s">
        <v>9881</v>
      </c>
      <c r="G830" s="4" t="s">
        <v>116</v>
      </c>
      <c r="H830" s="4" t="s">
        <v>9882</v>
      </c>
      <c r="I830" s="4" t="s">
        <v>116</v>
      </c>
      <c r="J830" s="4" t="s">
        <v>116</v>
      </c>
      <c r="K830" s="4" t="s">
        <v>116</v>
      </c>
      <c r="L830" s="4" t="s">
        <v>116</v>
      </c>
      <c r="M830" s="5" t="s">
        <v>9883</v>
      </c>
      <c r="N830" s="5" t="s">
        <v>4616</v>
      </c>
      <c r="O830" s="4" t="s">
        <v>112</v>
      </c>
      <c r="P830" s="6" t="s">
        <v>122</v>
      </c>
      <c r="Q830" s="7" t="s">
        <v>122</v>
      </c>
      <c r="R830" s="7" t="s">
        <v>122</v>
      </c>
      <c r="S830" s="9" t="s">
        <v>9884</v>
      </c>
      <c r="T830" s="30">
        <v>9782746075269</v>
      </c>
      <c r="U830" s="4" t="s">
        <v>124</v>
      </c>
      <c r="V830" s="29">
        <v>9782746075078</v>
      </c>
      <c r="W830" s="4" t="s">
        <v>125</v>
      </c>
      <c r="X830" s="4" t="s">
        <v>126</v>
      </c>
      <c r="Y830" s="4" t="s">
        <v>112</v>
      </c>
      <c r="Z830" s="29">
        <v>2012</v>
      </c>
      <c r="AA830" s="4" t="s">
        <v>127</v>
      </c>
      <c r="AB830" s="4" t="s">
        <v>8438</v>
      </c>
      <c r="AC830" s="4" t="s">
        <v>129</v>
      </c>
      <c r="AD830" s="4" t="s">
        <v>130</v>
      </c>
      <c r="AE830" s="4" t="s">
        <v>131</v>
      </c>
      <c r="AF830" s="4" t="s">
        <v>132</v>
      </c>
      <c r="AG830" s="4" t="s">
        <v>133</v>
      </c>
      <c r="AH830" s="4" t="s">
        <v>134</v>
      </c>
      <c r="AI830" s="4" t="s">
        <v>135</v>
      </c>
      <c r="AJ830" s="4" t="s">
        <v>136</v>
      </c>
      <c r="AK830" s="4" t="s">
        <v>137</v>
      </c>
      <c r="AL830" s="4" t="s">
        <v>138</v>
      </c>
      <c r="AM830" s="4" t="s">
        <v>139</v>
      </c>
      <c r="AN830" s="4" t="s">
        <v>140</v>
      </c>
      <c r="AO830" s="4" t="s">
        <v>141</v>
      </c>
      <c r="AP830" s="4" t="s">
        <v>116</v>
      </c>
      <c r="AQ830" s="4" t="s">
        <v>9885</v>
      </c>
      <c r="AR830" s="4" t="s">
        <v>76</v>
      </c>
      <c r="AS830" s="4" t="s">
        <v>5624</v>
      </c>
      <c r="AT830" s="4" t="s">
        <v>3028</v>
      </c>
      <c r="AU830" s="4" t="s">
        <v>6723</v>
      </c>
      <c r="AV830" s="4" t="s">
        <v>9886</v>
      </c>
      <c r="AW830" s="4" t="s">
        <v>2181</v>
      </c>
      <c r="AX830" s="4" t="s">
        <v>2155</v>
      </c>
      <c r="AY830" s="4" t="s">
        <v>2417</v>
      </c>
      <c r="AZ830" s="4" t="s">
        <v>9887</v>
      </c>
      <c r="BA830" s="4" t="s">
        <v>5628</v>
      </c>
      <c r="BB830" s="4" t="s">
        <v>408</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9888</v>
      </c>
      <c r="B831" s="4" t="s">
        <v>112</v>
      </c>
      <c r="C831" s="29">
        <v>20241220</v>
      </c>
      <c r="D831" s="4" t="s">
        <v>9889</v>
      </c>
      <c r="E831" s="4" t="s">
        <v>2390</v>
      </c>
      <c r="F831" s="4" t="s">
        <v>1331</v>
      </c>
      <c r="G831" s="4" t="s">
        <v>116</v>
      </c>
      <c r="H831" s="4" t="s">
        <v>1332</v>
      </c>
      <c r="I831" s="4" t="s">
        <v>116</v>
      </c>
      <c r="J831" s="4" t="s">
        <v>116</v>
      </c>
      <c r="K831" s="4" t="s">
        <v>116</v>
      </c>
      <c r="L831" s="4" t="s">
        <v>116</v>
      </c>
      <c r="M831" s="5" t="s">
        <v>9883</v>
      </c>
      <c r="N831" s="5" t="s">
        <v>3441</v>
      </c>
      <c r="O831" s="4" t="s">
        <v>112</v>
      </c>
      <c r="P831" s="6" t="s">
        <v>122</v>
      </c>
      <c r="Q831" s="7" t="s">
        <v>122</v>
      </c>
      <c r="R831" s="7" t="s">
        <v>122</v>
      </c>
      <c r="S831" s="9" t="s">
        <v>9890</v>
      </c>
      <c r="T831" s="30">
        <v>9782746075399</v>
      </c>
      <c r="U831" s="4" t="s">
        <v>124</v>
      </c>
      <c r="V831" s="29">
        <v>9782746074446</v>
      </c>
      <c r="W831" s="4" t="s">
        <v>125</v>
      </c>
      <c r="X831" s="4" t="s">
        <v>126</v>
      </c>
      <c r="Y831" s="4" t="s">
        <v>112</v>
      </c>
      <c r="Z831" s="29">
        <v>2012</v>
      </c>
      <c r="AA831" s="4" t="s">
        <v>127</v>
      </c>
      <c r="AB831" s="4" t="s">
        <v>576</v>
      </c>
      <c r="AC831" s="4" t="s">
        <v>129</v>
      </c>
      <c r="AD831" s="4" t="s">
        <v>130</v>
      </c>
      <c r="AE831" s="4" t="s">
        <v>131</v>
      </c>
      <c r="AF831" s="4" t="s">
        <v>132</v>
      </c>
      <c r="AG831" s="4" t="s">
        <v>133</v>
      </c>
      <c r="AH831" s="4" t="s">
        <v>134</v>
      </c>
      <c r="AI831" s="4" t="s">
        <v>135</v>
      </c>
      <c r="AJ831" s="4" t="s">
        <v>136</v>
      </c>
      <c r="AK831" s="4" t="s">
        <v>137</v>
      </c>
      <c r="AL831" s="4" t="s">
        <v>138</v>
      </c>
      <c r="AM831" s="4" t="s">
        <v>139</v>
      </c>
      <c r="AN831" s="4" t="s">
        <v>140</v>
      </c>
      <c r="AO831" s="4" t="s">
        <v>141</v>
      </c>
      <c r="AP831" s="4" t="s">
        <v>116</v>
      </c>
      <c r="AQ831" s="4" t="s">
        <v>9891</v>
      </c>
      <c r="AR831" s="4" t="s">
        <v>76</v>
      </c>
      <c r="AS831" s="4" t="s">
        <v>3475</v>
      </c>
      <c r="AT831" s="4" t="s">
        <v>8857</v>
      </c>
      <c r="AU831" s="4" t="s">
        <v>2004</v>
      </c>
      <c r="AV831" s="4" t="s">
        <v>2208</v>
      </c>
      <c r="AW831" s="4" t="s">
        <v>3478</v>
      </c>
      <c r="AX831" s="4" t="s">
        <v>2209</v>
      </c>
      <c r="AY831" s="4" t="s">
        <v>2210</v>
      </c>
      <c r="AZ831" s="4" t="s">
        <v>2211</v>
      </c>
      <c r="BA831" s="4" t="s">
        <v>2212</v>
      </c>
      <c r="BB831" s="4" t="s">
        <v>9892</v>
      </c>
      <c r="BC831" s="4" t="s">
        <v>3482</v>
      </c>
      <c r="BD831" s="4" t="s">
        <v>1340</v>
      </c>
      <c r="BE831" s="4" t="s">
        <v>587</v>
      </c>
      <c r="BF831" s="4" t="s">
        <v>2216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9893</v>
      </c>
      <c r="B832" s="4" t="s">
        <v>112</v>
      </c>
      <c r="C832" s="29">
        <v>20241220</v>
      </c>
      <c r="D832" s="4" t="s">
        <v>9894</v>
      </c>
      <c r="E832" s="4" t="s">
        <v>116</v>
      </c>
      <c r="F832" s="4" t="s">
        <v>7602</v>
      </c>
      <c r="G832" s="4" t="s">
        <v>116</v>
      </c>
      <c r="H832" s="4" t="s">
        <v>7603</v>
      </c>
      <c r="I832" s="4" t="s">
        <v>116</v>
      </c>
      <c r="J832" s="4" t="s">
        <v>116</v>
      </c>
      <c r="K832" s="4" t="s">
        <v>116</v>
      </c>
      <c r="L832" s="4" t="s">
        <v>116</v>
      </c>
      <c r="M832" s="5" t="s">
        <v>9895</v>
      </c>
      <c r="N832" s="5" t="s">
        <v>1411</v>
      </c>
      <c r="O832" s="4" t="s">
        <v>112</v>
      </c>
      <c r="P832" s="6" t="s">
        <v>122</v>
      </c>
      <c r="Q832" s="7" t="s">
        <v>122</v>
      </c>
      <c r="R832" s="7" t="s">
        <v>122</v>
      </c>
      <c r="S832" s="9" t="s">
        <v>9896</v>
      </c>
      <c r="T832" s="30">
        <v>9782746073258</v>
      </c>
      <c r="U832" s="4" t="s">
        <v>124</v>
      </c>
      <c r="V832" s="29">
        <v>9782746072275</v>
      </c>
      <c r="W832" s="4" t="s">
        <v>125</v>
      </c>
      <c r="X832" s="4" t="s">
        <v>126</v>
      </c>
      <c r="Y832" s="4" t="s">
        <v>112</v>
      </c>
      <c r="Z832" s="29">
        <v>2012</v>
      </c>
      <c r="AA832" s="4" t="s">
        <v>127</v>
      </c>
      <c r="AB832" s="4" t="s">
        <v>914</v>
      </c>
      <c r="AC832" s="4" t="s">
        <v>129</v>
      </c>
      <c r="AD832" s="4" t="s">
        <v>130</v>
      </c>
      <c r="AE832" s="4" t="s">
        <v>131</v>
      </c>
      <c r="AF832" s="4" t="s">
        <v>132</v>
      </c>
      <c r="AG832" s="4" t="s">
        <v>133</v>
      </c>
      <c r="AH832" s="4" t="s">
        <v>134</v>
      </c>
      <c r="AI832" s="4" t="s">
        <v>135</v>
      </c>
      <c r="AJ832" s="4" t="s">
        <v>136</v>
      </c>
      <c r="AK832" s="4" t="s">
        <v>137</v>
      </c>
      <c r="AL832" s="4" t="s">
        <v>138</v>
      </c>
      <c r="AM832" s="4" t="s">
        <v>139</v>
      </c>
      <c r="AN832" s="4" t="s">
        <v>140</v>
      </c>
      <c r="AO832" s="4" t="s">
        <v>141</v>
      </c>
      <c r="AP832" s="4" t="s">
        <v>116</v>
      </c>
      <c r="AQ832" s="4" t="s">
        <v>9897</v>
      </c>
      <c r="AR832" s="4" t="s">
        <v>76</v>
      </c>
      <c r="AS832" s="4" t="s">
        <v>9898</v>
      </c>
      <c r="AT832" s="4" t="s">
        <v>7606</v>
      </c>
      <c r="AU832" s="4" t="s">
        <v>9899</v>
      </c>
      <c r="AV832" s="4" t="s">
        <v>7609</v>
      </c>
      <c r="AW832" s="4" t="s">
        <v>6922</v>
      </c>
      <c r="AX832" s="4" t="s">
        <v>7610</v>
      </c>
      <c r="AY832" s="4" t="s">
        <v>772</v>
      </c>
      <c r="AZ832" s="4" t="s">
        <v>7611</v>
      </c>
      <c r="BA832" s="4" t="s">
        <v>5523</v>
      </c>
      <c r="BB832" s="4" t="s">
        <v>6925</v>
      </c>
      <c r="BC832" s="4" t="s">
        <v>1075</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9900</v>
      </c>
      <c r="B833" s="4" t="s">
        <v>112</v>
      </c>
      <c r="C833" s="29">
        <v>20241220</v>
      </c>
      <c r="D833" s="4" t="s">
        <v>9901</v>
      </c>
      <c r="E833" s="4" t="s">
        <v>8184</v>
      </c>
      <c r="F833" s="4" t="s">
        <v>8185</v>
      </c>
      <c r="G833" s="4" t="s">
        <v>116</v>
      </c>
      <c r="H833" s="4" t="s">
        <v>306</v>
      </c>
      <c r="I833" s="4" t="s">
        <v>116</v>
      </c>
      <c r="J833" s="4" t="s">
        <v>116</v>
      </c>
      <c r="K833" s="4" t="s">
        <v>116</v>
      </c>
      <c r="L833" s="4" t="s">
        <v>116</v>
      </c>
      <c r="M833" s="5" t="s">
        <v>9902</v>
      </c>
      <c r="N833" s="5" t="s">
        <v>9903</v>
      </c>
      <c r="O833" s="4" t="s">
        <v>112</v>
      </c>
      <c r="P833" s="6" t="s">
        <v>122</v>
      </c>
      <c r="Q833" s="7" t="s">
        <v>122</v>
      </c>
      <c r="R833" s="7" t="s">
        <v>122</v>
      </c>
      <c r="S833" s="9" t="s">
        <v>9904</v>
      </c>
      <c r="T833" s="30">
        <v>9782746078024</v>
      </c>
      <c r="U833" s="4" t="s">
        <v>124</v>
      </c>
      <c r="V833" s="29">
        <v>9782746077676</v>
      </c>
      <c r="W833" s="4" t="s">
        <v>125</v>
      </c>
      <c r="X833" s="4" t="s">
        <v>126</v>
      </c>
      <c r="Y833" s="4" t="s">
        <v>112</v>
      </c>
      <c r="Z833" s="29">
        <v>2012</v>
      </c>
      <c r="AA833" s="4" t="s">
        <v>127</v>
      </c>
      <c r="AB833" s="4" t="s">
        <v>164</v>
      </c>
      <c r="AC833" s="4" t="s">
        <v>129</v>
      </c>
      <c r="AD833" s="4" t="s">
        <v>130</v>
      </c>
      <c r="AE833" s="4" t="s">
        <v>131</v>
      </c>
      <c r="AF833" s="4" t="s">
        <v>132</v>
      </c>
      <c r="AG833" s="4" t="s">
        <v>133</v>
      </c>
      <c r="AH833" s="4" t="s">
        <v>134</v>
      </c>
      <c r="AI833" s="4" t="s">
        <v>135</v>
      </c>
      <c r="AJ833" s="4" t="s">
        <v>136</v>
      </c>
      <c r="AK833" s="4" t="s">
        <v>137</v>
      </c>
      <c r="AL833" s="4" t="s">
        <v>138</v>
      </c>
      <c r="AM833" s="4" t="s">
        <v>139</v>
      </c>
      <c r="AN833" s="4" t="s">
        <v>140</v>
      </c>
      <c r="AO833" s="4" t="s">
        <v>141</v>
      </c>
      <c r="AP833" s="4" t="s">
        <v>116</v>
      </c>
      <c r="AQ833" s="4" t="s">
        <v>9905</v>
      </c>
      <c r="AR833" s="4" t="s">
        <v>76</v>
      </c>
      <c r="AS833" s="4" t="s">
        <v>310</v>
      </c>
      <c r="AT833" s="4" t="s">
        <v>7123</v>
      </c>
      <c r="AU833" s="4" t="s">
        <v>312</v>
      </c>
      <c r="AV833" s="4" t="s">
        <v>313</v>
      </c>
      <c r="AW833" s="4" t="s">
        <v>918</v>
      </c>
      <c r="AX833" s="4" t="s">
        <v>9906</v>
      </c>
      <c r="AY833" s="4" t="s">
        <v>8191</v>
      </c>
      <c r="AZ833" s="4" t="s">
        <v>116</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9907</v>
      </c>
      <c r="B834" s="4" t="s">
        <v>112</v>
      </c>
      <c r="C834" s="29">
        <v>20241220</v>
      </c>
      <c r="D834" s="4" t="s">
        <v>8434</v>
      </c>
      <c r="E834" s="4" t="s">
        <v>9548</v>
      </c>
      <c r="F834" s="4" t="s">
        <v>8464</v>
      </c>
      <c r="G834" s="4" t="s">
        <v>116</v>
      </c>
      <c r="H834" s="4" t="s">
        <v>8465</v>
      </c>
      <c r="I834" s="4" t="s">
        <v>116</v>
      </c>
      <c r="J834" s="4" t="s">
        <v>116</v>
      </c>
      <c r="K834" s="4" t="s">
        <v>116</v>
      </c>
      <c r="L834" s="4" t="s">
        <v>116</v>
      </c>
      <c r="M834" s="5" t="s">
        <v>9908</v>
      </c>
      <c r="N834" s="5" t="s">
        <v>9909</v>
      </c>
      <c r="O834" s="4" t="s">
        <v>112</v>
      </c>
      <c r="P834" s="6" t="s">
        <v>122</v>
      </c>
      <c r="Q834" s="7" t="s">
        <v>122</v>
      </c>
      <c r="R834" s="7" t="s">
        <v>122</v>
      </c>
      <c r="S834" s="9" t="s">
        <v>9910</v>
      </c>
      <c r="T834" s="30">
        <v>9782746077522</v>
      </c>
      <c r="U834" s="4" t="s">
        <v>124</v>
      </c>
      <c r="V834" s="29">
        <v>9782746077102</v>
      </c>
      <c r="W834" s="4" t="s">
        <v>125</v>
      </c>
      <c r="X834" s="4" t="s">
        <v>126</v>
      </c>
      <c r="Y834" s="4" t="s">
        <v>112</v>
      </c>
      <c r="Z834" s="29">
        <v>2012</v>
      </c>
      <c r="AA834" s="4" t="s">
        <v>127</v>
      </c>
      <c r="AB834" s="4" t="s">
        <v>164</v>
      </c>
      <c r="AC834" s="4" t="s">
        <v>129</v>
      </c>
      <c r="AD834" s="4" t="s">
        <v>130</v>
      </c>
      <c r="AE834" s="4" t="s">
        <v>131</v>
      </c>
      <c r="AF834" s="4" t="s">
        <v>132</v>
      </c>
      <c r="AG834" s="4" t="s">
        <v>133</v>
      </c>
      <c r="AH834" s="4" t="s">
        <v>134</v>
      </c>
      <c r="AI834" s="4" t="s">
        <v>135</v>
      </c>
      <c r="AJ834" s="4" t="s">
        <v>136</v>
      </c>
      <c r="AK834" s="4" t="s">
        <v>137</v>
      </c>
      <c r="AL834" s="4" t="s">
        <v>138</v>
      </c>
      <c r="AM834" s="4" t="s">
        <v>139</v>
      </c>
      <c r="AN834" s="4" t="s">
        <v>140</v>
      </c>
      <c r="AO834" s="4" t="s">
        <v>141</v>
      </c>
      <c r="AP834" s="4" t="s">
        <v>116</v>
      </c>
      <c r="AQ834" s="4" t="s">
        <v>9911</v>
      </c>
      <c r="AR834" s="4" t="s">
        <v>76</v>
      </c>
      <c r="AS834" s="4" t="s">
        <v>479</v>
      </c>
      <c r="AT834" s="4" t="s">
        <v>480</v>
      </c>
      <c r="AU834" s="4" t="s">
        <v>481</v>
      </c>
      <c r="AV834" s="4" t="s">
        <v>482</v>
      </c>
      <c r="AW834" s="4" t="s">
        <v>9912</v>
      </c>
      <c r="AX834" s="4" t="s">
        <v>483</v>
      </c>
      <c r="AY834" s="4" t="s">
        <v>484</v>
      </c>
      <c r="AZ834" s="4" t="s">
        <v>282</v>
      </c>
      <c r="BA834" s="4" t="s">
        <v>485</v>
      </c>
      <c r="BB834" s="4" t="s">
        <v>9913</v>
      </c>
      <c r="BC834" s="4" t="s">
        <v>486</v>
      </c>
      <c r="BD834" s="4" t="s">
        <v>487</v>
      </c>
      <c r="BE834" s="4" t="s">
        <v>488</v>
      </c>
      <c r="BF834" s="4" t="s">
        <v>489</v>
      </c>
      <c r="BG834" s="4" t="s">
        <v>490</v>
      </c>
      <c r="BH834" s="4" t="s">
        <v>492</v>
      </c>
      <c r="BI834" s="4" t="s">
        <v>4910</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9914</v>
      </c>
      <c r="B835" s="4" t="s">
        <v>112</v>
      </c>
      <c r="C835" s="29">
        <v>20241220</v>
      </c>
      <c r="D835" s="4" t="s">
        <v>9915</v>
      </c>
      <c r="E835" s="4" t="s">
        <v>9916</v>
      </c>
      <c r="F835" s="4" t="s">
        <v>9917</v>
      </c>
      <c r="G835" s="4" t="s">
        <v>116</v>
      </c>
      <c r="H835" s="4" t="s">
        <v>9918</v>
      </c>
      <c r="I835" s="4" t="s">
        <v>116</v>
      </c>
      <c r="J835" s="4" t="s">
        <v>116</v>
      </c>
      <c r="K835" s="4" t="s">
        <v>116</v>
      </c>
      <c r="L835" s="4" t="s">
        <v>116</v>
      </c>
      <c r="M835" s="5" t="s">
        <v>9908</v>
      </c>
      <c r="N835" s="5" t="s">
        <v>3368</v>
      </c>
      <c r="O835" s="4" t="s">
        <v>112</v>
      </c>
      <c r="P835" s="6" t="s">
        <v>122</v>
      </c>
      <c r="Q835" s="7" t="s">
        <v>122</v>
      </c>
      <c r="R835" s="7" t="s">
        <v>122</v>
      </c>
      <c r="S835" s="9" t="s">
        <v>9919</v>
      </c>
      <c r="T835" s="30">
        <v>9782746077591</v>
      </c>
      <c r="U835" s="4" t="s">
        <v>124</v>
      </c>
      <c r="V835" s="29">
        <v>9782746077201</v>
      </c>
      <c r="W835" s="4" t="s">
        <v>125</v>
      </c>
      <c r="X835" s="4" t="s">
        <v>126</v>
      </c>
      <c r="Y835" s="4" t="s">
        <v>112</v>
      </c>
      <c r="Z835" s="29">
        <v>2012</v>
      </c>
      <c r="AA835" s="4" t="s">
        <v>127</v>
      </c>
      <c r="AB835" s="4" t="s">
        <v>249</v>
      </c>
      <c r="AC835" s="4" t="s">
        <v>129</v>
      </c>
      <c r="AD835" s="4" t="s">
        <v>130</v>
      </c>
      <c r="AE835" s="4" t="s">
        <v>131</v>
      </c>
      <c r="AF835" s="4" t="s">
        <v>132</v>
      </c>
      <c r="AG835" s="4" t="s">
        <v>133</v>
      </c>
      <c r="AH835" s="4" t="s">
        <v>134</v>
      </c>
      <c r="AI835" s="4" t="s">
        <v>135</v>
      </c>
      <c r="AJ835" s="4" t="s">
        <v>136</v>
      </c>
      <c r="AK835" s="4" t="s">
        <v>137</v>
      </c>
      <c r="AL835" s="4" t="s">
        <v>138</v>
      </c>
      <c r="AM835" s="4" t="s">
        <v>139</v>
      </c>
      <c r="AN835" s="4" t="s">
        <v>140</v>
      </c>
      <c r="AO835" s="4" t="s">
        <v>141</v>
      </c>
      <c r="AP835" s="4" t="s">
        <v>116</v>
      </c>
      <c r="AQ835" s="4" t="s">
        <v>9920</v>
      </c>
      <c r="AR835" s="4" t="s">
        <v>76</v>
      </c>
      <c r="AS835" s="4" t="s">
        <v>9921</v>
      </c>
      <c r="AT835" s="4" t="s">
        <v>2772</v>
      </c>
      <c r="AU835" s="4" t="s">
        <v>9922</v>
      </c>
      <c r="AV835" s="4" t="s">
        <v>9923</v>
      </c>
      <c r="AW835" s="4" t="s">
        <v>4071</v>
      </c>
      <c r="AX835" s="4" t="s">
        <v>9924</v>
      </c>
      <c r="AY835" s="4" t="s">
        <v>9925</v>
      </c>
      <c r="AZ835" s="4" t="s">
        <v>9926</v>
      </c>
      <c r="BA835" s="4" t="s">
        <v>2209</v>
      </c>
      <c r="BB835" s="4" t="s">
        <v>2210</v>
      </c>
      <c r="BC835" s="4" t="s">
        <v>2211</v>
      </c>
      <c r="BD835" s="4" t="s">
        <v>2212</v>
      </c>
      <c r="BE835" s="4" t="s">
        <v>9927</v>
      </c>
      <c r="BF835" s="4" t="s">
        <v>1285</v>
      </c>
      <c r="BG835" s="4" t="s">
        <v>9928</v>
      </c>
      <c r="BH835" s="4" t="s">
        <v>9929</v>
      </c>
      <c r="BI835" s="4" t="s">
        <v>9930</v>
      </c>
      <c r="BJ835" s="4" t="s">
        <v>7296</v>
      </c>
      <c r="BK835" s="4" t="s">
        <v>5202</v>
      </c>
      <c r="BL835" s="4" t="s">
        <v>3067</v>
      </c>
      <c r="BM835" s="4" t="s">
        <v>9931</v>
      </c>
      <c r="BN835" s="4" t="s">
        <v>8583</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9932</v>
      </c>
      <c r="B836" s="4" t="s">
        <v>112</v>
      </c>
      <c r="C836" s="29">
        <v>20241220</v>
      </c>
      <c r="D836" s="4" t="s">
        <v>9933</v>
      </c>
      <c r="E836" s="4" t="s">
        <v>116</v>
      </c>
      <c r="F836" s="4" t="s">
        <v>5771</v>
      </c>
      <c r="G836" s="4" t="s">
        <v>116</v>
      </c>
      <c r="H836" s="4" t="s">
        <v>5772</v>
      </c>
      <c r="I836" s="4" t="s">
        <v>116</v>
      </c>
      <c r="J836" s="4" t="s">
        <v>116</v>
      </c>
      <c r="K836" s="4" t="s">
        <v>116</v>
      </c>
      <c r="L836" s="4" t="s">
        <v>116</v>
      </c>
      <c r="M836" s="5" t="s">
        <v>9883</v>
      </c>
      <c r="N836" s="5" t="s">
        <v>4547</v>
      </c>
      <c r="O836" s="4" t="s">
        <v>112</v>
      </c>
      <c r="P836" s="6" t="s">
        <v>122</v>
      </c>
      <c r="Q836" s="7" t="s">
        <v>122</v>
      </c>
      <c r="R836" s="7" t="s">
        <v>122</v>
      </c>
      <c r="S836" s="9" t="s">
        <v>9934</v>
      </c>
      <c r="T836" s="30">
        <v>9782746075412</v>
      </c>
      <c r="U836" s="4" t="s">
        <v>124</v>
      </c>
      <c r="V836" s="29">
        <v>9782746075016</v>
      </c>
      <c r="W836" s="4" t="s">
        <v>125</v>
      </c>
      <c r="X836" s="4" t="s">
        <v>126</v>
      </c>
      <c r="Y836" s="4" t="s">
        <v>112</v>
      </c>
      <c r="Z836" s="29">
        <v>2012</v>
      </c>
      <c r="AA836" s="4" t="s">
        <v>127</v>
      </c>
      <c r="AB836" s="4" t="s">
        <v>576</v>
      </c>
      <c r="AC836" s="4" t="s">
        <v>129</v>
      </c>
      <c r="AD836" s="4" t="s">
        <v>130</v>
      </c>
      <c r="AE836" s="4" t="s">
        <v>131</v>
      </c>
      <c r="AF836" s="4" t="s">
        <v>132</v>
      </c>
      <c r="AG836" s="4" t="s">
        <v>133</v>
      </c>
      <c r="AH836" s="4" t="s">
        <v>134</v>
      </c>
      <c r="AI836" s="4" t="s">
        <v>135</v>
      </c>
      <c r="AJ836" s="4" t="s">
        <v>136</v>
      </c>
      <c r="AK836" s="4" t="s">
        <v>137</v>
      </c>
      <c r="AL836" s="4" t="s">
        <v>138</v>
      </c>
      <c r="AM836" s="4" t="s">
        <v>139</v>
      </c>
      <c r="AN836" s="4" t="s">
        <v>140</v>
      </c>
      <c r="AO836" s="4" t="s">
        <v>141</v>
      </c>
      <c r="AP836" s="4" t="s">
        <v>116</v>
      </c>
      <c r="AQ836" s="4" t="s">
        <v>9935</v>
      </c>
      <c r="AR836" s="4" t="s">
        <v>76</v>
      </c>
      <c r="AS836" s="4" t="s">
        <v>2004</v>
      </c>
      <c r="AT836" s="4" t="s">
        <v>2208</v>
      </c>
      <c r="AU836" s="4" t="s">
        <v>5776</v>
      </c>
      <c r="AV836" s="4" t="s">
        <v>5777</v>
      </c>
      <c r="AW836" s="4" t="s">
        <v>2209</v>
      </c>
      <c r="AX836" s="4" t="s">
        <v>2210</v>
      </c>
      <c r="AY836" s="4" t="s">
        <v>2211</v>
      </c>
      <c r="AZ836" s="4" t="s">
        <v>2212</v>
      </c>
      <c r="BA836" s="4" t="s">
        <v>9936</v>
      </c>
      <c r="BB836" s="4" t="s">
        <v>2214</v>
      </c>
      <c r="BC836" s="4" t="s">
        <v>5779</v>
      </c>
      <c r="BD836" s="4" t="s">
        <v>5780</v>
      </c>
      <c r="BE836" s="4" t="s">
        <v>5781</v>
      </c>
      <c r="BF836" s="4" t="s">
        <v>2216</v>
      </c>
      <c r="BG836" s="4" t="s">
        <v>5782</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9937</v>
      </c>
      <c r="B837" s="4" t="s">
        <v>112</v>
      </c>
      <c r="C837" s="29">
        <v>20241220</v>
      </c>
      <c r="D837" s="4" t="s">
        <v>9938</v>
      </c>
      <c r="E837" s="4" t="s">
        <v>9939</v>
      </c>
      <c r="F837" s="4" t="s">
        <v>9940</v>
      </c>
      <c r="G837" s="4" t="s">
        <v>116</v>
      </c>
      <c r="H837" s="4" t="s">
        <v>9941</v>
      </c>
      <c r="I837" s="4" t="s">
        <v>9942</v>
      </c>
      <c r="J837" s="4" t="s">
        <v>116</v>
      </c>
      <c r="K837" s="4" t="s">
        <v>116</v>
      </c>
      <c r="L837" s="4" t="s">
        <v>116</v>
      </c>
      <c r="M837" s="5" t="s">
        <v>9908</v>
      </c>
      <c r="N837" s="5" t="s">
        <v>9943</v>
      </c>
      <c r="O837" s="4" t="s">
        <v>112</v>
      </c>
      <c r="P837" s="6" t="s">
        <v>122</v>
      </c>
      <c r="Q837" s="7" t="s">
        <v>122</v>
      </c>
      <c r="R837" s="7" t="s">
        <v>122</v>
      </c>
      <c r="S837" s="9" t="s">
        <v>9944</v>
      </c>
      <c r="T837" s="30">
        <v>9782746077461</v>
      </c>
      <c r="U837" s="4" t="s">
        <v>124</v>
      </c>
      <c r="V837" s="29">
        <v>9782746077171</v>
      </c>
      <c r="W837" s="4" t="s">
        <v>125</v>
      </c>
      <c r="X837" s="4" t="s">
        <v>126</v>
      </c>
      <c r="Y837" s="4" t="s">
        <v>112</v>
      </c>
      <c r="Z837" s="29">
        <v>2012</v>
      </c>
      <c r="AA837" s="4" t="s">
        <v>127</v>
      </c>
      <c r="AB837" s="4" t="s">
        <v>260</v>
      </c>
      <c r="AC837" s="4" t="s">
        <v>129</v>
      </c>
      <c r="AD837" s="4" t="s">
        <v>130</v>
      </c>
      <c r="AE837" s="4" t="s">
        <v>131</v>
      </c>
      <c r="AF837" s="4" t="s">
        <v>132</v>
      </c>
      <c r="AG837" s="4" t="s">
        <v>133</v>
      </c>
      <c r="AH837" s="4" t="s">
        <v>134</v>
      </c>
      <c r="AI837" s="4" t="s">
        <v>135</v>
      </c>
      <c r="AJ837" s="4" t="s">
        <v>136</v>
      </c>
      <c r="AK837" s="4" t="s">
        <v>137</v>
      </c>
      <c r="AL837" s="4" t="s">
        <v>138</v>
      </c>
      <c r="AM837" s="4" t="s">
        <v>139</v>
      </c>
      <c r="AN837" s="4" t="s">
        <v>140</v>
      </c>
      <c r="AO837" s="4" t="s">
        <v>141</v>
      </c>
      <c r="AP837" s="4" t="s">
        <v>116</v>
      </c>
      <c r="AQ837" s="4" t="s">
        <v>9945</v>
      </c>
      <c r="AR837" s="4" t="s">
        <v>76</v>
      </c>
      <c r="AS837" s="4" t="s">
        <v>9946</v>
      </c>
      <c r="AT837" s="4" t="s">
        <v>9946</v>
      </c>
      <c r="AU837" s="4" t="s">
        <v>9947</v>
      </c>
      <c r="AV837" s="4" t="s">
        <v>5670</v>
      </c>
      <c r="AW837" s="4" t="s">
        <v>5670</v>
      </c>
      <c r="AX837" s="4" t="s">
        <v>9948</v>
      </c>
      <c r="AY837" s="4" t="s">
        <v>9949</v>
      </c>
      <c r="AZ837" s="4" t="s">
        <v>9950</v>
      </c>
      <c r="BA837" s="4" t="s">
        <v>6960</v>
      </c>
      <c r="BB837" s="4" t="s">
        <v>9951</v>
      </c>
      <c r="BC837" s="4" t="s">
        <v>5685</v>
      </c>
      <c r="BD837" s="4" t="s">
        <v>9952</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9953</v>
      </c>
      <c r="B838" s="4" t="s">
        <v>112</v>
      </c>
      <c r="C838" s="29">
        <v>20241220</v>
      </c>
      <c r="D838" s="4" t="s">
        <v>9954</v>
      </c>
      <c r="E838" s="4" t="s">
        <v>9955</v>
      </c>
      <c r="F838" s="4" t="s">
        <v>9956</v>
      </c>
      <c r="G838" s="4" t="s">
        <v>116</v>
      </c>
      <c r="H838" s="4" t="s">
        <v>9957</v>
      </c>
      <c r="I838" s="4" t="s">
        <v>9958</v>
      </c>
      <c r="J838" s="4" t="s">
        <v>9959</v>
      </c>
      <c r="K838" s="4" t="s">
        <v>9960</v>
      </c>
      <c r="L838" s="4" t="s">
        <v>116</v>
      </c>
      <c r="M838" s="5" t="s">
        <v>9961</v>
      </c>
      <c r="N838" s="5" t="s">
        <v>9962</v>
      </c>
      <c r="O838" s="4" t="s">
        <v>112</v>
      </c>
      <c r="P838" s="6" t="s">
        <v>122</v>
      </c>
      <c r="Q838" s="7" t="s">
        <v>122</v>
      </c>
      <c r="R838" s="7" t="s">
        <v>122</v>
      </c>
      <c r="S838" s="9" t="s">
        <v>9963</v>
      </c>
      <c r="T838" s="30">
        <v>9782746075870</v>
      </c>
      <c r="U838" s="4" t="s">
        <v>124</v>
      </c>
      <c r="V838" s="29">
        <v>9782746075740</v>
      </c>
      <c r="W838" s="4" t="s">
        <v>125</v>
      </c>
      <c r="X838" s="4" t="s">
        <v>126</v>
      </c>
      <c r="Y838" s="4" t="s">
        <v>112</v>
      </c>
      <c r="Z838" s="29">
        <v>2012</v>
      </c>
      <c r="AA838" s="4" t="s">
        <v>127</v>
      </c>
      <c r="AB838" s="4" t="s">
        <v>876</v>
      </c>
      <c r="AC838" s="4" t="s">
        <v>129</v>
      </c>
      <c r="AD838" s="4" t="s">
        <v>130</v>
      </c>
      <c r="AE838" s="4" t="s">
        <v>131</v>
      </c>
      <c r="AF838" s="4" t="s">
        <v>132</v>
      </c>
      <c r="AG838" s="4" t="s">
        <v>133</v>
      </c>
      <c r="AH838" s="4" t="s">
        <v>134</v>
      </c>
      <c r="AI838" s="4" t="s">
        <v>135</v>
      </c>
      <c r="AJ838" s="4" t="s">
        <v>136</v>
      </c>
      <c r="AK838" s="4" t="s">
        <v>137</v>
      </c>
      <c r="AL838" s="4" t="s">
        <v>138</v>
      </c>
      <c r="AM838" s="4" t="s">
        <v>139</v>
      </c>
      <c r="AN838" s="4" t="s">
        <v>140</v>
      </c>
      <c r="AO838" s="4" t="s">
        <v>141</v>
      </c>
      <c r="AP838" s="4" t="s">
        <v>116</v>
      </c>
      <c r="AQ838" s="4" t="s">
        <v>9964</v>
      </c>
      <c r="AR838" s="4" t="s">
        <v>76</v>
      </c>
      <c r="AS838" s="4" t="s">
        <v>9965</v>
      </c>
      <c r="AT838" s="4" t="s">
        <v>9966</v>
      </c>
      <c r="AU838" s="4" t="s">
        <v>9967</v>
      </c>
      <c r="AV838" s="4" t="s">
        <v>9968</v>
      </c>
      <c r="AW838" s="4" t="s">
        <v>9969</v>
      </c>
      <c r="AX838" s="4" t="s">
        <v>9970</v>
      </c>
      <c r="AY838" s="4" t="s">
        <v>9971</v>
      </c>
      <c r="AZ838" s="4" t="s">
        <v>9972</v>
      </c>
      <c r="BA838" s="4" t="s">
        <v>2004</v>
      </c>
      <c r="BB838" s="4" t="s">
        <v>2004</v>
      </c>
      <c r="BC838" s="4" t="s">
        <v>9973</v>
      </c>
      <c r="BD838" s="4" t="s">
        <v>4681</v>
      </c>
      <c r="BE838" s="4" t="s">
        <v>3357</v>
      </c>
      <c r="BF838" s="4" t="s">
        <v>9974</v>
      </c>
      <c r="BG838" s="4" t="s">
        <v>9975</v>
      </c>
      <c r="BH838" s="4" t="s">
        <v>9976</v>
      </c>
      <c r="BI838" s="4" t="s">
        <v>3359</v>
      </c>
      <c r="BJ838" s="4" t="s">
        <v>3359</v>
      </c>
      <c r="BK838" s="4" t="s">
        <v>9977</v>
      </c>
      <c r="BL838" s="4" t="s">
        <v>9978</v>
      </c>
      <c r="BM838" s="4" t="s">
        <v>9979</v>
      </c>
      <c r="BN838" s="4" t="s">
        <v>9980</v>
      </c>
      <c r="BO838" s="4" t="s">
        <v>9981</v>
      </c>
      <c r="BP838" s="4" t="s">
        <v>9982</v>
      </c>
      <c r="BQ838" s="4" t="s">
        <v>9983</v>
      </c>
      <c r="BR838" s="4" t="s">
        <v>9984</v>
      </c>
      <c r="BS838" s="4" t="s">
        <v>9985</v>
      </c>
      <c r="BT838" s="4" t="s">
        <v>9986</v>
      </c>
      <c r="BU838" s="4" t="s">
        <v>9987</v>
      </c>
      <c r="BV838" s="4" t="s">
        <v>9988</v>
      </c>
      <c r="BW838" s="4" t="s">
        <v>9989</v>
      </c>
      <c r="BX838" s="4" t="s">
        <v>9990</v>
      </c>
      <c r="BY838" s="4" t="s">
        <v>9991</v>
      </c>
      <c r="BZ838" s="4" t="s">
        <v>9992</v>
      </c>
      <c r="CA838" s="4" t="s">
        <v>5485</v>
      </c>
    </row>
    <row r="839" spans="1:79" ht="20.100000000000001" customHeight="1" x14ac:dyDescent="0.2">
      <c r="A839" s="4" t="s">
        <v>9993</v>
      </c>
      <c r="B839" s="4" t="s">
        <v>112</v>
      </c>
      <c r="C839" s="29">
        <v>20241220</v>
      </c>
      <c r="D839" s="4" t="s">
        <v>9994</v>
      </c>
      <c r="E839" s="4" t="s">
        <v>9995</v>
      </c>
      <c r="F839" s="4" t="s">
        <v>9996</v>
      </c>
      <c r="G839" s="4" t="s">
        <v>116</v>
      </c>
      <c r="H839" s="4" t="s">
        <v>8045</v>
      </c>
      <c r="I839" s="4" t="s">
        <v>116</v>
      </c>
      <c r="J839" s="4" t="s">
        <v>116</v>
      </c>
      <c r="K839" s="4" t="s">
        <v>116</v>
      </c>
      <c r="L839" s="4" t="s">
        <v>116</v>
      </c>
      <c r="M839" s="5" t="s">
        <v>9895</v>
      </c>
      <c r="N839" s="5" t="s">
        <v>9997</v>
      </c>
      <c r="O839" s="4" t="s">
        <v>112</v>
      </c>
      <c r="P839" s="6" t="s">
        <v>122</v>
      </c>
      <c r="Q839" s="7" t="s">
        <v>122</v>
      </c>
      <c r="R839" s="7" t="s">
        <v>122</v>
      </c>
      <c r="S839" s="9" t="s">
        <v>9998</v>
      </c>
      <c r="T839" s="30">
        <v>9782746074262</v>
      </c>
      <c r="U839" s="4" t="s">
        <v>124</v>
      </c>
      <c r="V839" s="29">
        <v>9782746073586</v>
      </c>
      <c r="W839" s="4" t="s">
        <v>125</v>
      </c>
      <c r="X839" s="4" t="s">
        <v>126</v>
      </c>
      <c r="Y839" s="4" t="s">
        <v>112</v>
      </c>
      <c r="Z839" s="29">
        <v>2012</v>
      </c>
      <c r="AA839" s="4" t="s">
        <v>127</v>
      </c>
      <c r="AB839" s="4" t="s">
        <v>914</v>
      </c>
      <c r="AC839" s="4" t="s">
        <v>129</v>
      </c>
      <c r="AD839" s="4" t="s">
        <v>130</v>
      </c>
      <c r="AE839" s="4" t="s">
        <v>131</v>
      </c>
      <c r="AF839" s="4" t="s">
        <v>132</v>
      </c>
      <c r="AG839" s="4" t="s">
        <v>133</v>
      </c>
      <c r="AH839" s="4" t="s">
        <v>134</v>
      </c>
      <c r="AI839" s="4" t="s">
        <v>135</v>
      </c>
      <c r="AJ839" s="4" t="s">
        <v>136</v>
      </c>
      <c r="AK839" s="4" t="s">
        <v>137</v>
      </c>
      <c r="AL839" s="4" t="s">
        <v>138</v>
      </c>
      <c r="AM839" s="4" t="s">
        <v>139</v>
      </c>
      <c r="AN839" s="4" t="s">
        <v>140</v>
      </c>
      <c r="AO839" s="4" t="s">
        <v>141</v>
      </c>
      <c r="AP839" s="4" t="s">
        <v>116</v>
      </c>
      <c r="AQ839" s="4" t="s">
        <v>9999</v>
      </c>
      <c r="AR839" s="4" t="s">
        <v>76</v>
      </c>
      <c r="AS839" s="4" t="s">
        <v>6913</v>
      </c>
      <c r="AT839" s="4" t="s">
        <v>6914</v>
      </c>
      <c r="AU839" s="4" t="s">
        <v>6915</v>
      </c>
      <c r="AV839" s="4" t="s">
        <v>4809</v>
      </c>
      <c r="AW839" s="4" t="s">
        <v>6916</v>
      </c>
      <c r="AX839" s="4" t="s">
        <v>6917</v>
      </c>
      <c r="AY839" s="4" t="s">
        <v>6918</v>
      </c>
      <c r="AZ839" s="4" t="s">
        <v>6919</v>
      </c>
      <c r="BA839" s="4" t="s">
        <v>10000</v>
      </c>
      <c r="BB839" s="4" t="s">
        <v>6921</v>
      </c>
      <c r="BC839" s="4" t="s">
        <v>6922</v>
      </c>
      <c r="BD839" s="4" t="s">
        <v>772</v>
      </c>
      <c r="BE839" s="4" t="s">
        <v>6923</v>
      </c>
      <c r="BF839" s="4" t="s">
        <v>5523</v>
      </c>
      <c r="BG839" s="4" t="s">
        <v>6924</v>
      </c>
      <c r="BH839" s="4" t="s">
        <v>6925</v>
      </c>
      <c r="BI839" s="4" t="s">
        <v>6926</v>
      </c>
      <c r="BJ839" s="4" t="s">
        <v>6927</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10001</v>
      </c>
      <c r="B840" s="4" t="s">
        <v>112</v>
      </c>
      <c r="C840" s="29">
        <v>20241220</v>
      </c>
      <c r="D840" s="4" t="s">
        <v>10002</v>
      </c>
      <c r="E840" s="4" t="s">
        <v>10003</v>
      </c>
      <c r="F840" s="4" t="s">
        <v>10004</v>
      </c>
      <c r="G840" s="4" t="s">
        <v>116</v>
      </c>
      <c r="H840" s="4" t="s">
        <v>10005</v>
      </c>
      <c r="I840" s="4" t="s">
        <v>116</v>
      </c>
      <c r="J840" s="4" t="s">
        <v>116</v>
      </c>
      <c r="K840" s="4" t="s">
        <v>116</v>
      </c>
      <c r="L840" s="4" t="s">
        <v>116</v>
      </c>
      <c r="M840" s="5" t="s">
        <v>9873</v>
      </c>
      <c r="N840" s="5" t="s">
        <v>6430</v>
      </c>
      <c r="O840" s="4" t="s">
        <v>112</v>
      </c>
      <c r="P840" s="6" t="s">
        <v>122</v>
      </c>
      <c r="Q840" s="7" t="s">
        <v>122</v>
      </c>
      <c r="R840" s="7" t="s">
        <v>122</v>
      </c>
      <c r="S840" s="9" t="s">
        <v>10006</v>
      </c>
      <c r="T840" s="30">
        <v>9782746076761</v>
      </c>
      <c r="U840" s="4" t="s">
        <v>124</v>
      </c>
      <c r="V840" s="29">
        <v>9782746076495</v>
      </c>
      <c r="W840" s="4" t="s">
        <v>125</v>
      </c>
      <c r="X840" s="4" t="s">
        <v>126</v>
      </c>
      <c r="Y840" s="4" t="s">
        <v>112</v>
      </c>
      <c r="Z840" s="29">
        <v>2012</v>
      </c>
      <c r="AA840" s="4" t="s">
        <v>127</v>
      </c>
      <c r="AB840" s="4" t="s">
        <v>152</v>
      </c>
      <c r="AC840" s="4" t="s">
        <v>129</v>
      </c>
      <c r="AD840" s="4" t="s">
        <v>130</v>
      </c>
      <c r="AE840" s="4" t="s">
        <v>131</v>
      </c>
      <c r="AF840" s="4" t="s">
        <v>132</v>
      </c>
      <c r="AG840" s="4" t="s">
        <v>133</v>
      </c>
      <c r="AH840" s="4" t="s">
        <v>134</v>
      </c>
      <c r="AI840" s="4" t="s">
        <v>135</v>
      </c>
      <c r="AJ840" s="4" t="s">
        <v>136</v>
      </c>
      <c r="AK840" s="4" t="s">
        <v>137</v>
      </c>
      <c r="AL840" s="4" t="s">
        <v>138</v>
      </c>
      <c r="AM840" s="4" t="s">
        <v>139</v>
      </c>
      <c r="AN840" s="4" t="s">
        <v>140</v>
      </c>
      <c r="AO840" s="4" t="s">
        <v>141</v>
      </c>
      <c r="AP840" s="4" t="s">
        <v>116</v>
      </c>
      <c r="AQ840" s="4" t="s">
        <v>10007</v>
      </c>
      <c r="AR840" s="4" t="s">
        <v>76</v>
      </c>
      <c r="AS840" s="4" t="s">
        <v>679</v>
      </c>
      <c r="AT840" s="4" t="s">
        <v>1897</v>
      </c>
      <c r="AU840" s="4" t="s">
        <v>10008</v>
      </c>
      <c r="AV840" s="4" t="s">
        <v>10009</v>
      </c>
      <c r="AW840" s="4" t="s">
        <v>5678</v>
      </c>
      <c r="AX840" s="4" t="s">
        <v>567</v>
      </c>
      <c r="AY840" s="4" t="s">
        <v>8283</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10010</v>
      </c>
      <c r="B841" s="4" t="s">
        <v>112</v>
      </c>
      <c r="C841" s="29">
        <v>20241220</v>
      </c>
      <c r="D841" s="4" t="s">
        <v>10011</v>
      </c>
      <c r="E841" s="4" t="s">
        <v>116</v>
      </c>
      <c r="F841" s="4" t="s">
        <v>4643</v>
      </c>
      <c r="G841" s="4" t="s">
        <v>116</v>
      </c>
      <c r="H841" s="4" t="s">
        <v>2482</v>
      </c>
      <c r="I841" s="4" t="s">
        <v>116</v>
      </c>
      <c r="J841" s="4" t="s">
        <v>116</v>
      </c>
      <c r="K841" s="4" t="s">
        <v>116</v>
      </c>
      <c r="L841" s="4" t="s">
        <v>116</v>
      </c>
      <c r="M841" s="5" t="s">
        <v>9961</v>
      </c>
      <c r="N841" s="5" t="s">
        <v>3162</v>
      </c>
      <c r="O841" s="4" t="s">
        <v>112</v>
      </c>
      <c r="P841" s="6" t="s">
        <v>122</v>
      </c>
      <c r="Q841" s="7" t="s">
        <v>122</v>
      </c>
      <c r="R841" s="7" t="s">
        <v>122</v>
      </c>
      <c r="S841" s="9" t="s">
        <v>10012</v>
      </c>
      <c r="T841" s="30">
        <v>9782746076020</v>
      </c>
      <c r="U841" s="4" t="s">
        <v>124</v>
      </c>
      <c r="V841" s="29">
        <v>9782746075658</v>
      </c>
      <c r="W841" s="4" t="s">
        <v>125</v>
      </c>
      <c r="X841" s="4" t="s">
        <v>126</v>
      </c>
      <c r="Y841" s="4" t="s">
        <v>112</v>
      </c>
      <c r="Z841" s="29">
        <v>2012</v>
      </c>
      <c r="AA841" s="4" t="s">
        <v>127</v>
      </c>
      <c r="AB841" s="4" t="s">
        <v>249</v>
      </c>
      <c r="AC841" s="4" t="s">
        <v>129</v>
      </c>
      <c r="AD841" s="4" t="s">
        <v>130</v>
      </c>
      <c r="AE841" s="4" t="s">
        <v>131</v>
      </c>
      <c r="AF841" s="4" t="s">
        <v>132</v>
      </c>
      <c r="AG841" s="4" t="s">
        <v>133</v>
      </c>
      <c r="AH841" s="4" t="s">
        <v>134</v>
      </c>
      <c r="AI841" s="4" t="s">
        <v>135</v>
      </c>
      <c r="AJ841" s="4" t="s">
        <v>136</v>
      </c>
      <c r="AK841" s="4" t="s">
        <v>137</v>
      </c>
      <c r="AL841" s="4" t="s">
        <v>138</v>
      </c>
      <c r="AM841" s="4" t="s">
        <v>139</v>
      </c>
      <c r="AN841" s="4" t="s">
        <v>140</v>
      </c>
      <c r="AO841" s="4" t="s">
        <v>141</v>
      </c>
      <c r="AP841" s="4" t="s">
        <v>116</v>
      </c>
      <c r="AQ841" s="4" t="s">
        <v>10013</v>
      </c>
      <c r="AR841" s="4" t="s">
        <v>76</v>
      </c>
      <c r="AS841" s="4" t="s">
        <v>4646</v>
      </c>
      <c r="AT841" s="4" t="s">
        <v>4647</v>
      </c>
      <c r="AU841" s="4" t="s">
        <v>2004</v>
      </c>
      <c r="AV841" s="4" t="s">
        <v>2208</v>
      </c>
      <c r="AW841" s="4" t="s">
        <v>9535</v>
      </c>
      <c r="AX841" s="4" t="s">
        <v>4649</v>
      </c>
      <c r="AY841" s="4" t="s">
        <v>4650</v>
      </c>
      <c r="AZ841" s="4" t="s">
        <v>4651</v>
      </c>
      <c r="BA841" s="4" t="s">
        <v>2210</v>
      </c>
      <c r="BB841" s="4" t="s">
        <v>10014</v>
      </c>
      <c r="BC841" s="4" t="s">
        <v>6991</v>
      </c>
      <c r="BD841" s="4" t="s">
        <v>4653</v>
      </c>
      <c r="BE841" s="4" t="s">
        <v>4654</v>
      </c>
      <c r="BF841" s="4" t="s">
        <v>1637</v>
      </c>
      <c r="BG841" s="4" t="s">
        <v>4655</v>
      </c>
      <c r="BH841" s="4" t="s">
        <v>2216</v>
      </c>
      <c r="BI841" s="4" t="s">
        <v>1880</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10015</v>
      </c>
      <c r="B842" s="4" t="s">
        <v>112</v>
      </c>
      <c r="C842" s="29">
        <v>20241220</v>
      </c>
      <c r="D842" s="4" t="s">
        <v>10016</v>
      </c>
      <c r="E842" s="4" t="s">
        <v>10017</v>
      </c>
      <c r="F842" s="4" t="s">
        <v>2510</v>
      </c>
      <c r="G842" s="4" t="s">
        <v>116</v>
      </c>
      <c r="H842" s="4" t="s">
        <v>294</v>
      </c>
      <c r="I842" s="4" t="s">
        <v>116</v>
      </c>
      <c r="J842" s="4" t="s">
        <v>116</v>
      </c>
      <c r="K842" s="4" t="s">
        <v>116</v>
      </c>
      <c r="L842" s="4" t="s">
        <v>116</v>
      </c>
      <c r="M842" s="5" t="s">
        <v>9873</v>
      </c>
      <c r="N842" s="5" t="s">
        <v>767</v>
      </c>
      <c r="O842" s="4" t="s">
        <v>112</v>
      </c>
      <c r="P842" s="6" t="s">
        <v>122</v>
      </c>
      <c r="Q842" s="7" t="s">
        <v>122</v>
      </c>
      <c r="R842" s="7" t="s">
        <v>122</v>
      </c>
      <c r="S842" s="9" t="s">
        <v>10018</v>
      </c>
      <c r="T842" s="30">
        <v>9782746076860</v>
      </c>
      <c r="U842" s="4" t="s">
        <v>124</v>
      </c>
      <c r="V842" s="29">
        <v>9782746076532</v>
      </c>
      <c r="W842" s="4" t="s">
        <v>125</v>
      </c>
      <c r="X842" s="4" t="s">
        <v>126</v>
      </c>
      <c r="Y842" s="4" t="s">
        <v>112</v>
      </c>
      <c r="Z842" s="29">
        <v>2012</v>
      </c>
      <c r="AA842" s="4" t="s">
        <v>127</v>
      </c>
      <c r="AB842" s="4" t="s">
        <v>876</v>
      </c>
      <c r="AC842" s="4" t="s">
        <v>129</v>
      </c>
      <c r="AD842" s="4" t="s">
        <v>130</v>
      </c>
      <c r="AE842" s="4" t="s">
        <v>131</v>
      </c>
      <c r="AF842" s="4" t="s">
        <v>132</v>
      </c>
      <c r="AG842" s="4" t="s">
        <v>133</v>
      </c>
      <c r="AH842" s="4" t="s">
        <v>134</v>
      </c>
      <c r="AI842" s="4" t="s">
        <v>135</v>
      </c>
      <c r="AJ842" s="4" t="s">
        <v>136</v>
      </c>
      <c r="AK842" s="4" t="s">
        <v>137</v>
      </c>
      <c r="AL842" s="4" t="s">
        <v>138</v>
      </c>
      <c r="AM842" s="4" t="s">
        <v>139</v>
      </c>
      <c r="AN842" s="4" t="s">
        <v>140</v>
      </c>
      <c r="AO842" s="4" t="s">
        <v>141</v>
      </c>
      <c r="AP842" s="4" t="s">
        <v>116</v>
      </c>
      <c r="AQ842" s="4" t="s">
        <v>10019</v>
      </c>
      <c r="AR842" s="4" t="s">
        <v>76</v>
      </c>
      <c r="AS842" s="4" t="s">
        <v>3452</v>
      </c>
      <c r="AT842" s="4" t="s">
        <v>10020</v>
      </c>
      <c r="AU842" s="4" t="s">
        <v>1648</v>
      </c>
      <c r="AV842" s="4" t="s">
        <v>8814</v>
      </c>
      <c r="AW842" s="4" t="s">
        <v>10021</v>
      </c>
      <c r="AX842" s="4" t="s">
        <v>10022</v>
      </c>
      <c r="AY842" s="4" t="s">
        <v>10023</v>
      </c>
      <c r="AZ842" s="4" t="s">
        <v>10024</v>
      </c>
      <c r="BA842" s="4" t="s">
        <v>2004</v>
      </c>
      <c r="BB842" s="4" t="s">
        <v>6017</v>
      </c>
      <c r="BC842" s="4" t="s">
        <v>2862</v>
      </c>
      <c r="BD842" s="4" t="s">
        <v>10025</v>
      </c>
      <c r="BE842" s="4" t="s">
        <v>4211</v>
      </c>
      <c r="BF842" s="4" t="s">
        <v>10026</v>
      </c>
      <c r="BG842" s="4" t="s">
        <v>2520</v>
      </c>
      <c r="BH842" s="4" t="s">
        <v>2011</v>
      </c>
      <c r="BI842" s="4" t="s">
        <v>10027</v>
      </c>
      <c r="BJ842" s="4" t="s">
        <v>10028</v>
      </c>
      <c r="BK842" s="4" t="s">
        <v>10029</v>
      </c>
      <c r="BL842" s="4" t="s">
        <v>3648</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10030</v>
      </c>
      <c r="B843" s="4" t="s">
        <v>112</v>
      </c>
      <c r="C843" s="29">
        <v>20241220</v>
      </c>
      <c r="D843" s="4" t="s">
        <v>10031</v>
      </c>
      <c r="E843" s="4" t="s">
        <v>6715</v>
      </c>
      <c r="F843" s="4" t="s">
        <v>6716</v>
      </c>
      <c r="G843" s="4" t="s">
        <v>116</v>
      </c>
      <c r="H843" s="4" t="s">
        <v>6717</v>
      </c>
      <c r="I843" s="4" t="s">
        <v>116</v>
      </c>
      <c r="J843" s="4" t="s">
        <v>116</v>
      </c>
      <c r="K843" s="4" t="s">
        <v>116</v>
      </c>
      <c r="L843" s="4" t="s">
        <v>116</v>
      </c>
      <c r="M843" s="5" t="s">
        <v>9961</v>
      </c>
      <c r="N843" s="5" t="s">
        <v>1435</v>
      </c>
      <c r="O843" s="4" t="s">
        <v>112</v>
      </c>
      <c r="P843" s="6" t="s">
        <v>122</v>
      </c>
      <c r="Q843" s="7" t="s">
        <v>122</v>
      </c>
      <c r="R843" s="7" t="s">
        <v>122</v>
      </c>
      <c r="S843" s="9" t="s">
        <v>10032</v>
      </c>
      <c r="T843" s="30">
        <v>9782746075917</v>
      </c>
      <c r="U843" s="4" t="s">
        <v>124</v>
      </c>
      <c r="V843" s="29">
        <v>9782746075603</v>
      </c>
      <c r="W843" s="4" t="s">
        <v>125</v>
      </c>
      <c r="X843" s="4" t="s">
        <v>126</v>
      </c>
      <c r="Y843" s="4" t="s">
        <v>112</v>
      </c>
      <c r="Z843" s="29">
        <v>2012</v>
      </c>
      <c r="AA843" s="4" t="s">
        <v>127</v>
      </c>
      <c r="AB843" s="4" t="s">
        <v>164</v>
      </c>
      <c r="AC843" s="4" t="s">
        <v>129</v>
      </c>
      <c r="AD843" s="4" t="s">
        <v>130</v>
      </c>
      <c r="AE843" s="4" t="s">
        <v>131</v>
      </c>
      <c r="AF843" s="4" t="s">
        <v>132</v>
      </c>
      <c r="AG843" s="4" t="s">
        <v>133</v>
      </c>
      <c r="AH843" s="4" t="s">
        <v>134</v>
      </c>
      <c r="AI843" s="4" t="s">
        <v>135</v>
      </c>
      <c r="AJ843" s="4" t="s">
        <v>136</v>
      </c>
      <c r="AK843" s="4" t="s">
        <v>137</v>
      </c>
      <c r="AL843" s="4" t="s">
        <v>138</v>
      </c>
      <c r="AM843" s="4" t="s">
        <v>139</v>
      </c>
      <c r="AN843" s="4" t="s">
        <v>140</v>
      </c>
      <c r="AO843" s="4" t="s">
        <v>141</v>
      </c>
      <c r="AP843" s="4" t="s">
        <v>116</v>
      </c>
      <c r="AQ843" s="4" t="s">
        <v>10033</v>
      </c>
      <c r="AR843" s="4" t="s">
        <v>76</v>
      </c>
      <c r="AS843" s="4" t="s">
        <v>6721</v>
      </c>
      <c r="AT843" s="4" t="s">
        <v>6722</v>
      </c>
      <c r="AU843" s="4" t="s">
        <v>6710</v>
      </c>
      <c r="AV843" s="4" t="s">
        <v>6723</v>
      </c>
      <c r="AW843" s="4" t="s">
        <v>10034</v>
      </c>
      <c r="AX843" s="4" t="s">
        <v>5595</v>
      </c>
      <c r="AY843" s="4" t="s">
        <v>4829</v>
      </c>
      <c r="AZ843" s="4" t="s">
        <v>5683</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10035</v>
      </c>
      <c r="B844" s="4" t="s">
        <v>112</v>
      </c>
      <c r="C844" s="29">
        <v>20241220</v>
      </c>
      <c r="D844" s="4" t="s">
        <v>10036</v>
      </c>
      <c r="E844" s="4" t="s">
        <v>10037</v>
      </c>
      <c r="F844" s="4" t="s">
        <v>10038</v>
      </c>
      <c r="G844" s="4" t="s">
        <v>116</v>
      </c>
      <c r="H844" s="4" t="s">
        <v>10039</v>
      </c>
      <c r="I844" s="4" t="s">
        <v>116</v>
      </c>
      <c r="J844" s="4" t="s">
        <v>116</v>
      </c>
      <c r="K844" s="4" t="s">
        <v>116</v>
      </c>
      <c r="L844" s="4" t="s">
        <v>116</v>
      </c>
      <c r="M844" s="5" t="s">
        <v>9902</v>
      </c>
      <c r="N844" s="5" t="s">
        <v>7558</v>
      </c>
      <c r="O844" s="4" t="s">
        <v>112</v>
      </c>
      <c r="P844" s="6" t="s">
        <v>122</v>
      </c>
      <c r="Q844" s="7" t="s">
        <v>122</v>
      </c>
      <c r="R844" s="7" t="s">
        <v>122</v>
      </c>
      <c r="S844" s="9" t="s">
        <v>10040</v>
      </c>
      <c r="T844" s="30">
        <v>9782746077997</v>
      </c>
      <c r="U844" s="4" t="s">
        <v>124</v>
      </c>
      <c r="V844" s="29">
        <v>9782746077751</v>
      </c>
      <c r="W844" s="4" t="s">
        <v>125</v>
      </c>
      <c r="X844" s="4" t="s">
        <v>126</v>
      </c>
      <c r="Y844" s="4" t="s">
        <v>112</v>
      </c>
      <c r="Z844" s="29">
        <v>2012</v>
      </c>
      <c r="AA844" s="4" t="s">
        <v>127</v>
      </c>
      <c r="AB844" s="4" t="s">
        <v>260</v>
      </c>
      <c r="AC844" s="4" t="s">
        <v>129</v>
      </c>
      <c r="AD844" s="4" t="s">
        <v>130</v>
      </c>
      <c r="AE844" s="4" t="s">
        <v>131</v>
      </c>
      <c r="AF844" s="4" t="s">
        <v>132</v>
      </c>
      <c r="AG844" s="4" t="s">
        <v>133</v>
      </c>
      <c r="AH844" s="4" t="s">
        <v>134</v>
      </c>
      <c r="AI844" s="4" t="s">
        <v>135</v>
      </c>
      <c r="AJ844" s="4" t="s">
        <v>136</v>
      </c>
      <c r="AK844" s="4" t="s">
        <v>137</v>
      </c>
      <c r="AL844" s="4" t="s">
        <v>138</v>
      </c>
      <c r="AM844" s="4" t="s">
        <v>139</v>
      </c>
      <c r="AN844" s="4" t="s">
        <v>140</v>
      </c>
      <c r="AO844" s="4" t="s">
        <v>141</v>
      </c>
      <c r="AP844" s="4" t="s">
        <v>116</v>
      </c>
      <c r="AQ844" s="4" t="s">
        <v>10041</v>
      </c>
      <c r="AR844" s="4" t="s">
        <v>76</v>
      </c>
      <c r="AS844" s="4" t="s">
        <v>10042</v>
      </c>
      <c r="AT844" s="4" t="s">
        <v>10043</v>
      </c>
      <c r="AU844" s="4" t="s">
        <v>10044</v>
      </c>
      <c r="AV844" s="4" t="s">
        <v>10045</v>
      </c>
      <c r="AW844" s="4" t="s">
        <v>10046</v>
      </c>
      <c r="AX844" s="4" t="s">
        <v>10047</v>
      </c>
      <c r="AY844" s="4" t="s">
        <v>116</v>
      </c>
      <c r="AZ844" s="4" t="s">
        <v>116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10048</v>
      </c>
      <c r="B845" s="4" t="s">
        <v>112</v>
      </c>
      <c r="C845" s="29">
        <v>20241220</v>
      </c>
      <c r="D845" s="4" t="s">
        <v>10049</v>
      </c>
      <c r="E845" s="4" t="s">
        <v>10050</v>
      </c>
      <c r="F845" s="4" t="s">
        <v>8352</v>
      </c>
      <c r="G845" s="4" t="s">
        <v>116</v>
      </c>
      <c r="H845" s="4" t="s">
        <v>7704</v>
      </c>
      <c r="I845" s="4" t="s">
        <v>116</v>
      </c>
      <c r="J845" s="4" t="s">
        <v>116</v>
      </c>
      <c r="K845" s="4" t="s">
        <v>116</v>
      </c>
      <c r="L845" s="4" t="s">
        <v>116</v>
      </c>
      <c r="M845" s="5" t="s">
        <v>10051</v>
      </c>
      <c r="N845" s="5" t="s">
        <v>10052</v>
      </c>
      <c r="O845" s="4" t="s">
        <v>112</v>
      </c>
      <c r="P845" s="6" t="s">
        <v>122</v>
      </c>
      <c r="Q845" s="7" t="s">
        <v>122</v>
      </c>
      <c r="R845" s="7" t="s">
        <v>122</v>
      </c>
      <c r="S845" s="9" t="s">
        <v>10053</v>
      </c>
      <c r="T845" s="30">
        <v>9782746074767</v>
      </c>
      <c r="U845" s="4" t="s">
        <v>124</v>
      </c>
      <c r="V845" s="29">
        <v>9782746074101</v>
      </c>
      <c r="W845" s="4" t="s">
        <v>125</v>
      </c>
      <c r="X845" s="4" t="s">
        <v>126</v>
      </c>
      <c r="Y845" s="4" t="s">
        <v>112</v>
      </c>
      <c r="Z845" s="29">
        <v>2012</v>
      </c>
      <c r="AA845" s="4" t="s">
        <v>127</v>
      </c>
      <c r="AB845" s="4" t="s">
        <v>152</v>
      </c>
      <c r="AC845" s="4" t="s">
        <v>129</v>
      </c>
      <c r="AD845" s="4" t="s">
        <v>130</v>
      </c>
      <c r="AE845" s="4" t="s">
        <v>131</v>
      </c>
      <c r="AF845" s="4" t="s">
        <v>132</v>
      </c>
      <c r="AG845" s="4" t="s">
        <v>133</v>
      </c>
      <c r="AH845" s="4" t="s">
        <v>134</v>
      </c>
      <c r="AI845" s="4" t="s">
        <v>135</v>
      </c>
      <c r="AJ845" s="4" t="s">
        <v>136</v>
      </c>
      <c r="AK845" s="4" t="s">
        <v>137</v>
      </c>
      <c r="AL845" s="4" t="s">
        <v>138</v>
      </c>
      <c r="AM845" s="4" t="s">
        <v>139</v>
      </c>
      <c r="AN845" s="4" t="s">
        <v>140</v>
      </c>
      <c r="AO845" s="4" t="s">
        <v>141</v>
      </c>
      <c r="AP845" s="4" t="s">
        <v>116</v>
      </c>
      <c r="AQ845" s="4" t="s">
        <v>10054</v>
      </c>
      <c r="AR845" s="4" t="s">
        <v>76</v>
      </c>
      <c r="AS845" s="4" t="s">
        <v>7575</v>
      </c>
      <c r="AT845" s="4" t="s">
        <v>680</v>
      </c>
      <c r="AU845" s="4" t="s">
        <v>2862</v>
      </c>
      <c r="AV845" s="4" t="s">
        <v>10055</v>
      </c>
      <c r="AW845" s="4" t="s">
        <v>684</v>
      </c>
      <c r="AX845" s="4" t="s">
        <v>683</v>
      </c>
      <c r="AY845" s="4" t="s">
        <v>10056</v>
      </c>
      <c r="AZ845" s="4" t="s">
        <v>10057</v>
      </c>
      <c r="BA845" s="4" t="s">
        <v>10058</v>
      </c>
      <c r="BB845" s="4" t="s">
        <v>2654</v>
      </c>
      <c r="BC845" s="4" t="s">
        <v>10059</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10060</v>
      </c>
      <c r="B846" s="4" t="s">
        <v>112</v>
      </c>
      <c r="C846" s="29">
        <v>20241220</v>
      </c>
      <c r="D846" s="4" t="s">
        <v>10061</v>
      </c>
      <c r="E846" s="4" t="s">
        <v>10062</v>
      </c>
      <c r="F846" s="4" t="s">
        <v>10063</v>
      </c>
      <c r="G846" s="4" t="s">
        <v>116</v>
      </c>
      <c r="H846" s="4" t="s">
        <v>10064</v>
      </c>
      <c r="I846" s="4" t="s">
        <v>1294</v>
      </c>
      <c r="J846" s="4" t="s">
        <v>116</v>
      </c>
      <c r="K846" s="4" t="s">
        <v>116</v>
      </c>
      <c r="L846" s="4" t="s">
        <v>116</v>
      </c>
      <c r="M846" s="5" t="s">
        <v>10051</v>
      </c>
      <c r="N846" s="5" t="s">
        <v>247</v>
      </c>
      <c r="O846" s="4" t="s">
        <v>112</v>
      </c>
      <c r="P846" s="6" t="s">
        <v>122</v>
      </c>
      <c r="Q846" s="7" t="s">
        <v>122</v>
      </c>
      <c r="R846" s="7" t="s">
        <v>122</v>
      </c>
      <c r="S846" s="9" t="s">
        <v>10065</v>
      </c>
      <c r="T846" s="30">
        <v>9782746074682</v>
      </c>
      <c r="U846" s="4" t="s">
        <v>124</v>
      </c>
      <c r="V846" s="29">
        <v>9782746074088</v>
      </c>
      <c r="W846" s="4" t="s">
        <v>125</v>
      </c>
      <c r="X846" s="4" t="s">
        <v>126</v>
      </c>
      <c r="Y846" s="4" t="s">
        <v>112</v>
      </c>
      <c r="Z846" s="29">
        <v>2012</v>
      </c>
      <c r="AA846" s="4" t="s">
        <v>127</v>
      </c>
      <c r="AB846" s="4" t="s">
        <v>385</v>
      </c>
      <c r="AC846" s="4" t="s">
        <v>129</v>
      </c>
      <c r="AD846" s="4" t="s">
        <v>130</v>
      </c>
      <c r="AE846" s="4" t="s">
        <v>131</v>
      </c>
      <c r="AF846" s="4" t="s">
        <v>132</v>
      </c>
      <c r="AG846" s="4" t="s">
        <v>133</v>
      </c>
      <c r="AH846" s="4" t="s">
        <v>134</v>
      </c>
      <c r="AI846" s="4" t="s">
        <v>135</v>
      </c>
      <c r="AJ846" s="4" t="s">
        <v>136</v>
      </c>
      <c r="AK846" s="4" t="s">
        <v>137</v>
      </c>
      <c r="AL846" s="4" t="s">
        <v>138</v>
      </c>
      <c r="AM846" s="4" t="s">
        <v>139</v>
      </c>
      <c r="AN846" s="4" t="s">
        <v>140</v>
      </c>
      <c r="AO846" s="4" t="s">
        <v>141</v>
      </c>
      <c r="AP846" s="4" t="s">
        <v>116</v>
      </c>
      <c r="AQ846" s="4" t="s">
        <v>10066</v>
      </c>
      <c r="AR846" s="4" t="s">
        <v>76</v>
      </c>
      <c r="AS846" s="4" t="s">
        <v>1299</v>
      </c>
      <c r="AT846" s="4" t="s">
        <v>5007</v>
      </c>
      <c r="AU846" s="4" t="s">
        <v>2004</v>
      </c>
      <c r="AV846" s="4" t="s">
        <v>4681</v>
      </c>
      <c r="AW846" s="4" t="s">
        <v>10067</v>
      </c>
      <c r="AX846" s="4" t="s">
        <v>10068</v>
      </c>
      <c r="AY846" s="4" t="s">
        <v>6261</v>
      </c>
      <c r="AZ846" s="4" t="s">
        <v>10069</v>
      </c>
      <c r="BA846" s="4" t="s">
        <v>10070</v>
      </c>
      <c r="BB846" s="4" t="s">
        <v>10071</v>
      </c>
      <c r="BC846" s="4" t="s">
        <v>5486</v>
      </c>
      <c r="BD846" s="4" t="s">
        <v>5487</v>
      </c>
      <c r="BE846" s="4" t="s">
        <v>4686</v>
      </c>
      <c r="BF846" s="4" t="s">
        <v>10072</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10073</v>
      </c>
      <c r="B847" s="4" t="s">
        <v>112</v>
      </c>
      <c r="C847" s="29">
        <v>20241220</v>
      </c>
      <c r="D847" s="4" t="s">
        <v>5544</v>
      </c>
      <c r="E847" s="4" t="s">
        <v>116</v>
      </c>
      <c r="F847" s="4" t="s">
        <v>330</v>
      </c>
      <c r="G847" s="4" t="s">
        <v>116</v>
      </c>
      <c r="H847" s="4" t="s">
        <v>331</v>
      </c>
      <c r="I847" s="4" t="s">
        <v>116</v>
      </c>
      <c r="J847" s="4" t="s">
        <v>116</v>
      </c>
      <c r="K847" s="4" t="s">
        <v>116</v>
      </c>
      <c r="L847" s="4" t="s">
        <v>116</v>
      </c>
      <c r="M847" s="5" t="s">
        <v>9902</v>
      </c>
      <c r="N847" s="5" t="s">
        <v>162</v>
      </c>
      <c r="O847" s="4" t="s">
        <v>112</v>
      </c>
      <c r="P847" s="6" t="s">
        <v>122</v>
      </c>
      <c r="Q847" s="7" t="s">
        <v>122</v>
      </c>
      <c r="R847" s="7" t="s">
        <v>122</v>
      </c>
      <c r="S847" s="9" t="s">
        <v>10074</v>
      </c>
      <c r="T847" s="30">
        <v>9782746078048</v>
      </c>
      <c r="U847" s="4" t="s">
        <v>124</v>
      </c>
      <c r="V847" s="29">
        <v>9782746077768</v>
      </c>
      <c r="W847" s="4" t="s">
        <v>125</v>
      </c>
      <c r="X847" s="4" t="s">
        <v>126</v>
      </c>
      <c r="Y847" s="4" t="s">
        <v>112</v>
      </c>
      <c r="Z847" s="29">
        <v>2012</v>
      </c>
      <c r="AA847" s="4" t="s">
        <v>127</v>
      </c>
      <c r="AB847" s="4" t="s">
        <v>249</v>
      </c>
      <c r="AC847" s="4" t="s">
        <v>129</v>
      </c>
      <c r="AD847" s="4" t="s">
        <v>130</v>
      </c>
      <c r="AE847" s="4" t="s">
        <v>131</v>
      </c>
      <c r="AF847" s="4" t="s">
        <v>132</v>
      </c>
      <c r="AG847" s="4" t="s">
        <v>133</v>
      </c>
      <c r="AH847" s="4" t="s">
        <v>134</v>
      </c>
      <c r="AI847" s="4" t="s">
        <v>135</v>
      </c>
      <c r="AJ847" s="4" t="s">
        <v>136</v>
      </c>
      <c r="AK847" s="4" t="s">
        <v>137</v>
      </c>
      <c r="AL847" s="4" t="s">
        <v>138</v>
      </c>
      <c r="AM847" s="4" t="s">
        <v>139</v>
      </c>
      <c r="AN847" s="4" t="s">
        <v>140</v>
      </c>
      <c r="AO847" s="4" t="s">
        <v>141</v>
      </c>
      <c r="AP847" s="4" t="s">
        <v>116</v>
      </c>
      <c r="AQ847" s="4" t="s">
        <v>10075</v>
      </c>
      <c r="AR847" s="4" t="s">
        <v>76</v>
      </c>
      <c r="AS847" s="4" t="s">
        <v>2426</v>
      </c>
      <c r="AT847" s="4" t="s">
        <v>5549</v>
      </c>
      <c r="AU847" s="4" t="s">
        <v>5550</v>
      </c>
      <c r="AV847" s="4" t="s">
        <v>2488</v>
      </c>
      <c r="AW847" s="4" t="s">
        <v>5551</v>
      </c>
      <c r="AX847" s="4" t="s">
        <v>10076</v>
      </c>
      <c r="AY847" s="4" t="s">
        <v>1869</v>
      </c>
      <c r="AZ847" s="4" t="s">
        <v>2491</v>
      </c>
      <c r="BA847" s="4" t="s">
        <v>5553</v>
      </c>
      <c r="BB847" s="4" t="s">
        <v>2429</v>
      </c>
      <c r="BC847" s="4" t="s">
        <v>2088</v>
      </c>
      <c r="BD847" s="4" t="s">
        <v>2766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10077</v>
      </c>
      <c r="B848" s="4" t="s">
        <v>112</v>
      </c>
      <c r="C848" s="29">
        <v>20241220</v>
      </c>
      <c r="D848" s="4" t="s">
        <v>10078</v>
      </c>
      <c r="E848" s="4" t="s">
        <v>8854</v>
      </c>
      <c r="F848" s="4" t="s">
        <v>1331</v>
      </c>
      <c r="G848" s="4" t="s">
        <v>116</v>
      </c>
      <c r="H848" s="4" t="s">
        <v>1332</v>
      </c>
      <c r="I848" s="4" t="s">
        <v>116</v>
      </c>
      <c r="J848" s="4" t="s">
        <v>116</v>
      </c>
      <c r="K848" s="4" t="s">
        <v>116</v>
      </c>
      <c r="L848" s="4" t="s">
        <v>116</v>
      </c>
      <c r="M848" s="5" t="s">
        <v>10079</v>
      </c>
      <c r="N848" s="5" t="s">
        <v>10080</v>
      </c>
      <c r="O848" s="4" t="s">
        <v>112</v>
      </c>
      <c r="P848" s="6" t="s">
        <v>122</v>
      </c>
      <c r="Q848" s="7" t="s">
        <v>122</v>
      </c>
      <c r="R848" s="7" t="s">
        <v>122</v>
      </c>
      <c r="S848" s="9" t="s">
        <v>10081</v>
      </c>
      <c r="T848" s="30">
        <v>9782746074897</v>
      </c>
      <c r="U848" s="4" t="s">
        <v>124</v>
      </c>
      <c r="V848" s="29">
        <v>9782746073975</v>
      </c>
      <c r="W848" s="4" t="s">
        <v>125</v>
      </c>
      <c r="X848" s="4" t="s">
        <v>126</v>
      </c>
      <c r="Y848" s="4" t="s">
        <v>112</v>
      </c>
      <c r="Z848" s="29">
        <v>2012</v>
      </c>
      <c r="AA848" s="4" t="s">
        <v>127</v>
      </c>
      <c r="AB848" s="4" t="s">
        <v>576</v>
      </c>
      <c r="AC848" s="4" t="s">
        <v>129</v>
      </c>
      <c r="AD848" s="4" t="s">
        <v>130</v>
      </c>
      <c r="AE848" s="4" t="s">
        <v>131</v>
      </c>
      <c r="AF848" s="4" t="s">
        <v>132</v>
      </c>
      <c r="AG848" s="4" t="s">
        <v>133</v>
      </c>
      <c r="AH848" s="4" t="s">
        <v>134</v>
      </c>
      <c r="AI848" s="4" t="s">
        <v>135</v>
      </c>
      <c r="AJ848" s="4" t="s">
        <v>136</v>
      </c>
      <c r="AK848" s="4" t="s">
        <v>137</v>
      </c>
      <c r="AL848" s="4" t="s">
        <v>138</v>
      </c>
      <c r="AM848" s="4" t="s">
        <v>139</v>
      </c>
      <c r="AN848" s="4" t="s">
        <v>140</v>
      </c>
      <c r="AO848" s="4" t="s">
        <v>141</v>
      </c>
      <c r="AP848" s="4" t="s">
        <v>116</v>
      </c>
      <c r="AQ848" s="4" t="s">
        <v>10082</v>
      </c>
      <c r="AR848" s="4" t="s">
        <v>76</v>
      </c>
      <c r="AS848" s="4" t="s">
        <v>8626</v>
      </c>
      <c r="AT848" s="4" t="s">
        <v>2203</v>
      </c>
      <c r="AU848" s="4" t="s">
        <v>2204</v>
      </c>
      <c r="AV848" s="4" t="s">
        <v>2205</v>
      </c>
      <c r="AW848" s="4" t="s">
        <v>2206</v>
      </c>
      <c r="AX848" s="4" t="s">
        <v>10083</v>
      </c>
      <c r="AY848" s="4" t="s">
        <v>2207</v>
      </c>
      <c r="AZ848" s="4" t="s">
        <v>2004</v>
      </c>
      <c r="BA848" s="4" t="s">
        <v>2208</v>
      </c>
      <c r="BB848" s="4" t="s">
        <v>2209</v>
      </c>
      <c r="BC848" s="4" t="s">
        <v>2210</v>
      </c>
      <c r="BD848" s="4" t="s">
        <v>2211</v>
      </c>
      <c r="BE848" s="4" t="s">
        <v>2212</v>
      </c>
      <c r="BF848" s="4" t="s">
        <v>10084</v>
      </c>
      <c r="BG848" s="4" t="s">
        <v>9783</v>
      </c>
      <c r="BH848" s="4" t="s">
        <v>2214</v>
      </c>
      <c r="BI848" s="4" t="s">
        <v>2215</v>
      </c>
      <c r="BJ848" s="4" t="s">
        <v>184</v>
      </c>
      <c r="BK848" s="4" t="s">
        <v>2216</v>
      </c>
      <c r="BL848" s="4" t="s">
        <v>9440</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10085</v>
      </c>
      <c r="B849" s="4" t="s">
        <v>112</v>
      </c>
      <c r="C849" s="29">
        <v>20241220</v>
      </c>
      <c r="D849" s="4" t="s">
        <v>10086</v>
      </c>
      <c r="E849" s="4" t="s">
        <v>116</v>
      </c>
      <c r="F849" s="4" t="s">
        <v>3890</v>
      </c>
      <c r="G849" s="4" t="s">
        <v>116</v>
      </c>
      <c r="H849" s="4" t="s">
        <v>381</v>
      </c>
      <c r="I849" s="4" t="s">
        <v>116</v>
      </c>
      <c r="J849" s="4" t="s">
        <v>116</v>
      </c>
      <c r="K849" s="4" t="s">
        <v>116</v>
      </c>
      <c r="L849" s="4" t="s">
        <v>116</v>
      </c>
      <c r="M849" s="5" t="s">
        <v>9873</v>
      </c>
      <c r="N849" s="5" t="s">
        <v>954</v>
      </c>
      <c r="O849" s="4" t="s">
        <v>112</v>
      </c>
      <c r="P849" s="6" t="s">
        <v>122</v>
      </c>
      <c r="Q849" s="7" t="s">
        <v>122</v>
      </c>
      <c r="R849" s="7" t="s">
        <v>122</v>
      </c>
      <c r="S849" s="9" t="s">
        <v>10087</v>
      </c>
      <c r="T849" s="30">
        <v>9782746076983</v>
      </c>
      <c r="U849" s="4" t="s">
        <v>124</v>
      </c>
      <c r="V849" s="29">
        <v>9782746076129</v>
      </c>
      <c r="W849" s="4" t="s">
        <v>125</v>
      </c>
      <c r="X849" s="4" t="s">
        <v>126</v>
      </c>
      <c r="Y849" s="4" t="s">
        <v>112</v>
      </c>
      <c r="Z849" s="29">
        <v>2012</v>
      </c>
      <c r="AA849" s="4" t="s">
        <v>127</v>
      </c>
      <c r="AB849" s="4" t="s">
        <v>249</v>
      </c>
      <c r="AC849" s="4" t="s">
        <v>129</v>
      </c>
      <c r="AD849" s="4" t="s">
        <v>130</v>
      </c>
      <c r="AE849" s="4" t="s">
        <v>131</v>
      </c>
      <c r="AF849" s="4" t="s">
        <v>132</v>
      </c>
      <c r="AG849" s="4" t="s">
        <v>133</v>
      </c>
      <c r="AH849" s="4" t="s">
        <v>134</v>
      </c>
      <c r="AI849" s="4" t="s">
        <v>135</v>
      </c>
      <c r="AJ849" s="4" t="s">
        <v>136</v>
      </c>
      <c r="AK849" s="4" t="s">
        <v>137</v>
      </c>
      <c r="AL849" s="4" t="s">
        <v>138</v>
      </c>
      <c r="AM849" s="4" t="s">
        <v>139</v>
      </c>
      <c r="AN849" s="4" t="s">
        <v>140</v>
      </c>
      <c r="AO849" s="4" t="s">
        <v>141</v>
      </c>
      <c r="AP849" s="4" t="s">
        <v>116</v>
      </c>
      <c r="AQ849" s="4" t="s">
        <v>10088</v>
      </c>
      <c r="AR849" s="4" t="s">
        <v>76</v>
      </c>
      <c r="AS849" s="4" t="s">
        <v>10089</v>
      </c>
      <c r="AT849" s="4" t="s">
        <v>10090</v>
      </c>
      <c r="AU849" s="4" t="s">
        <v>10091</v>
      </c>
      <c r="AV849" s="4" t="s">
        <v>10092</v>
      </c>
      <c r="AW849" s="4" t="s">
        <v>10093</v>
      </c>
      <c r="AX849" s="4" t="s">
        <v>10094</v>
      </c>
      <c r="AY849" s="4" t="s">
        <v>10095</v>
      </c>
      <c r="AZ849" s="4" t="s">
        <v>2004</v>
      </c>
      <c r="BA849" s="4" t="s">
        <v>10096</v>
      </c>
      <c r="BB849" s="4" t="s">
        <v>10097</v>
      </c>
      <c r="BC849" s="4" t="s">
        <v>10098</v>
      </c>
      <c r="BD849" s="4" t="s">
        <v>10099</v>
      </c>
      <c r="BE849" s="4" t="s">
        <v>2926</v>
      </c>
      <c r="BF849" s="4" t="s">
        <v>10100</v>
      </c>
      <c r="BG849" s="4" t="s">
        <v>10101</v>
      </c>
      <c r="BH849" s="4" t="s">
        <v>10102</v>
      </c>
      <c r="BI849" s="4" t="s">
        <v>8909</v>
      </c>
      <c r="BJ849" s="4" t="s">
        <v>7773</v>
      </c>
      <c r="BK849" s="4" t="s">
        <v>10103</v>
      </c>
      <c r="BL849" s="4" t="s">
        <v>8482</v>
      </c>
      <c r="BM849" s="4" t="s">
        <v>10104</v>
      </c>
      <c r="BN849" s="4" t="s">
        <v>10105</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10106</v>
      </c>
      <c r="B850" s="4" t="s">
        <v>112</v>
      </c>
      <c r="C850" s="29">
        <v>20241220</v>
      </c>
      <c r="D850" s="4" t="s">
        <v>10107</v>
      </c>
      <c r="E850" s="4" t="s">
        <v>10108</v>
      </c>
      <c r="F850" s="4" t="s">
        <v>10109</v>
      </c>
      <c r="G850" s="4" t="s">
        <v>116</v>
      </c>
      <c r="H850" s="4" t="s">
        <v>10110</v>
      </c>
      <c r="I850" s="4" t="s">
        <v>116</v>
      </c>
      <c r="J850" s="4" t="s">
        <v>116</v>
      </c>
      <c r="K850" s="4" t="s">
        <v>116</v>
      </c>
      <c r="L850" s="4" t="s">
        <v>116</v>
      </c>
      <c r="M850" s="5" t="s">
        <v>10079</v>
      </c>
      <c r="N850" s="5" t="s">
        <v>1644</v>
      </c>
      <c r="O850" s="4" t="s">
        <v>112</v>
      </c>
      <c r="P850" s="6" t="s">
        <v>122</v>
      </c>
      <c r="Q850" s="7" t="s">
        <v>122</v>
      </c>
      <c r="R850" s="7" t="s">
        <v>122</v>
      </c>
      <c r="S850" s="9" t="s">
        <v>10111</v>
      </c>
      <c r="T850" s="30">
        <v>9782746074842</v>
      </c>
      <c r="U850" s="4" t="s">
        <v>124</v>
      </c>
      <c r="V850" s="29">
        <v>9782746074538</v>
      </c>
      <c r="W850" s="4" t="s">
        <v>125</v>
      </c>
      <c r="X850" s="4" t="s">
        <v>126</v>
      </c>
      <c r="Y850" s="4" t="s">
        <v>112</v>
      </c>
      <c r="Z850" s="29">
        <v>2012</v>
      </c>
      <c r="AA850" s="4" t="s">
        <v>127</v>
      </c>
      <c r="AB850" s="4" t="s">
        <v>260</v>
      </c>
      <c r="AC850" s="4" t="s">
        <v>129</v>
      </c>
      <c r="AD850" s="4" t="s">
        <v>130</v>
      </c>
      <c r="AE850" s="4" t="s">
        <v>131</v>
      </c>
      <c r="AF850" s="4" t="s">
        <v>132</v>
      </c>
      <c r="AG850" s="4" t="s">
        <v>133</v>
      </c>
      <c r="AH850" s="4" t="s">
        <v>134</v>
      </c>
      <c r="AI850" s="4" t="s">
        <v>135</v>
      </c>
      <c r="AJ850" s="4" t="s">
        <v>136</v>
      </c>
      <c r="AK850" s="4" t="s">
        <v>137</v>
      </c>
      <c r="AL850" s="4" t="s">
        <v>138</v>
      </c>
      <c r="AM850" s="4" t="s">
        <v>139</v>
      </c>
      <c r="AN850" s="4" t="s">
        <v>140</v>
      </c>
      <c r="AO850" s="4" t="s">
        <v>141</v>
      </c>
      <c r="AP850" s="4" t="s">
        <v>116</v>
      </c>
      <c r="AQ850" s="4" t="s">
        <v>10112</v>
      </c>
      <c r="AR850" s="4" t="s">
        <v>76</v>
      </c>
      <c r="AS850" s="4" t="s">
        <v>6015</v>
      </c>
      <c r="AT850" s="4" t="s">
        <v>10113</v>
      </c>
      <c r="AU850" s="4" t="s">
        <v>1910</v>
      </c>
      <c r="AV850" s="4" t="s">
        <v>7435</v>
      </c>
      <c r="AW850" s="4" t="s">
        <v>116</v>
      </c>
      <c r="AX850" s="4" t="s">
        <v>116</v>
      </c>
      <c r="AY850" s="4" t="s">
        <v>116</v>
      </c>
      <c r="AZ850" s="4" t="s">
        <v>116</v>
      </c>
      <c r="BA850" s="4" t="s">
        <v>116</v>
      </c>
      <c r="BB850" s="4" t="s">
        <v>116</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10114</v>
      </c>
      <c r="B851" s="4" t="s">
        <v>112</v>
      </c>
      <c r="C851" s="29">
        <v>20241220</v>
      </c>
      <c r="D851" s="4" t="s">
        <v>10115</v>
      </c>
      <c r="E851" s="4" t="s">
        <v>8184</v>
      </c>
      <c r="F851" s="4" t="s">
        <v>8185</v>
      </c>
      <c r="G851" s="4" t="s">
        <v>116</v>
      </c>
      <c r="H851" s="4" t="s">
        <v>306</v>
      </c>
      <c r="I851" s="4" t="s">
        <v>116</v>
      </c>
      <c r="J851" s="4" t="s">
        <v>116</v>
      </c>
      <c r="K851" s="4" t="s">
        <v>116</v>
      </c>
      <c r="L851" s="4" t="s">
        <v>116</v>
      </c>
      <c r="M851" s="5" t="s">
        <v>9883</v>
      </c>
      <c r="N851" s="5" t="s">
        <v>2107</v>
      </c>
      <c r="O851" s="4" t="s">
        <v>112</v>
      </c>
      <c r="P851" s="6" t="s">
        <v>122</v>
      </c>
      <c r="Q851" s="7" t="s">
        <v>122</v>
      </c>
      <c r="R851" s="7" t="s">
        <v>122</v>
      </c>
      <c r="S851" s="9" t="s">
        <v>10116</v>
      </c>
      <c r="T851" s="30">
        <v>9782746075276</v>
      </c>
      <c r="U851" s="4" t="s">
        <v>124</v>
      </c>
      <c r="V851" s="29">
        <v>9782746075108</v>
      </c>
      <c r="W851" s="4" t="s">
        <v>125</v>
      </c>
      <c r="X851" s="4" t="s">
        <v>126</v>
      </c>
      <c r="Y851" s="4" t="s">
        <v>112</v>
      </c>
      <c r="Z851" s="29">
        <v>2012</v>
      </c>
      <c r="AA851" s="4" t="s">
        <v>127</v>
      </c>
      <c r="AB851" s="4" t="s">
        <v>164</v>
      </c>
      <c r="AC851" s="4" t="s">
        <v>129</v>
      </c>
      <c r="AD851" s="4" t="s">
        <v>130</v>
      </c>
      <c r="AE851" s="4" t="s">
        <v>131</v>
      </c>
      <c r="AF851" s="4" t="s">
        <v>132</v>
      </c>
      <c r="AG851" s="4" t="s">
        <v>133</v>
      </c>
      <c r="AH851" s="4" t="s">
        <v>134</v>
      </c>
      <c r="AI851" s="4" t="s">
        <v>135</v>
      </c>
      <c r="AJ851" s="4" t="s">
        <v>136</v>
      </c>
      <c r="AK851" s="4" t="s">
        <v>137</v>
      </c>
      <c r="AL851" s="4" t="s">
        <v>138</v>
      </c>
      <c r="AM851" s="4" t="s">
        <v>139</v>
      </c>
      <c r="AN851" s="4" t="s">
        <v>140</v>
      </c>
      <c r="AO851" s="4" t="s">
        <v>141</v>
      </c>
      <c r="AP851" s="4" t="s">
        <v>116</v>
      </c>
      <c r="AQ851" s="4" t="s">
        <v>10117</v>
      </c>
      <c r="AR851" s="4" t="s">
        <v>76</v>
      </c>
      <c r="AS851" s="4" t="s">
        <v>310</v>
      </c>
      <c r="AT851" s="4" t="s">
        <v>311</v>
      </c>
      <c r="AU851" s="4" t="s">
        <v>312</v>
      </c>
      <c r="AV851" s="4" t="s">
        <v>313</v>
      </c>
      <c r="AW851" s="4" t="s">
        <v>314</v>
      </c>
      <c r="AX851" s="4" t="s">
        <v>10118</v>
      </c>
      <c r="AY851" s="4" t="s">
        <v>316</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10119</v>
      </c>
      <c r="B852" s="4" t="s">
        <v>112</v>
      </c>
      <c r="C852" s="29">
        <v>20241220</v>
      </c>
      <c r="D852" s="4" t="s">
        <v>6729</v>
      </c>
      <c r="E852" s="4" t="s">
        <v>10120</v>
      </c>
      <c r="F852" s="4" t="s">
        <v>10121</v>
      </c>
      <c r="G852" s="4" t="s">
        <v>116</v>
      </c>
      <c r="H852" s="4" t="s">
        <v>10122</v>
      </c>
      <c r="I852" s="4" t="s">
        <v>116</v>
      </c>
      <c r="J852" s="4" t="s">
        <v>116</v>
      </c>
      <c r="K852" s="4" t="s">
        <v>116</v>
      </c>
      <c r="L852" s="4" t="s">
        <v>116</v>
      </c>
      <c r="M852" s="5" t="s">
        <v>9961</v>
      </c>
      <c r="N852" s="5" t="s">
        <v>5929</v>
      </c>
      <c r="O852" s="4" t="s">
        <v>112</v>
      </c>
      <c r="P852" s="6" t="s">
        <v>122</v>
      </c>
      <c r="Q852" s="7" t="s">
        <v>122</v>
      </c>
      <c r="R852" s="7" t="s">
        <v>122</v>
      </c>
      <c r="S852" s="9" t="s">
        <v>10123</v>
      </c>
      <c r="T852" s="30">
        <v>9782746075979</v>
      </c>
      <c r="U852" s="4" t="s">
        <v>124</v>
      </c>
      <c r="V852" s="29">
        <v>9782746075702</v>
      </c>
      <c r="W852" s="4" t="s">
        <v>125</v>
      </c>
      <c r="X852" s="4" t="s">
        <v>126</v>
      </c>
      <c r="Y852" s="4" t="s">
        <v>112</v>
      </c>
      <c r="Z852" s="29">
        <v>2012</v>
      </c>
      <c r="AA852" s="4" t="s">
        <v>127</v>
      </c>
      <c r="AB852" s="4" t="s">
        <v>9289</v>
      </c>
      <c r="AC852" s="4" t="s">
        <v>129</v>
      </c>
      <c r="AD852" s="4" t="s">
        <v>130</v>
      </c>
      <c r="AE852" s="4" t="s">
        <v>131</v>
      </c>
      <c r="AF852" s="4" t="s">
        <v>132</v>
      </c>
      <c r="AG852" s="4" t="s">
        <v>133</v>
      </c>
      <c r="AH852" s="4" t="s">
        <v>134</v>
      </c>
      <c r="AI852" s="4" t="s">
        <v>135</v>
      </c>
      <c r="AJ852" s="4" t="s">
        <v>136</v>
      </c>
      <c r="AK852" s="4" t="s">
        <v>137</v>
      </c>
      <c r="AL852" s="4" t="s">
        <v>138</v>
      </c>
      <c r="AM852" s="4" t="s">
        <v>139</v>
      </c>
      <c r="AN852" s="4" t="s">
        <v>140</v>
      </c>
      <c r="AO852" s="4" t="s">
        <v>141</v>
      </c>
      <c r="AP852" s="4" t="s">
        <v>116</v>
      </c>
      <c r="AQ852" s="4" t="s">
        <v>10124</v>
      </c>
      <c r="AR852" s="4" t="s">
        <v>76</v>
      </c>
      <c r="AS852" s="4" t="s">
        <v>9185</v>
      </c>
      <c r="AT852" s="4" t="s">
        <v>10125</v>
      </c>
      <c r="AU852" s="4" t="s">
        <v>6736</v>
      </c>
      <c r="AV852" s="4" t="s">
        <v>10126</v>
      </c>
      <c r="AW852" s="4" t="s">
        <v>10127</v>
      </c>
      <c r="AX852" s="4" t="s">
        <v>10128</v>
      </c>
      <c r="AY852" s="4" t="s">
        <v>10129</v>
      </c>
      <c r="AZ852" s="4" t="s">
        <v>6742</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10130</v>
      </c>
      <c r="B853" s="4" t="s">
        <v>112</v>
      </c>
      <c r="C853" s="29">
        <v>20241220</v>
      </c>
      <c r="D853" s="4" t="s">
        <v>10131</v>
      </c>
      <c r="E853" s="4" t="s">
        <v>10132</v>
      </c>
      <c r="F853" s="4" t="s">
        <v>718</v>
      </c>
      <c r="G853" s="4" t="s">
        <v>116</v>
      </c>
      <c r="H853" s="4" t="s">
        <v>719</v>
      </c>
      <c r="I853" s="4" t="s">
        <v>116</v>
      </c>
      <c r="J853" s="4" t="s">
        <v>116</v>
      </c>
      <c r="K853" s="4" t="s">
        <v>116</v>
      </c>
      <c r="L853" s="4" t="s">
        <v>116</v>
      </c>
      <c r="M853" s="5" t="s">
        <v>10051</v>
      </c>
      <c r="N853" s="5" t="s">
        <v>9549</v>
      </c>
      <c r="O853" s="4" t="s">
        <v>112</v>
      </c>
      <c r="P853" s="6" t="s">
        <v>122</v>
      </c>
      <c r="Q853" s="7" t="s">
        <v>122</v>
      </c>
      <c r="R853" s="7" t="s">
        <v>122</v>
      </c>
      <c r="S853" s="9" t="s">
        <v>10133</v>
      </c>
      <c r="T853" s="30">
        <v>9782746074781</v>
      </c>
      <c r="U853" s="4" t="s">
        <v>124</v>
      </c>
      <c r="V853" s="29">
        <v>9782746074187</v>
      </c>
      <c r="W853" s="4" t="s">
        <v>125</v>
      </c>
      <c r="X853" s="4" t="s">
        <v>126</v>
      </c>
      <c r="Y853" s="4" t="s">
        <v>112</v>
      </c>
      <c r="Z853" s="29">
        <v>2012</v>
      </c>
      <c r="AA853" s="4" t="s">
        <v>127</v>
      </c>
      <c r="AB853" s="4" t="s">
        <v>152</v>
      </c>
      <c r="AC853" s="4" t="s">
        <v>129</v>
      </c>
      <c r="AD853" s="4" t="s">
        <v>130</v>
      </c>
      <c r="AE853" s="4" t="s">
        <v>131</v>
      </c>
      <c r="AF853" s="4" t="s">
        <v>132</v>
      </c>
      <c r="AG853" s="4" t="s">
        <v>133</v>
      </c>
      <c r="AH853" s="4" t="s">
        <v>134</v>
      </c>
      <c r="AI853" s="4" t="s">
        <v>135</v>
      </c>
      <c r="AJ853" s="4" t="s">
        <v>136</v>
      </c>
      <c r="AK853" s="4" t="s">
        <v>137</v>
      </c>
      <c r="AL853" s="4" t="s">
        <v>138</v>
      </c>
      <c r="AM853" s="4" t="s">
        <v>139</v>
      </c>
      <c r="AN853" s="4" t="s">
        <v>140</v>
      </c>
      <c r="AO853" s="4" t="s">
        <v>141</v>
      </c>
      <c r="AP853" s="4" t="s">
        <v>116</v>
      </c>
      <c r="AQ853" s="4" t="s">
        <v>10134</v>
      </c>
      <c r="AR853" s="4" t="s">
        <v>76</v>
      </c>
      <c r="AS853" s="4" t="s">
        <v>6984</v>
      </c>
      <c r="AT853" s="4" t="s">
        <v>10135</v>
      </c>
      <c r="AU853" s="4" t="s">
        <v>10136</v>
      </c>
      <c r="AV853" s="4" t="s">
        <v>5678</v>
      </c>
      <c r="AW853" s="4" t="s">
        <v>8994</v>
      </c>
      <c r="AX853" s="4" t="s">
        <v>10137</v>
      </c>
      <c r="AY853" s="4" t="s">
        <v>116</v>
      </c>
      <c r="AZ853" s="4" t="s">
        <v>116</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10138</v>
      </c>
      <c r="B854" s="4" t="s">
        <v>112</v>
      </c>
      <c r="C854" s="29">
        <v>20241220</v>
      </c>
      <c r="D854" s="4" t="s">
        <v>8434</v>
      </c>
      <c r="E854" s="4" t="s">
        <v>10139</v>
      </c>
      <c r="F854" s="4" t="s">
        <v>702</v>
      </c>
      <c r="G854" s="4" t="s">
        <v>116</v>
      </c>
      <c r="H854" s="4" t="s">
        <v>703</v>
      </c>
      <c r="I854" s="4" t="s">
        <v>116</v>
      </c>
      <c r="J854" s="4" t="s">
        <v>116</v>
      </c>
      <c r="K854" s="4" t="s">
        <v>116</v>
      </c>
      <c r="L854" s="4" t="s">
        <v>116</v>
      </c>
      <c r="M854" s="5" t="s">
        <v>9908</v>
      </c>
      <c r="N854" s="5" t="s">
        <v>5244</v>
      </c>
      <c r="O854" s="4" t="s">
        <v>112</v>
      </c>
      <c r="P854" s="6" t="s">
        <v>122</v>
      </c>
      <c r="Q854" s="7" t="s">
        <v>122</v>
      </c>
      <c r="R854" s="7" t="s">
        <v>122</v>
      </c>
      <c r="S854" s="9" t="s">
        <v>10140</v>
      </c>
      <c r="T854" s="30">
        <v>9782746077614</v>
      </c>
      <c r="U854" s="4" t="s">
        <v>124</v>
      </c>
      <c r="V854" s="29">
        <v>9782746077164</v>
      </c>
      <c r="W854" s="4" t="s">
        <v>125</v>
      </c>
      <c r="X854" s="4" t="s">
        <v>126</v>
      </c>
      <c r="Y854" s="4" t="s">
        <v>112</v>
      </c>
      <c r="Z854" s="29">
        <v>2012</v>
      </c>
      <c r="AA854" s="4" t="s">
        <v>127</v>
      </c>
      <c r="AB854" s="4" t="s">
        <v>8438</v>
      </c>
      <c r="AC854" s="4" t="s">
        <v>129</v>
      </c>
      <c r="AD854" s="4" t="s">
        <v>130</v>
      </c>
      <c r="AE854" s="4" t="s">
        <v>131</v>
      </c>
      <c r="AF854" s="4" t="s">
        <v>132</v>
      </c>
      <c r="AG854" s="4" t="s">
        <v>133</v>
      </c>
      <c r="AH854" s="4" t="s">
        <v>134</v>
      </c>
      <c r="AI854" s="4" t="s">
        <v>135</v>
      </c>
      <c r="AJ854" s="4" t="s">
        <v>136</v>
      </c>
      <c r="AK854" s="4" t="s">
        <v>137</v>
      </c>
      <c r="AL854" s="4" t="s">
        <v>138</v>
      </c>
      <c r="AM854" s="4" t="s">
        <v>139</v>
      </c>
      <c r="AN854" s="4" t="s">
        <v>140</v>
      </c>
      <c r="AO854" s="4" t="s">
        <v>141</v>
      </c>
      <c r="AP854" s="4" t="s">
        <v>116</v>
      </c>
      <c r="AQ854" s="4" t="s">
        <v>10141</v>
      </c>
      <c r="AR854" s="4" t="s">
        <v>76</v>
      </c>
      <c r="AS854" s="4" t="s">
        <v>479</v>
      </c>
      <c r="AT854" s="4" t="s">
        <v>706</v>
      </c>
      <c r="AU854" s="4" t="s">
        <v>482</v>
      </c>
      <c r="AV854" s="4" t="s">
        <v>9912</v>
      </c>
      <c r="AW854" s="4" t="s">
        <v>707</v>
      </c>
      <c r="AX854" s="4" t="s">
        <v>681</v>
      </c>
      <c r="AY854" s="4" t="s">
        <v>484</v>
      </c>
      <c r="AZ854" s="4" t="s">
        <v>708</v>
      </c>
      <c r="BA854" s="4" t="s">
        <v>282</v>
      </c>
      <c r="BB854" s="4" t="s">
        <v>709</v>
      </c>
      <c r="BC854" s="4" t="s">
        <v>5248</v>
      </c>
      <c r="BD854" s="4" t="s">
        <v>711</v>
      </c>
      <c r="BE854" s="4" t="s">
        <v>485</v>
      </c>
      <c r="BF854" s="4" t="s">
        <v>10142</v>
      </c>
      <c r="BG854" s="4" t="s">
        <v>487</v>
      </c>
      <c r="BH854" s="4" t="s">
        <v>712</v>
      </c>
      <c r="BI854" s="4" t="s">
        <v>9525</v>
      </c>
      <c r="BJ854" s="4" t="s">
        <v>713</v>
      </c>
      <c r="BK854" s="4" t="s">
        <v>714</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10143</v>
      </c>
      <c r="B855" s="4" t="s">
        <v>112</v>
      </c>
      <c r="C855" s="29">
        <v>20241220</v>
      </c>
      <c r="D855" s="4" t="s">
        <v>10144</v>
      </c>
      <c r="E855" s="4" t="s">
        <v>10145</v>
      </c>
      <c r="F855" s="4" t="s">
        <v>10146</v>
      </c>
      <c r="G855" s="4" t="s">
        <v>116</v>
      </c>
      <c r="H855" s="4" t="s">
        <v>6623</v>
      </c>
      <c r="I855" s="4" t="s">
        <v>10147</v>
      </c>
      <c r="J855" s="4" t="s">
        <v>116</v>
      </c>
      <c r="K855" s="4" t="s">
        <v>116</v>
      </c>
      <c r="L855" s="4" t="s">
        <v>116</v>
      </c>
      <c r="M855" s="5" t="s">
        <v>9873</v>
      </c>
      <c r="N855" s="5" t="s">
        <v>5600</v>
      </c>
      <c r="O855" s="4" t="s">
        <v>112</v>
      </c>
      <c r="P855" s="6" t="s">
        <v>122</v>
      </c>
      <c r="Q855" s="7" t="s">
        <v>122</v>
      </c>
      <c r="R855" s="7" t="s">
        <v>122</v>
      </c>
      <c r="S855" s="9" t="s">
        <v>10148</v>
      </c>
      <c r="T855" s="30">
        <v>9782746076822</v>
      </c>
      <c r="U855" s="4" t="s">
        <v>124</v>
      </c>
      <c r="V855" s="29">
        <v>9782746076457</v>
      </c>
      <c r="W855" s="4" t="s">
        <v>125</v>
      </c>
      <c r="X855" s="4" t="s">
        <v>126</v>
      </c>
      <c r="Y855" s="4" t="s">
        <v>112</v>
      </c>
      <c r="Z855" s="29">
        <v>2012</v>
      </c>
      <c r="AA855" s="4" t="s">
        <v>127</v>
      </c>
      <c r="AB855" s="4" t="s">
        <v>152</v>
      </c>
      <c r="AC855" s="4" t="s">
        <v>129</v>
      </c>
      <c r="AD855" s="4" t="s">
        <v>130</v>
      </c>
      <c r="AE855" s="4" t="s">
        <v>131</v>
      </c>
      <c r="AF855" s="4" t="s">
        <v>132</v>
      </c>
      <c r="AG855" s="4" t="s">
        <v>133</v>
      </c>
      <c r="AH855" s="4" t="s">
        <v>134</v>
      </c>
      <c r="AI855" s="4" t="s">
        <v>135</v>
      </c>
      <c r="AJ855" s="4" t="s">
        <v>136</v>
      </c>
      <c r="AK855" s="4" t="s">
        <v>137</v>
      </c>
      <c r="AL855" s="4" t="s">
        <v>138</v>
      </c>
      <c r="AM855" s="4" t="s">
        <v>139</v>
      </c>
      <c r="AN855" s="4" t="s">
        <v>140</v>
      </c>
      <c r="AO855" s="4" t="s">
        <v>141</v>
      </c>
      <c r="AP855" s="4" t="s">
        <v>116</v>
      </c>
      <c r="AQ855" s="4" t="s">
        <v>10149</v>
      </c>
      <c r="AR855" s="4" t="s">
        <v>76</v>
      </c>
      <c r="AS855" s="4" t="s">
        <v>2152</v>
      </c>
      <c r="AT855" s="4" t="s">
        <v>10150</v>
      </c>
      <c r="AU855" s="4" t="s">
        <v>10151</v>
      </c>
      <c r="AV855" s="4" t="s">
        <v>2240</v>
      </c>
      <c r="AW855" s="4" t="s">
        <v>10152</v>
      </c>
      <c r="AX855" s="4" t="s">
        <v>10153</v>
      </c>
      <c r="AY855" s="4" t="s">
        <v>5741</v>
      </c>
      <c r="AZ855" s="4" t="s">
        <v>3098</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10154</v>
      </c>
      <c r="B856" s="4" t="s">
        <v>112</v>
      </c>
      <c r="C856" s="29">
        <v>20241220</v>
      </c>
      <c r="D856" s="4" t="s">
        <v>10155</v>
      </c>
      <c r="E856" s="4" t="s">
        <v>4677</v>
      </c>
      <c r="F856" s="4" t="s">
        <v>1331</v>
      </c>
      <c r="G856" s="4" t="s">
        <v>116</v>
      </c>
      <c r="H856" s="4" t="s">
        <v>1332</v>
      </c>
      <c r="I856" s="4" t="s">
        <v>116</v>
      </c>
      <c r="J856" s="4" t="s">
        <v>116</v>
      </c>
      <c r="K856" s="4" t="s">
        <v>116</v>
      </c>
      <c r="L856" s="4" t="s">
        <v>116</v>
      </c>
      <c r="M856" s="5" t="s">
        <v>9902</v>
      </c>
      <c r="N856" s="5" t="s">
        <v>1019</v>
      </c>
      <c r="O856" s="4" t="s">
        <v>112</v>
      </c>
      <c r="P856" s="6" t="s">
        <v>122</v>
      </c>
      <c r="Q856" s="7" t="s">
        <v>122</v>
      </c>
      <c r="R856" s="7" t="s">
        <v>122</v>
      </c>
      <c r="S856" s="9" t="s">
        <v>10156</v>
      </c>
      <c r="T856" s="30">
        <v>9782746078000</v>
      </c>
      <c r="U856" s="4" t="s">
        <v>124</v>
      </c>
      <c r="V856" s="29">
        <v>9782746077430</v>
      </c>
      <c r="W856" s="4" t="s">
        <v>125</v>
      </c>
      <c r="X856" s="4" t="s">
        <v>126</v>
      </c>
      <c r="Y856" s="4" t="s">
        <v>112</v>
      </c>
      <c r="Z856" s="29">
        <v>2012</v>
      </c>
      <c r="AA856" s="4" t="s">
        <v>127</v>
      </c>
      <c r="AB856" s="4" t="s">
        <v>385</v>
      </c>
      <c r="AC856" s="4" t="s">
        <v>129</v>
      </c>
      <c r="AD856" s="4" t="s">
        <v>130</v>
      </c>
      <c r="AE856" s="4" t="s">
        <v>131</v>
      </c>
      <c r="AF856" s="4" t="s">
        <v>132</v>
      </c>
      <c r="AG856" s="4" t="s">
        <v>133</v>
      </c>
      <c r="AH856" s="4" t="s">
        <v>134</v>
      </c>
      <c r="AI856" s="4" t="s">
        <v>135</v>
      </c>
      <c r="AJ856" s="4" t="s">
        <v>136</v>
      </c>
      <c r="AK856" s="4" t="s">
        <v>137</v>
      </c>
      <c r="AL856" s="4" t="s">
        <v>138</v>
      </c>
      <c r="AM856" s="4" t="s">
        <v>139</v>
      </c>
      <c r="AN856" s="4" t="s">
        <v>140</v>
      </c>
      <c r="AO856" s="4" t="s">
        <v>141</v>
      </c>
      <c r="AP856" s="4" t="s">
        <v>116</v>
      </c>
      <c r="AQ856" s="4" t="s">
        <v>10157</v>
      </c>
      <c r="AR856" s="4" t="s">
        <v>76</v>
      </c>
      <c r="AS856" s="4" t="s">
        <v>4680</v>
      </c>
      <c r="AT856" s="4" t="s">
        <v>2861</v>
      </c>
      <c r="AU856" s="4" t="s">
        <v>2004</v>
      </c>
      <c r="AV856" s="4" t="s">
        <v>4681</v>
      </c>
      <c r="AW856" s="4" t="s">
        <v>10158</v>
      </c>
      <c r="AX856" s="4" t="s">
        <v>4683</v>
      </c>
      <c r="AY856" s="4" t="s">
        <v>4211</v>
      </c>
      <c r="AZ856" s="4" t="s">
        <v>4684</v>
      </c>
      <c r="BA856" s="4" t="s">
        <v>4685</v>
      </c>
      <c r="BB856" s="4" t="s">
        <v>2289</v>
      </c>
      <c r="BC856" s="4" t="s">
        <v>880</v>
      </c>
      <c r="BD856" s="4" t="s">
        <v>4686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10159</v>
      </c>
      <c r="B857" s="4" t="s">
        <v>112</v>
      </c>
      <c r="C857" s="29">
        <v>20241220</v>
      </c>
      <c r="D857" s="4" t="s">
        <v>10160</v>
      </c>
      <c r="E857" s="4" t="s">
        <v>10161</v>
      </c>
      <c r="F857" s="4" t="s">
        <v>7851</v>
      </c>
      <c r="G857" s="4" t="s">
        <v>116</v>
      </c>
      <c r="H857" s="4" t="s">
        <v>4726</v>
      </c>
      <c r="I857" s="4" t="s">
        <v>116</v>
      </c>
      <c r="J857" s="4" t="s">
        <v>116</v>
      </c>
      <c r="K857" s="4" t="s">
        <v>116</v>
      </c>
      <c r="L857" s="4" t="s">
        <v>116</v>
      </c>
      <c r="M857" s="5" t="s">
        <v>10051</v>
      </c>
      <c r="N857" s="5" t="s">
        <v>3592</v>
      </c>
      <c r="O857" s="4" t="s">
        <v>112</v>
      </c>
      <c r="P857" s="6" t="s">
        <v>122</v>
      </c>
      <c r="Q857" s="7" t="s">
        <v>122</v>
      </c>
      <c r="R857" s="7" t="s">
        <v>122</v>
      </c>
      <c r="S857" s="9" t="s">
        <v>10162</v>
      </c>
      <c r="T857" s="30">
        <v>9782746074705</v>
      </c>
      <c r="U857" s="4" t="s">
        <v>124</v>
      </c>
      <c r="V857" s="29">
        <v>9782746074149</v>
      </c>
      <c r="W857" s="4" t="s">
        <v>125</v>
      </c>
      <c r="X857" s="4" t="s">
        <v>126</v>
      </c>
      <c r="Y857" s="4" t="s">
        <v>112</v>
      </c>
      <c r="Z857" s="29">
        <v>2012</v>
      </c>
      <c r="AA857" s="4" t="s">
        <v>127</v>
      </c>
      <c r="AB857" s="4" t="s">
        <v>164</v>
      </c>
      <c r="AC857" s="4" t="s">
        <v>129</v>
      </c>
      <c r="AD857" s="4" t="s">
        <v>130</v>
      </c>
      <c r="AE857" s="4" t="s">
        <v>131</v>
      </c>
      <c r="AF857" s="4" t="s">
        <v>132</v>
      </c>
      <c r="AG857" s="4" t="s">
        <v>133</v>
      </c>
      <c r="AH857" s="4" t="s">
        <v>134</v>
      </c>
      <c r="AI857" s="4" t="s">
        <v>135</v>
      </c>
      <c r="AJ857" s="4" t="s">
        <v>136</v>
      </c>
      <c r="AK857" s="4" t="s">
        <v>137</v>
      </c>
      <c r="AL857" s="4" t="s">
        <v>138</v>
      </c>
      <c r="AM857" s="4" t="s">
        <v>139</v>
      </c>
      <c r="AN857" s="4" t="s">
        <v>140</v>
      </c>
      <c r="AO857" s="4" t="s">
        <v>141</v>
      </c>
      <c r="AP857" s="4" t="s">
        <v>116</v>
      </c>
      <c r="AQ857" s="4" t="s">
        <v>10163</v>
      </c>
      <c r="AR857" s="4" t="s">
        <v>76</v>
      </c>
      <c r="AS857" s="4" t="s">
        <v>1399</v>
      </c>
      <c r="AT857" s="4" t="s">
        <v>10164</v>
      </c>
      <c r="AU857" s="4" t="s">
        <v>10165</v>
      </c>
      <c r="AV857" s="4" t="s">
        <v>1400</v>
      </c>
      <c r="AW857" s="4" t="s">
        <v>1401</v>
      </c>
      <c r="AX857" s="4" t="s">
        <v>1403</v>
      </c>
      <c r="AY857" s="4" t="s">
        <v>714</v>
      </c>
      <c r="AZ857" s="4" t="s">
        <v>116</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10166</v>
      </c>
      <c r="B858" s="4" t="s">
        <v>112</v>
      </c>
      <c r="C858" s="29">
        <v>20241220</v>
      </c>
      <c r="D858" s="4" t="s">
        <v>10167</v>
      </c>
      <c r="E858" s="4" t="s">
        <v>10168</v>
      </c>
      <c r="F858" s="4" t="s">
        <v>572</v>
      </c>
      <c r="G858" s="4" t="s">
        <v>116</v>
      </c>
      <c r="H858" s="4" t="s">
        <v>573</v>
      </c>
      <c r="I858" s="4" t="s">
        <v>116</v>
      </c>
      <c r="J858" s="4" t="s">
        <v>116</v>
      </c>
      <c r="K858" s="4" t="s">
        <v>116</v>
      </c>
      <c r="L858" s="4" t="s">
        <v>116</v>
      </c>
      <c r="M858" s="5" t="s">
        <v>9961</v>
      </c>
      <c r="N858" s="5" t="s">
        <v>7208</v>
      </c>
      <c r="O858" s="4" t="s">
        <v>112</v>
      </c>
      <c r="P858" s="6" t="s">
        <v>122</v>
      </c>
      <c r="Q858" s="7" t="s">
        <v>122</v>
      </c>
      <c r="R858" s="7" t="s">
        <v>122</v>
      </c>
      <c r="S858" s="9" t="s">
        <v>10169</v>
      </c>
      <c r="T858" s="30">
        <v>9782746075931</v>
      </c>
      <c r="U858" s="4" t="s">
        <v>124</v>
      </c>
      <c r="V858" s="29">
        <v>9782746075528</v>
      </c>
      <c r="W858" s="4" t="s">
        <v>125</v>
      </c>
      <c r="X858" s="4" t="s">
        <v>126</v>
      </c>
      <c r="Y858" s="4" t="s">
        <v>112</v>
      </c>
      <c r="Z858" s="29">
        <v>2012</v>
      </c>
      <c r="AA858" s="4" t="s">
        <v>127</v>
      </c>
      <c r="AB858" s="4" t="s">
        <v>576</v>
      </c>
      <c r="AC858" s="4" t="s">
        <v>129</v>
      </c>
      <c r="AD858" s="4" t="s">
        <v>130</v>
      </c>
      <c r="AE858" s="4" t="s">
        <v>131</v>
      </c>
      <c r="AF858" s="4" t="s">
        <v>132</v>
      </c>
      <c r="AG858" s="4" t="s">
        <v>133</v>
      </c>
      <c r="AH858" s="4" t="s">
        <v>134</v>
      </c>
      <c r="AI858" s="4" t="s">
        <v>135</v>
      </c>
      <c r="AJ858" s="4" t="s">
        <v>136</v>
      </c>
      <c r="AK858" s="4" t="s">
        <v>137</v>
      </c>
      <c r="AL858" s="4" t="s">
        <v>138</v>
      </c>
      <c r="AM858" s="4" t="s">
        <v>139</v>
      </c>
      <c r="AN858" s="4" t="s">
        <v>140</v>
      </c>
      <c r="AO858" s="4" t="s">
        <v>141</v>
      </c>
      <c r="AP858" s="4" t="s">
        <v>116</v>
      </c>
      <c r="AQ858" s="4" t="s">
        <v>10170</v>
      </c>
      <c r="AR858" s="4" t="s">
        <v>76</v>
      </c>
      <c r="AS858" s="4" t="s">
        <v>5896</v>
      </c>
      <c r="AT858" s="4" t="s">
        <v>678</v>
      </c>
      <c r="AU858" s="4" t="s">
        <v>5897</v>
      </c>
      <c r="AV858" s="4" t="s">
        <v>5898</v>
      </c>
      <c r="AW858" s="4" t="s">
        <v>5899</v>
      </c>
      <c r="AX858" s="4" t="s">
        <v>2004</v>
      </c>
      <c r="AY858" s="4" t="s">
        <v>2208</v>
      </c>
      <c r="AZ858" s="4" t="s">
        <v>5900</v>
      </c>
      <c r="BA858" s="4" t="s">
        <v>5901</v>
      </c>
      <c r="BB858" s="4" t="s">
        <v>5902</v>
      </c>
      <c r="BC858" s="4" t="s">
        <v>5903</v>
      </c>
      <c r="BD858" s="4" t="s">
        <v>682</v>
      </c>
      <c r="BE858" s="4" t="s">
        <v>2209</v>
      </c>
      <c r="BF858" s="4" t="s">
        <v>2210</v>
      </c>
      <c r="BG858" s="4" t="s">
        <v>2211</v>
      </c>
      <c r="BH858" s="4" t="s">
        <v>2212</v>
      </c>
      <c r="BI858" s="4" t="s">
        <v>10171</v>
      </c>
      <c r="BJ858" s="4" t="s">
        <v>5905</v>
      </c>
      <c r="BK858" s="4" t="s">
        <v>1909</v>
      </c>
      <c r="BL858" s="4" t="s">
        <v>10172</v>
      </c>
      <c r="BM858" s="4" t="s">
        <v>2216</v>
      </c>
      <c r="BN858" s="4" t="s">
        <v>10173</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10174</v>
      </c>
      <c r="B859" s="4" t="s">
        <v>112</v>
      </c>
      <c r="C859" s="29">
        <v>20241220</v>
      </c>
      <c r="D859" s="4" t="s">
        <v>10175</v>
      </c>
      <c r="E859" s="4" t="s">
        <v>116</v>
      </c>
      <c r="F859" s="4" t="s">
        <v>10176</v>
      </c>
      <c r="G859" s="4" t="s">
        <v>116</v>
      </c>
      <c r="H859" s="4" t="s">
        <v>10177</v>
      </c>
      <c r="I859" s="4" t="s">
        <v>116</v>
      </c>
      <c r="J859" s="4" t="s">
        <v>116</v>
      </c>
      <c r="K859" s="4" t="s">
        <v>116</v>
      </c>
      <c r="L859" s="4" t="s">
        <v>116</v>
      </c>
      <c r="M859" s="5" t="s">
        <v>10079</v>
      </c>
      <c r="N859" s="5" t="s">
        <v>4466</v>
      </c>
      <c r="O859" s="4" t="s">
        <v>112</v>
      </c>
      <c r="P859" s="6" t="s">
        <v>122</v>
      </c>
      <c r="Q859" s="7" t="s">
        <v>122</v>
      </c>
      <c r="R859" s="7" t="s">
        <v>122</v>
      </c>
      <c r="S859" s="9" t="s">
        <v>10178</v>
      </c>
      <c r="T859" s="30">
        <v>9782746074859</v>
      </c>
      <c r="U859" s="4" t="s">
        <v>124</v>
      </c>
      <c r="V859" s="29">
        <v>9782746074491</v>
      </c>
      <c r="W859" s="4" t="s">
        <v>125</v>
      </c>
      <c r="X859" s="4" t="s">
        <v>126</v>
      </c>
      <c r="Y859" s="4" t="s">
        <v>112</v>
      </c>
      <c r="Z859" s="29">
        <v>2012</v>
      </c>
      <c r="AA859" s="4" t="s">
        <v>127</v>
      </c>
      <c r="AB859" s="4" t="s">
        <v>152</v>
      </c>
      <c r="AC859" s="4" t="s">
        <v>129</v>
      </c>
      <c r="AD859" s="4" t="s">
        <v>130</v>
      </c>
      <c r="AE859" s="4" t="s">
        <v>131</v>
      </c>
      <c r="AF859" s="4" t="s">
        <v>132</v>
      </c>
      <c r="AG859" s="4" t="s">
        <v>133</v>
      </c>
      <c r="AH859" s="4" t="s">
        <v>134</v>
      </c>
      <c r="AI859" s="4" t="s">
        <v>135</v>
      </c>
      <c r="AJ859" s="4" t="s">
        <v>136</v>
      </c>
      <c r="AK859" s="4" t="s">
        <v>137</v>
      </c>
      <c r="AL859" s="4" t="s">
        <v>138</v>
      </c>
      <c r="AM859" s="4" t="s">
        <v>139</v>
      </c>
      <c r="AN859" s="4" t="s">
        <v>140</v>
      </c>
      <c r="AO859" s="4" t="s">
        <v>141</v>
      </c>
      <c r="AP859" s="4" t="s">
        <v>116</v>
      </c>
      <c r="AQ859" s="4" t="s">
        <v>10179</v>
      </c>
      <c r="AR859" s="4" t="s">
        <v>76</v>
      </c>
      <c r="AS859" s="4" t="s">
        <v>1616</v>
      </c>
      <c r="AT859" s="4" t="s">
        <v>1648</v>
      </c>
      <c r="AU859" s="4" t="s">
        <v>10180</v>
      </c>
      <c r="AV859" s="4" t="s">
        <v>2152</v>
      </c>
      <c r="AW859" s="4" t="s">
        <v>10150</v>
      </c>
      <c r="AX859" s="4" t="s">
        <v>10181</v>
      </c>
      <c r="AY859" s="4" t="s">
        <v>10182</v>
      </c>
      <c r="AZ859" s="4" t="s">
        <v>3098</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10183</v>
      </c>
      <c r="B860" s="4" t="s">
        <v>112</v>
      </c>
      <c r="C860" s="29">
        <v>20241220</v>
      </c>
      <c r="D860" s="4" t="s">
        <v>10184</v>
      </c>
      <c r="E860" s="4" t="s">
        <v>2390</v>
      </c>
      <c r="F860" s="4" t="s">
        <v>10185</v>
      </c>
      <c r="G860" s="4" t="s">
        <v>116</v>
      </c>
      <c r="H860" s="4" t="s">
        <v>10186</v>
      </c>
      <c r="I860" s="4" t="s">
        <v>116</v>
      </c>
      <c r="J860" s="4" t="s">
        <v>116</v>
      </c>
      <c r="K860" s="4" t="s">
        <v>116</v>
      </c>
      <c r="L860" s="4" t="s">
        <v>116</v>
      </c>
      <c r="M860" s="5" t="s">
        <v>10079</v>
      </c>
      <c r="N860" s="5" t="s">
        <v>9606</v>
      </c>
      <c r="O860" s="4" t="s">
        <v>112</v>
      </c>
      <c r="P860" s="6" t="s">
        <v>122</v>
      </c>
      <c r="Q860" s="7" t="s">
        <v>122</v>
      </c>
      <c r="R860" s="7" t="s">
        <v>122</v>
      </c>
      <c r="S860" s="9" t="s">
        <v>10187</v>
      </c>
      <c r="T860" s="30">
        <v>9782746074910</v>
      </c>
      <c r="U860" s="4" t="s">
        <v>124</v>
      </c>
      <c r="V860" s="29">
        <v>9782746074415</v>
      </c>
      <c r="W860" s="4" t="s">
        <v>125</v>
      </c>
      <c r="X860" s="4" t="s">
        <v>126</v>
      </c>
      <c r="Y860" s="4" t="s">
        <v>112</v>
      </c>
      <c r="Z860" s="29">
        <v>2012</v>
      </c>
      <c r="AA860" s="4" t="s">
        <v>127</v>
      </c>
      <c r="AB860" s="4" t="s">
        <v>576</v>
      </c>
      <c r="AC860" s="4" t="s">
        <v>129</v>
      </c>
      <c r="AD860" s="4" t="s">
        <v>130</v>
      </c>
      <c r="AE860" s="4" t="s">
        <v>131</v>
      </c>
      <c r="AF860" s="4" t="s">
        <v>132</v>
      </c>
      <c r="AG860" s="4" t="s">
        <v>133</v>
      </c>
      <c r="AH860" s="4" t="s">
        <v>134</v>
      </c>
      <c r="AI860" s="4" t="s">
        <v>135</v>
      </c>
      <c r="AJ860" s="4" t="s">
        <v>136</v>
      </c>
      <c r="AK860" s="4" t="s">
        <v>137</v>
      </c>
      <c r="AL860" s="4" t="s">
        <v>138</v>
      </c>
      <c r="AM860" s="4" t="s">
        <v>139</v>
      </c>
      <c r="AN860" s="4" t="s">
        <v>140</v>
      </c>
      <c r="AO860" s="4" t="s">
        <v>141</v>
      </c>
      <c r="AP860" s="4" t="s">
        <v>116</v>
      </c>
      <c r="AQ860" s="4" t="s">
        <v>10188</v>
      </c>
      <c r="AR860" s="4" t="s">
        <v>76</v>
      </c>
      <c r="AS860" s="4" t="s">
        <v>8626</v>
      </c>
      <c r="AT860" s="4" t="s">
        <v>2004</v>
      </c>
      <c r="AU860" s="4" t="s">
        <v>2208</v>
      </c>
      <c r="AV860" s="4" t="s">
        <v>581</v>
      </c>
      <c r="AW860" s="4" t="s">
        <v>9291</v>
      </c>
      <c r="AX860" s="4" t="s">
        <v>2209</v>
      </c>
      <c r="AY860" s="4" t="s">
        <v>2210</v>
      </c>
      <c r="AZ860" s="4" t="s">
        <v>2211</v>
      </c>
      <c r="BA860" s="4" t="s">
        <v>2212</v>
      </c>
      <c r="BB860" s="4" t="s">
        <v>10189</v>
      </c>
      <c r="BC860" s="4" t="s">
        <v>583</v>
      </c>
      <c r="BD860" s="4" t="s">
        <v>584</v>
      </c>
      <c r="BE860" s="4" t="s">
        <v>586</v>
      </c>
      <c r="BF860" s="4" t="s">
        <v>2216</v>
      </c>
      <c r="BG860" s="4" t="s">
        <v>8583</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10190</v>
      </c>
      <c r="B861" s="4" t="s">
        <v>112</v>
      </c>
      <c r="C861" s="29">
        <v>20241220</v>
      </c>
      <c r="D861" s="4" t="s">
        <v>10191</v>
      </c>
      <c r="E861" s="4" t="s">
        <v>10192</v>
      </c>
      <c r="F861" s="4" t="s">
        <v>10193</v>
      </c>
      <c r="G861" s="4" t="s">
        <v>116</v>
      </c>
      <c r="H861" s="4" t="s">
        <v>10194</v>
      </c>
      <c r="I861" s="4" t="s">
        <v>116</v>
      </c>
      <c r="J861" s="4" t="s">
        <v>116</v>
      </c>
      <c r="K861" s="4" t="s">
        <v>116</v>
      </c>
      <c r="L861" s="4" t="s">
        <v>116</v>
      </c>
      <c r="M861" s="5" t="s">
        <v>10051</v>
      </c>
      <c r="N861" s="5" t="s">
        <v>397</v>
      </c>
      <c r="O861" s="4" t="s">
        <v>112</v>
      </c>
      <c r="P861" s="6" t="s">
        <v>122</v>
      </c>
      <c r="Q861" s="7" t="s">
        <v>122</v>
      </c>
      <c r="R861" s="7" t="s">
        <v>122</v>
      </c>
      <c r="S861" s="9" t="s">
        <v>10195</v>
      </c>
      <c r="T861" s="30">
        <v>9782746074743</v>
      </c>
      <c r="U861" s="4" t="s">
        <v>124</v>
      </c>
      <c r="V861" s="29">
        <v>9782746074163</v>
      </c>
      <c r="W861" s="4" t="s">
        <v>125</v>
      </c>
      <c r="X861" s="4" t="s">
        <v>126</v>
      </c>
      <c r="Y861" s="4" t="s">
        <v>112</v>
      </c>
      <c r="Z861" s="29">
        <v>2012</v>
      </c>
      <c r="AA861" s="4" t="s">
        <v>127</v>
      </c>
      <c r="AB861" s="4" t="s">
        <v>152</v>
      </c>
      <c r="AC861" s="4" t="s">
        <v>129</v>
      </c>
      <c r="AD861" s="4" t="s">
        <v>130</v>
      </c>
      <c r="AE861" s="4" t="s">
        <v>131</v>
      </c>
      <c r="AF861" s="4" t="s">
        <v>132</v>
      </c>
      <c r="AG861" s="4" t="s">
        <v>133</v>
      </c>
      <c r="AH861" s="4" t="s">
        <v>134</v>
      </c>
      <c r="AI861" s="4" t="s">
        <v>135</v>
      </c>
      <c r="AJ861" s="4" t="s">
        <v>136</v>
      </c>
      <c r="AK861" s="4" t="s">
        <v>137</v>
      </c>
      <c r="AL861" s="4" t="s">
        <v>138</v>
      </c>
      <c r="AM861" s="4" t="s">
        <v>139</v>
      </c>
      <c r="AN861" s="4" t="s">
        <v>140</v>
      </c>
      <c r="AO861" s="4" t="s">
        <v>141</v>
      </c>
      <c r="AP861" s="4" t="s">
        <v>116</v>
      </c>
      <c r="AQ861" s="4" t="s">
        <v>10196</v>
      </c>
      <c r="AR861" s="4" t="s">
        <v>76</v>
      </c>
      <c r="AS861" s="4" t="s">
        <v>1221</v>
      </c>
      <c r="AT861" s="4" t="s">
        <v>10197</v>
      </c>
      <c r="AU861" s="4" t="s">
        <v>730</v>
      </c>
      <c r="AV861" s="4" t="s">
        <v>10198</v>
      </c>
      <c r="AW861" s="4" t="s">
        <v>10199</v>
      </c>
      <c r="AX861" s="4" t="s">
        <v>10200</v>
      </c>
      <c r="AY861" s="4" t="s">
        <v>10201</v>
      </c>
      <c r="AZ861" s="4" t="s">
        <v>116</v>
      </c>
      <c r="BA861" s="4" t="s">
        <v>116</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10202</v>
      </c>
      <c r="B862" s="4" t="s">
        <v>112</v>
      </c>
      <c r="C862" s="29">
        <v>20241220</v>
      </c>
      <c r="D862" s="4" t="s">
        <v>8115</v>
      </c>
      <c r="E862" s="4" t="s">
        <v>10203</v>
      </c>
      <c r="F862" s="4" t="s">
        <v>5278</v>
      </c>
      <c r="G862" s="4" t="s">
        <v>116</v>
      </c>
      <c r="H862" s="4" t="s">
        <v>5279</v>
      </c>
      <c r="I862" s="4" t="s">
        <v>116</v>
      </c>
      <c r="J862" s="4" t="s">
        <v>116</v>
      </c>
      <c r="K862" s="4" t="s">
        <v>116</v>
      </c>
      <c r="L862" s="4" t="s">
        <v>116</v>
      </c>
      <c r="M862" s="5" t="s">
        <v>9883</v>
      </c>
      <c r="N862" s="5" t="s">
        <v>9444</v>
      </c>
      <c r="O862" s="4" t="s">
        <v>112</v>
      </c>
      <c r="P862" s="6" t="s">
        <v>122</v>
      </c>
      <c r="Q862" s="7" t="s">
        <v>122</v>
      </c>
      <c r="R862" s="7" t="s">
        <v>122</v>
      </c>
      <c r="S862" s="9" t="s">
        <v>10204</v>
      </c>
      <c r="T862" s="30">
        <v>9782746075290</v>
      </c>
      <c r="U862" s="4" t="s">
        <v>124</v>
      </c>
      <c r="V862" s="29">
        <v>9782746075122</v>
      </c>
      <c r="W862" s="4" t="s">
        <v>125</v>
      </c>
      <c r="X862" s="4" t="s">
        <v>126</v>
      </c>
      <c r="Y862" s="4" t="s">
        <v>112</v>
      </c>
      <c r="Z862" s="29">
        <v>2012</v>
      </c>
      <c r="AA862" s="4" t="s">
        <v>127</v>
      </c>
      <c r="AB862" s="4" t="s">
        <v>164</v>
      </c>
      <c r="AC862" s="4" t="s">
        <v>129</v>
      </c>
      <c r="AD862" s="4" t="s">
        <v>130</v>
      </c>
      <c r="AE862" s="4" t="s">
        <v>131</v>
      </c>
      <c r="AF862" s="4" t="s">
        <v>132</v>
      </c>
      <c r="AG862" s="4" t="s">
        <v>133</v>
      </c>
      <c r="AH862" s="4" t="s">
        <v>134</v>
      </c>
      <c r="AI862" s="4" t="s">
        <v>135</v>
      </c>
      <c r="AJ862" s="4" t="s">
        <v>136</v>
      </c>
      <c r="AK862" s="4" t="s">
        <v>137</v>
      </c>
      <c r="AL862" s="4" t="s">
        <v>138</v>
      </c>
      <c r="AM862" s="4" t="s">
        <v>139</v>
      </c>
      <c r="AN862" s="4" t="s">
        <v>140</v>
      </c>
      <c r="AO862" s="4" t="s">
        <v>141</v>
      </c>
      <c r="AP862" s="4" t="s">
        <v>116</v>
      </c>
      <c r="AQ862" s="4" t="s">
        <v>10205</v>
      </c>
      <c r="AR862" s="4" t="s">
        <v>76</v>
      </c>
      <c r="AS862" s="4" t="s">
        <v>10206</v>
      </c>
      <c r="AT862" s="4" t="s">
        <v>10207</v>
      </c>
      <c r="AU862" s="4" t="s">
        <v>10208</v>
      </c>
      <c r="AV862" s="4" t="s">
        <v>10209</v>
      </c>
      <c r="AW862" s="4" t="s">
        <v>10210</v>
      </c>
      <c r="AX862" s="4" t="s">
        <v>1567</v>
      </c>
      <c r="AY862" s="4" t="s">
        <v>184</v>
      </c>
      <c r="AZ862" s="4" t="s">
        <v>185</v>
      </c>
      <c r="BA862" s="4" t="s">
        <v>10211</v>
      </c>
      <c r="BB862" s="4" t="s">
        <v>1929</v>
      </c>
      <c r="BC862" s="4" t="s">
        <v>10212</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10213</v>
      </c>
      <c r="B863" s="4" t="s">
        <v>112</v>
      </c>
      <c r="C863" s="29">
        <v>20241220</v>
      </c>
      <c r="D863" s="4" t="s">
        <v>10214</v>
      </c>
      <c r="E863" s="4" t="s">
        <v>4765</v>
      </c>
      <c r="F863" s="4" t="s">
        <v>9755</v>
      </c>
      <c r="G863" s="4" t="s">
        <v>116</v>
      </c>
      <c r="H863" s="4" t="s">
        <v>4767</v>
      </c>
      <c r="I863" s="4" t="s">
        <v>4767</v>
      </c>
      <c r="J863" s="4" t="s">
        <v>116</v>
      </c>
      <c r="K863" s="4" t="s">
        <v>116</v>
      </c>
      <c r="L863" s="4" t="s">
        <v>116</v>
      </c>
      <c r="M863" s="5" t="s">
        <v>10051</v>
      </c>
      <c r="N863" s="5" t="s">
        <v>4065</v>
      </c>
      <c r="O863" s="4" t="s">
        <v>112</v>
      </c>
      <c r="P863" s="6" t="s">
        <v>122</v>
      </c>
      <c r="Q863" s="7" t="s">
        <v>122</v>
      </c>
      <c r="R863" s="7" t="s">
        <v>122</v>
      </c>
      <c r="S863" s="9" t="s">
        <v>10215</v>
      </c>
      <c r="T863" s="30">
        <v>9782746074729</v>
      </c>
      <c r="U863" s="4" t="s">
        <v>124</v>
      </c>
      <c r="V863" s="29">
        <v>9782746074033</v>
      </c>
      <c r="W863" s="4" t="s">
        <v>125</v>
      </c>
      <c r="X863" s="4" t="s">
        <v>126</v>
      </c>
      <c r="Y863" s="4" t="s">
        <v>112</v>
      </c>
      <c r="Z863" s="29">
        <v>2012</v>
      </c>
      <c r="AA863" s="4" t="s">
        <v>127</v>
      </c>
      <c r="AB863" s="4" t="s">
        <v>152</v>
      </c>
      <c r="AC863" s="4" t="s">
        <v>129</v>
      </c>
      <c r="AD863" s="4" t="s">
        <v>130</v>
      </c>
      <c r="AE863" s="4" t="s">
        <v>131</v>
      </c>
      <c r="AF863" s="4" t="s">
        <v>132</v>
      </c>
      <c r="AG863" s="4" t="s">
        <v>133</v>
      </c>
      <c r="AH863" s="4" t="s">
        <v>134</v>
      </c>
      <c r="AI863" s="4" t="s">
        <v>135</v>
      </c>
      <c r="AJ863" s="4" t="s">
        <v>136</v>
      </c>
      <c r="AK863" s="4" t="s">
        <v>137</v>
      </c>
      <c r="AL863" s="4" t="s">
        <v>138</v>
      </c>
      <c r="AM863" s="4" t="s">
        <v>139</v>
      </c>
      <c r="AN863" s="4" t="s">
        <v>140</v>
      </c>
      <c r="AO863" s="4" t="s">
        <v>141</v>
      </c>
      <c r="AP863" s="4" t="s">
        <v>116</v>
      </c>
      <c r="AQ863" s="4" t="s">
        <v>10216</v>
      </c>
      <c r="AR863" s="4" t="s">
        <v>76</v>
      </c>
      <c r="AS863" s="4" t="s">
        <v>4773</v>
      </c>
      <c r="AT863" s="4" t="s">
        <v>10217</v>
      </c>
      <c r="AU863" s="4" t="s">
        <v>10218</v>
      </c>
      <c r="AV863" s="4" t="s">
        <v>4776</v>
      </c>
      <c r="AW863" s="4" t="s">
        <v>4777</v>
      </c>
      <c r="AX863" s="4" t="s">
        <v>10219</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10220</v>
      </c>
      <c r="B864" s="4" t="s">
        <v>112</v>
      </c>
      <c r="C864" s="29">
        <v>20241220</v>
      </c>
      <c r="D864" s="4" t="s">
        <v>10221</v>
      </c>
      <c r="E864" s="4" t="s">
        <v>10222</v>
      </c>
      <c r="F864" s="4" t="s">
        <v>10223</v>
      </c>
      <c r="G864" s="4" t="s">
        <v>116</v>
      </c>
      <c r="H864" s="4" t="s">
        <v>10224</v>
      </c>
      <c r="I864" s="4" t="s">
        <v>835</v>
      </c>
      <c r="J864" s="4" t="s">
        <v>116</v>
      </c>
      <c r="K864" s="4" t="s">
        <v>116</v>
      </c>
      <c r="L864" s="4" t="s">
        <v>116</v>
      </c>
      <c r="M864" s="5" t="s">
        <v>9873</v>
      </c>
      <c r="N864" s="5" t="s">
        <v>1662</v>
      </c>
      <c r="O864" s="4" t="s">
        <v>112</v>
      </c>
      <c r="P864" s="6" t="s">
        <v>122</v>
      </c>
      <c r="Q864" s="7" t="s">
        <v>122</v>
      </c>
      <c r="R864" s="7" t="s">
        <v>122</v>
      </c>
      <c r="S864" s="9" t="s">
        <v>10225</v>
      </c>
      <c r="T864" s="30">
        <v>9782746076785</v>
      </c>
      <c r="U864" s="4" t="s">
        <v>124</v>
      </c>
      <c r="V864" s="29">
        <v>9782746076518</v>
      </c>
      <c r="W864" s="4" t="s">
        <v>125</v>
      </c>
      <c r="X864" s="4" t="s">
        <v>126</v>
      </c>
      <c r="Y864" s="4" t="s">
        <v>112</v>
      </c>
      <c r="Z864" s="29">
        <v>2012</v>
      </c>
      <c r="AA864" s="4" t="s">
        <v>127</v>
      </c>
      <c r="AB864" s="4" t="s">
        <v>152</v>
      </c>
      <c r="AC864" s="4" t="s">
        <v>129</v>
      </c>
      <c r="AD864" s="4" t="s">
        <v>130</v>
      </c>
      <c r="AE864" s="4" t="s">
        <v>131</v>
      </c>
      <c r="AF864" s="4" t="s">
        <v>132</v>
      </c>
      <c r="AG864" s="4" t="s">
        <v>133</v>
      </c>
      <c r="AH864" s="4" t="s">
        <v>134</v>
      </c>
      <c r="AI864" s="4" t="s">
        <v>135</v>
      </c>
      <c r="AJ864" s="4" t="s">
        <v>136</v>
      </c>
      <c r="AK864" s="4" t="s">
        <v>137</v>
      </c>
      <c r="AL864" s="4" t="s">
        <v>138</v>
      </c>
      <c r="AM864" s="4" t="s">
        <v>139</v>
      </c>
      <c r="AN864" s="4" t="s">
        <v>140</v>
      </c>
      <c r="AO864" s="4" t="s">
        <v>141</v>
      </c>
      <c r="AP864" s="4" t="s">
        <v>116</v>
      </c>
      <c r="AQ864" s="4" t="s">
        <v>10226</v>
      </c>
      <c r="AR864" s="4" t="s">
        <v>76</v>
      </c>
      <c r="AS864" s="4" t="s">
        <v>10227</v>
      </c>
      <c r="AT864" s="4" t="s">
        <v>10228</v>
      </c>
      <c r="AU864" s="4" t="s">
        <v>10229</v>
      </c>
      <c r="AV864" s="4" t="s">
        <v>1271</v>
      </c>
      <c r="AW864" s="4" t="s">
        <v>10230</v>
      </c>
      <c r="AX864" s="4" t="s">
        <v>10231</v>
      </c>
      <c r="AY864" s="4" t="s">
        <v>10232</v>
      </c>
      <c r="AZ864" s="4" t="s">
        <v>10233</v>
      </c>
      <c r="BA864" s="4" t="s">
        <v>10234</v>
      </c>
      <c r="BB864" s="4" t="s">
        <v>10235</v>
      </c>
      <c r="BC864" s="4" t="s">
        <v>10236</v>
      </c>
      <c r="BD864" s="4" t="s">
        <v>10237</v>
      </c>
      <c r="BE864" s="4" t="s">
        <v>10238</v>
      </c>
      <c r="BF864" s="4" t="s">
        <v>1671</v>
      </c>
      <c r="BG864" s="4" t="s">
        <v>10239</v>
      </c>
      <c r="BH864" s="4" t="s">
        <v>714</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10240</v>
      </c>
      <c r="B865" s="4" t="s">
        <v>112</v>
      </c>
      <c r="C865" s="29">
        <v>20241220</v>
      </c>
      <c r="D865" s="4" t="s">
        <v>10241</v>
      </c>
      <c r="E865" s="4" t="s">
        <v>6008</v>
      </c>
      <c r="F865" s="4" t="s">
        <v>10242</v>
      </c>
      <c r="G865" s="4" t="s">
        <v>116</v>
      </c>
      <c r="H865" s="4" t="s">
        <v>6010</v>
      </c>
      <c r="I865" s="4" t="s">
        <v>6011</v>
      </c>
      <c r="J865" s="4" t="s">
        <v>6012</v>
      </c>
      <c r="K865" s="4" t="s">
        <v>116</v>
      </c>
      <c r="L865" s="4" t="s">
        <v>116</v>
      </c>
      <c r="M865" s="5" t="s">
        <v>9908</v>
      </c>
      <c r="N865" s="5" t="s">
        <v>5885</v>
      </c>
      <c r="O865" s="4" t="s">
        <v>112</v>
      </c>
      <c r="P865" s="6" t="s">
        <v>122</v>
      </c>
      <c r="Q865" s="7" t="s">
        <v>122</v>
      </c>
      <c r="R865" s="7" t="s">
        <v>122</v>
      </c>
      <c r="S865" s="9" t="s">
        <v>10243</v>
      </c>
      <c r="T865" s="30">
        <v>9782746077478</v>
      </c>
      <c r="U865" s="4" t="s">
        <v>124</v>
      </c>
      <c r="V865" s="29">
        <v>9782746077348</v>
      </c>
      <c r="W865" s="4" t="s">
        <v>125</v>
      </c>
      <c r="X865" s="4" t="s">
        <v>126</v>
      </c>
      <c r="Y865" s="4" t="s">
        <v>112</v>
      </c>
      <c r="Z865" s="29">
        <v>2012</v>
      </c>
      <c r="AA865" s="4" t="s">
        <v>127</v>
      </c>
      <c r="AB865" s="4" t="s">
        <v>260</v>
      </c>
      <c r="AC865" s="4" t="s">
        <v>129</v>
      </c>
      <c r="AD865" s="4" t="s">
        <v>130</v>
      </c>
      <c r="AE865" s="4" t="s">
        <v>131</v>
      </c>
      <c r="AF865" s="4" t="s">
        <v>132</v>
      </c>
      <c r="AG865" s="4" t="s">
        <v>133</v>
      </c>
      <c r="AH865" s="4" t="s">
        <v>134</v>
      </c>
      <c r="AI865" s="4" t="s">
        <v>135</v>
      </c>
      <c r="AJ865" s="4" t="s">
        <v>136</v>
      </c>
      <c r="AK865" s="4" t="s">
        <v>137</v>
      </c>
      <c r="AL865" s="4" t="s">
        <v>138</v>
      </c>
      <c r="AM865" s="4" t="s">
        <v>139</v>
      </c>
      <c r="AN865" s="4" t="s">
        <v>140</v>
      </c>
      <c r="AO865" s="4" t="s">
        <v>141</v>
      </c>
      <c r="AP865" s="4" t="s">
        <v>116</v>
      </c>
      <c r="AQ865" s="4" t="s">
        <v>10244</v>
      </c>
      <c r="AR865" s="4" t="s">
        <v>76</v>
      </c>
      <c r="AS865" s="4" t="s">
        <v>417</v>
      </c>
      <c r="AT865" s="4" t="s">
        <v>1832</v>
      </c>
      <c r="AU865" s="4" t="s">
        <v>6015</v>
      </c>
      <c r="AV865" s="4" t="s">
        <v>6016</v>
      </c>
      <c r="AW865" s="4" t="s">
        <v>6017</v>
      </c>
      <c r="AX865" s="4" t="s">
        <v>10245</v>
      </c>
      <c r="AY865" s="4" t="s">
        <v>6019</v>
      </c>
      <c r="AZ865" s="4" t="s">
        <v>486</v>
      </c>
      <c r="BA865" s="4" t="s">
        <v>6020</v>
      </c>
      <c r="BB865" s="4" t="s">
        <v>1822</v>
      </c>
      <c r="BC865" s="4" t="s">
        <v>6021</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10246</v>
      </c>
      <c r="B866" s="4" t="s">
        <v>112</v>
      </c>
      <c r="C866" s="29">
        <v>20241220</v>
      </c>
      <c r="D866" s="4" t="s">
        <v>10247</v>
      </c>
      <c r="E866" s="4" t="s">
        <v>4929</v>
      </c>
      <c r="F866" s="4" t="s">
        <v>7759</v>
      </c>
      <c r="G866" s="4" t="s">
        <v>116</v>
      </c>
      <c r="H866" s="4" t="s">
        <v>4931</v>
      </c>
      <c r="I866" s="4" t="s">
        <v>7760</v>
      </c>
      <c r="J866" s="4" t="s">
        <v>116</v>
      </c>
      <c r="K866" s="4" t="s">
        <v>116</v>
      </c>
      <c r="L866" s="4" t="s">
        <v>116</v>
      </c>
      <c r="M866" s="5" t="s">
        <v>9902</v>
      </c>
      <c r="N866" s="5" t="s">
        <v>6075</v>
      </c>
      <c r="O866" s="4" t="s">
        <v>112</v>
      </c>
      <c r="P866" s="6" t="s">
        <v>122</v>
      </c>
      <c r="Q866" s="7" t="s">
        <v>122</v>
      </c>
      <c r="R866" s="7" t="s">
        <v>122</v>
      </c>
      <c r="S866" s="9" t="s">
        <v>10248</v>
      </c>
      <c r="T866" s="30">
        <v>9782746078062</v>
      </c>
      <c r="U866" s="4" t="s">
        <v>124</v>
      </c>
      <c r="V866" s="29">
        <v>9782746077690</v>
      </c>
      <c r="W866" s="4" t="s">
        <v>125</v>
      </c>
      <c r="X866" s="4" t="s">
        <v>126</v>
      </c>
      <c r="Y866" s="4" t="s">
        <v>112</v>
      </c>
      <c r="Z866" s="29">
        <v>2012</v>
      </c>
      <c r="AA866" s="4" t="s">
        <v>127</v>
      </c>
      <c r="AB866" s="4" t="s">
        <v>8438</v>
      </c>
      <c r="AC866" s="4" t="s">
        <v>129</v>
      </c>
      <c r="AD866" s="4" t="s">
        <v>130</v>
      </c>
      <c r="AE866" s="4" t="s">
        <v>131</v>
      </c>
      <c r="AF866" s="4" t="s">
        <v>132</v>
      </c>
      <c r="AG866" s="4" t="s">
        <v>133</v>
      </c>
      <c r="AH866" s="4" t="s">
        <v>134</v>
      </c>
      <c r="AI866" s="4" t="s">
        <v>135</v>
      </c>
      <c r="AJ866" s="4" t="s">
        <v>136</v>
      </c>
      <c r="AK866" s="4" t="s">
        <v>137</v>
      </c>
      <c r="AL866" s="4" t="s">
        <v>138</v>
      </c>
      <c r="AM866" s="4" t="s">
        <v>139</v>
      </c>
      <c r="AN866" s="4" t="s">
        <v>140</v>
      </c>
      <c r="AO866" s="4" t="s">
        <v>141</v>
      </c>
      <c r="AP866" s="4" t="s">
        <v>116</v>
      </c>
      <c r="AQ866" s="4" t="s">
        <v>10249</v>
      </c>
      <c r="AR866" s="4" t="s">
        <v>76</v>
      </c>
      <c r="AS866" s="4" t="s">
        <v>4935</v>
      </c>
      <c r="AT866" s="4" t="s">
        <v>1832</v>
      </c>
      <c r="AU866" s="4" t="s">
        <v>4936</v>
      </c>
      <c r="AV866" s="4" t="s">
        <v>4938</v>
      </c>
      <c r="AW866" s="4" t="s">
        <v>1836</v>
      </c>
      <c r="AX866" s="4" t="s">
        <v>4939</v>
      </c>
      <c r="AY866" s="4" t="s">
        <v>10250</v>
      </c>
      <c r="AZ866" s="4" t="s">
        <v>2492</v>
      </c>
      <c r="BA866" s="4" t="s">
        <v>4940</v>
      </c>
      <c r="BB866" s="4" t="s">
        <v>1822</v>
      </c>
      <c r="BC866" s="4" t="s">
        <v>1880</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10251</v>
      </c>
      <c r="B867" s="4" t="s">
        <v>112</v>
      </c>
      <c r="C867" s="29">
        <v>20241220</v>
      </c>
      <c r="D867" s="4" t="s">
        <v>10252</v>
      </c>
      <c r="E867" s="4" t="s">
        <v>10253</v>
      </c>
      <c r="F867" s="4" t="s">
        <v>6809</v>
      </c>
      <c r="G867" s="4" t="s">
        <v>116</v>
      </c>
      <c r="H867" s="4" t="s">
        <v>6810</v>
      </c>
      <c r="I867" s="4" t="s">
        <v>116</v>
      </c>
      <c r="J867" s="4" t="s">
        <v>116</v>
      </c>
      <c r="K867" s="4" t="s">
        <v>116</v>
      </c>
      <c r="L867" s="4" t="s">
        <v>116</v>
      </c>
      <c r="M867" s="5" t="s">
        <v>9873</v>
      </c>
      <c r="N867" s="5" t="s">
        <v>2606</v>
      </c>
      <c r="O867" s="4" t="s">
        <v>112</v>
      </c>
      <c r="P867" s="6" t="s">
        <v>122</v>
      </c>
      <c r="Q867" s="7" t="s">
        <v>122</v>
      </c>
      <c r="R867" s="7" t="s">
        <v>122</v>
      </c>
      <c r="S867" s="9" t="s">
        <v>10254</v>
      </c>
      <c r="T867" s="30">
        <v>9782746076976</v>
      </c>
      <c r="U867" s="4" t="s">
        <v>124</v>
      </c>
      <c r="V867" s="29">
        <v>9782746076143</v>
      </c>
      <c r="W867" s="4" t="s">
        <v>125</v>
      </c>
      <c r="X867" s="4" t="s">
        <v>126</v>
      </c>
      <c r="Y867" s="4" t="s">
        <v>112</v>
      </c>
      <c r="Z867" s="29">
        <v>2012</v>
      </c>
      <c r="AA867" s="4" t="s">
        <v>127</v>
      </c>
      <c r="AB867" s="4" t="s">
        <v>249</v>
      </c>
      <c r="AC867" s="4" t="s">
        <v>129</v>
      </c>
      <c r="AD867" s="4" t="s">
        <v>130</v>
      </c>
      <c r="AE867" s="4" t="s">
        <v>131</v>
      </c>
      <c r="AF867" s="4" t="s">
        <v>132</v>
      </c>
      <c r="AG867" s="4" t="s">
        <v>133</v>
      </c>
      <c r="AH867" s="4" t="s">
        <v>134</v>
      </c>
      <c r="AI867" s="4" t="s">
        <v>135</v>
      </c>
      <c r="AJ867" s="4" t="s">
        <v>136</v>
      </c>
      <c r="AK867" s="4" t="s">
        <v>137</v>
      </c>
      <c r="AL867" s="4" t="s">
        <v>138</v>
      </c>
      <c r="AM867" s="4" t="s">
        <v>139</v>
      </c>
      <c r="AN867" s="4" t="s">
        <v>140</v>
      </c>
      <c r="AO867" s="4" t="s">
        <v>141</v>
      </c>
      <c r="AP867" s="4" t="s">
        <v>116</v>
      </c>
      <c r="AQ867" s="4" t="s">
        <v>10255</v>
      </c>
      <c r="AR867" s="4" t="s">
        <v>76</v>
      </c>
      <c r="AS867" s="4" t="s">
        <v>5029</v>
      </c>
      <c r="AT867" s="4" t="s">
        <v>10256</v>
      </c>
      <c r="AU867" s="4" t="s">
        <v>1324</v>
      </c>
      <c r="AV867" s="4" t="s">
        <v>2004</v>
      </c>
      <c r="AW867" s="4" t="s">
        <v>2208</v>
      </c>
      <c r="AX867" s="4" t="s">
        <v>10257</v>
      </c>
      <c r="AY867" s="4" t="s">
        <v>5031</v>
      </c>
      <c r="AZ867" s="4" t="s">
        <v>2209</v>
      </c>
      <c r="BA867" s="4" t="s">
        <v>2210</v>
      </c>
      <c r="BB867" s="4" t="s">
        <v>582</v>
      </c>
      <c r="BC867" s="4" t="s">
        <v>2212</v>
      </c>
      <c r="BD867" s="4" t="s">
        <v>10258</v>
      </c>
      <c r="BE867" s="4" t="s">
        <v>5033</v>
      </c>
      <c r="BF867" s="4" t="s">
        <v>5034</v>
      </c>
      <c r="BG867" s="4" t="s">
        <v>3874</v>
      </c>
      <c r="BH867" s="4" t="s">
        <v>2216</v>
      </c>
      <c r="BI867" s="4" t="s">
        <v>1695</v>
      </c>
      <c r="BJ867" s="4" t="s">
        <v>1880</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10259</v>
      </c>
      <c r="B868" s="4" t="s">
        <v>112</v>
      </c>
      <c r="C868" s="29">
        <v>20241220</v>
      </c>
      <c r="D868" s="4" t="s">
        <v>10115</v>
      </c>
      <c r="E868" s="4" t="s">
        <v>9115</v>
      </c>
      <c r="F868" s="4" t="s">
        <v>8185</v>
      </c>
      <c r="G868" s="4" t="s">
        <v>116</v>
      </c>
      <c r="H868" s="4" t="s">
        <v>306</v>
      </c>
      <c r="I868" s="4" t="s">
        <v>116</v>
      </c>
      <c r="J868" s="4" t="s">
        <v>116</v>
      </c>
      <c r="K868" s="4" t="s">
        <v>116</v>
      </c>
      <c r="L868" s="4" t="s">
        <v>116</v>
      </c>
      <c r="M868" s="5" t="s">
        <v>9883</v>
      </c>
      <c r="N868" s="5" t="s">
        <v>3814</v>
      </c>
      <c r="O868" s="4" t="s">
        <v>112</v>
      </c>
      <c r="P868" s="6" t="s">
        <v>122</v>
      </c>
      <c r="Q868" s="7" t="s">
        <v>122</v>
      </c>
      <c r="R868" s="7" t="s">
        <v>122</v>
      </c>
      <c r="S868" s="9" t="s">
        <v>10260</v>
      </c>
      <c r="T868" s="30">
        <v>9782746075214</v>
      </c>
      <c r="U868" s="4" t="s">
        <v>124</v>
      </c>
      <c r="V868" s="29">
        <v>9782746075085</v>
      </c>
      <c r="W868" s="4" t="s">
        <v>125</v>
      </c>
      <c r="X868" s="4" t="s">
        <v>126</v>
      </c>
      <c r="Y868" s="4" t="s">
        <v>112</v>
      </c>
      <c r="Z868" s="29">
        <v>2012</v>
      </c>
      <c r="AA868" s="4" t="s">
        <v>127</v>
      </c>
      <c r="AB868" s="4" t="s">
        <v>914</v>
      </c>
      <c r="AC868" s="4" t="s">
        <v>129</v>
      </c>
      <c r="AD868" s="4" t="s">
        <v>130</v>
      </c>
      <c r="AE868" s="4" t="s">
        <v>131</v>
      </c>
      <c r="AF868" s="4" t="s">
        <v>132</v>
      </c>
      <c r="AG868" s="4" t="s">
        <v>133</v>
      </c>
      <c r="AH868" s="4" t="s">
        <v>134</v>
      </c>
      <c r="AI868" s="4" t="s">
        <v>135</v>
      </c>
      <c r="AJ868" s="4" t="s">
        <v>136</v>
      </c>
      <c r="AK868" s="4" t="s">
        <v>137</v>
      </c>
      <c r="AL868" s="4" t="s">
        <v>138</v>
      </c>
      <c r="AM868" s="4" t="s">
        <v>139</v>
      </c>
      <c r="AN868" s="4" t="s">
        <v>140</v>
      </c>
      <c r="AO868" s="4" t="s">
        <v>141</v>
      </c>
      <c r="AP868" s="4" t="s">
        <v>116</v>
      </c>
      <c r="AQ868" s="4" t="s">
        <v>10261</v>
      </c>
      <c r="AR868" s="4" t="s">
        <v>76</v>
      </c>
      <c r="AS868" s="4" t="s">
        <v>310</v>
      </c>
      <c r="AT868" s="4" t="s">
        <v>311</v>
      </c>
      <c r="AU868" s="4" t="s">
        <v>916</v>
      </c>
      <c r="AV868" s="4" t="s">
        <v>312</v>
      </c>
      <c r="AW868" s="4" t="s">
        <v>917</v>
      </c>
      <c r="AX868" s="4" t="s">
        <v>313</v>
      </c>
      <c r="AY868" s="4" t="s">
        <v>918</v>
      </c>
      <c r="AZ868" s="4" t="s">
        <v>919</v>
      </c>
      <c r="BA868" s="4" t="s">
        <v>920</v>
      </c>
      <c r="BB868" s="4" t="s">
        <v>921</v>
      </c>
      <c r="BC868" s="4" t="s">
        <v>922</v>
      </c>
      <c r="BD868" s="4" t="s">
        <v>10262</v>
      </c>
      <c r="BE868" s="4" t="s">
        <v>923</v>
      </c>
      <c r="BF868" s="4" t="s">
        <v>924</v>
      </c>
      <c r="BG868" s="4" t="s">
        <v>925</v>
      </c>
      <c r="BH868" s="4" t="s">
        <v>5264</v>
      </c>
      <c r="BI868" s="4" t="s">
        <v>927</v>
      </c>
      <c r="BJ868" s="4" t="s">
        <v>928</v>
      </c>
      <c r="BK868" s="4" t="s">
        <v>929</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10263</v>
      </c>
      <c r="B869" s="4" t="s">
        <v>112</v>
      </c>
      <c r="C869" s="29">
        <v>20241220</v>
      </c>
      <c r="D869" s="4" t="s">
        <v>4667</v>
      </c>
      <c r="E869" s="4" t="s">
        <v>10264</v>
      </c>
      <c r="F869" s="4" t="s">
        <v>330</v>
      </c>
      <c r="G869" s="4" t="s">
        <v>116</v>
      </c>
      <c r="H869" s="4" t="s">
        <v>331</v>
      </c>
      <c r="I869" s="4" t="s">
        <v>116</v>
      </c>
      <c r="J869" s="4" t="s">
        <v>116</v>
      </c>
      <c r="K869" s="4" t="s">
        <v>116</v>
      </c>
      <c r="L869" s="4" t="s">
        <v>116</v>
      </c>
      <c r="M869" s="5" t="s">
        <v>9873</v>
      </c>
      <c r="N869" s="5" t="s">
        <v>7196</v>
      </c>
      <c r="O869" s="4" t="s">
        <v>112</v>
      </c>
      <c r="P869" s="6" t="s">
        <v>122</v>
      </c>
      <c r="Q869" s="7" t="s">
        <v>122</v>
      </c>
      <c r="R869" s="7" t="s">
        <v>122</v>
      </c>
      <c r="S869" s="9" t="s">
        <v>10265</v>
      </c>
      <c r="T869" s="30">
        <v>9782746076969</v>
      </c>
      <c r="U869" s="4" t="s">
        <v>124</v>
      </c>
      <c r="V869" s="29">
        <v>9782746076105</v>
      </c>
      <c r="W869" s="4" t="s">
        <v>125</v>
      </c>
      <c r="X869" s="4" t="s">
        <v>126</v>
      </c>
      <c r="Y869" s="4" t="s">
        <v>112</v>
      </c>
      <c r="Z869" s="29">
        <v>2012</v>
      </c>
      <c r="AA869" s="4" t="s">
        <v>127</v>
      </c>
      <c r="AB869" s="4" t="s">
        <v>249</v>
      </c>
      <c r="AC869" s="4" t="s">
        <v>129</v>
      </c>
      <c r="AD869" s="4" t="s">
        <v>130</v>
      </c>
      <c r="AE869" s="4" t="s">
        <v>131</v>
      </c>
      <c r="AF869" s="4" t="s">
        <v>132</v>
      </c>
      <c r="AG869" s="4" t="s">
        <v>133</v>
      </c>
      <c r="AH869" s="4" t="s">
        <v>134</v>
      </c>
      <c r="AI869" s="4" t="s">
        <v>135</v>
      </c>
      <c r="AJ869" s="4" t="s">
        <v>136</v>
      </c>
      <c r="AK869" s="4" t="s">
        <v>137</v>
      </c>
      <c r="AL869" s="4" t="s">
        <v>138</v>
      </c>
      <c r="AM869" s="4" t="s">
        <v>139</v>
      </c>
      <c r="AN869" s="4" t="s">
        <v>140</v>
      </c>
      <c r="AO869" s="4" t="s">
        <v>141</v>
      </c>
      <c r="AP869" s="4" t="s">
        <v>116</v>
      </c>
      <c r="AQ869" s="4" t="s">
        <v>10266</v>
      </c>
      <c r="AR869" s="4" t="s">
        <v>76</v>
      </c>
      <c r="AS869" s="4" t="s">
        <v>4671</v>
      </c>
      <c r="AT869" s="4" t="s">
        <v>3248</v>
      </c>
      <c r="AU869" s="4" t="s">
        <v>4672</v>
      </c>
      <c r="AV869" s="4" t="s">
        <v>4673</v>
      </c>
      <c r="AW869" s="4" t="s">
        <v>10267</v>
      </c>
      <c r="AX869" s="4" t="s">
        <v>1637</v>
      </c>
      <c r="AY869" s="4" t="s">
        <v>1880</v>
      </c>
      <c r="AZ869" s="4" t="s">
        <v>116</v>
      </c>
      <c r="BA869" s="4" t="s">
        <v>116</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10268</v>
      </c>
      <c r="B870" s="4" t="s">
        <v>112</v>
      </c>
      <c r="C870" s="29">
        <v>20241220</v>
      </c>
      <c r="D870" s="4" t="s">
        <v>10269</v>
      </c>
      <c r="E870" s="4" t="s">
        <v>10270</v>
      </c>
      <c r="F870" s="4" t="s">
        <v>2510</v>
      </c>
      <c r="G870" s="4" t="s">
        <v>116</v>
      </c>
      <c r="H870" s="4" t="s">
        <v>294</v>
      </c>
      <c r="I870" s="4" t="s">
        <v>116</v>
      </c>
      <c r="J870" s="4" t="s">
        <v>116</v>
      </c>
      <c r="K870" s="4" t="s">
        <v>116</v>
      </c>
      <c r="L870" s="4" t="s">
        <v>116</v>
      </c>
      <c r="M870" s="5" t="s">
        <v>9961</v>
      </c>
      <c r="N870" s="5" t="s">
        <v>10271</v>
      </c>
      <c r="O870" s="4" t="s">
        <v>112</v>
      </c>
      <c r="P870" s="6" t="s">
        <v>122</v>
      </c>
      <c r="Q870" s="7" t="s">
        <v>122</v>
      </c>
      <c r="R870" s="7" t="s">
        <v>122</v>
      </c>
      <c r="S870" s="9" t="s">
        <v>10272</v>
      </c>
      <c r="T870" s="30">
        <v>9782746075887</v>
      </c>
      <c r="U870" s="4" t="s">
        <v>124</v>
      </c>
      <c r="V870" s="29">
        <v>9782746075726</v>
      </c>
      <c r="W870" s="4" t="s">
        <v>125</v>
      </c>
      <c r="X870" s="4" t="s">
        <v>126</v>
      </c>
      <c r="Y870" s="4" t="s">
        <v>112</v>
      </c>
      <c r="Z870" s="29">
        <v>2012</v>
      </c>
      <c r="AA870" s="4" t="s">
        <v>127</v>
      </c>
      <c r="AB870" s="4" t="s">
        <v>876</v>
      </c>
      <c r="AC870" s="4" t="s">
        <v>129</v>
      </c>
      <c r="AD870" s="4" t="s">
        <v>130</v>
      </c>
      <c r="AE870" s="4" t="s">
        <v>131</v>
      </c>
      <c r="AF870" s="4" t="s">
        <v>132</v>
      </c>
      <c r="AG870" s="4" t="s">
        <v>133</v>
      </c>
      <c r="AH870" s="4" t="s">
        <v>134</v>
      </c>
      <c r="AI870" s="4" t="s">
        <v>135</v>
      </c>
      <c r="AJ870" s="4" t="s">
        <v>136</v>
      </c>
      <c r="AK870" s="4" t="s">
        <v>137</v>
      </c>
      <c r="AL870" s="4" t="s">
        <v>138</v>
      </c>
      <c r="AM870" s="4" t="s">
        <v>139</v>
      </c>
      <c r="AN870" s="4" t="s">
        <v>140</v>
      </c>
      <c r="AO870" s="4" t="s">
        <v>141</v>
      </c>
      <c r="AP870" s="4" t="s">
        <v>116</v>
      </c>
      <c r="AQ870" s="4" t="s">
        <v>10273</v>
      </c>
      <c r="AR870" s="4" t="s">
        <v>76</v>
      </c>
      <c r="AS870" s="4" t="s">
        <v>8294</v>
      </c>
      <c r="AT870" s="4" t="s">
        <v>8295</v>
      </c>
      <c r="AU870" s="4" t="s">
        <v>2514</v>
      </c>
      <c r="AV870" s="4" t="s">
        <v>8297</v>
      </c>
      <c r="AW870" s="4" t="s">
        <v>10274</v>
      </c>
      <c r="AX870" s="4" t="s">
        <v>8299</v>
      </c>
      <c r="AY870" s="4" t="s">
        <v>1810</v>
      </c>
      <c r="AZ870" s="4" t="s">
        <v>8300</v>
      </c>
      <c r="BA870" s="4" t="s">
        <v>8301</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10275</v>
      </c>
      <c r="B871" s="4" t="s">
        <v>112</v>
      </c>
      <c r="C871" s="29">
        <v>20241220</v>
      </c>
      <c r="D871" s="4" t="s">
        <v>10276</v>
      </c>
      <c r="E871" s="4" t="s">
        <v>8620</v>
      </c>
      <c r="F871" s="4" t="s">
        <v>572</v>
      </c>
      <c r="G871" s="4" t="s">
        <v>116</v>
      </c>
      <c r="H871" s="4" t="s">
        <v>573</v>
      </c>
      <c r="I871" s="4" t="s">
        <v>116</v>
      </c>
      <c r="J871" s="4" t="s">
        <v>116</v>
      </c>
      <c r="K871" s="4" t="s">
        <v>116</v>
      </c>
      <c r="L871" s="4" t="s">
        <v>116</v>
      </c>
      <c r="M871" s="5" t="s">
        <v>9883</v>
      </c>
      <c r="N871" s="5" t="s">
        <v>593</v>
      </c>
      <c r="O871" s="4" t="s">
        <v>112</v>
      </c>
      <c r="P871" s="6" t="s">
        <v>122</v>
      </c>
      <c r="Q871" s="7" t="s">
        <v>122</v>
      </c>
      <c r="R871" s="7" t="s">
        <v>122</v>
      </c>
      <c r="S871" s="9" t="s">
        <v>10277</v>
      </c>
      <c r="T871" s="30">
        <v>9782746075375</v>
      </c>
      <c r="U871" s="4" t="s">
        <v>124</v>
      </c>
      <c r="V871" s="29">
        <v>9782746075047</v>
      </c>
      <c r="W871" s="4" t="s">
        <v>125</v>
      </c>
      <c r="X871" s="4" t="s">
        <v>126</v>
      </c>
      <c r="Y871" s="4" t="s">
        <v>112</v>
      </c>
      <c r="Z871" s="29">
        <v>2012</v>
      </c>
      <c r="AA871" s="4" t="s">
        <v>127</v>
      </c>
      <c r="AB871" s="4" t="s">
        <v>576</v>
      </c>
      <c r="AC871" s="4" t="s">
        <v>129</v>
      </c>
      <c r="AD871" s="4" t="s">
        <v>130</v>
      </c>
      <c r="AE871" s="4" t="s">
        <v>131</v>
      </c>
      <c r="AF871" s="4" t="s">
        <v>132</v>
      </c>
      <c r="AG871" s="4" t="s">
        <v>133</v>
      </c>
      <c r="AH871" s="4" t="s">
        <v>134</v>
      </c>
      <c r="AI871" s="4" t="s">
        <v>135</v>
      </c>
      <c r="AJ871" s="4" t="s">
        <v>136</v>
      </c>
      <c r="AK871" s="4" t="s">
        <v>137</v>
      </c>
      <c r="AL871" s="4" t="s">
        <v>138</v>
      </c>
      <c r="AM871" s="4" t="s">
        <v>139</v>
      </c>
      <c r="AN871" s="4" t="s">
        <v>140</v>
      </c>
      <c r="AO871" s="4" t="s">
        <v>141</v>
      </c>
      <c r="AP871" s="4" t="s">
        <v>116</v>
      </c>
      <c r="AQ871" s="4" t="s">
        <v>10278</v>
      </c>
      <c r="AR871" s="4" t="s">
        <v>76</v>
      </c>
      <c r="AS871" s="4" t="s">
        <v>8624</v>
      </c>
      <c r="AT871" s="4" t="s">
        <v>8625</v>
      </c>
      <c r="AU871" s="4" t="s">
        <v>8626</v>
      </c>
      <c r="AV871" s="4" t="s">
        <v>8627</v>
      </c>
      <c r="AW871" s="4" t="s">
        <v>8628</v>
      </c>
      <c r="AX871" s="4" t="s">
        <v>8629</v>
      </c>
      <c r="AY871" s="4" t="s">
        <v>8630</v>
      </c>
      <c r="AZ871" s="4" t="s">
        <v>2004</v>
      </c>
      <c r="BA871" s="4" t="s">
        <v>2208</v>
      </c>
      <c r="BB871" s="4" t="s">
        <v>2402</v>
      </c>
      <c r="BC871" s="4" t="s">
        <v>2209</v>
      </c>
      <c r="BD871" s="4" t="s">
        <v>2210</v>
      </c>
      <c r="BE871" s="4" t="s">
        <v>2211</v>
      </c>
      <c r="BF871" s="4" t="s">
        <v>2212</v>
      </c>
      <c r="BG871" s="4" t="s">
        <v>10279</v>
      </c>
      <c r="BH871" s="4" t="s">
        <v>8632</v>
      </c>
      <c r="BI871" s="4" t="s">
        <v>5567</v>
      </c>
      <c r="BJ871" s="4" t="s">
        <v>8633</v>
      </c>
      <c r="BK871" s="4" t="s">
        <v>8634</v>
      </c>
      <c r="BL871" s="4" t="s">
        <v>2216</v>
      </c>
      <c r="BM871" s="4" t="s">
        <v>8583</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10280</v>
      </c>
      <c r="B872" s="4" t="s">
        <v>112</v>
      </c>
      <c r="C872" s="29">
        <v>20241220</v>
      </c>
      <c r="D872" s="4" t="s">
        <v>10281</v>
      </c>
      <c r="E872" s="4" t="s">
        <v>10282</v>
      </c>
      <c r="F872" s="4" t="s">
        <v>9383</v>
      </c>
      <c r="G872" s="4" t="s">
        <v>116</v>
      </c>
      <c r="H872" s="4" t="s">
        <v>7280</v>
      </c>
      <c r="I872" s="4" t="s">
        <v>116</v>
      </c>
      <c r="J872" s="4" t="s">
        <v>116</v>
      </c>
      <c r="K872" s="4" t="s">
        <v>116</v>
      </c>
      <c r="L872" s="4" t="s">
        <v>116</v>
      </c>
      <c r="M872" s="5" t="s">
        <v>10079</v>
      </c>
      <c r="N872" s="5" t="s">
        <v>3798</v>
      </c>
      <c r="O872" s="4" t="s">
        <v>112</v>
      </c>
      <c r="P872" s="6" t="s">
        <v>122</v>
      </c>
      <c r="Q872" s="7" t="s">
        <v>122</v>
      </c>
      <c r="R872" s="7" t="s">
        <v>122</v>
      </c>
      <c r="S872" s="9" t="s">
        <v>10283</v>
      </c>
      <c r="T872" s="30">
        <v>9782746074873</v>
      </c>
      <c r="U872" s="4" t="s">
        <v>124</v>
      </c>
      <c r="V872" s="29">
        <v>9782746074545</v>
      </c>
      <c r="W872" s="4" t="s">
        <v>125</v>
      </c>
      <c r="X872" s="4" t="s">
        <v>126</v>
      </c>
      <c r="Y872" s="4" t="s">
        <v>112</v>
      </c>
      <c r="Z872" s="29">
        <v>2012</v>
      </c>
      <c r="AA872" s="4" t="s">
        <v>127</v>
      </c>
      <c r="AB872" s="4" t="s">
        <v>164</v>
      </c>
      <c r="AC872" s="4" t="s">
        <v>129</v>
      </c>
      <c r="AD872" s="4" t="s">
        <v>130</v>
      </c>
      <c r="AE872" s="4" t="s">
        <v>131</v>
      </c>
      <c r="AF872" s="4" t="s">
        <v>132</v>
      </c>
      <c r="AG872" s="4" t="s">
        <v>133</v>
      </c>
      <c r="AH872" s="4" t="s">
        <v>134</v>
      </c>
      <c r="AI872" s="4" t="s">
        <v>135</v>
      </c>
      <c r="AJ872" s="4" t="s">
        <v>136</v>
      </c>
      <c r="AK872" s="4" t="s">
        <v>137</v>
      </c>
      <c r="AL872" s="4" t="s">
        <v>138</v>
      </c>
      <c r="AM872" s="4" t="s">
        <v>139</v>
      </c>
      <c r="AN872" s="4" t="s">
        <v>140</v>
      </c>
      <c r="AO872" s="4" t="s">
        <v>141</v>
      </c>
      <c r="AP872" s="4" t="s">
        <v>116</v>
      </c>
      <c r="AQ872" s="4" t="s">
        <v>10284</v>
      </c>
      <c r="AR872" s="4" t="s">
        <v>76</v>
      </c>
      <c r="AS872" s="4" t="s">
        <v>9387</v>
      </c>
      <c r="AT872" s="4" t="s">
        <v>10285</v>
      </c>
      <c r="AU872" s="4" t="s">
        <v>486</v>
      </c>
      <c r="AV872" s="4" t="s">
        <v>7810</v>
      </c>
      <c r="AW872" s="4" t="s">
        <v>10286</v>
      </c>
      <c r="AX872" s="4" t="s">
        <v>10287</v>
      </c>
      <c r="AY872" s="4" t="s">
        <v>116</v>
      </c>
      <c r="AZ872" s="4" t="s">
        <v>116</v>
      </c>
      <c r="BA872" s="4" t="s">
        <v>116</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10288</v>
      </c>
      <c r="B873" s="4" t="s">
        <v>112</v>
      </c>
      <c r="C873" s="29">
        <v>20241220</v>
      </c>
      <c r="D873" s="4" t="s">
        <v>5461</v>
      </c>
      <c r="E873" s="4" t="s">
        <v>10289</v>
      </c>
      <c r="F873" s="4" t="s">
        <v>3773</v>
      </c>
      <c r="G873" s="4" t="s">
        <v>116</v>
      </c>
      <c r="H873" s="4" t="s">
        <v>3774</v>
      </c>
      <c r="I873" s="4" t="s">
        <v>116</v>
      </c>
      <c r="J873" s="4" t="s">
        <v>116</v>
      </c>
      <c r="K873" s="4" t="s">
        <v>116</v>
      </c>
      <c r="L873" s="4" t="s">
        <v>116</v>
      </c>
      <c r="M873" s="5" t="s">
        <v>9908</v>
      </c>
      <c r="N873" s="5" t="s">
        <v>3051</v>
      </c>
      <c r="O873" s="4" t="s">
        <v>112</v>
      </c>
      <c r="P873" s="6" t="s">
        <v>122</v>
      </c>
      <c r="Q873" s="7" t="s">
        <v>122</v>
      </c>
      <c r="R873" s="7" t="s">
        <v>122</v>
      </c>
      <c r="S873" s="9" t="s">
        <v>10290</v>
      </c>
      <c r="T873" s="30">
        <v>9782746077584</v>
      </c>
      <c r="U873" s="4" t="s">
        <v>124</v>
      </c>
      <c r="V873" s="29">
        <v>9782746077218</v>
      </c>
      <c r="W873" s="4" t="s">
        <v>125</v>
      </c>
      <c r="X873" s="4" t="s">
        <v>126</v>
      </c>
      <c r="Y873" s="4" t="s">
        <v>112</v>
      </c>
      <c r="Z873" s="29">
        <v>2012</v>
      </c>
      <c r="AA873" s="4" t="s">
        <v>127</v>
      </c>
      <c r="AB873" s="4" t="s">
        <v>249</v>
      </c>
      <c r="AC873" s="4" t="s">
        <v>129</v>
      </c>
      <c r="AD873" s="4" t="s">
        <v>130</v>
      </c>
      <c r="AE873" s="4" t="s">
        <v>131</v>
      </c>
      <c r="AF873" s="4" t="s">
        <v>132</v>
      </c>
      <c r="AG873" s="4" t="s">
        <v>133</v>
      </c>
      <c r="AH873" s="4" t="s">
        <v>134</v>
      </c>
      <c r="AI873" s="4" t="s">
        <v>135</v>
      </c>
      <c r="AJ873" s="4" t="s">
        <v>136</v>
      </c>
      <c r="AK873" s="4" t="s">
        <v>137</v>
      </c>
      <c r="AL873" s="4" t="s">
        <v>138</v>
      </c>
      <c r="AM873" s="4" t="s">
        <v>139</v>
      </c>
      <c r="AN873" s="4" t="s">
        <v>140</v>
      </c>
      <c r="AO873" s="4" t="s">
        <v>141</v>
      </c>
      <c r="AP873" s="4" t="s">
        <v>116</v>
      </c>
      <c r="AQ873" s="4" t="s">
        <v>10291</v>
      </c>
      <c r="AR873" s="4" t="s">
        <v>76</v>
      </c>
      <c r="AS873" s="4" t="s">
        <v>5465</v>
      </c>
      <c r="AT873" s="4" t="s">
        <v>2004</v>
      </c>
      <c r="AU873" s="4" t="s">
        <v>2208</v>
      </c>
      <c r="AV873" s="4" t="s">
        <v>5466</v>
      </c>
      <c r="AW873" s="4" t="s">
        <v>5467</v>
      </c>
      <c r="AX873" s="4" t="s">
        <v>2210</v>
      </c>
      <c r="AY873" s="4" t="s">
        <v>10292</v>
      </c>
      <c r="AZ873" s="4" t="s">
        <v>5469</v>
      </c>
      <c r="BA873" s="4" t="s">
        <v>5470</v>
      </c>
      <c r="BB873" s="4" t="s">
        <v>4384</v>
      </c>
      <c r="BC873" s="4" t="s">
        <v>2598</v>
      </c>
      <c r="BD873" s="4" t="s">
        <v>2762</v>
      </c>
      <c r="BE873" s="4" t="s">
        <v>5471</v>
      </c>
      <c r="BF873" s="4" t="s">
        <v>759</v>
      </c>
      <c r="BG873" s="4" t="s">
        <v>1637</v>
      </c>
      <c r="BH873" s="4" t="s">
        <v>5472</v>
      </c>
      <c r="BI873" s="4" t="s">
        <v>5473</v>
      </c>
      <c r="BJ873" s="4" t="s">
        <v>2216</v>
      </c>
      <c r="BK873" s="4" t="s">
        <v>1880</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10293</v>
      </c>
      <c r="B874" s="4" t="s">
        <v>112</v>
      </c>
      <c r="C874" s="29">
        <v>20241220</v>
      </c>
      <c r="D874" s="4" t="s">
        <v>10294</v>
      </c>
      <c r="E874" s="4" t="s">
        <v>116</v>
      </c>
      <c r="F874" s="4" t="s">
        <v>572</v>
      </c>
      <c r="G874" s="4" t="s">
        <v>116</v>
      </c>
      <c r="H874" s="4" t="s">
        <v>573</v>
      </c>
      <c r="I874" s="4" t="s">
        <v>116</v>
      </c>
      <c r="J874" s="4" t="s">
        <v>116</v>
      </c>
      <c r="K874" s="4" t="s">
        <v>116</v>
      </c>
      <c r="L874" s="4" t="s">
        <v>116</v>
      </c>
      <c r="M874" s="5" t="s">
        <v>9895</v>
      </c>
      <c r="N874" s="5" t="s">
        <v>323</v>
      </c>
      <c r="O874" s="4" t="s">
        <v>112</v>
      </c>
      <c r="P874" s="6" t="s">
        <v>122</v>
      </c>
      <c r="Q874" s="7" t="s">
        <v>122</v>
      </c>
      <c r="R874" s="7" t="s">
        <v>122</v>
      </c>
      <c r="S874" s="9" t="s">
        <v>10295</v>
      </c>
      <c r="T874" s="30">
        <v>9782746074347</v>
      </c>
      <c r="U874" s="4" t="s">
        <v>124</v>
      </c>
      <c r="V874" s="29">
        <v>9782746073906</v>
      </c>
      <c r="W874" s="4" t="s">
        <v>125</v>
      </c>
      <c r="X874" s="4" t="s">
        <v>126</v>
      </c>
      <c r="Y874" s="4" t="s">
        <v>112</v>
      </c>
      <c r="Z874" s="29">
        <v>2012</v>
      </c>
      <c r="AA874" s="4" t="s">
        <v>127</v>
      </c>
      <c r="AB874" s="4" t="s">
        <v>576</v>
      </c>
      <c r="AC874" s="4" t="s">
        <v>129</v>
      </c>
      <c r="AD874" s="4" t="s">
        <v>130</v>
      </c>
      <c r="AE874" s="4" t="s">
        <v>131</v>
      </c>
      <c r="AF874" s="4" t="s">
        <v>132</v>
      </c>
      <c r="AG874" s="4" t="s">
        <v>133</v>
      </c>
      <c r="AH874" s="4" t="s">
        <v>134</v>
      </c>
      <c r="AI874" s="4" t="s">
        <v>135</v>
      </c>
      <c r="AJ874" s="4" t="s">
        <v>136</v>
      </c>
      <c r="AK874" s="4" t="s">
        <v>137</v>
      </c>
      <c r="AL874" s="4" t="s">
        <v>138</v>
      </c>
      <c r="AM874" s="4" t="s">
        <v>139</v>
      </c>
      <c r="AN874" s="4" t="s">
        <v>140</v>
      </c>
      <c r="AO874" s="4" t="s">
        <v>141</v>
      </c>
      <c r="AP874" s="4" t="s">
        <v>116</v>
      </c>
      <c r="AQ874" s="4" t="s">
        <v>10296</v>
      </c>
      <c r="AR874" s="4" t="s">
        <v>76</v>
      </c>
      <c r="AS874" s="4" t="s">
        <v>6155</v>
      </c>
      <c r="AT874" s="4" t="s">
        <v>10297</v>
      </c>
      <c r="AU874" s="4" t="s">
        <v>10298</v>
      </c>
      <c r="AV874" s="4" t="s">
        <v>2458</v>
      </c>
      <c r="AW874" s="4" t="s">
        <v>116</v>
      </c>
      <c r="AX874" s="4" t="s">
        <v>116</v>
      </c>
      <c r="AY874" s="4" t="s">
        <v>116</v>
      </c>
      <c r="AZ874" s="4" t="s">
        <v>116</v>
      </c>
      <c r="BA874" s="4" t="s">
        <v>116</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10299</v>
      </c>
      <c r="B875" s="4" t="s">
        <v>112</v>
      </c>
      <c r="C875" s="29">
        <v>20241220</v>
      </c>
      <c r="D875" s="4" t="s">
        <v>10300</v>
      </c>
      <c r="E875" s="4" t="s">
        <v>10301</v>
      </c>
      <c r="F875" s="4" t="s">
        <v>10302</v>
      </c>
      <c r="G875" s="4" t="s">
        <v>116</v>
      </c>
      <c r="H875" s="4" t="s">
        <v>10303</v>
      </c>
      <c r="I875" s="4" t="s">
        <v>116</v>
      </c>
      <c r="J875" s="4" t="s">
        <v>116</v>
      </c>
      <c r="K875" s="4" t="s">
        <v>116</v>
      </c>
      <c r="L875" s="4" t="s">
        <v>116</v>
      </c>
      <c r="M875" s="5" t="s">
        <v>10304</v>
      </c>
      <c r="N875" s="5" t="s">
        <v>3575</v>
      </c>
      <c r="O875" s="4" t="s">
        <v>112</v>
      </c>
      <c r="P875" s="6" t="s">
        <v>122</v>
      </c>
      <c r="Q875" s="7" t="s">
        <v>122</v>
      </c>
      <c r="R875" s="7" t="s">
        <v>122</v>
      </c>
      <c r="S875" s="9" t="s">
        <v>10305</v>
      </c>
      <c r="T875" s="30">
        <v>9782746066861</v>
      </c>
      <c r="U875" s="4" t="s">
        <v>124</v>
      </c>
      <c r="V875" s="29">
        <v>9782746065086</v>
      </c>
      <c r="W875" s="4" t="s">
        <v>125</v>
      </c>
      <c r="X875" s="4" t="s">
        <v>126</v>
      </c>
      <c r="Y875" s="4" t="s">
        <v>112</v>
      </c>
      <c r="Z875" s="29">
        <v>2011</v>
      </c>
      <c r="AA875" s="4" t="s">
        <v>127</v>
      </c>
      <c r="AB875" s="4" t="s">
        <v>260</v>
      </c>
      <c r="AC875" s="4" t="s">
        <v>129</v>
      </c>
      <c r="AD875" s="4" t="s">
        <v>130</v>
      </c>
      <c r="AE875" s="4" t="s">
        <v>131</v>
      </c>
      <c r="AF875" s="4" t="s">
        <v>132</v>
      </c>
      <c r="AG875" s="4" t="s">
        <v>133</v>
      </c>
      <c r="AH875" s="4" t="s">
        <v>134</v>
      </c>
      <c r="AI875" s="4" t="s">
        <v>135</v>
      </c>
      <c r="AJ875" s="4" t="s">
        <v>136</v>
      </c>
      <c r="AK875" s="4" t="s">
        <v>137</v>
      </c>
      <c r="AL875" s="4" t="s">
        <v>138</v>
      </c>
      <c r="AM875" s="4" t="s">
        <v>139</v>
      </c>
      <c r="AN875" s="4" t="s">
        <v>140</v>
      </c>
      <c r="AO875" s="4" t="s">
        <v>141</v>
      </c>
      <c r="AP875" s="4" t="s">
        <v>116</v>
      </c>
      <c r="AQ875" s="4" t="s">
        <v>10306</v>
      </c>
      <c r="AR875" s="4" t="s">
        <v>76</v>
      </c>
      <c r="AS875" s="4" t="s">
        <v>10307</v>
      </c>
      <c r="AT875" s="4" t="s">
        <v>10308</v>
      </c>
      <c r="AU875" s="4" t="s">
        <v>10309</v>
      </c>
      <c r="AV875" s="4" t="s">
        <v>10310</v>
      </c>
      <c r="AW875" s="4" t="s">
        <v>10311</v>
      </c>
      <c r="AX875" s="4" t="s">
        <v>10312</v>
      </c>
      <c r="AY875" s="4" t="s">
        <v>10313</v>
      </c>
      <c r="AZ875" s="4" t="s">
        <v>10314</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10315</v>
      </c>
      <c r="B876" s="4" t="s">
        <v>112</v>
      </c>
      <c r="C876" s="29">
        <v>20241220</v>
      </c>
      <c r="D876" s="4" t="s">
        <v>10316</v>
      </c>
      <c r="E876" s="4" t="s">
        <v>10317</v>
      </c>
      <c r="F876" s="4" t="s">
        <v>10318</v>
      </c>
      <c r="G876" s="4" t="s">
        <v>116</v>
      </c>
      <c r="H876" s="4" t="s">
        <v>10319</v>
      </c>
      <c r="I876" s="4" t="s">
        <v>116</v>
      </c>
      <c r="J876" s="4" t="s">
        <v>116</v>
      </c>
      <c r="K876" s="4" t="s">
        <v>116</v>
      </c>
      <c r="L876" s="4" t="s">
        <v>116</v>
      </c>
      <c r="M876" s="5" t="s">
        <v>10320</v>
      </c>
      <c r="N876" s="5" t="s">
        <v>2269</v>
      </c>
      <c r="O876" s="4" t="s">
        <v>112</v>
      </c>
      <c r="P876" s="6" t="s">
        <v>122</v>
      </c>
      <c r="Q876" s="7" t="s">
        <v>122</v>
      </c>
      <c r="R876" s="7" t="s">
        <v>122</v>
      </c>
      <c r="S876" s="9" t="s">
        <v>10321</v>
      </c>
      <c r="T876" s="30">
        <v>9782746061033</v>
      </c>
      <c r="U876" s="4" t="s">
        <v>124</v>
      </c>
      <c r="V876" s="29">
        <v>9782746058903</v>
      </c>
      <c r="W876" s="4" t="s">
        <v>125</v>
      </c>
      <c r="X876" s="4" t="s">
        <v>126</v>
      </c>
      <c r="Y876" s="4" t="s">
        <v>112</v>
      </c>
      <c r="Z876" s="29">
        <v>2010</v>
      </c>
      <c r="AA876" s="4" t="s">
        <v>127</v>
      </c>
      <c r="AB876" s="4" t="s">
        <v>260</v>
      </c>
      <c r="AC876" s="4" t="s">
        <v>129</v>
      </c>
      <c r="AD876" s="4" t="s">
        <v>130</v>
      </c>
      <c r="AE876" s="4" t="s">
        <v>131</v>
      </c>
      <c r="AF876" s="4" t="s">
        <v>132</v>
      </c>
      <c r="AG876" s="4" t="s">
        <v>133</v>
      </c>
      <c r="AH876" s="4" t="s">
        <v>134</v>
      </c>
      <c r="AI876" s="4" t="s">
        <v>135</v>
      </c>
      <c r="AJ876" s="4" t="s">
        <v>136</v>
      </c>
      <c r="AK876" s="4" t="s">
        <v>137</v>
      </c>
      <c r="AL876" s="4" t="s">
        <v>138</v>
      </c>
      <c r="AM876" s="4" t="s">
        <v>139</v>
      </c>
      <c r="AN876" s="4" t="s">
        <v>140</v>
      </c>
      <c r="AO876" s="4" t="s">
        <v>141</v>
      </c>
      <c r="AP876" s="4" t="s">
        <v>116</v>
      </c>
      <c r="AQ876" s="4" t="s">
        <v>10322</v>
      </c>
      <c r="AR876" s="4" t="s">
        <v>76</v>
      </c>
      <c r="AS876" s="4" t="s">
        <v>1284</v>
      </c>
      <c r="AT876" s="4" t="s">
        <v>10323</v>
      </c>
      <c r="AU876" s="4" t="s">
        <v>10324</v>
      </c>
      <c r="AV876" s="4" t="s">
        <v>10325</v>
      </c>
      <c r="AW876" s="4" t="s">
        <v>10326</v>
      </c>
      <c r="AX876" s="4" t="s">
        <v>10327</v>
      </c>
      <c r="AY876" s="4" t="s">
        <v>10328</v>
      </c>
      <c r="AZ876" s="4" t="s">
        <v>116</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10329</v>
      </c>
      <c r="B877" s="4" t="s">
        <v>112</v>
      </c>
      <c r="C877" s="29">
        <v>20241220</v>
      </c>
      <c r="D877" s="4" t="s">
        <v>10330</v>
      </c>
      <c r="E877" s="4" t="s">
        <v>10331</v>
      </c>
      <c r="F877" s="4" t="s">
        <v>4244</v>
      </c>
      <c r="G877" s="4" t="s">
        <v>116</v>
      </c>
      <c r="H877" s="4" t="s">
        <v>4245</v>
      </c>
      <c r="I877" s="4" t="s">
        <v>116</v>
      </c>
      <c r="J877" s="4" t="s">
        <v>116</v>
      </c>
      <c r="K877" s="4" t="s">
        <v>116</v>
      </c>
      <c r="L877" s="4" t="s">
        <v>116</v>
      </c>
      <c r="M877" s="5" t="s">
        <v>10320</v>
      </c>
      <c r="N877" s="5" t="s">
        <v>3261</v>
      </c>
      <c r="O877" s="4" t="s">
        <v>112</v>
      </c>
      <c r="P877" s="6" t="s">
        <v>122</v>
      </c>
      <c r="Q877" s="7" t="s">
        <v>122</v>
      </c>
      <c r="R877" s="7" t="s">
        <v>122</v>
      </c>
      <c r="S877" s="9" t="s">
        <v>10332</v>
      </c>
      <c r="T877" s="30">
        <v>9782746060937</v>
      </c>
      <c r="U877" s="4" t="s">
        <v>124</v>
      </c>
      <c r="V877" s="29">
        <v>9782746058774</v>
      </c>
      <c r="W877" s="4" t="s">
        <v>125</v>
      </c>
      <c r="X877" s="4" t="s">
        <v>126</v>
      </c>
      <c r="Y877" s="4" t="s">
        <v>112</v>
      </c>
      <c r="Z877" s="29">
        <v>2010</v>
      </c>
      <c r="AA877" s="4" t="s">
        <v>127</v>
      </c>
      <c r="AB877" s="4" t="s">
        <v>152</v>
      </c>
      <c r="AC877" s="4" t="s">
        <v>129</v>
      </c>
      <c r="AD877" s="4" t="s">
        <v>130</v>
      </c>
      <c r="AE877" s="4" t="s">
        <v>131</v>
      </c>
      <c r="AF877" s="4" t="s">
        <v>132</v>
      </c>
      <c r="AG877" s="4" t="s">
        <v>133</v>
      </c>
      <c r="AH877" s="4" t="s">
        <v>134</v>
      </c>
      <c r="AI877" s="4" t="s">
        <v>135</v>
      </c>
      <c r="AJ877" s="4" t="s">
        <v>136</v>
      </c>
      <c r="AK877" s="4" t="s">
        <v>137</v>
      </c>
      <c r="AL877" s="4" t="s">
        <v>138</v>
      </c>
      <c r="AM877" s="4" t="s">
        <v>139</v>
      </c>
      <c r="AN877" s="4" t="s">
        <v>140</v>
      </c>
      <c r="AO877" s="4" t="s">
        <v>141</v>
      </c>
      <c r="AP877" s="4" t="s">
        <v>116</v>
      </c>
      <c r="AQ877" s="4" t="s">
        <v>10333</v>
      </c>
      <c r="AR877" s="4" t="s">
        <v>76</v>
      </c>
      <c r="AS877" s="4" t="s">
        <v>10334</v>
      </c>
      <c r="AT877" s="4" t="s">
        <v>10335</v>
      </c>
      <c r="AU877" s="4" t="s">
        <v>10336</v>
      </c>
      <c r="AV877" s="4" t="s">
        <v>10198</v>
      </c>
      <c r="AW877" s="4" t="s">
        <v>10337</v>
      </c>
      <c r="AX877" s="4" t="s">
        <v>3886</v>
      </c>
      <c r="AY877" s="4" t="s">
        <v>116</v>
      </c>
      <c r="AZ877" s="4" t="s">
        <v>116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10338</v>
      </c>
      <c r="B878" s="4" t="s">
        <v>112</v>
      </c>
      <c r="C878" s="29">
        <v>20241220</v>
      </c>
      <c r="D878" s="4" t="s">
        <v>7701</v>
      </c>
      <c r="E878" s="4" t="s">
        <v>10339</v>
      </c>
      <c r="F878" s="4" t="s">
        <v>10340</v>
      </c>
      <c r="G878" s="4" t="s">
        <v>116</v>
      </c>
      <c r="H878" s="4" t="s">
        <v>7704</v>
      </c>
      <c r="I878" s="4" t="s">
        <v>7704</v>
      </c>
      <c r="J878" s="4" t="s">
        <v>116</v>
      </c>
      <c r="K878" s="4" t="s">
        <v>116</v>
      </c>
      <c r="L878" s="4" t="s">
        <v>116</v>
      </c>
      <c r="M878" s="5" t="s">
        <v>10341</v>
      </c>
      <c r="N878" s="5" t="s">
        <v>4848</v>
      </c>
      <c r="O878" s="4" t="s">
        <v>112</v>
      </c>
      <c r="P878" s="6" t="s">
        <v>122</v>
      </c>
      <c r="Q878" s="7" t="s">
        <v>122</v>
      </c>
      <c r="R878" s="7" t="s">
        <v>122</v>
      </c>
      <c r="S878" s="9" t="s">
        <v>10342</v>
      </c>
      <c r="T878" s="30">
        <v>9782746057777</v>
      </c>
      <c r="U878" s="4" t="s">
        <v>124</v>
      </c>
      <c r="V878" s="29">
        <v>9782746052420</v>
      </c>
      <c r="W878" s="4" t="s">
        <v>125</v>
      </c>
      <c r="X878" s="4" t="s">
        <v>126</v>
      </c>
      <c r="Y878" s="4" t="s">
        <v>112</v>
      </c>
      <c r="Z878" s="29">
        <v>2009</v>
      </c>
      <c r="AA878" s="4" t="s">
        <v>127</v>
      </c>
      <c r="AB878" s="4" t="s">
        <v>10343</v>
      </c>
      <c r="AC878" s="4" t="s">
        <v>129</v>
      </c>
      <c r="AD878" s="4" t="s">
        <v>130</v>
      </c>
      <c r="AE878" s="4" t="s">
        <v>131</v>
      </c>
      <c r="AF878" s="4" t="s">
        <v>132</v>
      </c>
      <c r="AG878" s="4" t="s">
        <v>133</v>
      </c>
      <c r="AH878" s="4" t="s">
        <v>134</v>
      </c>
      <c r="AI878" s="4" t="s">
        <v>135</v>
      </c>
      <c r="AJ878" s="4" t="s">
        <v>136</v>
      </c>
      <c r="AK878" s="4" t="s">
        <v>137</v>
      </c>
      <c r="AL878" s="4" t="s">
        <v>138</v>
      </c>
      <c r="AM878" s="4" t="s">
        <v>139</v>
      </c>
      <c r="AN878" s="4" t="s">
        <v>140</v>
      </c>
      <c r="AO878" s="4" t="s">
        <v>141</v>
      </c>
      <c r="AP878" s="4" t="s">
        <v>116</v>
      </c>
      <c r="AQ878" s="4" t="s">
        <v>10344</v>
      </c>
      <c r="AR878" s="4" t="s">
        <v>76</v>
      </c>
      <c r="AS878" s="4" t="s">
        <v>5636</v>
      </c>
      <c r="AT878" s="4" t="s">
        <v>5636</v>
      </c>
      <c r="AU878" s="4" t="s">
        <v>10345</v>
      </c>
      <c r="AV878" s="4" t="s">
        <v>3411</v>
      </c>
      <c r="AW878" s="4" t="s">
        <v>7707</v>
      </c>
      <c r="AX878" s="4" t="s">
        <v>7707</v>
      </c>
      <c r="AY878" s="4" t="s">
        <v>7710</v>
      </c>
      <c r="AZ878" s="4" t="s">
        <v>10346</v>
      </c>
      <c r="BA878" s="4" t="s">
        <v>10347</v>
      </c>
      <c r="BB878" s="4" t="s">
        <v>5678</v>
      </c>
      <c r="BC878" s="4" t="s">
        <v>7712</v>
      </c>
      <c r="BD878" s="4" t="s">
        <v>7712</v>
      </c>
      <c r="BE878" s="4" t="s">
        <v>3236</v>
      </c>
      <c r="BF878" s="4" t="s">
        <v>7714</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10348</v>
      </c>
      <c r="B879" s="4" t="s">
        <v>112</v>
      </c>
      <c r="C879" s="29">
        <v>20241220</v>
      </c>
      <c r="D879" s="4" t="s">
        <v>10349</v>
      </c>
      <c r="E879" s="4" t="s">
        <v>116</v>
      </c>
      <c r="F879" s="4" t="s">
        <v>1318</v>
      </c>
      <c r="G879" s="4" t="s">
        <v>116</v>
      </c>
      <c r="H879" s="4" t="s">
        <v>1319</v>
      </c>
      <c r="I879" s="4" t="s">
        <v>116</v>
      </c>
      <c r="J879" s="4" t="s">
        <v>116</v>
      </c>
      <c r="K879" s="4" t="s">
        <v>116</v>
      </c>
      <c r="L879" s="4" t="s">
        <v>116</v>
      </c>
      <c r="M879" s="5" t="s">
        <v>10350</v>
      </c>
      <c r="N879" s="5" t="s">
        <v>1948</v>
      </c>
      <c r="O879" s="4" t="s">
        <v>112</v>
      </c>
      <c r="P879" s="6" t="s">
        <v>122</v>
      </c>
      <c r="Q879" s="7" t="s">
        <v>122</v>
      </c>
      <c r="R879" s="7" t="s">
        <v>122</v>
      </c>
      <c r="S879" s="9" t="s">
        <v>10351</v>
      </c>
      <c r="T879" s="30">
        <v>9782746044548</v>
      </c>
      <c r="U879" s="4" t="s">
        <v>124</v>
      </c>
      <c r="V879" s="29">
        <v>9782746021525</v>
      </c>
      <c r="W879" s="4" t="s">
        <v>125</v>
      </c>
      <c r="X879" s="4" t="s">
        <v>126</v>
      </c>
      <c r="Y879" s="4" t="s">
        <v>112</v>
      </c>
      <c r="Z879" s="29">
        <v>2003</v>
      </c>
      <c r="AA879" s="4" t="s">
        <v>127</v>
      </c>
      <c r="AB879" s="4" t="s">
        <v>333</v>
      </c>
      <c r="AC879" s="4" t="s">
        <v>129</v>
      </c>
      <c r="AD879" s="4" t="s">
        <v>130</v>
      </c>
      <c r="AE879" s="4" t="s">
        <v>131</v>
      </c>
      <c r="AF879" s="4" t="s">
        <v>132</v>
      </c>
      <c r="AG879" s="4" t="s">
        <v>133</v>
      </c>
      <c r="AH879" s="4" t="s">
        <v>134</v>
      </c>
      <c r="AI879" s="4" t="s">
        <v>135</v>
      </c>
      <c r="AJ879" s="4" t="s">
        <v>136</v>
      </c>
      <c r="AK879" s="4" t="s">
        <v>137</v>
      </c>
      <c r="AL879" s="4" t="s">
        <v>138</v>
      </c>
      <c r="AM879" s="4" t="s">
        <v>139</v>
      </c>
      <c r="AN879" s="4" t="s">
        <v>140</v>
      </c>
      <c r="AO879" s="4" t="s">
        <v>141</v>
      </c>
      <c r="AP879" s="4" t="s">
        <v>116</v>
      </c>
      <c r="AQ879" s="4" t="s">
        <v>10352</v>
      </c>
      <c r="AR879" s="4" t="s">
        <v>76</v>
      </c>
      <c r="AS879" s="4" t="s">
        <v>6985</v>
      </c>
      <c r="AT879" s="4" t="s">
        <v>10353</v>
      </c>
      <c r="AU879" s="4" t="s">
        <v>4647</v>
      </c>
      <c r="AV879" s="4" t="s">
        <v>2004</v>
      </c>
      <c r="AW879" s="4" t="s">
        <v>2208</v>
      </c>
      <c r="AX879" s="4" t="s">
        <v>10354</v>
      </c>
      <c r="AY879" s="4" t="s">
        <v>10355</v>
      </c>
      <c r="AZ879" s="4" t="s">
        <v>4649</v>
      </c>
      <c r="BA879" s="4" t="s">
        <v>4650</v>
      </c>
      <c r="BB879" s="4" t="s">
        <v>6899</v>
      </c>
      <c r="BC879" s="4" t="s">
        <v>6987</v>
      </c>
      <c r="BD879" s="4" t="s">
        <v>2209</v>
      </c>
      <c r="BE879" s="4" t="s">
        <v>2210</v>
      </c>
      <c r="BF879" s="4" t="s">
        <v>2211</v>
      </c>
      <c r="BG879" s="4" t="s">
        <v>2212</v>
      </c>
      <c r="BH879" s="4" t="s">
        <v>10356</v>
      </c>
      <c r="BI879" s="4" t="s">
        <v>5567</v>
      </c>
      <c r="BJ879" s="4" t="s">
        <v>5568</v>
      </c>
      <c r="BK879" s="4" t="s">
        <v>4653</v>
      </c>
      <c r="BL879" s="4" t="s">
        <v>4654</v>
      </c>
      <c r="BM879" s="4" t="s">
        <v>1637</v>
      </c>
      <c r="BN879" s="4" t="s">
        <v>2216</v>
      </c>
      <c r="BO879" s="4" t="s">
        <v>1880</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40" r:id="rId1" xr:uid="{00000000-0004-0000-0000-000000000000}"/>
    <hyperlink ref="D369"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8" customFormat="1" ht="20.100000000000001" customHeight="1" x14ac:dyDescent="0.25">
      <c r="A3" s="58" t="s">
        <v>1106</v>
      </c>
      <c r="B3" s="58" t="s">
        <v>112</v>
      </c>
      <c r="C3" s="58">
        <v>20241220</v>
      </c>
      <c r="D3" s="58" t="s">
        <v>1107</v>
      </c>
      <c r="E3" s="58" t="s">
        <v>1108</v>
      </c>
      <c r="F3" s="58" t="s">
        <v>1109</v>
      </c>
      <c r="G3" s="58" t="s">
        <v>116</v>
      </c>
      <c r="H3" s="58" t="s">
        <v>1110</v>
      </c>
      <c r="I3" s="58" t="s">
        <v>116</v>
      </c>
      <c r="J3" s="58" t="s">
        <v>116</v>
      </c>
      <c r="K3" s="58" t="s">
        <v>116</v>
      </c>
      <c r="L3" s="58" t="s">
        <v>116</v>
      </c>
      <c r="M3" s="59" t="s">
        <v>322</v>
      </c>
      <c r="N3" s="58" t="s">
        <v>1111</v>
      </c>
      <c r="O3" s="58" t="s">
        <v>112</v>
      </c>
      <c r="P3" s="58" t="s">
        <v>122</v>
      </c>
      <c r="Q3" s="58" t="s">
        <v>122</v>
      </c>
      <c r="R3" s="58" t="s">
        <v>122</v>
      </c>
      <c r="S3" s="58" t="s">
        <v>1112</v>
      </c>
      <c r="T3" s="58">
        <v>9782409047350</v>
      </c>
      <c r="U3" s="58" t="s">
        <v>124</v>
      </c>
      <c r="V3" s="58">
        <v>9782409047343</v>
      </c>
      <c r="W3" s="58" t="s">
        <v>125</v>
      </c>
      <c r="X3" s="58" t="s">
        <v>126</v>
      </c>
      <c r="Y3" s="58" t="s">
        <v>112</v>
      </c>
      <c r="Z3" s="58">
        <v>2024</v>
      </c>
      <c r="AA3" s="58" t="s">
        <v>127</v>
      </c>
      <c r="AB3" s="58" t="s">
        <v>152</v>
      </c>
      <c r="AC3" s="58" t="s">
        <v>129</v>
      </c>
      <c r="AD3" s="58" t="s">
        <v>130</v>
      </c>
      <c r="AE3" s="58" t="s">
        <v>131</v>
      </c>
      <c r="AF3" s="58" t="s">
        <v>132</v>
      </c>
      <c r="AG3" s="58" t="s">
        <v>133</v>
      </c>
      <c r="AH3" s="58" t="s">
        <v>134</v>
      </c>
      <c r="AI3" s="58" t="s">
        <v>135</v>
      </c>
      <c r="AJ3" s="58" t="s">
        <v>136</v>
      </c>
      <c r="AK3" s="58" t="s">
        <v>137</v>
      </c>
      <c r="AL3" s="58" t="s">
        <v>138</v>
      </c>
      <c r="AM3" s="58" t="s">
        <v>139</v>
      </c>
      <c r="AN3" s="58" t="s">
        <v>140</v>
      </c>
      <c r="AO3" s="58" t="s">
        <v>141</v>
      </c>
      <c r="AP3" s="58" t="s">
        <v>116</v>
      </c>
      <c r="AQ3" s="58" t="s">
        <v>1113</v>
      </c>
      <c r="AR3" s="58" t="s">
        <v>76</v>
      </c>
      <c r="AS3" s="58" t="s">
        <v>1114</v>
      </c>
      <c r="AT3" s="58" t="s">
        <v>1115</v>
      </c>
      <c r="AU3" s="58" t="s">
        <v>1116</v>
      </c>
      <c r="AV3" s="58" t="s">
        <v>116</v>
      </c>
      <c r="AW3" s="58" t="s">
        <v>116</v>
      </c>
      <c r="AX3" s="58" t="s">
        <v>116</v>
      </c>
      <c r="AY3" s="58" t="s">
        <v>116</v>
      </c>
      <c r="AZ3" s="58" t="s">
        <v>116</v>
      </c>
      <c r="BA3" s="58" t="s">
        <v>116</v>
      </c>
      <c r="BB3" s="58" t="s">
        <v>116</v>
      </c>
      <c r="BC3" s="58" t="s">
        <v>116</v>
      </c>
      <c r="BD3" s="58" t="s">
        <v>116</v>
      </c>
      <c r="BE3" s="58" t="s">
        <v>116</v>
      </c>
      <c r="BF3" s="58" t="s">
        <v>116</v>
      </c>
      <c r="BG3" s="58" t="s">
        <v>116</v>
      </c>
      <c r="BH3" s="58" t="s">
        <v>116</v>
      </c>
      <c r="BI3" s="58" t="s">
        <v>116</v>
      </c>
      <c r="BJ3" s="58" t="s">
        <v>116</v>
      </c>
      <c r="BK3" s="58" t="s">
        <v>116</v>
      </c>
      <c r="BL3" s="58" t="s">
        <v>116</v>
      </c>
      <c r="BM3" s="58" t="s">
        <v>116</v>
      </c>
      <c r="BN3" s="58" t="s">
        <v>116</v>
      </c>
      <c r="BO3" s="58" t="s">
        <v>116</v>
      </c>
      <c r="BP3" s="58" t="s">
        <v>116</v>
      </c>
      <c r="BQ3" s="58" t="s">
        <v>116</v>
      </c>
      <c r="BR3" s="58" t="s">
        <v>116</v>
      </c>
      <c r="BS3" s="58" t="s">
        <v>116</v>
      </c>
      <c r="BT3" s="58" t="s">
        <v>116</v>
      </c>
      <c r="BU3" s="58" t="s">
        <v>116</v>
      </c>
      <c r="BV3" s="58" t="s">
        <v>116</v>
      </c>
      <c r="BW3" s="58" t="s">
        <v>116</v>
      </c>
      <c r="BX3" s="58" t="s">
        <v>116</v>
      </c>
      <c r="BY3" s="58" t="s">
        <v>116</v>
      </c>
      <c r="BZ3" s="58" t="s">
        <v>116</v>
      </c>
      <c r="CA3" s="58" t="s">
        <v>116</v>
      </c>
    </row>
    <row r="4" spans="1:79" s="58" customFormat="1" ht="20.100000000000001" customHeight="1" x14ac:dyDescent="0.25">
      <c r="A4" s="58" t="s">
        <v>1049</v>
      </c>
      <c r="B4" s="58" t="s">
        <v>112</v>
      </c>
      <c r="C4" s="58">
        <v>20241220</v>
      </c>
      <c r="D4" s="58" t="s">
        <v>1050</v>
      </c>
      <c r="E4" s="58" t="s">
        <v>1051</v>
      </c>
      <c r="F4" s="58" t="s">
        <v>1052</v>
      </c>
      <c r="G4" s="58" t="s">
        <v>116</v>
      </c>
      <c r="H4" s="58" t="s">
        <v>1053</v>
      </c>
      <c r="I4" s="58" t="s">
        <v>116</v>
      </c>
      <c r="J4" s="58" t="s">
        <v>116</v>
      </c>
      <c r="K4" s="58" t="s">
        <v>116</v>
      </c>
      <c r="L4" s="58" t="s">
        <v>116</v>
      </c>
      <c r="M4" s="59" t="s">
        <v>322</v>
      </c>
      <c r="N4" s="58" t="s">
        <v>1054</v>
      </c>
      <c r="O4" s="58" t="s">
        <v>112</v>
      </c>
      <c r="P4" s="58" t="s">
        <v>122</v>
      </c>
      <c r="Q4" s="58" t="s">
        <v>122</v>
      </c>
      <c r="R4" s="58" t="s">
        <v>122</v>
      </c>
      <c r="S4" s="58" t="s">
        <v>1055</v>
      </c>
      <c r="T4" s="58">
        <v>9782409047398</v>
      </c>
      <c r="U4" s="58" t="s">
        <v>124</v>
      </c>
      <c r="V4" s="58">
        <v>9782409047381</v>
      </c>
      <c r="W4" s="58" t="s">
        <v>125</v>
      </c>
      <c r="X4" s="58" t="s">
        <v>126</v>
      </c>
      <c r="Y4" s="58" t="s">
        <v>112</v>
      </c>
      <c r="Z4" s="58">
        <v>2024</v>
      </c>
      <c r="AA4" s="58" t="s">
        <v>127</v>
      </c>
      <c r="AB4" s="58" t="s">
        <v>152</v>
      </c>
      <c r="AC4" s="58" t="s">
        <v>129</v>
      </c>
      <c r="AD4" s="58" t="s">
        <v>130</v>
      </c>
      <c r="AE4" s="58" t="s">
        <v>131</v>
      </c>
      <c r="AF4" s="58" t="s">
        <v>132</v>
      </c>
      <c r="AG4" s="58" t="s">
        <v>133</v>
      </c>
      <c r="AH4" s="58" t="s">
        <v>134</v>
      </c>
      <c r="AI4" s="58" t="s">
        <v>135</v>
      </c>
      <c r="AJ4" s="58" t="s">
        <v>136</v>
      </c>
      <c r="AK4" s="58" t="s">
        <v>137</v>
      </c>
      <c r="AL4" s="58" t="s">
        <v>138</v>
      </c>
      <c r="AM4" s="58" t="s">
        <v>139</v>
      </c>
      <c r="AN4" s="58" t="s">
        <v>140</v>
      </c>
      <c r="AO4" s="58" t="s">
        <v>141</v>
      </c>
      <c r="AP4" s="58" t="s">
        <v>116</v>
      </c>
      <c r="AQ4" s="58" t="s">
        <v>1056</v>
      </c>
      <c r="AR4" s="58" t="s">
        <v>76</v>
      </c>
      <c r="AS4" s="58" t="s">
        <v>1057</v>
      </c>
      <c r="AT4" s="58" t="s">
        <v>1058</v>
      </c>
      <c r="AU4" s="58" t="s">
        <v>1059</v>
      </c>
      <c r="AV4" s="58" t="s">
        <v>116</v>
      </c>
      <c r="AW4" s="58" t="s">
        <v>116</v>
      </c>
      <c r="AX4" s="58" t="s">
        <v>116</v>
      </c>
      <c r="AY4" s="58" t="s">
        <v>116</v>
      </c>
      <c r="AZ4" s="58" t="s">
        <v>116</v>
      </c>
      <c r="BA4" s="58" t="s">
        <v>116</v>
      </c>
      <c r="BB4" s="58" t="s">
        <v>116</v>
      </c>
      <c r="BC4" s="58" t="s">
        <v>116</v>
      </c>
      <c r="BD4" s="58" t="s">
        <v>116</v>
      </c>
      <c r="BE4" s="58" t="s">
        <v>116</v>
      </c>
      <c r="BF4" s="58" t="s">
        <v>116</v>
      </c>
      <c r="BG4" s="58" t="s">
        <v>116</v>
      </c>
      <c r="BH4" s="58" t="s">
        <v>116</v>
      </c>
      <c r="BI4" s="58" t="s">
        <v>116</v>
      </c>
      <c r="BJ4" s="58" t="s">
        <v>116</v>
      </c>
      <c r="BK4" s="58" t="s">
        <v>116</v>
      </c>
      <c r="BL4" s="58" t="s">
        <v>116</v>
      </c>
      <c r="BM4" s="58" t="s">
        <v>116</v>
      </c>
      <c r="BN4" s="58" t="s">
        <v>116</v>
      </c>
      <c r="BO4" s="58" t="s">
        <v>116</v>
      </c>
      <c r="BP4" s="58" t="s">
        <v>116</v>
      </c>
      <c r="BQ4" s="58" t="s">
        <v>116</v>
      </c>
      <c r="BR4" s="58" t="s">
        <v>116</v>
      </c>
      <c r="BS4" s="58" t="s">
        <v>116</v>
      </c>
      <c r="BT4" s="58" t="s">
        <v>116</v>
      </c>
      <c r="BU4" s="58" t="s">
        <v>116</v>
      </c>
      <c r="BV4" s="58" t="s">
        <v>116</v>
      </c>
      <c r="BW4" s="58" t="s">
        <v>116</v>
      </c>
      <c r="BX4" s="58" t="s">
        <v>116</v>
      </c>
      <c r="BY4" s="58" t="s">
        <v>116</v>
      </c>
      <c r="BZ4" s="58" t="s">
        <v>116</v>
      </c>
      <c r="CA4" s="58" t="s">
        <v>116</v>
      </c>
    </row>
    <row r="5" spans="1:79" s="58" customFormat="1" ht="20.100000000000001" customHeight="1" x14ac:dyDescent="0.25">
      <c r="A5" s="58" t="s">
        <v>854</v>
      </c>
      <c r="B5" s="58" t="s">
        <v>112</v>
      </c>
      <c r="C5" s="58">
        <v>20241220</v>
      </c>
      <c r="D5" s="58" t="s">
        <v>855</v>
      </c>
      <c r="E5" s="58" t="s">
        <v>856</v>
      </c>
      <c r="F5" s="58" t="s">
        <v>857</v>
      </c>
      <c r="G5" s="58" t="s">
        <v>116</v>
      </c>
      <c r="H5" s="58" t="s">
        <v>858</v>
      </c>
      <c r="I5" s="58" t="s">
        <v>859</v>
      </c>
      <c r="J5" s="58" t="s">
        <v>860</v>
      </c>
      <c r="K5" s="58" t="s">
        <v>861</v>
      </c>
      <c r="L5" s="58" t="s">
        <v>862</v>
      </c>
      <c r="M5" s="59" t="s">
        <v>322</v>
      </c>
      <c r="N5" s="58" t="s">
        <v>863</v>
      </c>
      <c r="O5" s="58" t="s">
        <v>112</v>
      </c>
      <c r="P5" s="58" t="s">
        <v>122</v>
      </c>
      <c r="Q5" s="58" t="s">
        <v>122</v>
      </c>
      <c r="R5" s="58" t="s">
        <v>122</v>
      </c>
      <c r="S5" s="58" t="s">
        <v>864</v>
      </c>
      <c r="T5" s="58">
        <v>9782409046452</v>
      </c>
      <c r="U5" s="58" t="s">
        <v>124</v>
      </c>
      <c r="V5" s="58">
        <v>9782409046445</v>
      </c>
      <c r="W5" s="58" t="s">
        <v>125</v>
      </c>
      <c r="X5" s="58" t="s">
        <v>126</v>
      </c>
      <c r="Y5" s="58" t="s">
        <v>112</v>
      </c>
      <c r="Z5" s="58">
        <v>2024</v>
      </c>
      <c r="AA5" s="58" t="s">
        <v>127</v>
      </c>
      <c r="AB5" s="58" t="s">
        <v>152</v>
      </c>
      <c r="AC5" s="58" t="s">
        <v>129</v>
      </c>
      <c r="AD5" s="58" t="s">
        <v>130</v>
      </c>
      <c r="AE5" s="58" t="s">
        <v>131</v>
      </c>
      <c r="AF5" s="58" t="s">
        <v>132</v>
      </c>
      <c r="AG5" s="58" t="s">
        <v>133</v>
      </c>
      <c r="AH5" s="58" t="s">
        <v>134</v>
      </c>
      <c r="AI5" s="58" t="s">
        <v>135</v>
      </c>
      <c r="AJ5" s="58" t="s">
        <v>136</v>
      </c>
      <c r="AK5" s="58" t="s">
        <v>137</v>
      </c>
      <c r="AL5" s="58" t="s">
        <v>138</v>
      </c>
      <c r="AM5" s="58" t="s">
        <v>139</v>
      </c>
      <c r="AN5" s="58" t="s">
        <v>140</v>
      </c>
      <c r="AO5" s="58" t="s">
        <v>141</v>
      </c>
      <c r="AP5" s="58" t="s">
        <v>116</v>
      </c>
      <c r="AQ5" s="58" t="s">
        <v>865</v>
      </c>
      <c r="AR5" s="58" t="s">
        <v>76</v>
      </c>
      <c r="AS5" s="58" t="s">
        <v>866</v>
      </c>
      <c r="AT5" s="58" t="s">
        <v>867</v>
      </c>
      <c r="AU5" s="58" t="s">
        <v>868</v>
      </c>
      <c r="AV5" s="58" t="s">
        <v>116</v>
      </c>
      <c r="AW5" s="58" t="s">
        <v>116</v>
      </c>
      <c r="AX5" s="58" t="s">
        <v>116</v>
      </c>
      <c r="AY5" s="58" t="s">
        <v>116</v>
      </c>
      <c r="AZ5" s="58" t="s">
        <v>116</v>
      </c>
      <c r="BA5" s="58" t="s">
        <v>116</v>
      </c>
      <c r="BB5" s="58" t="s">
        <v>116</v>
      </c>
      <c r="BC5" s="58" t="s">
        <v>116</v>
      </c>
      <c r="BD5" s="58" t="s">
        <v>116</v>
      </c>
      <c r="BE5" s="58" t="s">
        <v>116</v>
      </c>
      <c r="BF5" s="58" t="s">
        <v>116</v>
      </c>
      <c r="BG5" s="58" t="s">
        <v>116</v>
      </c>
      <c r="BH5" s="58" t="s">
        <v>116</v>
      </c>
      <c r="BI5" s="58" t="s">
        <v>116</v>
      </c>
      <c r="BJ5" s="58" t="s">
        <v>116</v>
      </c>
      <c r="BK5" s="58" t="s">
        <v>116</v>
      </c>
      <c r="BL5" s="58" t="s">
        <v>116</v>
      </c>
      <c r="BM5" s="58" t="s">
        <v>116</v>
      </c>
      <c r="BN5" s="58" t="s">
        <v>116</v>
      </c>
      <c r="BO5" s="58" t="s">
        <v>116</v>
      </c>
      <c r="BP5" s="58" t="s">
        <v>116</v>
      </c>
      <c r="BQ5" s="58" t="s">
        <v>116</v>
      </c>
      <c r="BR5" s="58" t="s">
        <v>116</v>
      </c>
      <c r="BS5" s="58" t="s">
        <v>116</v>
      </c>
      <c r="BT5" s="58" t="s">
        <v>116</v>
      </c>
      <c r="BU5" s="58" t="s">
        <v>116</v>
      </c>
      <c r="BV5" s="58" t="s">
        <v>116</v>
      </c>
      <c r="BW5" s="58" t="s">
        <v>116</v>
      </c>
      <c r="BX5" s="58" t="s">
        <v>116</v>
      </c>
      <c r="BY5" s="58" t="s">
        <v>116</v>
      </c>
      <c r="BZ5" s="58" t="s">
        <v>116</v>
      </c>
      <c r="CA5" s="58" t="s">
        <v>116</v>
      </c>
    </row>
    <row r="6" spans="1:79" s="58" customFormat="1" ht="20.100000000000001" customHeight="1" x14ac:dyDescent="0.25">
      <c r="A6" s="58" t="s">
        <v>869</v>
      </c>
      <c r="B6" s="58" t="s">
        <v>112</v>
      </c>
      <c r="C6" s="58">
        <v>20241220</v>
      </c>
      <c r="D6" s="58" t="s">
        <v>870</v>
      </c>
      <c r="E6" s="58" t="s">
        <v>871</v>
      </c>
      <c r="F6" s="58" t="s">
        <v>872</v>
      </c>
      <c r="G6" s="58" t="s">
        <v>116</v>
      </c>
      <c r="H6" s="58" t="s">
        <v>873</v>
      </c>
      <c r="I6" s="58" t="s">
        <v>116</v>
      </c>
      <c r="J6" s="58" t="s">
        <v>116</v>
      </c>
      <c r="K6" s="58" t="s">
        <v>116</v>
      </c>
      <c r="L6" s="58" t="s">
        <v>116</v>
      </c>
      <c r="M6" s="59" t="s">
        <v>322</v>
      </c>
      <c r="N6" s="58" t="s">
        <v>874</v>
      </c>
      <c r="O6" s="58" t="s">
        <v>112</v>
      </c>
      <c r="P6" s="58" t="s">
        <v>122</v>
      </c>
      <c r="Q6" s="58" t="s">
        <v>122</v>
      </c>
      <c r="R6" s="58" t="s">
        <v>122</v>
      </c>
      <c r="S6" s="58" t="s">
        <v>875</v>
      </c>
      <c r="T6" s="58">
        <v>9782409047541</v>
      </c>
      <c r="U6" s="58" t="s">
        <v>124</v>
      </c>
      <c r="V6" s="58">
        <v>9782409047534</v>
      </c>
      <c r="W6" s="58" t="s">
        <v>125</v>
      </c>
      <c r="X6" s="58" t="s">
        <v>126</v>
      </c>
      <c r="Y6" s="58" t="s">
        <v>112</v>
      </c>
      <c r="Z6" s="58">
        <v>2024</v>
      </c>
      <c r="AA6" s="58" t="s">
        <v>127</v>
      </c>
      <c r="AB6" s="58" t="s">
        <v>876</v>
      </c>
      <c r="AC6" s="58" t="s">
        <v>129</v>
      </c>
      <c r="AD6" s="58" t="s">
        <v>130</v>
      </c>
      <c r="AE6" s="58" t="s">
        <v>131</v>
      </c>
      <c r="AF6" s="58" t="s">
        <v>132</v>
      </c>
      <c r="AG6" s="58" t="s">
        <v>133</v>
      </c>
      <c r="AH6" s="58" t="s">
        <v>134</v>
      </c>
      <c r="AI6" s="58" t="s">
        <v>135</v>
      </c>
      <c r="AJ6" s="58" t="s">
        <v>136</v>
      </c>
      <c r="AK6" s="58" t="s">
        <v>137</v>
      </c>
      <c r="AL6" s="58" t="s">
        <v>138</v>
      </c>
      <c r="AM6" s="58" t="s">
        <v>139</v>
      </c>
      <c r="AN6" s="58" t="s">
        <v>140</v>
      </c>
      <c r="AO6" s="58" t="s">
        <v>141</v>
      </c>
      <c r="AP6" s="58" t="s">
        <v>116</v>
      </c>
      <c r="AQ6" s="58" t="s">
        <v>877</v>
      </c>
      <c r="AR6" s="58" t="s">
        <v>76</v>
      </c>
      <c r="AS6" s="58" t="s">
        <v>878</v>
      </c>
      <c r="AT6" s="58" t="s">
        <v>879</v>
      </c>
      <c r="AU6" s="58" t="s">
        <v>880</v>
      </c>
      <c r="AV6" s="58" t="s">
        <v>881</v>
      </c>
      <c r="AW6" s="58" t="s">
        <v>116</v>
      </c>
      <c r="AX6" s="58" t="s">
        <v>116</v>
      </c>
      <c r="AY6" s="58" t="s">
        <v>116</v>
      </c>
      <c r="AZ6" s="58" t="s">
        <v>116</v>
      </c>
      <c r="BA6" s="58" t="s">
        <v>116</v>
      </c>
      <c r="BB6" s="58" t="s">
        <v>116</v>
      </c>
      <c r="BC6" s="58" t="s">
        <v>116</v>
      </c>
      <c r="BD6" s="58" t="s">
        <v>116</v>
      </c>
      <c r="BE6" s="58" t="s">
        <v>116</v>
      </c>
      <c r="BF6" s="58" t="s">
        <v>116</v>
      </c>
      <c r="BG6" s="58" t="s">
        <v>116</v>
      </c>
      <c r="BH6" s="58" t="s">
        <v>116</v>
      </c>
      <c r="BI6" s="58" t="s">
        <v>116</v>
      </c>
      <c r="BJ6" s="58" t="s">
        <v>116</v>
      </c>
      <c r="BK6" s="58" t="s">
        <v>116</v>
      </c>
      <c r="BL6" s="58" t="s">
        <v>116</v>
      </c>
      <c r="BM6" s="58" t="s">
        <v>116</v>
      </c>
      <c r="BN6" s="58" t="s">
        <v>116</v>
      </c>
      <c r="BO6" s="58" t="s">
        <v>116</v>
      </c>
      <c r="BP6" s="58" t="s">
        <v>116</v>
      </c>
      <c r="BQ6" s="58" t="s">
        <v>116</v>
      </c>
      <c r="BR6" s="58" t="s">
        <v>116</v>
      </c>
      <c r="BS6" s="58" t="s">
        <v>116</v>
      </c>
      <c r="BT6" s="58" t="s">
        <v>116</v>
      </c>
      <c r="BU6" s="58" t="s">
        <v>116</v>
      </c>
      <c r="BV6" s="58" t="s">
        <v>116</v>
      </c>
      <c r="BW6" s="58" t="s">
        <v>116</v>
      </c>
      <c r="BX6" s="58" t="s">
        <v>116</v>
      </c>
      <c r="BY6" s="58" t="s">
        <v>116</v>
      </c>
      <c r="BZ6" s="58" t="s">
        <v>116</v>
      </c>
      <c r="CA6" s="58" t="s">
        <v>116</v>
      </c>
    </row>
    <row r="7" spans="1:79" s="58" customFormat="1" ht="20.100000000000001" customHeight="1" x14ac:dyDescent="0.25">
      <c r="A7" s="58" t="s">
        <v>392</v>
      </c>
      <c r="B7" s="58" t="s">
        <v>112</v>
      </c>
      <c r="C7" s="58">
        <v>20241220</v>
      </c>
      <c r="D7" s="58" t="s">
        <v>393</v>
      </c>
      <c r="E7" s="58" t="s">
        <v>394</v>
      </c>
      <c r="F7" s="58" t="s">
        <v>395</v>
      </c>
      <c r="G7" s="58" t="s">
        <v>116</v>
      </c>
      <c r="H7" s="58" t="s">
        <v>396</v>
      </c>
      <c r="I7" s="58" t="s">
        <v>116</v>
      </c>
      <c r="J7" s="58" t="s">
        <v>116</v>
      </c>
      <c r="K7" s="58" t="s">
        <v>116</v>
      </c>
      <c r="L7" s="58" t="s">
        <v>116</v>
      </c>
      <c r="M7" s="59" t="s">
        <v>322</v>
      </c>
      <c r="N7" s="58" t="s">
        <v>397</v>
      </c>
      <c r="O7" s="58" t="s">
        <v>112</v>
      </c>
      <c r="P7" s="58" t="s">
        <v>122</v>
      </c>
      <c r="Q7" s="58" t="s">
        <v>122</v>
      </c>
      <c r="R7" s="58" t="s">
        <v>122</v>
      </c>
      <c r="S7" s="58" t="s">
        <v>398</v>
      </c>
      <c r="T7" s="58">
        <v>9782409047435</v>
      </c>
      <c r="U7" s="58" t="s">
        <v>124</v>
      </c>
      <c r="V7" s="58">
        <v>9782409047428</v>
      </c>
      <c r="W7" s="58" t="s">
        <v>125</v>
      </c>
      <c r="X7" s="58" t="s">
        <v>126</v>
      </c>
      <c r="Y7" s="58" t="s">
        <v>112</v>
      </c>
      <c r="Z7" s="58">
        <v>2024</v>
      </c>
      <c r="AA7" s="58" t="s">
        <v>127</v>
      </c>
      <c r="AB7" s="58" t="s">
        <v>164</v>
      </c>
      <c r="AC7" s="58" t="s">
        <v>129</v>
      </c>
      <c r="AD7" s="58" t="s">
        <v>130</v>
      </c>
      <c r="AE7" s="58" t="s">
        <v>131</v>
      </c>
      <c r="AF7" s="58" t="s">
        <v>132</v>
      </c>
      <c r="AG7" s="58" t="s">
        <v>133</v>
      </c>
      <c r="AH7" s="58" t="s">
        <v>134</v>
      </c>
      <c r="AI7" s="58" t="s">
        <v>135</v>
      </c>
      <c r="AJ7" s="58" t="s">
        <v>136</v>
      </c>
      <c r="AK7" s="58" t="s">
        <v>137</v>
      </c>
      <c r="AL7" s="58" t="s">
        <v>138</v>
      </c>
      <c r="AM7" s="58" t="s">
        <v>139</v>
      </c>
      <c r="AN7" s="58" t="s">
        <v>140</v>
      </c>
      <c r="AO7" s="58" t="s">
        <v>141</v>
      </c>
      <c r="AP7" s="58" t="s">
        <v>116</v>
      </c>
      <c r="AQ7" s="58" t="s">
        <v>399</v>
      </c>
      <c r="AR7" s="58" t="s">
        <v>76</v>
      </c>
      <c r="AS7" s="58" t="s">
        <v>400</v>
      </c>
      <c r="AT7" s="58" t="s">
        <v>401</v>
      </c>
      <c r="AU7" s="58" t="s">
        <v>402</v>
      </c>
      <c r="AV7" s="58" t="s">
        <v>403</v>
      </c>
      <c r="AW7" s="58" t="s">
        <v>404</v>
      </c>
      <c r="AX7" s="58" t="s">
        <v>405</v>
      </c>
      <c r="AY7" s="58" t="s">
        <v>406</v>
      </c>
      <c r="AZ7" s="58" t="s">
        <v>407</v>
      </c>
      <c r="BA7" s="58" t="s">
        <v>408</v>
      </c>
      <c r="BB7" s="58" t="s">
        <v>116</v>
      </c>
      <c r="BC7" s="58" t="s">
        <v>116</v>
      </c>
      <c r="BD7" s="58" t="s">
        <v>116</v>
      </c>
      <c r="BE7" s="58" t="s">
        <v>116</v>
      </c>
      <c r="BF7" s="58" t="s">
        <v>116</v>
      </c>
      <c r="BG7" s="58" t="s">
        <v>116</v>
      </c>
      <c r="BH7" s="58" t="s">
        <v>116</v>
      </c>
      <c r="BI7" s="58" t="s">
        <v>116</v>
      </c>
      <c r="BJ7" s="58" t="s">
        <v>116</v>
      </c>
      <c r="BK7" s="58" t="s">
        <v>116</v>
      </c>
      <c r="BL7" s="58" t="s">
        <v>116</v>
      </c>
      <c r="BM7" s="58" t="s">
        <v>116</v>
      </c>
      <c r="BN7" s="58" t="s">
        <v>116</v>
      </c>
      <c r="BO7" s="58" t="s">
        <v>116</v>
      </c>
      <c r="BP7" s="58" t="s">
        <v>116</v>
      </c>
      <c r="BQ7" s="58" t="s">
        <v>116</v>
      </c>
      <c r="BR7" s="58" t="s">
        <v>116</v>
      </c>
      <c r="BS7" s="58" t="s">
        <v>116</v>
      </c>
      <c r="BT7" s="58" t="s">
        <v>116</v>
      </c>
      <c r="BU7" s="58" t="s">
        <v>116</v>
      </c>
      <c r="BV7" s="58" t="s">
        <v>116</v>
      </c>
      <c r="BW7" s="58" t="s">
        <v>116</v>
      </c>
      <c r="BX7" s="58" t="s">
        <v>116</v>
      </c>
      <c r="BY7" s="58" t="s">
        <v>116</v>
      </c>
      <c r="BZ7" s="58" t="s">
        <v>116</v>
      </c>
      <c r="CA7" s="58" t="s">
        <v>116</v>
      </c>
    </row>
    <row r="8" spans="1:79" s="58" customFormat="1" ht="20.100000000000001" customHeight="1" x14ac:dyDescent="0.25">
      <c r="A8" s="58" t="s">
        <v>317</v>
      </c>
      <c r="B8" s="58" t="s">
        <v>112</v>
      </c>
      <c r="C8" s="58">
        <v>20241220</v>
      </c>
      <c r="D8" s="58" t="s">
        <v>318</v>
      </c>
      <c r="E8" s="58" t="s">
        <v>319</v>
      </c>
      <c r="F8" s="58" t="s">
        <v>320</v>
      </c>
      <c r="G8" s="58" t="s">
        <v>116</v>
      </c>
      <c r="H8" s="58" t="s">
        <v>321</v>
      </c>
      <c r="I8" s="58" t="s">
        <v>116</v>
      </c>
      <c r="J8" s="58" t="s">
        <v>116</v>
      </c>
      <c r="K8" s="58" t="s">
        <v>116</v>
      </c>
      <c r="L8" s="58" t="s">
        <v>116</v>
      </c>
      <c r="M8" s="59" t="s">
        <v>322</v>
      </c>
      <c r="N8" s="58" t="s">
        <v>323</v>
      </c>
      <c r="O8" s="58" t="s">
        <v>112</v>
      </c>
      <c r="P8" s="58" t="s">
        <v>122</v>
      </c>
      <c r="Q8" s="58" t="s">
        <v>122</v>
      </c>
      <c r="R8" s="58" t="s">
        <v>122</v>
      </c>
      <c r="S8" s="58" t="s">
        <v>324</v>
      </c>
      <c r="T8" s="58">
        <v>9782409047626</v>
      </c>
      <c r="U8" s="58" t="s">
        <v>124</v>
      </c>
      <c r="V8" s="58">
        <v>9782409047619</v>
      </c>
      <c r="W8" s="58" t="s">
        <v>125</v>
      </c>
      <c r="X8" s="58" t="s">
        <v>126</v>
      </c>
      <c r="Y8" s="58" t="s">
        <v>112</v>
      </c>
      <c r="Z8" s="58">
        <v>2024</v>
      </c>
      <c r="AA8" s="58" t="s">
        <v>127</v>
      </c>
      <c r="AB8" s="58" t="s">
        <v>249</v>
      </c>
      <c r="AC8" s="58" t="s">
        <v>129</v>
      </c>
      <c r="AD8" s="58" t="s">
        <v>130</v>
      </c>
      <c r="AE8" s="58" t="s">
        <v>131</v>
      </c>
      <c r="AF8" s="58" t="s">
        <v>132</v>
      </c>
      <c r="AG8" s="58" t="s">
        <v>133</v>
      </c>
      <c r="AH8" s="58" t="s">
        <v>134</v>
      </c>
      <c r="AI8" s="58" t="s">
        <v>135</v>
      </c>
      <c r="AJ8" s="58" t="s">
        <v>136</v>
      </c>
      <c r="AK8" s="58" t="s">
        <v>137</v>
      </c>
      <c r="AL8" s="58" t="s">
        <v>138</v>
      </c>
      <c r="AM8" s="58" t="s">
        <v>139</v>
      </c>
      <c r="AN8" s="58" t="s">
        <v>140</v>
      </c>
      <c r="AO8" s="58" t="s">
        <v>141</v>
      </c>
      <c r="AP8" s="58" t="s">
        <v>116</v>
      </c>
      <c r="AQ8" s="58" t="s">
        <v>325</v>
      </c>
      <c r="AR8" s="58" t="s">
        <v>76</v>
      </c>
      <c r="AS8" s="58" t="s">
        <v>326</v>
      </c>
      <c r="AT8" s="58" t="s">
        <v>116</v>
      </c>
      <c r="AU8" s="58" t="s">
        <v>116</v>
      </c>
      <c r="AV8" s="58" t="s">
        <v>116</v>
      </c>
      <c r="AW8" s="58" t="s">
        <v>116</v>
      </c>
      <c r="AX8" s="58" t="s">
        <v>116</v>
      </c>
      <c r="AY8" s="58" t="s">
        <v>116</v>
      </c>
      <c r="AZ8" s="58" t="s">
        <v>116</v>
      </c>
      <c r="BA8" s="58" t="s">
        <v>116</v>
      </c>
      <c r="BB8" s="58" t="s">
        <v>116</v>
      </c>
      <c r="BC8" s="58" t="s">
        <v>116</v>
      </c>
      <c r="BD8" s="58" t="s">
        <v>116</v>
      </c>
      <c r="BE8" s="58" t="s">
        <v>116</v>
      </c>
      <c r="BF8" s="58" t="s">
        <v>116</v>
      </c>
      <c r="BG8" s="58" t="s">
        <v>116</v>
      </c>
      <c r="BH8" s="58" t="s">
        <v>116</v>
      </c>
      <c r="BI8" s="58" t="s">
        <v>116</v>
      </c>
      <c r="BJ8" s="58" t="s">
        <v>116</v>
      </c>
      <c r="BK8" s="58" t="s">
        <v>116</v>
      </c>
      <c r="BL8" s="58" t="s">
        <v>116</v>
      </c>
      <c r="BM8" s="58" t="s">
        <v>116</v>
      </c>
      <c r="BN8" s="58" t="s">
        <v>116</v>
      </c>
      <c r="BO8" s="58" t="s">
        <v>116</v>
      </c>
      <c r="BP8" s="58" t="s">
        <v>116</v>
      </c>
      <c r="BQ8" s="58" t="s">
        <v>116</v>
      </c>
      <c r="BR8" s="58" t="s">
        <v>116</v>
      </c>
      <c r="BS8" s="58" t="s">
        <v>116</v>
      </c>
      <c r="BT8" s="58" t="s">
        <v>116</v>
      </c>
      <c r="BU8" s="58" t="s">
        <v>116</v>
      </c>
      <c r="BV8" s="58" t="s">
        <v>116</v>
      </c>
      <c r="BW8" s="58" t="s">
        <v>116</v>
      </c>
      <c r="BX8" s="58" t="s">
        <v>116</v>
      </c>
      <c r="BY8" s="58" t="s">
        <v>116</v>
      </c>
      <c r="BZ8" s="58" t="s">
        <v>116</v>
      </c>
      <c r="CA8" s="58" t="s">
        <v>116</v>
      </c>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77"/>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10357</v>
      </c>
      <c r="J1" s="11" t="s">
        <v>10358</v>
      </c>
      <c r="K1" s="11" t="s">
        <v>11</v>
      </c>
      <c r="L1" s="2" t="s">
        <v>12</v>
      </c>
      <c r="M1" s="2" t="s">
        <v>10359</v>
      </c>
      <c r="N1" s="2" t="s">
        <v>15</v>
      </c>
      <c r="O1" s="2" t="s">
        <v>10360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10361</v>
      </c>
      <c r="J2" s="12" t="s">
        <v>10362</v>
      </c>
      <c r="K2" s="12" t="s">
        <v>56</v>
      </c>
      <c r="L2" s="3" t="s">
        <v>58</v>
      </c>
      <c r="M2" s="3" t="s">
        <v>10363</v>
      </c>
      <c r="N2" s="3" t="s">
        <v>59</v>
      </c>
      <c r="O2" s="3" t="s">
        <v>10364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10365</v>
      </c>
      <c r="BR2" s="3" t="s">
        <v>10366</v>
      </c>
    </row>
    <row r="3" spans="1:70" ht="19.5" customHeight="1" x14ac:dyDescent="0.25">
      <c r="A3" s="33" t="s">
        <v>10367</v>
      </c>
      <c r="B3" s="33" t="s">
        <v>112</v>
      </c>
      <c r="C3" s="33">
        <v>20241220</v>
      </c>
      <c r="D3" s="33" t="s">
        <v>2460</v>
      </c>
      <c r="E3" s="33" t="s">
        <v>10368</v>
      </c>
      <c r="F3" s="33" t="s">
        <v>10369</v>
      </c>
      <c r="G3" s="33" t="s">
        <v>116</v>
      </c>
      <c r="H3" s="33" t="s">
        <v>10370</v>
      </c>
      <c r="I3" s="33" t="s">
        <v>10371</v>
      </c>
      <c r="J3" s="33">
        <v>32624</v>
      </c>
      <c r="K3" s="1" t="s">
        <v>112</v>
      </c>
      <c r="L3" s="33" t="s">
        <v>122</v>
      </c>
      <c r="M3" s="33" t="s">
        <v>122</v>
      </c>
      <c r="N3" s="20" t="s">
        <v>10372</v>
      </c>
      <c r="O3" s="33" t="s">
        <v>116</v>
      </c>
      <c r="P3" s="33" t="s">
        <v>126</v>
      </c>
      <c r="Q3" s="33" t="s">
        <v>112</v>
      </c>
      <c r="R3" s="33">
        <v>2024</v>
      </c>
      <c r="S3" s="33" t="s">
        <v>127</v>
      </c>
      <c r="T3" s="33" t="s">
        <v>10373</v>
      </c>
      <c r="U3" s="33" t="s">
        <v>10374</v>
      </c>
      <c r="V3" s="33" t="s">
        <v>10375</v>
      </c>
      <c r="W3" s="33" t="s">
        <v>131</v>
      </c>
      <c r="X3" s="33" t="s">
        <v>10376</v>
      </c>
      <c r="Y3" s="33" t="s">
        <v>10377</v>
      </c>
      <c r="Z3" s="33" t="s">
        <v>134</v>
      </c>
      <c r="AA3" s="33" t="s">
        <v>135</v>
      </c>
      <c r="AB3" s="33" t="s">
        <v>136</v>
      </c>
      <c r="AC3" s="33" t="s">
        <v>137</v>
      </c>
      <c r="AD3" s="33" t="s">
        <v>10378</v>
      </c>
      <c r="AE3" s="33" t="s">
        <v>140</v>
      </c>
      <c r="AF3" s="33" t="s">
        <v>116</v>
      </c>
      <c r="AG3" s="33" t="s">
        <v>10379</v>
      </c>
      <c r="AH3" s="33" t="s">
        <v>76</v>
      </c>
      <c r="AI3" s="33" t="s">
        <v>10380</v>
      </c>
      <c r="AJ3" s="33" t="s">
        <v>10381</v>
      </c>
      <c r="AK3" s="33" t="s">
        <v>116</v>
      </c>
      <c r="AL3" s="33" t="s">
        <v>116</v>
      </c>
      <c r="AM3" s="33" t="s">
        <v>116</v>
      </c>
      <c r="AN3" s="33" t="s">
        <v>116</v>
      </c>
      <c r="AO3" s="33" t="s">
        <v>116</v>
      </c>
      <c r="AP3" s="33" t="s">
        <v>116</v>
      </c>
      <c r="AQ3" s="33" t="s">
        <v>116</v>
      </c>
      <c r="AR3" s="33" t="s">
        <v>116</v>
      </c>
      <c r="AS3" s="32" t="s">
        <v>116</v>
      </c>
      <c r="AT3" s="32" t="s">
        <v>116</v>
      </c>
      <c r="AU3" s="32" t="s">
        <v>116</v>
      </c>
      <c r="AV3" s="32" t="s">
        <v>116</v>
      </c>
      <c r="AW3" s="32" t="s">
        <v>116</v>
      </c>
      <c r="AX3" s="32" t="s">
        <v>116</v>
      </c>
      <c r="AY3" s="32" t="s">
        <v>116</v>
      </c>
      <c r="AZ3" s="32" t="s">
        <v>116</v>
      </c>
      <c r="BA3" s="32" t="s">
        <v>116</v>
      </c>
      <c r="BB3" s="32" t="s">
        <v>116</v>
      </c>
      <c r="BC3" s="32" t="s">
        <v>116</v>
      </c>
      <c r="BD3" s="32" t="s">
        <v>116</v>
      </c>
      <c r="BE3" s="32" t="s">
        <v>116</v>
      </c>
      <c r="BF3" s="32" t="s">
        <v>116</v>
      </c>
      <c r="BG3" s="32" t="s">
        <v>116</v>
      </c>
      <c r="BH3" s="32" t="s">
        <v>116</v>
      </c>
      <c r="BI3" s="32" t="s">
        <v>116</v>
      </c>
      <c r="BJ3" s="32" t="s">
        <v>116</v>
      </c>
      <c r="BK3" s="32" t="s">
        <v>116</v>
      </c>
      <c r="BL3" s="32" t="s">
        <v>116</v>
      </c>
      <c r="BM3" s="32" t="s">
        <v>116</v>
      </c>
      <c r="BN3" s="32" t="s">
        <v>116</v>
      </c>
      <c r="BO3" s="32" t="s">
        <v>116</v>
      </c>
      <c r="BP3" s="32" t="s">
        <v>116</v>
      </c>
      <c r="BQ3" s="32" t="s">
        <v>116</v>
      </c>
      <c r="BR3" s="32"/>
    </row>
    <row r="4" spans="1:70" ht="19.5" customHeight="1" x14ac:dyDescent="0.25">
      <c r="A4" s="33" t="s">
        <v>10382</v>
      </c>
      <c r="B4" s="33" t="s">
        <v>112</v>
      </c>
      <c r="C4" s="33">
        <v>20241220</v>
      </c>
      <c r="D4" s="33" t="s">
        <v>1882</v>
      </c>
      <c r="E4" s="33" t="s">
        <v>10383</v>
      </c>
      <c r="F4" s="33" t="s">
        <v>10369</v>
      </c>
      <c r="G4" s="33" t="s">
        <v>116</v>
      </c>
      <c r="H4" s="33" t="s">
        <v>10370</v>
      </c>
      <c r="I4" s="33" t="s">
        <v>10384</v>
      </c>
      <c r="J4" s="33">
        <v>31522</v>
      </c>
      <c r="K4" s="1" t="s">
        <v>112</v>
      </c>
      <c r="L4" s="33" t="s">
        <v>122</v>
      </c>
      <c r="M4" s="33" t="s">
        <v>122</v>
      </c>
      <c r="N4" s="20" t="s">
        <v>10385</v>
      </c>
      <c r="O4" s="33" t="s">
        <v>116</v>
      </c>
      <c r="P4" s="33" t="s">
        <v>126</v>
      </c>
      <c r="Q4" s="33" t="s">
        <v>112</v>
      </c>
      <c r="R4" s="33">
        <v>2024</v>
      </c>
      <c r="S4" s="33" t="s">
        <v>127</v>
      </c>
      <c r="T4" s="33" t="s">
        <v>10373</v>
      </c>
      <c r="U4" s="33" t="s">
        <v>10374</v>
      </c>
      <c r="V4" s="33" t="s">
        <v>10375</v>
      </c>
      <c r="W4" s="33" t="s">
        <v>131</v>
      </c>
      <c r="X4" s="33" t="s">
        <v>10376</v>
      </c>
      <c r="Y4" s="33" t="s">
        <v>10377</v>
      </c>
      <c r="Z4" s="33" t="s">
        <v>134</v>
      </c>
      <c r="AA4" s="33" t="s">
        <v>135</v>
      </c>
      <c r="AB4" s="33" t="s">
        <v>136</v>
      </c>
      <c r="AC4" s="33" t="s">
        <v>137</v>
      </c>
      <c r="AD4" s="33" t="s">
        <v>10378</v>
      </c>
      <c r="AE4" s="33" t="s">
        <v>140</v>
      </c>
      <c r="AF4" s="33" t="s">
        <v>116</v>
      </c>
      <c r="AG4" s="33" t="s">
        <v>10386</v>
      </c>
      <c r="AH4" s="33" t="s">
        <v>76</v>
      </c>
      <c r="AI4" s="33" t="s">
        <v>5094</v>
      </c>
      <c r="AJ4" s="33" t="s">
        <v>7314</v>
      </c>
      <c r="AK4" s="33" t="s">
        <v>2727</v>
      </c>
      <c r="AL4" s="33" t="s">
        <v>2772</v>
      </c>
      <c r="AM4" s="33" t="s">
        <v>5096</v>
      </c>
      <c r="AN4" s="33" t="s">
        <v>1868</v>
      </c>
      <c r="AO4" s="33" t="s">
        <v>6750</v>
      </c>
      <c r="AP4" s="33" t="s">
        <v>3987</v>
      </c>
      <c r="AQ4" s="33" t="s">
        <v>1400</v>
      </c>
      <c r="AR4" s="33" t="s">
        <v>5098</v>
      </c>
      <c r="AS4" s="32" t="s">
        <v>3660</v>
      </c>
      <c r="AT4" s="32" t="s">
        <v>3661</v>
      </c>
      <c r="AU4" s="32" t="s">
        <v>3662</v>
      </c>
      <c r="AV4" s="32" t="s">
        <v>3663</v>
      </c>
      <c r="AW4" s="32" t="s">
        <v>3664</v>
      </c>
      <c r="AX4" s="32" t="s">
        <v>3667</v>
      </c>
      <c r="AY4" s="32" t="s">
        <v>1880</v>
      </c>
      <c r="AZ4" s="32" t="s">
        <v>116</v>
      </c>
      <c r="BA4" s="32" t="s">
        <v>116</v>
      </c>
      <c r="BB4" s="32" t="s">
        <v>116</v>
      </c>
      <c r="BC4" s="32" t="s">
        <v>116</v>
      </c>
      <c r="BD4" s="32" t="s">
        <v>116</v>
      </c>
      <c r="BE4" s="32" t="s">
        <v>116</v>
      </c>
      <c r="BF4" s="32" t="s">
        <v>116</v>
      </c>
      <c r="BG4" s="32" t="s">
        <v>116</v>
      </c>
      <c r="BH4" s="32" t="s">
        <v>116</v>
      </c>
      <c r="BI4" s="32" t="s">
        <v>116</v>
      </c>
      <c r="BJ4" s="32" t="s">
        <v>116</v>
      </c>
      <c r="BK4" s="32" t="s">
        <v>116</v>
      </c>
      <c r="BL4" s="32" t="s">
        <v>116</v>
      </c>
      <c r="BM4" s="32" t="s">
        <v>116</v>
      </c>
      <c r="BN4" s="32" t="s">
        <v>116</v>
      </c>
      <c r="BO4" s="32" t="s">
        <v>116</v>
      </c>
      <c r="BP4" s="32" t="s">
        <v>116</v>
      </c>
      <c r="BQ4" s="32" t="s">
        <v>116</v>
      </c>
      <c r="BR4" s="32"/>
    </row>
    <row r="5" spans="1:70" ht="19.5" customHeight="1" x14ac:dyDescent="0.25">
      <c r="A5" s="33" t="s">
        <v>10387</v>
      </c>
      <c r="B5" s="33" t="s">
        <v>112</v>
      </c>
      <c r="C5" s="33">
        <v>20241220</v>
      </c>
      <c r="D5" s="33" t="s">
        <v>3590</v>
      </c>
      <c r="E5" s="33" t="s">
        <v>10388</v>
      </c>
      <c r="F5" s="33" t="s">
        <v>358</v>
      </c>
      <c r="G5" s="33" t="s">
        <v>116</v>
      </c>
      <c r="H5" s="33" t="s">
        <v>359</v>
      </c>
      <c r="I5" s="33" t="s">
        <v>10389</v>
      </c>
      <c r="J5" s="33">
        <v>53651</v>
      </c>
      <c r="K5" s="1" t="s">
        <v>112</v>
      </c>
      <c r="L5" s="33" t="s">
        <v>122</v>
      </c>
      <c r="M5" s="33" t="s">
        <v>122</v>
      </c>
      <c r="N5" s="20" t="s">
        <v>10390</v>
      </c>
      <c r="O5" s="33" t="s">
        <v>116</v>
      </c>
      <c r="P5" s="33" t="s">
        <v>126</v>
      </c>
      <c r="Q5" s="33" t="s">
        <v>112</v>
      </c>
      <c r="R5" s="33">
        <v>2024</v>
      </c>
      <c r="S5" s="33" t="s">
        <v>127</v>
      </c>
      <c r="T5" s="33" t="s">
        <v>10373</v>
      </c>
      <c r="U5" s="33" t="s">
        <v>10374</v>
      </c>
      <c r="V5" s="33" t="s">
        <v>10375</v>
      </c>
      <c r="W5" s="33" t="s">
        <v>131</v>
      </c>
      <c r="X5" s="33" t="s">
        <v>10376</v>
      </c>
      <c r="Y5" s="33" t="s">
        <v>10377</v>
      </c>
      <c r="Z5" s="33" t="s">
        <v>134</v>
      </c>
      <c r="AA5" s="33" t="s">
        <v>135</v>
      </c>
      <c r="AB5" s="33" t="s">
        <v>136</v>
      </c>
      <c r="AC5" s="33" t="s">
        <v>137</v>
      </c>
      <c r="AD5" s="33" t="s">
        <v>10378</v>
      </c>
      <c r="AE5" s="33" t="s">
        <v>140</v>
      </c>
      <c r="AF5" s="33" t="s">
        <v>116</v>
      </c>
      <c r="AG5" s="33" t="s">
        <v>10391</v>
      </c>
      <c r="AH5" s="33" t="s">
        <v>76</v>
      </c>
      <c r="AI5" s="33" t="s">
        <v>10392</v>
      </c>
      <c r="AJ5" s="33" t="s">
        <v>10393</v>
      </c>
      <c r="AK5" s="33" t="s">
        <v>10394</v>
      </c>
      <c r="AL5" s="33" t="s">
        <v>116</v>
      </c>
      <c r="AM5" s="33" t="s">
        <v>116</v>
      </c>
      <c r="AN5" s="33" t="s">
        <v>116</v>
      </c>
      <c r="AO5" s="33" t="s">
        <v>116</v>
      </c>
      <c r="AP5" s="33" t="s">
        <v>116</v>
      </c>
      <c r="AQ5" s="33" t="s">
        <v>116</v>
      </c>
      <c r="AR5" s="33" t="s">
        <v>116</v>
      </c>
      <c r="AS5" s="32" t="s">
        <v>116</v>
      </c>
      <c r="AT5" s="32" t="s">
        <v>116</v>
      </c>
      <c r="AU5" s="32" t="s">
        <v>116</v>
      </c>
      <c r="AV5" s="32" t="s">
        <v>116</v>
      </c>
      <c r="AW5" s="32" t="s">
        <v>116</v>
      </c>
      <c r="AX5" s="32" t="s">
        <v>116</v>
      </c>
      <c r="AY5" s="32" t="s">
        <v>116</v>
      </c>
      <c r="AZ5" s="32" t="s">
        <v>116</v>
      </c>
      <c r="BA5" s="32" t="s">
        <v>116</v>
      </c>
      <c r="BB5" s="32" t="s">
        <v>116</v>
      </c>
      <c r="BC5" s="32" t="s">
        <v>116</v>
      </c>
      <c r="BD5" s="32" t="s">
        <v>116</v>
      </c>
      <c r="BE5" s="32" t="s">
        <v>116</v>
      </c>
      <c r="BF5" s="32" t="s">
        <v>116</v>
      </c>
      <c r="BG5" s="32" t="s">
        <v>116</v>
      </c>
      <c r="BH5" s="32" t="s">
        <v>116</v>
      </c>
      <c r="BI5" s="32" t="s">
        <v>116</v>
      </c>
      <c r="BJ5" s="32" t="s">
        <v>116</v>
      </c>
      <c r="BK5" s="32" t="s">
        <v>116</v>
      </c>
      <c r="BL5" s="32" t="s">
        <v>116</v>
      </c>
      <c r="BM5" s="32" t="s">
        <v>116</v>
      </c>
      <c r="BN5" s="32" t="s">
        <v>116</v>
      </c>
      <c r="BO5" s="32" t="s">
        <v>116</v>
      </c>
      <c r="BP5" s="32" t="s">
        <v>116</v>
      </c>
      <c r="BQ5" s="32" t="s">
        <v>116</v>
      </c>
      <c r="BR5" s="32"/>
    </row>
    <row r="6" spans="1:70" ht="19.5" customHeight="1" x14ac:dyDescent="0.25">
      <c r="A6" s="17" t="s">
        <v>10395</v>
      </c>
      <c r="B6" s="17" t="s">
        <v>112</v>
      </c>
      <c r="C6" s="33">
        <v>20241220</v>
      </c>
      <c r="D6" s="17" t="s">
        <v>10396</v>
      </c>
      <c r="E6" s="17" t="s">
        <v>10397</v>
      </c>
      <c r="F6" s="17" t="s">
        <v>10398</v>
      </c>
      <c r="G6" s="17" t="s">
        <v>116</v>
      </c>
      <c r="H6" s="17" t="s">
        <v>10399</v>
      </c>
      <c r="I6" s="17" t="s">
        <v>10400</v>
      </c>
      <c r="J6" s="33">
        <v>40301</v>
      </c>
      <c r="K6" s="1" t="s">
        <v>112</v>
      </c>
      <c r="L6" s="17" t="s">
        <v>122</v>
      </c>
      <c r="M6" s="17" t="s">
        <v>122</v>
      </c>
      <c r="N6" s="20" t="s">
        <v>10401</v>
      </c>
      <c r="O6" s="17" t="s">
        <v>116</v>
      </c>
      <c r="P6" s="17" t="s">
        <v>126</v>
      </c>
      <c r="Q6" s="17" t="s">
        <v>112</v>
      </c>
      <c r="R6" s="33">
        <v>2024</v>
      </c>
      <c r="S6" s="17" t="s">
        <v>127</v>
      </c>
      <c r="T6" s="17" t="s">
        <v>10373</v>
      </c>
      <c r="U6" s="17" t="s">
        <v>10374</v>
      </c>
      <c r="V6" s="17" t="s">
        <v>10375</v>
      </c>
      <c r="W6" s="17" t="s">
        <v>131</v>
      </c>
      <c r="X6" s="17" t="s">
        <v>10376</v>
      </c>
      <c r="Y6" s="17" t="s">
        <v>10377</v>
      </c>
      <c r="Z6" s="17" t="s">
        <v>134</v>
      </c>
      <c r="AA6" s="17" t="s">
        <v>135</v>
      </c>
      <c r="AB6" s="17" t="s">
        <v>136</v>
      </c>
      <c r="AC6" s="17" t="s">
        <v>137</v>
      </c>
      <c r="AD6" s="17" t="s">
        <v>10378</v>
      </c>
      <c r="AE6" s="17" t="s">
        <v>140</v>
      </c>
      <c r="AF6" s="17" t="s">
        <v>116</v>
      </c>
      <c r="AG6" s="17" t="s">
        <v>10402</v>
      </c>
      <c r="AH6" s="17" t="s">
        <v>76</v>
      </c>
      <c r="AI6" s="17" t="s">
        <v>1837</v>
      </c>
      <c r="AJ6" s="17" t="s">
        <v>10403</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10404</v>
      </c>
      <c r="B7" s="17" t="s">
        <v>112</v>
      </c>
      <c r="C7" s="33">
        <v>20241220</v>
      </c>
      <c r="D7" s="17" t="s">
        <v>10405</v>
      </c>
      <c r="E7" s="17" t="s">
        <v>10406</v>
      </c>
      <c r="F7" s="17" t="s">
        <v>10407</v>
      </c>
      <c r="G7" s="17" t="s">
        <v>116</v>
      </c>
      <c r="H7" s="17" t="s">
        <v>10408</v>
      </c>
      <c r="I7" s="17" t="s">
        <v>10409</v>
      </c>
      <c r="J7" s="33">
        <v>10143</v>
      </c>
      <c r="K7" s="1" t="s">
        <v>112</v>
      </c>
      <c r="L7" s="17" t="s">
        <v>122</v>
      </c>
      <c r="M7" s="17" t="s">
        <v>122</v>
      </c>
      <c r="N7" s="20" t="s">
        <v>10410</v>
      </c>
      <c r="O7" s="17" t="s">
        <v>116</v>
      </c>
      <c r="P7" s="17" t="s">
        <v>126</v>
      </c>
      <c r="Q7" s="17" t="s">
        <v>112</v>
      </c>
      <c r="R7" s="33">
        <v>2024</v>
      </c>
      <c r="S7" s="17" t="s">
        <v>127</v>
      </c>
      <c r="T7" s="17" t="s">
        <v>10373</v>
      </c>
      <c r="U7" s="17" t="s">
        <v>10374</v>
      </c>
      <c r="V7" s="17" t="s">
        <v>10375</v>
      </c>
      <c r="W7" s="17" t="s">
        <v>131</v>
      </c>
      <c r="X7" s="17" t="s">
        <v>10376</v>
      </c>
      <c r="Y7" s="17" t="s">
        <v>10377</v>
      </c>
      <c r="Z7" s="17" t="s">
        <v>134</v>
      </c>
      <c r="AA7" s="17" t="s">
        <v>135</v>
      </c>
      <c r="AB7" s="17" t="s">
        <v>136</v>
      </c>
      <c r="AC7" s="17" t="s">
        <v>137</v>
      </c>
      <c r="AD7" s="17" t="s">
        <v>10378</v>
      </c>
      <c r="AE7" s="17" t="s">
        <v>140</v>
      </c>
      <c r="AF7" s="17" t="s">
        <v>116</v>
      </c>
      <c r="AG7" s="17" t="s">
        <v>10411</v>
      </c>
      <c r="AH7" s="17" t="s">
        <v>76</v>
      </c>
      <c r="AI7" s="17" t="s">
        <v>10412</v>
      </c>
      <c r="AJ7" s="17" t="s">
        <v>755</v>
      </c>
      <c r="AK7" s="17" t="s">
        <v>1634</v>
      </c>
      <c r="AL7" s="17" t="s">
        <v>10413</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10414</v>
      </c>
      <c r="B8" s="17" t="s">
        <v>112</v>
      </c>
      <c r="C8" s="33">
        <v>20241220</v>
      </c>
      <c r="D8" s="17" t="s">
        <v>10415</v>
      </c>
      <c r="E8" s="17" t="s">
        <v>10416</v>
      </c>
      <c r="F8" s="17" t="s">
        <v>10369</v>
      </c>
      <c r="G8" s="17" t="s">
        <v>116</v>
      </c>
      <c r="H8" s="17" t="s">
        <v>10370</v>
      </c>
      <c r="I8" s="17" t="s">
        <v>10417</v>
      </c>
      <c r="J8" s="33">
        <v>4432</v>
      </c>
      <c r="K8" s="1" t="s">
        <v>112</v>
      </c>
      <c r="L8" s="17" t="s">
        <v>122</v>
      </c>
      <c r="M8" s="17" t="s">
        <v>122</v>
      </c>
      <c r="N8" s="20" t="s">
        <v>10418</v>
      </c>
      <c r="O8" s="17" t="s">
        <v>116</v>
      </c>
      <c r="P8" s="17" t="s">
        <v>126</v>
      </c>
      <c r="Q8" s="17" t="s">
        <v>112</v>
      </c>
      <c r="R8" s="33">
        <v>2024</v>
      </c>
      <c r="S8" s="17" t="s">
        <v>127</v>
      </c>
      <c r="T8" s="17" t="s">
        <v>10373</v>
      </c>
      <c r="U8" s="17" t="s">
        <v>10374</v>
      </c>
      <c r="V8" s="17" t="s">
        <v>10375</v>
      </c>
      <c r="W8" s="17" t="s">
        <v>131</v>
      </c>
      <c r="X8" s="17" t="s">
        <v>10376</v>
      </c>
      <c r="Y8" s="17" t="s">
        <v>10377</v>
      </c>
      <c r="Z8" s="17" t="s">
        <v>134</v>
      </c>
      <c r="AA8" s="17" t="s">
        <v>135</v>
      </c>
      <c r="AB8" s="17" t="s">
        <v>136</v>
      </c>
      <c r="AC8" s="17" t="s">
        <v>137</v>
      </c>
      <c r="AD8" s="17" t="s">
        <v>10378</v>
      </c>
      <c r="AE8" s="17" t="s">
        <v>140</v>
      </c>
      <c r="AF8" s="17" t="s">
        <v>116</v>
      </c>
      <c r="AG8" s="17" t="s">
        <v>10419</v>
      </c>
      <c r="AH8" s="17" t="s">
        <v>76</v>
      </c>
      <c r="AI8" s="17" t="s">
        <v>10420</v>
      </c>
      <c r="AJ8" s="17" t="s">
        <v>116</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10421</v>
      </c>
      <c r="B9" s="17" t="s">
        <v>112</v>
      </c>
      <c r="C9" s="33">
        <v>20241220</v>
      </c>
      <c r="D9" s="17" t="s">
        <v>10422</v>
      </c>
      <c r="E9" s="17" t="s">
        <v>10423</v>
      </c>
      <c r="F9" s="17" t="s">
        <v>10424</v>
      </c>
      <c r="G9" s="17" t="s">
        <v>116</v>
      </c>
      <c r="H9" s="17" t="s">
        <v>10425</v>
      </c>
      <c r="I9" s="17" t="s">
        <v>10426</v>
      </c>
      <c r="J9" s="33">
        <v>21312</v>
      </c>
      <c r="K9" s="1" t="s">
        <v>112</v>
      </c>
      <c r="L9" s="17" t="s">
        <v>122</v>
      </c>
      <c r="M9" s="17" t="s">
        <v>122</v>
      </c>
      <c r="N9" s="20" t="s">
        <v>10427</v>
      </c>
      <c r="O9" s="17" t="s">
        <v>116</v>
      </c>
      <c r="P9" s="17" t="s">
        <v>126</v>
      </c>
      <c r="Q9" s="17" t="s">
        <v>112</v>
      </c>
      <c r="R9" s="33">
        <v>2024</v>
      </c>
      <c r="S9" s="17" t="s">
        <v>127</v>
      </c>
      <c r="T9" s="17" t="s">
        <v>10373</v>
      </c>
      <c r="U9" s="17" t="s">
        <v>10374</v>
      </c>
      <c r="V9" s="17" t="s">
        <v>10375</v>
      </c>
      <c r="W9" s="17" t="s">
        <v>131</v>
      </c>
      <c r="X9" s="17" t="s">
        <v>10376</v>
      </c>
      <c r="Y9" s="17" t="s">
        <v>10377</v>
      </c>
      <c r="Z9" s="17" t="s">
        <v>134</v>
      </c>
      <c r="AA9" s="17" t="s">
        <v>135</v>
      </c>
      <c r="AB9" s="17" t="s">
        <v>136</v>
      </c>
      <c r="AC9" s="17" t="s">
        <v>137</v>
      </c>
      <c r="AD9" s="17" t="s">
        <v>10378</v>
      </c>
      <c r="AE9" s="17" t="s">
        <v>140</v>
      </c>
      <c r="AF9" s="17" t="s">
        <v>116</v>
      </c>
      <c r="AG9" s="17" t="s">
        <v>10428</v>
      </c>
      <c r="AH9" s="17" t="s">
        <v>76</v>
      </c>
      <c r="AI9" s="17" t="s">
        <v>10420</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10429</v>
      </c>
      <c r="B10" s="17" t="s">
        <v>112</v>
      </c>
      <c r="C10" s="33">
        <v>20241220</v>
      </c>
      <c r="D10" s="17" t="s">
        <v>10430</v>
      </c>
      <c r="E10" s="17" t="s">
        <v>10431</v>
      </c>
      <c r="F10" s="17" t="s">
        <v>10369</v>
      </c>
      <c r="G10" s="17" t="s">
        <v>116</v>
      </c>
      <c r="H10" s="17" t="s">
        <v>10370</v>
      </c>
      <c r="I10" s="17" t="s">
        <v>10432</v>
      </c>
      <c r="J10" s="33">
        <v>3952</v>
      </c>
      <c r="K10" s="1" t="s">
        <v>112</v>
      </c>
      <c r="L10" s="17" t="s">
        <v>122</v>
      </c>
      <c r="M10" s="17" t="s">
        <v>122</v>
      </c>
      <c r="N10" s="20" t="s">
        <v>10433</v>
      </c>
      <c r="O10" s="17" t="s">
        <v>116</v>
      </c>
      <c r="P10" s="17" t="s">
        <v>126</v>
      </c>
      <c r="Q10" s="17" t="s">
        <v>112</v>
      </c>
      <c r="R10" s="33">
        <v>2024</v>
      </c>
      <c r="S10" s="17" t="s">
        <v>127</v>
      </c>
      <c r="T10" s="17" t="s">
        <v>10373</v>
      </c>
      <c r="U10" s="17" t="s">
        <v>10374</v>
      </c>
      <c r="V10" s="17" t="s">
        <v>10375</v>
      </c>
      <c r="W10" s="17" t="s">
        <v>131</v>
      </c>
      <c r="X10" s="17" t="s">
        <v>10376</v>
      </c>
      <c r="Y10" s="17" t="s">
        <v>10377</v>
      </c>
      <c r="Z10" s="17" t="s">
        <v>134</v>
      </c>
      <c r="AA10" s="17" t="s">
        <v>135</v>
      </c>
      <c r="AB10" s="17" t="s">
        <v>136</v>
      </c>
      <c r="AC10" s="17" t="s">
        <v>137</v>
      </c>
      <c r="AD10" s="17" t="s">
        <v>10378</v>
      </c>
      <c r="AE10" s="17" t="s">
        <v>140</v>
      </c>
      <c r="AF10" s="17" t="s">
        <v>116</v>
      </c>
      <c r="AG10" s="17" t="s">
        <v>10434</v>
      </c>
      <c r="AH10" s="17" t="s">
        <v>76</v>
      </c>
      <c r="AI10" s="17" t="s">
        <v>2826</v>
      </c>
      <c r="AJ10" s="17" t="s">
        <v>3040</v>
      </c>
      <c r="AK10" s="17" t="s">
        <v>1634</v>
      </c>
      <c r="AL10" s="17" t="s">
        <v>10435</v>
      </c>
      <c r="AM10" s="17" t="s">
        <v>10413</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10436</v>
      </c>
      <c r="B11" s="17" t="s">
        <v>112</v>
      </c>
      <c r="C11" s="33">
        <v>20241220</v>
      </c>
      <c r="D11" s="17" t="s">
        <v>2125</v>
      </c>
      <c r="E11" s="17" t="s">
        <v>10437</v>
      </c>
      <c r="F11" s="17" t="s">
        <v>10369</v>
      </c>
      <c r="G11" s="17" t="s">
        <v>116</v>
      </c>
      <c r="H11" s="17" t="s">
        <v>10370</v>
      </c>
      <c r="I11" s="17" t="s">
        <v>10438</v>
      </c>
      <c r="J11" s="33">
        <v>4658</v>
      </c>
      <c r="K11" s="1" t="s">
        <v>112</v>
      </c>
      <c r="L11" s="17" t="s">
        <v>122</v>
      </c>
      <c r="M11" s="17" t="s">
        <v>122</v>
      </c>
      <c r="N11" s="20" t="s">
        <v>10439</v>
      </c>
      <c r="O11" s="17" t="s">
        <v>116</v>
      </c>
      <c r="P11" s="17" t="s">
        <v>126</v>
      </c>
      <c r="Q11" s="17" t="s">
        <v>112</v>
      </c>
      <c r="R11" s="33">
        <v>2024</v>
      </c>
      <c r="S11" s="17" t="s">
        <v>127</v>
      </c>
      <c r="T11" s="17" t="s">
        <v>10373</v>
      </c>
      <c r="U11" s="17" t="s">
        <v>10374</v>
      </c>
      <c r="V11" s="17" t="s">
        <v>10375</v>
      </c>
      <c r="W11" s="17" t="s">
        <v>131</v>
      </c>
      <c r="X11" s="17" t="s">
        <v>10376</v>
      </c>
      <c r="Y11" s="17" t="s">
        <v>10377</v>
      </c>
      <c r="Z11" s="17" t="s">
        <v>134</v>
      </c>
      <c r="AA11" s="17" t="s">
        <v>135</v>
      </c>
      <c r="AB11" s="17" t="s">
        <v>136</v>
      </c>
      <c r="AC11" s="17" t="s">
        <v>137</v>
      </c>
      <c r="AD11" s="17" t="s">
        <v>10378</v>
      </c>
      <c r="AE11" s="17" t="s">
        <v>140</v>
      </c>
      <c r="AF11" s="17" t="s">
        <v>116</v>
      </c>
      <c r="AG11" s="17" t="s">
        <v>10440</v>
      </c>
      <c r="AH11" s="17" t="s">
        <v>76</v>
      </c>
      <c r="AI11" s="17" t="s">
        <v>2136</v>
      </c>
      <c r="AJ11" s="17" t="s">
        <v>3660</v>
      </c>
      <c r="AK11" s="17" t="s">
        <v>3661</v>
      </c>
      <c r="AL11" s="17" t="s">
        <v>3662</v>
      </c>
      <c r="AM11" s="17" t="s">
        <v>3663</v>
      </c>
      <c r="AN11" s="17" t="s">
        <v>3664</v>
      </c>
      <c r="AO11" s="17" t="s">
        <v>5432</v>
      </c>
      <c r="AP11" s="17" t="s">
        <v>3666</v>
      </c>
      <c r="AQ11" s="17" t="s">
        <v>3667</v>
      </c>
      <c r="AR11" s="17" t="s">
        <v>10441</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10442</v>
      </c>
      <c r="B12" s="17" t="s">
        <v>112</v>
      </c>
      <c r="C12" s="33">
        <v>20241220</v>
      </c>
      <c r="D12" s="17" t="s">
        <v>10443</v>
      </c>
      <c r="E12" s="17" t="s">
        <v>10444</v>
      </c>
      <c r="F12" s="17" t="s">
        <v>10445</v>
      </c>
      <c r="G12" s="17" t="s">
        <v>116</v>
      </c>
      <c r="H12" s="17" t="s">
        <v>10446</v>
      </c>
      <c r="I12" s="17" t="s">
        <v>10447</v>
      </c>
      <c r="J12" s="33">
        <v>32136</v>
      </c>
      <c r="K12" s="1" t="s">
        <v>112</v>
      </c>
      <c r="L12" s="17" t="s">
        <v>122</v>
      </c>
      <c r="M12" s="17" t="s">
        <v>122</v>
      </c>
      <c r="N12" s="20" t="s">
        <v>10448</v>
      </c>
      <c r="O12" s="17" t="s">
        <v>116</v>
      </c>
      <c r="P12" s="17" t="s">
        <v>126</v>
      </c>
      <c r="Q12" s="17" t="s">
        <v>112</v>
      </c>
      <c r="R12" s="33">
        <v>2024</v>
      </c>
      <c r="S12" s="17" t="s">
        <v>127</v>
      </c>
      <c r="T12" s="17" t="s">
        <v>10449</v>
      </c>
      <c r="U12" s="17" t="s">
        <v>10374</v>
      </c>
      <c r="V12" s="17" t="s">
        <v>10375</v>
      </c>
      <c r="W12" s="17" t="s">
        <v>131</v>
      </c>
      <c r="X12" s="17" t="s">
        <v>10376</v>
      </c>
      <c r="Y12" s="17" t="s">
        <v>10377</v>
      </c>
      <c r="Z12" s="17" t="s">
        <v>134</v>
      </c>
      <c r="AA12" s="17" t="s">
        <v>135</v>
      </c>
      <c r="AB12" s="17" t="s">
        <v>136</v>
      </c>
      <c r="AC12" s="17" t="s">
        <v>137</v>
      </c>
      <c r="AD12" s="17" t="s">
        <v>10378</v>
      </c>
      <c r="AE12" s="17" t="s">
        <v>140</v>
      </c>
      <c r="AF12" s="17" t="s">
        <v>116</v>
      </c>
      <c r="AG12" s="17" t="s">
        <v>10450</v>
      </c>
      <c r="AH12" s="17" t="s">
        <v>76</v>
      </c>
      <c r="AI12" s="17" t="s">
        <v>10451</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10452</v>
      </c>
      <c r="B13" s="17" t="s">
        <v>112</v>
      </c>
      <c r="C13" s="33">
        <v>20241220</v>
      </c>
      <c r="D13" s="17" t="s">
        <v>10453</v>
      </c>
      <c r="E13" s="17" t="s">
        <v>10454</v>
      </c>
      <c r="F13" s="17" t="s">
        <v>10407</v>
      </c>
      <c r="G13" s="17" t="s">
        <v>116</v>
      </c>
      <c r="H13" s="17" t="s">
        <v>10408</v>
      </c>
      <c r="I13" s="17" t="s">
        <v>10455</v>
      </c>
      <c r="J13" s="33">
        <v>14245</v>
      </c>
      <c r="K13" s="1" t="s">
        <v>112</v>
      </c>
      <c r="L13" s="17" t="s">
        <v>122</v>
      </c>
      <c r="M13" s="17" t="s">
        <v>122</v>
      </c>
      <c r="N13" s="20" t="s">
        <v>10456</v>
      </c>
      <c r="O13" s="17" t="s">
        <v>116</v>
      </c>
      <c r="P13" s="17" t="s">
        <v>126</v>
      </c>
      <c r="Q13" s="17" t="s">
        <v>112</v>
      </c>
      <c r="R13" s="33">
        <v>2024</v>
      </c>
      <c r="S13" s="17" t="s">
        <v>127</v>
      </c>
      <c r="T13" s="17" t="s">
        <v>10449</v>
      </c>
      <c r="U13" s="17" t="s">
        <v>10374</v>
      </c>
      <c r="V13" s="17" t="s">
        <v>10375</v>
      </c>
      <c r="W13" s="17" t="s">
        <v>131</v>
      </c>
      <c r="X13" s="17" t="s">
        <v>10376</v>
      </c>
      <c r="Y13" s="17" t="s">
        <v>10377</v>
      </c>
      <c r="Z13" s="17" t="s">
        <v>134</v>
      </c>
      <c r="AA13" s="17" t="s">
        <v>135</v>
      </c>
      <c r="AB13" s="17" t="s">
        <v>136</v>
      </c>
      <c r="AC13" s="17" t="s">
        <v>137</v>
      </c>
      <c r="AD13" s="17" t="s">
        <v>10378</v>
      </c>
      <c r="AE13" s="17" t="s">
        <v>140</v>
      </c>
      <c r="AF13" s="17" t="s">
        <v>116</v>
      </c>
      <c r="AG13" s="17" t="s">
        <v>10457</v>
      </c>
      <c r="AH13" s="17" t="s">
        <v>76</v>
      </c>
      <c r="AI13" s="17" t="s">
        <v>10458</v>
      </c>
      <c r="AJ13" s="17" t="s">
        <v>10459</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10460</v>
      </c>
      <c r="B14" s="17" t="s">
        <v>112</v>
      </c>
      <c r="C14" s="33">
        <v>20241220</v>
      </c>
      <c r="D14" s="17" t="s">
        <v>2460</v>
      </c>
      <c r="E14" s="17" t="s">
        <v>10461</v>
      </c>
      <c r="F14" s="17" t="s">
        <v>4964</v>
      </c>
      <c r="G14" s="17" t="s">
        <v>116</v>
      </c>
      <c r="H14" s="17" t="s">
        <v>1278</v>
      </c>
      <c r="I14" s="17" t="s">
        <v>10462</v>
      </c>
      <c r="J14" s="33">
        <v>30934</v>
      </c>
      <c r="K14" s="1" t="s">
        <v>112</v>
      </c>
      <c r="L14" s="17" t="s">
        <v>122</v>
      </c>
      <c r="M14" s="17" t="s">
        <v>122</v>
      </c>
      <c r="N14" s="20" t="s">
        <v>10463</v>
      </c>
      <c r="O14" s="17" t="s">
        <v>116</v>
      </c>
      <c r="P14" s="17" t="s">
        <v>126</v>
      </c>
      <c r="Q14" s="17" t="s">
        <v>112</v>
      </c>
      <c r="R14" s="33">
        <v>2024</v>
      </c>
      <c r="S14" s="17" t="s">
        <v>127</v>
      </c>
      <c r="T14" s="17" t="s">
        <v>10464</v>
      </c>
      <c r="U14" s="17" t="s">
        <v>10374</v>
      </c>
      <c r="V14" s="17" t="s">
        <v>10375</v>
      </c>
      <c r="W14" s="17" t="s">
        <v>131</v>
      </c>
      <c r="X14" s="17" t="s">
        <v>10376</v>
      </c>
      <c r="Y14" s="17" t="s">
        <v>10377</v>
      </c>
      <c r="Z14" s="17" t="s">
        <v>134</v>
      </c>
      <c r="AA14" s="17" t="s">
        <v>135</v>
      </c>
      <c r="AB14" s="17" t="s">
        <v>136</v>
      </c>
      <c r="AC14" s="17" t="s">
        <v>137</v>
      </c>
      <c r="AD14" s="17" t="s">
        <v>10378</v>
      </c>
      <c r="AE14" s="17" t="s">
        <v>140</v>
      </c>
      <c r="AF14" s="17" t="s">
        <v>116</v>
      </c>
      <c r="AG14" s="17" t="s">
        <v>10465</v>
      </c>
      <c r="AH14" s="17" t="s">
        <v>76</v>
      </c>
      <c r="AI14" s="17" t="s">
        <v>10466</v>
      </c>
      <c r="AJ14" s="17" t="s">
        <v>10467</v>
      </c>
      <c r="AK14" s="17" t="s">
        <v>10468</v>
      </c>
      <c r="AL14" s="17" t="s">
        <v>6455</v>
      </c>
      <c r="AM14" s="17" t="s">
        <v>10469</v>
      </c>
      <c r="AN14" s="17" t="s">
        <v>10470</v>
      </c>
      <c r="AO14" s="17" t="s">
        <v>10471</v>
      </c>
      <c r="AP14" s="17" t="s">
        <v>10472</v>
      </c>
      <c r="AQ14" s="17" t="s">
        <v>10473</v>
      </c>
      <c r="AR14" s="17" t="s">
        <v>1534</v>
      </c>
      <c r="AS14" s="17" t="s">
        <v>10474</v>
      </c>
      <c r="AT14" s="17" t="s">
        <v>10475</v>
      </c>
      <c r="AU14" s="17" t="s">
        <v>10476</v>
      </c>
      <c r="AV14" s="17" t="s">
        <v>10477</v>
      </c>
      <c r="AW14" s="17" t="s">
        <v>10478</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10479</v>
      </c>
      <c r="B15" s="17" t="s">
        <v>112</v>
      </c>
      <c r="C15" s="33">
        <v>20241220</v>
      </c>
      <c r="D15" s="17" t="s">
        <v>10480</v>
      </c>
      <c r="E15" s="17" t="s">
        <v>10481</v>
      </c>
      <c r="F15" s="17" t="s">
        <v>10482</v>
      </c>
      <c r="G15" s="17" t="s">
        <v>116</v>
      </c>
      <c r="H15" s="17" t="s">
        <v>10483</v>
      </c>
      <c r="I15" s="17" t="s">
        <v>10484</v>
      </c>
      <c r="J15" s="33">
        <v>5318</v>
      </c>
      <c r="K15" s="1" t="s">
        <v>112</v>
      </c>
      <c r="L15" s="17" t="s">
        <v>122</v>
      </c>
      <c r="M15" s="17" t="s">
        <v>122</v>
      </c>
      <c r="N15" s="20" t="s">
        <v>10485</v>
      </c>
      <c r="O15" s="17" t="s">
        <v>116</v>
      </c>
      <c r="P15" s="17" t="s">
        <v>126</v>
      </c>
      <c r="Q15" s="17" t="s">
        <v>112</v>
      </c>
      <c r="R15" s="33">
        <v>2024</v>
      </c>
      <c r="S15" s="17" t="s">
        <v>127</v>
      </c>
      <c r="T15" s="17" t="s">
        <v>10464</v>
      </c>
      <c r="U15" s="17" t="s">
        <v>10374</v>
      </c>
      <c r="V15" s="17" t="s">
        <v>10375</v>
      </c>
      <c r="W15" s="17" t="s">
        <v>131</v>
      </c>
      <c r="X15" s="17" t="s">
        <v>10376</v>
      </c>
      <c r="Y15" s="17" t="s">
        <v>10377</v>
      </c>
      <c r="Z15" s="17" t="s">
        <v>134</v>
      </c>
      <c r="AA15" s="17" t="s">
        <v>135</v>
      </c>
      <c r="AB15" s="17" t="s">
        <v>136</v>
      </c>
      <c r="AC15" s="17" t="s">
        <v>137</v>
      </c>
      <c r="AD15" s="17" t="s">
        <v>10378</v>
      </c>
      <c r="AE15" s="17" t="s">
        <v>140</v>
      </c>
      <c r="AF15" s="17" t="s">
        <v>116</v>
      </c>
      <c r="AG15" s="17" t="s">
        <v>10486</v>
      </c>
      <c r="AH15" s="17" t="s">
        <v>76</v>
      </c>
      <c r="AI15" s="17" t="s">
        <v>10487</v>
      </c>
      <c r="AJ15" s="17" t="s">
        <v>10488</v>
      </c>
      <c r="AK15" s="17" t="s">
        <v>10489</v>
      </c>
      <c r="AL15" s="17" t="s">
        <v>10490</v>
      </c>
      <c r="AM15" s="17" t="s">
        <v>5703</v>
      </c>
      <c r="AN15" s="17" t="s">
        <v>10491</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10492</v>
      </c>
      <c r="B16" s="17" t="s">
        <v>112</v>
      </c>
      <c r="C16" s="33">
        <v>20241220</v>
      </c>
      <c r="D16" s="17" t="s">
        <v>1107</v>
      </c>
      <c r="E16" s="17" t="s">
        <v>10493</v>
      </c>
      <c r="F16" s="17" t="s">
        <v>4097</v>
      </c>
      <c r="G16" s="17" t="s">
        <v>116</v>
      </c>
      <c r="H16" s="17" t="s">
        <v>4098</v>
      </c>
      <c r="I16" s="17" t="s">
        <v>10494</v>
      </c>
      <c r="J16" s="33">
        <v>24152</v>
      </c>
      <c r="K16" s="1" t="s">
        <v>112</v>
      </c>
      <c r="L16" s="17" t="s">
        <v>122</v>
      </c>
      <c r="M16" s="17" t="s">
        <v>122</v>
      </c>
      <c r="N16" s="20" t="s">
        <v>10495</v>
      </c>
      <c r="O16" s="17" t="s">
        <v>116</v>
      </c>
      <c r="P16" s="17" t="s">
        <v>126</v>
      </c>
      <c r="Q16" s="17" t="s">
        <v>112</v>
      </c>
      <c r="R16" s="33">
        <v>2024</v>
      </c>
      <c r="S16" s="17" t="s">
        <v>127</v>
      </c>
      <c r="T16" s="17" t="s">
        <v>10464</v>
      </c>
      <c r="U16" s="17" t="s">
        <v>10374</v>
      </c>
      <c r="V16" s="17" t="s">
        <v>10375</v>
      </c>
      <c r="W16" s="17" t="s">
        <v>131</v>
      </c>
      <c r="X16" s="17" t="s">
        <v>10376</v>
      </c>
      <c r="Y16" s="17" t="s">
        <v>10377</v>
      </c>
      <c r="Z16" s="17" t="s">
        <v>134</v>
      </c>
      <c r="AA16" s="17" t="s">
        <v>135</v>
      </c>
      <c r="AB16" s="17" t="s">
        <v>136</v>
      </c>
      <c r="AC16" s="17" t="s">
        <v>137</v>
      </c>
      <c r="AD16" s="17" t="s">
        <v>10378</v>
      </c>
      <c r="AE16" s="17" t="s">
        <v>140</v>
      </c>
      <c r="AF16" s="17" t="s">
        <v>116</v>
      </c>
      <c r="AG16" s="17" t="s">
        <v>10496</v>
      </c>
      <c r="AH16" s="17" t="s">
        <v>76</v>
      </c>
      <c r="AI16" s="17" t="s">
        <v>10497</v>
      </c>
      <c r="AJ16" s="17" t="s">
        <v>10498</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10499</v>
      </c>
      <c r="B17" s="17" t="s">
        <v>112</v>
      </c>
      <c r="C17" s="33">
        <v>20241220</v>
      </c>
      <c r="D17" s="17" t="s">
        <v>10500</v>
      </c>
      <c r="E17" s="17" t="s">
        <v>10501</v>
      </c>
      <c r="F17" s="17" t="s">
        <v>10482</v>
      </c>
      <c r="G17" s="17" t="s">
        <v>116</v>
      </c>
      <c r="H17" s="17" t="s">
        <v>10483</v>
      </c>
      <c r="I17" s="17" t="s">
        <v>10502</v>
      </c>
      <c r="J17" s="33">
        <v>11954</v>
      </c>
      <c r="K17" s="1" t="s">
        <v>112</v>
      </c>
      <c r="L17" s="17" t="s">
        <v>122</v>
      </c>
      <c r="M17" s="17" t="s">
        <v>122</v>
      </c>
      <c r="N17" s="20" t="s">
        <v>10503</v>
      </c>
      <c r="O17" s="17" t="s">
        <v>116</v>
      </c>
      <c r="P17" s="17" t="s">
        <v>126</v>
      </c>
      <c r="Q17" s="17" t="s">
        <v>112</v>
      </c>
      <c r="R17" s="33">
        <v>2024</v>
      </c>
      <c r="S17" s="17" t="s">
        <v>127</v>
      </c>
      <c r="T17" s="17" t="s">
        <v>10464</v>
      </c>
      <c r="U17" s="17" t="s">
        <v>10374</v>
      </c>
      <c r="V17" s="17" t="s">
        <v>10375</v>
      </c>
      <c r="W17" s="17" t="s">
        <v>131</v>
      </c>
      <c r="X17" s="17" t="s">
        <v>10376</v>
      </c>
      <c r="Y17" s="17" t="s">
        <v>10377</v>
      </c>
      <c r="Z17" s="17" t="s">
        <v>134</v>
      </c>
      <c r="AA17" s="17" t="s">
        <v>135</v>
      </c>
      <c r="AB17" s="17" t="s">
        <v>136</v>
      </c>
      <c r="AC17" s="17" t="s">
        <v>137</v>
      </c>
      <c r="AD17" s="17" t="s">
        <v>10378</v>
      </c>
      <c r="AE17" s="17" t="s">
        <v>140</v>
      </c>
      <c r="AF17" s="17" t="s">
        <v>116</v>
      </c>
      <c r="AG17" s="17" t="s">
        <v>10504</v>
      </c>
      <c r="AH17" s="17" t="s">
        <v>76</v>
      </c>
      <c r="AI17" s="17" t="s">
        <v>10505</v>
      </c>
      <c r="AJ17" s="17" t="s">
        <v>10506</v>
      </c>
      <c r="AK17" s="17" t="s">
        <v>10507</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10508</v>
      </c>
      <c r="B18" s="17" t="s">
        <v>112</v>
      </c>
      <c r="C18" s="33">
        <v>20241220</v>
      </c>
      <c r="D18" s="17" t="s">
        <v>10500</v>
      </c>
      <c r="E18" s="17" t="s">
        <v>10509</v>
      </c>
      <c r="F18" s="17" t="s">
        <v>10482</v>
      </c>
      <c r="G18" s="17" t="s">
        <v>116</v>
      </c>
      <c r="H18" s="17" t="s">
        <v>10483</v>
      </c>
      <c r="I18" s="17" t="s">
        <v>10510</v>
      </c>
      <c r="J18" s="33">
        <v>11834</v>
      </c>
      <c r="K18" s="1" t="s">
        <v>112</v>
      </c>
      <c r="L18" s="17" t="s">
        <v>122</v>
      </c>
      <c r="M18" s="17" t="s">
        <v>122</v>
      </c>
      <c r="N18" s="20" t="s">
        <v>10511</v>
      </c>
      <c r="O18" s="17" t="s">
        <v>116</v>
      </c>
      <c r="P18" s="17" t="s">
        <v>126</v>
      </c>
      <c r="Q18" s="17" t="s">
        <v>112</v>
      </c>
      <c r="R18" s="33">
        <v>2024</v>
      </c>
      <c r="S18" s="17" t="s">
        <v>127</v>
      </c>
      <c r="T18" s="17" t="s">
        <v>10464</v>
      </c>
      <c r="U18" s="17" t="s">
        <v>10374</v>
      </c>
      <c r="V18" s="17" t="s">
        <v>10375</v>
      </c>
      <c r="W18" s="17" t="s">
        <v>131</v>
      </c>
      <c r="X18" s="17" t="s">
        <v>10376</v>
      </c>
      <c r="Y18" s="17" t="s">
        <v>10377</v>
      </c>
      <c r="Z18" s="17" t="s">
        <v>134</v>
      </c>
      <c r="AA18" s="17" t="s">
        <v>135</v>
      </c>
      <c r="AB18" s="17" t="s">
        <v>136</v>
      </c>
      <c r="AC18" s="17" t="s">
        <v>137</v>
      </c>
      <c r="AD18" s="17" t="s">
        <v>10378</v>
      </c>
      <c r="AE18" s="17" t="s">
        <v>140</v>
      </c>
      <c r="AF18" s="17" t="s">
        <v>116</v>
      </c>
      <c r="AG18" s="17" t="s">
        <v>10512</v>
      </c>
      <c r="AH18" s="17" t="s">
        <v>76</v>
      </c>
      <c r="AI18" s="17" t="s">
        <v>3075</v>
      </c>
      <c r="AJ18" s="17" t="s">
        <v>3016</v>
      </c>
      <c r="AK18" s="17" t="s">
        <v>5740</v>
      </c>
      <c r="AL18" s="17" t="s">
        <v>10513</v>
      </c>
      <c r="AM18" s="17" t="s">
        <v>10514</v>
      </c>
      <c r="AN18" s="17" t="s">
        <v>10515</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10516</v>
      </c>
      <c r="B19" s="17" t="s">
        <v>112</v>
      </c>
      <c r="C19" s="33">
        <v>20241220</v>
      </c>
      <c r="D19" s="17" t="s">
        <v>495</v>
      </c>
      <c r="E19" s="17" t="s">
        <v>10517</v>
      </c>
      <c r="F19" s="17" t="s">
        <v>10518</v>
      </c>
      <c r="G19" s="17" t="s">
        <v>116</v>
      </c>
      <c r="H19" s="17" t="s">
        <v>10519</v>
      </c>
      <c r="I19" s="17" t="s">
        <v>10520</v>
      </c>
      <c r="J19" s="33">
        <v>22344</v>
      </c>
      <c r="K19" s="1" t="s">
        <v>112</v>
      </c>
      <c r="L19" s="17" t="s">
        <v>122</v>
      </c>
      <c r="M19" s="17" t="s">
        <v>122</v>
      </c>
      <c r="N19" s="20" t="s">
        <v>10521</v>
      </c>
      <c r="O19" s="17" t="s">
        <v>116</v>
      </c>
      <c r="P19" s="17" t="s">
        <v>126</v>
      </c>
      <c r="Q19" s="17" t="s">
        <v>112</v>
      </c>
      <c r="R19" s="33">
        <v>2024</v>
      </c>
      <c r="S19" s="17" t="s">
        <v>127</v>
      </c>
      <c r="T19" s="17" t="s">
        <v>10464</v>
      </c>
      <c r="U19" s="17" t="s">
        <v>10374</v>
      </c>
      <c r="V19" s="17" t="s">
        <v>10375</v>
      </c>
      <c r="W19" s="17" t="s">
        <v>131</v>
      </c>
      <c r="X19" s="17" t="s">
        <v>10376</v>
      </c>
      <c r="Y19" s="17" t="s">
        <v>10377</v>
      </c>
      <c r="Z19" s="17" t="s">
        <v>134</v>
      </c>
      <c r="AA19" s="17" t="s">
        <v>135</v>
      </c>
      <c r="AB19" s="17" t="s">
        <v>136</v>
      </c>
      <c r="AC19" s="17" t="s">
        <v>137</v>
      </c>
      <c r="AD19" s="17" t="s">
        <v>10378</v>
      </c>
      <c r="AE19" s="17" t="s">
        <v>140</v>
      </c>
      <c r="AF19" s="17" t="s">
        <v>116</v>
      </c>
      <c r="AG19" s="17" t="s">
        <v>10522</v>
      </c>
      <c r="AH19" s="17" t="s">
        <v>76</v>
      </c>
      <c r="AI19" s="17" t="s">
        <v>10523</v>
      </c>
      <c r="AJ19" s="17" t="s">
        <v>505</v>
      </c>
      <c r="AK19" s="17" t="s">
        <v>10524</v>
      </c>
      <c r="AL19" s="17" t="s">
        <v>10525</v>
      </c>
      <c r="AM19" s="17" t="s">
        <v>3683</v>
      </c>
      <c r="AN19" s="17" t="s">
        <v>10526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10527</v>
      </c>
      <c r="B20" s="17" t="s">
        <v>112</v>
      </c>
      <c r="C20" s="33">
        <v>20241220</v>
      </c>
      <c r="D20" s="17" t="s">
        <v>10528</v>
      </c>
      <c r="E20" s="17" t="s">
        <v>10529</v>
      </c>
      <c r="F20" s="17" t="s">
        <v>1161</v>
      </c>
      <c r="G20" s="17" t="s">
        <v>116</v>
      </c>
      <c r="H20" s="17" t="s">
        <v>1162</v>
      </c>
      <c r="I20" s="17" t="s">
        <v>10530</v>
      </c>
      <c r="J20" s="33">
        <v>15430</v>
      </c>
      <c r="K20" s="1" t="s">
        <v>112</v>
      </c>
      <c r="L20" s="17" t="s">
        <v>122</v>
      </c>
      <c r="M20" s="17" t="s">
        <v>122</v>
      </c>
      <c r="N20" s="20" t="s">
        <v>10531</v>
      </c>
      <c r="O20" s="17" t="s">
        <v>116</v>
      </c>
      <c r="P20" s="17" t="s">
        <v>126</v>
      </c>
      <c r="Q20" s="17" t="s">
        <v>112</v>
      </c>
      <c r="R20" s="33">
        <v>2024</v>
      </c>
      <c r="S20" s="17" t="s">
        <v>127</v>
      </c>
      <c r="T20" s="17" t="s">
        <v>10464</v>
      </c>
      <c r="U20" s="17" t="s">
        <v>10374</v>
      </c>
      <c r="V20" s="17" t="s">
        <v>10375</v>
      </c>
      <c r="W20" s="17" t="s">
        <v>131</v>
      </c>
      <c r="X20" s="17" t="s">
        <v>10376</v>
      </c>
      <c r="Y20" s="17" t="s">
        <v>10377</v>
      </c>
      <c r="Z20" s="17" t="s">
        <v>134</v>
      </c>
      <c r="AA20" s="17" t="s">
        <v>135</v>
      </c>
      <c r="AB20" s="17" t="s">
        <v>136</v>
      </c>
      <c r="AC20" s="17" t="s">
        <v>137</v>
      </c>
      <c r="AD20" s="17" t="s">
        <v>10378</v>
      </c>
      <c r="AE20" s="17" t="s">
        <v>140</v>
      </c>
      <c r="AF20" s="17" t="s">
        <v>116</v>
      </c>
      <c r="AG20" s="17" t="s">
        <v>10532</v>
      </c>
      <c r="AH20" s="17" t="s">
        <v>76</v>
      </c>
      <c r="AI20" s="17" t="s">
        <v>1314</v>
      </c>
      <c r="AJ20" s="17" t="s">
        <v>10533</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10534</v>
      </c>
      <c r="B21" s="17" t="s">
        <v>112</v>
      </c>
      <c r="C21" s="33">
        <v>20241220</v>
      </c>
      <c r="D21" s="17" t="s">
        <v>10535</v>
      </c>
      <c r="E21" s="17" t="s">
        <v>10536</v>
      </c>
      <c r="F21" s="17" t="s">
        <v>10537</v>
      </c>
      <c r="G21" s="17" t="s">
        <v>116</v>
      </c>
      <c r="H21" s="17" t="s">
        <v>10538</v>
      </c>
      <c r="I21" s="17" t="s">
        <v>10539</v>
      </c>
      <c r="J21" s="33">
        <v>13825</v>
      </c>
      <c r="K21" s="1" t="s">
        <v>112</v>
      </c>
      <c r="L21" s="17" t="s">
        <v>122</v>
      </c>
      <c r="M21" s="17" t="s">
        <v>122</v>
      </c>
      <c r="N21" s="20" t="s">
        <v>10540</v>
      </c>
      <c r="O21" s="17" t="s">
        <v>116</v>
      </c>
      <c r="P21" s="17" t="s">
        <v>126</v>
      </c>
      <c r="Q21" s="17" t="s">
        <v>112</v>
      </c>
      <c r="R21" s="33">
        <v>2024</v>
      </c>
      <c r="S21" s="17" t="s">
        <v>127</v>
      </c>
      <c r="T21" s="17" t="s">
        <v>10464</v>
      </c>
      <c r="U21" s="17" t="s">
        <v>10374</v>
      </c>
      <c r="V21" s="17" t="s">
        <v>10375</v>
      </c>
      <c r="W21" s="17" t="s">
        <v>131</v>
      </c>
      <c r="X21" s="17" t="s">
        <v>10376</v>
      </c>
      <c r="Y21" s="17" t="s">
        <v>10377</v>
      </c>
      <c r="Z21" s="17" t="s">
        <v>134</v>
      </c>
      <c r="AA21" s="17" t="s">
        <v>135</v>
      </c>
      <c r="AB21" s="17" t="s">
        <v>136</v>
      </c>
      <c r="AC21" s="17" t="s">
        <v>137</v>
      </c>
      <c r="AD21" s="17" t="s">
        <v>10378</v>
      </c>
      <c r="AE21" s="17" t="s">
        <v>140</v>
      </c>
      <c r="AF21" s="17" t="s">
        <v>116</v>
      </c>
      <c r="AG21" s="17" t="s">
        <v>10541</v>
      </c>
      <c r="AH21" s="17" t="s">
        <v>76</v>
      </c>
      <c r="AI21" s="17" t="s">
        <v>10542</v>
      </c>
      <c r="AJ21" s="17" t="s">
        <v>10543</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10544</v>
      </c>
      <c r="B22" s="17" t="s">
        <v>112</v>
      </c>
      <c r="C22" s="33">
        <v>20241220</v>
      </c>
      <c r="D22" s="17" t="s">
        <v>10545</v>
      </c>
      <c r="E22" s="17" t="s">
        <v>10546</v>
      </c>
      <c r="F22" s="17" t="s">
        <v>10547</v>
      </c>
      <c r="G22" s="17" t="s">
        <v>116</v>
      </c>
      <c r="H22" s="17" t="s">
        <v>10548</v>
      </c>
      <c r="I22" s="17" t="s">
        <v>10549</v>
      </c>
      <c r="J22" s="33">
        <v>21318</v>
      </c>
      <c r="K22" s="1" t="s">
        <v>112</v>
      </c>
      <c r="L22" s="17" t="s">
        <v>122</v>
      </c>
      <c r="M22" s="17" t="s">
        <v>122</v>
      </c>
      <c r="N22" s="20" t="s">
        <v>10550</v>
      </c>
      <c r="O22" s="17" t="s">
        <v>116</v>
      </c>
      <c r="P22" s="17" t="s">
        <v>126</v>
      </c>
      <c r="Q22" s="17" t="s">
        <v>112</v>
      </c>
      <c r="R22" s="33">
        <v>2024</v>
      </c>
      <c r="S22" s="17" t="s">
        <v>127</v>
      </c>
      <c r="T22" s="17" t="s">
        <v>10464</v>
      </c>
      <c r="U22" s="17" t="s">
        <v>10374</v>
      </c>
      <c r="V22" s="17" t="s">
        <v>10375</v>
      </c>
      <c r="W22" s="17" t="s">
        <v>131</v>
      </c>
      <c r="X22" s="17" t="s">
        <v>10376</v>
      </c>
      <c r="Y22" s="17" t="s">
        <v>10377</v>
      </c>
      <c r="Z22" s="17" t="s">
        <v>134</v>
      </c>
      <c r="AA22" s="17" t="s">
        <v>135</v>
      </c>
      <c r="AB22" s="17" t="s">
        <v>136</v>
      </c>
      <c r="AC22" s="17" t="s">
        <v>137</v>
      </c>
      <c r="AD22" s="17" t="s">
        <v>10378</v>
      </c>
      <c r="AE22" s="17" t="s">
        <v>140</v>
      </c>
      <c r="AF22" s="17" t="s">
        <v>116</v>
      </c>
      <c r="AG22" s="17" t="s">
        <v>10551</v>
      </c>
      <c r="AH22" s="17" t="s">
        <v>76</v>
      </c>
      <c r="AI22" s="17" t="s">
        <v>3512</v>
      </c>
      <c r="AJ22" s="17" t="s">
        <v>3513</v>
      </c>
      <c r="AK22" s="17" t="s">
        <v>3514</v>
      </c>
      <c r="AL22" s="17" t="s">
        <v>3515</v>
      </c>
      <c r="AM22" s="17" t="s">
        <v>3516</v>
      </c>
      <c r="AN22" s="17" t="s">
        <v>3517</v>
      </c>
      <c r="AO22" s="17" t="s">
        <v>3518</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10552</v>
      </c>
      <c r="B23" s="17" t="s">
        <v>112</v>
      </c>
      <c r="C23" s="33">
        <v>20241220</v>
      </c>
      <c r="D23" s="17" t="s">
        <v>10553</v>
      </c>
      <c r="E23" s="17" t="s">
        <v>824</v>
      </c>
      <c r="F23" s="17" t="s">
        <v>4097</v>
      </c>
      <c r="G23" s="17" t="s">
        <v>116</v>
      </c>
      <c r="H23" s="17" t="s">
        <v>4098</v>
      </c>
      <c r="I23" s="17" t="s">
        <v>10554</v>
      </c>
      <c r="J23" s="33">
        <v>14501</v>
      </c>
      <c r="K23" s="1" t="s">
        <v>112</v>
      </c>
      <c r="L23" s="17" t="s">
        <v>122</v>
      </c>
      <c r="M23" s="17" t="s">
        <v>122</v>
      </c>
      <c r="N23" s="20" t="s">
        <v>10555</v>
      </c>
      <c r="O23" s="17" t="s">
        <v>116</v>
      </c>
      <c r="P23" s="17" t="s">
        <v>126</v>
      </c>
      <c r="Q23" s="17" t="s">
        <v>112</v>
      </c>
      <c r="R23" s="33">
        <v>2024</v>
      </c>
      <c r="S23" s="17" t="s">
        <v>127</v>
      </c>
      <c r="T23" s="17" t="s">
        <v>10464</v>
      </c>
      <c r="U23" s="17" t="s">
        <v>10374</v>
      </c>
      <c r="V23" s="17" t="s">
        <v>10375</v>
      </c>
      <c r="W23" s="17" t="s">
        <v>131</v>
      </c>
      <c r="X23" s="17" t="s">
        <v>10376</v>
      </c>
      <c r="Y23" s="17" t="s">
        <v>10377</v>
      </c>
      <c r="Z23" s="17" t="s">
        <v>134</v>
      </c>
      <c r="AA23" s="17" t="s">
        <v>135</v>
      </c>
      <c r="AB23" s="17" t="s">
        <v>136</v>
      </c>
      <c r="AC23" s="17" t="s">
        <v>137</v>
      </c>
      <c r="AD23" s="17" t="s">
        <v>10378</v>
      </c>
      <c r="AE23" s="17" t="s">
        <v>140</v>
      </c>
      <c r="AF23" s="17" t="s">
        <v>116</v>
      </c>
      <c r="AG23" s="17" t="s">
        <v>10556</v>
      </c>
      <c r="AH23" s="17" t="s">
        <v>76</v>
      </c>
      <c r="AI23" s="17" t="s">
        <v>10557</v>
      </c>
      <c r="AJ23" s="17" t="s">
        <v>10558</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10559</v>
      </c>
      <c r="B24" s="17" t="s">
        <v>112</v>
      </c>
      <c r="C24" s="33">
        <v>20241220</v>
      </c>
      <c r="D24" s="17" t="s">
        <v>10560</v>
      </c>
      <c r="E24" s="17" t="s">
        <v>10561</v>
      </c>
      <c r="F24" s="17" t="s">
        <v>4097</v>
      </c>
      <c r="G24" s="17" t="s">
        <v>116</v>
      </c>
      <c r="H24" s="17" t="s">
        <v>4098</v>
      </c>
      <c r="I24" s="17" t="s">
        <v>10562</v>
      </c>
      <c r="J24" s="33">
        <v>15951</v>
      </c>
      <c r="K24" s="1" t="s">
        <v>112</v>
      </c>
      <c r="L24" s="17" t="s">
        <v>122</v>
      </c>
      <c r="M24" s="17" t="s">
        <v>122</v>
      </c>
      <c r="N24" s="20" t="s">
        <v>10563</v>
      </c>
      <c r="O24" s="17" t="s">
        <v>116</v>
      </c>
      <c r="P24" s="17" t="s">
        <v>126</v>
      </c>
      <c r="Q24" s="17" t="s">
        <v>112</v>
      </c>
      <c r="R24" s="33">
        <v>2024</v>
      </c>
      <c r="S24" s="17" t="s">
        <v>127</v>
      </c>
      <c r="T24" s="17" t="s">
        <v>10464</v>
      </c>
      <c r="U24" s="17" t="s">
        <v>10374</v>
      </c>
      <c r="V24" s="17" t="s">
        <v>10375</v>
      </c>
      <c r="W24" s="17" t="s">
        <v>131</v>
      </c>
      <c r="X24" s="17" t="s">
        <v>10376</v>
      </c>
      <c r="Y24" s="17" t="s">
        <v>10377</v>
      </c>
      <c r="Z24" s="17" t="s">
        <v>134</v>
      </c>
      <c r="AA24" s="17" t="s">
        <v>135</v>
      </c>
      <c r="AB24" s="17" t="s">
        <v>136</v>
      </c>
      <c r="AC24" s="17" t="s">
        <v>137</v>
      </c>
      <c r="AD24" s="17" t="s">
        <v>10378</v>
      </c>
      <c r="AE24" s="17" t="s">
        <v>140</v>
      </c>
      <c r="AF24" s="17" t="s">
        <v>116</v>
      </c>
      <c r="AG24" s="17" t="s">
        <v>10564</v>
      </c>
      <c r="AH24" s="17" t="s">
        <v>76</v>
      </c>
      <c r="AI24" s="17" t="s">
        <v>10565</v>
      </c>
      <c r="AJ24" s="17" t="s">
        <v>10566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10567</v>
      </c>
      <c r="B25" s="17" t="s">
        <v>112</v>
      </c>
      <c r="C25" s="33">
        <v>20241220</v>
      </c>
      <c r="D25" s="17" t="s">
        <v>3070</v>
      </c>
      <c r="E25" s="17" t="s">
        <v>116</v>
      </c>
      <c r="F25" s="17" t="s">
        <v>10369</v>
      </c>
      <c r="G25" s="17" t="s">
        <v>116</v>
      </c>
      <c r="H25" s="17" t="s">
        <v>10370</v>
      </c>
      <c r="I25" s="17" t="s">
        <v>10568</v>
      </c>
      <c r="J25" s="33">
        <v>34124</v>
      </c>
      <c r="K25" s="1" t="s">
        <v>112</v>
      </c>
      <c r="L25" s="17" t="s">
        <v>122</v>
      </c>
      <c r="M25" s="17" t="s">
        <v>122</v>
      </c>
      <c r="N25" s="20" t="s">
        <v>10569</v>
      </c>
      <c r="O25" s="17" t="s">
        <v>116</v>
      </c>
      <c r="P25" s="17" t="s">
        <v>126</v>
      </c>
      <c r="Q25" s="17" t="s">
        <v>112</v>
      </c>
      <c r="R25" s="33">
        <v>2023</v>
      </c>
      <c r="S25" s="17" t="s">
        <v>127</v>
      </c>
      <c r="T25" s="17" t="s">
        <v>10373</v>
      </c>
      <c r="U25" s="17" t="s">
        <v>10374</v>
      </c>
      <c r="V25" s="17" t="s">
        <v>10375</v>
      </c>
      <c r="W25" s="17" t="s">
        <v>131</v>
      </c>
      <c r="X25" s="17" t="s">
        <v>10376</v>
      </c>
      <c r="Y25" s="17" t="s">
        <v>10377</v>
      </c>
      <c r="Z25" s="17" t="s">
        <v>134</v>
      </c>
      <c r="AA25" s="17" t="s">
        <v>135</v>
      </c>
      <c r="AB25" s="17" t="s">
        <v>136</v>
      </c>
      <c r="AC25" s="17" t="s">
        <v>137</v>
      </c>
      <c r="AD25" s="17" t="s">
        <v>10378</v>
      </c>
      <c r="AE25" s="17" t="s">
        <v>140</v>
      </c>
      <c r="AF25" s="17" t="s">
        <v>116</v>
      </c>
      <c r="AG25" s="17" t="s">
        <v>10570</v>
      </c>
      <c r="AH25" s="17" t="s">
        <v>76</v>
      </c>
      <c r="AI25" s="17" t="s">
        <v>10571</v>
      </c>
      <c r="AJ25" s="17" t="s">
        <v>10572</v>
      </c>
      <c r="AK25" s="17" t="s">
        <v>10573</v>
      </c>
      <c r="AL25" s="17" t="s">
        <v>10574</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10575</v>
      </c>
      <c r="B26" s="17" t="s">
        <v>112</v>
      </c>
      <c r="C26" s="33">
        <v>20241220</v>
      </c>
      <c r="D26" s="17" t="s">
        <v>2722</v>
      </c>
      <c r="E26" s="17" t="s">
        <v>116</v>
      </c>
      <c r="F26" s="17" t="s">
        <v>10369</v>
      </c>
      <c r="G26" s="17" t="s">
        <v>116</v>
      </c>
      <c r="H26" s="17" t="s">
        <v>10370</v>
      </c>
      <c r="I26" s="17" t="s">
        <v>10576</v>
      </c>
      <c r="J26" s="33">
        <v>60357</v>
      </c>
      <c r="K26" s="1" t="s">
        <v>112</v>
      </c>
      <c r="L26" s="17" t="s">
        <v>122</v>
      </c>
      <c r="M26" s="17" t="s">
        <v>122</v>
      </c>
      <c r="N26" s="20" t="s">
        <v>10577</v>
      </c>
      <c r="O26" s="17" t="s">
        <v>116</v>
      </c>
      <c r="P26" s="17" t="s">
        <v>126</v>
      </c>
      <c r="Q26" s="17" t="s">
        <v>112</v>
      </c>
      <c r="R26" s="33">
        <v>2023</v>
      </c>
      <c r="S26" s="17" t="s">
        <v>127</v>
      </c>
      <c r="T26" s="17" t="s">
        <v>10373</v>
      </c>
      <c r="U26" s="17" t="s">
        <v>10374</v>
      </c>
      <c r="V26" s="17" t="s">
        <v>10375</v>
      </c>
      <c r="W26" s="17" t="s">
        <v>131</v>
      </c>
      <c r="X26" s="17" t="s">
        <v>10376</v>
      </c>
      <c r="Y26" s="17" t="s">
        <v>10377</v>
      </c>
      <c r="Z26" s="17" t="s">
        <v>134</v>
      </c>
      <c r="AA26" s="17" t="s">
        <v>135</v>
      </c>
      <c r="AB26" s="17" t="s">
        <v>136</v>
      </c>
      <c r="AC26" s="17" t="s">
        <v>137</v>
      </c>
      <c r="AD26" s="17" t="s">
        <v>10378</v>
      </c>
      <c r="AE26" s="17" t="s">
        <v>140</v>
      </c>
      <c r="AF26" s="17" t="s">
        <v>116</v>
      </c>
      <c r="AG26" s="17" t="s">
        <v>10578</v>
      </c>
      <c r="AH26" s="17" t="s">
        <v>76</v>
      </c>
      <c r="AI26" s="17" t="s">
        <v>10579</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10580</v>
      </c>
      <c r="B27" s="17" t="s">
        <v>112</v>
      </c>
      <c r="C27" s="33">
        <v>20241220</v>
      </c>
      <c r="D27" s="17" t="s">
        <v>10581</v>
      </c>
      <c r="E27" s="17" t="s">
        <v>10582</v>
      </c>
      <c r="F27" s="17" t="s">
        <v>10583</v>
      </c>
      <c r="G27" s="17" t="s">
        <v>116</v>
      </c>
      <c r="H27" s="17" t="s">
        <v>10584</v>
      </c>
      <c r="I27" s="17" t="s">
        <v>10585</v>
      </c>
      <c r="J27" s="33">
        <v>24347</v>
      </c>
      <c r="K27" s="1" t="s">
        <v>112</v>
      </c>
      <c r="L27" s="17" t="s">
        <v>122</v>
      </c>
      <c r="M27" s="17" t="s">
        <v>122</v>
      </c>
      <c r="N27" s="20" t="s">
        <v>10586</v>
      </c>
      <c r="O27" s="17" t="s">
        <v>116</v>
      </c>
      <c r="P27" s="17" t="s">
        <v>126</v>
      </c>
      <c r="Q27" s="17" t="s">
        <v>112</v>
      </c>
      <c r="R27" s="33">
        <v>2023</v>
      </c>
      <c r="S27" s="17" t="s">
        <v>127</v>
      </c>
      <c r="T27" s="17" t="s">
        <v>10373</v>
      </c>
      <c r="U27" s="17" t="s">
        <v>10374</v>
      </c>
      <c r="V27" s="17" t="s">
        <v>10375</v>
      </c>
      <c r="W27" s="17" t="s">
        <v>131</v>
      </c>
      <c r="X27" s="17" t="s">
        <v>10376</v>
      </c>
      <c r="Y27" s="17" t="s">
        <v>10377</v>
      </c>
      <c r="Z27" s="17" t="s">
        <v>134</v>
      </c>
      <c r="AA27" s="17" t="s">
        <v>135</v>
      </c>
      <c r="AB27" s="17" t="s">
        <v>136</v>
      </c>
      <c r="AC27" s="17" t="s">
        <v>137</v>
      </c>
      <c r="AD27" s="17" t="s">
        <v>10378</v>
      </c>
      <c r="AE27" s="17" t="s">
        <v>140</v>
      </c>
      <c r="AF27" s="17" t="s">
        <v>116</v>
      </c>
      <c r="AG27" s="17" t="s">
        <v>10587</v>
      </c>
      <c r="AH27" s="17" t="s">
        <v>76</v>
      </c>
      <c r="AI27" s="17" t="s">
        <v>10588</v>
      </c>
      <c r="AJ27" s="17" t="s">
        <v>10589</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10590</v>
      </c>
      <c r="B28" s="17" t="s">
        <v>112</v>
      </c>
      <c r="C28" s="33">
        <v>20241220</v>
      </c>
      <c r="D28" s="17" t="s">
        <v>648</v>
      </c>
      <c r="E28" s="17" t="s">
        <v>10591</v>
      </c>
      <c r="F28" s="17" t="s">
        <v>650</v>
      </c>
      <c r="G28" s="17" t="s">
        <v>116</v>
      </c>
      <c r="H28" s="17" t="s">
        <v>651</v>
      </c>
      <c r="I28" s="17" t="s">
        <v>10592</v>
      </c>
      <c r="J28" s="33">
        <v>31241</v>
      </c>
      <c r="K28" s="1" t="s">
        <v>112</v>
      </c>
      <c r="L28" s="17" t="s">
        <v>122</v>
      </c>
      <c r="M28" s="17" t="s">
        <v>122</v>
      </c>
      <c r="N28" s="20" t="s">
        <v>10593</v>
      </c>
      <c r="O28" s="17" t="s">
        <v>116</v>
      </c>
      <c r="P28" s="17" t="s">
        <v>126</v>
      </c>
      <c r="Q28" s="17" t="s">
        <v>112</v>
      </c>
      <c r="R28" s="33">
        <v>2023</v>
      </c>
      <c r="S28" s="17" t="s">
        <v>127</v>
      </c>
      <c r="T28" s="17" t="s">
        <v>10373</v>
      </c>
      <c r="U28" s="17" t="s">
        <v>10374</v>
      </c>
      <c r="V28" s="17" t="s">
        <v>10375</v>
      </c>
      <c r="W28" s="17" t="s">
        <v>131</v>
      </c>
      <c r="X28" s="17" t="s">
        <v>10376</v>
      </c>
      <c r="Y28" s="17" t="s">
        <v>10377</v>
      </c>
      <c r="Z28" s="17" t="s">
        <v>134</v>
      </c>
      <c r="AA28" s="17" t="s">
        <v>135</v>
      </c>
      <c r="AB28" s="17" t="s">
        <v>136</v>
      </c>
      <c r="AC28" s="17" t="s">
        <v>137</v>
      </c>
      <c r="AD28" s="17" t="s">
        <v>10378</v>
      </c>
      <c r="AE28" s="17" t="s">
        <v>140</v>
      </c>
      <c r="AF28" s="17" t="s">
        <v>116</v>
      </c>
      <c r="AG28" s="17" t="s">
        <v>10594</v>
      </c>
      <c r="AH28" s="17" t="s">
        <v>76</v>
      </c>
      <c r="AI28" s="17" t="s">
        <v>2773</v>
      </c>
      <c r="AJ28" s="17" t="s">
        <v>10595</v>
      </c>
      <c r="AK28" s="17" t="s">
        <v>4945</v>
      </c>
      <c r="AL28" s="17" t="s">
        <v>10596</v>
      </c>
      <c r="AM28" s="17" t="s">
        <v>6899</v>
      </c>
      <c r="AN28" s="17" t="s">
        <v>2782</v>
      </c>
      <c r="AO28" s="17" t="s">
        <v>4951</v>
      </c>
      <c r="AP28" s="17" t="s">
        <v>10597</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10598</v>
      </c>
      <c r="B29" s="17" t="s">
        <v>112</v>
      </c>
      <c r="C29" s="33">
        <v>20241220</v>
      </c>
      <c r="D29" s="17" t="s">
        <v>2615</v>
      </c>
      <c r="E29" s="17" t="s">
        <v>10599</v>
      </c>
      <c r="F29" s="17" t="s">
        <v>10600</v>
      </c>
      <c r="G29" s="17" t="s">
        <v>116</v>
      </c>
      <c r="H29" s="17" t="s">
        <v>10601</v>
      </c>
      <c r="I29" s="17" t="s">
        <v>10602</v>
      </c>
      <c r="J29" s="33">
        <v>13941</v>
      </c>
      <c r="K29" s="1" t="s">
        <v>112</v>
      </c>
      <c r="L29" s="17" t="s">
        <v>122</v>
      </c>
      <c r="M29" s="17" t="s">
        <v>122</v>
      </c>
      <c r="N29" s="20" t="s">
        <v>10603</v>
      </c>
      <c r="O29" s="17" t="s">
        <v>116</v>
      </c>
      <c r="P29" s="17" t="s">
        <v>126</v>
      </c>
      <c r="Q29" s="17" t="s">
        <v>112</v>
      </c>
      <c r="R29" s="33">
        <v>2023</v>
      </c>
      <c r="S29" s="17" t="s">
        <v>127</v>
      </c>
      <c r="T29" s="17" t="s">
        <v>10373</v>
      </c>
      <c r="U29" s="17" t="s">
        <v>10374</v>
      </c>
      <c r="V29" s="17" t="s">
        <v>10375</v>
      </c>
      <c r="W29" s="17" t="s">
        <v>131</v>
      </c>
      <c r="X29" s="17" t="s">
        <v>10376</v>
      </c>
      <c r="Y29" s="17" t="s">
        <v>10377</v>
      </c>
      <c r="Z29" s="17" t="s">
        <v>134</v>
      </c>
      <c r="AA29" s="17" t="s">
        <v>135</v>
      </c>
      <c r="AB29" s="17" t="s">
        <v>136</v>
      </c>
      <c r="AC29" s="17" t="s">
        <v>137</v>
      </c>
      <c r="AD29" s="17" t="s">
        <v>10378</v>
      </c>
      <c r="AE29" s="17" t="s">
        <v>140</v>
      </c>
      <c r="AF29" s="17" t="s">
        <v>116</v>
      </c>
      <c r="AG29" s="17" t="s">
        <v>10604</v>
      </c>
      <c r="AH29" s="17" t="s">
        <v>76</v>
      </c>
      <c r="AI29" s="17" t="s">
        <v>10605</v>
      </c>
      <c r="AJ29" s="17" t="s">
        <v>116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10606</v>
      </c>
      <c r="B30" s="17" t="s">
        <v>112</v>
      </c>
      <c r="C30" s="33">
        <v>20241220</v>
      </c>
      <c r="D30" s="17" t="s">
        <v>3169</v>
      </c>
      <c r="E30" s="17" t="s">
        <v>10607</v>
      </c>
      <c r="F30" s="17" t="s">
        <v>10369</v>
      </c>
      <c r="G30" s="17" t="s">
        <v>116</v>
      </c>
      <c r="H30" s="17" t="s">
        <v>10370</v>
      </c>
      <c r="I30" s="17" t="s">
        <v>10608</v>
      </c>
      <c r="J30" s="33">
        <v>21419</v>
      </c>
      <c r="K30" s="1" t="s">
        <v>112</v>
      </c>
      <c r="L30" s="17" t="s">
        <v>122</v>
      </c>
      <c r="M30" s="17" t="s">
        <v>122</v>
      </c>
      <c r="N30" s="20" t="s">
        <v>10609</v>
      </c>
      <c r="O30" s="17" t="s">
        <v>116</v>
      </c>
      <c r="P30" s="17" t="s">
        <v>126</v>
      </c>
      <c r="Q30" s="17" t="s">
        <v>112</v>
      </c>
      <c r="R30" s="33">
        <v>2023</v>
      </c>
      <c r="S30" s="17" t="s">
        <v>127</v>
      </c>
      <c r="T30" s="17" t="s">
        <v>10373</v>
      </c>
      <c r="U30" s="17" t="s">
        <v>10374</v>
      </c>
      <c r="V30" s="17" t="s">
        <v>10375</v>
      </c>
      <c r="W30" s="17" t="s">
        <v>131</v>
      </c>
      <c r="X30" s="17" t="s">
        <v>10376</v>
      </c>
      <c r="Y30" s="17" t="s">
        <v>10377</v>
      </c>
      <c r="Z30" s="17" t="s">
        <v>134</v>
      </c>
      <c r="AA30" s="17" t="s">
        <v>135</v>
      </c>
      <c r="AB30" s="17" t="s">
        <v>136</v>
      </c>
      <c r="AC30" s="17" t="s">
        <v>137</v>
      </c>
      <c r="AD30" s="17" t="s">
        <v>10378</v>
      </c>
      <c r="AE30" s="17" t="s">
        <v>140</v>
      </c>
      <c r="AF30" s="17" t="s">
        <v>116</v>
      </c>
      <c r="AG30" s="17" t="s">
        <v>10610</v>
      </c>
      <c r="AH30" s="17" t="s">
        <v>76</v>
      </c>
      <c r="AI30" s="17" t="s">
        <v>9674</v>
      </c>
      <c r="AJ30" s="17" t="s">
        <v>3174</v>
      </c>
      <c r="AK30" s="17" t="s">
        <v>3175</v>
      </c>
      <c r="AL30" s="17" t="s">
        <v>3178</v>
      </c>
      <c r="AM30" s="17" t="s">
        <v>6055</v>
      </c>
      <c r="AN30" s="17" t="s">
        <v>3660</v>
      </c>
      <c r="AO30" s="17" t="s">
        <v>3661</v>
      </c>
      <c r="AP30" s="17" t="s">
        <v>3662</v>
      </c>
      <c r="AQ30" s="17" t="s">
        <v>3663</v>
      </c>
      <c r="AR30" s="17" t="s">
        <v>3664</v>
      </c>
      <c r="AS30" s="17" t="s">
        <v>5432</v>
      </c>
      <c r="AT30" s="17" t="s">
        <v>3666</v>
      </c>
      <c r="AU30" s="17" t="s">
        <v>3667</v>
      </c>
      <c r="AV30" s="17" t="s">
        <v>10611</v>
      </c>
      <c r="AW30" s="17" t="s">
        <v>9684</v>
      </c>
      <c r="AX30" s="17" t="s">
        <v>10612</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10613</v>
      </c>
      <c r="B31" s="17" t="s">
        <v>112</v>
      </c>
      <c r="C31" s="33">
        <v>20241220</v>
      </c>
      <c r="D31" s="17" t="s">
        <v>10614</v>
      </c>
      <c r="E31" s="17" t="s">
        <v>10615</v>
      </c>
      <c r="F31" s="17" t="s">
        <v>10616</v>
      </c>
      <c r="G31" s="17" t="s">
        <v>116</v>
      </c>
      <c r="H31" s="17" t="s">
        <v>10617</v>
      </c>
      <c r="I31" s="17" t="s">
        <v>10618</v>
      </c>
      <c r="J31" s="33">
        <v>84631</v>
      </c>
      <c r="K31" s="1" t="s">
        <v>112</v>
      </c>
      <c r="L31" s="17" t="s">
        <v>122</v>
      </c>
      <c r="M31" s="17" t="s">
        <v>122</v>
      </c>
      <c r="N31" s="20" t="s">
        <v>10619</v>
      </c>
      <c r="O31" s="17" t="s">
        <v>116</v>
      </c>
      <c r="P31" s="17" t="s">
        <v>126</v>
      </c>
      <c r="Q31" s="17" t="s">
        <v>112</v>
      </c>
      <c r="R31" s="33">
        <v>2023</v>
      </c>
      <c r="S31" s="17" t="s">
        <v>127</v>
      </c>
      <c r="T31" s="17" t="s">
        <v>10449</v>
      </c>
      <c r="U31" s="17" t="s">
        <v>10374</v>
      </c>
      <c r="V31" s="17" t="s">
        <v>10375</v>
      </c>
      <c r="W31" s="17" t="s">
        <v>131</v>
      </c>
      <c r="X31" s="17" t="s">
        <v>10376</v>
      </c>
      <c r="Y31" s="17" t="s">
        <v>10377</v>
      </c>
      <c r="Z31" s="17" t="s">
        <v>134</v>
      </c>
      <c r="AA31" s="17" t="s">
        <v>135</v>
      </c>
      <c r="AB31" s="17" t="s">
        <v>136</v>
      </c>
      <c r="AC31" s="17" t="s">
        <v>137</v>
      </c>
      <c r="AD31" s="17" t="s">
        <v>10378</v>
      </c>
      <c r="AE31" s="17" t="s">
        <v>140</v>
      </c>
      <c r="AF31" s="17" t="s">
        <v>116</v>
      </c>
      <c r="AG31" s="17" t="s">
        <v>10620</v>
      </c>
      <c r="AH31" s="17" t="s">
        <v>76</v>
      </c>
      <c r="AI31" s="17" t="s">
        <v>8626</v>
      </c>
      <c r="AJ31" s="17" t="s">
        <v>4809</v>
      </c>
      <c r="AK31" s="17" t="s">
        <v>4810</v>
      </c>
      <c r="AL31" s="17" t="s">
        <v>10621</v>
      </c>
      <c r="AM31" s="17" t="s">
        <v>8630</v>
      </c>
      <c r="AN31" s="17" t="s">
        <v>10622</v>
      </c>
      <c r="AO31" s="17" t="s">
        <v>9744</v>
      </c>
      <c r="AP31" s="17" t="s">
        <v>4483</v>
      </c>
      <c r="AQ31" s="17" t="s">
        <v>10623</v>
      </c>
      <c r="AR31" s="17" t="s">
        <v>10624</v>
      </c>
      <c r="AS31" s="17" t="s">
        <v>10625</v>
      </c>
      <c r="AT31" s="17" t="s">
        <v>10626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10627</v>
      </c>
      <c r="B32" s="17" t="s">
        <v>112</v>
      </c>
      <c r="C32" s="33">
        <v>20241220</v>
      </c>
      <c r="D32" s="17" t="s">
        <v>1329</v>
      </c>
      <c r="E32" s="17" t="s">
        <v>10628</v>
      </c>
      <c r="F32" s="17" t="s">
        <v>10629</v>
      </c>
      <c r="G32" s="17" t="s">
        <v>116</v>
      </c>
      <c r="H32" s="17" t="s">
        <v>3653</v>
      </c>
      <c r="I32" s="17" t="s">
        <v>10630</v>
      </c>
      <c r="J32" s="33">
        <v>63449</v>
      </c>
      <c r="K32" s="1" t="s">
        <v>112</v>
      </c>
      <c r="L32" s="17" t="s">
        <v>122</v>
      </c>
      <c r="M32" s="17" t="s">
        <v>122</v>
      </c>
      <c r="N32" s="20" t="s">
        <v>10631</v>
      </c>
      <c r="O32" s="17" t="s">
        <v>116</v>
      </c>
      <c r="P32" s="17" t="s">
        <v>126</v>
      </c>
      <c r="Q32" s="17" t="s">
        <v>112</v>
      </c>
      <c r="R32" s="33">
        <v>2023</v>
      </c>
      <c r="S32" s="17" t="s">
        <v>127</v>
      </c>
      <c r="T32" s="17" t="s">
        <v>10449</v>
      </c>
      <c r="U32" s="17" t="s">
        <v>10374</v>
      </c>
      <c r="V32" s="17" t="s">
        <v>10375</v>
      </c>
      <c r="W32" s="17" t="s">
        <v>131</v>
      </c>
      <c r="X32" s="17" t="s">
        <v>10376</v>
      </c>
      <c r="Y32" s="17" t="s">
        <v>10377</v>
      </c>
      <c r="Z32" s="17" t="s">
        <v>134</v>
      </c>
      <c r="AA32" s="17" t="s">
        <v>135</v>
      </c>
      <c r="AB32" s="17" t="s">
        <v>136</v>
      </c>
      <c r="AC32" s="17" t="s">
        <v>137</v>
      </c>
      <c r="AD32" s="17" t="s">
        <v>10378</v>
      </c>
      <c r="AE32" s="17" t="s">
        <v>140</v>
      </c>
      <c r="AF32" s="17" t="s">
        <v>116</v>
      </c>
      <c r="AG32" s="17" t="s">
        <v>10632</v>
      </c>
      <c r="AH32" s="17" t="s">
        <v>76</v>
      </c>
      <c r="AI32" s="17" t="s">
        <v>10633</v>
      </c>
      <c r="AJ32" s="17" t="s">
        <v>116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10634</v>
      </c>
      <c r="B33" s="17" t="s">
        <v>112</v>
      </c>
      <c r="C33" s="33">
        <v>20241220</v>
      </c>
      <c r="D33" s="17" t="s">
        <v>570</v>
      </c>
      <c r="E33" s="17" t="s">
        <v>10628</v>
      </c>
      <c r="F33" s="17" t="s">
        <v>10629</v>
      </c>
      <c r="G33" s="17" t="s">
        <v>116</v>
      </c>
      <c r="H33" s="17" t="s">
        <v>3653</v>
      </c>
      <c r="I33" s="17" t="s">
        <v>10635</v>
      </c>
      <c r="J33" s="33">
        <v>71910</v>
      </c>
      <c r="K33" s="1" t="s">
        <v>112</v>
      </c>
      <c r="L33" s="17" t="s">
        <v>122</v>
      </c>
      <c r="M33" s="17" t="s">
        <v>122</v>
      </c>
      <c r="N33" s="20" t="s">
        <v>10636</v>
      </c>
      <c r="O33" s="17" t="s">
        <v>116</v>
      </c>
      <c r="P33" s="17" t="s">
        <v>126</v>
      </c>
      <c r="Q33" s="17" t="s">
        <v>112</v>
      </c>
      <c r="R33" s="33">
        <v>2023</v>
      </c>
      <c r="S33" s="17" t="s">
        <v>127</v>
      </c>
      <c r="T33" s="17" t="s">
        <v>10449</v>
      </c>
      <c r="U33" s="17" t="s">
        <v>10374</v>
      </c>
      <c r="V33" s="17" t="s">
        <v>10375</v>
      </c>
      <c r="W33" s="17" t="s">
        <v>131</v>
      </c>
      <c r="X33" s="17" t="s">
        <v>10376</v>
      </c>
      <c r="Y33" s="17" t="s">
        <v>10377</v>
      </c>
      <c r="Z33" s="17" t="s">
        <v>134</v>
      </c>
      <c r="AA33" s="17" t="s">
        <v>135</v>
      </c>
      <c r="AB33" s="17" t="s">
        <v>136</v>
      </c>
      <c r="AC33" s="17" t="s">
        <v>137</v>
      </c>
      <c r="AD33" s="17" t="s">
        <v>10378</v>
      </c>
      <c r="AE33" s="17" t="s">
        <v>140</v>
      </c>
      <c r="AF33" s="17" t="s">
        <v>116</v>
      </c>
      <c r="AG33" s="17" t="s">
        <v>10637</v>
      </c>
      <c r="AH33" s="17" t="s">
        <v>76</v>
      </c>
      <c r="AI33" s="17" t="s">
        <v>10638</v>
      </c>
      <c r="AJ33" s="17" t="s">
        <v>10639</v>
      </c>
      <c r="AK33" s="17" t="s">
        <v>10640</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10641</v>
      </c>
      <c r="B34" s="17" t="s">
        <v>112</v>
      </c>
      <c r="C34" s="33">
        <v>20241220</v>
      </c>
      <c r="D34" s="17" t="s">
        <v>2200</v>
      </c>
      <c r="E34" s="17" t="s">
        <v>10628</v>
      </c>
      <c r="F34" s="17" t="s">
        <v>10629</v>
      </c>
      <c r="G34" s="17" t="s">
        <v>116</v>
      </c>
      <c r="H34" s="17" t="s">
        <v>3653</v>
      </c>
      <c r="I34" s="17" t="s">
        <v>10642</v>
      </c>
      <c r="J34" s="33">
        <v>73516</v>
      </c>
      <c r="K34" s="1" t="s">
        <v>112</v>
      </c>
      <c r="L34" s="17" t="s">
        <v>122</v>
      </c>
      <c r="M34" s="17" t="s">
        <v>122</v>
      </c>
      <c r="N34" s="20" t="s">
        <v>10643</v>
      </c>
      <c r="O34" s="17" t="s">
        <v>116</v>
      </c>
      <c r="P34" s="17" t="s">
        <v>126</v>
      </c>
      <c r="Q34" s="17" t="s">
        <v>112</v>
      </c>
      <c r="R34" s="33">
        <v>2023</v>
      </c>
      <c r="S34" s="17" t="s">
        <v>127</v>
      </c>
      <c r="T34" s="17" t="s">
        <v>10449</v>
      </c>
      <c r="U34" s="17" t="s">
        <v>10374</v>
      </c>
      <c r="V34" s="17" t="s">
        <v>10375</v>
      </c>
      <c r="W34" s="17" t="s">
        <v>131</v>
      </c>
      <c r="X34" s="17" t="s">
        <v>10376</v>
      </c>
      <c r="Y34" s="17" t="s">
        <v>10377</v>
      </c>
      <c r="Z34" s="17" t="s">
        <v>134</v>
      </c>
      <c r="AA34" s="17" t="s">
        <v>135</v>
      </c>
      <c r="AB34" s="17" t="s">
        <v>136</v>
      </c>
      <c r="AC34" s="17" t="s">
        <v>137</v>
      </c>
      <c r="AD34" s="17" t="s">
        <v>10378</v>
      </c>
      <c r="AE34" s="17" t="s">
        <v>140</v>
      </c>
      <c r="AF34" s="17" t="s">
        <v>116</v>
      </c>
      <c r="AG34" s="17" t="s">
        <v>10644</v>
      </c>
      <c r="AH34" s="17" t="s">
        <v>76</v>
      </c>
      <c r="AI34" s="17" t="s">
        <v>8626</v>
      </c>
      <c r="AJ34" s="17" t="s">
        <v>2204</v>
      </c>
      <c r="AK34" s="17" t="s">
        <v>2205</v>
      </c>
      <c r="AL34" s="17" t="s">
        <v>3475</v>
      </c>
      <c r="AM34" s="17" t="s">
        <v>10645</v>
      </c>
      <c r="AN34" s="17" t="s">
        <v>2207</v>
      </c>
      <c r="AO34" s="17" t="s">
        <v>4483</v>
      </c>
      <c r="AP34" s="17" t="s">
        <v>2213</v>
      </c>
      <c r="AQ34" s="17" t="s">
        <v>2214</v>
      </c>
      <c r="AR34" s="17" t="s">
        <v>10646</v>
      </c>
      <c r="AS34" s="17" t="s">
        <v>5377</v>
      </c>
      <c r="AT34" s="17" t="s">
        <v>2215</v>
      </c>
      <c r="AU34" s="17" t="s">
        <v>10647</v>
      </c>
      <c r="AV34" s="17" t="s">
        <v>3660</v>
      </c>
      <c r="AW34" s="17" t="s">
        <v>3661</v>
      </c>
      <c r="AX34" s="17" t="s">
        <v>3662</v>
      </c>
      <c r="AY34" s="4" t="s">
        <v>5431</v>
      </c>
      <c r="AZ34" s="4" t="s">
        <v>3664</v>
      </c>
      <c r="BA34" s="4" t="s">
        <v>3665</v>
      </c>
      <c r="BB34" s="4" t="s">
        <v>3666</v>
      </c>
      <c r="BC34" s="4" t="s">
        <v>3667</v>
      </c>
      <c r="BD34" s="4" t="s">
        <v>10648</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10649</v>
      </c>
      <c r="B35" s="17" t="s">
        <v>112</v>
      </c>
      <c r="C35" s="33">
        <v>20241220</v>
      </c>
      <c r="D35" s="17" t="s">
        <v>10650</v>
      </c>
      <c r="E35" s="17" t="s">
        <v>10651</v>
      </c>
      <c r="F35" s="17" t="s">
        <v>10652</v>
      </c>
      <c r="G35" s="17" t="s">
        <v>116</v>
      </c>
      <c r="H35" s="17" t="s">
        <v>10653</v>
      </c>
      <c r="I35" s="17" t="s">
        <v>10654</v>
      </c>
      <c r="J35" s="33">
        <v>13434</v>
      </c>
      <c r="K35" s="1" t="s">
        <v>112</v>
      </c>
      <c r="L35" s="17" t="s">
        <v>122</v>
      </c>
      <c r="M35" s="17" t="s">
        <v>122</v>
      </c>
      <c r="N35" s="20" t="s">
        <v>10655</v>
      </c>
      <c r="O35" s="17" t="s">
        <v>116</v>
      </c>
      <c r="P35" s="17" t="s">
        <v>126</v>
      </c>
      <c r="Q35" s="17" t="s">
        <v>112</v>
      </c>
      <c r="R35" s="33">
        <v>2023</v>
      </c>
      <c r="S35" s="17" t="s">
        <v>127</v>
      </c>
      <c r="T35" s="17" t="s">
        <v>10464</v>
      </c>
      <c r="U35" s="17" t="s">
        <v>10374</v>
      </c>
      <c r="V35" s="17" t="s">
        <v>10375</v>
      </c>
      <c r="W35" s="17" t="s">
        <v>131</v>
      </c>
      <c r="X35" s="17" t="s">
        <v>10376</v>
      </c>
      <c r="Y35" s="17" t="s">
        <v>10377</v>
      </c>
      <c r="Z35" s="17" t="s">
        <v>134</v>
      </c>
      <c r="AA35" s="17" t="s">
        <v>135</v>
      </c>
      <c r="AB35" s="17" t="s">
        <v>136</v>
      </c>
      <c r="AC35" s="17" t="s">
        <v>137</v>
      </c>
      <c r="AD35" s="17" t="s">
        <v>10378</v>
      </c>
      <c r="AE35" s="17" t="s">
        <v>140</v>
      </c>
      <c r="AF35" s="17" t="s">
        <v>116</v>
      </c>
      <c r="AG35" s="17" t="s">
        <v>10656</v>
      </c>
      <c r="AH35" s="17" t="s">
        <v>76</v>
      </c>
      <c r="AI35" s="17" t="s">
        <v>10657</v>
      </c>
      <c r="AJ35" s="17" t="s">
        <v>10658</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10659</v>
      </c>
      <c r="B36" s="17" t="s">
        <v>112</v>
      </c>
      <c r="C36" s="33">
        <v>20241220</v>
      </c>
      <c r="D36" s="17" t="s">
        <v>10660</v>
      </c>
      <c r="E36" s="17" t="s">
        <v>10661</v>
      </c>
      <c r="F36" s="17" t="s">
        <v>10652</v>
      </c>
      <c r="G36" s="17" t="s">
        <v>116</v>
      </c>
      <c r="H36" s="17" t="s">
        <v>10653</v>
      </c>
      <c r="I36" s="17" t="s">
        <v>10662</v>
      </c>
      <c r="J36" s="33">
        <v>4839</v>
      </c>
      <c r="K36" s="1" t="s">
        <v>112</v>
      </c>
      <c r="L36" s="17" t="s">
        <v>122</v>
      </c>
      <c r="M36" s="17" t="s">
        <v>122</v>
      </c>
      <c r="N36" s="20" t="s">
        <v>10663</v>
      </c>
      <c r="O36" s="17" t="s">
        <v>116</v>
      </c>
      <c r="P36" s="17" t="s">
        <v>126</v>
      </c>
      <c r="Q36" s="17" t="s">
        <v>112</v>
      </c>
      <c r="R36" s="33">
        <v>2023</v>
      </c>
      <c r="S36" s="17" t="s">
        <v>127</v>
      </c>
      <c r="T36" s="17" t="s">
        <v>10464</v>
      </c>
      <c r="U36" s="17" t="s">
        <v>10374</v>
      </c>
      <c r="V36" s="17" t="s">
        <v>10375</v>
      </c>
      <c r="W36" s="17" t="s">
        <v>131</v>
      </c>
      <c r="X36" s="17" t="s">
        <v>10376</v>
      </c>
      <c r="Y36" s="17" t="s">
        <v>10377</v>
      </c>
      <c r="Z36" s="17" t="s">
        <v>134</v>
      </c>
      <c r="AA36" s="17" t="s">
        <v>135</v>
      </c>
      <c r="AB36" s="17" t="s">
        <v>136</v>
      </c>
      <c r="AC36" s="17" t="s">
        <v>137</v>
      </c>
      <c r="AD36" s="17" t="s">
        <v>10378</v>
      </c>
      <c r="AE36" s="17" t="s">
        <v>140</v>
      </c>
      <c r="AF36" s="17" t="s">
        <v>116</v>
      </c>
      <c r="AG36" s="17" t="s">
        <v>10664</v>
      </c>
      <c r="AH36" s="17" t="s">
        <v>76</v>
      </c>
      <c r="AI36" s="17" t="s">
        <v>10657</v>
      </c>
      <c r="AJ36" s="17" t="s">
        <v>10658</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10665</v>
      </c>
      <c r="B37" s="17" t="s">
        <v>112</v>
      </c>
      <c r="C37" s="33">
        <v>20241220</v>
      </c>
      <c r="D37" s="17" t="s">
        <v>10666</v>
      </c>
      <c r="E37" s="17" t="s">
        <v>10667</v>
      </c>
      <c r="F37" s="17" t="s">
        <v>10668</v>
      </c>
      <c r="G37" s="17" t="s">
        <v>116</v>
      </c>
      <c r="H37" s="17" t="s">
        <v>10669</v>
      </c>
      <c r="I37" s="17" t="s">
        <v>10670</v>
      </c>
      <c r="J37" s="33">
        <v>20538</v>
      </c>
      <c r="K37" s="1" t="s">
        <v>112</v>
      </c>
      <c r="L37" s="17" t="s">
        <v>122</v>
      </c>
      <c r="M37" s="17" t="s">
        <v>122</v>
      </c>
      <c r="N37" s="20" t="s">
        <v>10671</v>
      </c>
      <c r="O37" s="17" t="s">
        <v>116</v>
      </c>
      <c r="P37" s="17" t="s">
        <v>126</v>
      </c>
      <c r="Q37" s="17" t="s">
        <v>112</v>
      </c>
      <c r="R37" s="33">
        <v>2023</v>
      </c>
      <c r="S37" s="17" t="s">
        <v>127</v>
      </c>
      <c r="T37" s="17" t="s">
        <v>10464</v>
      </c>
      <c r="U37" s="17" t="s">
        <v>10374</v>
      </c>
      <c r="V37" s="17" t="s">
        <v>10375</v>
      </c>
      <c r="W37" s="17" t="s">
        <v>131</v>
      </c>
      <c r="X37" s="17" t="s">
        <v>10376</v>
      </c>
      <c r="Y37" s="17" t="s">
        <v>10377</v>
      </c>
      <c r="Z37" s="17" t="s">
        <v>134</v>
      </c>
      <c r="AA37" s="17" t="s">
        <v>135</v>
      </c>
      <c r="AB37" s="17" t="s">
        <v>136</v>
      </c>
      <c r="AC37" s="17" t="s">
        <v>137</v>
      </c>
      <c r="AD37" s="17" t="s">
        <v>10378</v>
      </c>
      <c r="AE37" s="17" t="s">
        <v>140</v>
      </c>
      <c r="AF37" s="17" t="s">
        <v>116</v>
      </c>
      <c r="AG37" s="17" t="s">
        <v>10672</v>
      </c>
      <c r="AH37" s="17" t="s">
        <v>76</v>
      </c>
      <c r="AI37" s="17" t="s">
        <v>4071</v>
      </c>
      <c r="AJ37" s="17" t="s">
        <v>10673</v>
      </c>
      <c r="AK37" s="17" t="s">
        <v>10674</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10675</v>
      </c>
      <c r="B38" s="17" t="s">
        <v>112</v>
      </c>
      <c r="C38" s="33">
        <v>20241220</v>
      </c>
      <c r="D38" s="17" t="s">
        <v>10666</v>
      </c>
      <c r="E38" s="17" t="s">
        <v>10676</v>
      </c>
      <c r="F38" s="17" t="s">
        <v>10668</v>
      </c>
      <c r="G38" s="17" t="s">
        <v>116</v>
      </c>
      <c r="H38" s="17" t="s">
        <v>10669</v>
      </c>
      <c r="I38" s="17" t="s">
        <v>10677</v>
      </c>
      <c r="J38" s="33">
        <v>15906</v>
      </c>
      <c r="K38" s="1" t="s">
        <v>112</v>
      </c>
      <c r="L38" s="17" t="s">
        <v>122</v>
      </c>
      <c r="M38" s="17" t="s">
        <v>122</v>
      </c>
      <c r="N38" s="20" t="s">
        <v>10678</v>
      </c>
      <c r="O38" s="17" t="s">
        <v>116</v>
      </c>
      <c r="P38" s="17" t="s">
        <v>126</v>
      </c>
      <c r="Q38" s="17" t="s">
        <v>112</v>
      </c>
      <c r="R38" s="33">
        <v>2023</v>
      </c>
      <c r="S38" s="17" t="s">
        <v>127</v>
      </c>
      <c r="T38" s="17" t="s">
        <v>10464</v>
      </c>
      <c r="U38" s="17" t="s">
        <v>10374</v>
      </c>
      <c r="V38" s="17" t="s">
        <v>10375</v>
      </c>
      <c r="W38" s="17" t="s">
        <v>131</v>
      </c>
      <c r="X38" s="17" t="s">
        <v>10376</v>
      </c>
      <c r="Y38" s="17" t="s">
        <v>10377</v>
      </c>
      <c r="Z38" s="17" t="s">
        <v>134</v>
      </c>
      <c r="AA38" s="17" t="s">
        <v>135</v>
      </c>
      <c r="AB38" s="17" t="s">
        <v>136</v>
      </c>
      <c r="AC38" s="17" t="s">
        <v>137</v>
      </c>
      <c r="AD38" s="17" t="s">
        <v>10378</v>
      </c>
      <c r="AE38" s="17" t="s">
        <v>140</v>
      </c>
      <c r="AF38" s="17" t="s">
        <v>116</v>
      </c>
      <c r="AG38" s="17" t="s">
        <v>10679</v>
      </c>
      <c r="AH38" s="17" t="s">
        <v>76</v>
      </c>
      <c r="AI38" s="17" t="s">
        <v>4071</v>
      </c>
      <c r="AJ38" s="17" t="s">
        <v>10680</v>
      </c>
      <c r="AK38" s="17" t="s">
        <v>10681</v>
      </c>
      <c r="AL38" s="17" t="s">
        <v>10682</v>
      </c>
      <c r="AM38" s="17" t="s">
        <v>10674</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10683</v>
      </c>
      <c r="B39" s="17" t="s">
        <v>112</v>
      </c>
      <c r="C39" s="33">
        <v>20241220</v>
      </c>
      <c r="D39" s="17" t="s">
        <v>1260</v>
      </c>
      <c r="E39" s="17" t="s">
        <v>10684</v>
      </c>
      <c r="F39" s="17" t="s">
        <v>4964</v>
      </c>
      <c r="G39" s="17" t="s">
        <v>116</v>
      </c>
      <c r="H39" s="17" t="s">
        <v>1278</v>
      </c>
      <c r="I39" s="17" t="s">
        <v>10685</v>
      </c>
      <c r="J39" s="33">
        <v>25950</v>
      </c>
      <c r="K39" s="1" t="s">
        <v>112</v>
      </c>
      <c r="L39" s="17" t="s">
        <v>122</v>
      </c>
      <c r="M39" s="17" t="s">
        <v>122</v>
      </c>
      <c r="N39" s="20" t="s">
        <v>10686</v>
      </c>
      <c r="O39" s="17" t="s">
        <v>116</v>
      </c>
      <c r="P39" s="17" t="s">
        <v>126</v>
      </c>
      <c r="Q39" s="17" t="s">
        <v>112</v>
      </c>
      <c r="R39" s="33">
        <v>2023</v>
      </c>
      <c r="S39" s="17" t="s">
        <v>127</v>
      </c>
      <c r="T39" s="17" t="s">
        <v>10464</v>
      </c>
      <c r="U39" s="17" t="s">
        <v>10374</v>
      </c>
      <c r="V39" s="17" t="s">
        <v>10375</v>
      </c>
      <c r="W39" s="17" t="s">
        <v>131</v>
      </c>
      <c r="X39" s="17" t="s">
        <v>10376</v>
      </c>
      <c r="Y39" s="17" t="s">
        <v>10377</v>
      </c>
      <c r="Z39" s="17" t="s">
        <v>134</v>
      </c>
      <c r="AA39" s="17" t="s">
        <v>135</v>
      </c>
      <c r="AB39" s="17" t="s">
        <v>136</v>
      </c>
      <c r="AC39" s="17" t="s">
        <v>137</v>
      </c>
      <c r="AD39" s="17" t="s">
        <v>10378</v>
      </c>
      <c r="AE39" s="17" t="s">
        <v>140</v>
      </c>
      <c r="AF39" s="17" t="s">
        <v>116</v>
      </c>
      <c r="AG39" s="17" t="s">
        <v>10687</v>
      </c>
      <c r="AH39" s="17" t="s">
        <v>76</v>
      </c>
      <c r="AI39" s="17" t="s">
        <v>4072</v>
      </c>
      <c r="AJ39" s="17" t="s">
        <v>2453</v>
      </c>
      <c r="AK39" s="17" t="s">
        <v>10688</v>
      </c>
      <c r="AL39" s="17" t="s">
        <v>10689</v>
      </c>
      <c r="AM39" s="17" t="s">
        <v>3481</v>
      </c>
      <c r="AN39" s="17" t="s">
        <v>2114</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10690</v>
      </c>
      <c r="B40" s="17" t="s">
        <v>112</v>
      </c>
      <c r="C40" s="33">
        <v>20241220</v>
      </c>
      <c r="D40" s="17" t="s">
        <v>832</v>
      </c>
      <c r="E40" s="17" t="s">
        <v>10691</v>
      </c>
      <c r="F40" s="17" t="s">
        <v>834</v>
      </c>
      <c r="G40" s="17" t="s">
        <v>116</v>
      </c>
      <c r="H40" s="17" t="s">
        <v>835</v>
      </c>
      <c r="I40" s="17" t="s">
        <v>10692</v>
      </c>
      <c r="J40" s="33">
        <v>14223</v>
      </c>
      <c r="K40" s="1" t="s">
        <v>112</v>
      </c>
      <c r="L40" s="17" t="s">
        <v>122</v>
      </c>
      <c r="M40" s="17" t="s">
        <v>122</v>
      </c>
      <c r="N40" s="20" t="s">
        <v>10693</v>
      </c>
      <c r="O40" s="17" t="s">
        <v>116</v>
      </c>
      <c r="P40" s="17" t="s">
        <v>126</v>
      </c>
      <c r="Q40" s="17" t="s">
        <v>112</v>
      </c>
      <c r="R40" s="33">
        <v>2023</v>
      </c>
      <c r="S40" s="17" t="s">
        <v>127</v>
      </c>
      <c r="T40" s="17" t="s">
        <v>10464</v>
      </c>
      <c r="U40" s="17" t="s">
        <v>10374</v>
      </c>
      <c r="V40" s="17" t="s">
        <v>10375</v>
      </c>
      <c r="W40" s="17" t="s">
        <v>131</v>
      </c>
      <c r="X40" s="17" t="s">
        <v>10376</v>
      </c>
      <c r="Y40" s="17" t="s">
        <v>10377</v>
      </c>
      <c r="Z40" s="17" t="s">
        <v>134</v>
      </c>
      <c r="AA40" s="17" t="s">
        <v>135</v>
      </c>
      <c r="AB40" s="17" t="s">
        <v>136</v>
      </c>
      <c r="AC40" s="17" t="s">
        <v>137</v>
      </c>
      <c r="AD40" s="17" t="s">
        <v>10378</v>
      </c>
      <c r="AE40" s="17" t="s">
        <v>140</v>
      </c>
      <c r="AF40" s="17" t="s">
        <v>116</v>
      </c>
      <c r="AG40" s="17" t="s">
        <v>10694</v>
      </c>
      <c r="AH40" s="17" t="s">
        <v>76</v>
      </c>
      <c r="AI40" s="17" t="s">
        <v>10695</v>
      </c>
      <c r="AJ40" s="17" t="s">
        <v>10696</v>
      </c>
      <c r="AK40" s="17" t="s">
        <v>7726</v>
      </c>
      <c r="AL40" s="17" t="s">
        <v>7727</v>
      </c>
      <c r="AM40" s="17" t="s">
        <v>839</v>
      </c>
      <c r="AN40" s="17" t="s">
        <v>840</v>
      </c>
      <c r="AO40" s="17" t="s">
        <v>841</v>
      </c>
      <c r="AP40" s="17" t="s">
        <v>10697</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10698</v>
      </c>
      <c r="B41" s="17" t="s">
        <v>112</v>
      </c>
      <c r="C41" s="33">
        <v>20241220</v>
      </c>
      <c r="D41" s="17" t="s">
        <v>7716</v>
      </c>
      <c r="E41" s="17" t="s">
        <v>10699</v>
      </c>
      <c r="F41" s="17" t="s">
        <v>834</v>
      </c>
      <c r="G41" s="17" t="s">
        <v>116</v>
      </c>
      <c r="H41" s="17" t="s">
        <v>835</v>
      </c>
      <c r="I41" s="17" t="s">
        <v>10700</v>
      </c>
      <c r="J41" s="33">
        <v>21507</v>
      </c>
      <c r="K41" s="1" t="s">
        <v>112</v>
      </c>
      <c r="L41" s="17" t="s">
        <v>122</v>
      </c>
      <c r="M41" s="17" t="s">
        <v>122</v>
      </c>
      <c r="N41" s="20" t="s">
        <v>10701</v>
      </c>
      <c r="O41" s="17" t="s">
        <v>116</v>
      </c>
      <c r="P41" s="17" t="s">
        <v>126</v>
      </c>
      <c r="Q41" s="17" t="s">
        <v>112</v>
      </c>
      <c r="R41" s="33">
        <v>2023</v>
      </c>
      <c r="S41" s="17" t="s">
        <v>127</v>
      </c>
      <c r="T41" s="17" t="s">
        <v>10464</v>
      </c>
      <c r="U41" s="17" t="s">
        <v>10374</v>
      </c>
      <c r="V41" s="17" t="s">
        <v>10375</v>
      </c>
      <c r="W41" s="17" t="s">
        <v>131</v>
      </c>
      <c r="X41" s="17" t="s">
        <v>10376</v>
      </c>
      <c r="Y41" s="17" t="s">
        <v>10377</v>
      </c>
      <c r="Z41" s="17" t="s">
        <v>134</v>
      </c>
      <c r="AA41" s="17" t="s">
        <v>135</v>
      </c>
      <c r="AB41" s="17" t="s">
        <v>136</v>
      </c>
      <c r="AC41" s="17" t="s">
        <v>137</v>
      </c>
      <c r="AD41" s="17" t="s">
        <v>10378</v>
      </c>
      <c r="AE41" s="17" t="s">
        <v>140</v>
      </c>
      <c r="AF41" s="17" t="s">
        <v>116</v>
      </c>
      <c r="AG41" s="17" t="s">
        <v>10702</v>
      </c>
      <c r="AH41" s="17" t="s">
        <v>76</v>
      </c>
      <c r="AI41" s="17" t="s">
        <v>10695</v>
      </c>
      <c r="AJ41" s="17" t="s">
        <v>10696</v>
      </c>
      <c r="AK41" s="17" t="s">
        <v>7726</v>
      </c>
      <c r="AL41" s="17" t="s">
        <v>7727</v>
      </c>
      <c r="AM41" s="17" t="s">
        <v>839</v>
      </c>
      <c r="AN41" s="17" t="s">
        <v>840</v>
      </c>
      <c r="AO41" s="17" t="s">
        <v>841</v>
      </c>
      <c r="AP41" s="17" t="s">
        <v>10697</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10703</v>
      </c>
      <c r="B42" s="17" t="s">
        <v>112</v>
      </c>
      <c r="C42" s="33">
        <v>20241220</v>
      </c>
      <c r="D42" s="17" t="s">
        <v>2870</v>
      </c>
      <c r="E42" s="17" t="s">
        <v>10704</v>
      </c>
      <c r="F42" s="17" t="s">
        <v>10705</v>
      </c>
      <c r="G42" s="17" t="s">
        <v>116</v>
      </c>
      <c r="H42" s="17" t="s">
        <v>10706</v>
      </c>
      <c r="I42" s="17" t="s">
        <v>10707</v>
      </c>
      <c r="J42" s="33">
        <v>34711</v>
      </c>
      <c r="K42" s="1" t="s">
        <v>112</v>
      </c>
      <c r="L42" s="17" t="s">
        <v>122</v>
      </c>
      <c r="M42" s="17" t="s">
        <v>122</v>
      </c>
      <c r="N42" s="20" t="s">
        <v>10708</v>
      </c>
      <c r="O42" s="17" t="s">
        <v>116</v>
      </c>
      <c r="P42" s="17" t="s">
        <v>126</v>
      </c>
      <c r="Q42" s="17" t="s">
        <v>112</v>
      </c>
      <c r="R42" s="33">
        <v>2023</v>
      </c>
      <c r="S42" s="17" t="s">
        <v>127</v>
      </c>
      <c r="T42" s="17" t="s">
        <v>10464</v>
      </c>
      <c r="U42" s="17" t="s">
        <v>10374</v>
      </c>
      <c r="V42" s="17" t="s">
        <v>10375</v>
      </c>
      <c r="W42" s="17" t="s">
        <v>131</v>
      </c>
      <c r="X42" s="17" t="s">
        <v>10376</v>
      </c>
      <c r="Y42" s="17" t="s">
        <v>10377</v>
      </c>
      <c r="Z42" s="17" t="s">
        <v>134</v>
      </c>
      <c r="AA42" s="17" t="s">
        <v>135</v>
      </c>
      <c r="AB42" s="17" t="s">
        <v>136</v>
      </c>
      <c r="AC42" s="17" t="s">
        <v>137</v>
      </c>
      <c r="AD42" s="17" t="s">
        <v>10378</v>
      </c>
      <c r="AE42" s="17" t="s">
        <v>140</v>
      </c>
      <c r="AF42" s="17" t="s">
        <v>116</v>
      </c>
      <c r="AG42" s="17" t="s">
        <v>10709</v>
      </c>
      <c r="AH42" s="17" t="s">
        <v>76</v>
      </c>
      <c r="AI42" s="17" t="s">
        <v>10710</v>
      </c>
      <c r="AJ42" s="17" t="s">
        <v>116</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10711</v>
      </c>
      <c r="B43" s="17" t="s">
        <v>112</v>
      </c>
      <c r="C43" s="33">
        <v>20241220</v>
      </c>
      <c r="D43" s="17" t="s">
        <v>10712</v>
      </c>
      <c r="E43" s="17" t="s">
        <v>10713</v>
      </c>
      <c r="F43" s="17" t="s">
        <v>10714</v>
      </c>
      <c r="G43" s="17" t="s">
        <v>116</v>
      </c>
      <c r="H43" s="17" t="s">
        <v>10715</v>
      </c>
      <c r="I43" s="17" t="s">
        <v>10716</v>
      </c>
      <c r="J43" s="33">
        <v>11812</v>
      </c>
      <c r="K43" s="1" t="s">
        <v>112</v>
      </c>
      <c r="L43" s="17" t="s">
        <v>122</v>
      </c>
      <c r="M43" s="17" t="s">
        <v>122</v>
      </c>
      <c r="N43" s="20" t="s">
        <v>10717</v>
      </c>
      <c r="O43" s="17" t="s">
        <v>116</v>
      </c>
      <c r="P43" s="17" t="s">
        <v>126</v>
      </c>
      <c r="Q43" s="17" t="s">
        <v>112</v>
      </c>
      <c r="R43" s="33">
        <v>2023</v>
      </c>
      <c r="S43" s="17" t="s">
        <v>127</v>
      </c>
      <c r="T43" s="17" t="s">
        <v>10464</v>
      </c>
      <c r="U43" s="17" t="s">
        <v>10374</v>
      </c>
      <c r="V43" s="17" t="s">
        <v>10375</v>
      </c>
      <c r="W43" s="17" t="s">
        <v>131</v>
      </c>
      <c r="X43" s="17" t="s">
        <v>10376</v>
      </c>
      <c r="Y43" s="17" t="s">
        <v>10377</v>
      </c>
      <c r="Z43" s="17" t="s">
        <v>134</v>
      </c>
      <c r="AA43" s="17" t="s">
        <v>135</v>
      </c>
      <c r="AB43" s="17" t="s">
        <v>136</v>
      </c>
      <c r="AC43" s="17" t="s">
        <v>137</v>
      </c>
      <c r="AD43" s="17" t="s">
        <v>10378</v>
      </c>
      <c r="AE43" s="17" t="s">
        <v>140</v>
      </c>
      <c r="AF43" s="17" t="s">
        <v>116</v>
      </c>
      <c r="AG43" s="17" t="s">
        <v>10718</v>
      </c>
      <c r="AH43" s="17" t="s">
        <v>76</v>
      </c>
      <c r="AI43" s="17" t="s">
        <v>10719</v>
      </c>
      <c r="AJ43" s="17" t="s">
        <v>10720</v>
      </c>
      <c r="AK43" s="17" t="s">
        <v>10721</v>
      </c>
      <c r="AL43" s="17" t="s">
        <v>10722</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10723</v>
      </c>
      <c r="B44" s="17" t="s">
        <v>112</v>
      </c>
      <c r="C44" s="33">
        <v>20241220</v>
      </c>
      <c r="D44" s="17" t="s">
        <v>10724</v>
      </c>
      <c r="E44" s="17" t="s">
        <v>10725</v>
      </c>
      <c r="F44" s="17" t="s">
        <v>4097</v>
      </c>
      <c r="G44" s="17" t="s">
        <v>116</v>
      </c>
      <c r="H44" s="17" t="s">
        <v>4098</v>
      </c>
      <c r="I44" s="17" t="s">
        <v>10726</v>
      </c>
      <c r="J44" s="33">
        <v>35801</v>
      </c>
      <c r="K44" s="1" t="s">
        <v>112</v>
      </c>
      <c r="L44" s="17" t="s">
        <v>122</v>
      </c>
      <c r="M44" s="17" t="s">
        <v>122</v>
      </c>
      <c r="N44" s="20" t="s">
        <v>10727</v>
      </c>
      <c r="O44" s="17" t="s">
        <v>116</v>
      </c>
      <c r="P44" s="17" t="s">
        <v>126</v>
      </c>
      <c r="Q44" s="17" t="s">
        <v>112</v>
      </c>
      <c r="R44" s="33">
        <v>2023</v>
      </c>
      <c r="S44" s="17" t="s">
        <v>127</v>
      </c>
      <c r="T44" s="17" t="s">
        <v>10464</v>
      </c>
      <c r="U44" s="17" t="s">
        <v>10374</v>
      </c>
      <c r="V44" s="17" t="s">
        <v>10375</v>
      </c>
      <c r="W44" s="17" t="s">
        <v>131</v>
      </c>
      <c r="X44" s="17" t="s">
        <v>10376</v>
      </c>
      <c r="Y44" s="17" t="s">
        <v>10377</v>
      </c>
      <c r="Z44" s="17" t="s">
        <v>134</v>
      </c>
      <c r="AA44" s="17" t="s">
        <v>135</v>
      </c>
      <c r="AB44" s="17" t="s">
        <v>136</v>
      </c>
      <c r="AC44" s="17" t="s">
        <v>137</v>
      </c>
      <c r="AD44" s="17" t="s">
        <v>10378</v>
      </c>
      <c r="AE44" s="17" t="s">
        <v>140</v>
      </c>
      <c r="AF44" s="17" t="s">
        <v>116</v>
      </c>
      <c r="AG44" s="17" t="s">
        <v>10728</v>
      </c>
      <c r="AH44" s="17" t="s">
        <v>76</v>
      </c>
      <c r="AI44" s="17" t="s">
        <v>10729</v>
      </c>
      <c r="AJ44" s="17" t="s">
        <v>1983</v>
      </c>
      <c r="AK44" s="17" t="s">
        <v>10730</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10731</v>
      </c>
      <c r="B45" s="17" t="s">
        <v>112</v>
      </c>
      <c r="C45" s="33">
        <v>20241220</v>
      </c>
      <c r="D45" s="17" t="s">
        <v>10732</v>
      </c>
      <c r="E45" s="17" t="s">
        <v>116</v>
      </c>
      <c r="F45" s="17" t="s">
        <v>1161</v>
      </c>
      <c r="G45" s="17" t="s">
        <v>116</v>
      </c>
      <c r="H45" s="4" t="s">
        <v>1162</v>
      </c>
      <c r="I45" s="17" t="s">
        <v>10733</v>
      </c>
      <c r="J45" s="33">
        <v>12241</v>
      </c>
      <c r="K45" s="1" t="s">
        <v>112</v>
      </c>
      <c r="L45" s="17" t="s">
        <v>122</v>
      </c>
      <c r="M45" s="17" t="s">
        <v>122</v>
      </c>
      <c r="N45" s="20" t="s">
        <v>10734</v>
      </c>
      <c r="O45" s="17" t="s">
        <v>116</v>
      </c>
      <c r="P45" s="17" t="s">
        <v>126</v>
      </c>
      <c r="Q45" s="17" t="s">
        <v>112</v>
      </c>
      <c r="R45" s="33">
        <v>2023</v>
      </c>
      <c r="S45" s="17" t="s">
        <v>127</v>
      </c>
      <c r="T45" s="17" t="s">
        <v>10464</v>
      </c>
      <c r="U45" s="17" t="s">
        <v>10374</v>
      </c>
      <c r="V45" s="17" t="s">
        <v>10375</v>
      </c>
      <c r="W45" s="17" t="s">
        <v>131</v>
      </c>
      <c r="X45" s="17" t="s">
        <v>10376</v>
      </c>
      <c r="Y45" s="17" t="s">
        <v>10377</v>
      </c>
      <c r="Z45" s="17" t="s">
        <v>134</v>
      </c>
      <c r="AA45" s="17" t="s">
        <v>135</v>
      </c>
      <c r="AB45" s="17" t="s">
        <v>136</v>
      </c>
      <c r="AC45" s="17" t="s">
        <v>137</v>
      </c>
      <c r="AD45" s="17" t="s">
        <v>10378</v>
      </c>
      <c r="AE45" s="17" t="s">
        <v>140</v>
      </c>
      <c r="AF45" s="17" t="s">
        <v>116</v>
      </c>
      <c r="AG45" s="17" t="s">
        <v>10735</v>
      </c>
      <c r="AH45" s="17" t="s">
        <v>76</v>
      </c>
      <c r="AI45" s="17" t="s">
        <v>10736</v>
      </c>
      <c r="AJ45" s="17" t="s">
        <v>10737</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10738</v>
      </c>
      <c r="B46" s="17" t="s">
        <v>112</v>
      </c>
      <c r="C46" s="33">
        <v>20241220</v>
      </c>
      <c r="D46" s="17" t="s">
        <v>10739</v>
      </c>
      <c r="E46" s="17" t="s">
        <v>10740</v>
      </c>
      <c r="F46" s="17" t="s">
        <v>10741</v>
      </c>
      <c r="G46" s="17" t="s">
        <v>116</v>
      </c>
      <c r="H46" s="17" t="s">
        <v>10742</v>
      </c>
      <c r="I46" s="17" t="s">
        <v>10743</v>
      </c>
      <c r="J46" s="33">
        <v>13133</v>
      </c>
      <c r="K46" s="1" t="s">
        <v>112</v>
      </c>
      <c r="L46" s="17" t="s">
        <v>122</v>
      </c>
      <c r="M46" s="17" t="s">
        <v>122</v>
      </c>
      <c r="N46" s="20" t="s">
        <v>10744</v>
      </c>
      <c r="O46" s="17" t="s">
        <v>116</v>
      </c>
      <c r="P46" s="17" t="s">
        <v>126</v>
      </c>
      <c r="Q46" s="17" t="s">
        <v>112</v>
      </c>
      <c r="R46" s="33">
        <v>2023</v>
      </c>
      <c r="S46" s="17" t="s">
        <v>127</v>
      </c>
      <c r="T46" s="17" t="s">
        <v>10464</v>
      </c>
      <c r="U46" s="17" t="s">
        <v>10374</v>
      </c>
      <c r="V46" s="17" t="s">
        <v>10375</v>
      </c>
      <c r="W46" s="17" t="s">
        <v>131</v>
      </c>
      <c r="X46" s="17" t="s">
        <v>10376</v>
      </c>
      <c r="Y46" s="17" t="s">
        <v>10377</v>
      </c>
      <c r="Z46" s="17" t="s">
        <v>134</v>
      </c>
      <c r="AA46" s="17" t="s">
        <v>135</v>
      </c>
      <c r="AB46" s="17" t="s">
        <v>136</v>
      </c>
      <c r="AC46" s="17" t="s">
        <v>137</v>
      </c>
      <c r="AD46" s="17" t="s">
        <v>10378</v>
      </c>
      <c r="AE46" s="17" t="s">
        <v>140</v>
      </c>
      <c r="AF46" s="17" t="s">
        <v>116</v>
      </c>
      <c r="AG46" s="17" t="s">
        <v>10745</v>
      </c>
      <c r="AH46" s="17" t="s">
        <v>76</v>
      </c>
      <c r="AI46" s="17" t="s">
        <v>10746</v>
      </c>
      <c r="AJ46" s="17" t="s">
        <v>10747</v>
      </c>
      <c r="AK46" s="17" t="s">
        <v>10748</v>
      </c>
      <c r="AL46" s="17" t="s">
        <v>10749</v>
      </c>
      <c r="AM46" s="17" t="s">
        <v>10750</v>
      </c>
      <c r="AN46" s="17" t="s">
        <v>10751</v>
      </c>
      <c r="AO46" s="17" t="s">
        <v>10752</v>
      </c>
      <c r="AP46" s="17" t="s">
        <v>10753</v>
      </c>
      <c r="AQ46" s="17" t="s">
        <v>10754</v>
      </c>
      <c r="AR46" s="17" t="s">
        <v>10755</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10756</v>
      </c>
      <c r="B47" s="17" t="s">
        <v>112</v>
      </c>
      <c r="C47" s="33">
        <v>20241220</v>
      </c>
      <c r="D47" s="17" t="s">
        <v>10757</v>
      </c>
      <c r="E47" s="17" t="s">
        <v>10758</v>
      </c>
      <c r="F47" s="17" t="s">
        <v>10759</v>
      </c>
      <c r="G47" s="17" t="s">
        <v>116</v>
      </c>
      <c r="H47" s="17" t="s">
        <v>10760</v>
      </c>
      <c r="I47" s="17" t="s">
        <v>10761</v>
      </c>
      <c r="J47" s="33">
        <v>13529</v>
      </c>
      <c r="K47" s="1" t="s">
        <v>112</v>
      </c>
      <c r="L47" s="17" t="s">
        <v>122</v>
      </c>
      <c r="M47" s="17" t="s">
        <v>122</v>
      </c>
      <c r="N47" s="20" t="s">
        <v>10762</v>
      </c>
      <c r="O47" s="17" t="s">
        <v>116</v>
      </c>
      <c r="P47" s="17" t="s">
        <v>126</v>
      </c>
      <c r="Q47" s="17" t="s">
        <v>112</v>
      </c>
      <c r="R47" s="33">
        <v>2023</v>
      </c>
      <c r="S47" s="17" t="s">
        <v>127</v>
      </c>
      <c r="T47" s="17" t="s">
        <v>10464</v>
      </c>
      <c r="U47" s="17" t="s">
        <v>10374</v>
      </c>
      <c r="V47" s="17" t="s">
        <v>10375</v>
      </c>
      <c r="W47" s="17" t="s">
        <v>131</v>
      </c>
      <c r="X47" s="17" t="s">
        <v>10376</v>
      </c>
      <c r="Y47" s="17" t="s">
        <v>10377</v>
      </c>
      <c r="Z47" s="17" t="s">
        <v>134</v>
      </c>
      <c r="AA47" s="17" t="s">
        <v>135</v>
      </c>
      <c r="AB47" s="17" t="s">
        <v>136</v>
      </c>
      <c r="AC47" s="17" t="s">
        <v>137</v>
      </c>
      <c r="AD47" s="17" t="s">
        <v>10378</v>
      </c>
      <c r="AE47" s="17" t="s">
        <v>140</v>
      </c>
      <c r="AF47" s="17" t="s">
        <v>116</v>
      </c>
      <c r="AG47" s="17" t="s">
        <v>10763</v>
      </c>
      <c r="AH47" s="17" t="s">
        <v>76</v>
      </c>
      <c r="AI47" s="17" t="s">
        <v>10764</v>
      </c>
      <c r="AJ47" s="17" t="s">
        <v>10765</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10766</v>
      </c>
      <c r="B48" s="17" t="s">
        <v>112</v>
      </c>
      <c r="C48" s="33">
        <v>20241220</v>
      </c>
      <c r="D48" s="17" t="s">
        <v>10767</v>
      </c>
      <c r="E48" s="17" t="s">
        <v>10768</v>
      </c>
      <c r="F48" s="17" t="s">
        <v>4097</v>
      </c>
      <c r="G48" s="17" t="s">
        <v>116</v>
      </c>
      <c r="H48" s="17" t="s">
        <v>4098</v>
      </c>
      <c r="I48" s="17" t="s">
        <v>10769</v>
      </c>
      <c r="J48" s="33">
        <v>23117</v>
      </c>
      <c r="K48" s="1" t="s">
        <v>112</v>
      </c>
      <c r="L48" s="17" t="s">
        <v>122</v>
      </c>
      <c r="M48" s="17" t="s">
        <v>122</v>
      </c>
      <c r="N48" s="20" t="s">
        <v>10770</v>
      </c>
      <c r="O48" s="17" t="s">
        <v>116</v>
      </c>
      <c r="P48" s="17" t="s">
        <v>126</v>
      </c>
      <c r="Q48" s="17" t="s">
        <v>112</v>
      </c>
      <c r="R48" s="33">
        <v>2023</v>
      </c>
      <c r="S48" s="17" t="s">
        <v>127</v>
      </c>
      <c r="T48" s="17" t="s">
        <v>10464</v>
      </c>
      <c r="U48" s="17" t="s">
        <v>10374</v>
      </c>
      <c r="V48" s="17" t="s">
        <v>10375</v>
      </c>
      <c r="W48" s="17" t="s">
        <v>131</v>
      </c>
      <c r="X48" s="17" t="s">
        <v>10376</v>
      </c>
      <c r="Y48" s="17" t="s">
        <v>10377</v>
      </c>
      <c r="Z48" s="17" t="s">
        <v>134</v>
      </c>
      <c r="AA48" s="17" t="s">
        <v>135</v>
      </c>
      <c r="AB48" s="17" t="s">
        <v>136</v>
      </c>
      <c r="AC48" s="17" t="s">
        <v>137</v>
      </c>
      <c r="AD48" s="17" t="s">
        <v>10378</v>
      </c>
      <c r="AE48" s="17" t="s">
        <v>140</v>
      </c>
      <c r="AF48" s="17" t="s">
        <v>116</v>
      </c>
      <c r="AG48" s="17" t="s">
        <v>10771</v>
      </c>
      <c r="AH48" s="17" t="s">
        <v>76</v>
      </c>
      <c r="AI48" s="17" t="s">
        <v>10772</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10773</v>
      </c>
      <c r="B49" s="17" t="s">
        <v>112</v>
      </c>
      <c r="C49" s="33">
        <v>20241220</v>
      </c>
      <c r="D49" s="17" t="s">
        <v>10774</v>
      </c>
      <c r="E49" s="17" t="s">
        <v>10775</v>
      </c>
      <c r="F49" s="17" t="s">
        <v>4097</v>
      </c>
      <c r="G49" s="17" t="s">
        <v>116</v>
      </c>
      <c r="H49" s="17" t="s">
        <v>4098</v>
      </c>
      <c r="I49" s="17" t="s">
        <v>10776</v>
      </c>
      <c r="J49" s="33">
        <v>30059</v>
      </c>
      <c r="K49" s="1" t="s">
        <v>112</v>
      </c>
      <c r="L49" s="17" t="s">
        <v>122</v>
      </c>
      <c r="M49" s="17" t="s">
        <v>122</v>
      </c>
      <c r="N49" s="20" t="s">
        <v>10777</v>
      </c>
      <c r="O49" s="17" t="s">
        <v>116</v>
      </c>
      <c r="P49" s="17" t="s">
        <v>126</v>
      </c>
      <c r="Q49" s="17" t="s">
        <v>112</v>
      </c>
      <c r="R49" s="33">
        <v>2023</v>
      </c>
      <c r="S49" s="17" t="s">
        <v>127</v>
      </c>
      <c r="T49" s="17" t="s">
        <v>10464</v>
      </c>
      <c r="U49" s="17" t="s">
        <v>10374</v>
      </c>
      <c r="V49" s="17" t="s">
        <v>10375</v>
      </c>
      <c r="W49" s="17" t="s">
        <v>131</v>
      </c>
      <c r="X49" s="17" t="s">
        <v>10376</v>
      </c>
      <c r="Y49" s="17" t="s">
        <v>10377</v>
      </c>
      <c r="Z49" s="17" t="s">
        <v>134</v>
      </c>
      <c r="AA49" s="17" t="s">
        <v>135</v>
      </c>
      <c r="AB49" s="17" t="s">
        <v>136</v>
      </c>
      <c r="AC49" s="17" t="s">
        <v>137</v>
      </c>
      <c r="AD49" s="17" t="s">
        <v>10378</v>
      </c>
      <c r="AE49" s="17" t="s">
        <v>140</v>
      </c>
      <c r="AF49" s="17" t="s">
        <v>116</v>
      </c>
      <c r="AG49" s="17" t="s">
        <v>10778</v>
      </c>
      <c r="AH49" s="17" t="s">
        <v>76</v>
      </c>
      <c r="AI49" s="17" t="s">
        <v>10779</v>
      </c>
      <c r="AJ49" s="17" t="s">
        <v>10780</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10781</v>
      </c>
      <c r="B50" s="17" t="s">
        <v>112</v>
      </c>
      <c r="C50" s="33">
        <v>20241220</v>
      </c>
      <c r="D50" s="17" t="s">
        <v>10782</v>
      </c>
      <c r="E50" s="17" t="s">
        <v>10783</v>
      </c>
      <c r="F50" s="17" t="s">
        <v>10583</v>
      </c>
      <c r="G50" s="17" t="s">
        <v>116</v>
      </c>
      <c r="H50" s="17" t="s">
        <v>10584</v>
      </c>
      <c r="I50" s="17" t="s">
        <v>10784</v>
      </c>
      <c r="J50" s="33">
        <v>13159</v>
      </c>
      <c r="K50" s="1" t="s">
        <v>112</v>
      </c>
      <c r="L50" s="17" t="s">
        <v>122</v>
      </c>
      <c r="M50" s="17" t="s">
        <v>122</v>
      </c>
      <c r="N50" s="20" t="s">
        <v>10785</v>
      </c>
      <c r="O50" s="17" t="s">
        <v>116</v>
      </c>
      <c r="P50" s="17" t="s">
        <v>126</v>
      </c>
      <c r="Q50" s="17" t="s">
        <v>112</v>
      </c>
      <c r="R50" s="33">
        <v>2023</v>
      </c>
      <c r="S50" s="17" t="s">
        <v>127</v>
      </c>
      <c r="T50" s="17" t="s">
        <v>10464</v>
      </c>
      <c r="U50" s="17" t="s">
        <v>10374</v>
      </c>
      <c r="V50" s="17" t="s">
        <v>10375</v>
      </c>
      <c r="W50" s="17" t="s">
        <v>131</v>
      </c>
      <c r="X50" s="17" t="s">
        <v>10376</v>
      </c>
      <c r="Y50" s="17" t="s">
        <v>10377</v>
      </c>
      <c r="Z50" s="17" t="s">
        <v>134</v>
      </c>
      <c r="AA50" s="17" t="s">
        <v>135</v>
      </c>
      <c r="AB50" s="17" t="s">
        <v>136</v>
      </c>
      <c r="AC50" s="17" t="s">
        <v>137</v>
      </c>
      <c r="AD50" s="17" t="s">
        <v>10378</v>
      </c>
      <c r="AE50" s="17" t="s">
        <v>140</v>
      </c>
      <c r="AF50" s="17" t="s">
        <v>116</v>
      </c>
      <c r="AG50" s="17" t="s">
        <v>10786</v>
      </c>
      <c r="AH50" s="17" t="s">
        <v>76</v>
      </c>
      <c r="AI50" s="17" t="s">
        <v>10787</v>
      </c>
      <c r="AJ50" s="17" t="s">
        <v>10788</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10789</v>
      </c>
      <c r="B51" s="17" t="s">
        <v>112</v>
      </c>
      <c r="C51" s="33">
        <v>20241220</v>
      </c>
      <c r="D51" s="17" t="s">
        <v>2777</v>
      </c>
      <c r="E51" s="17" t="s">
        <v>116</v>
      </c>
      <c r="F51" s="17" t="s">
        <v>10369</v>
      </c>
      <c r="G51" s="17" t="s">
        <v>116</v>
      </c>
      <c r="H51" s="17" t="s">
        <v>10370</v>
      </c>
      <c r="I51" s="17" t="s">
        <v>10790</v>
      </c>
      <c r="J51" s="33">
        <v>75412</v>
      </c>
      <c r="K51" s="1" t="s">
        <v>112</v>
      </c>
      <c r="L51" s="17" t="s">
        <v>122</v>
      </c>
      <c r="M51" s="17" t="s">
        <v>122</v>
      </c>
      <c r="N51" s="20" t="s">
        <v>10791</v>
      </c>
      <c r="O51" s="17" t="s">
        <v>116</v>
      </c>
      <c r="P51" s="17" t="s">
        <v>126</v>
      </c>
      <c r="Q51" s="17" t="s">
        <v>112</v>
      </c>
      <c r="R51" s="33">
        <v>2022</v>
      </c>
      <c r="S51" s="17" t="s">
        <v>127</v>
      </c>
      <c r="T51" s="17" t="s">
        <v>10373</v>
      </c>
      <c r="U51" s="17" t="s">
        <v>10374</v>
      </c>
      <c r="V51" s="17" t="s">
        <v>10375</v>
      </c>
      <c r="W51" s="17" t="s">
        <v>131</v>
      </c>
      <c r="X51" s="17" t="s">
        <v>10376</v>
      </c>
      <c r="Y51" s="17" t="s">
        <v>10377</v>
      </c>
      <c r="Z51" s="17" t="s">
        <v>134</v>
      </c>
      <c r="AA51" s="17" t="s">
        <v>135</v>
      </c>
      <c r="AB51" s="17" t="s">
        <v>136</v>
      </c>
      <c r="AC51" s="17" t="s">
        <v>137</v>
      </c>
      <c r="AD51" s="17" t="s">
        <v>10378</v>
      </c>
      <c r="AE51" s="17" t="s">
        <v>140</v>
      </c>
      <c r="AF51" s="17" t="s">
        <v>116</v>
      </c>
      <c r="AG51" s="17" t="s">
        <v>10792</v>
      </c>
      <c r="AH51" s="17" t="s">
        <v>76</v>
      </c>
      <c r="AI51" s="17" t="s">
        <v>6985</v>
      </c>
      <c r="AJ51" s="17" t="s">
        <v>4671</v>
      </c>
      <c r="AK51" s="17" t="s">
        <v>4649</v>
      </c>
      <c r="AL51" s="17" t="s">
        <v>10793</v>
      </c>
      <c r="AM51" s="17" t="s">
        <v>6899</v>
      </c>
      <c r="AN51" s="17" t="s">
        <v>10794</v>
      </c>
      <c r="AO51" s="17" t="s">
        <v>10795</v>
      </c>
      <c r="AP51" s="17" t="s">
        <v>10796</v>
      </c>
      <c r="AQ51" s="17" t="s">
        <v>8336</v>
      </c>
      <c r="AR51" s="17" t="s">
        <v>2782</v>
      </c>
      <c r="AS51" s="17" t="s">
        <v>10797</v>
      </c>
      <c r="AT51" s="17" t="s">
        <v>10798</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10799</v>
      </c>
      <c r="B52" s="17" t="s">
        <v>112</v>
      </c>
      <c r="C52" s="33">
        <v>20241220</v>
      </c>
      <c r="D52" s="17" t="s">
        <v>3285</v>
      </c>
      <c r="E52" s="17" t="s">
        <v>116</v>
      </c>
      <c r="F52" s="17" t="s">
        <v>10369</v>
      </c>
      <c r="G52" s="17" t="s">
        <v>116</v>
      </c>
      <c r="H52" s="17" t="s">
        <v>10370</v>
      </c>
      <c r="I52" s="17" t="s">
        <v>10800</v>
      </c>
      <c r="J52" s="34">
        <v>65746</v>
      </c>
      <c r="K52" s="22" t="s">
        <v>112</v>
      </c>
      <c r="L52" s="17" t="s">
        <v>122</v>
      </c>
      <c r="M52" s="17" t="s">
        <v>122</v>
      </c>
      <c r="N52" s="20" t="s">
        <v>10801</v>
      </c>
      <c r="O52" s="17" t="s">
        <v>116</v>
      </c>
      <c r="P52" s="17" t="s">
        <v>126</v>
      </c>
      <c r="Q52" s="17" t="s">
        <v>112</v>
      </c>
      <c r="R52" s="33">
        <v>2022</v>
      </c>
      <c r="S52" s="17" t="s">
        <v>127</v>
      </c>
      <c r="T52" s="17" t="s">
        <v>10373</v>
      </c>
      <c r="U52" s="17" t="s">
        <v>10374</v>
      </c>
      <c r="V52" s="17" t="s">
        <v>10375</v>
      </c>
      <c r="W52" s="17" t="s">
        <v>131</v>
      </c>
      <c r="X52" s="17" t="s">
        <v>10376</v>
      </c>
      <c r="Y52" s="17" t="s">
        <v>10377</v>
      </c>
      <c r="Z52" s="17" t="s">
        <v>134</v>
      </c>
      <c r="AA52" s="17" t="s">
        <v>135</v>
      </c>
      <c r="AB52" s="17" t="s">
        <v>136</v>
      </c>
      <c r="AC52" s="17" t="s">
        <v>137</v>
      </c>
      <c r="AD52" s="17" t="s">
        <v>10378</v>
      </c>
      <c r="AE52" s="17" t="s">
        <v>140</v>
      </c>
      <c r="AF52" s="17" t="s">
        <v>116</v>
      </c>
      <c r="AG52" s="17" t="s">
        <v>10802</v>
      </c>
      <c r="AH52" s="17" t="s">
        <v>76</v>
      </c>
      <c r="AI52" s="17" t="s">
        <v>9293</v>
      </c>
      <c r="AJ52" s="17" t="s">
        <v>10803</v>
      </c>
      <c r="AK52" s="17" t="s">
        <v>1873</v>
      </c>
      <c r="AL52" s="17" t="s">
        <v>10804</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10805</v>
      </c>
      <c r="B53" s="4" t="s">
        <v>112</v>
      </c>
      <c r="C53" s="35">
        <v>20241220</v>
      </c>
      <c r="D53" s="4" t="s">
        <v>10806</v>
      </c>
      <c r="E53" s="4" t="s">
        <v>10807</v>
      </c>
      <c r="F53" s="4" t="s">
        <v>10808</v>
      </c>
      <c r="G53" s="4" t="s">
        <v>116</v>
      </c>
      <c r="H53" s="4" t="s">
        <v>10809</v>
      </c>
      <c r="I53" s="4" t="s">
        <v>10810</v>
      </c>
      <c r="J53" s="36">
        <v>12622</v>
      </c>
      <c r="K53" s="14" t="s">
        <v>112</v>
      </c>
      <c r="L53" s="4" t="s">
        <v>122</v>
      </c>
      <c r="M53" s="4" t="s">
        <v>122</v>
      </c>
      <c r="N53" s="7" t="s">
        <v>10811</v>
      </c>
      <c r="O53" s="4" t="s">
        <v>116</v>
      </c>
      <c r="P53" s="4" t="s">
        <v>126</v>
      </c>
      <c r="Q53" s="4" t="s">
        <v>112</v>
      </c>
      <c r="R53" s="35">
        <v>2022</v>
      </c>
      <c r="S53" s="4" t="s">
        <v>127</v>
      </c>
      <c r="T53" s="4" t="s">
        <v>10812</v>
      </c>
      <c r="U53" s="4" t="s">
        <v>10374</v>
      </c>
      <c r="V53" s="4" t="s">
        <v>10375</v>
      </c>
      <c r="W53" s="4" t="s">
        <v>131</v>
      </c>
      <c r="X53" s="4" t="s">
        <v>10376</v>
      </c>
      <c r="Y53" s="4" t="s">
        <v>10377</v>
      </c>
      <c r="Z53" s="4" t="s">
        <v>134</v>
      </c>
      <c r="AA53" s="4" t="s">
        <v>135</v>
      </c>
      <c r="AB53" s="4" t="s">
        <v>136</v>
      </c>
      <c r="AC53" s="4" t="s">
        <v>137</v>
      </c>
      <c r="AD53" s="4" t="s">
        <v>10378</v>
      </c>
      <c r="AE53" s="4" t="s">
        <v>140</v>
      </c>
      <c r="AF53" s="4" t="s">
        <v>116</v>
      </c>
      <c r="AG53" s="4" t="s">
        <v>10813</v>
      </c>
      <c r="AH53" s="4" t="s">
        <v>76</v>
      </c>
      <c r="AI53" s="4" t="s">
        <v>10814</v>
      </c>
      <c r="AJ53" s="4" t="s">
        <v>10815</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10816</v>
      </c>
      <c r="B54" s="4" t="s">
        <v>112</v>
      </c>
      <c r="C54" s="35">
        <v>20241220</v>
      </c>
      <c r="D54" s="4" t="s">
        <v>10817</v>
      </c>
      <c r="E54" s="4" t="s">
        <v>10807</v>
      </c>
      <c r="F54" s="4" t="s">
        <v>10818</v>
      </c>
      <c r="G54" s="4" t="s">
        <v>116</v>
      </c>
      <c r="H54" s="4" t="s">
        <v>10819</v>
      </c>
      <c r="I54" s="4" t="s">
        <v>10820</v>
      </c>
      <c r="J54" s="36">
        <v>10804</v>
      </c>
      <c r="K54" s="14" t="s">
        <v>112</v>
      </c>
      <c r="L54" s="4" t="s">
        <v>122</v>
      </c>
      <c r="M54" s="4" t="s">
        <v>122</v>
      </c>
      <c r="N54" s="7" t="s">
        <v>10821</v>
      </c>
      <c r="O54" s="4" t="s">
        <v>116</v>
      </c>
      <c r="P54" s="4" t="s">
        <v>126</v>
      </c>
      <c r="Q54" s="4" t="s">
        <v>112</v>
      </c>
      <c r="R54" s="35">
        <v>2022</v>
      </c>
      <c r="S54" s="4" t="s">
        <v>127</v>
      </c>
      <c r="T54" s="4" t="s">
        <v>10812</v>
      </c>
      <c r="U54" s="4" t="s">
        <v>10374</v>
      </c>
      <c r="V54" s="4" t="s">
        <v>10375</v>
      </c>
      <c r="W54" s="4" t="s">
        <v>131</v>
      </c>
      <c r="X54" s="4" t="s">
        <v>10376</v>
      </c>
      <c r="Y54" s="4" t="s">
        <v>10377</v>
      </c>
      <c r="Z54" s="4" t="s">
        <v>134</v>
      </c>
      <c r="AA54" s="4" t="s">
        <v>135</v>
      </c>
      <c r="AB54" s="4" t="s">
        <v>136</v>
      </c>
      <c r="AC54" s="4" t="s">
        <v>137</v>
      </c>
      <c r="AD54" s="4" t="s">
        <v>10378</v>
      </c>
      <c r="AE54" s="4" t="s">
        <v>140</v>
      </c>
      <c r="AF54" s="4" t="s">
        <v>116</v>
      </c>
      <c r="AG54" s="4" t="s">
        <v>10822</v>
      </c>
      <c r="AH54" s="4" t="s">
        <v>76</v>
      </c>
      <c r="AI54" s="4" t="s">
        <v>10823</v>
      </c>
      <c r="AJ54" s="4" t="s">
        <v>3600</v>
      </c>
      <c r="AK54" s="4" t="s">
        <v>2472</v>
      </c>
      <c r="AL54" s="4" t="s">
        <v>10824</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10825</v>
      </c>
      <c r="B55" s="4" t="s">
        <v>112</v>
      </c>
      <c r="C55" s="35">
        <v>20241220</v>
      </c>
      <c r="D55" s="4" t="s">
        <v>3105</v>
      </c>
      <c r="E55" s="4" t="s">
        <v>10807</v>
      </c>
      <c r="F55" s="4" t="s">
        <v>4097</v>
      </c>
      <c r="G55" s="4" t="s">
        <v>116</v>
      </c>
      <c r="H55" s="4" t="s">
        <v>4098</v>
      </c>
      <c r="I55" s="4" t="s">
        <v>10826</v>
      </c>
      <c r="J55" s="36">
        <v>11426</v>
      </c>
      <c r="K55" s="14" t="s">
        <v>112</v>
      </c>
      <c r="L55" s="4" t="s">
        <v>122</v>
      </c>
      <c r="M55" s="4" t="s">
        <v>122</v>
      </c>
      <c r="N55" s="7" t="s">
        <v>10827</v>
      </c>
      <c r="O55" s="4" t="s">
        <v>116</v>
      </c>
      <c r="P55" s="4" t="s">
        <v>126</v>
      </c>
      <c r="Q55" s="4" t="s">
        <v>112</v>
      </c>
      <c r="R55" s="35">
        <v>2022</v>
      </c>
      <c r="S55" s="4" t="s">
        <v>127</v>
      </c>
      <c r="T55" s="4" t="s">
        <v>10812</v>
      </c>
      <c r="U55" s="4" t="s">
        <v>10374</v>
      </c>
      <c r="V55" s="4" t="s">
        <v>10375</v>
      </c>
      <c r="W55" s="4" t="s">
        <v>131</v>
      </c>
      <c r="X55" s="4" t="s">
        <v>10376</v>
      </c>
      <c r="Y55" s="4" t="s">
        <v>10377</v>
      </c>
      <c r="Z55" s="4" t="s">
        <v>134</v>
      </c>
      <c r="AA55" s="4" t="s">
        <v>135</v>
      </c>
      <c r="AB55" s="4" t="s">
        <v>136</v>
      </c>
      <c r="AC55" s="4" t="s">
        <v>137</v>
      </c>
      <c r="AD55" s="4" t="s">
        <v>10378</v>
      </c>
      <c r="AE55" s="4" t="s">
        <v>140</v>
      </c>
      <c r="AF55" s="4" t="s">
        <v>116</v>
      </c>
      <c r="AG55" s="4" t="s">
        <v>10828</v>
      </c>
      <c r="AH55" s="4" t="s">
        <v>76</v>
      </c>
      <c r="AI55" s="4" t="s">
        <v>10829</v>
      </c>
      <c r="AJ55" s="4" t="s">
        <v>116</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10830</v>
      </c>
      <c r="B56" s="4" t="s">
        <v>112</v>
      </c>
      <c r="C56" s="35">
        <v>20241220</v>
      </c>
      <c r="D56" s="4" t="s">
        <v>10831</v>
      </c>
      <c r="E56" s="4" t="s">
        <v>10832</v>
      </c>
      <c r="F56" s="4" t="s">
        <v>4562</v>
      </c>
      <c r="G56" s="4" t="s">
        <v>116</v>
      </c>
      <c r="H56" s="4" t="s">
        <v>4563</v>
      </c>
      <c r="I56" s="4" t="s">
        <v>10833</v>
      </c>
      <c r="J56" s="36">
        <v>13514</v>
      </c>
      <c r="K56" s="14" t="s">
        <v>112</v>
      </c>
      <c r="L56" s="4" t="s">
        <v>122</v>
      </c>
      <c r="M56" s="4" t="s">
        <v>122</v>
      </c>
      <c r="N56" s="7" t="s">
        <v>10834</v>
      </c>
      <c r="O56" s="4" t="s">
        <v>116</v>
      </c>
      <c r="P56" s="4" t="s">
        <v>126</v>
      </c>
      <c r="Q56" s="4" t="s">
        <v>112</v>
      </c>
      <c r="R56" s="35">
        <v>2022</v>
      </c>
      <c r="S56" s="4" t="s">
        <v>127</v>
      </c>
      <c r="T56" s="4" t="s">
        <v>10812</v>
      </c>
      <c r="U56" s="4" t="s">
        <v>10374</v>
      </c>
      <c r="V56" s="4" t="s">
        <v>10375</v>
      </c>
      <c r="W56" s="4" t="s">
        <v>131</v>
      </c>
      <c r="X56" s="4" t="s">
        <v>10376</v>
      </c>
      <c r="Y56" s="4" t="s">
        <v>10377</v>
      </c>
      <c r="Z56" s="4" t="s">
        <v>134</v>
      </c>
      <c r="AA56" s="4" t="s">
        <v>135</v>
      </c>
      <c r="AB56" s="4" t="s">
        <v>136</v>
      </c>
      <c r="AC56" s="4" t="s">
        <v>137</v>
      </c>
      <c r="AD56" s="4" t="s">
        <v>10378</v>
      </c>
      <c r="AE56" s="4" t="s">
        <v>140</v>
      </c>
      <c r="AF56" s="4" t="s">
        <v>116</v>
      </c>
      <c r="AG56" s="4" t="s">
        <v>10835</v>
      </c>
      <c r="AH56" s="4" t="s">
        <v>76</v>
      </c>
      <c r="AI56" s="4" t="s">
        <v>3065</v>
      </c>
      <c r="AJ56" s="4" t="s">
        <v>10824</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10836</v>
      </c>
      <c r="B57" s="4" t="s">
        <v>112</v>
      </c>
      <c r="C57" s="35">
        <v>20241220</v>
      </c>
      <c r="D57" s="4" t="s">
        <v>10837</v>
      </c>
      <c r="E57" s="4" t="s">
        <v>10838</v>
      </c>
      <c r="F57" s="4" t="s">
        <v>10616</v>
      </c>
      <c r="G57" s="4" t="s">
        <v>116</v>
      </c>
      <c r="H57" s="4" t="s">
        <v>10617</v>
      </c>
      <c r="I57" s="4" t="s">
        <v>10839</v>
      </c>
      <c r="J57" s="36">
        <v>53307</v>
      </c>
      <c r="K57" s="14" t="s">
        <v>112</v>
      </c>
      <c r="L57" s="4" t="s">
        <v>122</v>
      </c>
      <c r="M57" s="4" t="s">
        <v>122</v>
      </c>
      <c r="N57" s="7" t="s">
        <v>10840</v>
      </c>
      <c r="O57" s="4" t="s">
        <v>116</v>
      </c>
      <c r="P57" s="4" t="s">
        <v>126</v>
      </c>
      <c r="Q57" s="4" t="s">
        <v>112</v>
      </c>
      <c r="R57" s="35">
        <v>2022</v>
      </c>
      <c r="S57" s="4" t="s">
        <v>127</v>
      </c>
      <c r="T57" s="4" t="s">
        <v>10449</v>
      </c>
      <c r="U57" s="4" t="s">
        <v>10374</v>
      </c>
      <c r="V57" s="4" t="s">
        <v>10375</v>
      </c>
      <c r="W57" s="4" t="s">
        <v>131</v>
      </c>
      <c r="X57" s="4" t="s">
        <v>10376</v>
      </c>
      <c r="Y57" s="4" t="s">
        <v>10377</v>
      </c>
      <c r="Z57" s="4" t="s">
        <v>134</v>
      </c>
      <c r="AA57" s="4" t="s">
        <v>135</v>
      </c>
      <c r="AB57" s="4" t="s">
        <v>136</v>
      </c>
      <c r="AC57" s="4" t="s">
        <v>137</v>
      </c>
      <c r="AD57" s="4" t="s">
        <v>10378</v>
      </c>
      <c r="AE57" s="4" t="s">
        <v>140</v>
      </c>
      <c r="AF57" s="4" t="s">
        <v>116</v>
      </c>
      <c r="AG57" s="4" t="s">
        <v>10841</v>
      </c>
      <c r="AH57" s="4" t="s">
        <v>76</v>
      </c>
      <c r="AI57" s="4" t="s">
        <v>8626</v>
      </c>
      <c r="AJ57" s="4" t="s">
        <v>2861</v>
      </c>
      <c r="AK57" s="4" t="s">
        <v>10621</v>
      </c>
      <c r="AL57" s="4" t="s">
        <v>10842</v>
      </c>
      <c r="AM57" s="4" t="s">
        <v>10645</v>
      </c>
      <c r="AN57" s="4" t="s">
        <v>10622</v>
      </c>
      <c r="AO57" s="4" t="s">
        <v>10843</v>
      </c>
      <c r="AP57" s="4" t="s">
        <v>10844</v>
      </c>
      <c r="AQ57" s="4" t="s">
        <v>10845</v>
      </c>
      <c r="AR57" s="4" t="s">
        <v>10846</v>
      </c>
      <c r="AS57" s="4" t="s">
        <v>10847</v>
      </c>
      <c r="AT57" s="4" t="s">
        <v>10848</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10849</v>
      </c>
      <c r="B58" s="4" t="s">
        <v>112</v>
      </c>
      <c r="C58" s="35">
        <v>20241220</v>
      </c>
      <c r="D58" s="4" t="s">
        <v>10850</v>
      </c>
      <c r="E58" s="4" t="s">
        <v>10851</v>
      </c>
      <c r="F58" s="4" t="s">
        <v>10852</v>
      </c>
      <c r="G58" s="4" t="s">
        <v>116</v>
      </c>
      <c r="H58" s="4" t="s">
        <v>10853</v>
      </c>
      <c r="I58" s="4" t="s">
        <v>10854</v>
      </c>
      <c r="J58" s="36">
        <v>24649</v>
      </c>
      <c r="K58" s="14" t="s">
        <v>112</v>
      </c>
      <c r="L58" s="4" t="s">
        <v>122</v>
      </c>
      <c r="M58" s="4" t="s">
        <v>122</v>
      </c>
      <c r="N58" s="7" t="s">
        <v>10855</v>
      </c>
      <c r="O58" s="4" t="s">
        <v>116</v>
      </c>
      <c r="P58" s="4" t="s">
        <v>126</v>
      </c>
      <c r="Q58" s="4" t="s">
        <v>112</v>
      </c>
      <c r="R58" s="35">
        <v>2022</v>
      </c>
      <c r="S58" s="4" t="s">
        <v>127</v>
      </c>
      <c r="T58" s="4" t="s">
        <v>10464</v>
      </c>
      <c r="U58" s="4" t="s">
        <v>10374</v>
      </c>
      <c r="V58" s="4" t="s">
        <v>10375</v>
      </c>
      <c r="W58" s="4" t="s">
        <v>131</v>
      </c>
      <c r="X58" s="4" t="s">
        <v>10376</v>
      </c>
      <c r="Y58" s="4" t="s">
        <v>10377</v>
      </c>
      <c r="Z58" s="4" t="s">
        <v>134</v>
      </c>
      <c r="AA58" s="4" t="s">
        <v>135</v>
      </c>
      <c r="AB58" s="4" t="s">
        <v>136</v>
      </c>
      <c r="AC58" s="4" t="s">
        <v>137</v>
      </c>
      <c r="AD58" s="4" t="s">
        <v>10378</v>
      </c>
      <c r="AE58" s="4" t="s">
        <v>140</v>
      </c>
      <c r="AF58" s="4" t="s">
        <v>116</v>
      </c>
      <c r="AG58" s="4" t="s">
        <v>10856</v>
      </c>
      <c r="AH58" s="4" t="s">
        <v>76</v>
      </c>
      <c r="AI58" s="4" t="s">
        <v>10857</v>
      </c>
      <c r="AJ58" s="4" t="s">
        <v>10858</v>
      </c>
      <c r="AK58" s="4" t="s">
        <v>1616</v>
      </c>
      <c r="AL58" s="4" t="s">
        <v>2133</v>
      </c>
      <c r="AM58" s="4" t="s">
        <v>1634</v>
      </c>
      <c r="AN58" s="4" t="s">
        <v>10859</v>
      </c>
      <c r="AO58" s="4" t="s">
        <v>10860</v>
      </c>
      <c r="AP58" s="4" t="s">
        <v>10413</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10861</v>
      </c>
      <c r="B59" s="4" t="s">
        <v>112</v>
      </c>
      <c r="C59" s="35">
        <v>20241220</v>
      </c>
      <c r="D59" s="4" t="s">
        <v>10862</v>
      </c>
      <c r="E59" s="4" t="s">
        <v>116</v>
      </c>
      <c r="F59" s="4" t="s">
        <v>10863</v>
      </c>
      <c r="G59" s="4" t="s">
        <v>116</v>
      </c>
      <c r="H59" s="4" t="s">
        <v>10864</v>
      </c>
      <c r="I59" s="4" t="s">
        <v>10865</v>
      </c>
      <c r="J59" s="36">
        <v>14403</v>
      </c>
      <c r="K59" s="14" t="s">
        <v>112</v>
      </c>
      <c r="L59" s="4" t="s">
        <v>122</v>
      </c>
      <c r="M59" s="4" t="s">
        <v>122</v>
      </c>
      <c r="N59" s="7" t="s">
        <v>10866</v>
      </c>
      <c r="O59" s="4" t="s">
        <v>116</v>
      </c>
      <c r="P59" s="4" t="s">
        <v>126</v>
      </c>
      <c r="Q59" s="4" t="s">
        <v>112</v>
      </c>
      <c r="R59" s="35">
        <v>2022</v>
      </c>
      <c r="S59" s="4" t="s">
        <v>127</v>
      </c>
      <c r="T59" s="4" t="s">
        <v>10464</v>
      </c>
      <c r="U59" s="4" t="s">
        <v>10374</v>
      </c>
      <c r="V59" s="4" t="s">
        <v>10375</v>
      </c>
      <c r="W59" s="4" t="s">
        <v>131</v>
      </c>
      <c r="X59" s="4" t="s">
        <v>10376</v>
      </c>
      <c r="Y59" s="4" t="s">
        <v>10377</v>
      </c>
      <c r="Z59" s="4" t="s">
        <v>134</v>
      </c>
      <c r="AA59" s="4" t="s">
        <v>135</v>
      </c>
      <c r="AB59" s="4" t="s">
        <v>136</v>
      </c>
      <c r="AC59" s="4" t="s">
        <v>137</v>
      </c>
      <c r="AD59" s="4" t="s">
        <v>10378</v>
      </c>
      <c r="AE59" s="4" t="s">
        <v>140</v>
      </c>
      <c r="AF59" s="4" t="s">
        <v>116</v>
      </c>
      <c r="AG59" s="4" t="s">
        <v>10867</v>
      </c>
      <c r="AH59" s="4" t="s">
        <v>76</v>
      </c>
      <c r="AI59" s="4" t="s">
        <v>642</v>
      </c>
      <c r="AJ59" s="4" t="s">
        <v>1186</v>
      </c>
      <c r="AK59" s="4" t="s">
        <v>10868</v>
      </c>
      <c r="AL59" s="4" t="s">
        <v>10869</v>
      </c>
      <c r="AM59" s="4" t="s">
        <v>645</v>
      </c>
      <c r="AN59" s="4" t="s">
        <v>2613</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10870</v>
      </c>
      <c r="B60" s="4" t="s">
        <v>112</v>
      </c>
      <c r="C60" s="35">
        <v>20241220</v>
      </c>
      <c r="D60" s="4" t="s">
        <v>10480</v>
      </c>
      <c r="E60" s="4" t="s">
        <v>10871</v>
      </c>
      <c r="F60" s="4" t="s">
        <v>7457</v>
      </c>
      <c r="G60" s="4" t="s">
        <v>116</v>
      </c>
      <c r="H60" s="4" t="s">
        <v>7458</v>
      </c>
      <c r="I60" s="4" t="s">
        <v>10872</v>
      </c>
      <c r="J60" s="36">
        <v>14856</v>
      </c>
      <c r="K60" s="14" t="s">
        <v>112</v>
      </c>
      <c r="L60" s="4" t="s">
        <v>122</v>
      </c>
      <c r="M60" s="4" t="s">
        <v>122</v>
      </c>
      <c r="N60" s="7" t="s">
        <v>10873</v>
      </c>
      <c r="O60" s="4" t="s">
        <v>116</v>
      </c>
      <c r="P60" s="4" t="s">
        <v>126</v>
      </c>
      <c r="Q60" s="4" t="s">
        <v>112</v>
      </c>
      <c r="R60" s="35">
        <v>2022</v>
      </c>
      <c r="S60" s="4" t="s">
        <v>127</v>
      </c>
      <c r="T60" s="4" t="s">
        <v>10464</v>
      </c>
      <c r="U60" s="4" t="s">
        <v>10374</v>
      </c>
      <c r="V60" s="4" t="s">
        <v>10375</v>
      </c>
      <c r="W60" s="4" t="s">
        <v>131</v>
      </c>
      <c r="X60" s="4" t="s">
        <v>10376</v>
      </c>
      <c r="Y60" s="4" t="s">
        <v>10377</v>
      </c>
      <c r="Z60" s="4" t="s">
        <v>134</v>
      </c>
      <c r="AA60" s="4" t="s">
        <v>135</v>
      </c>
      <c r="AB60" s="4" t="s">
        <v>136</v>
      </c>
      <c r="AC60" s="4" t="s">
        <v>137</v>
      </c>
      <c r="AD60" s="4" t="s">
        <v>10378</v>
      </c>
      <c r="AE60" s="4" t="s">
        <v>140</v>
      </c>
      <c r="AF60" s="4" t="s">
        <v>116</v>
      </c>
      <c r="AG60" s="4" t="s">
        <v>10874</v>
      </c>
      <c r="AH60" s="4" t="s">
        <v>76</v>
      </c>
      <c r="AI60" s="4" t="s">
        <v>10875</v>
      </c>
      <c r="AJ60" s="4" t="s">
        <v>2628</v>
      </c>
      <c r="AK60" s="4" t="s">
        <v>10876</v>
      </c>
      <c r="AL60" s="4" t="s">
        <v>10877</v>
      </c>
      <c r="AM60" s="4" t="s">
        <v>10878</v>
      </c>
      <c r="AN60" s="4" t="s">
        <v>10879</v>
      </c>
      <c r="AO60" s="4" t="s">
        <v>10880</v>
      </c>
      <c r="AP60" s="4" t="s">
        <v>10881</v>
      </c>
      <c r="AQ60" s="4" t="s">
        <v>10882</v>
      </c>
      <c r="AR60" s="4" t="s">
        <v>10883</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10884</v>
      </c>
      <c r="B61" s="4" t="s">
        <v>112</v>
      </c>
      <c r="C61" s="35">
        <v>20241220</v>
      </c>
      <c r="D61" s="4" t="s">
        <v>10480</v>
      </c>
      <c r="E61" s="4" t="s">
        <v>10885</v>
      </c>
      <c r="F61" s="4" t="s">
        <v>7457</v>
      </c>
      <c r="G61" s="4" t="s">
        <v>116</v>
      </c>
      <c r="H61" s="4" t="s">
        <v>7458</v>
      </c>
      <c r="I61" s="4" t="s">
        <v>10886</v>
      </c>
      <c r="J61" s="36">
        <v>13944</v>
      </c>
      <c r="K61" s="14" t="s">
        <v>112</v>
      </c>
      <c r="L61" s="4" t="s">
        <v>122</v>
      </c>
      <c r="M61" s="4" t="s">
        <v>122</v>
      </c>
      <c r="N61" s="7" t="s">
        <v>10887</v>
      </c>
      <c r="O61" s="4" t="s">
        <v>116</v>
      </c>
      <c r="P61" s="4" t="s">
        <v>126</v>
      </c>
      <c r="Q61" s="4" t="s">
        <v>112</v>
      </c>
      <c r="R61" s="35">
        <v>2022</v>
      </c>
      <c r="S61" s="4" t="s">
        <v>127</v>
      </c>
      <c r="T61" s="4" t="s">
        <v>10464</v>
      </c>
      <c r="U61" s="4" t="s">
        <v>10374</v>
      </c>
      <c r="V61" s="4" t="s">
        <v>10375</v>
      </c>
      <c r="W61" s="4" t="s">
        <v>131</v>
      </c>
      <c r="X61" s="4" t="s">
        <v>10376</v>
      </c>
      <c r="Y61" s="4" t="s">
        <v>10377</v>
      </c>
      <c r="Z61" s="4" t="s">
        <v>134</v>
      </c>
      <c r="AA61" s="4" t="s">
        <v>135</v>
      </c>
      <c r="AB61" s="4" t="s">
        <v>136</v>
      </c>
      <c r="AC61" s="4" t="s">
        <v>137</v>
      </c>
      <c r="AD61" s="4" t="s">
        <v>10378</v>
      </c>
      <c r="AE61" s="4" t="s">
        <v>140</v>
      </c>
      <c r="AF61" s="4" t="s">
        <v>116</v>
      </c>
      <c r="AG61" s="4" t="s">
        <v>10888</v>
      </c>
      <c r="AH61" s="4" t="s">
        <v>76</v>
      </c>
      <c r="AI61" s="4" t="s">
        <v>10889</v>
      </c>
      <c r="AJ61" s="4" t="s">
        <v>10890</v>
      </c>
      <c r="AK61" s="4" t="s">
        <v>2368</v>
      </c>
      <c r="AL61" s="4" t="s">
        <v>10891</v>
      </c>
      <c r="AM61" s="4" t="s">
        <v>10489</v>
      </c>
      <c r="AN61" s="4" t="s">
        <v>10892</v>
      </c>
      <c r="AO61" s="4" t="s">
        <v>10893</v>
      </c>
      <c r="AP61" s="4" t="s">
        <v>2377</v>
      </c>
      <c r="AQ61" s="4" t="s">
        <v>10894</v>
      </c>
      <c r="AR61" s="4" t="s">
        <v>10895</v>
      </c>
      <c r="AS61" s="4" t="s">
        <v>2853</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10896</v>
      </c>
      <c r="B62" s="23" t="s">
        <v>112</v>
      </c>
      <c r="C62" s="37">
        <v>20241220</v>
      </c>
      <c r="D62" s="23" t="s">
        <v>10897</v>
      </c>
      <c r="E62" s="23" t="s">
        <v>10898</v>
      </c>
      <c r="F62" s="23" t="s">
        <v>10482</v>
      </c>
      <c r="G62" s="23" t="s">
        <v>116</v>
      </c>
      <c r="H62" s="23" t="s">
        <v>10483</v>
      </c>
      <c r="I62" s="23" t="s">
        <v>10899</v>
      </c>
      <c r="J62" s="37">
        <v>12947</v>
      </c>
      <c r="K62" s="23" t="s">
        <v>112</v>
      </c>
      <c r="L62" s="23" t="s">
        <v>122</v>
      </c>
      <c r="M62" s="23" t="s">
        <v>122</v>
      </c>
      <c r="N62" s="24" t="s">
        <v>10900</v>
      </c>
      <c r="O62" s="23" t="s">
        <v>116</v>
      </c>
      <c r="P62" s="23" t="s">
        <v>126</v>
      </c>
      <c r="Q62" s="23" t="s">
        <v>112</v>
      </c>
      <c r="R62" s="37">
        <v>2022</v>
      </c>
      <c r="S62" s="23" t="s">
        <v>127</v>
      </c>
      <c r="T62" s="23" t="s">
        <v>10464</v>
      </c>
      <c r="U62" s="23" t="s">
        <v>10374</v>
      </c>
      <c r="V62" s="23" t="s">
        <v>10375</v>
      </c>
      <c r="W62" s="23" t="s">
        <v>131</v>
      </c>
      <c r="X62" s="23" t="s">
        <v>10376</v>
      </c>
      <c r="Y62" s="23" t="s">
        <v>10377</v>
      </c>
      <c r="Z62" s="23" t="s">
        <v>134</v>
      </c>
      <c r="AA62" s="23" t="s">
        <v>135</v>
      </c>
      <c r="AB62" s="23" t="s">
        <v>136</v>
      </c>
      <c r="AC62" s="23" t="s">
        <v>137</v>
      </c>
      <c r="AD62" s="23" t="s">
        <v>10378</v>
      </c>
      <c r="AE62" s="23" t="s">
        <v>140</v>
      </c>
      <c r="AF62" s="23" t="s">
        <v>116</v>
      </c>
      <c r="AG62" s="23" t="s">
        <v>10901</v>
      </c>
      <c r="AH62" s="23" t="s">
        <v>76</v>
      </c>
      <c r="AI62" s="23" t="s">
        <v>10902</v>
      </c>
      <c r="AJ62" s="23" t="s">
        <v>2850</v>
      </c>
      <c r="AK62" s="23" t="s">
        <v>2368</v>
      </c>
      <c r="AL62" s="23" t="s">
        <v>2369</v>
      </c>
      <c r="AM62" s="23" t="s">
        <v>10903</v>
      </c>
      <c r="AN62" s="23" t="s">
        <v>10891</v>
      </c>
      <c r="AO62" s="23" t="s">
        <v>10904</v>
      </c>
      <c r="AP62" s="23" t="s">
        <v>10905</v>
      </c>
      <c r="AQ62" s="23" t="s">
        <v>10906</v>
      </c>
      <c r="AR62" s="23" t="s">
        <v>10907</v>
      </c>
      <c r="AS62" s="23" t="s">
        <v>10908</v>
      </c>
      <c r="AT62" s="23" t="s">
        <v>10909</v>
      </c>
      <c r="AU62" s="23" t="s">
        <v>10910</v>
      </c>
      <c r="AV62" s="23" t="s">
        <v>2853</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10911</v>
      </c>
      <c r="B63" s="23" t="s">
        <v>112</v>
      </c>
      <c r="C63" s="37">
        <v>20241220</v>
      </c>
      <c r="D63" s="23" t="s">
        <v>10912</v>
      </c>
      <c r="E63" s="23" t="s">
        <v>10913</v>
      </c>
      <c r="F63" s="23" t="s">
        <v>10583</v>
      </c>
      <c r="G63" s="23" t="s">
        <v>116</v>
      </c>
      <c r="H63" s="23" t="s">
        <v>10584</v>
      </c>
      <c r="I63" s="23" t="s">
        <v>10914</v>
      </c>
      <c r="J63" s="37">
        <v>11446</v>
      </c>
      <c r="K63" s="23" t="s">
        <v>112</v>
      </c>
      <c r="L63" s="23" t="s">
        <v>122</v>
      </c>
      <c r="M63" s="23" t="s">
        <v>122</v>
      </c>
      <c r="N63" s="24" t="s">
        <v>10915</v>
      </c>
      <c r="O63" s="23" t="s">
        <v>116</v>
      </c>
      <c r="P63" s="23" t="s">
        <v>126</v>
      </c>
      <c r="Q63" s="23" t="s">
        <v>112</v>
      </c>
      <c r="R63" s="37">
        <v>2022</v>
      </c>
      <c r="S63" s="23" t="s">
        <v>127</v>
      </c>
      <c r="T63" s="23" t="s">
        <v>10464</v>
      </c>
      <c r="U63" s="23" t="s">
        <v>10374</v>
      </c>
      <c r="V63" s="23" t="s">
        <v>10375</v>
      </c>
      <c r="W63" s="23" t="s">
        <v>131</v>
      </c>
      <c r="X63" s="23" t="s">
        <v>10376</v>
      </c>
      <c r="Y63" s="23" t="s">
        <v>10377</v>
      </c>
      <c r="Z63" s="23" t="s">
        <v>134</v>
      </c>
      <c r="AA63" s="23" t="s">
        <v>135</v>
      </c>
      <c r="AB63" s="23" t="s">
        <v>136</v>
      </c>
      <c r="AC63" s="23" t="s">
        <v>137</v>
      </c>
      <c r="AD63" s="23" t="s">
        <v>10378</v>
      </c>
      <c r="AE63" s="23" t="s">
        <v>140</v>
      </c>
      <c r="AF63" s="23" t="s">
        <v>116</v>
      </c>
      <c r="AG63" s="23" t="s">
        <v>10916</v>
      </c>
      <c r="AH63" s="23" t="s">
        <v>76</v>
      </c>
      <c r="AI63" s="23" t="s">
        <v>643</v>
      </c>
      <c r="AJ63" s="23" t="s">
        <v>4085</v>
      </c>
      <c r="AK63" s="23" t="s">
        <v>202</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10917</v>
      </c>
      <c r="B64" s="23" t="s">
        <v>112</v>
      </c>
      <c r="C64" s="37">
        <v>20241220</v>
      </c>
      <c r="D64" s="23" t="s">
        <v>10918</v>
      </c>
      <c r="E64" s="23" t="s">
        <v>10919</v>
      </c>
      <c r="F64" s="23" t="s">
        <v>10818</v>
      </c>
      <c r="G64" s="23" t="s">
        <v>116</v>
      </c>
      <c r="H64" s="23" t="s">
        <v>10819</v>
      </c>
      <c r="I64" s="23" t="s">
        <v>10920</v>
      </c>
      <c r="J64" s="37">
        <v>11203</v>
      </c>
      <c r="K64" s="23" t="s">
        <v>112</v>
      </c>
      <c r="L64" s="23" t="s">
        <v>122</v>
      </c>
      <c r="M64" s="23" t="s">
        <v>122</v>
      </c>
      <c r="N64" s="23" t="s">
        <v>10921</v>
      </c>
      <c r="O64" s="23" t="s">
        <v>116</v>
      </c>
      <c r="P64" s="23" t="s">
        <v>126</v>
      </c>
      <c r="Q64" s="23" t="s">
        <v>112</v>
      </c>
      <c r="R64" s="37">
        <v>2022</v>
      </c>
      <c r="S64" s="23" t="s">
        <v>127</v>
      </c>
      <c r="T64" s="23" t="s">
        <v>10464</v>
      </c>
      <c r="U64" s="23" t="s">
        <v>10374</v>
      </c>
      <c r="V64" s="23" t="s">
        <v>10375</v>
      </c>
      <c r="W64" s="23" t="s">
        <v>131</v>
      </c>
      <c r="X64" s="23" t="s">
        <v>10376</v>
      </c>
      <c r="Y64" s="23" t="s">
        <v>10377</v>
      </c>
      <c r="Z64" s="23" t="s">
        <v>134</v>
      </c>
      <c r="AA64" s="23" t="s">
        <v>135</v>
      </c>
      <c r="AB64" s="23" t="s">
        <v>136</v>
      </c>
      <c r="AC64" s="23" t="s">
        <v>137</v>
      </c>
      <c r="AD64" s="23" t="s">
        <v>10378</v>
      </c>
      <c r="AE64" s="23" t="s">
        <v>140</v>
      </c>
      <c r="AF64" s="23" t="s">
        <v>116</v>
      </c>
      <c r="AG64" s="23" t="s">
        <v>10922</v>
      </c>
      <c r="AH64" s="23" t="s">
        <v>76</v>
      </c>
      <c r="AI64" s="23" t="s">
        <v>10923</v>
      </c>
      <c r="AJ64" s="23" t="s">
        <v>10924</v>
      </c>
      <c r="AK64" s="23" t="s">
        <v>10925</v>
      </c>
      <c r="AL64" s="23" t="s">
        <v>10926</v>
      </c>
      <c r="AM64" s="23" t="s">
        <v>10927</v>
      </c>
      <c r="AN64" s="23" t="s">
        <v>10928</v>
      </c>
      <c r="AO64" s="23" t="s">
        <v>10929</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10930</v>
      </c>
      <c r="B65" s="4" t="s">
        <v>112</v>
      </c>
      <c r="C65" s="35">
        <v>20241220</v>
      </c>
      <c r="D65" s="4" t="s">
        <v>10931</v>
      </c>
      <c r="E65" s="4" t="s">
        <v>10932</v>
      </c>
      <c r="F65" s="4" t="s">
        <v>10933</v>
      </c>
      <c r="G65" s="4" t="s">
        <v>116</v>
      </c>
      <c r="H65" s="4" t="s">
        <v>10934</v>
      </c>
      <c r="I65" s="4" t="s">
        <v>10935</v>
      </c>
      <c r="J65" s="35">
        <v>14903</v>
      </c>
      <c r="K65" s="4" t="s">
        <v>112</v>
      </c>
      <c r="L65" s="4" t="s">
        <v>122</v>
      </c>
      <c r="M65" s="4" t="s">
        <v>122</v>
      </c>
      <c r="N65" s="4" t="s">
        <v>10936</v>
      </c>
      <c r="O65" s="4" t="s">
        <v>116</v>
      </c>
      <c r="P65" s="4" t="s">
        <v>126</v>
      </c>
      <c r="Q65" s="4" t="s">
        <v>112</v>
      </c>
      <c r="R65" s="35">
        <v>2022</v>
      </c>
      <c r="S65" s="4" t="s">
        <v>127</v>
      </c>
      <c r="T65" s="4" t="s">
        <v>10464</v>
      </c>
      <c r="U65" s="4" t="s">
        <v>10374</v>
      </c>
      <c r="V65" s="4" t="s">
        <v>10375</v>
      </c>
      <c r="W65" s="4" t="s">
        <v>131</v>
      </c>
      <c r="X65" s="4" t="s">
        <v>10376</v>
      </c>
      <c r="Y65" s="4" t="s">
        <v>10377</v>
      </c>
      <c r="Z65" s="4" t="s">
        <v>134</v>
      </c>
      <c r="AA65" s="4" t="s">
        <v>135</v>
      </c>
      <c r="AB65" s="4" t="s">
        <v>136</v>
      </c>
      <c r="AC65" s="4" t="s">
        <v>137</v>
      </c>
      <c r="AD65" s="4" t="s">
        <v>10378</v>
      </c>
      <c r="AE65" s="4" t="s">
        <v>140</v>
      </c>
      <c r="AF65" s="4" t="s">
        <v>116</v>
      </c>
      <c r="AG65" s="4" t="s">
        <v>10937</v>
      </c>
      <c r="AH65" s="4" t="s">
        <v>76</v>
      </c>
      <c r="AI65" s="4" t="s">
        <v>642</v>
      </c>
      <c r="AJ65" s="4" t="s">
        <v>10938</v>
      </c>
      <c r="AK65" s="4" t="s">
        <v>202</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10939</v>
      </c>
      <c r="B66" s="4" t="s">
        <v>112</v>
      </c>
      <c r="C66" s="35">
        <v>20241220</v>
      </c>
      <c r="D66" s="4" t="s">
        <v>10940</v>
      </c>
      <c r="E66" s="4" t="s">
        <v>10941</v>
      </c>
      <c r="F66" s="4" t="s">
        <v>4964</v>
      </c>
      <c r="G66" s="4" t="s">
        <v>116</v>
      </c>
      <c r="H66" s="4" t="s">
        <v>1278</v>
      </c>
      <c r="I66" s="4" t="s">
        <v>10942</v>
      </c>
      <c r="J66" s="35">
        <v>23220</v>
      </c>
      <c r="K66" s="4" t="s">
        <v>112</v>
      </c>
      <c r="L66" s="4" t="s">
        <v>122</v>
      </c>
      <c r="M66" s="4" t="s">
        <v>122</v>
      </c>
      <c r="N66" s="4" t="s">
        <v>10943</v>
      </c>
      <c r="O66" s="4" t="s">
        <v>116</v>
      </c>
      <c r="P66" s="4" t="s">
        <v>126</v>
      </c>
      <c r="Q66" s="4" t="s">
        <v>112</v>
      </c>
      <c r="R66" s="35">
        <v>2022</v>
      </c>
      <c r="S66" s="4" t="s">
        <v>127</v>
      </c>
      <c r="T66" s="4" t="s">
        <v>10464</v>
      </c>
      <c r="U66" s="4" t="s">
        <v>10374</v>
      </c>
      <c r="V66" s="4" t="s">
        <v>10375</v>
      </c>
      <c r="W66" s="4" t="s">
        <v>131</v>
      </c>
      <c r="X66" s="4" t="s">
        <v>10376</v>
      </c>
      <c r="Y66" s="4" t="s">
        <v>10377</v>
      </c>
      <c r="Z66" s="4" t="s">
        <v>134</v>
      </c>
      <c r="AA66" s="4" t="s">
        <v>135</v>
      </c>
      <c r="AB66" s="4" t="s">
        <v>136</v>
      </c>
      <c r="AC66" s="4" t="s">
        <v>137</v>
      </c>
      <c r="AD66" s="4" t="s">
        <v>10378</v>
      </c>
      <c r="AE66" s="4" t="s">
        <v>140</v>
      </c>
      <c r="AF66" s="4" t="s">
        <v>116</v>
      </c>
      <c r="AG66" s="4" t="s">
        <v>10944</v>
      </c>
      <c r="AH66" s="4" t="s">
        <v>76</v>
      </c>
      <c r="AI66" s="4" t="s">
        <v>10945</v>
      </c>
      <c r="AJ66" s="4" t="s">
        <v>10946</v>
      </c>
      <c r="AK66" s="4" t="s">
        <v>10947</v>
      </c>
      <c r="AL66" s="4" t="s">
        <v>10948</v>
      </c>
      <c r="AM66" s="4" t="s">
        <v>10949</v>
      </c>
      <c r="AN66" s="4" t="s">
        <v>10950</v>
      </c>
      <c r="AO66" s="4" t="s">
        <v>5740</v>
      </c>
      <c r="AP66" s="4" t="s">
        <v>8574</v>
      </c>
      <c r="AQ66" s="4" t="s">
        <v>10951</v>
      </c>
      <c r="AR66" s="4" t="s">
        <v>10952</v>
      </c>
      <c r="AS66" s="4" t="s">
        <v>10953</v>
      </c>
      <c r="AT66" s="4" t="s">
        <v>10954</v>
      </c>
      <c r="AU66" s="4" t="s">
        <v>7412</v>
      </c>
      <c r="AV66" s="4" t="s">
        <v>10955</v>
      </c>
      <c r="AW66" s="4" t="s">
        <v>10956</v>
      </c>
      <c r="AX66" s="4" t="s">
        <v>10957</v>
      </c>
      <c r="AY66" s="4" t="s">
        <v>10958</v>
      </c>
      <c r="AZ66" s="4" t="s">
        <v>10959</v>
      </c>
      <c r="BA66" s="4" t="s">
        <v>10960</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10961</v>
      </c>
      <c r="B67" s="4" t="s">
        <v>112</v>
      </c>
      <c r="C67" s="35">
        <v>20241220</v>
      </c>
      <c r="D67" s="4" t="s">
        <v>5526</v>
      </c>
      <c r="E67" s="4" t="s">
        <v>10962</v>
      </c>
      <c r="F67" s="4" t="s">
        <v>10963</v>
      </c>
      <c r="G67" s="4" t="s">
        <v>116</v>
      </c>
      <c r="H67" s="4" t="s">
        <v>10964</v>
      </c>
      <c r="I67" s="4" t="s">
        <v>10965</v>
      </c>
      <c r="J67" s="35">
        <v>14324</v>
      </c>
      <c r="K67" s="4" t="s">
        <v>112</v>
      </c>
      <c r="L67" s="4" t="s">
        <v>122</v>
      </c>
      <c r="M67" s="4" t="s">
        <v>122</v>
      </c>
      <c r="N67" s="4" t="s">
        <v>10966</v>
      </c>
      <c r="O67" s="4" t="s">
        <v>116</v>
      </c>
      <c r="P67" s="4" t="s">
        <v>126</v>
      </c>
      <c r="Q67" s="4" t="s">
        <v>112</v>
      </c>
      <c r="R67" s="35">
        <v>2022</v>
      </c>
      <c r="S67" s="4" t="s">
        <v>127</v>
      </c>
      <c r="T67" s="4" t="s">
        <v>10464</v>
      </c>
      <c r="U67" s="4" t="s">
        <v>10374</v>
      </c>
      <c r="V67" s="4" t="s">
        <v>10375</v>
      </c>
      <c r="W67" s="4" t="s">
        <v>131</v>
      </c>
      <c r="X67" s="4" t="s">
        <v>10376</v>
      </c>
      <c r="Y67" s="4" t="s">
        <v>10377</v>
      </c>
      <c r="Z67" s="4" t="s">
        <v>134</v>
      </c>
      <c r="AA67" s="4" t="s">
        <v>135</v>
      </c>
      <c r="AB67" s="4" t="s">
        <v>136</v>
      </c>
      <c r="AC67" s="4" t="s">
        <v>137</v>
      </c>
      <c r="AD67" s="4" t="s">
        <v>10378</v>
      </c>
      <c r="AE67" s="4" t="s">
        <v>140</v>
      </c>
      <c r="AF67" s="4" t="s">
        <v>116</v>
      </c>
      <c r="AG67" s="4" t="s">
        <v>10967</v>
      </c>
      <c r="AH67" s="4" t="s">
        <v>76</v>
      </c>
      <c r="AI67" s="4" t="s">
        <v>10968</v>
      </c>
      <c r="AJ67" s="4" t="s">
        <v>5533</v>
      </c>
      <c r="AK67" s="4" t="s">
        <v>6455</v>
      </c>
      <c r="AL67" s="4" t="s">
        <v>10969</v>
      </c>
      <c r="AM67" s="4" t="s">
        <v>5539</v>
      </c>
      <c r="AN67" s="4" t="s">
        <v>10970</v>
      </c>
      <c r="AO67" s="4" t="s">
        <v>10971</v>
      </c>
      <c r="AP67" s="4" t="s">
        <v>10972</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10973</v>
      </c>
      <c r="B68" s="4" t="s">
        <v>112</v>
      </c>
      <c r="C68" s="35">
        <v>20241220</v>
      </c>
      <c r="D68" s="4" t="s">
        <v>10974</v>
      </c>
      <c r="E68" s="4" t="s">
        <v>10975</v>
      </c>
      <c r="F68" s="4" t="s">
        <v>10976</v>
      </c>
      <c r="G68" s="4" t="s">
        <v>116</v>
      </c>
      <c r="H68" s="4" t="s">
        <v>10977</v>
      </c>
      <c r="I68" s="4" t="s">
        <v>10978</v>
      </c>
      <c r="J68" s="35">
        <v>22403</v>
      </c>
      <c r="K68" s="4" t="s">
        <v>112</v>
      </c>
      <c r="L68" s="4" t="s">
        <v>122</v>
      </c>
      <c r="M68" s="4" t="s">
        <v>122</v>
      </c>
      <c r="N68" s="4" t="s">
        <v>10979</v>
      </c>
      <c r="O68" s="4" t="s">
        <v>116</v>
      </c>
      <c r="P68" s="4" t="s">
        <v>126</v>
      </c>
      <c r="Q68" s="4" t="s">
        <v>112</v>
      </c>
      <c r="R68" s="35">
        <v>2022</v>
      </c>
      <c r="S68" s="4" t="s">
        <v>127</v>
      </c>
      <c r="T68" s="4" t="s">
        <v>10464</v>
      </c>
      <c r="U68" s="4" t="s">
        <v>10374</v>
      </c>
      <c r="V68" s="4" t="s">
        <v>10375</v>
      </c>
      <c r="W68" s="4" t="s">
        <v>131</v>
      </c>
      <c r="X68" s="4" t="s">
        <v>10376</v>
      </c>
      <c r="Y68" s="4" t="s">
        <v>10377</v>
      </c>
      <c r="Z68" s="4" t="s">
        <v>134</v>
      </c>
      <c r="AA68" s="4" t="s">
        <v>135</v>
      </c>
      <c r="AB68" s="4" t="s">
        <v>136</v>
      </c>
      <c r="AC68" s="4" t="s">
        <v>137</v>
      </c>
      <c r="AD68" s="4" t="s">
        <v>10378</v>
      </c>
      <c r="AE68" s="4" t="s">
        <v>140</v>
      </c>
      <c r="AF68" s="4" t="s">
        <v>116</v>
      </c>
      <c r="AG68" s="4" t="s">
        <v>10980</v>
      </c>
      <c r="AH68" s="4" t="s">
        <v>76</v>
      </c>
      <c r="AI68" s="4" t="s">
        <v>10981</v>
      </c>
      <c r="AJ68" s="4" t="s">
        <v>752</v>
      </c>
      <c r="AK68" s="4" t="s">
        <v>10982</v>
      </c>
      <c r="AL68" s="4" t="s">
        <v>10983</v>
      </c>
      <c r="AM68" s="4" t="s">
        <v>6057</v>
      </c>
      <c r="AN68" s="4" t="s">
        <v>10984</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10985</v>
      </c>
      <c r="B69" s="4" t="s">
        <v>112</v>
      </c>
      <c r="C69" s="35">
        <v>20241220</v>
      </c>
      <c r="D69" s="4" t="s">
        <v>10817</v>
      </c>
      <c r="E69" s="4" t="s">
        <v>10986</v>
      </c>
      <c r="F69" s="4" t="s">
        <v>10987</v>
      </c>
      <c r="G69" s="4" t="s">
        <v>116</v>
      </c>
      <c r="H69" s="4" t="s">
        <v>10988</v>
      </c>
      <c r="I69" s="4" t="s">
        <v>10989</v>
      </c>
      <c r="J69" s="35">
        <v>10531</v>
      </c>
      <c r="K69" s="4" t="s">
        <v>112</v>
      </c>
      <c r="L69" s="4" t="s">
        <v>122</v>
      </c>
      <c r="M69" s="4" t="s">
        <v>122</v>
      </c>
      <c r="N69" s="4" t="s">
        <v>10990</v>
      </c>
      <c r="O69" s="4" t="s">
        <v>116</v>
      </c>
      <c r="P69" s="4" t="s">
        <v>126</v>
      </c>
      <c r="Q69" s="4" t="s">
        <v>112</v>
      </c>
      <c r="R69" s="35">
        <v>2022</v>
      </c>
      <c r="S69" s="4" t="s">
        <v>127</v>
      </c>
      <c r="T69" s="4" t="s">
        <v>10464</v>
      </c>
      <c r="U69" s="4" t="s">
        <v>10374</v>
      </c>
      <c r="V69" s="4" t="s">
        <v>10375</v>
      </c>
      <c r="W69" s="4" t="s">
        <v>131</v>
      </c>
      <c r="X69" s="4" t="s">
        <v>10376</v>
      </c>
      <c r="Y69" s="4" t="s">
        <v>10377</v>
      </c>
      <c r="Z69" s="4" t="s">
        <v>134</v>
      </c>
      <c r="AA69" s="4" t="s">
        <v>135</v>
      </c>
      <c r="AB69" s="4" t="s">
        <v>136</v>
      </c>
      <c r="AC69" s="4" t="s">
        <v>137</v>
      </c>
      <c r="AD69" s="4" t="s">
        <v>10378</v>
      </c>
      <c r="AE69" s="4" t="s">
        <v>140</v>
      </c>
      <c r="AF69" s="4" t="s">
        <v>116</v>
      </c>
      <c r="AG69" s="4" t="s">
        <v>10991</v>
      </c>
      <c r="AH69" s="4" t="s">
        <v>76</v>
      </c>
      <c r="AI69" s="4" t="s">
        <v>10992</v>
      </c>
      <c r="AJ69" s="4" t="s">
        <v>10993</v>
      </c>
      <c r="AK69" s="4" t="s">
        <v>10994</v>
      </c>
      <c r="AL69" s="4" t="s">
        <v>10995</v>
      </c>
      <c r="AM69" s="4" t="s">
        <v>8429</v>
      </c>
      <c r="AN69" s="4" t="s">
        <v>10996</v>
      </c>
      <c r="AO69" s="4" t="s">
        <v>8673</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10997</v>
      </c>
      <c r="B70" s="4" t="s">
        <v>112</v>
      </c>
      <c r="C70" s="35">
        <v>20241220</v>
      </c>
      <c r="D70" s="4" t="s">
        <v>10998</v>
      </c>
      <c r="E70" s="4" t="s">
        <v>10999</v>
      </c>
      <c r="F70" s="4" t="s">
        <v>11000</v>
      </c>
      <c r="G70" s="4" t="s">
        <v>116</v>
      </c>
      <c r="H70" s="4" t="s">
        <v>11001</v>
      </c>
      <c r="I70" s="4" t="s">
        <v>11002</v>
      </c>
      <c r="J70" s="35">
        <v>22907</v>
      </c>
      <c r="K70" s="4" t="s">
        <v>112</v>
      </c>
      <c r="L70" s="4" t="s">
        <v>122</v>
      </c>
      <c r="M70" s="4" t="s">
        <v>122</v>
      </c>
      <c r="N70" s="4" t="s">
        <v>11003</v>
      </c>
      <c r="O70" s="4" t="s">
        <v>116</v>
      </c>
      <c r="P70" s="4" t="s">
        <v>126</v>
      </c>
      <c r="Q70" s="4" t="s">
        <v>112</v>
      </c>
      <c r="R70" s="35">
        <v>2022</v>
      </c>
      <c r="S70" s="4" t="s">
        <v>127</v>
      </c>
      <c r="T70" s="4" t="s">
        <v>10464</v>
      </c>
      <c r="U70" s="4" t="s">
        <v>10374</v>
      </c>
      <c r="V70" s="4" t="s">
        <v>10375</v>
      </c>
      <c r="W70" s="4" t="s">
        <v>131</v>
      </c>
      <c r="X70" s="4" t="s">
        <v>10376</v>
      </c>
      <c r="Y70" s="4" t="s">
        <v>10377</v>
      </c>
      <c r="Z70" s="4" t="s">
        <v>134</v>
      </c>
      <c r="AA70" s="4" t="s">
        <v>135</v>
      </c>
      <c r="AB70" s="4" t="s">
        <v>136</v>
      </c>
      <c r="AC70" s="4" t="s">
        <v>137</v>
      </c>
      <c r="AD70" s="4" t="s">
        <v>10378</v>
      </c>
      <c r="AE70" s="4" t="s">
        <v>140</v>
      </c>
      <c r="AF70" s="4" t="s">
        <v>116</v>
      </c>
      <c r="AG70" s="4" t="s">
        <v>11004</v>
      </c>
      <c r="AH70" s="4" t="s">
        <v>76</v>
      </c>
      <c r="AI70" s="4" t="s">
        <v>11005</v>
      </c>
      <c r="AJ70" s="4" t="s">
        <v>3113</v>
      </c>
      <c r="AK70" s="4" t="s">
        <v>1834</v>
      </c>
      <c r="AL70" s="4" t="s">
        <v>11006</v>
      </c>
      <c r="AM70" s="4" t="s">
        <v>5638</v>
      </c>
      <c r="AN70" s="4" t="s">
        <v>11007</v>
      </c>
      <c r="AO70" s="4" t="s">
        <v>11008</v>
      </c>
      <c r="AP70" s="4" t="s">
        <v>11009</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11010</v>
      </c>
      <c r="B71" s="4" t="s">
        <v>112</v>
      </c>
      <c r="C71" s="35">
        <v>20241220</v>
      </c>
      <c r="D71" s="4" t="s">
        <v>3618</v>
      </c>
      <c r="E71" s="4" t="s">
        <v>11011</v>
      </c>
      <c r="F71" s="4" t="s">
        <v>572</v>
      </c>
      <c r="G71" s="4" t="s">
        <v>116</v>
      </c>
      <c r="H71" s="4" t="s">
        <v>573</v>
      </c>
      <c r="I71" s="4" t="s">
        <v>11012</v>
      </c>
      <c r="J71" s="35">
        <v>24229</v>
      </c>
      <c r="K71" s="4" t="s">
        <v>112</v>
      </c>
      <c r="L71" s="4" t="s">
        <v>122</v>
      </c>
      <c r="M71" s="4" t="s">
        <v>122</v>
      </c>
      <c r="N71" s="4" t="s">
        <v>11013</v>
      </c>
      <c r="O71" s="4" t="s">
        <v>116</v>
      </c>
      <c r="P71" s="4" t="s">
        <v>126</v>
      </c>
      <c r="Q71" s="4" t="s">
        <v>112</v>
      </c>
      <c r="R71" s="35">
        <v>2022</v>
      </c>
      <c r="S71" s="4" t="s">
        <v>127</v>
      </c>
      <c r="T71" s="4" t="s">
        <v>10464</v>
      </c>
      <c r="U71" s="4" t="s">
        <v>10374</v>
      </c>
      <c r="V71" s="4" t="s">
        <v>10375</v>
      </c>
      <c r="W71" s="4" t="s">
        <v>131</v>
      </c>
      <c r="X71" s="4" t="s">
        <v>10376</v>
      </c>
      <c r="Y71" s="4" t="s">
        <v>10377</v>
      </c>
      <c r="Z71" s="4" t="s">
        <v>134</v>
      </c>
      <c r="AA71" s="4" t="s">
        <v>135</v>
      </c>
      <c r="AB71" s="4" t="s">
        <v>136</v>
      </c>
      <c r="AC71" s="4" t="s">
        <v>137</v>
      </c>
      <c r="AD71" s="4" t="s">
        <v>10378</v>
      </c>
      <c r="AE71" s="4" t="s">
        <v>140</v>
      </c>
      <c r="AF71" s="4" t="s">
        <v>116</v>
      </c>
      <c r="AG71" s="4" t="s">
        <v>11014</v>
      </c>
      <c r="AH71" s="4" t="s">
        <v>76</v>
      </c>
      <c r="AI71" s="4" t="s">
        <v>3622</v>
      </c>
      <c r="AJ71" s="4" t="s">
        <v>3623</v>
      </c>
      <c r="AK71" s="4" t="s">
        <v>1875</v>
      </c>
      <c r="AL71" s="4" t="s">
        <v>3624</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11015</v>
      </c>
      <c r="B72" s="4" t="s">
        <v>112</v>
      </c>
      <c r="C72" s="35">
        <v>20241220</v>
      </c>
      <c r="D72" s="4" t="s">
        <v>5231</v>
      </c>
      <c r="E72" s="4" t="s">
        <v>11016</v>
      </c>
      <c r="F72" s="4" t="s">
        <v>560</v>
      </c>
      <c r="G72" s="4" t="s">
        <v>116</v>
      </c>
      <c r="H72" s="4" t="s">
        <v>561</v>
      </c>
      <c r="I72" s="4" t="s">
        <v>11017</v>
      </c>
      <c r="J72" s="35">
        <v>21352</v>
      </c>
      <c r="K72" s="4" t="s">
        <v>112</v>
      </c>
      <c r="L72" s="4" t="s">
        <v>122</v>
      </c>
      <c r="M72" s="4" t="s">
        <v>122</v>
      </c>
      <c r="N72" s="4" t="s">
        <v>11018</v>
      </c>
      <c r="O72" s="4" t="s">
        <v>116</v>
      </c>
      <c r="P72" s="4" t="s">
        <v>126</v>
      </c>
      <c r="Q72" s="4" t="s">
        <v>112</v>
      </c>
      <c r="R72" s="35">
        <v>2022</v>
      </c>
      <c r="S72" s="4" t="s">
        <v>127</v>
      </c>
      <c r="T72" s="4" t="s">
        <v>10464</v>
      </c>
      <c r="U72" s="4" t="s">
        <v>10374</v>
      </c>
      <c r="V72" s="4" t="s">
        <v>10375</v>
      </c>
      <c r="W72" s="4" t="s">
        <v>131</v>
      </c>
      <c r="X72" s="4" t="s">
        <v>10376</v>
      </c>
      <c r="Y72" s="4" t="s">
        <v>10377</v>
      </c>
      <c r="Z72" s="4" t="s">
        <v>134</v>
      </c>
      <c r="AA72" s="4" t="s">
        <v>135</v>
      </c>
      <c r="AB72" s="4" t="s">
        <v>136</v>
      </c>
      <c r="AC72" s="4" t="s">
        <v>137</v>
      </c>
      <c r="AD72" s="4" t="s">
        <v>10378</v>
      </c>
      <c r="AE72" s="4" t="s">
        <v>140</v>
      </c>
      <c r="AF72" s="4" t="s">
        <v>116</v>
      </c>
      <c r="AG72" s="4" t="s">
        <v>11019</v>
      </c>
      <c r="AH72" s="4" t="s">
        <v>76</v>
      </c>
      <c r="AI72" s="4" t="s">
        <v>1657</v>
      </c>
      <c r="AJ72" s="4" t="s">
        <v>11020</v>
      </c>
      <c r="AK72" s="4" t="s">
        <v>11021</v>
      </c>
      <c r="AL72" s="4" t="s">
        <v>11022</v>
      </c>
      <c r="AM72" s="4" t="s">
        <v>11023</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11024</v>
      </c>
      <c r="B73" s="4" t="s">
        <v>112</v>
      </c>
      <c r="C73" s="35">
        <v>20241220</v>
      </c>
      <c r="D73" s="4" t="s">
        <v>11025</v>
      </c>
      <c r="E73" s="4" t="s">
        <v>116</v>
      </c>
      <c r="F73" s="4" t="s">
        <v>4097</v>
      </c>
      <c r="G73" s="4" t="s">
        <v>116</v>
      </c>
      <c r="H73" s="4" t="s">
        <v>4098</v>
      </c>
      <c r="I73" s="4" t="s">
        <v>11026</v>
      </c>
      <c r="J73" s="35">
        <v>21819</v>
      </c>
      <c r="K73" s="4" t="s">
        <v>112</v>
      </c>
      <c r="L73" s="4" t="s">
        <v>122</v>
      </c>
      <c r="M73" s="4" t="s">
        <v>122</v>
      </c>
      <c r="N73" s="4" t="s">
        <v>11027</v>
      </c>
      <c r="O73" s="4" t="s">
        <v>116</v>
      </c>
      <c r="P73" s="4" t="s">
        <v>126</v>
      </c>
      <c r="Q73" s="4" t="s">
        <v>112</v>
      </c>
      <c r="R73" s="35">
        <v>2022</v>
      </c>
      <c r="S73" s="4" t="s">
        <v>127</v>
      </c>
      <c r="T73" s="4" t="s">
        <v>10464</v>
      </c>
      <c r="U73" s="4" t="s">
        <v>10374</v>
      </c>
      <c r="V73" s="4" t="s">
        <v>10375</v>
      </c>
      <c r="W73" s="4" t="s">
        <v>131</v>
      </c>
      <c r="X73" s="4" t="s">
        <v>10376</v>
      </c>
      <c r="Y73" s="4" t="s">
        <v>10377</v>
      </c>
      <c r="Z73" s="4" t="s">
        <v>134</v>
      </c>
      <c r="AA73" s="4" t="s">
        <v>135</v>
      </c>
      <c r="AB73" s="4" t="s">
        <v>136</v>
      </c>
      <c r="AC73" s="4" t="s">
        <v>137</v>
      </c>
      <c r="AD73" s="4" t="s">
        <v>10378</v>
      </c>
      <c r="AE73" s="4" t="s">
        <v>140</v>
      </c>
      <c r="AF73" s="4" t="s">
        <v>116</v>
      </c>
      <c r="AG73" s="4" t="s">
        <v>11028</v>
      </c>
      <c r="AH73" s="4" t="s">
        <v>76</v>
      </c>
      <c r="AI73" s="4" t="s">
        <v>5948</v>
      </c>
      <c r="AJ73" s="4" t="s">
        <v>11029</v>
      </c>
      <c r="AK73" s="4" t="s">
        <v>11030</v>
      </c>
      <c r="AL73" s="4" t="s">
        <v>11031</v>
      </c>
      <c r="AM73" s="4" t="s">
        <v>11032</v>
      </c>
      <c r="AN73" s="4" t="s">
        <v>11033</v>
      </c>
      <c r="AO73" s="4" t="s">
        <v>11034</v>
      </c>
      <c r="AP73" s="4" t="s">
        <v>11035</v>
      </c>
      <c r="AQ73" s="4" t="s">
        <v>11036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11037</v>
      </c>
      <c r="B74" s="4" t="s">
        <v>112</v>
      </c>
      <c r="C74" s="35">
        <v>20241220</v>
      </c>
      <c r="D74" s="4" t="s">
        <v>4462</v>
      </c>
      <c r="E74" s="4" t="s">
        <v>116</v>
      </c>
      <c r="F74" s="4" t="s">
        <v>4097</v>
      </c>
      <c r="G74" s="4" t="s">
        <v>116</v>
      </c>
      <c r="H74" s="4" t="s">
        <v>4098</v>
      </c>
      <c r="I74" s="4" t="s">
        <v>11038</v>
      </c>
      <c r="J74" s="35">
        <v>23544</v>
      </c>
      <c r="K74" s="4" t="s">
        <v>112</v>
      </c>
      <c r="L74" s="4" t="s">
        <v>122</v>
      </c>
      <c r="M74" s="4" t="s">
        <v>122</v>
      </c>
      <c r="N74" s="4" t="s">
        <v>11039</v>
      </c>
      <c r="O74" s="4" t="s">
        <v>116</v>
      </c>
      <c r="P74" s="4" t="s">
        <v>126</v>
      </c>
      <c r="Q74" s="4" t="s">
        <v>112</v>
      </c>
      <c r="R74" s="35">
        <v>2022</v>
      </c>
      <c r="S74" s="4" t="s">
        <v>127</v>
      </c>
      <c r="T74" s="4" t="s">
        <v>10464</v>
      </c>
      <c r="U74" s="4" t="s">
        <v>10374</v>
      </c>
      <c r="V74" s="4" t="s">
        <v>10375</v>
      </c>
      <c r="W74" s="4" t="s">
        <v>131</v>
      </c>
      <c r="X74" s="4" t="s">
        <v>10376</v>
      </c>
      <c r="Y74" s="4" t="s">
        <v>10377</v>
      </c>
      <c r="Z74" s="4" t="s">
        <v>134</v>
      </c>
      <c r="AA74" s="4" t="s">
        <v>135</v>
      </c>
      <c r="AB74" s="4" t="s">
        <v>136</v>
      </c>
      <c r="AC74" s="4" t="s">
        <v>137</v>
      </c>
      <c r="AD74" s="4" t="s">
        <v>10378</v>
      </c>
      <c r="AE74" s="4" t="s">
        <v>140</v>
      </c>
      <c r="AF74" s="4" t="s">
        <v>116</v>
      </c>
      <c r="AG74" s="4" t="s">
        <v>11040</v>
      </c>
      <c r="AH74" s="4" t="s">
        <v>76</v>
      </c>
      <c r="AI74" s="4" t="s">
        <v>997</v>
      </c>
      <c r="AJ74" s="4" t="s">
        <v>4472</v>
      </c>
      <c r="AK74" s="4" t="s">
        <v>4107</v>
      </c>
      <c r="AL74" s="4" t="s">
        <v>4108</v>
      </c>
      <c r="AM74" s="4" t="s">
        <v>11041</v>
      </c>
      <c r="AN74" s="4" t="s">
        <v>11042</v>
      </c>
      <c r="AO74" s="4" t="s">
        <v>11043</v>
      </c>
      <c r="AP74" s="4" t="s">
        <v>11044</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11045</v>
      </c>
      <c r="B75" s="4" t="s">
        <v>112</v>
      </c>
      <c r="C75" s="35">
        <v>20241220</v>
      </c>
      <c r="D75" s="4" t="s">
        <v>11046</v>
      </c>
      <c r="E75" s="4" t="s">
        <v>11047</v>
      </c>
      <c r="F75" s="4" t="s">
        <v>825</v>
      </c>
      <c r="G75" s="4" t="s">
        <v>116</v>
      </c>
      <c r="H75" s="4" t="s">
        <v>826</v>
      </c>
      <c r="I75" s="4" t="s">
        <v>11048</v>
      </c>
      <c r="J75" s="35">
        <v>21315</v>
      </c>
      <c r="K75" s="4" t="s">
        <v>112</v>
      </c>
      <c r="L75" s="4" t="s">
        <v>122</v>
      </c>
      <c r="M75" s="4" t="s">
        <v>122</v>
      </c>
      <c r="N75" s="4" t="s">
        <v>11049</v>
      </c>
      <c r="O75" s="4" t="s">
        <v>116</v>
      </c>
      <c r="P75" s="4" t="s">
        <v>126</v>
      </c>
      <c r="Q75" s="4" t="s">
        <v>112</v>
      </c>
      <c r="R75" s="35">
        <v>2022</v>
      </c>
      <c r="S75" s="4" t="s">
        <v>127</v>
      </c>
      <c r="T75" s="4" t="s">
        <v>10464</v>
      </c>
      <c r="U75" s="4" t="s">
        <v>10374</v>
      </c>
      <c r="V75" s="4" t="s">
        <v>10375</v>
      </c>
      <c r="W75" s="4" t="s">
        <v>131</v>
      </c>
      <c r="X75" s="4" t="s">
        <v>10376</v>
      </c>
      <c r="Y75" s="4" t="s">
        <v>10377</v>
      </c>
      <c r="Z75" s="4" t="s">
        <v>134</v>
      </c>
      <c r="AA75" s="4" t="s">
        <v>135</v>
      </c>
      <c r="AB75" s="4" t="s">
        <v>136</v>
      </c>
      <c r="AC75" s="4" t="s">
        <v>137</v>
      </c>
      <c r="AD75" s="4" t="s">
        <v>10378</v>
      </c>
      <c r="AE75" s="4" t="s">
        <v>140</v>
      </c>
      <c r="AF75" s="4" t="s">
        <v>116</v>
      </c>
      <c r="AG75" s="4" t="s">
        <v>11050</v>
      </c>
      <c r="AH75" s="4" t="s">
        <v>76</v>
      </c>
      <c r="AI75" s="4" t="s">
        <v>11051</v>
      </c>
      <c r="AJ75" s="4" t="s">
        <v>11052</v>
      </c>
      <c r="AK75" s="4" t="s">
        <v>11053</v>
      </c>
      <c r="AL75" s="4" t="s">
        <v>11054</v>
      </c>
      <c r="AM75" s="4" t="s">
        <v>998</v>
      </c>
      <c r="AN75" s="4" t="s">
        <v>11055</v>
      </c>
      <c r="AO75" s="4" t="s">
        <v>11056</v>
      </c>
      <c r="AP75" s="4" t="s">
        <v>11057</v>
      </c>
      <c r="AQ75" s="4" t="s">
        <v>1009</v>
      </c>
      <c r="AR75" s="4" t="s">
        <v>1200</v>
      </c>
      <c r="AS75" s="4" t="s">
        <v>11058</v>
      </c>
      <c r="AT75" s="4" t="s">
        <v>3005</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11059</v>
      </c>
      <c r="B76" s="4" t="s">
        <v>112</v>
      </c>
      <c r="C76" s="35">
        <v>20241220</v>
      </c>
      <c r="D76" s="4" t="s">
        <v>11060</v>
      </c>
      <c r="E76" s="4" t="s">
        <v>11061</v>
      </c>
      <c r="F76" s="4" t="s">
        <v>11062</v>
      </c>
      <c r="G76" s="4" t="s">
        <v>116</v>
      </c>
      <c r="H76" s="4" t="s">
        <v>11063</v>
      </c>
      <c r="I76" s="4" t="s">
        <v>11064</v>
      </c>
      <c r="J76" s="35">
        <v>11213</v>
      </c>
      <c r="K76" s="4" t="s">
        <v>112</v>
      </c>
      <c r="L76" s="4" t="s">
        <v>122</v>
      </c>
      <c r="M76" s="4" t="s">
        <v>122</v>
      </c>
      <c r="N76" s="4" t="s">
        <v>11065</v>
      </c>
      <c r="O76" s="4" t="s">
        <v>116</v>
      </c>
      <c r="P76" s="4" t="s">
        <v>126</v>
      </c>
      <c r="Q76" s="4" t="s">
        <v>112</v>
      </c>
      <c r="R76" s="35">
        <v>2022</v>
      </c>
      <c r="S76" s="4" t="s">
        <v>127</v>
      </c>
      <c r="T76" s="4" t="s">
        <v>10464</v>
      </c>
      <c r="U76" s="4" t="s">
        <v>10374</v>
      </c>
      <c r="V76" s="4" t="s">
        <v>10375</v>
      </c>
      <c r="W76" s="4" t="s">
        <v>131</v>
      </c>
      <c r="X76" s="4" t="s">
        <v>10376</v>
      </c>
      <c r="Y76" s="4" t="s">
        <v>10377</v>
      </c>
      <c r="Z76" s="4" t="s">
        <v>134</v>
      </c>
      <c r="AA76" s="4" t="s">
        <v>135</v>
      </c>
      <c r="AB76" s="4" t="s">
        <v>136</v>
      </c>
      <c r="AC76" s="4" t="s">
        <v>137</v>
      </c>
      <c r="AD76" s="4" t="s">
        <v>10378</v>
      </c>
      <c r="AE76" s="4" t="s">
        <v>140</v>
      </c>
      <c r="AF76" s="4" t="s">
        <v>116</v>
      </c>
      <c r="AG76" s="4" t="s">
        <v>11066</v>
      </c>
      <c r="AH76" s="4" t="s">
        <v>76</v>
      </c>
      <c r="AI76" s="4" t="s">
        <v>6984</v>
      </c>
      <c r="AJ76" s="4" t="s">
        <v>6310</v>
      </c>
      <c r="AK76" s="4" t="s">
        <v>11067</v>
      </c>
      <c r="AL76" s="4" t="s">
        <v>11068</v>
      </c>
      <c r="AM76" s="4" t="s">
        <v>11069</v>
      </c>
      <c r="AN76" s="4" t="s">
        <v>11070</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11071</v>
      </c>
      <c r="B77" s="4" t="s">
        <v>112</v>
      </c>
      <c r="C77" s="35">
        <v>20241220</v>
      </c>
      <c r="D77" s="4" t="s">
        <v>11072</v>
      </c>
      <c r="E77" s="4" t="s">
        <v>116</v>
      </c>
      <c r="F77" s="4" t="s">
        <v>4097</v>
      </c>
      <c r="G77" s="4" t="s">
        <v>116</v>
      </c>
      <c r="H77" s="4" t="s">
        <v>4098</v>
      </c>
      <c r="I77" s="4" t="s">
        <v>11073</v>
      </c>
      <c r="J77" s="35">
        <v>23907</v>
      </c>
      <c r="K77" s="4" t="s">
        <v>112</v>
      </c>
      <c r="L77" s="4" t="s">
        <v>122</v>
      </c>
      <c r="M77" s="4" t="s">
        <v>122</v>
      </c>
      <c r="N77" s="4" t="s">
        <v>11074</v>
      </c>
      <c r="O77" s="4" t="s">
        <v>116</v>
      </c>
      <c r="P77" s="4" t="s">
        <v>126</v>
      </c>
      <c r="Q77" s="4" t="s">
        <v>112</v>
      </c>
      <c r="R77" s="35">
        <v>2022</v>
      </c>
      <c r="S77" s="4" t="s">
        <v>127</v>
      </c>
      <c r="T77" s="4" t="s">
        <v>10464</v>
      </c>
      <c r="U77" s="4" t="s">
        <v>10374</v>
      </c>
      <c r="V77" s="4" t="s">
        <v>10375</v>
      </c>
      <c r="W77" s="4" t="s">
        <v>131</v>
      </c>
      <c r="X77" s="4" t="s">
        <v>10376</v>
      </c>
      <c r="Y77" s="4" t="s">
        <v>10377</v>
      </c>
      <c r="Z77" s="4" t="s">
        <v>134</v>
      </c>
      <c r="AA77" s="4" t="s">
        <v>135</v>
      </c>
      <c r="AB77" s="4" t="s">
        <v>136</v>
      </c>
      <c r="AC77" s="4" t="s">
        <v>137</v>
      </c>
      <c r="AD77" s="4" t="s">
        <v>10378</v>
      </c>
      <c r="AE77" s="4" t="s">
        <v>140</v>
      </c>
      <c r="AF77" s="4" t="s">
        <v>116</v>
      </c>
      <c r="AG77" s="4" t="s">
        <v>11075</v>
      </c>
      <c r="AH77" s="4" t="s">
        <v>76</v>
      </c>
      <c r="AI77" s="4" t="s">
        <v>11076</v>
      </c>
      <c r="AJ77" s="4" t="s">
        <v>11077</v>
      </c>
      <c r="AK77" s="4" t="s">
        <v>1009</v>
      </c>
      <c r="AL77" s="4" t="s">
        <v>11078</v>
      </c>
      <c r="AM77" s="4" t="s">
        <v>11079</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11080</v>
      </c>
      <c r="B78" s="4" t="s">
        <v>112</v>
      </c>
      <c r="C78" s="35">
        <v>20241220</v>
      </c>
      <c r="D78" s="4" t="s">
        <v>1247</v>
      </c>
      <c r="E78" s="4" t="s">
        <v>11081</v>
      </c>
      <c r="F78" s="4" t="s">
        <v>572</v>
      </c>
      <c r="G78" s="4" t="s">
        <v>116</v>
      </c>
      <c r="H78" s="4" t="s">
        <v>573</v>
      </c>
      <c r="I78" s="4" t="s">
        <v>11082</v>
      </c>
      <c r="J78" s="35">
        <v>45105</v>
      </c>
      <c r="K78" s="4" t="s">
        <v>112</v>
      </c>
      <c r="L78" s="4" t="s">
        <v>122</v>
      </c>
      <c r="M78" s="4" t="s">
        <v>122</v>
      </c>
      <c r="N78" s="4" t="s">
        <v>11083</v>
      </c>
      <c r="O78" s="4" t="s">
        <v>116</v>
      </c>
      <c r="P78" s="4" t="s">
        <v>126</v>
      </c>
      <c r="Q78" s="4" t="s">
        <v>112</v>
      </c>
      <c r="R78" s="35">
        <v>2022</v>
      </c>
      <c r="S78" s="4" t="s">
        <v>127</v>
      </c>
      <c r="T78" s="4" t="s">
        <v>11084</v>
      </c>
      <c r="U78" s="4" t="s">
        <v>10374</v>
      </c>
      <c r="V78" s="4" t="s">
        <v>10375</v>
      </c>
      <c r="W78" s="4" t="s">
        <v>131</v>
      </c>
      <c r="X78" s="4" t="s">
        <v>10376</v>
      </c>
      <c r="Y78" s="4" t="s">
        <v>10377</v>
      </c>
      <c r="Z78" s="4" t="s">
        <v>134</v>
      </c>
      <c r="AA78" s="4" t="s">
        <v>135</v>
      </c>
      <c r="AB78" s="4" t="s">
        <v>136</v>
      </c>
      <c r="AC78" s="4" t="s">
        <v>137</v>
      </c>
      <c r="AD78" s="4" t="s">
        <v>10378</v>
      </c>
      <c r="AE78" s="4" t="s">
        <v>140</v>
      </c>
      <c r="AF78" s="4" t="s">
        <v>116</v>
      </c>
      <c r="AG78" s="4" t="s">
        <v>11085</v>
      </c>
      <c r="AH78" s="4" t="s">
        <v>76</v>
      </c>
      <c r="AI78" s="4" t="s">
        <v>11086</v>
      </c>
      <c r="AJ78" s="4" t="s">
        <v>11087</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11088</v>
      </c>
      <c r="B79" s="4" t="s">
        <v>112</v>
      </c>
      <c r="C79" s="35">
        <v>20241220</v>
      </c>
      <c r="D79" s="4" t="s">
        <v>11089</v>
      </c>
      <c r="E79" s="4" t="s">
        <v>11090</v>
      </c>
      <c r="F79" s="4" t="s">
        <v>10369</v>
      </c>
      <c r="G79" s="4" t="s">
        <v>116</v>
      </c>
      <c r="H79" s="4" t="s">
        <v>10370</v>
      </c>
      <c r="I79" s="4" t="s">
        <v>11091</v>
      </c>
      <c r="J79" s="35">
        <v>12545</v>
      </c>
      <c r="K79" s="4" t="s">
        <v>112</v>
      </c>
      <c r="L79" s="4" t="s">
        <v>122</v>
      </c>
      <c r="M79" s="4" t="s">
        <v>122</v>
      </c>
      <c r="N79" s="4" t="s">
        <v>11092</v>
      </c>
      <c r="O79" s="4" t="s">
        <v>116</v>
      </c>
      <c r="P79" s="4" t="s">
        <v>126</v>
      </c>
      <c r="Q79" s="4" t="s">
        <v>112</v>
      </c>
      <c r="R79" s="35">
        <v>2021</v>
      </c>
      <c r="S79" s="4" t="s">
        <v>127</v>
      </c>
      <c r="T79" s="4" t="s">
        <v>10373</v>
      </c>
      <c r="U79" s="4" t="s">
        <v>10374</v>
      </c>
      <c r="V79" s="4" t="s">
        <v>10375</v>
      </c>
      <c r="W79" s="4" t="s">
        <v>131</v>
      </c>
      <c r="X79" s="4" t="s">
        <v>10376</v>
      </c>
      <c r="Y79" s="4" t="s">
        <v>10377</v>
      </c>
      <c r="Z79" s="4" t="s">
        <v>134</v>
      </c>
      <c r="AA79" s="4" t="s">
        <v>135</v>
      </c>
      <c r="AB79" s="4" t="s">
        <v>136</v>
      </c>
      <c r="AC79" s="4" t="s">
        <v>137</v>
      </c>
      <c r="AD79" s="4" t="s">
        <v>10378</v>
      </c>
      <c r="AE79" s="4" t="s">
        <v>140</v>
      </c>
      <c r="AF79" s="4" t="s">
        <v>116</v>
      </c>
      <c r="AG79" s="4" t="s">
        <v>11093</v>
      </c>
      <c r="AH79" s="4" t="s">
        <v>76</v>
      </c>
      <c r="AI79" s="4" t="s">
        <v>11094</v>
      </c>
      <c r="AJ79" s="4" t="s">
        <v>11095</v>
      </c>
      <c r="AK79" s="4" t="s">
        <v>11096</v>
      </c>
      <c r="AL79" s="4" t="s">
        <v>11097</v>
      </c>
      <c r="AM79" s="4" t="s">
        <v>4270</v>
      </c>
      <c r="AN79" s="4" t="s">
        <v>2472</v>
      </c>
      <c r="AO79" s="4" t="s">
        <v>4271</v>
      </c>
      <c r="AP79" s="4" t="s">
        <v>11098</v>
      </c>
      <c r="AQ79" s="4" t="s">
        <v>3176</v>
      </c>
      <c r="AR79" s="4" t="s">
        <v>11099</v>
      </c>
      <c r="AS79" s="4" t="s">
        <v>11100</v>
      </c>
      <c r="AT79" s="4" t="s">
        <v>3044</v>
      </c>
      <c r="AU79" s="4" t="s">
        <v>11101</v>
      </c>
      <c r="AV79" s="4" t="s">
        <v>3665</v>
      </c>
      <c r="AW79" s="4" t="s">
        <v>11102</v>
      </c>
      <c r="AX79" s="4" t="s">
        <v>11103</v>
      </c>
      <c r="AY79" s="4" t="s">
        <v>11104</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11105</v>
      </c>
      <c r="B80" s="4" t="s">
        <v>112</v>
      </c>
      <c r="C80" s="35">
        <v>20241220</v>
      </c>
      <c r="D80" s="4" t="s">
        <v>4980</v>
      </c>
      <c r="E80" s="4" t="s">
        <v>11106</v>
      </c>
      <c r="F80" s="4" t="s">
        <v>10369</v>
      </c>
      <c r="G80" s="4" t="s">
        <v>116</v>
      </c>
      <c r="H80" s="4" t="s">
        <v>10370</v>
      </c>
      <c r="I80" s="4" t="s">
        <v>11107</v>
      </c>
      <c r="J80" s="35">
        <v>11720</v>
      </c>
      <c r="K80" s="4" t="s">
        <v>112</v>
      </c>
      <c r="L80" s="4" t="s">
        <v>122</v>
      </c>
      <c r="M80" s="4" t="s">
        <v>122</v>
      </c>
      <c r="N80" s="4" t="s">
        <v>11108</v>
      </c>
      <c r="O80" s="4" t="s">
        <v>116</v>
      </c>
      <c r="P80" s="4" t="s">
        <v>126</v>
      </c>
      <c r="Q80" s="4" t="s">
        <v>112</v>
      </c>
      <c r="R80" s="35">
        <v>2021</v>
      </c>
      <c r="S80" s="4" t="s">
        <v>127</v>
      </c>
      <c r="T80" s="4" t="s">
        <v>10373</v>
      </c>
      <c r="U80" s="4" t="s">
        <v>10374</v>
      </c>
      <c r="V80" s="4" t="s">
        <v>10375</v>
      </c>
      <c r="W80" s="4" t="s">
        <v>131</v>
      </c>
      <c r="X80" s="4" t="s">
        <v>10376</v>
      </c>
      <c r="Y80" s="4" t="s">
        <v>10377</v>
      </c>
      <c r="Z80" s="4" t="s">
        <v>134</v>
      </c>
      <c r="AA80" s="4" t="s">
        <v>135</v>
      </c>
      <c r="AB80" s="4" t="s">
        <v>136</v>
      </c>
      <c r="AC80" s="4" t="s">
        <v>137</v>
      </c>
      <c r="AD80" s="4" t="s">
        <v>10378</v>
      </c>
      <c r="AE80" s="4" t="s">
        <v>140</v>
      </c>
      <c r="AF80" s="4" t="s">
        <v>116</v>
      </c>
      <c r="AG80" s="4" t="s">
        <v>11109</v>
      </c>
      <c r="AH80" s="4" t="s">
        <v>76</v>
      </c>
      <c r="AI80" s="4" t="s">
        <v>11094</v>
      </c>
      <c r="AJ80" s="4" t="s">
        <v>11095</v>
      </c>
      <c r="AK80" s="4" t="s">
        <v>11096</v>
      </c>
      <c r="AL80" s="4" t="s">
        <v>11097</v>
      </c>
      <c r="AM80" s="4" t="s">
        <v>4270</v>
      </c>
      <c r="AN80" s="4" t="s">
        <v>2472</v>
      </c>
      <c r="AO80" s="4" t="s">
        <v>4271</v>
      </c>
      <c r="AP80" s="4" t="s">
        <v>11098</v>
      </c>
      <c r="AQ80" s="4" t="s">
        <v>11099</v>
      </c>
      <c r="AR80" s="4" t="s">
        <v>3178</v>
      </c>
      <c r="AS80" s="4" t="s">
        <v>11110</v>
      </c>
      <c r="AT80" s="4" t="s">
        <v>3665</v>
      </c>
      <c r="AU80" s="4" t="s">
        <v>11102</v>
      </c>
      <c r="AV80" s="4" t="s">
        <v>11103</v>
      </c>
      <c r="AW80" s="4" t="s">
        <v>11104</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11111</v>
      </c>
      <c r="B81" s="4" t="s">
        <v>112</v>
      </c>
      <c r="C81" s="35">
        <v>20241220</v>
      </c>
      <c r="D81" s="4" t="s">
        <v>11112</v>
      </c>
      <c r="E81" s="4" t="s">
        <v>11113</v>
      </c>
      <c r="F81" s="4" t="s">
        <v>10369</v>
      </c>
      <c r="G81" s="4" t="s">
        <v>116</v>
      </c>
      <c r="H81" s="4" t="s">
        <v>10370</v>
      </c>
      <c r="I81" s="4" t="s">
        <v>11114</v>
      </c>
      <c r="J81" s="35">
        <v>11348</v>
      </c>
      <c r="K81" s="4" t="s">
        <v>112</v>
      </c>
      <c r="L81" s="4" t="s">
        <v>122</v>
      </c>
      <c r="M81" s="4" t="s">
        <v>122</v>
      </c>
      <c r="N81" s="4" t="s">
        <v>11115</v>
      </c>
      <c r="O81" s="4" t="s">
        <v>116</v>
      </c>
      <c r="P81" s="4" t="s">
        <v>126</v>
      </c>
      <c r="Q81" s="4" t="s">
        <v>112</v>
      </c>
      <c r="R81" s="35">
        <v>2021</v>
      </c>
      <c r="S81" s="4" t="s">
        <v>127</v>
      </c>
      <c r="T81" s="4" t="s">
        <v>10373</v>
      </c>
      <c r="U81" s="4" t="s">
        <v>10374</v>
      </c>
      <c r="V81" s="4" t="s">
        <v>10375</v>
      </c>
      <c r="W81" s="4" t="s">
        <v>131</v>
      </c>
      <c r="X81" s="4" t="s">
        <v>10376</v>
      </c>
      <c r="Y81" s="4" t="s">
        <v>10377</v>
      </c>
      <c r="Z81" s="4" t="s">
        <v>134</v>
      </c>
      <c r="AA81" s="4" t="s">
        <v>135</v>
      </c>
      <c r="AB81" s="4" t="s">
        <v>136</v>
      </c>
      <c r="AC81" s="4" t="s">
        <v>137</v>
      </c>
      <c r="AD81" s="4" t="s">
        <v>10378</v>
      </c>
      <c r="AE81" s="4" t="s">
        <v>140</v>
      </c>
      <c r="AF81" s="4" t="s">
        <v>116</v>
      </c>
      <c r="AG81" s="4" t="s">
        <v>11116</v>
      </c>
      <c r="AH81" s="4" t="s">
        <v>76</v>
      </c>
      <c r="AI81" s="4" t="s">
        <v>3074</v>
      </c>
      <c r="AJ81" s="4" t="s">
        <v>3075</v>
      </c>
      <c r="AK81" s="4" t="s">
        <v>2466</v>
      </c>
      <c r="AL81" s="4" t="s">
        <v>3076</v>
      </c>
      <c r="AM81" s="4" t="s">
        <v>3077</v>
      </c>
      <c r="AN81" s="4" t="s">
        <v>11117</v>
      </c>
      <c r="AO81" s="4" t="s">
        <v>2004</v>
      </c>
      <c r="AP81" s="4" t="s">
        <v>3079</v>
      </c>
      <c r="AQ81" s="4" t="s">
        <v>11118</v>
      </c>
      <c r="AR81" s="4" t="s">
        <v>2830</v>
      </c>
      <c r="AS81" s="4" t="s">
        <v>3084</v>
      </c>
      <c r="AT81" s="4" t="s">
        <v>11101</v>
      </c>
      <c r="AU81" s="4" t="s">
        <v>3665</v>
      </c>
      <c r="AV81" s="4" t="s">
        <v>2014</v>
      </c>
      <c r="AW81" s="4" t="s">
        <v>1880</v>
      </c>
      <c r="AX81" s="4" t="s">
        <v>3085</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11119</v>
      </c>
      <c r="B82" s="4" t="s">
        <v>112</v>
      </c>
      <c r="C82" s="35">
        <v>20241220</v>
      </c>
      <c r="D82" s="4" t="s">
        <v>7193</v>
      </c>
      <c r="E82" s="4" t="s">
        <v>11120</v>
      </c>
      <c r="F82" s="4" t="s">
        <v>358</v>
      </c>
      <c r="G82" s="4" t="s">
        <v>116</v>
      </c>
      <c r="H82" s="4" t="s">
        <v>359</v>
      </c>
      <c r="I82" s="4" t="s">
        <v>11121</v>
      </c>
      <c r="J82" s="35">
        <v>24555</v>
      </c>
      <c r="K82" s="4" t="s">
        <v>112</v>
      </c>
      <c r="L82" s="4" t="s">
        <v>122</v>
      </c>
      <c r="M82" s="4" t="s">
        <v>122</v>
      </c>
      <c r="N82" s="4" t="s">
        <v>11122</v>
      </c>
      <c r="O82" s="4" t="s">
        <v>116</v>
      </c>
      <c r="P82" s="4" t="s">
        <v>126</v>
      </c>
      <c r="Q82" s="4" t="s">
        <v>112</v>
      </c>
      <c r="R82" s="35">
        <v>2021</v>
      </c>
      <c r="S82" s="4" t="s">
        <v>127</v>
      </c>
      <c r="T82" s="4" t="s">
        <v>10812</v>
      </c>
      <c r="U82" s="4" t="s">
        <v>10374</v>
      </c>
      <c r="V82" s="4" t="s">
        <v>10375</v>
      </c>
      <c r="W82" s="4" t="s">
        <v>131</v>
      </c>
      <c r="X82" s="4" t="s">
        <v>10376</v>
      </c>
      <c r="Y82" s="4" t="s">
        <v>10377</v>
      </c>
      <c r="Z82" s="4" t="s">
        <v>134</v>
      </c>
      <c r="AA82" s="4" t="s">
        <v>135</v>
      </c>
      <c r="AB82" s="4" t="s">
        <v>136</v>
      </c>
      <c r="AC82" s="4" t="s">
        <v>137</v>
      </c>
      <c r="AD82" s="4" t="s">
        <v>10378</v>
      </c>
      <c r="AE82" s="4" t="s">
        <v>140</v>
      </c>
      <c r="AF82" s="4" t="s">
        <v>116</v>
      </c>
      <c r="AG82" s="4" t="s">
        <v>11123</v>
      </c>
      <c r="AH82" s="4" t="s">
        <v>76</v>
      </c>
      <c r="AI82" s="4" t="s">
        <v>4492</v>
      </c>
      <c r="AJ82" s="4" t="s">
        <v>2827</v>
      </c>
      <c r="AK82" s="4" t="s">
        <v>1634</v>
      </c>
      <c r="AL82" s="4" t="s">
        <v>3044</v>
      </c>
      <c r="AM82" s="4" t="s">
        <v>3660</v>
      </c>
      <c r="AN82" s="4" t="s">
        <v>3661</v>
      </c>
      <c r="AO82" s="4" t="s">
        <v>3662</v>
      </c>
      <c r="AP82" s="4" t="s">
        <v>3663</v>
      </c>
      <c r="AQ82" s="4" t="s">
        <v>3664</v>
      </c>
      <c r="AR82" s="4" t="s">
        <v>5432</v>
      </c>
      <c r="AS82" s="4" t="s">
        <v>3665</v>
      </c>
      <c r="AT82" s="4" t="s">
        <v>3666</v>
      </c>
      <c r="AU82" s="4" t="s">
        <v>3667</v>
      </c>
      <c r="AV82" s="4" t="s">
        <v>7201</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11124</v>
      </c>
      <c r="B83" s="4" t="s">
        <v>112</v>
      </c>
      <c r="C83" s="35">
        <v>20241220</v>
      </c>
      <c r="D83" s="4" t="s">
        <v>8770</v>
      </c>
      <c r="E83" s="4" t="s">
        <v>10807</v>
      </c>
      <c r="F83" s="4" t="s">
        <v>11125</v>
      </c>
      <c r="G83" s="4" t="s">
        <v>116</v>
      </c>
      <c r="H83" s="4" t="s">
        <v>11126</v>
      </c>
      <c r="I83" s="4" t="s">
        <v>11127</v>
      </c>
      <c r="J83" s="35">
        <v>5048</v>
      </c>
      <c r="K83" s="4" t="s">
        <v>112</v>
      </c>
      <c r="L83" s="4" t="s">
        <v>122</v>
      </c>
      <c r="M83" s="4" t="s">
        <v>122</v>
      </c>
      <c r="N83" s="4" t="s">
        <v>11128</v>
      </c>
      <c r="O83" s="4" t="s">
        <v>116</v>
      </c>
      <c r="P83" s="4" t="s">
        <v>126</v>
      </c>
      <c r="Q83" s="4" t="s">
        <v>112</v>
      </c>
      <c r="R83" s="35">
        <v>2021</v>
      </c>
      <c r="S83" s="4" t="s">
        <v>127</v>
      </c>
      <c r="T83" s="4" t="s">
        <v>10812</v>
      </c>
      <c r="U83" s="4" t="s">
        <v>10374</v>
      </c>
      <c r="V83" s="4" t="s">
        <v>10375</v>
      </c>
      <c r="W83" s="4" t="s">
        <v>131</v>
      </c>
      <c r="X83" s="4" t="s">
        <v>10376</v>
      </c>
      <c r="Y83" s="4" t="s">
        <v>10377</v>
      </c>
      <c r="Z83" s="4" t="s">
        <v>134</v>
      </c>
      <c r="AA83" s="4" t="s">
        <v>135</v>
      </c>
      <c r="AB83" s="4" t="s">
        <v>136</v>
      </c>
      <c r="AC83" s="4" t="s">
        <v>137</v>
      </c>
      <c r="AD83" s="4" t="s">
        <v>10378</v>
      </c>
      <c r="AE83" s="4" t="s">
        <v>140</v>
      </c>
      <c r="AF83" s="4" t="s">
        <v>116</v>
      </c>
      <c r="AG83" s="4" t="s">
        <v>11129</v>
      </c>
      <c r="AH83" s="4" t="s">
        <v>76</v>
      </c>
      <c r="AI83" s="4" t="s">
        <v>11130</v>
      </c>
      <c r="AJ83" s="4" t="s">
        <v>3660</v>
      </c>
      <c r="AK83" s="4" t="s">
        <v>3661</v>
      </c>
      <c r="AL83" s="4" t="s">
        <v>3662</v>
      </c>
      <c r="AM83" s="4" t="s">
        <v>5431</v>
      </c>
      <c r="AN83" s="4" t="s">
        <v>3664</v>
      </c>
      <c r="AO83" s="4" t="s">
        <v>3665</v>
      </c>
      <c r="AP83" s="4" t="s">
        <v>3666</v>
      </c>
      <c r="AQ83" s="4" t="s">
        <v>3667</v>
      </c>
      <c r="AR83" s="4" t="s">
        <v>10648</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11131</v>
      </c>
      <c r="B84" s="4" t="s">
        <v>112</v>
      </c>
      <c r="C84" s="35">
        <v>20241220</v>
      </c>
      <c r="D84" s="4" t="s">
        <v>11132</v>
      </c>
      <c r="E84" s="4" t="s">
        <v>10807</v>
      </c>
      <c r="F84" s="4" t="s">
        <v>11133</v>
      </c>
      <c r="G84" s="4" t="s">
        <v>116</v>
      </c>
      <c r="H84" s="4" t="s">
        <v>11134</v>
      </c>
      <c r="I84" s="4" t="s">
        <v>11135</v>
      </c>
      <c r="J84" s="35">
        <v>5828</v>
      </c>
      <c r="K84" s="4" t="s">
        <v>112</v>
      </c>
      <c r="L84" s="4" t="s">
        <v>122</v>
      </c>
      <c r="M84" s="4" t="s">
        <v>122</v>
      </c>
      <c r="N84" s="4" t="s">
        <v>11136</v>
      </c>
      <c r="O84" s="4" t="s">
        <v>116</v>
      </c>
      <c r="P84" s="4" t="s">
        <v>126</v>
      </c>
      <c r="Q84" s="4" t="s">
        <v>112</v>
      </c>
      <c r="R84" s="35">
        <v>2021</v>
      </c>
      <c r="S84" s="4" t="s">
        <v>127</v>
      </c>
      <c r="T84" s="4" t="s">
        <v>10812</v>
      </c>
      <c r="U84" s="4" t="s">
        <v>10374</v>
      </c>
      <c r="V84" s="4" t="s">
        <v>10375</v>
      </c>
      <c r="W84" s="4" t="s">
        <v>131</v>
      </c>
      <c r="X84" s="4" t="s">
        <v>10376</v>
      </c>
      <c r="Y84" s="4" t="s">
        <v>10377</v>
      </c>
      <c r="Z84" s="4" t="s">
        <v>134</v>
      </c>
      <c r="AA84" s="4" t="s">
        <v>135</v>
      </c>
      <c r="AB84" s="4" t="s">
        <v>136</v>
      </c>
      <c r="AC84" s="4" t="s">
        <v>137</v>
      </c>
      <c r="AD84" s="4" t="s">
        <v>10378</v>
      </c>
      <c r="AE84" s="4" t="s">
        <v>140</v>
      </c>
      <c r="AF84" s="4" t="s">
        <v>116</v>
      </c>
      <c r="AG84" s="4" t="s">
        <v>11137</v>
      </c>
      <c r="AH84" s="4" t="s">
        <v>76</v>
      </c>
      <c r="AI84" s="4" t="s">
        <v>11138</v>
      </c>
      <c r="AJ84" s="4" t="s">
        <v>116</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11139</v>
      </c>
      <c r="B85" s="4" t="s">
        <v>112</v>
      </c>
      <c r="C85" s="35">
        <v>20241220</v>
      </c>
      <c r="D85" s="4" t="s">
        <v>11140</v>
      </c>
      <c r="E85" s="4" t="s">
        <v>10807</v>
      </c>
      <c r="F85" s="4" t="s">
        <v>5861</v>
      </c>
      <c r="G85" s="4" t="s">
        <v>116</v>
      </c>
      <c r="H85" s="4" t="s">
        <v>5862</v>
      </c>
      <c r="I85" s="4" t="s">
        <v>11141</v>
      </c>
      <c r="J85" s="35">
        <v>10801</v>
      </c>
      <c r="K85" s="4" t="s">
        <v>112</v>
      </c>
      <c r="L85" s="4" t="s">
        <v>122</v>
      </c>
      <c r="M85" s="4" t="s">
        <v>122</v>
      </c>
      <c r="N85" s="4" t="s">
        <v>11142</v>
      </c>
      <c r="O85" s="4" t="s">
        <v>116</v>
      </c>
      <c r="P85" s="4" t="s">
        <v>126</v>
      </c>
      <c r="Q85" s="4" t="s">
        <v>112</v>
      </c>
      <c r="R85" s="35">
        <v>2021</v>
      </c>
      <c r="S85" s="4" t="s">
        <v>127</v>
      </c>
      <c r="T85" s="4" t="s">
        <v>10812</v>
      </c>
      <c r="U85" s="4" t="s">
        <v>10374</v>
      </c>
      <c r="V85" s="4" t="s">
        <v>10375</v>
      </c>
      <c r="W85" s="4" t="s">
        <v>131</v>
      </c>
      <c r="X85" s="4" t="s">
        <v>10376</v>
      </c>
      <c r="Y85" s="4" t="s">
        <v>10377</v>
      </c>
      <c r="Z85" s="4" t="s">
        <v>134</v>
      </c>
      <c r="AA85" s="4" t="s">
        <v>135</v>
      </c>
      <c r="AB85" s="4" t="s">
        <v>136</v>
      </c>
      <c r="AC85" s="4" t="s">
        <v>137</v>
      </c>
      <c r="AD85" s="4" t="s">
        <v>10378</v>
      </c>
      <c r="AE85" s="4" t="s">
        <v>140</v>
      </c>
      <c r="AF85" s="4" t="s">
        <v>116</v>
      </c>
      <c r="AG85" s="4" t="s">
        <v>11143</v>
      </c>
      <c r="AH85" s="4" t="s">
        <v>76</v>
      </c>
      <c r="AI85" s="4" t="s">
        <v>11144</v>
      </c>
      <c r="AJ85" s="4" t="s">
        <v>3660</v>
      </c>
      <c r="AK85" s="4" t="s">
        <v>3661</v>
      </c>
      <c r="AL85" s="4" t="s">
        <v>3662</v>
      </c>
      <c r="AM85" s="4" t="s">
        <v>5431</v>
      </c>
      <c r="AN85" s="4" t="s">
        <v>3664</v>
      </c>
      <c r="AO85" s="4" t="s">
        <v>3665</v>
      </c>
      <c r="AP85" s="4" t="s">
        <v>3666</v>
      </c>
      <c r="AQ85" s="4" t="s">
        <v>3667</v>
      </c>
      <c r="AR85" s="4" t="s">
        <v>10648</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11145</v>
      </c>
      <c r="B86" s="4" t="s">
        <v>112</v>
      </c>
      <c r="C86" s="35">
        <v>20241220</v>
      </c>
      <c r="D86" s="4" t="s">
        <v>1014</v>
      </c>
      <c r="E86" s="4" t="s">
        <v>11146</v>
      </c>
      <c r="F86" s="4" t="s">
        <v>11147</v>
      </c>
      <c r="G86" s="4" t="s">
        <v>116</v>
      </c>
      <c r="H86" s="4" t="s">
        <v>11148</v>
      </c>
      <c r="I86" s="4" t="s">
        <v>11149</v>
      </c>
      <c r="J86" s="35">
        <v>43050</v>
      </c>
      <c r="K86" s="4" t="s">
        <v>112</v>
      </c>
      <c r="L86" s="4" t="s">
        <v>122</v>
      </c>
      <c r="M86" s="4" t="s">
        <v>122</v>
      </c>
      <c r="N86" s="4" t="s">
        <v>11150</v>
      </c>
      <c r="O86" s="4" t="s">
        <v>116</v>
      </c>
      <c r="P86" s="4" t="s">
        <v>126</v>
      </c>
      <c r="Q86" s="4" t="s">
        <v>112</v>
      </c>
      <c r="R86" s="35">
        <v>2021</v>
      </c>
      <c r="S86" s="4" t="s">
        <v>127</v>
      </c>
      <c r="T86" s="4" t="s">
        <v>10812</v>
      </c>
      <c r="U86" s="4" t="s">
        <v>10374</v>
      </c>
      <c r="V86" s="4" t="s">
        <v>10375</v>
      </c>
      <c r="W86" s="4" t="s">
        <v>131</v>
      </c>
      <c r="X86" s="4" t="s">
        <v>10376</v>
      </c>
      <c r="Y86" s="4" t="s">
        <v>10377</v>
      </c>
      <c r="Z86" s="4" t="s">
        <v>134</v>
      </c>
      <c r="AA86" s="4" t="s">
        <v>135</v>
      </c>
      <c r="AB86" s="4" t="s">
        <v>136</v>
      </c>
      <c r="AC86" s="4" t="s">
        <v>137</v>
      </c>
      <c r="AD86" s="4" t="s">
        <v>10378</v>
      </c>
      <c r="AE86" s="4" t="s">
        <v>140</v>
      </c>
      <c r="AF86" s="4" t="s">
        <v>116</v>
      </c>
      <c r="AG86" s="4" t="s">
        <v>11151</v>
      </c>
      <c r="AH86" s="4" t="s">
        <v>76</v>
      </c>
      <c r="AI86" s="4" t="s">
        <v>11152</v>
      </c>
      <c r="AJ86" s="4" t="s">
        <v>11153</v>
      </c>
      <c r="AK86" s="4" t="s">
        <v>11154</v>
      </c>
      <c r="AL86" s="4" t="s">
        <v>11155</v>
      </c>
      <c r="AM86" s="4" t="s">
        <v>11156</v>
      </c>
      <c r="AN86" s="4" t="s">
        <v>11157</v>
      </c>
      <c r="AO86" s="4" t="s">
        <v>11158</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11159</v>
      </c>
      <c r="B87" s="4" t="s">
        <v>112</v>
      </c>
      <c r="C87" s="35">
        <v>20241220</v>
      </c>
      <c r="D87" s="4" t="s">
        <v>968</v>
      </c>
      <c r="E87" s="4" t="s">
        <v>11160</v>
      </c>
      <c r="F87" s="4" t="s">
        <v>970</v>
      </c>
      <c r="G87" s="4" t="s">
        <v>116</v>
      </c>
      <c r="H87" s="4" t="s">
        <v>971</v>
      </c>
      <c r="I87" s="4" t="s">
        <v>11161</v>
      </c>
      <c r="J87" s="35">
        <v>61350</v>
      </c>
      <c r="K87" s="4" t="s">
        <v>112</v>
      </c>
      <c r="L87" s="4" t="s">
        <v>122</v>
      </c>
      <c r="M87" s="4" t="s">
        <v>122</v>
      </c>
      <c r="N87" s="4" t="s">
        <v>11162</v>
      </c>
      <c r="O87" s="4" t="s">
        <v>116</v>
      </c>
      <c r="P87" s="4" t="s">
        <v>126</v>
      </c>
      <c r="Q87" s="4" t="s">
        <v>112</v>
      </c>
      <c r="R87" s="35">
        <v>2021</v>
      </c>
      <c r="S87" s="4" t="s">
        <v>127</v>
      </c>
      <c r="T87" s="4" t="s">
        <v>10464</v>
      </c>
      <c r="U87" s="4" t="s">
        <v>10374</v>
      </c>
      <c r="V87" s="4" t="s">
        <v>10375</v>
      </c>
      <c r="W87" s="4" t="s">
        <v>131</v>
      </c>
      <c r="X87" s="4" t="s">
        <v>10376</v>
      </c>
      <c r="Y87" s="4" t="s">
        <v>10377</v>
      </c>
      <c r="Z87" s="4" t="s">
        <v>134</v>
      </c>
      <c r="AA87" s="4" t="s">
        <v>135</v>
      </c>
      <c r="AB87" s="4" t="s">
        <v>136</v>
      </c>
      <c r="AC87" s="4" t="s">
        <v>137</v>
      </c>
      <c r="AD87" s="4" t="s">
        <v>10378</v>
      </c>
      <c r="AE87" s="4" t="s">
        <v>140</v>
      </c>
      <c r="AF87" s="4" t="s">
        <v>116</v>
      </c>
      <c r="AG87" s="4" t="s">
        <v>11163</v>
      </c>
      <c r="AH87" s="4" t="s">
        <v>76</v>
      </c>
      <c r="AI87" s="4" t="s">
        <v>2683</v>
      </c>
      <c r="AJ87" s="4" t="s">
        <v>1200</v>
      </c>
      <c r="AK87" s="4" t="s">
        <v>11164</v>
      </c>
      <c r="AL87" s="4" t="s">
        <v>3660</v>
      </c>
      <c r="AM87" s="4" t="s">
        <v>3661</v>
      </c>
      <c r="AN87" s="4" t="s">
        <v>3662</v>
      </c>
      <c r="AO87" s="4" t="s">
        <v>5431</v>
      </c>
      <c r="AP87" s="4" t="s">
        <v>3664</v>
      </c>
      <c r="AQ87" s="4" t="s">
        <v>3665</v>
      </c>
      <c r="AR87" s="4" t="s">
        <v>3666</v>
      </c>
      <c r="AS87" s="4" t="s">
        <v>3667</v>
      </c>
      <c r="AT87" s="4" t="s">
        <v>10648</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11165</v>
      </c>
      <c r="B88" s="4" t="s">
        <v>112</v>
      </c>
      <c r="C88" s="35">
        <v>20241220</v>
      </c>
      <c r="D88" s="4" t="s">
        <v>11166</v>
      </c>
      <c r="E88" s="4" t="s">
        <v>11167</v>
      </c>
      <c r="F88" s="4" t="s">
        <v>3089</v>
      </c>
      <c r="G88" s="4" t="s">
        <v>116</v>
      </c>
      <c r="H88" s="4" t="s">
        <v>1345</v>
      </c>
      <c r="I88" s="4" t="s">
        <v>11168</v>
      </c>
      <c r="J88" s="35">
        <v>33459</v>
      </c>
      <c r="K88" s="4" t="s">
        <v>112</v>
      </c>
      <c r="L88" s="4" t="s">
        <v>122</v>
      </c>
      <c r="M88" s="4" t="s">
        <v>122</v>
      </c>
      <c r="N88" s="4" t="s">
        <v>11169</v>
      </c>
      <c r="O88" s="4" t="s">
        <v>116</v>
      </c>
      <c r="P88" s="4" t="s">
        <v>126</v>
      </c>
      <c r="Q88" s="4" t="s">
        <v>112</v>
      </c>
      <c r="R88" s="35">
        <v>2021</v>
      </c>
      <c r="S88" s="4" t="s">
        <v>127</v>
      </c>
      <c r="T88" s="4" t="s">
        <v>10464</v>
      </c>
      <c r="U88" s="4" t="s">
        <v>10374</v>
      </c>
      <c r="V88" s="4" t="s">
        <v>10375</v>
      </c>
      <c r="W88" s="4" t="s">
        <v>131</v>
      </c>
      <c r="X88" s="4" t="s">
        <v>10376</v>
      </c>
      <c r="Y88" s="4" t="s">
        <v>10377</v>
      </c>
      <c r="Z88" s="4" t="s">
        <v>134</v>
      </c>
      <c r="AA88" s="4" t="s">
        <v>135</v>
      </c>
      <c r="AB88" s="4" t="s">
        <v>136</v>
      </c>
      <c r="AC88" s="4" t="s">
        <v>137</v>
      </c>
      <c r="AD88" s="4" t="s">
        <v>10378</v>
      </c>
      <c r="AE88" s="4" t="s">
        <v>140</v>
      </c>
      <c r="AF88" s="4" t="s">
        <v>116</v>
      </c>
      <c r="AG88" s="4" t="s">
        <v>11170</v>
      </c>
      <c r="AH88" s="4" t="s">
        <v>76</v>
      </c>
      <c r="AI88" s="4" t="s">
        <v>1114</v>
      </c>
      <c r="AJ88" s="4" t="s">
        <v>1351</v>
      </c>
      <c r="AK88" s="4" t="s">
        <v>605</v>
      </c>
      <c r="AL88" s="4" t="s">
        <v>11171</v>
      </c>
      <c r="AM88" s="4" t="s">
        <v>11172</v>
      </c>
      <c r="AN88" s="4" t="s">
        <v>607</v>
      </c>
      <c r="AO88" s="4" t="s">
        <v>3660</v>
      </c>
      <c r="AP88" s="4" t="s">
        <v>3661</v>
      </c>
      <c r="AQ88" s="4" t="s">
        <v>3662</v>
      </c>
      <c r="AR88" s="4" t="s">
        <v>5431</v>
      </c>
      <c r="AS88" s="4" t="s">
        <v>3664</v>
      </c>
      <c r="AT88" s="4" t="s">
        <v>3665</v>
      </c>
      <c r="AU88" s="4" t="s">
        <v>3666</v>
      </c>
      <c r="AV88" s="4" t="s">
        <v>3667</v>
      </c>
      <c r="AW88" s="4" t="s">
        <v>10648</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11173</v>
      </c>
      <c r="B89" s="4" t="s">
        <v>112</v>
      </c>
      <c r="C89" s="35">
        <v>20241220</v>
      </c>
      <c r="D89" s="4" t="s">
        <v>11174</v>
      </c>
      <c r="E89" s="4" t="s">
        <v>11175</v>
      </c>
      <c r="F89" s="4" t="s">
        <v>11176</v>
      </c>
      <c r="G89" s="4" t="s">
        <v>116</v>
      </c>
      <c r="H89" s="4" t="s">
        <v>11177</v>
      </c>
      <c r="I89" s="4" t="s">
        <v>11178</v>
      </c>
      <c r="J89" s="35">
        <v>14212</v>
      </c>
      <c r="K89" s="4" t="s">
        <v>112</v>
      </c>
      <c r="L89" s="4" t="s">
        <v>122</v>
      </c>
      <c r="M89" s="4" t="s">
        <v>122</v>
      </c>
      <c r="N89" s="4" t="s">
        <v>11179</v>
      </c>
      <c r="O89" s="4" t="s">
        <v>116</v>
      </c>
      <c r="P89" s="4" t="s">
        <v>126</v>
      </c>
      <c r="Q89" s="4" t="s">
        <v>112</v>
      </c>
      <c r="R89" s="35">
        <v>2021</v>
      </c>
      <c r="S89" s="4" t="s">
        <v>127</v>
      </c>
      <c r="T89" s="4" t="s">
        <v>10464</v>
      </c>
      <c r="U89" s="4" t="s">
        <v>10374</v>
      </c>
      <c r="V89" s="4" t="s">
        <v>10375</v>
      </c>
      <c r="W89" s="4" t="s">
        <v>131</v>
      </c>
      <c r="X89" s="4" t="s">
        <v>10376</v>
      </c>
      <c r="Y89" s="4" t="s">
        <v>10377</v>
      </c>
      <c r="Z89" s="4" t="s">
        <v>134</v>
      </c>
      <c r="AA89" s="4" t="s">
        <v>135</v>
      </c>
      <c r="AB89" s="4" t="s">
        <v>136</v>
      </c>
      <c r="AC89" s="4" t="s">
        <v>137</v>
      </c>
      <c r="AD89" s="4" t="s">
        <v>10378</v>
      </c>
      <c r="AE89" s="4" t="s">
        <v>140</v>
      </c>
      <c r="AF89" s="4" t="s">
        <v>116</v>
      </c>
      <c r="AG89" s="4" t="s">
        <v>11180</v>
      </c>
      <c r="AH89" s="4" t="s">
        <v>76</v>
      </c>
      <c r="AI89" s="4" t="s">
        <v>11181</v>
      </c>
      <c r="AJ89" s="4" t="s">
        <v>11182</v>
      </c>
      <c r="AK89" s="4" t="s">
        <v>11183</v>
      </c>
      <c r="AL89" s="4" t="s">
        <v>11184</v>
      </c>
      <c r="AM89" s="4" t="s">
        <v>11185</v>
      </c>
      <c r="AN89" s="4" t="s">
        <v>11186</v>
      </c>
      <c r="AO89" s="4" t="s">
        <v>11187</v>
      </c>
      <c r="AP89" s="4" t="s">
        <v>3660</v>
      </c>
      <c r="AQ89" s="4" t="s">
        <v>3661</v>
      </c>
      <c r="AR89" s="4" t="s">
        <v>3662</v>
      </c>
      <c r="AS89" s="4" t="s">
        <v>5431</v>
      </c>
      <c r="AT89" s="4" t="s">
        <v>3664</v>
      </c>
      <c r="AU89" s="4" t="s">
        <v>3665</v>
      </c>
      <c r="AV89" s="4" t="s">
        <v>3666</v>
      </c>
      <c r="AW89" s="4" t="s">
        <v>3667</v>
      </c>
      <c r="AX89" s="4" t="s">
        <v>10648</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11188</v>
      </c>
      <c r="B90" s="4" t="s">
        <v>112</v>
      </c>
      <c r="C90" s="35">
        <v>20241220</v>
      </c>
      <c r="D90" s="4" t="s">
        <v>337</v>
      </c>
      <c r="E90" s="4" t="s">
        <v>11189</v>
      </c>
      <c r="F90" s="4" t="s">
        <v>5819</v>
      </c>
      <c r="G90" s="4" t="s">
        <v>116</v>
      </c>
      <c r="H90" s="4" t="s">
        <v>5820</v>
      </c>
      <c r="I90" s="4" t="s">
        <v>11190</v>
      </c>
      <c r="J90" s="35">
        <v>20356</v>
      </c>
      <c r="K90" s="4" t="s">
        <v>112</v>
      </c>
      <c r="L90" s="4" t="s">
        <v>122</v>
      </c>
      <c r="M90" s="4" t="s">
        <v>122</v>
      </c>
      <c r="N90" s="4" t="s">
        <v>11191</v>
      </c>
      <c r="O90" s="4" t="s">
        <v>116</v>
      </c>
      <c r="P90" s="4" t="s">
        <v>126</v>
      </c>
      <c r="Q90" s="4" t="s">
        <v>112</v>
      </c>
      <c r="R90" s="35">
        <v>2021</v>
      </c>
      <c r="S90" s="4" t="s">
        <v>127</v>
      </c>
      <c r="T90" s="4" t="s">
        <v>10464</v>
      </c>
      <c r="U90" s="4" t="s">
        <v>10374</v>
      </c>
      <c r="V90" s="4" t="s">
        <v>10375</v>
      </c>
      <c r="W90" s="4" t="s">
        <v>131</v>
      </c>
      <c r="X90" s="4" t="s">
        <v>10376</v>
      </c>
      <c r="Y90" s="4" t="s">
        <v>10377</v>
      </c>
      <c r="Z90" s="4" t="s">
        <v>134</v>
      </c>
      <c r="AA90" s="4" t="s">
        <v>135</v>
      </c>
      <c r="AB90" s="4" t="s">
        <v>136</v>
      </c>
      <c r="AC90" s="4" t="s">
        <v>137</v>
      </c>
      <c r="AD90" s="4" t="s">
        <v>10378</v>
      </c>
      <c r="AE90" s="4" t="s">
        <v>140</v>
      </c>
      <c r="AF90" s="4" t="s">
        <v>116</v>
      </c>
      <c r="AG90" s="4" t="s">
        <v>11192</v>
      </c>
      <c r="AH90" s="4" t="s">
        <v>76</v>
      </c>
      <c r="AI90" s="4" t="s">
        <v>2194</v>
      </c>
      <c r="AJ90" s="4" t="s">
        <v>11193</v>
      </c>
      <c r="AK90" s="4" t="s">
        <v>5825</v>
      </c>
      <c r="AL90" s="4" t="s">
        <v>11194</v>
      </c>
      <c r="AM90" s="4" t="s">
        <v>1657</v>
      </c>
      <c r="AN90" s="4" t="s">
        <v>464</v>
      </c>
      <c r="AO90" s="4" t="s">
        <v>711</v>
      </c>
      <c r="AP90" s="4" t="s">
        <v>3660</v>
      </c>
      <c r="AQ90" s="4" t="s">
        <v>3661</v>
      </c>
      <c r="AR90" s="4" t="s">
        <v>3662</v>
      </c>
      <c r="AS90" s="4" t="s">
        <v>5431</v>
      </c>
      <c r="AT90" s="4" t="s">
        <v>3664</v>
      </c>
      <c r="AU90" s="4" t="s">
        <v>3665</v>
      </c>
      <c r="AV90" s="4" t="s">
        <v>3666</v>
      </c>
      <c r="AW90" s="4" t="s">
        <v>3667</v>
      </c>
      <c r="AX90" s="4" t="s">
        <v>10648</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11195</v>
      </c>
      <c r="B91" s="4" t="s">
        <v>112</v>
      </c>
      <c r="C91" s="35">
        <v>20241220</v>
      </c>
      <c r="D91" s="4" t="s">
        <v>1190</v>
      </c>
      <c r="E91" s="4" t="s">
        <v>11196</v>
      </c>
      <c r="F91" s="4" t="s">
        <v>825</v>
      </c>
      <c r="G91" s="4" t="s">
        <v>116</v>
      </c>
      <c r="H91" s="4" t="s">
        <v>826</v>
      </c>
      <c r="I91" s="4" t="s">
        <v>11197</v>
      </c>
      <c r="J91" s="35">
        <v>20552</v>
      </c>
      <c r="K91" s="4" t="s">
        <v>112</v>
      </c>
      <c r="L91" s="4" t="s">
        <v>122</v>
      </c>
      <c r="M91" s="4" t="s">
        <v>122</v>
      </c>
      <c r="N91" s="4" t="s">
        <v>11198</v>
      </c>
      <c r="O91" s="4" t="s">
        <v>116</v>
      </c>
      <c r="P91" s="4" t="s">
        <v>126</v>
      </c>
      <c r="Q91" s="4" t="s">
        <v>112</v>
      </c>
      <c r="R91" s="35">
        <v>2021</v>
      </c>
      <c r="S91" s="4" t="s">
        <v>127</v>
      </c>
      <c r="T91" s="4" t="s">
        <v>10464</v>
      </c>
      <c r="U91" s="4" t="s">
        <v>10374</v>
      </c>
      <c r="V91" s="4" t="s">
        <v>10375</v>
      </c>
      <c r="W91" s="4" t="s">
        <v>131</v>
      </c>
      <c r="X91" s="4" t="s">
        <v>10376</v>
      </c>
      <c r="Y91" s="4" t="s">
        <v>10377</v>
      </c>
      <c r="Z91" s="4" t="s">
        <v>134</v>
      </c>
      <c r="AA91" s="4" t="s">
        <v>135</v>
      </c>
      <c r="AB91" s="4" t="s">
        <v>136</v>
      </c>
      <c r="AC91" s="4" t="s">
        <v>137</v>
      </c>
      <c r="AD91" s="4" t="s">
        <v>10378</v>
      </c>
      <c r="AE91" s="4" t="s">
        <v>140</v>
      </c>
      <c r="AF91" s="4" t="s">
        <v>116</v>
      </c>
      <c r="AG91" s="4" t="s">
        <v>11199</v>
      </c>
      <c r="AH91" s="4" t="s">
        <v>76</v>
      </c>
      <c r="AI91" s="4" t="s">
        <v>751</v>
      </c>
      <c r="AJ91" s="4" t="s">
        <v>3000</v>
      </c>
      <c r="AK91" s="4" t="s">
        <v>3001</v>
      </c>
      <c r="AL91" s="4" t="s">
        <v>3002</v>
      </c>
      <c r="AM91" s="4" t="s">
        <v>11200</v>
      </c>
      <c r="AN91" s="4" t="s">
        <v>11201</v>
      </c>
      <c r="AO91" s="4" t="s">
        <v>4104</v>
      </c>
      <c r="AP91" s="4" t="s">
        <v>755</v>
      </c>
      <c r="AQ91" s="4" t="s">
        <v>1008</v>
      </c>
      <c r="AR91" s="4" t="s">
        <v>11202</v>
      </c>
      <c r="AS91" s="4" t="s">
        <v>1009</v>
      </c>
      <c r="AT91" s="4" t="s">
        <v>1199</v>
      </c>
      <c r="AU91" s="4" t="s">
        <v>1167</v>
      </c>
      <c r="AV91" s="4" t="s">
        <v>3660</v>
      </c>
      <c r="AW91" s="4" t="s">
        <v>3661</v>
      </c>
      <c r="AX91" s="4" t="s">
        <v>3662</v>
      </c>
      <c r="AY91" s="4" t="s">
        <v>5431</v>
      </c>
      <c r="AZ91" s="4" t="s">
        <v>3664</v>
      </c>
      <c r="BA91" s="4" t="s">
        <v>3665</v>
      </c>
      <c r="BB91" s="4" t="s">
        <v>3666</v>
      </c>
      <c r="BC91" s="4" t="s">
        <v>3667</v>
      </c>
      <c r="BD91" s="4" t="s">
        <v>1168</v>
      </c>
      <c r="BE91" s="4" t="s">
        <v>10648</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11203</v>
      </c>
      <c r="B92" s="4" t="s">
        <v>112</v>
      </c>
      <c r="C92" s="35">
        <v>20241220</v>
      </c>
      <c r="D92" s="4" t="s">
        <v>11204</v>
      </c>
      <c r="E92" s="4" t="s">
        <v>11205</v>
      </c>
      <c r="F92" s="4" t="s">
        <v>412</v>
      </c>
      <c r="G92" s="4" t="s">
        <v>116</v>
      </c>
      <c r="H92" s="4" t="s">
        <v>413</v>
      </c>
      <c r="I92" s="4" t="s">
        <v>11206</v>
      </c>
      <c r="J92" s="35">
        <v>15549</v>
      </c>
      <c r="K92" s="4" t="s">
        <v>112</v>
      </c>
      <c r="L92" s="4" t="s">
        <v>122</v>
      </c>
      <c r="M92" s="4" t="s">
        <v>122</v>
      </c>
      <c r="N92" s="4" t="s">
        <v>11207</v>
      </c>
      <c r="O92" s="4" t="s">
        <v>116</v>
      </c>
      <c r="P92" s="4" t="s">
        <v>126</v>
      </c>
      <c r="Q92" s="4" t="s">
        <v>112</v>
      </c>
      <c r="R92" s="35">
        <v>2021</v>
      </c>
      <c r="S92" s="4" t="s">
        <v>127</v>
      </c>
      <c r="T92" s="4" t="s">
        <v>10464</v>
      </c>
      <c r="U92" s="4" t="s">
        <v>10374</v>
      </c>
      <c r="V92" s="4" t="s">
        <v>10375</v>
      </c>
      <c r="W92" s="4" t="s">
        <v>131</v>
      </c>
      <c r="X92" s="4" t="s">
        <v>10376</v>
      </c>
      <c r="Y92" s="4" t="s">
        <v>10377</v>
      </c>
      <c r="Z92" s="4" t="s">
        <v>134</v>
      </c>
      <c r="AA92" s="4" t="s">
        <v>135</v>
      </c>
      <c r="AB92" s="4" t="s">
        <v>136</v>
      </c>
      <c r="AC92" s="4" t="s">
        <v>137</v>
      </c>
      <c r="AD92" s="4" t="s">
        <v>10378</v>
      </c>
      <c r="AE92" s="4" t="s">
        <v>140</v>
      </c>
      <c r="AF92" s="4" t="s">
        <v>116</v>
      </c>
      <c r="AG92" s="4" t="s">
        <v>11208</v>
      </c>
      <c r="AH92" s="4" t="s">
        <v>76</v>
      </c>
      <c r="AI92" s="4" t="s">
        <v>1832</v>
      </c>
      <c r="AJ92" s="4" t="s">
        <v>11209</v>
      </c>
      <c r="AK92" s="4" t="s">
        <v>1836</v>
      </c>
      <c r="AL92" s="4" t="s">
        <v>11210</v>
      </c>
      <c r="AM92" s="4" t="s">
        <v>1285</v>
      </c>
      <c r="AN92" s="4" t="s">
        <v>11211</v>
      </c>
      <c r="AO92" s="4" t="s">
        <v>9468</v>
      </c>
      <c r="AP92" s="4" t="s">
        <v>3660</v>
      </c>
      <c r="AQ92" s="4" t="s">
        <v>3661</v>
      </c>
      <c r="AR92" s="4" t="s">
        <v>3662</v>
      </c>
      <c r="AS92" s="4" t="s">
        <v>5431</v>
      </c>
      <c r="AT92" s="4" t="s">
        <v>3664</v>
      </c>
      <c r="AU92" s="4" t="s">
        <v>3665</v>
      </c>
      <c r="AV92" s="4" t="s">
        <v>3666</v>
      </c>
      <c r="AW92" s="4" t="s">
        <v>3667</v>
      </c>
      <c r="AX92" s="4" t="s">
        <v>10648</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11212</v>
      </c>
      <c r="B93" s="4" t="s">
        <v>112</v>
      </c>
      <c r="C93" s="35">
        <v>20241220</v>
      </c>
      <c r="D93" s="4" t="s">
        <v>658</v>
      </c>
      <c r="E93" s="4" t="s">
        <v>11213</v>
      </c>
      <c r="F93" s="4" t="s">
        <v>660</v>
      </c>
      <c r="G93" s="4" t="s">
        <v>116</v>
      </c>
      <c r="H93" s="4" t="s">
        <v>661</v>
      </c>
      <c r="I93" s="4" t="s">
        <v>11214</v>
      </c>
      <c r="J93" s="35">
        <v>20502</v>
      </c>
      <c r="K93" s="4" t="s">
        <v>112</v>
      </c>
      <c r="L93" s="4" t="s">
        <v>122</v>
      </c>
      <c r="M93" s="4" t="s">
        <v>122</v>
      </c>
      <c r="N93" s="4" t="s">
        <v>11215</v>
      </c>
      <c r="O93" s="4" t="s">
        <v>116</v>
      </c>
      <c r="P93" s="4" t="s">
        <v>126</v>
      </c>
      <c r="Q93" s="4" t="s">
        <v>112</v>
      </c>
      <c r="R93" s="35">
        <v>2021</v>
      </c>
      <c r="S93" s="4" t="s">
        <v>127</v>
      </c>
      <c r="T93" s="4" t="s">
        <v>10464</v>
      </c>
      <c r="U93" s="4" t="s">
        <v>10374</v>
      </c>
      <c r="V93" s="4" t="s">
        <v>10375</v>
      </c>
      <c r="W93" s="4" t="s">
        <v>131</v>
      </c>
      <c r="X93" s="4" t="s">
        <v>10376</v>
      </c>
      <c r="Y93" s="4" t="s">
        <v>10377</v>
      </c>
      <c r="Z93" s="4" t="s">
        <v>134</v>
      </c>
      <c r="AA93" s="4" t="s">
        <v>135</v>
      </c>
      <c r="AB93" s="4" t="s">
        <v>136</v>
      </c>
      <c r="AC93" s="4" t="s">
        <v>137</v>
      </c>
      <c r="AD93" s="4" t="s">
        <v>10378</v>
      </c>
      <c r="AE93" s="4" t="s">
        <v>140</v>
      </c>
      <c r="AF93" s="4" t="s">
        <v>116</v>
      </c>
      <c r="AG93" s="4" t="s">
        <v>11216</v>
      </c>
      <c r="AH93" s="4" t="s">
        <v>76</v>
      </c>
      <c r="AI93" s="4" t="s">
        <v>11217</v>
      </c>
      <c r="AJ93" s="4" t="s">
        <v>11218</v>
      </c>
      <c r="AK93" s="4" t="s">
        <v>1482</v>
      </c>
      <c r="AL93" s="4" t="s">
        <v>2082</v>
      </c>
      <c r="AM93" s="4" t="s">
        <v>1974</v>
      </c>
      <c r="AN93" s="4" t="s">
        <v>3660</v>
      </c>
      <c r="AO93" s="4" t="s">
        <v>3661</v>
      </c>
      <c r="AP93" s="4" t="s">
        <v>3662</v>
      </c>
      <c r="AQ93" s="4" t="s">
        <v>5431</v>
      </c>
      <c r="AR93" s="4" t="s">
        <v>3664</v>
      </c>
      <c r="AS93" s="4" t="s">
        <v>3665</v>
      </c>
      <c r="AT93" s="4" t="s">
        <v>3666</v>
      </c>
      <c r="AU93" s="4" t="s">
        <v>3667</v>
      </c>
      <c r="AV93" s="4" t="s">
        <v>10648</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11219</v>
      </c>
      <c r="B94" s="4" t="s">
        <v>112</v>
      </c>
      <c r="C94" s="35">
        <v>20241220</v>
      </c>
      <c r="D94" s="4" t="s">
        <v>658</v>
      </c>
      <c r="E94" s="4" t="s">
        <v>11220</v>
      </c>
      <c r="F94" s="4" t="s">
        <v>660</v>
      </c>
      <c r="G94" s="4" t="s">
        <v>116</v>
      </c>
      <c r="H94" s="4" t="s">
        <v>661</v>
      </c>
      <c r="I94" s="4" t="s">
        <v>11221</v>
      </c>
      <c r="J94" s="35">
        <v>12408</v>
      </c>
      <c r="K94" s="4" t="s">
        <v>112</v>
      </c>
      <c r="L94" s="4" t="s">
        <v>122</v>
      </c>
      <c r="M94" s="4" t="s">
        <v>122</v>
      </c>
      <c r="N94" s="4" t="s">
        <v>11222</v>
      </c>
      <c r="O94" s="4" t="s">
        <v>116</v>
      </c>
      <c r="P94" s="4" t="s">
        <v>126</v>
      </c>
      <c r="Q94" s="4" t="s">
        <v>112</v>
      </c>
      <c r="R94" s="35">
        <v>2021</v>
      </c>
      <c r="S94" s="4" t="s">
        <v>127</v>
      </c>
      <c r="T94" s="4" t="s">
        <v>10464</v>
      </c>
      <c r="U94" s="4" t="s">
        <v>10374</v>
      </c>
      <c r="V94" s="4" t="s">
        <v>10375</v>
      </c>
      <c r="W94" s="4" t="s">
        <v>131</v>
      </c>
      <c r="X94" s="4" t="s">
        <v>10376</v>
      </c>
      <c r="Y94" s="4" t="s">
        <v>10377</v>
      </c>
      <c r="Z94" s="4" t="s">
        <v>134</v>
      </c>
      <c r="AA94" s="4" t="s">
        <v>135</v>
      </c>
      <c r="AB94" s="4" t="s">
        <v>136</v>
      </c>
      <c r="AC94" s="4" t="s">
        <v>137</v>
      </c>
      <c r="AD94" s="4" t="s">
        <v>10378</v>
      </c>
      <c r="AE94" s="4" t="s">
        <v>140</v>
      </c>
      <c r="AF94" s="4" t="s">
        <v>116</v>
      </c>
      <c r="AG94" s="4" t="s">
        <v>11223</v>
      </c>
      <c r="AH94" s="4" t="s">
        <v>76</v>
      </c>
      <c r="AI94" s="4" t="s">
        <v>11224</v>
      </c>
      <c r="AJ94" s="4" t="s">
        <v>11225</v>
      </c>
      <c r="AK94" s="38" t="s">
        <v>667</v>
      </c>
      <c r="AL94" s="4" t="s">
        <v>2082</v>
      </c>
      <c r="AM94" s="4" t="s">
        <v>1974</v>
      </c>
      <c r="AN94" s="4" t="s">
        <v>11226</v>
      </c>
      <c r="AO94" s="4" t="s">
        <v>3660</v>
      </c>
      <c r="AP94" s="4" t="s">
        <v>3661</v>
      </c>
      <c r="AQ94" s="4" t="s">
        <v>3662</v>
      </c>
      <c r="AR94" s="4" t="s">
        <v>5431</v>
      </c>
      <c r="AS94" s="4" t="s">
        <v>3664</v>
      </c>
      <c r="AT94" s="4" t="s">
        <v>3665</v>
      </c>
      <c r="AU94" s="4" t="s">
        <v>3666</v>
      </c>
      <c r="AV94" s="4" t="s">
        <v>3667</v>
      </c>
      <c r="AW94" s="4" t="s">
        <v>10648</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11227</v>
      </c>
      <c r="B95" s="4" t="s">
        <v>112</v>
      </c>
      <c r="C95" s="35">
        <v>20241220</v>
      </c>
      <c r="D95" s="4" t="s">
        <v>527</v>
      </c>
      <c r="E95" s="4" t="s">
        <v>1675</v>
      </c>
      <c r="F95" s="4" t="s">
        <v>529</v>
      </c>
      <c r="G95" s="4" t="s">
        <v>116</v>
      </c>
      <c r="H95" s="4" t="s">
        <v>530</v>
      </c>
      <c r="I95" s="4" t="s">
        <v>11228</v>
      </c>
      <c r="J95" s="35">
        <v>22451</v>
      </c>
      <c r="K95" s="4" t="s">
        <v>112</v>
      </c>
      <c r="L95" s="4" t="s">
        <v>122</v>
      </c>
      <c r="M95" s="4" t="s">
        <v>122</v>
      </c>
      <c r="N95" s="4" t="s">
        <v>11229</v>
      </c>
      <c r="O95" s="4" t="s">
        <v>116</v>
      </c>
      <c r="P95" s="4" t="s">
        <v>126</v>
      </c>
      <c r="Q95" s="4" t="s">
        <v>112</v>
      </c>
      <c r="R95" s="35">
        <v>2021</v>
      </c>
      <c r="S95" s="4" t="s">
        <v>127</v>
      </c>
      <c r="T95" s="4" t="s">
        <v>10464</v>
      </c>
      <c r="U95" s="4" t="s">
        <v>10374</v>
      </c>
      <c r="V95" s="4" t="s">
        <v>10375</v>
      </c>
      <c r="W95" s="4" t="s">
        <v>131</v>
      </c>
      <c r="X95" s="4" t="s">
        <v>10376</v>
      </c>
      <c r="Y95" s="4" t="s">
        <v>10377</v>
      </c>
      <c r="Z95" s="4" t="s">
        <v>134</v>
      </c>
      <c r="AA95" s="4" t="s">
        <v>135</v>
      </c>
      <c r="AB95" s="4" t="s">
        <v>136</v>
      </c>
      <c r="AC95" s="4" t="s">
        <v>137</v>
      </c>
      <c r="AD95" s="4" t="s">
        <v>10378</v>
      </c>
      <c r="AE95" s="4" t="s">
        <v>140</v>
      </c>
      <c r="AF95" s="4" t="s">
        <v>116</v>
      </c>
      <c r="AG95" s="4" t="s">
        <v>11230</v>
      </c>
      <c r="AH95" s="4" t="s">
        <v>76</v>
      </c>
      <c r="AI95" s="4" t="s">
        <v>3660</v>
      </c>
      <c r="AJ95" s="4" t="s">
        <v>3661</v>
      </c>
      <c r="AK95" s="4" t="s">
        <v>3662</v>
      </c>
      <c r="AL95" s="4" t="s">
        <v>3663</v>
      </c>
      <c r="AM95" s="4" t="s">
        <v>3664</v>
      </c>
      <c r="AN95" s="4" t="s">
        <v>3665</v>
      </c>
      <c r="AO95" s="4" t="s">
        <v>3666</v>
      </c>
      <c r="AP95" s="4" t="s">
        <v>3667</v>
      </c>
      <c r="AQ95" s="4" t="s">
        <v>10648</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11231</v>
      </c>
      <c r="B96" s="4" t="s">
        <v>112</v>
      </c>
      <c r="C96" s="35">
        <v>20241220</v>
      </c>
      <c r="D96" s="4" t="s">
        <v>11232</v>
      </c>
      <c r="E96" s="4" t="s">
        <v>11233</v>
      </c>
      <c r="F96" s="4" t="s">
        <v>11234</v>
      </c>
      <c r="G96" s="4" t="s">
        <v>116</v>
      </c>
      <c r="H96" s="4" t="s">
        <v>5413</v>
      </c>
      <c r="I96" s="4" t="s">
        <v>11235</v>
      </c>
      <c r="J96" s="35">
        <v>21604</v>
      </c>
      <c r="K96" s="4" t="s">
        <v>112</v>
      </c>
      <c r="L96" s="4" t="s">
        <v>122</v>
      </c>
      <c r="M96" s="4" t="s">
        <v>122</v>
      </c>
      <c r="N96" s="4" t="s">
        <v>11236</v>
      </c>
      <c r="O96" s="4" t="s">
        <v>116</v>
      </c>
      <c r="P96" s="4" t="s">
        <v>126</v>
      </c>
      <c r="Q96" s="4" t="s">
        <v>112</v>
      </c>
      <c r="R96" s="35">
        <v>2021</v>
      </c>
      <c r="S96" s="4" t="s">
        <v>127</v>
      </c>
      <c r="T96" s="4" t="s">
        <v>10464</v>
      </c>
      <c r="U96" s="4" t="s">
        <v>10374</v>
      </c>
      <c r="V96" s="4" t="s">
        <v>10375</v>
      </c>
      <c r="W96" s="4" t="s">
        <v>131</v>
      </c>
      <c r="X96" s="4" t="s">
        <v>10376</v>
      </c>
      <c r="Y96" s="4" t="s">
        <v>10377</v>
      </c>
      <c r="Z96" s="4" t="s">
        <v>134</v>
      </c>
      <c r="AA96" s="4" t="s">
        <v>135</v>
      </c>
      <c r="AB96" s="4" t="s">
        <v>136</v>
      </c>
      <c r="AC96" s="4" t="s">
        <v>137</v>
      </c>
      <c r="AD96" s="4" t="s">
        <v>10378</v>
      </c>
      <c r="AE96" s="4" t="s">
        <v>140</v>
      </c>
      <c r="AF96" s="4" t="s">
        <v>116</v>
      </c>
      <c r="AG96" s="4" t="s">
        <v>11237</v>
      </c>
      <c r="AH96" s="4" t="s">
        <v>76</v>
      </c>
      <c r="AI96" s="4" t="s">
        <v>11238</v>
      </c>
      <c r="AJ96" s="4" t="s">
        <v>2851</v>
      </c>
      <c r="AK96" s="4" t="s">
        <v>1273</v>
      </c>
      <c r="AL96" s="4" t="s">
        <v>3481</v>
      </c>
      <c r="AM96" s="4" t="s">
        <v>3660</v>
      </c>
      <c r="AN96" s="4" t="s">
        <v>3661</v>
      </c>
      <c r="AO96" s="4" t="s">
        <v>3662</v>
      </c>
      <c r="AP96" s="4" t="s">
        <v>5431</v>
      </c>
      <c r="AQ96" s="4" t="s">
        <v>3664</v>
      </c>
      <c r="AR96" s="4" t="s">
        <v>3665</v>
      </c>
      <c r="AS96" s="4" t="s">
        <v>3666</v>
      </c>
      <c r="AT96" s="4" t="s">
        <v>3667</v>
      </c>
      <c r="AU96" s="4" t="s">
        <v>10648</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11239</v>
      </c>
      <c r="B97" s="4" t="s">
        <v>112</v>
      </c>
      <c r="C97" s="35">
        <v>20241220</v>
      </c>
      <c r="D97" s="4" t="s">
        <v>10940</v>
      </c>
      <c r="E97" s="4" t="s">
        <v>11240</v>
      </c>
      <c r="F97" s="4" t="s">
        <v>4964</v>
      </c>
      <c r="G97" s="4" t="s">
        <v>116</v>
      </c>
      <c r="H97" s="4" t="s">
        <v>1278</v>
      </c>
      <c r="I97" s="4" t="s">
        <v>11241</v>
      </c>
      <c r="J97" s="35">
        <v>33535</v>
      </c>
      <c r="K97" s="4" t="s">
        <v>112</v>
      </c>
      <c r="L97" s="4" t="s">
        <v>122</v>
      </c>
      <c r="M97" s="4" t="s">
        <v>122</v>
      </c>
      <c r="N97" s="4" t="s">
        <v>11242</v>
      </c>
      <c r="O97" s="4" t="s">
        <v>116</v>
      </c>
      <c r="P97" s="4" t="s">
        <v>126</v>
      </c>
      <c r="Q97" s="4" t="s">
        <v>112</v>
      </c>
      <c r="R97" s="35">
        <v>2021</v>
      </c>
      <c r="S97" s="4" t="s">
        <v>127</v>
      </c>
      <c r="T97" s="4" t="s">
        <v>10464</v>
      </c>
      <c r="U97" s="4" t="s">
        <v>10374</v>
      </c>
      <c r="V97" s="4" t="s">
        <v>10375</v>
      </c>
      <c r="W97" s="4" t="s">
        <v>131</v>
      </c>
      <c r="X97" s="4" t="s">
        <v>10376</v>
      </c>
      <c r="Y97" s="4" t="s">
        <v>10377</v>
      </c>
      <c r="Z97" s="4" t="s">
        <v>134</v>
      </c>
      <c r="AA97" s="4" t="s">
        <v>135</v>
      </c>
      <c r="AB97" s="4" t="s">
        <v>136</v>
      </c>
      <c r="AC97" s="4" t="s">
        <v>137</v>
      </c>
      <c r="AD97" s="4" t="s">
        <v>10378</v>
      </c>
      <c r="AE97" s="4" t="s">
        <v>140</v>
      </c>
      <c r="AF97" s="4" t="s">
        <v>116</v>
      </c>
      <c r="AG97" s="4" t="s">
        <v>11243</v>
      </c>
      <c r="AH97" s="4" t="s">
        <v>76</v>
      </c>
      <c r="AI97" s="4" t="s">
        <v>11244</v>
      </c>
      <c r="AJ97" s="4" t="s">
        <v>11245</v>
      </c>
      <c r="AK97" s="4" t="s">
        <v>11246</v>
      </c>
      <c r="AL97" s="4" t="s">
        <v>11247</v>
      </c>
      <c r="AM97" s="4" t="s">
        <v>11248</v>
      </c>
      <c r="AN97" s="4" t="s">
        <v>11249</v>
      </c>
      <c r="AO97" s="4" t="s">
        <v>11250</v>
      </c>
      <c r="AP97" s="4" t="s">
        <v>11251</v>
      </c>
      <c r="AQ97" s="4" t="s">
        <v>1473</v>
      </c>
      <c r="AR97" s="4" t="s">
        <v>7412</v>
      </c>
      <c r="AS97" s="4" t="s">
        <v>11252</v>
      </c>
      <c r="AT97" s="4" t="s">
        <v>11253</v>
      </c>
      <c r="AU97" s="4" t="s">
        <v>11254</v>
      </c>
      <c r="AV97" s="4" t="s">
        <v>11255</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11256</v>
      </c>
      <c r="B98" s="4" t="s">
        <v>112</v>
      </c>
      <c r="C98" s="35">
        <v>20241220</v>
      </c>
      <c r="D98" s="4" t="s">
        <v>11257</v>
      </c>
      <c r="E98" s="4" t="s">
        <v>11258</v>
      </c>
      <c r="F98" s="4" t="s">
        <v>834</v>
      </c>
      <c r="G98" s="4" t="s">
        <v>116</v>
      </c>
      <c r="H98" s="4" t="s">
        <v>835</v>
      </c>
      <c r="I98" s="4" t="s">
        <v>11259</v>
      </c>
      <c r="J98" s="35">
        <v>15906</v>
      </c>
      <c r="K98" s="4" t="s">
        <v>112</v>
      </c>
      <c r="L98" s="4" t="s">
        <v>122</v>
      </c>
      <c r="M98" s="4" t="s">
        <v>122</v>
      </c>
      <c r="N98" s="4" t="s">
        <v>11260</v>
      </c>
      <c r="O98" s="4" t="s">
        <v>116</v>
      </c>
      <c r="P98" s="4" t="s">
        <v>126</v>
      </c>
      <c r="Q98" s="4" t="s">
        <v>112</v>
      </c>
      <c r="R98" s="35">
        <v>2021</v>
      </c>
      <c r="S98" s="4" t="s">
        <v>127</v>
      </c>
      <c r="T98" s="4" t="s">
        <v>10464</v>
      </c>
      <c r="U98" s="4" t="s">
        <v>10374</v>
      </c>
      <c r="V98" s="4" t="s">
        <v>10375</v>
      </c>
      <c r="W98" s="4" t="s">
        <v>131</v>
      </c>
      <c r="X98" s="4" t="s">
        <v>10376</v>
      </c>
      <c r="Y98" s="4" t="s">
        <v>10377</v>
      </c>
      <c r="Z98" s="4" t="s">
        <v>134</v>
      </c>
      <c r="AA98" s="4" t="s">
        <v>135</v>
      </c>
      <c r="AB98" s="4" t="s">
        <v>136</v>
      </c>
      <c r="AC98" s="4" t="s">
        <v>137</v>
      </c>
      <c r="AD98" s="4" t="s">
        <v>10378</v>
      </c>
      <c r="AE98" s="4" t="s">
        <v>140</v>
      </c>
      <c r="AF98" s="4" t="s">
        <v>116</v>
      </c>
      <c r="AG98" s="4" t="s">
        <v>11261</v>
      </c>
      <c r="AH98" s="4" t="s">
        <v>76</v>
      </c>
      <c r="AI98" s="4" t="s">
        <v>11262</v>
      </c>
      <c r="AJ98" s="4" t="s">
        <v>11263</v>
      </c>
      <c r="AK98" s="4" t="s">
        <v>11264</v>
      </c>
      <c r="AL98" s="4" t="s">
        <v>11265</v>
      </c>
      <c r="AM98" s="4" t="s">
        <v>11266</v>
      </c>
      <c r="AN98" s="4" t="s">
        <v>1285</v>
      </c>
      <c r="AO98" s="4" t="s">
        <v>3660</v>
      </c>
      <c r="AP98" s="4" t="s">
        <v>3661</v>
      </c>
      <c r="AQ98" s="4" t="s">
        <v>3662</v>
      </c>
      <c r="AR98" s="4" t="s">
        <v>5431</v>
      </c>
      <c r="AS98" s="4" t="s">
        <v>3664</v>
      </c>
      <c r="AT98" s="4" t="s">
        <v>3665</v>
      </c>
      <c r="AU98" s="4" t="s">
        <v>3666</v>
      </c>
      <c r="AV98" s="4" t="s">
        <v>3667</v>
      </c>
      <c r="AW98" s="4" t="s">
        <v>10648</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11267</v>
      </c>
      <c r="B99" s="4" t="s">
        <v>112</v>
      </c>
      <c r="C99" s="35">
        <v>20241220</v>
      </c>
      <c r="D99" s="4" t="s">
        <v>11268</v>
      </c>
      <c r="E99" s="4" t="s">
        <v>11269</v>
      </c>
      <c r="F99" s="4" t="s">
        <v>4097</v>
      </c>
      <c r="G99" s="4" t="s">
        <v>116</v>
      </c>
      <c r="H99" s="4" t="s">
        <v>4098</v>
      </c>
      <c r="I99" s="4" t="s">
        <v>11270</v>
      </c>
      <c r="J99" s="35">
        <v>24848</v>
      </c>
      <c r="K99" s="4" t="s">
        <v>112</v>
      </c>
      <c r="L99" s="4" t="s">
        <v>122</v>
      </c>
      <c r="M99" s="4" t="s">
        <v>122</v>
      </c>
      <c r="N99" s="4" t="s">
        <v>11271</v>
      </c>
      <c r="O99" s="4" t="s">
        <v>116</v>
      </c>
      <c r="P99" s="4" t="s">
        <v>126</v>
      </c>
      <c r="Q99" s="4" t="s">
        <v>112</v>
      </c>
      <c r="R99" s="35">
        <v>2021</v>
      </c>
      <c r="S99" s="4" t="s">
        <v>127</v>
      </c>
      <c r="T99" s="4" t="s">
        <v>10464</v>
      </c>
      <c r="U99" s="4" t="s">
        <v>10374</v>
      </c>
      <c r="V99" s="4" t="s">
        <v>10375</v>
      </c>
      <c r="W99" s="4" t="s">
        <v>131</v>
      </c>
      <c r="X99" s="4" t="s">
        <v>10376</v>
      </c>
      <c r="Y99" s="4" t="s">
        <v>10377</v>
      </c>
      <c r="Z99" s="4" t="s">
        <v>134</v>
      </c>
      <c r="AA99" s="4" t="s">
        <v>135</v>
      </c>
      <c r="AB99" s="4" t="s">
        <v>136</v>
      </c>
      <c r="AC99" s="4" t="s">
        <v>137</v>
      </c>
      <c r="AD99" s="4" t="s">
        <v>10378</v>
      </c>
      <c r="AE99" s="4" t="s">
        <v>140</v>
      </c>
      <c r="AF99" s="4" t="s">
        <v>116</v>
      </c>
      <c r="AG99" s="4" t="s">
        <v>11272</v>
      </c>
      <c r="AH99" s="4" t="s">
        <v>76</v>
      </c>
      <c r="AI99" s="4" t="s">
        <v>11273</v>
      </c>
      <c r="AJ99" s="4" t="s">
        <v>11274</v>
      </c>
      <c r="AK99" s="4" t="s">
        <v>6091</v>
      </c>
      <c r="AL99" s="4" t="s">
        <v>755</v>
      </c>
      <c r="AM99" s="4" t="s">
        <v>11275</v>
      </c>
      <c r="AN99" s="4" t="s">
        <v>6968</v>
      </c>
      <c r="AO99" s="4" t="s">
        <v>3660</v>
      </c>
      <c r="AP99" s="4" t="s">
        <v>3661</v>
      </c>
      <c r="AQ99" s="4" t="s">
        <v>3662</v>
      </c>
      <c r="AR99" s="4" t="s">
        <v>5431</v>
      </c>
      <c r="AS99" s="4" t="s">
        <v>3664</v>
      </c>
      <c r="AT99" s="4" t="s">
        <v>3665</v>
      </c>
      <c r="AU99" s="4" t="s">
        <v>3666</v>
      </c>
      <c r="AV99" s="4" t="s">
        <v>3667</v>
      </c>
      <c r="AW99" s="4" t="s">
        <v>10648</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11276</v>
      </c>
      <c r="B100" s="4" t="s">
        <v>112</v>
      </c>
      <c r="C100" s="35">
        <v>20241220</v>
      </c>
      <c r="D100" s="4" t="s">
        <v>11277</v>
      </c>
      <c r="E100" s="4" t="s">
        <v>11278</v>
      </c>
      <c r="F100" s="4" t="s">
        <v>11279</v>
      </c>
      <c r="G100" s="4" t="s">
        <v>116</v>
      </c>
      <c r="H100" s="4" t="s">
        <v>11280</v>
      </c>
      <c r="I100" s="4" t="s">
        <v>11281</v>
      </c>
      <c r="J100" s="35">
        <v>14901</v>
      </c>
      <c r="K100" s="4" t="s">
        <v>112</v>
      </c>
      <c r="L100" s="4" t="s">
        <v>122</v>
      </c>
      <c r="M100" s="4" t="s">
        <v>122</v>
      </c>
      <c r="N100" s="4" t="s">
        <v>11282</v>
      </c>
      <c r="O100" s="4" t="s">
        <v>116</v>
      </c>
      <c r="P100" s="4" t="s">
        <v>126</v>
      </c>
      <c r="Q100" s="4" t="s">
        <v>112</v>
      </c>
      <c r="R100" s="35">
        <v>2021</v>
      </c>
      <c r="S100" s="4" t="s">
        <v>127</v>
      </c>
      <c r="T100" s="4" t="s">
        <v>10464</v>
      </c>
      <c r="U100" s="4" t="s">
        <v>10374</v>
      </c>
      <c r="V100" s="4" t="s">
        <v>10375</v>
      </c>
      <c r="W100" s="4" t="s">
        <v>131</v>
      </c>
      <c r="X100" s="4" t="s">
        <v>10376</v>
      </c>
      <c r="Y100" s="4" t="s">
        <v>10377</v>
      </c>
      <c r="Z100" s="4" t="s">
        <v>134</v>
      </c>
      <c r="AA100" s="4" t="s">
        <v>135</v>
      </c>
      <c r="AB100" s="4" t="s">
        <v>136</v>
      </c>
      <c r="AC100" s="4" t="s">
        <v>137</v>
      </c>
      <c r="AD100" s="4" t="s">
        <v>10378</v>
      </c>
      <c r="AE100" s="4" t="s">
        <v>140</v>
      </c>
      <c r="AF100" s="4" t="s">
        <v>116</v>
      </c>
      <c r="AG100" s="4" t="s">
        <v>11283</v>
      </c>
      <c r="AH100" s="4" t="s">
        <v>76</v>
      </c>
      <c r="AI100" s="4" t="s">
        <v>11284</v>
      </c>
      <c r="AJ100" s="4" t="s">
        <v>4851</v>
      </c>
      <c r="AK100" s="4" t="s">
        <v>752</v>
      </c>
      <c r="AL100" s="4" t="s">
        <v>11285</v>
      </c>
      <c r="AM100" s="4" t="s">
        <v>805</v>
      </c>
      <c r="AN100" s="4" t="s">
        <v>1554</v>
      </c>
      <c r="AO100" s="4" t="s">
        <v>2831</v>
      </c>
      <c r="AP100" s="4" t="s">
        <v>6057</v>
      </c>
      <c r="AQ100" s="4" t="s">
        <v>3660</v>
      </c>
      <c r="AR100" s="4" t="s">
        <v>3661</v>
      </c>
      <c r="AS100" s="4" t="s">
        <v>3662</v>
      </c>
      <c r="AT100" s="4" t="s">
        <v>5431</v>
      </c>
      <c r="AU100" s="4" t="s">
        <v>3664</v>
      </c>
      <c r="AV100" s="4" t="s">
        <v>3665</v>
      </c>
      <c r="AW100" s="4" t="s">
        <v>3666</v>
      </c>
      <c r="AX100" s="4" t="s">
        <v>3667</v>
      </c>
      <c r="AY100" s="4" t="s">
        <v>11286</v>
      </c>
      <c r="AZ100" s="4" t="s">
        <v>10648</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11287</v>
      </c>
      <c r="B101" s="4" t="s">
        <v>112</v>
      </c>
      <c r="C101" s="35">
        <v>20241220</v>
      </c>
      <c r="D101" s="4" t="s">
        <v>11288</v>
      </c>
      <c r="E101" s="4" t="s">
        <v>11289</v>
      </c>
      <c r="F101" s="4" t="s">
        <v>4562</v>
      </c>
      <c r="G101" s="4" t="s">
        <v>116</v>
      </c>
      <c r="H101" s="4" t="s">
        <v>4563</v>
      </c>
      <c r="I101" s="4" t="s">
        <v>11290</v>
      </c>
      <c r="J101" s="35">
        <v>24312</v>
      </c>
      <c r="K101" s="4" t="s">
        <v>112</v>
      </c>
      <c r="L101" s="4" t="s">
        <v>122</v>
      </c>
      <c r="M101" s="4" t="s">
        <v>122</v>
      </c>
      <c r="N101" s="4" t="s">
        <v>11291</v>
      </c>
      <c r="O101" s="4" t="s">
        <v>116</v>
      </c>
      <c r="P101" s="4" t="s">
        <v>126</v>
      </c>
      <c r="Q101" s="4" t="s">
        <v>112</v>
      </c>
      <c r="R101" s="35">
        <v>2021</v>
      </c>
      <c r="S101" s="4" t="s">
        <v>127</v>
      </c>
      <c r="T101" s="4" t="s">
        <v>10464</v>
      </c>
      <c r="U101" s="4" t="s">
        <v>10374</v>
      </c>
      <c r="V101" s="4" t="s">
        <v>10375</v>
      </c>
      <c r="W101" s="4" t="s">
        <v>131</v>
      </c>
      <c r="X101" s="4" t="s">
        <v>10376</v>
      </c>
      <c r="Y101" s="4" t="s">
        <v>10377</v>
      </c>
      <c r="Z101" s="4" t="s">
        <v>134</v>
      </c>
      <c r="AA101" s="4" t="s">
        <v>135</v>
      </c>
      <c r="AB101" s="4" t="s">
        <v>136</v>
      </c>
      <c r="AC101" s="4" t="s">
        <v>137</v>
      </c>
      <c r="AD101" s="4" t="s">
        <v>10378</v>
      </c>
      <c r="AE101" s="4" t="s">
        <v>140</v>
      </c>
      <c r="AF101" s="4" t="s">
        <v>116</v>
      </c>
      <c r="AG101" s="4" t="s">
        <v>11292</v>
      </c>
      <c r="AH101" s="4" t="s">
        <v>76</v>
      </c>
      <c r="AI101" s="4" t="s">
        <v>11293</v>
      </c>
      <c r="AJ101" s="4" t="s">
        <v>2195</v>
      </c>
      <c r="AK101" s="4" t="s">
        <v>4355</v>
      </c>
      <c r="AL101" s="4" t="s">
        <v>3660</v>
      </c>
      <c r="AM101" s="4" t="s">
        <v>3661</v>
      </c>
      <c r="AN101" s="4" t="s">
        <v>3662</v>
      </c>
      <c r="AO101" s="4" t="s">
        <v>3663</v>
      </c>
      <c r="AP101" s="4" t="s">
        <v>3664</v>
      </c>
      <c r="AQ101" s="4" t="s">
        <v>5432</v>
      </c>
      <c r="AR101" s="4" t="s">
        <v>3665</v>
      </c>
      <c r="AS101" s="4" t="s">
        <v>3666</v>
      </c>
      <c r="AT101" s="4" t="s">
        <v>3667</v>
      </c>
      <c r="AU101" s="4" t="s">
        <v>11294</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11295</v>
      </c>
      <c r="B102" s="4" t="s">
        <v>112</v>
      </c>
      <c r="C102" s="35">
        <v>20241220</v>
      </c>
      <c r="D102" s="4" t="s">
        <v>6853</v>
      </c>
      <c r="E102" s="4" t="s">
        <v>11296</v>
      </c>
      <c r="F102" s="4" t="s">
        <v>11176</v>
      </c>
      <c r="G102" s="4" t="s">
        <v>116</v>
      </c>
      <c r="H102" s="4" t="s">
        <v>11177</v>
      </c>
      <c r="I102" s="4" t="s">
        <v>11297</v>
      </c>
      <c r="J102" s="35">
        <v>20719</v>
      </c>
      <c r="K102" s="4" t="s">
        <v>112</v>
      </c>
      <c r="L102" s="4" t="s">
        <v>122</v>
      </c>
      <c r="M102" s="4" t="s">
        <v>122</v>
      </c>
      <c r="N102" s="4" t="s">
        <v>11298</v>
      </c>
      <c r="O102" s="4" t="s">
        <v>116</v>
      </c>
      <c r="P102" s="4" t="s">
        <v>126</v>
      </c>
      <c r="Q102" s="4" t="s">
        <v>112</v>
      </c>
      <c r="R102" s="35">
        <v>2021</v>
      </c>
      <c r="S102" s="4" t="s">
        <v>127</v>
      </c>
      <c r="T102" s="4" t="s">
        <v>10464</v>
      </c>
      <c r="U102" s="4" t="s">
        <v>10374</v>
      </c>
      <c r="V102" s="4" t="s">
        <v>10375</v>
      </c>
      <c r="W102" s="4" t="s">
        <v>131</v>
      </c>
      <c r="X102" s="4" t="s">
        <v>10376</v>
      </c>
      <c r="Y102" s="4" t="s">
        <v>10377</v>
      </c>
      <c r="Z102" s="4" t="s">
        <v>134</v>
      </c>
      <c r="AA102" s="4" t="s">
        <v>135</v>
      </c>
      <c r="AB102" s="4" t="s">
        <v>136</v>
      </c>
      <c r="AC102" s="4" t="s">
        <v>137</v>
      </c>
      <c r="AD102" s="4" t="s">
        <v>10378</v>
      </c>
      <c r="AE102" s="4" t="s">
        <v>140</v>
      </c>
      <c r="AF102" s="4" t="s">
        <v>116</v>
      </c>
      <c r="AG102" s="4" t="s">
        <v>11299</v>
      </c>
      <c r="AH102" s="4" t="s">
        <v>76</v>
      </c>
      <c r="AI102" s="4" t="s">
        <v>11300</v>
      </c>
      <c r="AJ102" s="4" t="s">
        <v>998</v>
      </c>
      <c r="AK102" s="4" t="s">
        <v>11301</v>
      </c>
      <c r="AL102" s="4" t="s">
        <v>11184</v>
      </c>
      <c r="AM102" s="4" t="s">
        <v>11302</v>
      </c>
      <c r="AN102" s="4" t="s">
        <v>11186</v>
      </c>
      <c r="AO102" s="4" t="s">
        <v>11303</v>
      </c>
      <c r="AP102" s="4" t="s">
        <v>6478</v>
      </c>
      <c r="AQ102" s="4" t="s">
        <v>5045</v>
      </c>
      <c r="AR102" s="4" t="s">
        <v>3004</v>
      </c>
      <c r="AS102" s="4" t="s">
        <v>11304</v>
      </c>
      <c r="AT102" s="4" t="s">
        <v>3660</v>
      </c>
      <c r="AU102" s="4" t="s">
        <v>3661</v>
      </c>
      <c r="AV102" s="4" t="s">
        <v>3662</v>
      </c>
      <c r="AW102" s="4" t="s">
        <v>5431</v>
      </c>
      <c r="AX102" s="4" t="s">
        <v>3664</v>
      </c>
      <c r="AY102" s="4" t="s">
        <v>3665</v>
      </c>
      <c r="AZ102" s="4" t="s">
        <v>3666</v>
      </c>
      <c r="BA102" s="4" t="s">
        <v>3667</v>
      </c>
      <c r="BB102" s="4" t="s">
        <v>10648</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11305</v>
      </c>
      <c r="B103" s="4" t="s">
        <v>112</v>
      </c>
      <c r="C103" s="35">
        <v>20241220</v>
      </c>
      <c r="D103" s="4" t="s">
        <v>11306</v>
      </c>
      <c r="E103" s="4" t="s">
        <v>11307</v>
      </c>
      <c r="F103" s="4" t="s">
        <v>446</v>
      </c>
      <c r="G103" s="4" t="s">
        <v>116</v>
      </c>
      <c r="H103" s="4" t="s">
        <v>447</v>
      </c>
      <c r="I103" s="4" t="s">
        <v>11308</v>
      </c>
      <c r="J103" s="35">
        <v>23950</v>
      </c>
      <c r="K103" s="4" t="s">
        <v>112</v>
      </c>
      <c r="L103" s="4" t="s">
        <v>122</v>
      </c>
      <c r="M103" s="4" t="s">
        <v>122</v>
      </c>
      <c r="N103" s="4" t="s">
        <v>11309</v>
      </c>
      <c r="O103" s="4" t="s">
        <v>116</v>
      </c>
      <c r="P103" s="4" t="s">
        <v>126</v>
      </c>
      <c r="Q103" s="4" t="s">
        <v>112</v>
      </c>
      <c r="R103" s="35">
        <v>2021</v>
      </c>
      <c r="S103" s="4" t="s">
        <v>127</v>
      </c>
      <c r="T103" s="4" t="s">
        <v>10464</v>
      </c>
      <c r="U103" s="4" t="s">
        <v>10374</v>
      </c>
      <c r="V103" s="4" t="s">
        <v>10375</v>
      </c>
      <c r="W103" s="4" t="s">
        <v>131</v>
      </c>
      <c r="X103" s="4" t="s">
        <v>10376</v>
      </c>
      <c r="Y103" s="4" t="s">
        <v>10377</v>
      </c>
      <c r="Z103" s="4" t="s">
        <v>134</v>
      </c>
      <c r="AA103" s="4" t="s">
        <v>135</v>
      </c>
      <c r="AB103" s="4" t="s">
        <v>136</v>
      </c>
      <c r="AC103" s="4" t="s">
        <v>137</v>
      </c>
      <c r="AD103" s="4" t="s">
        <v>10378</v>
      </c>
      <c r="AE103" s="4" t="s">
        <v>140</v>
      </c>
      <c r="AF103" s="4" t="s">
        <v>116</v>
      </c>
      <c r="AG103" s="4" t="s">
        <v>11310</v>
      </c>
      <c r="AH103" s="4" t="s">
        <v>76</v>
      </c>
      <c r="AI103" s="4" t="s">
        <v>11311</v>
      </c>
      <c r="AJ103" s="4" t="s">
        <v>11312</v>
      </c>
      <c r="AK103" s="4" t="s">
        <v>11313</v>
      </c>
      <c r="AL103" s="4" t="s">
        <v>11314</v>
      </c>
      <c r="AM103" s="4" t="s">
        <v>1200</v>
      </c>
      <c r="AN103" s="4" t="s">
        <v>11315</v>
      </c>
      <c r="AO103" s="4" t="s">
        <v>11316</v>
      </c>
      <c r="AP103" s="4" t="s">
        <v>11317</v>
      </c>
      <c r="AQ103" s="4" t="s">
        <v>11318</v>
      </c>
      <c r="AR103" s="4" t="s">
        <v>3660</v>
      </c>
      <c r="AS103" s="4" t="s">
        <v>3661</v>
      </c>
      <c r="AT103" s="4" t="s">
        <v>3662</v>
      </c>
      <c r="AU103" s="4" t="s">
        <v>5431</v>
      </c>
      <c r="AV103" s="4" t="s">
        <v>3664</v>
      </c>
      <c r="AW103" s="4" t="s">
        <v>3665</v>
      </c>
      <c r="AX103" s="4" t="s">
        <v>3666</v>
      </c>
      <c r="AY103" s="4" t="s">
        <v>3667</v>
      </c>
      <c r="AZ103" s="4" t="s">
        <v>10648</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11319</v>
      </c>
      <c r="B104" s="4" t="s">
        <v>112</v>
      </c>
      <c r="C104" s="35">
        <v>20241220</v>
      </c>
      <c r="D104" s="4" t="s">
        <v>11306</v>
      </c>
      <c r="E104" s="4" t="s">
        <v>11320</v>
      </c>
      <c r="F104" s="4" t="s">
        <v>446</v>
      </c>
      <c r="G104" s="4" t="s">
        <v>116</v>
      </c>
      <c r="H104" s="4" t="s">
        <v>447</v>
      </c>
      <c r="I104" s="4" t="s">
        <v>11321</v>
      </c>
      <c r="J104" s="35">
        <v>12840</v>
      </c>
      <c r="K104" s="4" t="s">
        <v>112</v>
      </c>
      <c r="L104" s="4" t="s">
        <v>122</v>
      </c>
      <c r="M104" s="4" t="s">
        <v>122</v>
      </c>
      <c r="N104" s="4" t="s">
        <v>11322</v>
      </c>
      <c r="O104" s="4" t="s">
        <v>116</v>
      </c>
      <c r="P104" s="4" t="s">
        <v>126</v>
      </c>
      <c r="Q104" s="4" t="s">
        <v>112</v>
      </c>
      <c r="R104" s="35">
        <v>2021</v>
      </c>
      <c r="S104" s="4" t="s">
        <v>127</v>
      </c>
      <c r="T104" s="4" t="s">
        <v>10464</v>
      </c>
      <c r="U104" s="4" t="s">
        <v>10374</v>
      </c>
      <c r="V104" s="4" t="s">
        <v>10375</v>
      </c>
      <c r="W104" s="4" t="s">
        <v>131</v>
      </c>
      <c r="X104" s="4" t="s">
        <v>10376</v>
      </c>
      <c r="Y104" s="4" t="s">
        <v>10377</v>
      </c>
      <c r="Z104" s="4" t="s">
        <v>134</v>
      </c>
      <c r="AA104" s="4" t="s">
        <v>135</v>
      </c>
      <c r="AB104" s="4" t="s">
        <v>136</v>
      </c>
      <c r="AC104" s="4" t="s">
        <v>137</v>
      </c>
      <c r="AD104" s="4" t="s">
        <v>10378</v>
      </c>
      <c r="AE104" s="4" t="s">
        <v>140</v>
      </c>
      <c r="AF104" s="4" t="s">
        <v>116</v>
      </c>
      <c r="AG104" s="4" t="s">
        <v>11323</v>
      </c>
      <c r="AH104" s="4" t="s">
        <v>76</v>
      </c>
      <c r="AI104" s="4" t="s">
        <v>3660</v>
      </c>
      <c r="AJ104" s="4" t="s">
        <v>3661</v>
      </c>
      <c r="AK104" s="4" t="s">
        <v>3662</v>
      </c>
      <c r="AL104" s="4" t="s">
        <v>3663</v>
      </c>
      <c r="AM104" s="4" t="s">
        <v>3664</v>
      </c>
      <c r="AN104" s="4" t="s">
        <v>3665</v>
      </c>
      <c r="AO104" s="4" t="s">
        <v>3666</v>
      </c>
      <c r="AP104" s="4" t="s">
        <v>3667</v>
      </c>
      <c r="AQ104" s="4" t="s">
        <v>10648</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11324</v>
      </c>
      <c r="B105" s="4" t="s">
        <v>112</v>
      </c>
      <c r="C105" s="35">
        <v>20241220</v>
      </c>
      <c r="D105" s="4" t="s">
        <v>11325</v>
      </c>
      <c r="E105" s="4" t="s">
        <v>11326</v>
      </c>
      <c r="F105" s="4" t="s">
        <v>11327</v>
      </c>
      <c r="G105" s="4" t="s">
        <v>116</v>
      </c>
      <c r="H105" s="4" t="s">
        <v>11328</v>
      </c>
      <c r="I105" s="4" t="s">
        <v>11329</v>
      </c>
      <c r="J105" s="35">
        <v>30457</v>
      </c>
      <c r="K105" s="4" t="s">
        <v>112</v>
      </c>
      <c r="L105" s="4" t="s">
        <v>122</v>
      </c>
      <c r="M105" s="4" t="s">
        <v>122</v>
      </c>
      <c r="N105" s="4" t="s">
        <v>11330</v>
      </c>
      <c r="O105" s="4" t="s">
        <v>116</v>
      </c>
      <c r="P105" s="4" t="s">
        <v>126</v>
      </c>
      <c r="Q105" s="4" t="s">
        <v>112</v>
      </c>
      <c r="R105" s="35">
        <v>2021</v>
      </c>
      <c r="S105" s="4" t="s">
        <v>127</v>
      </c>
      <c r="T105" s="4" t="s">
        <v>10464</v>
      </c>
      <c r="U105" s="4" t="s">
        <v>10374</v>
      </c>
      <c r="V105" s="4" t="s">
        <v>10375</v>
      </c>
      <c r="W105" s="4" t="s">
        <v>131</v>
      </c>
      <c r="X105" s="4" t="s">
        <v>10376</v>
      </c>
      <c r="Y105" s="4" t="s">
        <v>10377</v>
      </c>
      <c r="Z105" s="4" t="s">
        <v>134</v>
      </c>
      <c r="AA105" s="4" t="s">
        <v>135</v>
      </c>
      <c r="AB105" s="4" t="s">
        <v>136</v>
      </c>
      <c r="AC105" s="4" t="s">
        <v>137</v>
      </c>
      <c r="AD105" s="4" t="s">
        <v>10378</v>
      </c>
      <c r="AE105" s="4" t="s">
        <v>140</v>
      </c>
      <c r="AF105" s="4" t="s">
        <v>116</v>
      </c>
      <c r="AG105" s="4" t="s">
        <v>11331</v>
      </c>
      <c r="AH105" s="4" t="s">
        <v>76</v>
      </c>
      <c r="AI105" s="4" t="s">
        <v>4469</v>
      </c>
      <c r="AJ105" s="4" t="s">
        <v>1832</v>
      </c>
      <c r="AK105" s="4" t="s">
        <v>2773</v>
      </c>
      <c r="AL105" s="4" t="s">
        <v>3113</v>
      </c>
      <c r="AM105" s="4" t="s">
        <v>3660</v>
      </c>
      <c r="AN105" s="4" t="s">
        <v>3661</v>
      </c>
      <c r="AO105" s="4" t="s">
        <v>3662</v>
      </c>
      <c r="AP105" s="4" t="s">
        <v>5431</v>
      </c>
      <c r="AQ105" s="4" t="s">
        <v>3664</v>
      </c>
      <c r="AR105" s="4" t="s">
        <v>3665</v>
      </c>
      <c r="AS105" s="4" t="s">
        <v>3666</v>
      </c>
      <c r="AT105" s="4" t="s">
        <v>3667</v>
      </c>
      <c r="AU105" s="4" t="s">
        <v>1011</v>
      </c>
      <c r="AV105" s="4" t="s">
        <v>10648</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11332</v>
      </c>
      <c r="B106" s="4" t="s">
        <v>112</v>
      </c>
      <c r="C106" s="35">
        <v>20241220</v>
      </c>
      <c r="D106" s="4" t="s">
        <v>2577</v>
      </c>
      <c r="E106" s="4" t="s">
        <v>11333</v>
      </c>
      <c r="F106" s="4" t="s">
        <v>11334</v>
      </c>
      <c r="G106" s="4" t="s">
        <v>116</v>
      </c>
      <c r="H106" s="4" t="s">
        <v>11335</v>
      </c>
      <c r="I106" s="4" t="s">
        <v>11336</v>
      </c>
      <c r="J106" s="35">
        <v>24732</v>
      </c>
      <c r="K106" s="4" t="s">
        <v>112</v>
      </c>
      <c r="L106" s="4" t="s">
        <v>122</v>
      </c>
      <c r="M106" s="4" t="s">
        <v>122</v>
      </c>
      <c r="N106" s="4" t="s">
        <v>11337</v>
      </c>
      <c r="O106" s="4" t="s">
        <v>116</v>
      </c>
      <c r="P106" s="4" t="s">
        <v>126</v>
      </c>
      <c r="Q106" s="4" t="s">
        <v>112</v>
      </c>
      <c r="R106" s="35">
        <v>2021</v>
      </c>
      <c r="S106" s="4" t="s">
        <v>127</v>
      </c>
      <c r="T106" s="4" t="s">
        <v>10464</v>
      </c>
      <c r="U106" s="4" t="s">
        <v>10374</v>
      </c>
      <c r="V106" s="4" t="s">
        <v>10375</v>
      </c>
      <c r="W106" s="4" t="s">
        <v>131</v>
      </c>
      <c r="X106" s="4" t="s">
        <v>10376</v>
      </c>
      <c r="Y106" s="4" t="s">
        <v>10377</v>
      </c>
      <c r="Z106" s="4" t="s">
        <v>134</v>
      </c>
      <c r="AA106" s="4" t="s">
        <v>135</v>
      </c>
      <c r="AB106" s="4" t="s">
        <v>136</v>
      </c>
      <c r="AC106" s="4" t="s">
        <v>137</v>
      </c>
      <c r="AD106" s="4" t="s">
        <v>10378</v>
      </c>
      <c r="AE106" s="4" t="s">
        <v>140</v>
      </c>
      <c r="AF106" s="4" t="s">
        <v>116</v>
      </c>
      <c r="AG106" s="4" t="s">
        <v>11338</v>
      </c>
      <c r="AH106" s="4" t="s">
        <v>76</v>
      </c>
      <c r="AI106" s="4" t="s">
        <v>11339</v>
      </c>
      <c r="AJ106" s="4" t="s">
        <v>11340</v>
      </c>
      <c r="AK106" s="4" t="s">
        <v>11341</v>
      </c>
      <c r="AL106" s="4" t="s">
        <v>11342</v>
      </c>
      <c r="AM106" s="4" t="s">
        <v>11343</v>
      </c>
      <c r="AN106" s="4" t="s">
        <v>3660</v>
      </c>
      <c r="AO106" s="4" t="s">
        <v>3661</v>
      </c>
      <c r="AP106" s="4" t="s">
        <v>3662</v>
      </c>
      <c r="AQ106" s="4" t="s">
        <v>5431</v>
      </c>
      <c r="AR106" s="4" t="s">
        <v>3664</v>
      </c>
      <c r="AS106" s="4" t="s">
        <v>3665</v>
      </c>
      <c r="AT106" s="4" t="s">
        <v>3666</v>
      </c>
      <c r="AU106" s="4" t="s">
        <v>3667</v>
      </c>
      <c r="AV106" s="4" t="s">
        <v>10648</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11344</v>
      </c>
      <c r="B107" s="4" t="s">
        <v>112</v>
      </c>
      <c r="C107" s="35">
        <v>20241220</v>
      </c>
      <c r="D107" s="4" t="s">
        <v>11345</v>
      </c>
      <c r="E107" s="4" t="s">
        <v>11346</v>
      </c>
      <c r="F107" s="4" t="s">
        <v>11347</v>
      </c>
      <c r="G107" s="4" t="s">
        <v>116</v>
      </c>
      <c r="H107" s="4" t="s">
        <v>11348</v>
      </c>
      <c r="I107" s="4" t="s">
        <v>11349</v>
      </c>
      <c r="J107" s="35">
        <v>12733</v>
      </c>
      <c r="K107" s="4" t="s">
        <v>112</v>
      </c>
      <c r="L107" s="4" t="s">
        <v>122</v>
      </c>
      <c r="M107" s="4" t="s">
        <v>122</v>
      </c>
      <c r="N107" s="4" t="s">
        <v>11350</v>
      </c>
      <c r="O107" s="4" t="s">
        <v>116</v>
      </c>
      <c r="P107" s="4" t="s">
        <v>126</v>
      </c>
      <c r="Q107" s="4" t="s">
        <v>112</v>
      </c>
      <c r="R107" s="35">
        <v>2021</v>
      </c>
      <c r="S107" s="4" t="s">
        <v>127</v>
      </c>
      <c r="T107" s="4" t="s">
        <v>10464</v>
      </c>
      <c r="U107" s="4" t="s">
        <v>10374</v>
      </c>
      <c r="V107" s="4" t="s">
        <v>10375</v>
      </c>
      <c r="W107" s="4" t="s">
        <v>131</v>
      </c>
      <c r="X107" s="4" t="s">
        <v>10376</v>
      </c>
      <c r="Y107" s="4" t="s">
        <v>10377</v>
      </c>
      <c r="Z107" s="4" t="s">
        <v>134</v>
      </c>
      <c r="AA107" s="4" t="s">
        <v>135</v>
      </c>
      <c r="AB107" s="4" t="s">
        <v>136</v>
      </c>
      <c r="AC107" s="4" t="s">
        <v>137</v>
      </c>
      <c r="AD107" s="4" t="s">
        <v>10378</v>
      </c>
      <c r="AE107" s="4" t="s">
        <v>140</v>
      </c>
      <c r="AF107" s="4" t="s">
        <v>116</v>
      </c>
      <c r="AG107" s="4" t="s">
        <v>11351</v>
      </c>
      <c r="AH107" s="4" t="s">
        <v>76</v>
      </c>
      <c r="AI107" s="4" t="s">
        <v>11352</v>
      </c>
      <c r="AJ107" s="4" t="s">
        <v>11353</v>
      </c>
      <c r="AK107" s="4" t="s">
        <v>11354</v>
      </c>
      <c r="AL107" s="4" t="s">
        <v>11355</v>
      </c>
      <c r="AM107" s="4" t="s">
        <v>11356</v>
      </c>
      <c r="AN107" s="4" t="s">
        <v>3660</v>
      </c>
      <c r="AO107" s="4" t="s">
        <v>3661</v>
      </c>
      <c r="AP107" s="4" t="s">
        <v>3662</v>
      </c>
      <c r="AQ107" s="4" t="s">
        <v>5431</v>
      </c>
      <c r="AR107" s="4" t="s">
        <v>3664</v>
      </c>
      <c r="AS107" s="4" t="s">
        <v>3665</v>
      </c>
      <c r="AT107" s="4" t="s">
        <v>3666</v>
      </c>
      <c r="AU107" s="4" t="s">
        <v>3667</v>
      </c>
      <c r="AV107" s="4" t="s">
        <v>10648</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11357</v>
      </c>
      <c r="B108" s="4" t="s">
        <v>112</v>
      </c>
      <c r="C108" s="35">
        <v>20241220</v>
      </c>
      <c r="D108" s="4" t="s">
        <v>2125</v>
      </c>
      <c r="E108" s="4" t="s">
        <v>11358</v>
      </c>
      <c r="F108" s="4" t="s">
        <v>2127</v>
      </c>
      <c r="G108" s="4" t="s">
        <v>116</v>
      </c>
      <c r="H108" s="4" t="s">
        <v>2128</v>
      </c>
      <c r="I108" s="4" t="s">
        <v>11359</v>
      </c>
      <c r="J108" s="35">
        <v>31213</v>
      </c>
      <c r="K108" s="4" t="s">
        <v>112</v>
      </c>
      <c r="L108" s="4" t="s">
        <v>122</v>
      </c>
      <c r="M108" s="4" t="s">
        <v>122</v>
      </c>
      <c r="N108" s="4" t="s">
        <v>11360</v>
      </c>
      <c r="O108" s="4" t="s">
        <v>116</v>
      </c>
      <c r="P108" s="4" t="s">
        <v>126</v>
      </c>
      <c r="Q108" s="4" t="s">
        <v>112</v>
      </c>
      <c r="R108" s="35">
        <v>2021</v>
      </c>
      <c r="S108" s="4" t="s">
        <v>127</v>
      </c>
      <c r="T108" s="4" t="s">
        <v>10464</v>
      </c>
      <c r="U108" s="4" t="s">
        <v>10374</v>
      </c>
      <c r="V108" s="4" t="s">
        <v>10375</v>
      </c>
      <c r="W108" s="4" t="s">
        <v>131</v>
      </c>
      <c r="X108" s="4" t="s">
        <v>10376</v>
      </c>
      <c r="Y108" s="4" t="s">
        <v>10377</v>
      </c>
      <c r="Z108" s="4" t="s">
        <v>134</v>
      </c>
      <c r="AA108" s="4" t="s">
        <v>135</v>
      </c>
      <c r="AB108" s="4" t="s">
        <v>136</v>
      </c>
      <c r="AC108" s="4" t="s">
        <v>137</v>
      </c>
      <c r="AD108" s="4" t="s">
        <v>10378</v>
      </c>
      <c r="AE108" s="4" t="s">
        <v>140</v>
      </c>
      <c r="AF108" s="4" t="s">
        <v>116</v>
      </c>
      <c r="AG108" s="4" t="s">
        <v>11361</v>
      </c>
      <c r="AH108" s="4" t="s">
        <v>76</v>
      </c>
      <c r="AI108" s="4" t="s">
        <v>1634</v>
      </c>
      <c r="AJ108" s="4" t="s">
        <v>11362</v>
      </c>
      <c r="AK108" s="4" t="s">
        <v>11363</v>
      </c>
      <c r="AL108" s="4" t="s">
        <v>2136</v>
      </c>
      <c r="AM108" s="4" t="s">
        <v>11364</v>
      </c>
      <c r="AN108" s="4" t="s">
        <v>11365</v>
      </c>
      <c r="AO108" s="4" t="s">
        <v>2833</v>
      </c>
      <c r="AP108" s="4" t="s">
        <v>3660</v>
      </c>
      <c r="AQ108" s="4" t="s">
        <v>3661</v>
      </c>
      <c r="AR108" s="4" t="s">
        <v>3662</v>
      </c>
      <c r="AS108" s="4" t="s">
        <v>5431</v>
      </c>
      <c r="AT108" s="4" t="s">
        <v>3664</v>
      </c>
      <c r="AU108" s="4" t="s">
        <v>3665</v>
      </c>
      <c r="AV108" s="4" t="s">
        <v>3666</v>
      </c>
      <c r="AW108" s="4" t="s">
        <v>3667</v>
      </c>
      <c r="AX108" s="4" t="s">
        <v>10648</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11366</v>
      </c>
      <c r="B109" s="4" t="s">
        <v>112</v>
      </c>
      <c r="C109" s="35">
        <v>20241220</v>
      </c>
      <c r="D109" s="4" t="s">
        <v>1545</v>
      </c>
      <c r="E109" s="4" t="s">
        <v>11367</v>
      </c>
      <c r="F109" s="4" t="s">
        <v>1547</v>
      </c>
      <c r="G109" s="4" t="s">
        <v>116</v>
      </c>
      <c r="H109" s="4" t="s">
        <v>1548</v>
      </c>
      <c r="I109" s="4" t="s">
        <v>11368</v>
      </c>
      <c r="J109" s="35">
        <v>14916</v>
      </c>
      <c r="K109" s="4" t="s">
        <v>112</v>
      </c>
      <c r="L109" s="4" t="s">
        <v>122</v>
      </c>
      <c r="M109" s="4" t="s">
        <v>122</v>
      </c>
      <c r="N109" s="4" t="s">
        <v>11369</v>
      </c>
      <c r="O109" s="4" t="s">
        <v>116</v>
      </c>
      <c r="P109" s="4" t="s">
        <v>126</v>
      </c>
      <c r="Q109" s="4" t="s">
        <v>112</v>
      </c>
      <c r="R109" s="35">
        <v>2021</v>
      </c>
      <c r="S109" s="4" t="s">
        <v>127</v>
      </c>
      <c r="T109" s="4" t="s">
        <v>10464</v>
      </c>
      <c r="U109" s="4" t="s">
        <v>10374</v>
      </c>
      <c r="V109" s="4" t="s">
        <v>10375</v>
      </c>
      <c r="W109" s="4" t="s">
        <v>131</v>
      </c>
      <c r="X109" s="4" t="s">
        <v>10376</v>
      </c>
      <c r="Y109" s="4" t="s">
        <v>10377</v>
      </c>
      <c r="Z109" s="4" t="s">
        <v>134</v>
      </c>
      <c r="AA109" s="4" t="s">
        <v>135</v>
      </c>
      <c r="AB109" s="4" t="s">
        <v>136</v>
      </c>
      <c r="AC109" s="4" t="s">
        <v>137</v>
      </c>
      <c r="AD109" s="4" t="s">
        <v>10378</v>
      </c>
      <c r="AE109" s="4" t="s">
        <v>140</v>
      </c>
      <c r="AF109" s="4" t="s">
        <v>116</v>
      </c>
      <c r="AG109" s="4" t="s">
        <v>11370</v>
      </c>
      <c r="AH109" s="4" t="s">
        <v>76</v>
      </c>
      <c r="AI109" s="4" t="s">
        <v>1552</v>
      </c>
      <c r="AJ109" s="4" t="s">
        <v>3412</v>
      </c>
      <c r="AK109" s="4" t="s">
        <v>805</v>
      </c>
      <c r="AL109" s="4" t="s">
        <v>1554</v>
      </c>
      <c r="AM109" s="4" t="s">
        <v>11371</v>
      </c>
      <c r="AN109" s="4" t="s">
        <v>3414</v>
      </c>
      <c r="AO109" s="4" t="s">
        <v>3660</v>
      </c>
      <c r="AP109" s="4" t="s">
        <v>3661</v>
      </c>
      <c r="AQ109" s="4" t="s">
        <v>3662</v>
      </c>
      <c r="AR109" s="4" t="s">
        <v>5431</v>
      </c>
      <c r="AS109" s="4" t="s">
        <v>3664</v>
      </c>
      <c r="AT109" s="4" t="s">
        <v>3665</v>
      </c>
      <c r="AU109" s="4" t="s">
        <v>3666</v>
      </c>
      <c r="AV109" s="4" t="s">
        <v>3667</v>
      </c>
      <c r="AW109" s="4" t="s">
        <v>11372</v>
      </c>
      <c r="AX109" s="4" t="s">
        <v>10648</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11373</v>
      </c>
      <c r="B110" s="4" t="s">
        <v>112</v>
      </c>
      <c r="C110" s="35">
        <v>20241220</v>
      </c>
      <c r="D110" s="4" t="s">
        <v>11374</v>
      </c>
      <c r="E110" s="4" t="s">
        <v>116</v>
      </c>
      <c r="F110" s="4" t="s">
        <v>10369</v>
      </c>
      <c r="G110" s="4" t="s">
        <v>116</v>
      </c>
      <c r="H110" s="4" t="s">
        <v>10370</v>
      </c>
      <c r="I110" s="4" t="s">
        <v>11375</v>
      </c>
      <c r="J110" s="35">
        <v>32129</v>
      </c>
      <c r="K110" s="4" t="s">
        <v>112</v>
      </c>
      <c r="L110" s="4" t="s">
        <v>122</v>
      </c>
      <c r="M110" s="4" t="s">
        <v>122</v>
      </c>
      <c r="N110" s="4" t="s">
        <v>11376</v>
      </c>
      <c r="O110" s="4" t="s">
        <v>116</v>
      </c>
      <c r="P110" s="4" t="s">
        <v>126</v>
      </c>
      <c r="Q110" s="4" t="s">
        <v>112</v>
      </c>
      <c r="R110" s="35">
        <v>2020</v>
      </c>
      <c r="S110" s="4" t="s">
        <v>127</v>
      </c>
      <c r="T110" s="4" t="s">
        <v>10373</v>
      </c>
      <c r="U110" s="4" t="s">
        <v>10374</v>
      </c>
      <c r="V110" s="4" t="s">
        <v>10375</v>
      </c>
      <c r="W110" s="4" t="s">
        <v>131</v>
      </c>
      <c r="X110" s="4" t="s">
        <v>10376</v>
      </c>
      <c r="Y110" s="4" t="s">
        <v>10377</v>
      </c>
      <c r="Z110" s="4" t="s">
        <v>134</v>
      </c>
      <c r="AA110" s="4" t="s">
        <v>135</v>
      </c>
      <c r="AB110" s="4" t="s">
        <v>136</v>
      </c>
      <c r="AC110" s="4" t="s">
        <v>137</v>
      </c>
      <c r="AD110" s="4" t="s">
        <v>10378</v>
      </c>
      <c r="AE110" s="4" t="s">
        <v>140</v>
      </c>
      <c r="AF110" s="4" t="s">
        <v>116</v>
      </c>
      <c r="AG110" s="4" t="s">
        <v>11377</v>
      </c>
      <c r="AH110" s="4" t="s">
        <v>76</v>
      </c>
      <c r="AI110" s="4" t="s">
        <v>3074</v>
      </c>
      <c r="AJ110" s="4" t="s">
        <v>3075</v>
      </c>
      <c r="AK110" s="4" t="s">
        <v>2466</v>
      </c>
      <c r="AL110" s="4" t="s">
        <v>3076</v>
      </c>
      <c r="AM110" s="4" t="s">
        <v>3077</v>
      </c>
      <c r="AN110" s="4" t="s">
        <v>2004</v>
      </c>
      <c r="AO110" s="4" t="s">
        <v>3078</v>
      </c>
      <c r="AP110" s="4" t="s">
        <v>3079</v>
      </c>
      <c r="AQ110" s="4" t="s">
        <v>3080</v>
      </c>
      <c r="AR110" s="4" t="s">
        <v>7995</v>
      </c>
      <c r="AS110" s="4" t="s">
        <v>2830</v>
      </c>
      <c r="AT110" s="4" t="s">
        <v>3084</v>
      </c>
      <c r="AU110" s="4" t="s">
        <v>3660</v>
      </c>
      <c r="AV110" s="4" t="s">
        <v>3661</v>
      </c>
      <c r="AW110" s="4" t="s">
        <v>3662</v>
      </c>
      <c r="AX110" s="4" t="s">
        <v>3663</v>
      </c>
      <c r="AY110" s="4" t="s">
        <v>3664</v>
      </c>
      <c r="AZ110" s="4" t="s">
        <v>5432</v>
      </c>
      <c r="BA110" s="4" t="s">
        <v>3666</v>
      </c>
      <c r="BB110" s="4" t="s">
        <v>3667</v>
      </c>
      <c r="BC110" s="4" t="s">
        <v>2014</v>
      </c>
      <c r="BD110" s="4" t="s">
        <v>1880</v>
      </c>
      <c r="BE110" s="4" t="s">
        <v>3085</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11378</v>
      </c>
      <c r="B111" s="4" t="s">
        <v>112</v>
      </c>
      <c r="C111" s="35">
        <v>20241220</v>
      </c>
      <c r="D111" s="4" t="s">
        <v>11379</v>
      </c>
      <c r="E111" s="4" t="s">
        <v>116</v>
      </c>
      <c r="F111" s="4" t="s">
        <v>10369</v>
      </c>
      <c r="G111" s="4" t="s">
        <v>116</v>
      </c>
      <c r="H111" s="4" t="s">
        <v>10370</v>
      </c>
      <c r="I111" s="4" t="s">
        <v>11380</v>
      </c>
      <c r="J111" s="35">
        <v>61530</v>
      </c>
      <c r="K111" s="4" t="s">
        <v>112</v>
      </c>
      <c r="L111" s="4" t="s">
        <v>122</v>
      </c>
      <c r="M111" s="4" t="s">
        <v>122</v>
      </c>
      <c r="N111" s="4" t="s">
        <v>11381</v>
      </c>
      <c r="O111" s="4" t="s">
        <v>116</v>
      </c>
      <c r="P111" s="4" t="s">
        <v>126</v>
      </c>
      <c r="Q111" s="4" t="s">
        <v>112</v>
      </c>
      <c r="R111" s="35">
        <v>2020</v>
      </c>
      <c r="S111" s="4" t="s">
        <v>127</v>
      </c>
      <c r="T111" s="4" t="s">
        <v>10373</v>
      </c>
      <c r="U111" s="4" t="s">
        <v>10374</v>
      </c>
      <c r="V111" s="4" t="s">
        <v>10375</v>
      </c>
      <c r="W111" s="4" t="s">
        <v>131</v>
      </c>
      <c r="X111" s="4" t="s">
        <v>10376</v>
      </c>
      <c r="Y111" s="4" t="s">
        <v>10377</v>
      </c>
      <c r="Z111" s="4" t="s">
        <v>134</v>
      </c>
      <c r="AA111" s="4" t="s">
        <v>135</v>
      </c>
      <c r="AB111" s="4" t="s">
        <v>136</v>
      </c>
      <c r="AC111" s="4" t="s">
        <v>137</v>
      </c>
      <c r="AD111" s="4" t="s">
        <v>10378</v>
      </c>
      <c r="AE111" s="4" t="s">
        <v>140</v>
      </c>
      <c r="AF111" s="4" t="s">
        <v>116</v>
      </c>
      <c r="AG111" s="4" t="s">
        <v>11382</v>
      </c>
      <c r="AH111" s="4" t="s">
        <v>76</v>
      </c>
      <c r="AI111" s="4" t="s">
        <v>4119</v>
      </c>
      <c r="AJ111" s="4" t="s">
        <v>2726</v>
      </c>
      <c r="AK111" s="4" t="s">
        <v>2727</v>
      </c>
      <c r="AL111" s="4" t="s">
        <v>771</v>
      </c>
      <c r="AM111" s="4" t="s">
        <v>2728</v>
      </c>
      <c r="AN111" s="4" t="s">
        <v>2729</v>
      </c>
      <c r="AO111" s="4" t="s">
        <v>4121</v>
      </c>
      <c r="AP111" s="4" t="s">
        <v>2730</v>
      </c>
      <c r="AQ111" s="4" t="s">
        <v>4122</v>
      </c>
      <c r="AR111" s="4" t="s">
        <v>4123</v>
      </c>
      <c r="AS111" s="4" t="s">
        <v>4124</v>
      </c>
      <c r="AT111" s="4" t="s">
        <v>2734</v>
      </c>
      <c r="AU111" s="4" t="s">
        <v>2735</v>
      </c>
      <c r="AV111" s="4" t="s">
        <v>3660</v>
      </c>
      <c r="AW111" s="4" t="s">
        <v>3661</v>
      </c>
      <c r="AX111" s="4" t="s">
        <v>3662</v>
      </c>
      <c r="AY111" s="4" t="s">
        <v>3663</v>
      </c>
      <c r="AZ111" s="4" t="s">
        <v>3664</v>
      </c>
      <c r="BA111" s="4" t="s">
        <v>5432</v>
      </c>
      <c r="BB111" s="4" t="s">
        <v>3666</v>
      </c>
      <c r="BC111" s="4" t="s">
        <v>3667</v>
      </c>
      <c r="BD111" s="4" t="s">
        <v>1880</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11383</v>
      </c>
      <c r="B112" s="4" t="s">
        <v>112</v>
      </c>
      <c r="C112" s="35">
        <v>20241220</v>
      </c>
      <c r="D112" s="4" t="s">
        <v>4980</v>
      </c>
      <c r="E112" s="4" t="s">
        <v>11384</v>
      </c>
      <c r="F112" s="4" t="s">
        <v>10369</v>
      </c>
      <c r="G112" s="4" t="s">
        <v>116</v>
      </c>
      <c r="H112" s="4" t="s">
        <v>10370</v>
      </c>
      <c r="I112" s="4" t="s">
        <v>11385</v>
      </c>
      <c r="J112" s="35">
        <v>11208</v>
      </c>
      <c r="K112" s="4" t="s">
        <v>112</v>
      </c>
      <c r="L112" s="4" t="s">
        <v>122</v>
      </c>
      <c r="M112" s="4" t="s">
        <v>122</v>
      </c>
      <c r="N112" s="4" t="s">
        <v>11386</v>
      </c>
      <c r="O112" s="4" t="s">
        <v>116</v>
      </c>
      <c r="P112" s="4" t="s">
        <v>126</v>
      </c>
      <c r="Q112" s="4" t="s">
        <v>112</v>
      </c>
      <c r="R112" s="35">
        <v>2020</v>
      </c>
      <c r="S112" s="4" t="s">
        <v>127</v>
      </c>
      <c r="T112" s="4" t="s">
        <v>10373</v>
      </c>
      <c r="U112" s="4" t="s">
        <v>10374</v>
      </c>
      <c r="V112" s="4" t="s">
        <v>10375</v>
      </c>
      <c r="W112" s="4" t="s">
        <v>131</v>
      </c>
      <c r="X112" s="4" t="s">
        <v>10376</v>
      </c>
      <c r="Y112" s="4" t="s">
        <v>10377</v>
      </c>
      <c r="Z112" s="4" t="s">
        <v>134</v>
      </c>
      <c r="AA112" s="4" t="s">
        <v>135</v>
      </c>
      <c r="AB112" s="4" t="s">
        <v>136</v>
      </c>
      <c r="AC112" s="4" t="s">
        <v>137</v>
      </c>
      <c r="AD112" s="4" t="s">
        <v>10378</v>
      </c>
      <c r="AE112" s="4" t="s">
        <v>140</v>
      </c>
      <c r="AF112" s="4" t="s">
        <v>116</v>
      </c>
      <c r="AG112" s="4" t="s">
        <v>11387</v>
      </c>
      <c r="AH112" s="4" t="s">
        <v>76</v>
      </c>
      <c r="AI112" s="4" t="s">
        <v>11388</v>
      </c>
      <c r="AJ112" s="4" t="s">
        <v>11097</v>
      </c>
      <c r="AK112" s="4" t="s">
        <v>4270</v>
      </c>
      <c r="AL112" s="4" t="s">
        <v>2472</v>
      </c>
      <c r="AM112" s="4" t="s">
        <v>11389</v>
      </c>
      <c r="AN112" s="4" t="s">
        <v>11118</v>
      </c>
      <c r="AO112" s="4" t="s">
        <v>11390</v>
      </c>
      <c r="AP112" s="4" t="s">
        <v>11391</v>
      </c>
      <c r="AQ112" s="4" t="s">
        <v>2138</v>
      </c>
      <c r="AR112" s="4" t="s">
        <v>6055</v>
      </c>
      <c r="AS112" s="4" t="s">
        <v>3044</v>
      </c>
      <c r="AT112" s="4" t="s">
        <v>4273</v>
      </c>
      <c r="AU112" s="4" t="s">
        <v>4274</v>
      </c>
      <c r="AV112" s="4" t="s">
        <v>3660</v>
      </c>
      <c r="AW112" s="4" t="s">
        <v>3661</v>
      </c>
      <c r="AX112" s="4" t="s">
        <v>3662</v>
      </c>
      <c r="AY112" s="4" t="s">
        <v>3663</v>
      </c>
      <c r="AZ112" s="4" t="s">
        <v>3664</v>
      </c>
      <c r="BA112" s="4" t="s">
        <v>5432</v>
      </c>
      <c r="BB112" s="4" t="s">
        <v>3666</v>
      </c>
      <c r="BC112" s="4" t="s">
        <v>3667</v>
      </c>
      <c r="BD112" s="4" t="s">
        <v>4275</v>
      </c>
      <c r="BE112" s="4" t="s">
        <v>11392</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11393</v>
      </c>
      <c r="B113" s="4" t="s">
        <v>112</v>
      </c>
      <c r="C113" s="35">
        <v>20241220</v>
      </c>
      <c r="D113" s="4" t="s">
        <v>11394</v>
      </c>
      <c r="E113" s="4" t="s">
        <v>11395</v>
      </c>
      <c r="F113" s="4" t="s">
        <v>10369</v>
      </c>
      <c r="G113" s="4" t="s">
        <v>116</v>
      </c>
      <c r="H113" s="4" t="s">
        <v>10370</v>
      </c>
      <c r="I113" s="4" t="s">
        <v>11396</v>
      </c>
      <c r="J113" s="35">
        <v>2717</v>
      </c>
      <c r="K113" s="4" t="s">
        <v>112</v>
      </c>
      <c r="L113" s="4" t="s">
        <v>122</v>
      </c>
      <c r="M113" s="4" t="s">
        <v>122</v>
      </c>
      <c r="N113" s="4" t="s">
        <v>11397</v>
      </c>
      <c r="O113" s="4" t="s">
        <v>116</v>
      </c>
      <c r="P113" s="4" t="s">
        <v>126</v>
      </c>
      <c r="Q113" s="4" t="s">
        <v>112</v>
      </c>
      <c r="R113" s="35">
        <v>2020</v>
      </c>
      <c r="S113" s="4" t="s">
        <v>127</v>
      </c>
      <c r="T113" s="4" t="s">
        <v>10373</v>
      </c>
      <c r="U113" s="4" t="s">
        <v>10374</v>
      </c>
      <c r="V113" s="4" t="s">
        <v>10375</v>
      </c>
      <c r="W113" s="4" t="s">
        <v>131</v>
      </c>
      <c r="X113" s="4" t="s">
        <v>10376</v>
      </c>
      <c r="Y113" s="4" t="s">
        <v>10377</v>
      </c>
      <c r="Z113" s="4" t="s">
        <v>134</v>
      </c>
      <c r="AA113" s="4" t="s">
        <v>135</v>
      </c>
      <c r="AB113" s="4" t="s">
        <v>136</v>
      </c>
      <c r="AC113" s="4" t="s">
        <v>137</v>
      </c>
      <c r="AD113" s="4" t="s">
        <v>10378</v>
      </c>
      <c r="AE113" s="4" t="s">
        <v>140</v>
      </c>
      <c r="AF113" s="4" t="s">
        <v>116</v>
      </c>
      <c r="AG113" s="4" t="s">
        <v>11398</v>
      </c>
      <c r="AH113" s="4" t="s">
        <v>76</v>
      </c>
      <c r="AI113" s="4" t="s">
        <v>11399</v>
      </c>
      <c r="AJ113" s="4" t="s">
        <v>3660</v>
      </c>
      <c r="AK113" s="4" t="s">
        <v>3661</v>
      </c>
      <c r="AL113" s="4" t="s">
        <v>3662</v>
      </c>
      <c r="AM113" s="4" t="s">
        <v>5431</v>
      </c>
      <c r="AN113" s="4" t="s">
        <v>3664</v>
      </c>
      <c r="AO113" s="4" t="s">
        <v>3665</v>
      </c>
      <c r="AP113" s="4" t="s">
        <v>3666</v>
      </c>
      <c r="AQ113" s="4" t="s">
        <v>3667</v>
      </c>
      <c r="AR113" s="4" t="s">
        <v>10648</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11400</v>
      </c>
      <c r="B114" s="4" t="s">
        <v>112</v>
      </c>
      <c r="C114" s="35">
        <v>20241220</v>
      </c>
      <c r="D114" s="4" t="s">
        <v>11401</v>
      </c>
      <c r="E114" s="4" t="s">
        <v>11402</v>
      </c>
      <c r="F114" s="4" t="s">
        <v>10369</v>
      </c>
      <c r="G114" s="4" t="s">
        <v>116</v>
      </c>
      <c r="H114" s="4" t="s">
        <v>10370</v>
      </c>
      <c r="I114" s="4" t="s">
        <v>11403</v>
      </c>
      <c r="J114" s="35">
        <v>4952</v>
      </c>
      <c r="K114" s="4" t="s">
        <v>112</v>
      </c>
      <c r="L114" s="4" t="s">
        <v>122</v>
      </c>
      <c r="M114" s="4" t="s">
        <v>122</v>
      </c>
      <c r="N114" s="4" t="s">
        <v>11404</v>
      </c>
      <c r="O114" s="4" t="s">
        <v>116</v>
      </c>
      <c r="P114" s="4" t="s">
        <v>126</v>
      </c>
      <c r="Q114" s="4" t="s">
        <v>112</v>
      </c>
      <c r="R114" s="35">
        <v>2020</v>
      </c>
      <c r="S114" s="4" t="s">
        <v>127</v>
      </c>
      <c r="T114" s="4" t="s">
        <v>10373</v>
      </c>
      <c r="U114" s="4" t="s">
        <v>10374</v>
      </c>
      <c r="V114" s="4" t="s">
        <v>10375</v>
      </c>
      <c r="W114" s="4" t="s">
        <v>131</v>
      </c>
      <c r="X114" s="4" t="s">
        <v>10376</v>
      </c>
      <c r="Y114" s="4" t="s">
        <v>10377</v>
      </c>
      <c r="Z114" s="4" t="s">
        <v>134</v>
      </c>
      <c r="AA114" s="4" t="s">
        <v>135</v>
      </c>
      <c r="AB114" s="4" t="s">
        <v>136</v>
      </c>
      <c r="AC114" s="4" t="s">
        <v>137</v>
      </c>
      <c r="AD114" s="4" t="s">
        <v>10378</v>
      </c>
      <c r="AE114" s="4" t="s">
        <v>140</v>
      </c>
      <c r="AF114" s="4" t="s">
        <v>116</v>
      </c>
      <c r="AG114" s="4" t="s">
        <v>11405</v>
      </c>
      <c r="AH114" s="4" t="s">
        <v>76</v>
      </c>
      <c r="AI114" s="4" t="s">
        <v>116</v>
      </c>
      <c r="AJ114" s="4" t="s">
        <v>116</v>
      </c>
      <c r="AK114" s="4" t="s">
        <v>116</v>
      </c>
      <c r="AL114" s="4" t="s">
        <v>116</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11406</v>
      </c>
      <c r="B115" s="4" t="s">
        <v>112</v>
      </c>
      <c r="C115" s="35">
        <v>20241220</v>
      </c>
      <c r="D115" s="4" t="s">
        <v>11407</v>
      </c>
      <c r="E115" s="4" t="s">
        <v>116</v>
      </c>
      <c r="F115" s="4" t="s">
        <v>10369</v>
      </c>
      <c r="G115" s="4" t="s">
        <v>116</v>
      </c>
      <c r="H115" s="4" t="s">
        <v>10370</v>
      </c>
      <c r="I115" s="4" t="s">
        <v>11408</v>
      </c>
      <c r="J115" s="35">
        <v>5130</v>
      </c>
      <c r="K115" s="4" t="s">
        <v>112</v>
      </c>
      <c r="L115" s="4" t="s">
        <v>122</v>
      </c>
      <c r="M115" s="4" t="s">
        <v>122</v>
      </c>
      <c r="N115" s="4" t="s">
        <v>11409</v>
      </c>
      <c r="O115" s="4" t="s">
        <v>116</v>
      </c>
      <c r="P115" s="4" t="s">
        <v>126</v>
      </c>
      <c r="Q115" s="4" t="s">
        <v>112</v>
      </c>
      <c r="R115" s="35">
        <v>2020</v>
      </c>
      <c r="S115" s="4" t="s">
        <v>127</v>
      </c>
      <c r="T115" s="4" t="s">
        <v>10373</v>
      </c>
      <c r="U115" s="4" t="s">
        <v>10374</v>
      </c>
      <c r="V115" s="4" t="s">
        <v>10375</v>
      </c>
      <c r="W115" s="4" t="s">
        <v>131</v>
      </c>
      <c r="X115" s="4" t="s">
        <v>10376</v>
      </c>
      <c r="Y115" s="4" t="s">
        <v>10377</v>
      </c>
      <c r="Z115" s="4" t="s">
        <v>134</v>
      </c>
      <c r="AA115" s="4" t="s">
        <v>135</v>
      </c>
      <c r="AB115" s="4" t="s">
        <v>136</v>
      </c>
      <c r="AC115" s="4" t="s">
        <v>137</v>
      </c>
      <c r="AD115" s="4" t="s">
        <v>10378</v>
      </c>
      <c r="AE115" s="4" t="s">
        <v>140</v>
      </c>
      <c r="AF115" s="4" t="s">
        <v>116</v>
      </c>
      <c r="AG115" s="4" t="s">
        <v>11410</v>
      </c>
      <c r="AH115" s="4" t="s">
        <v>76</v>
      </c>
      <c r="AI115" s="4" t="s">
        <v>2727</v>
      </c>
      <c r="AJ115" s="4" t="s">
        <v>6017</v>
      </c>
      <c r="AK115" s="4" t="s">
        <v>11411</v>
      </c>
      <c r="AL115" s="4" t="s">
        <v>2136</v>
      </c>
      <c r="AM115" s="4" t="s">
        <v>11412</v>
      </c>
      <c r="AN115" s="4" t="s">
        <v>11413</v>
      </c>
      <c r="AO115" s="4" t="s">
        <v>4991</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11414</v>
      </c>
      <c r="B116" s="4" t="s">
        <v>112</v>
      </c>
      <c r="C116" s="35">
        <v>20241220</v>
      </c>
      <c r="D116" s="4" t="s">
        <v>11415</v>
      </c>
      <c r="E116" s="4" t="s">
        <v>11416</v>
      </c>
      <c r="F116" s="4" t="s">
        <v>10369</v>
      </c>
      <c r="G116" s="4" t="s">
        <v>116</v>
      </c>
      <c r="H116" s="4" t="s">
        <v>10370</v>
      </c>
      <c r="I116" s="4" t="s">
        <v>11417</v>
      </c>
      <c r="J116" s="35">
        <v>4521</v>
      </c>
      <c r="K116" s="4" t="s">
        <v>112</v>
      </c>
      <c r="L116" s="4" t="s">
        <v>122</v>
      </c>
      <c r="M116" s="4" t="s">
        <v>122</v>
      </c>
      <c r="N116" s="4" t="s">
        <v>11418</v>
      </c>
      <c r="O116" s="4" t="s">
        <v>116</v>
      </c>
      <c r="P116" s="4" t="s">
        <v>126</v>
      </c>
      <c r="Q116" s="4" t="s">
        <v>112</v>
      </c>
      <c r="R116" s="35">
        <v>2020</v>
      </c>
      <c r="S116" s="4" t="s">
        <v>127</v>
      </c>
      <c r="T116" s="4" t="s">
        <v>10373</v>
      </c>
      <c r="U116" s="4" t="s">
        <v>10374</v>
      </c>
      <c r="V116" s="4" t="s">
        <v>10375</v>
      </c>
      <c r="W116" s="4" t="s">
        <v>131</v>
      </c>
      <c r="X116" s="4" t="s">
        <v>10376</v>
      </c>
      <c r="Y116" s="4" t="s">
        <v>10377</v>
      </c>
      <c r="Z116" s="4" t="s">
        <v>134</v>
      </c>
      <c r="AA116" s="4" t="s">
        <v>135</v>
      </c>
      <c r="AB116" s="4" t="s">
        <v>136</v>
      </c>
      <c r="AC116" s="4" t="s">
        <v>137</v>
      </c>
      <c r="AD116" s="4" t="s">
        <v>10378</v>
      </c>
      <c r="AE116" s="4" t="s">
        <v>140</v>
      </c>
      <c r="AF116" s="4" t="s">
        <v>116</v>
      </c>
      <c r="AG116" s="4" t="s">
        <v>11419</v>
      </c>
      <c r="AH116" s="4" t="s">
        <v>76</v>
      </c>
      <c r="AI116" s="4" t="s">
        <v>6017</v>
      </c>
      <c r="AJ116" s="4" t="s">
        <v>1618</v>
      </c>
      <c r="AK116" s="4" t="s">
        <v>11420</v>
      </c>
      <c r="AL116" s="4" t="s">
        <v>3660</v>
      </c>
      <c r="AM116" s="4" t="s">
        <v>3661</v>
      </c>
      <c r="AN116" s="4" t="s">
        <v>3662</v>
      </c>
      <c r="AO116" s="4" t="s">
        <v>3663</v>
      </c>
      <c r="AP116" s="4" t="s">
        <v>3664</v>
      </c>
      <c r="AQ116" s="4" t="s">
        <v>5432</v>
      </c>
      <c r="AR116" s="4" t="s">
        <v>3666</v>
      </c>
      <c r="AS116" s="4" t="s">
        <v>3667</v>
      </c>
      <c r="AT116" s="4" t="s">
        <v>11421</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11422</v>
      </c>
      <c r="B117" s="4" t="s">
        <v>112</v>
      </c>
      <c r="C117" s="35">
        <v>20241220</v>
      </c>
      <c r="D117" s="4" t="s">
        <v>2125</v>
      </c>
      <c r="E117" s="4" t="s">
        <v>11423</v>
      </c>
      <c r="F117" s="4" t="s">
        <v>10369</v>
      </c>
      <c r="G117" s="4" t="s">
        <v>116</v>
      </c>
      <c r="H117" s="4" t="s">
        <v>10370</v>
      </c>
      <c r="I117" s="4" t="s">
        <v>11424</v>
      </c>
      <c r="J117" s="35">
        <v>10356</v>
      </c>
      <c r="K117" s="4" t="s">
        <v>112</v>
      </c>
      <c r="L117" s="4" t="s">
        <v>122</v>
      </c>
      <c r="M117" s="4" t="s">
        <v>122</v>
      </c>
      <c r="N117" s="4" t="s">
        <v>11425</v>
      </c>
      <c r="O117" s="4" t="s">
        <v>116</v>
      </c>
      <c r="P117" s="4" t="s">
        <v>126</v>
      </c>
      <c r="Q117" s="4" t="s">
        <v>112</v>
      </c>
      <c r="R117" s="35">
        <v>2020</v>
      </c>
      <c r="S117" s="4" t="s">
        <v>127</v>
      </c>
      <c r="T117" s="4" t="s">
        <v>10373</v>
      </c>
      <c r="U117" s="4" t="s">
        <v>10374</v>
      </c>
      <c r="V117" s="4" t="s">
        <v>10375</v>
      </c>
      <c r="W117" s="4" t="s">
        <v>131</v>
      </c>
      <c r="X117" s="4" t="s">
        <v>10376</v>
      </c>
      <c r="Y117" s="4" t="s">
        <v>10377</v>
      </c>
      <c r="Z117" s="4" t="s">
        <v>134</v>
      </c>
      <c r="AA117" s="4" t="s">
        <v>135</v>
      </c>
      <c r="AB117" s="4" t="s">
        <v>136</v>
      </c>
      <c r="AC117" s="4" t="s">
        <v>137</v>
      </c>
      <c r="AD117" s="4" t="s">
        <v>10378</v>
      </c>
      <c r="AE117" s="4" t="s">
        <v>140</v>
      </c>
      <c r="AF117" s="4" t="s">
        <v>116</v>
      </c>
      <c r="AG117" s="4" t="s">
        <v>11426</v>
      </c>
      <c r="AH117" s="4" t="s">
        <v>76</v>
      </c>
      <c r="AI117" s="4" t="s">
        <v>2136</v>
      </c>
      <c r="AJ117" s="4" t="s">
        <v>3660</v>
      </c>
      <c r="AK117" s="4" t="s">
        <v>3661</v>
      </c>
      <c r="AL117" s="4" t="s">
        <v>3662</v>
      </c>
      <c r="AM117" s="4" t="s">
        <v>3663</v>
      </c>
      <c r="AN117" s="4" t="s">
        <v>3664</v>
      </c>
      <c r="AO117" s="4" t="s">
        <v>5432</v>
      </c>
      <c r="AP117" s="4" t="s">
        <v>3666</v>
      </c>
      <c r="AQ117" s="4" t="s">
        <v>3667</v>
      </c>
      <c r="AR117" s="4" t="s">
        <v>10441</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11427</v>
      </c>
      <c r="B118" s="4" t="s">
        <v>112</v>
      </c>
      <c r="C118" s="35">
        <v>20241220</v>
      </c>
      <c r="D118" s="4" t="s">
        <v>11428</v>
      </c>
      <c r="E118" s="4" t="s">
        <v>116</v>
      </c>
      <c r="F118" s="4" t="s">
        <v>358</v>
      </c>
      <c r="G118" s="4" t="s">
        <v>116</v>
      </c>
      <c r="H118" s="4" t="s">
        <v>359</v>
      </c>
      <c r="I118" s="4" t="s">
        <v>11429</v>
      </c>
      <c r="J118" s="35">
        <v>13716</v>
      </c>
      <c r="K118" s="4" t="s">
        <v>112</v>
      </c>
      <c r="L118" s="4" t="s">
        <v>122</v>
      </c>
      <c r="M118" s="4" t="s">
        <v>122</v>
      </c>
      <c r="N118" s="4" t="s">
        <v>11430</v>
      </c>
      <c r="O118" s="4" t="s">
        <v>116</v>
      </c>
      <c r="P118" s="4" t="s">
        <v>126</v>
      </c>
      <c r="Q118" s="4" t="s">
        <v>112</v>
      </c>
      <c r="R118" s="35">
        <v>2020</v>
      </c>
      <c r="S118" s="4" t="s">
        <v>127</v>
      </c>
      <c r="T118" s="4" t="s">
        <v>10812</v>
      </c>
      <c r="U118" s="4" t="s">
        <v>10374</v>
      </c>
      <c r="V118" s="4" t="s">
        <v>10375</v>
      </c>
      <c r="W118" s="4" t="s">
        <v>131</v>
      </c>
      <c r="X118" s="4" t="s">
        <v>10376</v>
      </c>
      <c r="Y118" s="4" t="s">
        <v>10377</v>
      </c>
      <c r="Z118" s="4" t="s">
        <v>134</v>
      </c>
      <c r="AA118" s="4" t="s">
        <v>135</v>
      </c>
      <c r="AB118" s="4" t="s">
        <v>136</v>
      </c>
      <c r="AC118" s="4" t="s">
        <v>137</v>
      </c>
      <c r="AD118" s="4" t="s">
        <v>10378</v>
      </c>
      <c r="AE118" s="4" t="s">
        <v>140</v>
      </c>
      <c r="AF118" s="4" t="s">
        <v>116</v>
      </c>
      <c r="AG118" s="4" t="s">
        <v>11431</v>
      </c>
      <c r="AH118" s="4" t="s">
        <v>76</v>
      </c>
      <c r="AI118" s="4" t="s">
        <v>11432</v>
      </c>
      <c r="AJ118" s="4" t="s">
        <v>3175</v>
      </c>
      <c r="AK118" s="4" t="s">
        <v>2136</v>
      </c>
      <c r="AL118" s="4" t="s">
        <v>2830</v>
      </c>
      <c r="AM118" s="4" t="s">
        <v>3495</v>
      </c>
      <c r="AN118" s="4" t="s">
        <v>11102</v>
      </c>
      <c r="AO118" s="4" t="s">
        <v>4991</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11433</v>
      </c>
      <c r="B119" s="4" t="s">
        <v>112</v>
      </c>
      <c r="C119" s="35">
        <v>20241220</v>
      </c>
      <c r="D119" s="4" t="s">
        <v>11434</v>
      </c>
      <c r="E119" s="4" t="s">
        <v>11435</v>
      </c>
      <c r="F119" s="4" t="s">
        <v>3353</v>
      </c>
      <c r="G119" s="4" t="s">
        <v>116</v>
      </c>
      <c r="H119" s="4" t="s">
        <v>3354</v>
      </c>
      <c r="I119" s="4" t="s">
        <v>11436</v>
      </c>
      <c r="J119" s="36">
        <v>13532</v>
      </c>
      <c r="K119" s="14" t="s">
        <v>112</v>
      </c>
      <c r="L119" s="4" t="s">
        <v>122</v>
      </c>
      <c r="M119" s="4" t="s">
        <v>122</v>
      </c>
      <c r="N119" s="4" t="s">
        <v>11437</v>
      </c>
      <c r="O119" s="4" t="s">
        <v>116</v>
      </c>
      <c r="P119" s="4" t="s">
        <v>126</v>
      </c>
      <c r="Q119" s="4" t="s">
        <v>112</v>
      </c>
      <c r="R119" s="35">
        <v>2020</v>
      </c>
      <c r="S119" s="4" t="s">
        <v>127</v>
      </c>
      <c r="T119" s="4" t="s">
        <v>10812</v>
      </c>
      <c r="U119" s="4" t="s">
        <v>10374</v>
      </c>
      <c r="V119" s="4" t="s">
        <v>10375</v>
      </c>
      <c r="W119" s="4" t="s">
        <v>131</v>
      </c>
      <c r="X119" s="4" t="s">
        <v>10376</v>
      </c>
      <c r="Y119" s="4" t="s">
        <v>10377</v>
      </c>
      <c r="Z119" s="4" t="s">
        <v>134</v>
      </c>
      <c r="AA119" s="4" t="s">
        <v>135</v>
      </c>
      <c r="AB119" s="4" t="s">
        <v>136</v>
      </c>
      <c r="AC119" s="4" t="s">
        <v>137</v>
      </c>
      <c r="AD119" s="4" t="s">
        <v>10378</v>
      </c>
      <c r="AE119" s="4" t="s">
        <v>140</v>
      </c>
      <c r="AF119" s="4" t="s">
        <v>116</v>
      </c>
      <c r="AG119" s="4" t="s">
        <v>11438</v>
      </c>
      <c r="AH119" s="4" t="s">
        <v>76</v>
      </c>
      <c r="AI119" s="4" t="s">
        <v>116</v>
      </c>
      <c r="AJ119" s="4" t="s">
        <v>116</v>
      </c>
      <c r="AK119" s="4" t="s">
        <v>116</v>
      </c>
      <c r="AL119" s="4" t="s">
        <v>116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11439</v>
      </c>
      <c r="B120" s="4" t="s">
        <v>112</v>
      </c>
      <c r="C120" s="35">
        <v>20241220</v>
      </c>
      <c r="D120" s="4" t="s">
        <v>4552</v>
      </c>
      <c r="E120" s="4" t="s">
        <v>11440</v>
      </c>
      <c r="F120" s="4" t="s">
        <v>3690</v>
      </c>
      <c r="G120" s="4" t="s">
        <v>116</v>
      </c>
      <c r="H120" s="4" t="s">
        <v>3691</v>
      </c>
      <c r="I120" s="4" t="s">
        <v>11441</v>
      </c>
      <c r="J120" s="35">
        <v>23447</v>
      </c>
      <c r="K120" s="4" t="s">
        <v>112</v>
      </c>
      <c r="L120" s="4" t="s">
        <v>122</v>
      </c>
      <c r="M120" s="4" t="s">
        <v>122</v>
      </c>
      <c r="N120" s="4" t="s">
        <v>11442</v>
      </c>
      <c r="O120" s="4" t="s">
        <v>116</v>
      </c>
      <c r="P120" s="4" t="s">
        <v>126</v>
      </c>
      <c r="Q120" s="4" t="s">
        <v>112</v>
      </c>
      <c r="R120" s="35">
        <v>2020</v>
      </c>
      <c r="S120" s="4" t="s">
        <v>127</v>
      </c>
      <c r="T120" s="4" t="s">
        <v>10449</v>
      </c>
      <c r="U120" s="4" t="s">
        <v>10374</v>
      </c>
      <c r="V120" s="4" t="s">
        <v>10375</v>
      </c>
      <c r="W120" s="4" t="s">
        <v>131</v>
      </c>
      <c r="X120" s="4" t="s">
        <v>10376</v>
      </c>
      <c r="Y120" s="4" t="s">
        <v>10377</v>
      </c>
      <c r="Z120" s="4" t="s">
        <v>134</v>
      </c>
      <c r="AA120" s="4" t="s">
        <v>135</v>
      </c>
      <c r="AB120" s="4" t="s">
        <v>136</v>
      </c>
      <c r="AC120" s="4" t="s">
        <v>137</v>
      </c>
      <c r="AD120" s="4" t="s">
        <v>10378</v>
      </c>
      <c r="AE120" s="4" t="s">
        <v>140</v>
      </c>
      <c r="AF120" s="4" t="s">
        <v>116</v>
      </c>
      <c r="AG120" s="4" t="s">
        <v>11443</v>
      </c>
      <c r="AH120" s="4" t="s">
        <v>76</v>
      </c>
      <c r="AI120" s="4" t="s">
        <v>116</v>
      </c>
      <c r="AJ120" s="4" t="s">
        <v>116</v>
      </c>
      <c r="AK120" s="4" t="s">
        <v>116</v>
      </c>
      <c r="AL120" s="4" t="s">
        <v>116</v>
      </c>
      <c r="AM120" s="4" t="s">
        <v>116</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11444</v>
      </c>
      <c r="B121" s="4" t="s">
        <v>112</v>
      </c>
      <c r="C121" s="35">
        <v>20241220</v>
      </c>
      <c r="D121" s="4" t="s">
        <v>2930</v>
      </c>
      <c r="E121" s="4" t="s">
        <v>11445</v>
      </c>
      <c r="F121" s="4" t="s">
        <v>2932</v>
      </c>
      <c r="G121" s="4" t="s">
        <v>116</v>
      </c>
      <c r="H121" s="4" t="s">
        <v>2933</v>
      </c>
      <c r="I121" s="4" t="s">
        <v>11446</v>
      </c>
      <c r="J121" s="35">
        <v>14434</v>
      </c>
      <c r="K121" s="4" t="s">
        <v>112</v>
      </c>
      <c r="L121" s="4" t="s">
        <v>122</v>
      </c>
      <c r="M121" s="4" t="s">
        <v>122</v>
      </c>
      <c r="N121" s="4" t="s">
        <v>11447</v>
      </c>
      <c r="O121" s="4" t="s">
        <v>116</v>
      </c>
      <c r="P121" s="4" t="s">
        <v>126</v>
      </c>
      <c r="Q121" s="4" t="s">
        <v>112</v>
      </c>
      <c r="R121" s="35">
        <v>2020</v>
      </c>
      <c r="S121" s="4" t="s">
        <v>127</v>
      </c>
      <c r="T121" s="4" t="s">
        <v>10464</v>
      </c>
      <c r="U121" s="4" t="s">
        <v>10374</v>
      </c>
      <c r="V121" s="4" t="s">
        <v>10375</v>
      </c>
      <c r="W121" s="4" t="s">
        <v>131</v>
      </c>
      <c r="X121" s="4" t="s">
        <v>10376</v>
      </c>
      <c r="Y121" s="4" t="s">
        <v>10377</v>
      </c>
      <c r="Z121" s="4" t="s">
        <v>134</v>
      </c>
      <c r="AA121" s="4" t="s">
        <v>135</v>
      </c>
      <c r="AB121" s="4" t="s">
        <v>136</v>
      </c>
      <c r="AC121" s="4" t="s">
        <v>137</v>
      </c>
      <c r="AD121" s="4" t="s">
        <v>10378</v>
      </c>
      <c r="AE121" s="4" t="s">
        <v>140</v>
      </c>
      <c r="AF121" s="4" t="s">
        <v>116</v>
      </c>
      <c r="AG121" s="4" t="s">
        <v>11448</v>
      </c>
      <c r="AH121" s="4" t="s">
        <v>76</v>
      </c>
      <c r="AI121" s="4" t="s">
        <v>3872</v>
      </c>
      <c r="AJ121" s="4" t="s">
        <v>11449</v>
      </c>
      <c r="AK121" s="4" t="s">
        <v>6017</v>
      </c>
      <c r="AL121" s="4" t="s">
        <v>6017</v>
      </c>
      <c r="AM121" s="4" t="s">
        <v>4836</v>
      </c>
      <c r="AN121" s="4" t="s">
        <v>11450</v>
      </c>
      <c r="AO121" s="4" t="s">
        <v>8765</v>
      </c>
      <c r="AP121" s="4" t="s">
        <v>7712</v>
      </c>
      <c r="AQ121" s="4" t="s">
        <v>11451</v>
      </c>
      <c r="AR121" s="4" t="s">
        <v>609</v>
      </c>
      <c r="AS121" s="4" t="s">
        <v>1590</v>
      </c>
      <c r="AT121" s="4" t="s">
        <v>3660</v>
      </c>
      <c r="AU121" s="4" t="s">
        <v>3661</v>
      </c>
      <c r="AV121" s="4" t="s">
        <v>3662</v>
      </c>
      <c r="AW121" s="4" t="s">
        <v>5431</v>
      </c>
      <c r="AX121" s="4" t="s">
        <v>3664</v>
      </c>
      <c r="AY121" s="4" t="s">
        <v>3665</v>
      </c>
      <c r="AZ121" s="4" t="s">
        <v>3666</v>
      </c>
      <c r="BA121" s="4" t="s">
        <v>3667</v>
      </c>
      <c r="BB121" s="4" t="s">
        <v>11452</v>
      </c>
      <c r="BC121" s="4" t="s">
        <v>11453</v>
      </c>
      <c r="BD121" s="4" t="s">
        <v>10648</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11454</v>
      </c>
      <c r="B122" s="4" t="s">
        <v>112</v>
      </c>
      <c r="C122" s="35">
        <v>20241220</v>
      </c>
      <c r="D122" s="4" t="s">
        <v>527</v>
      </c>
      <c r="E122" s="4" t="s">
        <v>11455</v>
      </c>
      <c r="F122" s="4" t="s">
        <v>529</v>
      </c>
      <c r="G122" s="4" t="s">
        <v>116</v>
      </c>
      <c r="H122" s="4" t="s">
        <v>530</v>
      </c>
      <c r="I122" s="4" t="s">
        <v>11456</v>
      </c>
      <c r="J122" s="35">
        <v>12652</v>
      </c>
      <c r="K122" s="4" t="s">
        <v>112</v>
      </c>
      <c r="L122" s="4" t="s">
        <v>122</v>
      </c>
      <c r="M122" s="4" t="s">
        <v>122</v>
      </c>
      <c r="N122" s="4" t="s">
        <v>11457</v>
      </c>
      <c r="O122" s="4" t="s">
        <v>116</v>
      </c>
      <c r="P122" s="4" t="s">
        <v>126</v>
      </c>
      <c r="Q122" s="4" t="s">
        <v>112</v>
      </c>
      <c r="R122" s="35">
        <v>2020</v>
      </c>
      <c r="S122" s="4" t="s">
        <v>127</v>
      </c>
      <c r="T122" s="4" t="s">
        <v>10464</v>
      </c>
      <c r="U122" s="4" t="s">
        <v>10374</v>
      </c>
      <c r="V122" s="4" t="s">
        <v>10375</v>
      </c>
      <c r="W122" s="4" t="s">
        <v>131</v>
      </c>
      <c r="X122" s="4" t="s">
        <v>10376</v>
      </c>
      <c r="Y122" s="4" t="s">
        <v>10377</v>
      </c>
      <c r="Z122" s="4" t="s">
        <v>134</v>
      </c>
      <c r="AA122" s="4" t="s">
        <v>135</v>
      </c>
      <c r="AB122" s="4" t="s">
        <v>136</v>
      </c>
      <c r="AC122" s="4" t="s">
        <v>137</v>
      </c>
      <c r="AD122" s="4" t="s">
        <v>10378</v>
      </c>
      <c r="AE122" s="4" t="s">
        <v>140</v>
      </c>
      <c r="AF122" s="4" t="s">
        <v>116</v>
      </c>
      <c r="AG122" s="4" t="s">
        <v>11458</v>
      </c>
      <c r="AH122" s="4" t="s">
        <v>76</v>
      </c>
      <c r="AI122" s="4" t="s">
        <v>11459</v>
      </c>
      <c r="AJ122" s="4" t="s">
        <v>11460</v>
      </c>
      <c r="AK122" s="4" t="s">
        <v>11461</v>
      </c>
      <c r="AL122" s="4" t="s">
        <v>3660</v>
      </c>
      <c r="AM122" s="4" t="s">
        <v>3661</v>
      </c>
      <c r="AN122" s="4" t="s">
        <v>3662</v>
      </c>
      <c r="AO122" s="4" t="s">
        <v>5431</v>
      </c>
      <c r="AP122" s="4" t="s">
        <v>3664</v>
      </c>
      <c r="AQ122" s="4" t="s">
        <v>5432</v>
      </c>
      <c r="AR122" s="4" t="s">
        <v>3666</v>
      </c>
      <c r="AS122" s="4" t="s">
        <v>3667</v>
      </c>
      <c r="AT122" s="4" t="s">
        <v>11462</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11463</v>
      </c>
      <c r="B123" s="4" t="s">
        <v>112</v>
      </c>
      <c r="C123" s="35">
        <v>20241220</v>
      </c>
      <c r="D123" s="4" t="s">
        <v>527</v>
      </c>
      <c r="E123" s="4" t="s">
        <v>11464</v>
      </c>
      <c r="F123" s="4" t="s">
        <v>529</v>
      </c>
      <c r="G123" s="4" t="s">
        <v>116</v>
      </c>
      <c r="H123" s="4" t="s">
        <v>530</v>
      </c>
      <c r="I123" s="4" t="s">
        <v>11465</v>
      </c>
      <c r="J123" s="35">
        <v>21736</v>
      </c>
      <c r="K123" s="4" t="s">
        <v>112</v>
      </c>
      <c r="L123" s="4" t="s">
        <v>122</v>
      </c>
      <c r="M123" s="4" t="s">
        <v>122</v>
      </c>
      <c r="N123" s="4" t="s">
        <v>11466</v>
      </c>
      <c r="O123" s="4" t="s">
        <v>116</v>
      </c>
      <c r="P123" s="4" t="s">
        <v>126</v>
      </c>
      <c r="Q123" s="4" t="s">
        <v>112</v>
      </c>
      <c r="R123" s="35">
        <v>2020</v>
      </c>
      <c r="S123" s="4" t="s">
        <v>127</v>
      </c>
      <c r="T123" s="4" t="s">
        <v>10464</v>
      </c>
      <c r="U123" s="4" t="s">
        <v>10374</v>
      </c>
      <c r="V123" s="4" t="s">
        <v>10375</v>
      </c>
      <c r="W123" s="4" t="s">
        <v>131</v>
      </c>
      <c r="X123" s="4" t="s">
        <v>10376</v>
      </c>
      <c r="Y123" s="4" t="s">
        <v>10377</v>
      </c>
      <c r="Z123" s="4" t="s">
        <v>134</v>
      </c>
      <c r="AA123" s="4" t="s">
        <v>135</v>
      </c>
      <c r="AB123" s="4" t="s">
        <v>136</v>
      </c>
      <c r="AC123" s="4" t="s">
        <v>137</v>
      </c>
      <c r="AD123" s="4" t="s">
        <v>10378</v>
      </c>
      <c r="AE123" s="4" t="s">
        <v>140</v>
      </c>
      <c r="AF123" s="4" t="s">
        <v>116</v>
      </c>
      <c r="AG123" s="4" t="s">
        <v>11467</v>
      </c>
      <c r="AH123" s="4" t="s">
        <v>76</v>
      </c>
      <c r="AI123" s="4" t="s">
        <v>11468</v>
      </c>
      <c r="AJ123" s="4" t="s">
        <v>1850</v>
      </c>
      <c r="AK123" s="4" t="s">
        <v>11460</v>
      </c>
      <c r="AL123" s="4" t="s">
        <v>11469</v>
      </c>
      <c r="AM123" s="4" t="s">
        <v>544</v>
      </c>
      <c r="AN123" s="4" t="s">
        <v>11470</v>
      </c>
      <c r="AO123" s="4" t="s">
        <v>3660</v>
      </c>
      <c r="AP123" s="4" t="s">
        <v>3661</v>
      </c>
      <c r="AQ123" s="4" t="s">
        <v>3662</v>
      </c>
      <c r="AR123" s="4" t="s">
        <v>5431</v>
      </c>
      <c r="AS123" s="4" t="s">
        <v>3664</v>
      </c>
      <c r="AT123" s="4" t="s">
        <v>5432</v>
      </c>
      <c r="AU123" s="4" t="s">
        <v>3666</v>
      </c>
      <c r="AV123" s="4" t="s">
        <v>3667</v>
      </c>
      <c r="AW123" s="4" t="s">
        <v>11471</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11472</v>
      </c>
      <c r="B124" s="4" t="s">
        <v>112</v>
      </c>
      <c r="C124" s="35">
        <v>20241220</v>
      </c>
      <c r="D124" s="4" t="s">
        <v>10940</v>
      </c>
      <c r="E124" s="4" t="s">
        <v>11473</v>
      </c>
      <c r="F124" s="4" t="s">
        <v>4964</v>
      </c>
      <c r="G124" s="4" t="s">
        <v>116</v>
      </c>
      <c r="H124" s="4" t="s">
        <v>1278</v>
      </c>
      <c r="I124" s="4" t="s">
        <v>11474</v>
      </c>
      <c r="J124" s="35">
        <v>23449</v>
      </c>
      <c r="K124" s="4" t="s">
        <v>112</v>
      </c>
      <c r="L124" s="4" t="s">
        <v>122</v>
      </c>
      <c r="M124" s="4" t="s">
        <v>122</v>
      </c>
      <c r="N124" s="4" t="s">
        <v>11475</v>
      </c>
      <c r="O124" s="4" t="s">
        <v>116</v>
      </c>
      <c r="P124" s="4" t="s">
        <v>126</v>
      </c>
      <c r="Q124" s="4" t="s">
        <v>112</v>
      </c>
      <c r="R124" s="35">
        <v>2020</v>
      </c>
      <c r="S124" s="4" t="s">
        <v>127</v>
      </c>
      <c r="T124" s="4" t="s">
        <v>10464</v>
      </c>
      <c r="U124" s="4" t="s">
        <v>10374</v>
      </c>
      <c r="V124" s="4" t="s">
        <v>10375</v>
      </c>
      <c r="W124" s="4" t="s">
        <v>131</v>
      </c>
      <c r="X124" s="4" t="s">
        <v>10376</v>
      </c>
      <c r="Y124" s="4" t="s">
        <v>10377</v>
      </c>
      <c r="Z124" s="4" t="s">
        <v>134</v>
      </c>
      <c r="AA124" s="4" t="s">
        <v>135</v>
      </c>
      <c r="AB124" s="4" t="s">
        <v>136</v>
      </c>
      <c r="AC124" s="4" t="s">
        <v>137</v>
      </c>
      <c r="AD124" s="4" t="s">
        <v>10378</v>
      </c>
      <c r="AE124" s="4" t="s">
        <v>140</v>
      </c>
      <c r="AF124" s="4" t="s">
        <v>116</v>
      </c>
      <c r="AG124" s="4" t="s">
        <v>11476</v>
      </c>
      <c r="AH124" s="4" t="s">
        <v>76</v>
      </c>
      <c r="AI124" s="4" t="s">
        <v>11477</v>
      </c>
      <c r="AJ124" s="4" t="s">
        <v>605</v>
      </c>
      <c r="AK124" s="4" t="s">
        <v>11478</v>
      </c>
      <c r="AL124" s="4" t="s">
        <v>11479</v>
      </c>
      <c r="AM124" s="4" t="s">
        <v>11480</v>
      </c>
      <c r="AN124" s="4" t="s">
        <v>11481</v>
      </c>
      <c r="AO124" s="4" t="s">
        <v>3660</v>
      </c>
      <c r="AP124" s="4" t="s">
        <v>3661</v>
      </c>
      <c r="AQ124" s="4" t="s">
        <v>3662</v>
      </c>
      <c r="AR124" s="4" t="s">
        <v>3663</v>
      </c>
      <c r="AS124" s="4" t="s">
        <v>3664</v>
      </c>
      <c r="AT124" s="4" t="s">
        <v>10952</v>
      </c>
      <c r="AU124" s="4" t="s">
        <v>5432</v>
      </c>
      <c r="AV124" s="4" t="s">
        <v>3666</v>
      </c>
      <c r="AW124" s="4" t="s">
        <v>3667</v>
      </c>
      <c r="AX124" s="4" t="s">
        <v>11482</v>
      </c>
      <c r="AY124" s="4" t="s">
        <v>11483</v>
      </c>
      <c r="AZ124" s="4" t="s">
        <v>1930</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11484</v>
      </c>
      <c r="B125" s="4" t="s">
        <v>112</v>
      </c>
      <c r="C125" s="35">
        <v>20241220</v>
      </c>
      <c r="D125" s="4" t="s">
        <v>11485</v>
      </c>
      <c r="E125" s="4" t="s">
        <v>116</v>
      </c>
      <c r="F125" s="4" t="s">
        <v>11486</v>
      </c>
      <c r="G125" s="4" t="s">
        <v>116</v>
      </c>
      <c r="H125" s="4" t="s">
        <v>11487</v>
      </c>
      <c r="I125" s="4" t="s">
        <v>11488</v>
      </c>
      <c r="J125" s="35">
        <v>12134</v>
      </c>
      <c r="K125" s="4" t="s">
        <v>112</v>
      </c>
      <c r="L125" s="4" t="s">
        <v>122</v>
      </c>
      <c r="M125" s="4" t="s">
        <v>122</v>
      </c>
      <c r="N125" s="4" t="s">
        <v>11489</v>
      </c>
      <c r="O125" s="4" t="s">
        <v>116</v>
      </c>
      <c r="P125" s="4" t="s">
        <v>126</v>
      </c>
      <c r="Q125" s="4" t="s">
        <v>112</v>
      </c>
      <c r="R125" s="35">
        <v>2020</v>
      </c>
      <c r="S125" s="4" t="s">
        <v>127</v>
      </c>
      <c r="T125" s="4" t="s">
        <v>10464</v>
      </c>
      <c r="U125" s="4" t="s">
        <v>10374</v>
      </c>
      <c r="V125" s="4" t="s">
        <v>10375</v>
      </c>
      <c r="W125" s="4" t="s">
        <v>131</v>
      </c>
      <c r="X125" s="4" t="s">
        <v>10376</v>
      </c>
      <c r="Y125" s="4" t="s">
        <v>10377</v>
      </c>
      <c r="Z125" s="4" t="s">
        <v>134</v>
      </c>
      <c r="AA125" s="4" t="s">
        <v>135</v>
      </c>
      <c r="AB125" s="4" t="s">
        <v>136</v>
      </c>
      <c r="AC125" s="4" t="s">
        <v>137</v>
      </c>
      <c r="AD125" s="4" t="s">
        <v>10378</v>
      </c>
      <c r="AE125" s="4" t="s">
        <v>140</v>
      </c>
      <c r="AF125" s="4" t="s">
        <v>116</v>
      </c>
      <c r="AG125" s="4" t="s">
        <v>11490</v>
      </c>
      <c r="AH125" s="4" t="s">
        <v>76</v>
      </c>
      <c r="AI125" s="4" t="s">
        <v>11491</v>
      </c>
      <c r="AJ125" s="4" t="s">
        <v>4146</v>
      </c>
      <c r="AK125" s="4" t="s">
        <v>4875</v>
      </c>
      <c r="AL125" s="4" t="s">
        <v>11492</v>
      </c>
      <c r="AM125" s="4" t="s">
        <v>3660</v>
      </c>
      <c r="AN125" s="4" t="s">
        <v>3661</v>
      </c>
      <c r="AO125" s="4" t="s">
        <v>3662</v>
      </c>
      <c r="AP125" s="4" t="s">
        <v>3663</v>
      </c>
      <c r="AQ125" s="4" t="s">
        <v>3664</v>
      </c>
      <c r="AR125" s="4" t="s">
        <v>5432</v>
      </c>
      <c r="AS125" s="4" t="s">
        <v>3665</v>
      </c>
      <c r="AT125" s="4" t="s">
        <v>3666</v>
      </c>
      <c r="AU125" s="4" t="s">
        <v>3667</v>
      </c>
      <c r="AV125" s="4" t="s">
        <v>11493</v>
      </c>
      <c r="AW125" s="4" t="s">
        <v>11494</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11495</v>
      </c>
      <c r="B126" s="4" t="s">
        <v>112</v>
      </c>
      <c r="C126" s="35">
        <v>20241220</v>
      </c>
      <c r="D126" s="4" t="s">
        <v>2144</v>
      </c>
      <c r="E126" s="4" t="s">
        <v>11496</v>
      </c>
      <c r="F126" s="4" t="s">
        <v>11486</v>
      </c>
      <c r="G126" s="4" t="s">
        <v>116</v>
      </c>
      <c r="H126" s="4" t="s">
        <v>11487</v>
      </c>
      <c r="I126" s="4" t="s">
        <v>11497</v>
      </c>
      <c r="J126" s="35">
        <v>10916</v>
      </c>
      <c r="K126" s="4" t="s">
        <v>112</v>
      </c>
      <c r="L126" s="4" t="s">
        <v>122</v>
      </c>
      <c r="M126" s="4" t="s">
        <v>122</v>
      </c>
      <c r="N126" s="4" t="s">
        <v>11498</v>
      </c>
      <c r="O126" s="4" t="s">
        <v>116</v>
      </c>
      <c r="P126" s="4" t="s">
        <v>126</v>
      </c>
      <c r="Q126" s="4" t="s">
        <v>112</v>
      </c>
      <c r="R126" s="35">
        <v>2020</v>
      </c>
      <c r="S126" s="4" t="s">
        <v>127</v>
      </c>
      <c r="T126" s="4" t="s">
        <v>10464</v>
      </c>
      <c r="U126" s="4" t="s">
        <v>10374</v>
      </c>
      <c r="V126" s="4" t="s">
        <v>10375</v>
      </c>
      <c r="W126" s="4" t="s">
        <v>131</v>
      </c>
      <c r="X126" s="4" t="s">
        <v>10376</v>
      </c>
      <c r="Y126" s="4" t="s">
        <v>10377</v>
      </c>
      <c r="Z126" s="4" t="s">
        <v>134</v>
      </c>
      <c r="AA126" s="4" t="s">
        <v>135</v>
      </c>
      <c r="AB126" s="4" t="s">
        <v>136</v>
      </c>
      <c r="AC126" s="4" t="s">
        <v>137</v>
      </c>
      <c r="AD126" s="4" t="s">
        <v>10378</v>
      </c>
      <c r="AE126" s="4" t="s">
        <v>140</v>
      </c>
      <c r="AF126" s="4" t="s">
        <v>116</v>
      </c>
      <c r="AG126" s="4" t="s">
        <v>11499</v>
      </c>
      <c r="AH126" s="4" t="s">
        <v>76</v>
      </c>
      <c r="AI126" s="4" t="s">
        <v>11491</v>
      </c>
      <c r="AJ126" s="4" t="s">
        <v>4873</v>
      </c>
      <c r="AK126" s="4" t="s">
        <v>4874</v>
      </c>
      <c r="AL126" s="4" t="s">
        <v>11492</v>
      </c>
      <c r="AM126" s="4" t="s">
        <v>3660</v>
      </c>
      <c r="AN126" s="4" t="s">
        <v>3661</v>
      </c>
      <c r="AO126" s="4" t="s">
        <v>3662</v>
      </c>
      <c r="AP126" s="4" t="s">
        <v>3663</v>
      </c>
      <c r="AQ126" s="4" t="s">
        <v>3664</v>
      </c>
      <c r="AR126" s="4" t="s">
        <v>2083</v>
      </c>
      <c r="AS126" s="4" t="s">
        <v>5432</v>
      </c>
      <c r="AT126" s="4" t="s">
        <v>3665</v>
      </c>
      <c r="AU126" s="4" t="s">
        <v>3666</v>
      </c>
      <c r="AV126" s="4" t="s">
        <v>3667</v>
      </c>
      <c r="AW126" s="4" t="s">
        <v>11493</v>
      </c>
      <c r="AX126" s="4" t="s">
        <v>11494</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11500</v>
      </c>
      <c r="B127" s="4" t="s">
        <v>112</v>
      </c>
      <c r="C127" s="35">
        <v>20241220</v>
      </c>
      <c r="D127" s="4" t="s">
        <v>11501</v>
      </c>
      <c r="E127" s="4" t="s">
        <v>11502</v>
      </c>
      <c r="F127" s="4" t="s">
        <v>11503</v>
      </c>
      <c r="G127" s="4" t="s">
        <v>116</v>
      </c>
      <c r="H127" s="4" t="s">
        <v>11504</v>
      </c>
      <c r="I127" s="4" t="s">
        <v>11505</v>
      </c>
      <c r="J127" s="35">
        <v>5210</v>
      </c>
      <c r="K127" s="4" t="s">
        <v>112</v>
      </c>
      <c r="L127" s="4" t="s">
        <v>122</v>
      </c>
      <c r="M127" s="4" t="s">
        <v>122</v>
      </c>
      <c r="N127" s="4" t="s">
        <v>11506</v>
      </c>
      <c r="O127" s="4" t="s">
        <v>116</v>
      </c>
      <c r="P127" s="4" t="s">
        <v>126</v>
      </c>
      <c r="Q127" s="4" t="s">
        <v>112</v>
      </c>
      <c r="R127" s="35">
        <v>2020</v>
      </c>
      <c r="S127" s="4" t="s">
        <v>127</v>
      </c>
      <c r="T127" s="4" t="s">
        <v>10464</v>
      </c>
      <c r="U127" s="4" t="s">
        <v>10374</v>
      </c>
      <c r="V127" s="4" t="s">
        <v>10375</v>
      </c>
      <c r="W127" s="4" t="s">
        <v>131</v>
      </c>
      <c r="X127" s="4" t="s">
        <v>10376</v>
      </c>
      <c r="Y127" s="4" t="s">
        <v>10377</v>
      </c>
      <c r="Z127" s="4" t="s">
        <v>134</v>
      </c>
      <c r="AA127" s="4" t="s">
        <v>135</v>
      </c>
      <c r="AB127" s="4" t="s">
        <v>136</v>
      </c>
      <c r="AC127" s="4" t="s">
        <v>137</v>
      </c>
      <c r="AD127" s="4" t="s">
        <v>10378</v>
      </c>
      <c r="AE127" s="4" t="s">
        <v>140</v>
      </c>
      <c r="AF127" s="4" t="s">
        <v>116</v>
      </c>
      <c r="AG127" s="4" t="s">
        <v>11507</v>
      </c>
      <c r="AH127" s="4" t="s">
        <v>76</v>
      </c>
      <c r="AI127" s="4" t="s">
        <v>3660</v>
      </c>
      <c r="AJ127" s="4" t="s">
        <v>3661</v>
      </c>
      <c r="AK127" s="4" t="s">
        <v>3662</v>
      </c>
      <c r="AL127" s="4" t="s">
        <v>5431</v>
      </c>
      <c r="AM127" s="4" t="s">
        <v>3664</v>
      </c>
      <c r="AN127" s="4" t="s">
        <v>3665</v>
      </c>
      <c r="AO127" s="4" t="s">
        <v>3666</v>
      </c>
      <c r="AP127" s="4" t="s">
        <v>3667</v>
      </c>
      <c r="AQ127" s="4" t="s">
        <v>10648</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11508</v>
      </c>
      <c r="B128" s="4" t="s">
        <v>112</v>
      </c>
      <c r="C128" s="35">
        <v>20241220</v>
      </c>
      <c r="D128" s="4" t="s">
        <v>5100</v>
      </c>
      <c r="E128" s="4" t="s">
        <v>11509</v>
      </c>
      <c r="F128" s="4" t="s">
        <v>8273</v>
      </c>
      <c r="G128" s="4" t="s">
        <v>116</v>
      </c>
      <c r="H128" s="4" t="s">
        <v>8274</v>
      </c>
      <c r="I128" s="4" t="s">
        <v>11510</v>
      </c>
      <c r="J128" s="35">
        <v>15824</v>
      </c>
      <c r="K128" s="4" t="s">
        <v>112</v>
      </c>
      <c r="L128" s="4" t="s">
        <v>122</v>
      </c>
      <c r="M128" s="4" t="s">
        <v>122</v>
      </c>
      <c r="N128" s="4" t="s">
        <v>11511</v>
      </c>
      <c r="O128" s="4" t="s">
        <v>116</v>
      </c>
      <c r="P128" s="4" t="s">
        <v>126</v>
      </c>
      <c r="Q128" s="4" t="s">
        <v>112</v>
      </c>
      <c r="R128" s="35">
        <v>2020</v>
      </c>
      <c r="S128" s="4" t="s">
        <v>127</v>
      </c>
      <c r="T128" s="4" t="s">
        <v>10464</v>
      </c>
      <c r="U128" s="4" t="s">
        <v>10374</v>
      </c>
      <c r="V128" s="4" t="s">
        <v>10375</v>
      </c>
      <c r="W128" s="4" t="s">
        <v>131</v>
      </c>
      <c r="X128" s="4" t="s">
        <v>10376</v>
      </c>
      <c r="Y128" s="4" t="s">
        <v>10377</v>
      </c>
      <c r="Z128" s="4" t="s">
        <v>134</v>
      </c>
      <c r="AA128" s="4" t="s">
        <v>135</v>
      </c>
      <c r="AB128" s="4" t="s">
        <v>136</v>
      </c>
      <c r="AC128" s="4" t="s">
        <v>137</v>
      </c>
      <c r="AD128" s="4" t="s">
        <v>10378</v>
      </c>
      <c r="AE128" s="4" t="s">
        <v>140</v>
      </c>
      <c r="AF128" s="4" t="s">
        <v>116</v>
      </c>
      <c r="AG128" s="4" t="s">
        <v>11512</v>
      </c>
      <c r="AH128" s="4" t="s">
        <v>76</v>
      </c>
      <c r="AI128" s="4" t="s">
        <v>642</v>
      </c>
      <c r="AJ128" s="4" t="s">
        <v>1186</v>
      </c>
      <c r="AK128" s="4" t="s">
        <v>1351</v>
      </c>
      <c r="AL128" s="4" t="s">
        <v>11513</v>
      </c>
      <c r="AM128" s="4" t="s">
        <v>11514</v>
      </c>
      <c r="AN128" s="4" t="s">
        <v>645</v>
      </c>
      <c r="AO128" s="4" t="s">
        <v>3660</v>
      </c>
      <c r="AP128" s="4" t="s">
        <v>3661</v>
      </c>
      <c r="AQ128" s="4" t="s">
        <v>3662</v>
      </c>
      <c r="AR128" s="4" t="s">
        <v>5431</v>
      </c>
      <c r="AS128" s="4" t="s">
        <v>3664</v>
      </c>
      <c r="AT128" s="4" t="s">
        <v>3665</v>
      </c>
      <c r="AU128" s="4" t="s">
        <v>3666</v>
      </c>
      <c r="AV128" s="4" t="s">
        <v>3667</v>
      </c>
      <c r="AW128" s="4" t="s">
        <v>10648</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11515</v>
      </c>
      <c r="B129" s="4" t="s">
        <v>112</v>
      </c>
      <c r="C129" s="35">
        <v>20241220</v>
      </c>
      <c r="D129" s="4" t="s">
        <v>11516</v>
      </c>
      <c r="E129" s="4" t="s">
        <v>11517</v>
      </c>
      <c r="F129" s="4" t="s">
        <v>3089</v>
      </c>
      <c r="G129" s="4" t="s">
        <v>116</v>
      </c>
      <c r="H129" s="4" t="s">
        <v>1345</v>
      </c>
      <c r="I129" s="4" t="s">
        <v>11518</v>
      </c>
      <c r="J129" s="35">
        <v>15046</v>
      </c>
      <c r="K129" s="4" t="s">
        <v>112</v>
      </c>
      <c r="L129" s="4" t="s">
        <v>122</v>
      </c>
      <c r="M129" s="4" t="s">
        <v>122</v>
      </c>
      <c r="N129" s="4" t="s">
        <v>11519</v>
      </c>
      <c r="O129" s="4" t="s">
        <v>116</v>
      </c>
      <c r="P129" s="4" t="s">
        <v>126</v>
      </c>
      <c r="Q129" s="4" t="s">
        <v>112</v>
      </c>
      <c r="R129" s="35">
        <v>2020</v>
      </c>
      <c r="S129" s="4" t="s">
        <v>127</v>
      </c>
      <c r="T129" s="4" t="s">
        <v>10464</v>
      </c>
      <c r="U129" s="4" t="s">
        <v>10374</v>
      </c>
      <c r="V129" s="4" t="s">
        <v>10375</v>
      </c>
      <c r="W129" s="4" t="s">
        <v>131</v>
      </c>
      <c r="X129" s="4" t="s">
        <v>10376</v>
      </c>
      <c r="Y129" s="4" t="s">
        <v>10377</v>
      </c>
      <c r="Z129" s="4" t="s">
        <v>134</v>
      </c>
      <c r="AA129" s="4" t="s">
        <v>135</v>
      </c>
      <c r="AB129" s="4" t="s">
        <v>136</v>
      </c>
      <c r="AC129" s="4" t="s">
        <v>137</v>
      </c>
      <c r="AD129" s="4" t="s">
        <v>10378</v>
      </c>
      <c r="AE129" s="4" t="s">
        <v>140</v>
      </c>
      <c r="AF129" s="4" t="s">
        <v>116</v>
      </c>
      <c r="AG129" s="4" t="s">
        <v>11520</v>
      </c>
      <c r="AH129" s="4" t="s">
        <v>76</v>
      </c>
      <c r="AI129" s="4" t="s">
        <v>10311</v>
      </c>
      <c r="AJ129" s="4" t="s">
        <v>11521</v>
      </c>
      <c r="AK129" s="4" t="s">
        <v>3660</v>
      </c>
      <c r="AL129" s="4" t="s">
        <v>3661</v>
      </c>
      <c r="AM129" s="4" t="s">
        <v>3662</v>
      </c>
      <c r="AN129" s="4" t="s">
        <v>5431</v>
      </c>
      <c r="AO129" s="4" t="s">
        <v>3664</v>
      </c>
      <c r="AP129" s="4" t="s">
        <v>3665</v>
      </c>
      <c r="AQ129" s="4" t="s">
        <v>3666</v>
      </c>
      <c r="AR129" s="4" t="s">
        <v>3667</v>
      </c>
      <c r="AS129" s="4" t="s">
        <v>11522</v>
      </c>
      <c r="AT129" s="4" t="s">
        <v>11523</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11524</v>
      </c>
      <c r="B130" s="4" t="s">
        <v>112</v>
      </c>
      <c r="C130" s="35">
        <v>20241220</v>
      </c>
      <c r="D130" s="4" t="s">
        <v>11525</v>
      </c>
      <c r="E130" s="4" t="s">
        <v>11526</v>
      </c>
      <c r="F130" s="4" t="s">
        <v>1161</v>
      </c>
      <c r="G130" s="4" t="s">
        <v>116</v>
      </c>
      <c r="H130" s="4" t="s">
        <v>1162</v>
      </c>
      <c r="I130" s="4" t="s">
        <v>11527</v>
      </c>
      <c r="J130" s="35">
        <v>14406</v>
      </c>
      <c r="K130" s="4" t="s">
        <v>112</v>
      </c>
      <c r="L130" s="4" t="s">
        <v>122</v>
      </c>
      <c r="M130" s="4" t="s">
        <v>122</v>
      </c>
      <c r="N130" s="4" t="s">
        <v>11528</v>
      </c>
      <c r="O130" s="4" t="s">
        <v>116</v>
      </c>
      <c r="P130" s="4" t="s">
        <v>126</v>
      </c>
      <c r="Q130" s="4" t="s">
        <v>112</v>
      </c>
      <c r="R130" s="35">
        <v>2020</v>
      </c>
      <c r="S130" s="4" t="s">
        <v>127</v>
      </c>
      <c r="T130" s="4" t="s">
        <v>10464</v>
      </c>
      <c r="U130" s="4" t="s">
        <v>10374</v>
      </c>
      <c r="V130" s="4" t="s">
        <v>10375</v>
      </c>
      <c r="W130" s="4" t="s">
        <v>131</v>
      </c>
      <c r="X130" s="4" t="s">
        <v>10376</v>
      </c>
      <c r="Y130" s="4" t="s">
        <v>10377</v>
      </c>
      <c r="Z130" s="4" t="s">
        <v>134</v>
      </c>
      <c r="AA130" s="4" t="s">
        <v>135</v>
      </c>
      <c r="AB130" s="4" t="s">
        <v>136</v>
      </c>
      <c r="AC130" s="4" t="s">
        <v>137</v>
      </c>
      <c r="AD130" s="4" t="s">
        <v>10378</v>
      </c>
      <c r="AE130" s="4" t="s">
        <v>140</v>
      </c>
      <c r="AF130" s="4" t="s">
        <v>116</v>
      </c>
      <c r="AG130" s="4" t="s">
        <v>11529</v>
      </c>
      <c r="AH130" s="4" t="s">
        <v>76</v>
      </c>
      <c r="AI130" s="4" t="s">
        <v>3660</v>
      </c>
      <c r="AJ130" s="4" t="s">
        <v>3661</v>
      </c>
      <c r="AK130" s="4" t="s">
        <v>3662</v>
      </c>
      <c r="AL130" s="4" t="s">
        <v>5431</v>
      </c>
      <c r="AM130" s="4" t="s">
        <v>3664</v>
      </c>
      <c r="AN130" s="4" t="s">
        <v>3665</v>
      </c>
      <c r="AO130" s="4" t="s">
        <v>3666</v>
      </c>
      <c r="AP130" s="4" t="s">
        <v>3667</v>
      </c>
      <c r="AQ130" s="4" t="s">
        <v>10648</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11530</v>
      </c>
      <c r="B131" s="4" t="s">
        <v>112</v>
      </c>
      <c r="C131" s="35">
        <v>20241220</v>
      </c>
      <c r="D131" s="4" t="s">
        <v>11531</v>
      </c>
      <c r="E131" s="4" t="s">
        <v>11532</v>
      </c>
      <c r="F131" s="4" t="s">
        <v>11533</v>
      </c>
      <c r="G131" s="4" t="s">
        <v>116</v>
      </c>
      <c r="H131" s="4" t="s">
        <v>11534</v>
      </c>
      <c r="I131" s="4" t="s">
        <v>11535</v>
      </c>
      <c r="J131" s="35">
        <v>3429</v>
      </c>
      <c r="K131" s="4" t="s">
        <v>112</v>
      </c>
      <c r="L131" s="4" t="s">
        <v>122</v>
      </c>
      <c r="M131" s="4" t="s">
        <v>122</v>
      </c>
      <c r="N131" s="4" t="s">
        <v>11536</v>
      </c>
      <c r="O131" s="4" t="s">
        <v>116</v>
      </c>
      <c r="P131" s="4" t="s">
        <v>126</v>
      </c>
      <c r="Q131" s="4" t="s">
        <v>112</v>
      </c>
      <c r="R131" s="35">
        <v>2020</v>
      </c>
      <c r="S131" s="4" t="s">
        <v>127</v>
      </c>
      <c r="T131" s="4" t="s">
        <v>10464</v>
      </c>
      <c r="U131" s="4" t="s">
        <v>10374</v>
      </c>
      <c r="V131" s="4" t="s">
        <v>10375</v>
      </c>
      <c r="W131" s="4" t="s">
        <v>131</v>
      </c>
      <c r="X131" s="4" t="s">
        <v>10376</v>
      </c>
      <c r="Y131" s="4" t="s">
        <v>10377</v>
      </c>
      <c r="Z131" s="4" t="s">
        <v>134</v>
      </c>
      <c r="AA131" s="4" t="s">
        <v>135</v>
      </c>
      <c r="AB131" s="4" t="s">
        <v>136</v>
      </c>
      <c r="AC131" s="4" t="s">
        <v>137</v>
      </c>
      <c r="AD131" s="4" t="s">
        <v>10378</v>
      </c>
      <c r="AE131" s="4" t="s">
        <v>140</v>
      </c>
      <c r="AF131" s="4" t="s">
        <v>116</v>
      </c>
      <c r="AG131" s="4" t="s">
        <v>11537</v>
      </c>
      <c r="AH131" s="4" t="s">
        <v>76</v>
      </c>
      <c r="AI131" s="4" t="s">
        <v>5107</v>
      </c>
      <c r="AJ131" s="4" t="s">
        <v>11538</v>
      </c>
      <c r="AK131" s="4" t="s">
        <v>9966</v>
      </c>
      <c r="AL131" s="4" t="s">
        <v>11539</v>
      </c>
      <c r="AM131" s="4" t="s">
        <v>11540</v>
      </c>
      <c r="AN131" s="4" t="s">
        <v>11541</v>
      </c>
      <c r="AO131" s="4" t="s">
        <v>11542</v>
      </c>
      <c r="AP131" s="4" t="s">
        <v>2612</v>
      </c>
      <c r="AQ131" s="4" t="s">
        <v>5502</v>
      </c>
      <c r="AR131" s="4" t="s">
        <v>11543</v>
      </c>
      <c r="AS131" s="4" t="s">
        <v>1419</v>
      </c>
      <c r="AT131" s="4" t="s">
        <v>3660</v>
      </c>
      <c r="AU131" s="4" t="s">
        <v>3661</v>
      </c>
      <c r="AV131" s="4" t="s">
        <v>3662</v>
      </c>
      <c r="AW131" s="4" t="s">
        <v>5431</v>
      </c>
      <c r="AX131" s="4" t="s">
        <v>3664</v>
      </c>
      <c r="AY131" s="4" t="s">
        <v>3665</v>
      </c>
      <c r="AZ131" s="4" t="s">
        <v>3666</v>
      </c>
      <c r="BA131" s="4" t="s">
        <v>3667</v>
      </c>
      <c r="BB131" s="4" t="s">
        <v>10648</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11544</v>
      </c>
      <c r="B132" s="4" t="s">
        <v>112</v>
      </c>
      <c r="C132" s="35">
        <v>20241220</v>
      </c>
      <c r="D132" s="4" t="s">
        <v>11306</v>
      </c>
      <c r="E132" s="4" t="s">
        <v>11545</v>
      </c>
      <c r="F132" s="4" t="s">
        <v>446</v>
      </c>
      <c r="G132" s="4" t="s">
        <v>116</v>
      </c>
      <c r="H132" s="4" t="s">
        <v>447</v>
      </c>
      <c r="I132" s="4" t="s">
        <v>11546</v>
      </c>
      <c r="J132" s="35">
        <v>20231</v>
      </c>
      <c r="K132" s="4" t="s">
        <v>112</v>
      </c>
      <c r="L132" s="4" t="s">
        <v>122</v>
      </c>
      <c r="M132" s="4" t="s">
        <v>122</v>
      </c>
      <c r="N132" s="4" t="s">
        <v>11547</v>
      </c>
      <c r="O132" s="4" t="s">
        <v>116</v>
      </c>
      <c r="P132" s="4" t="s">
        <v>126</v>
      </c>
      <c r="Q132" s="4" t="s">
        <v>112</v>
      </c>
      <c r="R132" s="35">
        <v>2020</v>
      </c>
      <c r="S132" s="4" t="s">
        <v>127</v>
      </c>
      <c r="T132" s="4" t="s">
        <v>10464</v>
      </c>
      <c r="U132" s="4" t="s">
        <v>10374</v>
      </c>
      <c r="V132" s="4" t="s">
        <v>10375</v>
      </c>
      <c r="W132" s="4" t="s">
        <v>131</v>
      </c>
      <c r="X132" s="4" t="s">
        <v>10376</v>
      </c>
      <c r="Y132" s="4" t="s">
        <v>10377</v>
      </c>
      <c r="Z132" s="4" t="s">
        <v>134</v>
      </c>
      <c r="AA132" s="4" t="s">
        <v>135</v>
      </c>
      <c r="AB132" s="4" t="s">
        <v>136</v>
      </c>
      <c r="AC132" s="4" t="s">
        <v>137</v>
      </c>
      <c r="AD132" s="4" t="s">
        <v>10378</v>
      </c>
      <c r="AE132" s="4" t="s">
        <v>140</v>
      </c>
      <c r="AF132" s="4" t="s">
        <v>116</v>
      </c>
      <c r="AG132" s="4" t="s">
        <v>11548</v>
      </c>
      <c r="AH132" s="4" t="s">
        <v>76</v>
      </c>
      <c r="AI132" s="4" t="s">
        <v>11549</v>
      </c>
      <c r="AJ132" s="4" t="s">
        <v>1200</v>
      </c>
      <c r="AK132" s="4" t="s">
        <v>11550</v>
      </c>
      <c r="AL132" s="4" t="s">
        <v>3660</v>
      </c>
      <c r="AM132" s="4" t="s">
        <v>3661</v>
      </c>
      <c r="AN132" s="4" t="s">
        <v>3662</v>
      </c>
      <c r="AO132" s="4" t="s">
        <v>11551</v>
      </c>
      <c r="AP132" s="4" t="s">
        <v>3664</v>
      </c>
      <c r="AQ132" s="4" t="s">
        <v>5432</v>
      </c>
      <c r="AR132" s="4" t="s">
        <v>3665</v>
      </c>
      <c r="AS132" s="4" t="s">
        <v>3666</v>
      </c>
      <c r="AT132" s="4" t="s">
        <v>3667</v>
      </c>
      <c r="AU132" s="4" t="s">
        <v>11552</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11553</v>
      </c>
      <c r="B133" s="4" t="s">
        <v>112</v>
      </c>
      <c r="C133" s="35">
        <v>20241220</v>
      </c>
      <c r="D133" s="4" t="s">
        <v>11554</v>
      </c>
      <c r="E133" s="4" t="s">
        <v>116</v>
      </c>
      <c r="F133" s="4" t="s">
        <v>10818</v>
      </c>
      <c r="G133" s="4" t="s">
        <v>116</v>
      </c>
      <c r="H133" s="4" t="s">
        <v>10819</v>
      </c>
      <c r="I133" s="4" t="s">
        <v>11555</v>
      </c>
      <c r="J133" s="35">
        <v>5116</v>
      </c>
      <c r="K133" s="4" t="s">
        <v>112</v>
      </c>
      <c r="L133" s="4" t="s">
        <v>122</v>
      </c>
      <c r="M133" s="4" t="s">
        <v>122</v>
      </c>
      <c r="N133" s="4" t="s">
        <v>11556</v>
      </c>
      <c r="O133" s="4" t="s">
        <v>116</v>
      </c>
      <c r="P133" s="4" t="s">
        <v>126</v>
      </c>
      <c r="Q133" s="4" t="s">
        <v>112</v>
      </c>
      <c r="R133" s="35">
        <v>2020</v>
      </c>
      <c r="S133" s="4" t="s">
        <v>127</v>
      </c>
      <c r="T133" s="4" t="s">
        <v>10464</v>
      </c>
      <c r="U133" s="4" t="s">
        <v>10374</v>
      </c>
      <c r="V133" s="4" t="s">
        <v>10375</v>
      </c>
      <c r="W133" s="4" t="s">
        <v>131</v>
      </c>
      <c r="X133" s="4" t="s">
        <v>10376</v>
      </c>
      <c r="Y133" s="4" t="s">
        <v>10377</v>
      </c>
      <c r="Z133" s="4" t="s">
        <v>134</v>
      </c>
      <c r="AA133" s="4" t="s">
        <v>135</v>
      </c>
      <c r="AB133" s="4" t="s">
        <v>136</v>
      </c>
      <c r="AC133" s="4" t="s">
        <v>137</v>
      </c>
      <c r="AD133" s="4" t="s">
        <v>10378</v>
      </c>
      <c r="AE133" s="4" t="s">
        <v>140</v>
      </c>
      <c r="AF133" s="4" t="s">
        <v>116</v>
      </c>
      <c r="AG133" s="4" t="s">
        <v>11557</v>
      </c>
      <c r="AH133" s="4" t="s">
        <v>76</v>
      </c>
      <c r="AI133" s="4" t="s">
        <v>11558</v>
      </c>
      <c r="AJ133" s="4" t="s">
        <v>11559</v>
      </c>
      <c r="AK133" s="4" t="s">
        <v>1285</v>
      </c>
      <c r="AL133" s="4" t="s">
        <v>11560</v>
      </c>
      <c r="AM133" s="4" t="s">
        <v>11412</v>
      </c>
      <c r="AN133" s="4" t="s">
        <v>3042</v>
      </c>
      <c r="AO133" s="4" t="s">
        <v>3660</v>
      </c>
      <c r="AP133" s="4" t="s">
        <v>3661</v>
      </c>
      <c r="AQ133" s="4" t="s">
        <v>3662</v>
      </c>
      <c r="AR133" s="4" t="s">
        <v>5431</v>
      </c>
      <c r="AS133" s="4" t="s">
        <v>3664</v>
      </c>
      <c r="AT133" s="4" t="s">
        <v>3665</v>
      </c>
      <c r="AU133" s="4" t="s">
        <v>3666</v>
      </c>
      <c r="AV133" s="4" t="s">
        <v>3667</v>
      </c>
      <c r="AW133" s="4" t="s">
        <v>10648</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11561</v>
      </c>
      <c r="B134" s="4" t="s">
        <v>112</v>
      </c>
      <c r="C134" s="35">
        <v>20241220</v>
      </c>
      <c r="D134" s="4" t="s">
        <v>11562</v>
      </c>
      <c r="E134" s="4" t="s">
        <v>116</v>
      </c>
      <c r="F134" s="4" t="s">
        <v>10369</v>
      </c>
      <c r="G134" s="4" t="s">
        <v>116</v>
      </c>
      <c r="H134" s="4" t="s">
        <v>10370</v>
      </c>
      <c r="I134" s="4" t="s">
        <v>11563</v>
      </c>
      <c r="J134" s="35">
        <v>75815</v>
      </c>
      <c r="K134" s="4" t="s">
        <v>112</v>
      </c>
      <c r="L134" s="4" t="s">
        <v>122</v>
      </c>
      <c r="M134" s="4" t="s">
        <v>122</v>
      </c>
      <c r="N134" s="4" t="s">
        <v>11564</v>
      </c>
      <c r="O134" s="4" t="s">
        <v>116</v>
      </c>
      <c r="P134" s="4" t="s">
        <v>126</v>
      </c>
      <c r="Q134" s="4" t="s">
        <v>112</v>
      </c>
      <c r="R134" s="35">
        <v>2019</v>
      </c>
      <c r="S134" s="4" t="s">
        <v>127</v>
      </c>
      <c r="T134" s="4" t="s">
        <v>10373</v>
      </c>
      <c r="U134" s="4" t="s">
        <v>10374</v>
      </c>
      <c r="V134" s="4" t="s">
        <v>10375</v>
      </c>
      <c r="W134" s="4" t="s">
        <v>131</v>
      </c>
      <c r="X134" s="4" t="s">
        <v>10376</v>
      </c>
      <c r="Y134" s="4" t="s">
        <v>10377</v>
      </c>
      <c r="Z134" s="4" t="s">
        <v>134</v>
      </c>
      <c r="AA134" s="4" t="s">
        <v>135</v>
      </c>
      <c r="AB134" s="4" t="s">
        <v>136</v>
      </c>
      <c r="AC134" s="4" t="s">
        <v>137</v>
      </c>
      <c r="AD134" s="4" t="s">
        <v>10378</v>
      </c>
      <c r="AE134" s="4" t="s">
        <v>140</v>
      </c>
      <c r="AF134" s="4" t="s">
        <v>116</v>
      </c>
      <c r="AG134" s="4" t="s">
        <v>11565</v>
      </c>
      <c r="AH134" s="4" t="s">
        <v>76</v>
      </c>
      <c r="AI134" s="4" t="s">
        <v>11566</v>
      </c>
      <c r="AJ134" s="4" t="s">
        <v>11567</v>
      </c>
      <c r="AK134" s="4" t="s">
        <v>4649</v>
      </c>
      <c r="AL134" s="4" t="s">
        <v>4654</v>
      </c>
      <c r="AM134" s="4" t="s">
        <v>10798</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11568</v>
      </c>
      <c r="B135" s="4" t="s">
        <v>112</v>
      </c>
      <c r="C135" s="35">
        <v>20241220</v>
      </c>
      <c r="D135" s="4" t="s">
        <v>11569</v>
      </c>
      <c r="E135" s="4" t="s">
        <v>116</v>
      </c>
      <c r="F135" s="4" t="s">
        <v>10369</v>
      </c>
      <c r="G135" s="4" t="s">
        <v>116</v>
      </c>
      <c r="H135" s="4" t="s">
        <v>10370</v>
      </c>
      <c r="I135" s="4" t="s">
        <v>11570</v>
      </c>
      <c r="J135" s="35">
        <v>5545</v>
      </c>
      <c r="K135" s="4" t="s">
        <v>112</v>
      </c>
      <c r="L135" s="4" t="s">
        <v>122</v>
      </c>
      <c r="M135" s="4" t="s">
        <v>122</v>
      </c>
      <c r="N135" s="4" t="s">
        <v>11571</v>
      </c>
      <c r="O135" s="4" t="s">
        <v>116</v>
      </c>
      <c r="P135" s="4" t="s">
        <v>126</v>
      </c>
      <c r="Q135" s="4" t="s">
        <v>112</v>
      </c>
      <c r="R135" s="35">
        <v>2019</v>
      </c>
      <c r="S135" s="4" t="s">
        <v>127</v>
      </c>
      <c r="T135" s="4" t="s">
        <v>10373</v>
      </c>
      <c r="U135" s="4" t="s">
        <v>10374</v>
      </c>
      <c r="V135" s="4" t="s">
        <v>10375</v>
      </c>
      <c r="W135" s="4" t="s">
        <v>131</v>
      </c>
      <c r="X135" s="4" t="s">
        <v>10376</v>
      </c>
      <c r="Y135" s="4" t="s">
        <v>10377</v>
      </c>
      <c r="Z135" s="4" t="s">
        <v>134</v>
      </c>
      <c r="AA135" s="4" t="s">
        <v>135</v>
      </c>
      <c r="AB135" s="4" t="s">
        <v>136</v>
      </c>
      <c r="AC135" s="4" t="s">
        <v>137</v>
      </c>
      <c r="AD135" s="4" t="s">
        <v>10378</v>
      </c>
      <c r="AE135" s="4" t="s">
        <v>140</v>
      </c>
      <c r="AF135" s="4" t="s">
        <v>116</v>
      </c>
      <c r="AG135" s="4" t="s">
        <v>11572</v>
      </c>
      <c r="AH135" s="4" t="s">
        <v>76</v>
      </c>
      <c r="AI135" s="4" t="s">
        <v>6985</v>
      </c>
      <c r="AJ135" s="4" t="s">
        <v>4647</v>
      </c>
      <c r="AK135" s="4" t="s">
        <v>6986</v>
      </c>
      <c r="AL135" s="4" t="s">
        <v>4649</v>
      </c>
      <c r="AM135" s="4" t="s">
        <v>4650</v>
      </c>
      <c r="AN135" s="4" t="s">
        <v>6899</v>
      </c>
      <c r="AO135" s="4" t="s">
        <v>6987</v>
      </c>
      <c r="AP135" s="4" t="s">
        <v>7010</v>
      </c>
      <c r="AQ135" s="4" t="s">
        <v>6750</v>
      </c>
      <c r="AR135" s="4" t="s">
        <v>5567</v>
      </c>
      <c r="AS135" s="4" t="s">
        <v>6991</v>
      </c>
      <c r="AT135" s="4" t="s">
        <v>5568</v>
      </c>
      <c r="AU135" s="4" t="s">
        <v>6992</v>
      </c>
      <c r="AV135" s="4" t="s">
        <v>4653</v>
      </c>
      <c r="AW135" s="4" t="s">
        <v>4654</v>
      </c>
      <c r="AX135" s="4" t="s">
        <v>1637</v>
      </c>
      <c r="AY135" s="4" t="s">
        <v>3660</v>
      </c>
      <c r="AZ135" s="4" t="s">
        <v>3661</v>
      </c>
      <c r="BA135" s="4" t="s">
        <v>3662</v>
      </c>
      <c r="BB135" s="4" t="s">
        <v>3663</v>
      </c>
      <c r="BC135" s="4" t="s">
        <v>3664</v>
      </c>
      <c r="BD135" s="13" t="s">
        <v>3667</v>
      </c>
      <c r="BE135" s="13" t="s">
        <v>1880</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11573</v>
      </c>
      <c r="B136" s="4" t="s">
        <v>112</v>
      </c>
      <c r="C136" s="35">
        <v>20241220</v>
      </c>
      <c r="D136" s="4" t="s">
        <v>11574</v>
      </c>
      <c r="E136" s="4" t="s">
        <v>116</v>
      </c>
      <c r="F136" s="4" t="s">
        <v>10369</v>
      </c>
      <c r="G136" s="4" t="s">
        <v>116</v>
      </c>
      <c r="H136" s="4" t="s">
        <v>10370</v>
      </c>
      <c r="I136" s="4" t="s">
        <v>11575</v>
      </c>
      <c r="J136" s="35">
        <v>70801</v>
      </c>
      <c r="K136" s="11" t="s">
        <v>112</v>
      </c>
      <c r="L136" s="4" t="s">
        <v>122</v>
      </c>
      <c r="M136" s="4" t="s">
        <v>122</v>
      </c>
      <c r="N136" s="4" t="s">
        <v>11576</v>
      </c>
      <c r="O136" s="4" t="s">
        <v>116</v>
      </c>
      <c r="P136" s="4" t="s">
        <v>126</v>
      </c>
      <c r="Q136" s="4" t="s">
        <v>112</v>
      </c>
      <c r="R136" s="35">
        <v>2019</v>
      </c>
      <c r="S136" s="4" t="s">
        <v>127</v>
      </c>
      <c r="T136" s="4" t="s">
        <v>10373</v>
      </c>
      <c r="U136" s="4" t="s">
        <v>10374</v>
      </c>
      <c r="V136" s="4" t="s">
        <v>10375</v>
      </c>
      <c r="W136" s="4" t="s">
        <v>131</v>
      </c>
      <c r="X136" s="4" t="s">
        <v>10376</v>
      </c>
      <c r="Y136" s="4" t="s">
        <v>10377</v>
      </c>
      <c r="Z136" s="4" t="s">
        <v>134</v>
      </c>
      <c r="AA136" s="4" t="s">
        <v>135</v>
      </c>
      <c r="AB136" s="4" t="s">
        <v>136</v>
      </c>
      <c r="AC136" s="4" t="s">
        <v>137</v>
      </c>
      <c r="AD136" s="4" t="s">
        <v>10378</v>
      </c>
      <c r="AE136" s="4" t="s">
        <v>140</v>
      </c>
      <c r="AF136" s="4" t="s">
        <v>116</v>
      </c>
      <c r="AG136" s="4" t="s">
        <v>11577</v>
      </c>
      <c r="AH136" s="4" t="s">
        <v>76</v>
      </c>
      <c r="AI136" s="4" t="s">
        <v>4121</v>
      </c>
      <c r="AJ136" s="4" t="s">
        <v>4883</v>
      </c>
      <c r="AK136" s="4" t="s">
        <v>5053</v>
      </c>
      <c r="AL136" s="4" t="s">
        <v>4884</v>
      </c>
      <c r="AM136" s="4" t="s">
        <v>11578</v>
      </c>
      <c r="AN136" s="4" t="s">
        <v>3665</v>
      </c>
      <c r="AO136" s="4" t="s">
        <v>11579</v>
      </c>
      <c r="AP136" s="4" t="s">
        <v>5167</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11580</v>
      </c>
      <c r="B137" s="4" t="s">
        <v>112</v>
      </c>
      <c r="C137" s="35">
        <v>20241220</v>
      </c>
      <c r="D137" s="4" t="s">
        <v>4822</v>
      </c>
      <c r="E137" s="4" t="s">
        <v>11581</v>
      </c>
      <c r="F137" s="4" t="s">
        <v>10369</v>
      </c>
      <c r="G137" s="4" t="s">
        <v>116</v>
      </c>
      <c r="H137" s="4" t="s">
        <v>10370</v>
      </c>
      <c r="I137" s="4" t="s">
        <v>11582</v>
      </c>
      <c r="J137" s="35">
        <v>22807</v>
      </c>
      <c r="K137" s="11" t="s">
        <v>112</v>
      </c>
      <c r="L137" s="4" t="s">
        <v>122</v>
      </c>
      <c r="M137" s="4" t="s">
        <v>122</v>
      </c>
      <c r="N137" s="4" t="s">
        <v>11583</v>
      </c>
      <c r="O137" s="4" t="s">
        <v>116</v>
      </c>
      <c r="P137" s="4" t="s">
        <v>126</v>
      </c>
      <c r="Q137" s="4" t="s">
        <v>112</v>
      </c>
      <c r="R137" s="35">
        <v>2019</v>
      </c>
      <c r="S137" s="4" t="s">
        <v>127</v>
      </c>
      <c r="T137" s="4" t="s">
        <v>10373</v>
      </c>
      <c r="U137" s="4" t="s">
        <v>10374</v>
      </c>
      <c r="V137" s="4" t="s">
        <v>10375</v>
      </c>
      <c r="W137" s="4" t="s">
        <v>131</v>
      </c>
      <c r="X137" s="4" t="s">
        <v>10376</v>
      </c>
      <c r="Y137" s="4" t="s">
        <v>10377</v>
      </c>
      <c r="Z137" s="4" t="s">
        <v>134</v>
      </c>
      <c r="AA137" s="4" t="s">
        <v>135</v>
      </c>
      <c r="AB137" s="4" t="s">
        <v>136</v>
      </c>
      <c r="AC137" s="4" t="s">
        <v>137</v>
      </c>
      <c r="AD137" s="4" t="s">
        <v>10378</v>
      </c>
      <c r="AE137" s="4" t="s">
        <v>140</v>
      </c>
      <c r="AF137" s="4" t="s">
        <v>116</v>
      </c>
      <c r="AG137" s="4" t="s">
        <v>11584</v>
      </c>
      <c r="AH137" s="4" t="s">
        <v>76</v>
      </c>
      <c r="AI137" s="4" t="s">
        <v>11585</v>
      </c>
      <c r="AJ137" s="4" t="s">
        <v>4456</v>
      </c>
      <c r="AK137" s="4" t="s">
        <v>11586</v>
      </c>
      <c r="AL137" s="4" t="s">
        <v>11587</v>
      </c>
      <c r="AM137" s="4" t="s">
        <v>11588</v>
      </c>
      <c r="AN137" s="4" t="s">
        <v>4457</v>
      </c>
      <c r="AO137" s="4" t="s">
        <v>3344</v>
      </c>
      <c r="AP137" s="4" t="s">
        <v>11589</v>
      </c>
      <c r="AQ137" s="4" t="s">
        <v>3493</v>
      </c>
      <c r="AR137" s="4" t="s">
        <v>2472</v>
      </c>
      <c r="AS137" s="4" t="s">
        <v>2743</v>
      </c>
      <c r="AT137" s="4" t="s">
        <v>609</v>
      </c>
      <c r="AU137" s="4" t="s">
        <v>11590</v>
      </c>
      <c r="AV137" s="4" t="s">
        <v>3349</v>
      </c>
      <c r="AW137" s="4" t="s">
        <v>4829</v>
      </c>
      <c r="AX137" s="4" t="s">
        <v>11591</v>
      </c>
      <c r="AY137" s="4" t="s">
        <v>1880</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11592</v>
      </c>
      <c r="B138" s="4" t="s">
        <v>112</v>
      </c>
      <c r="C138" s="35">
        <v>20241220</v>
      </c>
      <c r="D138" s="4" t="s">
        <v>11593</v>
      </c>
      <c r="E138" s="4" t="s">
        <v>11594</v>
      </c>
      <c r="F138" s="4" t="s">
        <v>10369</v>
      </c>
      <c r="G138" s="4" t="s">
        <v>116</v>
      </c>
      <c r="H138" s="4" t="s">
        <v>10370</v>
      </c>
      <c r="I138" s="4" t="s">
        <v>11595</v>
      </c>
      <c r="J138" s="35">
        <v>5250</v>
      </c>
      <c r="K138" s="11" t="s">
        <v>112</v>
      </c>
      <c r="L138" s="4" t="s">
        <v>122</v>
      </c>
      <c r="M138" s="4" t="s">
        <v>122</v>
      </c>
      <c r="N138" s="4" t="s">
        <v>11596</v>
      </c>
      <c r="O138" s="4" t="s">
        <v>116</v>
      </c>
      <c r="P138" s="4" t="s">
        <v>126</v>
      </c>
      <c r="Q138" s="4" t="s">
        <v>112</v>
      </c>
      <c r="R138" s="35">
        <v>2019</v>
      </c>
      <c r="S138" s="4" t="s">
        <v>127</v>
      </c>
      <c r="T138" s="4" t="s">
        <v>10373</v>
      </c>
      <c r="U138" s="4" t="s">
        <v>10374</v>
      </c>
      <c r="V138" s="4" t="s">
        <v>10375</v>
      </c>
      <c r="W138" s="4" t="s">
        <v>131</v>
      </c>
      <c r="X138" s="4" t="s">
        <v>10376</v>
      </c>
      <c r="Y138" s="4" t="s">
        <v>10377</v>
      </c>
      <c r="Z138" s="4" t="s">
        <v>134</v>
      </c>
      <c r="AA138" s="4" t="s">
        <v>135</v>
      </c>
      <c r="AB138" s="4" t="s">
        <v>136</v>
      </c>
      <c r="AC138" s="4" t="s">
        <v>137</v>
      </c>
      <c r="AD138" s="4" t="s">
        <v>10378</v>
      </c>
      <c r="AE138" s="4" t="s">
        <v>140</v>
      </c>
      <c r="AF138" s="4" t="s">
        <v>116</v>
      </c>
      <c r="AG138" s="4" t="s">
        <v>11597</v>
      </c>
      <c r="AH138" s="4" t="s">
        <v>76</v>
      </c>
      <c r="AI138" s="4" t="s">
        <v>11388</v>
      </c>
      <c r="AJ138" s="4" t="s">
        <v>11097</v>
      </c>
      <c r="AK138" s="4" t="s">
        <v>4270</v>
      </c>
      <c r="AL138" s="4" t="s">
        <v>2472</v>
      </c>
      <c r="AM138" s="4" t="s">
        <v>11389</v>
      </c>
      <c r="AN138" s="4" t="s">
        <v>11118</v>
      </c>
      <c r="AO138" s="4" t="s">
        <v>11390</v>
      </c>
      <c r="AP138" s="4" t="s">
        <v>11391</v>
      </c>
      <c r="AQ138" s="4" t="s">
        <v>2138</v>
      </c>
      <c r="AR138" s="4" t="s">
        <v>6055</v>
      </c>
      <c r="AS138" s="4" t="s">
        <v>3044</v>
      </c>
      <c r="AT138" s="4" t="s">
        <v>4273</v>
      </c>
      <c r="AU138" s="4" t="s">
        <v>4274</v>
      </c>
      <c r="AV138" s="4" t="s">
        <v>3660</v>
      </c>
      <c r="AW138" s="4" t="s">
        <v>3661</v>
      </c>
      <c r="AX138" s="4" t="s">
        <v>3662</v>
      </c>
      <c r="AY138" s="4" t="s">
        <v>3663</v>
      </c>
      <c r="AZ138" s="4" t="s">
        <v>3664</v>
      </c>
      <c r="BA138" s="4" t="s">
        <v>5432</v>
      </c>
      <c r="BB138" s="4" t="s">
        <v>3666</v>
      </c>
      <c r="BC138" s="4" t="s">
        <v>3667</v>
      </c>
      <c r="BD138" s="4" t="s">
        <v>4275</v>
      </c>
      <c r="BE138" s="4" t="s">
        <v>11392</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5409</v>
      </c>
      <c r="B139" s="4" t="s">
        <v>112</v>
      </c>
      <c r="C139" s="35">
        <v>20241220</v>
      </c>
      <c r="D139" s="4" t="s">
        <v>5410</v>
      </c>
      <c r="E139" s="4" t="s">
        <v>5411</v>
      </c>
      <c r="F139" s="4" t="s">
        <v>5412</v>
      </c>
      <c r="G139" s="4" t="s">
        <v>116</v>
      </c>
      <c r="H139" s="4" t="s">
        <v>5413</v>
      </c>
      <c r="I139" s="4" t="s">
        <v>11598</v>
      </c>
      <c r="J139" s="35">
        <v>12743</v>
      </c>
      <c r="K139" s="11" t="s">
        <v>112</v>
      </c>
      <c r="L139" s="4" t="s">
        <v>122</v>
      </c>
      <c r="M139" s="4" t="s">
        <v>122</v>
      </c>
      <c r="N139" s="4" t="s">
        <v>11599</v>
      </c>
      <c r="O139" s="35">
        <v>9782409017759</v>
      </c>
      <c r="P139" s="4" t="s">
        <v>126</v>
      </c>
      <c r="Q139" s="4" t="s">
        <v>112</v>
      </c>
      <c r="R139" s="35">
        <v>2019</v>
      </c>
      <c r="S139" s="4" t="s">
        <v>127</v>
      </c>
      <c r="T139" s="4" t="s">
        <v>5418</v>
      </c>
      <c r="U139" s="4" t="s">
        <v>10374</v>
      </c>
      <c r="V139" s="4" t="s">
        <v>10375</v>
      </c>
      <c r="W139" s="4" t="s">
        <v>131</v>
      </c>
      <c r="X139" s="4" t="s">
        <v>10376</v>
      </c>
      <c r="Y139" s="4" t="s">
        <v>10377</v>
      </c>
      <c r="Z139" s="4" t="s">
        <v>134</v>
      </c>
      <c r="AA139" s="4" t="s">
        <v>135</v>
      </c>
      <c r="AB139" s="4" t="s">
        <v>136</v>
      </c>
      <c r="AC139" s="4" t="s">
        <v>137</v>
      </c>
      <c r="AD139" s="4" t="s">
        <v>10378</v>
      </c>
      <c r="AE139" s="4" t="s">
        <v>140</v>
      </c>
      <c r="AF139" s="4" t="s">
        <v>116</v>
      </c>
      <c r="AG139" s="4" t="s">
        <v>5419</v>
      </c>
      <c r="AH139" s="4" t="s">
        <v>76</v>
      </c>
      <c r="AI139" s="4" t="s">
        <v>785</v>
      </c>
      <c r="AJ139" s="4" t="s">
        <v>5420</v>
      </c>
      <c r="AK139" s="4" t="s">
        <v>1284</v>
      </c>
      <c r="AL139" s="4" t="s">
        <v>5421</v>
      </c>
      <c r="AM139" s="4" t="s">
        <v>5422</v>
      </c>
      <c r="AN139" s="4" t="s">
        <v>5423</v>
      </c>
      <c r="AO139" s="4" t="s">
        <v>5424</v>
      </c>
      <c r="AP139" s="4" t="s">
        <v>5425</v>
      </c>
      <c r="AQ139" s="4" t="s">
        <v>711</v>
      </c>
      <c r="AR139" s="4" t="s">
        <v>5426</v>
      </c>
      <c r="AS139" s="4" t="s">
        <v>5427</v>
      </c>
      <c r="AT139" s="4" t="s">
        <v>1285</v>
      </c>
      <c r="AU139" s="4" t="s">
        <v>1286</v>
      </c>
      <c r="AV139" s="4" t="s">
        <v>1313</v>
      </c>
      <c r="AW139" s="4" t="s">
        <v>1287</v>
      </c>
      <c r="AX139" s="4" t="s">
        <v>5428</v>
      </c>
      <c r="AY139" s="4" t="s">
        <v>1289</v>
      </c>
      <c r="AZ139" s="4" t="s">
        <v>5429</v>
      </c>
      <c r="BA139" s="4" t="s">
        <v>184</v>
      </c>
      <c r="BB139" s="4" t="s">
        <v>1273</v>
      </c>
      <c r="BC139" s="4" t="s">
        <v>5430</v>
      </c>
      <c r="BD139" s="4" t="s">
        <v>1590</v>
      </c>
      <c r="BE139" s="4" t="s">
        <v>3660</v>
      </c>
      <c r="BF139" s="4" t="s">
        <v>3661</v>
      </c>
      <c r="BG139" s="4" t="s">
        <v>3662</v>
      </c>
      <c r="BH139" s="4" t="s">
        <v>5431</v>
      </c>
      <c r="BI139" s="4" t="s">
        <v>3664</v>
      </c>
      <c r="BJ139" s="4" t="s">
        <v>5432</v>
      </c>
      <c r="BK139" s="4" t="s">
        <v>3665</v>
      </c>
      <c r="BL139" s="4" t="s">
        <v>3666</v>
      </c>
      <c r="BM139" s="4" t="s">
        <v>3667</v>
      </c>
      <c r="BN139" s="4" t="s">
        <v>2702</v>
      </c>
      <c r="BO139" s="4" t="s">
        <v>5433</v>
      </c>
      <c r="BP139" s="4" t="s">
        <v>116</v>
      </c>
      <c r="BQ139" s="4" t="s">
        <v>116</v>
      </c>
    </row>
    <row r="140" spans="1:70" ht="15" x14ac:dyDescent="0.2">
      <c r="A140" s="4" t="s">
        <v>11600</v>
      </c>
      <c r="B140" s="4" t="s">
        <v>112</v>
      </c>
      <c r="C140" s="35">
        <v>20241220</v>
      </c>
      <c r="D140" s="4" t="s">
        <v>6494</v>
      </c>
      <c r="E140" s="4" t="s">
        <v>11601</v>
      </c>
      <c r="F140" s="4" t="s">
        <v>9383</v>
      </c>
      <c r="G140" s="4" t="s">
        <v>116</v>
      </c>
      <c r="H140" s="4" t="s">
        <v>7280</v>
      </c>
      <c r="I140" s="4" t="s">
        <v>11602</v>
      </c>
      <c r="J140" s="35">
        <v>15742</v>
      </c>
      <c r="K140" s="11" t="s">
        <v>112</v>
      </c>
      <c r="L140" s="4" t="s">
        <v>122</v>
      </c>
      <c r="M140" s="4" t="s">
        <v>122</v>
      </c>
      <c r="N140" s="4" t="s">
        <v>11603</v>
      </c>
      <c r="O140" s="4" t="s">
        <v>116</v>
      </c>
      <c r="P140" s="4" t="s">
        <v>126</v>
      </c>
      <c r="Q140" s="4" t="s">
        <v>112</v>
      </c>
      <c r="R140" s="35">
        <v>2019</v>
      </c>
      <c r="S140" s="4" t="s">
        <v>127</v>
      </c>
      <c r="T140" s="4" t="s">
        <v>10464</v>
      </c>
      <c r="U140" s="4" t="s">
        <v>10374</v>
      </c>
      <c r="V140" s="4" t="s">
        <v>10375</v>
      </c>
      <c r="W140" s="4" t="s">
        <v>131</v>
      </c>
      <c r="X140" s="4" t="s">
        <v>10376</v>
      </c>
      <c r="Y140" s="4" t="s">
        <v>10377</v>
      </c>
      <c r="Z140" s="4" t="s">
        <v>134</v>
      </c>
      <c r="AA140" s="4" t="s">
        <v>135</v>
      </c>
      <c r="AB140" s="4" t="s">
        <v>136</v>
      </c>
      <c r="AC140" s="4" t="s">
        <v>137</v>
      </c>
      <c r="AD140" s="4" t="s">
        <v>10378</v>
      </c>
      <c r="AE140" s="4" t="s">
        <v>140</v>
      </c>
      <c r="AF140" s="4" t="s">
        <v>116</v>
      </c>
      <c r="AG140" s="4" t="s">
        <v>11604</v>
      </c>
      <c r="AH140" s="4" t="s">
        <v>76</v>
      </c>
      <c r="AI140" s="4" t="s">
        <v>2562</v>
      </c>
      <c r="AJ140" s="4" t="s">
        <v>11605</v>
      </c>
      <c r="AK140" s="4" t="s">
        <v>11606</v>
      </c>
      <c r="AL140" s="4" t="s">
        <v>11607</v>
      </c>
      <c r="AM140" s="4" t="s">
        <v>11608</v>
      </c>
      <c r="AN140" s="4" t="s">
        <v>11609</v>
      </c>
      <c r="AO140" s="4" t="s">
        <v>3660</v>
      </c>
      <c r="AP140" s="4" t="s">
        <v>3661</v>
      </c>
      <c r="AQ140" s="4" t="s">
        <v>3662</v>
      </c>
      <c r="AR140" s="4" t="s">
        <v>5431</v>
      </c>
      <c r="AS140" s="4" t="s">
        <v>3664</v>
      </c>
      <c r="AT140" s="4" t="s">
        <v>11610</v>
      </c>
      <c r="AU140" s="4" t="s">
        <v>3665</v>
      </c>
      <c r="AV140" s="4" t="s">
        <v>3666</v>
      </c>
      <c r="AW140" s="4" t="s">
        <v>3667</v>
      </c>
      <c r="AX140" s="4" t="s">
        <v>1473</v>
      </c>
      <c r="AY140" s="4" t="s">
        <v>11611</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11612</v>
      </c>
      <c r="B141" s="4" t="s">
        <v>112</v>
      </c>
      <c r="C141" s="35">
        <v>20241220</v>
      </c>
      <c r="D141" s="4" t="s">
        <v>11613</v>
      </c>
      <c r="E141" s="4" t="s">
        <v>11614</v>
      </c>
      <c r="F141" s="4" t="s">
        <v>10600</v>
      </c>
      <c r="G141" s="4" t="s">
        <v>116</v>
      </c>
      <c r="H141" s="4" t="s">
        <v>10601</v>
      </c>
      <c r="I141" s="4" t="s">
        <v>11615</v>
      </c>
      <c r="J141" s="35">
        <v>44900</v>
      </c>
      <c r="K141" s="11" t="s">
        <v>112</v>
      </c>
      <c r="L141" s="4" t="s">
        <v>122</v>
      </c>
      <c r="M141" s="4" t="s">
        <v>122</v>
      </c>
      <c r="N141" s="4" t="s">
        <v>11616</v>
      </c>
      <c r="O141" s="4" t="s">
        <v>116</v>
      </c>
      <c r="P141" s="4" t="s">
        <v>126</v>
      </c>
      <c r="Q141" s="4" t="s">
        <v>112</v>
      </c>
      <c r="R141" s="35">
        <v>2019</v>
      </c>
      <c r="S141" s="4" t="s">
        <v>127</v>
      </c>
      <c r="T141" s="4" t="s">
        <v>10464</v>
      </c>
      <c r="U141" s="4" t="s">
        <v>10374</v>
      </c>
      <c r="V141" s="4" t="s">
        <v>10375</v>
      </c>
      <c r="W141" s="4" t="s">
        <v>131</v>
      </c>
      <c r="X141" s="4" t="s">
        <v>10376</v>
      </c>
      <c r="Y141" s="4" t="s">
        <v>10377</v>
      </c>
      <c r="Z141" s="4" t="s">
        <v>134</v>
      </c>
      <c r="AA141" s="4" t="s">
        <v>135</v>
      </c>
      <c r="AB141" s="4" t="s">
        <v>136</v>
      </c>
      <c r="AC141" s="4" t="s">
        <v>137</v>
      </c>
      <c r="AD141" s="4" t="s">
        <v>10378</v>
      </c>
      <c r="AE141" s="4" t="s">
        <v>140</v>
      </c>
      <c r="AF141" s="4" t="s">
        <v>116</v>
      </c>
      <c r="AG141" s="4" t="s">
        <v>11617</v>
      </c>
      <c r="AH141" s="4" t="s">
        <v>76</v>
      </c>
      <c r="AI141" s="4" t="s">
        <v>11618</v>
      </c>
      <c r="AJ141" s="4" t="s">
        <v>1524</v>
      </c>
      <c r="AK141" s="4" t="s">
        <v>11619</v>
      </c>
      <c r="AL141" s="4" t="s">
        <v>11620</v>
      </c>
      <c r="AM141" s="4" t="s">
        <v>2301</v>
      </c>
      <c r="AN141" s="4" t="s">
        <v>11621</v>
      </c>
      <c r="AO141" s="4" t="s">
        <v>9599</v>
      </c>
      <c r="AP141" s="4" t="s">
        <v>11622</v>
      </c>
      <c r="AQ141" s="4" t="s">
        <v>11578</v>
      </c>
      <c r="AR141" s="4" t="s">
        <v>714</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11623</v>
      </c>
      <c r="B142" s="4" t="s">
        <v>112</v>
      </c>
      <c r="C142" s="35">
        <v>20241220</v>
      </c>
      <c r="D142" s="4" t="s">
        <v>11624</v>
      </c>
      <c r="E142" s="4" t="s">
        <v>11625</v>
      </c>
      <c r="F142" s="4" t="s">
        <v>11626</v>
      </c>
      <c r="G142" s="4" t="s">
        <v>116</v>
      </c>
      <c r="H142" s="4" t="s">
        <v>11627</v>
      </c>
      <c r="I142" s="4" t="s">
        <v>11628</v>
      </c>
      <c r="J142" s="35">
        <v>23406</v>
      </c>
      <c r="K142" s="11" t="s">
        <v>112</v>
      </c>
      <c r="L142" s="4" t="s">
        <v>122</v>
      </c>
      <c r="M142" s="4" t="s">
        <v>122</v>
      </c>
      <c r="N142" s="4" t="s">
        <v>11629</v>
      </c>
      <c r="O142" s="4" t="s">
        <v>116</v>
      </c>
      <c r="P142" s="4" t="s">
        <v>126</v>
      </c>
      <c r="Q142" s="4" t="s">
        <v>112</v>
      </c>
      <c r="R142" s="35">
        <v>2019</v>
      </c>
      <c r="S142" s="4" t="s">
        <v>127</v>
      </c>
      <c r="T142" s="4" t="s">
        <v>10464</v>
      </c>
      <c r="U142" s="4" t="s">
        <v>10374</v>
      </c>
      <c r="V142" s="4" t="s">
        <v>10375</v>
      </c>
      <c r="W142" s="4" t="s">
        <v>131</v>
      </c>
      <c r="X142" s="4" t="s">
        <v>10376</v>
      </c>
      <c r="Y142" s="4" t="s">
        <v>10377</v>
      </c>
      <c r="Z142" s="4" t="s">
        <v>134</v>
      </c>
      <c r="AA142" s="4" t="s">
        <v>135</v>
      </c>
      <c r="AB142" s="4" t="s">
        <v>136</v>
      </c>
      <c r="AC142" s="4" t="s">
        <v>137</v>
      </c>
      <c r="AD142" s="4" t="s">
        <v>10378</v>
      </c>
      <c r="AE142" s="4" t="s">
        <v>140</v>
      </c>
      <c r="AF142" s="4" t="s">
        <v>116</v>
      </c>
      <c r="AG142" s="4" t="s">
        <v>11630</v>
      </c>
      <c r="AH142" s="4" t="s">
        <v>76</v>
      </c>
      <c r="AI142" s="4" t="s">
        <v>11631</v>
      </c>
      <c r="AJ142" s="4" t="s">
        <v>11632</v>
      </c>
      <c r="AK142" s="4" t="s">
        <v>3660</v>
      </c>
      <c r="AL142" s="4" t="s">
        <v>3661</v>
      </c>
      <c r="AM142" s="4" t="s">
        <v>3662</v>
      </c>
      <c r="AN142" s="4" t="s">
        <v>3663</v>
      </c>
      <c r="AO142" s="4" t="s">
        <v>3664</v>
      </c>
      <c r="AP142" s="4" t="s">
        <v>11633</v>
      </c>
      <c r="AQ142" s="4" t="s">
        <v>11634</v>
      </c>
      <c r="AR142" s="4" t="s">
        <v>11635</v>
      </c>
      <c r="AS142" s="4" t="s">
        <v>3665</v>
      </c>
      <c r="AT142" s="4" t="s">
        <v>3666</v>
      </c>
      <c r="AU142" s="4" t="s">
        <v>3667</v>
      </c>
      <c r="AV142" s="4" t="s">
        <v>11636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11637</v>
      </c>
      <c r="B143" s="4" t="s">
        <v>112</v>
      </c>
      <c r="C143" s="35">
        <v>20241220</v>
      </c>
      <c r="D143" s="4" t="s">
        <v>11638</v>
      </c>
      <c r="E143" s="4" t="s">
        <v>11639</v>
      </c>
      <c r="F143" s="4" t="s">
        <v>11640</v>
      </c>
      <c r="G143" s="4" t="s">
        <v>116</v>
      </c>
      <c r="H143" s="4" t="s">
        <v>11641</v>
      </c>
      <c r="I143" s="4" t="s">
        <v>11642</v>
      </c>
      <c r="J143" s="35">
        <v>10527</v>
      </c>
      <c r="K143" s="11" t="s">
        <v>112</v>
      </c>
      <c r="L143" s="4" t="s">
        <v>122</v>
      </c>
      <c r="M143" s="4" t="s">
        <v>122</v>
      </c>
      <c r="N143" s="4" t="s">
        <v>11643</v>
      </c>
      <c r="O143" s="4" t="s">
        <v>116</v>
      </c>
      <c r="P143" s="4" t="s">
        <v>126</v>
      </c>
      <c r="Q143" s="4" t="s">
        <v>112</v>
      </c>
      <c r="R143" s="35">
        <v>2019</v>
      </c>
      <c r="S143" s="4" t="s">
        <v>127</v>
      </c>
      <c r="T143" s="4" t="s">
        <v>10464</v>
      </c>
      <c r="U143" s="4" t="s">
        <v>10374</v>
      </c>
      <c r="V143" s="4" t="s">
        <v>10375</v>
      </c>
      <c r="W143" s="4" t="s">
        <v>131</v>
      </c>
      <c r="X143" s="4" t="s">
        <v>10376</v>
      </c>
      <c r="Y143" s="4" t="s">
        <v>10377</v>
      </c>
      <c r="Z143" s="4" t="s">
        <v>134</v>
      </c>
      <c r="AA143" s="4" t="s">
        <v>135</v>
      </c>
      <c r="AB143" s="4" t="s">
        <v>136</v>
      </c>
      <c r="AC143" s="4" t="s">
        <v>137</v>
      </c>
      <c r="AD143" s="4" t="s">
        <v>10378</v>
      </c>
      <c r="AE143" s="4" t="s">
        <v>140</v>
      </c>
      <c r="AF143" s="4" t="s">
        <v>116</v>
      </c>
      <c r="AG143" s="4" t="s">
        <v>11644</v>
      </c>
      <c r="AH143" s="4" t="s">
        <v>76</v>
      </c>
      <c r="AI143" s="4" t="s">
        <v>11645</v>
      </c>
      <c r="AJ143" s="4" t="s">
        <v>681</v>
      </c>
      <c r="AK143" s="4" t="s">
        <v>11646</v>
      </c>
      <c r="AL143" s="4" t="s">
        <v>11647</v>
      </c>
      <c r="AM143" s="4" t="s">
        <v>11648</v>
      </c>
      <c r="AN143" s="4" t="s">
        <v>2377</v>
      </c>
      <c r="AO143" s="4" t="s">
        <v>2032</v>
      </c>
      <c r="AP143" s="4" t="s">
        <v>3660</v>
      </c>
      <c r="AQ143" s="4" t="s">
        <v>3661</v>
      </c>
      <c r="AR143" s="4" t="s">
        <v>3662</v>
      </c>
      <c r="AS143" s="4" t="s">
        <v>5431</v>
      </c>
      <c r="AT143" s="4" t="s">
        <v>3664</v>
      </c>
      <c r="AU143" s="4" t="s">
        <v>3665</v>
      </c>
      <c r="AV143" s="4" t="s">
        <v>3666</v>
      </c>
      <c r="AW143" s="4" t="s">
        <v>3667</v>
      </c>
      <c r="AX143" s="4" t="s">
        <v>11649</v>
      </c>
      <c r="AY143" s="4" t="s">
        <v>10648</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11650</v>
      </c>
      <c r="B144" s="4" t="s">
        <v>112</v>
      </c>
      <c r="C144" s="35">
        <v>20241220</v>
      </c>
      <c r="D144" s="4" t="s">
        <v>11651</v>
      </c>
      <c r="E144" s="4" t="s">
        <v>11652</v>
      </c>
      <c r="F144" s="4" t="s">
        <v>2554</v>
      </c>
      <c r="G144" s="4" t="s">
        <v>116</v>
      </c>
      <c r="H144" s="4" t="s">
        <v>2555</v>
      </c>
      <c r="I144" s="4" t="s">
        <v>11653</v>
      </c>
      <c r="J144" s="35">
        <v>20949</v>
      </c>
      <c r="K144" s="11" t="s">
        <v>112</v>
      </c>
      <c r="L144" s="4" t="s">
        <v>122</v>
      </c>
      <c r="M144" s="4" t="s">
        <v>122</v>
      </c>
      <c r="N144" s="4" t="s">
        <v>11654</v>
      </c>
      <c r="O144" s="4" t="s">
        <v>116</v>
      </c>
      <c r="P144" s="4" t="s">
        <v>126</v>
      </c>
      <c r="Q144" s="4" t="s">
        <v>112</v>
      </c>
      <c r="R144" s="35">
        <v>2019</v>
      </c>
      <c r="S144" s="4" t="s">
        <v>127</v>
      </c>
      <c r="T144" s="4" t="s">
        <v>10464</v>
      </c>
      <c r="U144" s="4" t="s">
        <v>10374</v>
      </c>
      <c r="V144" s="4" t="s">
        <v>10375</v>
      </c>
      <c r="W144" s="4" t="s">
        <v>131</v>
      </c>
      <c r="X144" s="4" t="s">
        <v>10376</v>
      </c>
      <c r="Y144" s="4" t="s">
        <v>10377</v>
      </c>
      <c r="Z144" s="4" t="s">
        <v>134</v>
      </c>
      <c r="AA144" s="4" t="s">
        <v>135</v>
      </c>
      <c r="AB144" s="4" t="s">
        <v>136</v>
      </c>
      <c r="AC144" s="4" t="s">
        <v>137</v>
      </c>
      <c r="AD144" s="4" t="s">
        <v>10378</v>
      </c>
      <c r="AE144" s="4" t="s">
        <v>140</v>
      </c>
      <c r="AF144" s="4" t="s">
        <v>116</v>
      </c>
      <c r="AG144" s="4" t="s">
        <v>11655</v>
      </c>
      <c r="AH144" s="4" t="s">
        <v>76</v>
      </c>
      <c r="AI144" s="4" t="s">
        <v>6768</v>
      </c>
      <c r="AJ144" s="4" t="s">
        <v>11656</v>
      </c>
      <c r="AK144" s="4" t="s">
        <v>11657</v>
      </c>
      <c r="AL144" s="4" t="s">
        <v>1616</v>
      </c>
      <c r="AM144" s="4" t="s">
        <v>11658</v>
      </c>
      <c r="AN144" s="4" t="s">
        <v>11659</v>
      </c>
      <c r="AO144" s="4" t="s">
        <v>11660</v>
      </c>
      <c r="AP144" s="4" t="s">
        <v>11661</v>
      </c>
      <c r="AQ144" s="4" t="s">
        <v>3660</v>
      </c>
      <c r="AR144" s="4" t="s">
        <v>3661</v>
      </c>
      <c r="AS144" s="4" t="s">
        <v>3662</v>
      </c>
      <c r="AT144" s="4" t="s">
        <v>5431</v>
      </c>
      <c r="AU144" s="4" t="s">
        <v>3664</v>
      </c>
      <c r="AV144" s="4" t="s">
        <v>11662</v>
      </c>
      <c r="AW144" s="4" t="s">
        <v>11610</v>
      </c>
      <c r="AX144" s="4" t="s">
        <v>3665</v>
      </c>
      <c r="AY144" s="4" t="s">
        <v>3666</v>
      </c>
      <c r="AZ144" s="4" t="s">
        <v>3667</v>
      </c>
      <c r="BA144" s="4" t="s">
        <v>11663</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11664</v>
      </c>
      <c r="B145" s="4" t="s">
        <v>112</v>
      </c>
      <c r="C145" s="35">
        <v>20241220</v>
      </c>
      <c r="D145" s="4" t="s">
        <v>5881</v>
      </c>
      <c r="E145" s="4" t="s">
        <v>11665</v>
      </c>
      <c r="F145" s="4" t="s">
        <v>11666</v>
      </c>
      <c r="G145" s="4" t="s">
        <v>116</v>
      </c>
      <c r="H145" s="4" t="s">
        <v>11667</v>
      </c>
      <c r="I145" s="4" t="s">
        <v>11668</v>
      </c>
      <c r="J145" s="35">
        <v>24722</v>
      </c>
      <c r="K145" s="11" t="s">
        <v>112</v>
      </c>
      <c r="L145" s="4" t="s">
        <v>122</v>
      </c>
      <c r="M145" s="4" t="s">
        <v>122</v>
      </c>
      <c r="N145" s="4" t="s">
        <v>11669</v>
      </c>
      <c r="O145" s="4" t="s">
        <v>116</v>
      </c>
      <c r="P145" s="4" t="s">
        <v>126</v>
      </c>
      <c r="Q145" s="4" t="s">
        <v>112</v>
      </c>
      <c r="R145" s="35">
        <v>2019</v>
      </c>
      <c r="S145" s="4" t="s">
        <v>127</v>
      </c>
      <c r="T145" s="4" t="s">
        <v>10464</v>
      </c>
      <c r="U145" s="4" t="s">
        <v>10374</v>
      </c>
      <c r="V145" s="4" t="s">
        <v>10375</v>
      </c>
      <c r="W145" s="4" t="s">
        <v>131</v>
      </c>
      <c r="X145" s="4" t="s">
        <v>10376</v>
      </c>
      <c r="Y145" s="4" t="s">
        <v>10377</v>
      </c>
      <c r="Z145" s="4" t="s">
        <v>134</v>
      </c>
      <c r="AA145" s="4" t="s">
        <v>135</v>
      </c>
      <c r="AB145" s="4" t="s">
        <v>136</v>
      </c>
      <c r="AC145" s="4" t="s">
        <v>137</v>
      </c>
      <c r="AD145" s="4" t="s">
        <v>10378</v>
      </c>
      <c r="AE145" s="4" t="s">
        <v>140</v>
      </c>
      <c r="AF145" s="4" t="s">
        <v>116</v>
      </c>
      <c r="AG145" s="4" t="s">
        <v>11670</v>
      </c>
      <c r="AH145" s="4" t="s">
        <v>76</v>
      </c>
      <c r="AI145" s="4" t="s">
        <v>11671</v>
      </c>
      <c r="AJ145" s="4" t="s">
        <v>11672</v>
      </c>
      <c r="AK145" s="4" t="s">
        <v>11673</v>
      </c>
      <c r="AL145" s="4" t="s">
        <v>11674</v>
      </c>
      <c r="AM145" s="4" t="s">
        <v>11675</v>
      </c>
      <c r="AN145" s="4" t="s">
        <v>3660</v>
      </c>
      <c r="AO145" s="4" t="s">
        <v>3661</v>
      </c>
      <c r="AP145" s="4" t="s">
        <v>3662</v>
      </c>
      <c r="AQ145" s="4" t="s">
        <v>5431</v>
      </c>
      <c r="AR145" s="4" t="s">
        <v>3664</v>
      </c>
      <c r="AS145" s="4" t="s">
        <v>3665</v>
      </c>
      <c r="AT145" s="4" t="s">
        <v>3666</v>
      </c>
      <c r="AU145" s="4" t="s">
        <v>3667</v>
      </c>
      <c r="AV145" s="4" t="s">
        <v>6223</v>
      </c>
      <c r="AW145" s="4" t="s">
        <v>11676</v>
      </c>
      <c r="AX145" s="4" t="s">
        <v>10648</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11677</v>
      </c>
      <c r="B146" s="4" t="s">
        <v>112</v>
      </c>
      <c r="C146" s="35">
        <v>20241220</v>
      </c>
      <c r="D146" s="4" t="s">
        <v>2144</v>
      </c>
      <c r="E146" s="4" t="s">
        <v>11678</v>
      </c>
      <c r="F146" s="4" t="s">
        <v>1109</v>
      </c>
      <c r="G146" s="4" t="s">
        <v>116</v>
      </c>
      <c r="H146" s="4" t="s">
        <v>1110</v>
      </c>
      <c r="I146" s="4" t="s">
        <v>11679</v>
      </c>
      <c r="J146" s="35">
        <v>13818</v>
      </c>
      <c r="K146" s="11" t="s">
        <v>112</v>
      </c>
      <c r="L146" s="4" t="s">
        <v>122</v>
      </c>
      <c r="M146" s="4" t="s">
        <v>122</v>
      </c>
      <c r="N146" s="4" t="s">
        <v>11680</v>
      </c>
      <c r="O146" s="4" t="s">
        <v>116</v>
      </c>
      <c r="P146" s="4" t="s">
        <v>126</v>
      </c>
      <c r="Q146" s="4" t="s">
        <v>112</v>
      </c>
      <c r="R146" s="35">
        <v>2019</v>
      </c>
      <c r="S146" s="4" t="s">
        <v>127</v>
      </c>
      <c r="T146" s="4" t="s">
        <v>10464</v>
      </c>
      <c r="U146" s="4" t="s">
        <v>10374</v>
      </c>
      <c r="V146" s="4" t="s">
        <v>10375</v>
      </c>
      <c r="W146" s="4" t="s">
        <v>131</v>
      </c>
      <c r="X146" s="4" t="s">
        <v>10376</v>
      </c>
      <c r="Y146" s="4" t="s">
        <v>10377</v>
      </c>
      <c r="Z146" s="4" t="s">
        <v>134</v>
      </c>
      <c r="AA146" s="4" t="s">
        <v>135</v>
      </c>
      <c r="AB146" s="4" t="s">
        <v>136</v>
      </c>
      <c r="AC146" s="4" t="s">
        <v>137</v>
      </c>
      <c r="AD146" s="4" t="s">
        <v>10378</v>
      </c>
      <c r="AE146" s="4" t="s">
        <v>140</v>
      </c>
      <c r="AF146" s="4" t="s">
        <v>116</v>
      </c>
      <c r="AG146" s="4" t="s">
        <v>11681</v>
      </c>
      <c r="AH146" s="4" t="s">
        <v>76</v>
      </c>
      <c r="AI146" s="4" t="s">
        <v>11682</v>
      </c>
      <c r="AJ146" s="4" t="s">
        <v>2151</v>
      </c>
      <c r="AK146" s="4" t="s">
        <v>2153</v>
      </c>
      <c r="AL146" s="4" t="s">
        <v>11683</v>
      </c>
      <c r="AM146" s="4" t="s">
        <v>6933</v>
      </c>
      <c r="AN146" s="4" t="s">
        <v>2155</v>
      </c>
      <c r="AO146" s="4" t="s">
        <v>4875</v>
      </c>
      <c r="AP146" s="4" t="s">
        <v>11684</v>
      </c>
      <c r="AQ146" s="4" t="s">
        <v>2157</v>
      </c>
      <c r="AR146" s="4" t="s">
        <v>3660</v>
      </c>
      <c r="AS146" s="4" t="s">
        <v>3661</v>
      </c>
      <c r="AT146" s="4" t="s">
        <v>3662</v>
      </c>
      <c r="AU146" s="4" t="s">
        <v>5431</v>
      </c>
      <c r="AV146" s="4" t="s">
        <v>3664</v>
      </c>
      <c r="AW146" s="4" t="s">
        <v>3665</v>
      </c>
      <c r="AX146" s="4" t="s">
        <v>3666</v>
      </c>
      <c r="AY146" s="4" t="s">
        <v>3667</v>
      </c>
      <c r="AZ146" s="4" t="s">
        <v>2160</v>
      </c>
      <c r="BA146" s="4" t="s">
        <v>10648</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11685</v>
      </c>
      <c r="B147" s="4" t="s">
        <v>112</v>
      </c>
      <c r="C147" s="35">
        <v>20241220</v>
      </c>
      <c r="D147" s="4" t="s">
        <v>5526</v>
      </c>
      <c r="E147" s="4" t="s">
        <v>11686</v>
      </c>
      <c r="F147" s="4" t="s">
        <v>11687</v>
      </c>
      <c r="G147" s="4" t="s">
        <v>116</v>
      </c>
      <c r="H147" s="4" t="s">
        <v>11688</v>
      </c>
      <c r="I147" s="4" t="s">
        <v>11689</v>
      </c>
      <c r="J147" s="35">
        <v>5028</v>
      </c>
      <c r="K147" s="11" t="s">
        <v>112</v>
      </c>
      <c r="L147" s="4" t="s">
        <v>122</v>
      </c>
      <c r="M147" s="4" t="s">
        <v>122</v>
      </c>
      <c r="N147" s="4" t="s">
        <v>11690</v>
      </c>
      <c r="O147" s="4" t="s">
        <v>116</v>
      </c>
      <c r="P147" s="4" t="s">
        <v>126</v>
      </c>
      <c r="Q147" s="4" t="s">
        <v>112</v>
      </c>
      <c r="R147" s="35">
        <v>2019</v>
      </c>
      <c r="S147" s="4" t="s">
        <v>127</v>
      </c>
      <c r="T147" s="4" t="s">
        <v>10464</v>
      </c>
      <c r="U147" s="4" t="s">
        <v>10374</v>
      </c>
      <c r="V147" s="4" t="s">
        <v>10375</v>
      </c>
      <c r="W147" s="4" t="s">
        <v>131</v>
      </c>
      <c r="X147" s="4" t="s">
        <v>10376</v>
      </c>
      <c r="Y147" s="4" t="s">
        <v>10377</v>
      </c>
      <c r="Z147" s="4" t="s">
        <v>134</v>
      </c>
      <c r="AA147" s="4" t="s">
        <v>135</v>
      </c>
      <c r="AB147" s="4" t="s">
        <v>136</v>
      </c>
      <c r="AC147" s="4" t="s">
        <v>137</v>
      </c>
      <c r="AD147" s="4" t="s">
        <v>10378</v>
      </c>
      <c r="AE147" s="4" t="s">
        <v>140</v>
      </c>
      <c r="AF147" s="4" t="s">
        <v>116</v>
      </c>
      <c r="AG147" s="4" t="s">
        <v>11691</v>
      </c>
      <c r="AH147" s="4" t="s">
        <v>76</v>
      </c>
      <c r="AI147" s="4" t="s">
        <v>3945</v>
      </c>
      <c r="AJ147" s="4" t="s">
        <v>11692</v>
      </c>
      <c r="AK147" s="4" t="s">
        <v>1616</v>
      </c>
      <c r="AL147" s="4" t="s">
        <v>3746</v>
      </c>
      <c r="AM147" s="4" t="s">
        <v>3660</v>
      </c>
      <c r="AN147" s="4" t="s">
        <v>3661</v>
      </c>
      <c r="AO147" s="4" t="s">
        <v>3662</v>
      </c>
      <c r="AP147" s="4" t="s">
        <v>5431</v>
      </c>
      <c r="AQ147" s="4" t="s">
        <v>3664</v>
      </c>
      <c r="AR147" s="4" t="s">
        <v>3665</v>
      </c>
      <c r="AS147" s="4" t="s">
        <v>3666</v>
      </c>
      <c r="AT147" s="4" t="s">
        <v>3667</v>
      </c>
      <c r="AU147" s="4" t="s">
        <v>3747</v>
      </c>
      <c r="AV147" s="4" t="s">
        <v>11693</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11694</v>
      </c>
      <c r="B148" s="4" t="s">
        <v>112</v>
      </c>
      <c r="C148" s="35">
        <v>20241220</v>
      </c>
      <c r="D148" s="4" t="s">
        <v>5526</v>
      </c>
      <c r="E148" s="4" t="s">
        <v>11695</v>
      </c>
      <c r="F148" s="4" t="s">
        <v>11687</v>
      </c>
      <c r="G148" s="4" t="s">
        <v>116</v>
      </c>
      <c r="H148" s="4" t="s">
        <v>11688</v>
      </c>
      <c r="I148" s="4" t="s">
        <v>11696</v>
      </c>
      <c r="J148" s="35">
        <v>14924</v>
      </c>
      <c r="K148" s="11" t="s">
        <v>112</v>
      </c>
      <c r="L148" s="4" t="s">
        <v>122</v>
      </c>
      <c r="M148" s="4" t="s">
        <v>122</v>
      </c>
      <c r="N148" s="4" t="s">
        <v>11697</v>
      </c>
      <c r="O148" s="4" t="s">
        <v>116</v>
      </c>
      <c r="P148" s="4" t="s">
        <v>126</v>
      </c>
      <c r="Q148" s="4" t="s">
        <v>112</v>
      </c>
      <c r="R148" s="35">
        <v>2019</v>
      </c>
      <c r="S148" s="4" t="s">
        <v>127</v>
      </c>
      <c r="T148" s="4" t="s">
        <v>10464</v>
      </c>
      <c r="U148" s="4" t="s">
        <v>10374</v>
      </c>
      <c r="V148" s="4" t="s">
        <v>10375</v>
      </c>
      <c r="W148" s="4" t="s">
        <v>131</v>
      </c>
      <c r="X148" s="4" t="s">
        <v>10376</v>
      </c>
      <c r="Y148" s="4" t="s">
        <v>10377</v>
      </c>
      <c r="Z148" s="4" t="s">
        <v>134</v>
      </c>
      <c r="AA148" s="4" t="s">
        <v>135</v>
      </c>
      <c r="AB148" s="4" t="s">
        <v>136</v>
      </c>
      <c r="AC148" s="4" t="s">
        <v>137</v>
      </c>
      <c r="AD148" s="4" t="s">
        <v>10378</v>
      </c>
      <c r="AE148" s="4" t="s">
        <v>140</v>
      </c>
      <c r="AF148" s="4" t="s">
        <v>116</v>
      </c>
      <c r="AG148" s="4" t="s">
        <v>11698</v>
      </c>
      <c r="AH148" s="4" t="s">
        <v>76</v>
      </c>
      <c r="AI148" s="4" t="s">
        <v>11699</v>
      </c>
      <c r="AJ148" s="4" t="s">
        <v>11700</v>
      </c>
      <c r="AK148" s="4" t="s">
        <v>11701</v>
      </c>
      <c r="AL148" s="4" t="s">
        <v>5530</v>
      </c>
      <c r="AM148" s="4" t="s">
        <v>3945</v>
      </c>
      <c r="AN148" s="4" t="s">
        <v>11702</v>
      </c>
      <c r="AO148" s="4" t="s">
        <v>11703</v>
      </c>
      <c r="AP148" s="4" t="s">
        <v>4923</v>
      </c>
      <c r="AQ148" s="4" t="s">
        <v>3660</v>
      </c>
      <c r="AR148" s="4" t="s">
        <v>3661</v>
      </c>
      <c r="AS148" s="4" t="s">
        <v>3662</v>
      </c>
      <c r="AT148" s="4" t="s">
        <v>5431</v>
      </c>
      <c r="AU148" s="4" t="s">
        <v>3664</v>
      </c>
      <c r="AV148" s="4" t="s">
        <v>3665</v>
      </c>
      <c r="AW148" s="4" t="s">
        <v>3666</v>
      </c>
      <c r="AX148" s="4" t="s">
        <v>3667</v>
      </c>
      <c r="AY148" s="4" t="s">
        <v>11693</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11704</v>
      </c>
      <c r="B149" s="4" t="s">
        <v>112</v>
      </c>
      <c r="C149" s="35">
        <v>20241220</v>
      </c>
      <c r="D149" s="4" t="s">
        <v>11705</v>
      </c>
      <c r="E149" s="4" t="s">
        <v>11706</v>
      </c>
      <c r="F149" s="4" t="s">
        <v>11707</v>
      </c>
      <c r="G149" s="4" t="s">
        <v>116</v>
      </c>
      <c r="H149" s="4" t="s">
        <v>1452</v>
      </c>
      <c r="I149" s="4" t="s">
        <v>11708</v>
      </c>
      <c r="J149" s="35">
        <v>12327</v>
      </c>
      <c r="K149" s="11" t="s">
        <v>112</v>
      </c>
      <c r="L149" s="4" t="s">
        <v>122</v>
      </c>
      <c r="M149" s="4" t="s">
        <v>122</v>
      </c>
      <c r="N149" s="4" t="s">
        <v>11709</v>
      </c>
      <c r="O149" s="4" t="s">
        <v>116</v>
      </c>
      <c r="P149" s="4" t="s">
        <v>126</v>
      </c>
      <c r="Q149" s="4" t="s">
        <v>112</v>
      </c>
      <c r="R149" s="35">
        <v>2019</v>
      </c>
      <c r="S149" s="4" t="s">
        <v>127</v>
      </c>
      <c r="T149" s="4" t="s">
        <v>10464</v>
      </c>
      <c r="U149" s="4" t="s">
        <v>10374</v>
      </c>
      <c r="V149" s="4" t="s">
        <v>10375</v>
      </c>
      <c r="W149" s="4" t="s">
        <v>131</v>
      </c>
      <c r="X149" s="4" t="s">
        <v>10376</v>
      </c>
      <c r="Y149" s="4" t="s">
        <v>10377</v>
      </c>
      <c r="Z149" s="4" t="s">
        <v>134</v>
      </c>
      <c r="AA149" s="4" t="s">
        <v>135</v>
      </c>
      <c r="AB149" s="4" t="s">
        <v>136</v>
      </c>
      <c r="AC149" s="4" t="s">
        <v>137</v>
      </c>
      <c r="AD149" s="4" t="s">
        <v>10378</v>
      </c>
      <c r="AE149" s="4" t="s">
        <v>140</v>
      </c>
      <c r="AF149" s="4" t="s">
        <v>116</v>
      </c>
      <c r="AG149" s="4" t="s">
        <v>11710</v>
      </c>
      <c r="AH149" s="4" t="s">
        <v>76</v>
      </c>
      <c r="AI149" s="4" t="s">
        <v>11711</v>
      </c>
      <c r="AJ149" s="4" t="s">
        <v>11712</v>
      </c>
      <c r="AK149" s="4" t="s">
        <v>5128</v>
      </c>
      <c r="AL149" s="4" t="s">
        <v>11713</v>
      </c>
      <c r="AM149" s="4" t="s">
        <v>11714</v>
      </c>
      <c r="AN149" s="4" t="s">
        <v>2032</v>
      </c>
      <c r="AO149" s="4" t="s">
        <v>3660</v>
      </c>
      <c r="AP149" s="4" t="s">
        <v>3661</v>
      </c>
      <c r="AQ149" s="4" t="s">
        <v>3662</v>
      </c>
      <c r="AR149" s="4" t="s">
        <v>5431</v>
      </c>
      <c r="AS149" s="4" t="s">
        <v>3664</v>
      </c>
      <c r="AT149" s="4" t="s">
        <v>3665</v>
      </c>
      <c r="AU149" s="4" t="s">
        <v>3666</v>
      </c>
      <c r="AV149" s="4" t="s">
        <v>3667</v>
      </c>
      <c r="AW149" s="4" t="s">
        <v>10648</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11715</v>
      </c>
      <c r="B150" s="4" t="s">
        <v>112</v>
      </c>
      <c r="C150" s="35">
        <v>20241220</v>
      </c>
      <c r="D150" s="4" t="s">
        <v>11716</v>
      </c>
      <c r="E150" s="4" t="s">
        <v>11717</v>
      </c>
      <c r="F150" s="4" t="s">
        <v>11707</v>
      </c>
      <c r="G150" s="4" t="s">
        <v>116</v>
      </c>
      <c r="H150" s="4" t="s">
        <v>1452</v>
      </c>
      <c r="I150" s="4" t="s">
        <v>11718</v>
      </c>
      <c r="J150" s="35">
        <v>4458</v>
      </c>
      <c r="K150" s="11" t="s">
        <v>112</v>
      </c>
      <c r="L150" s="4" t="s">
        <v>122</v>
      </c>
      <c r="M150" s="4" t="s">
        <v>122</v>
      </c>
      <c r="N150" s="4" t="s">
        <v>11719</v>
      </c>
      <c r="O150" s="4" t="s">
        <v>116</v>
      </c>
      <c r="P150" s="4" t="s">
        <v>126</v>
      </c>
      <c r="Q150" s="4" t="s">
        <v>112</v>
      </c>
      <c r="R150" s="35">
        <v>2019</v>
      </c>
      <c r="S150" s="4" t="s">
        <v>127</v>
      </c>
      <c r="T150" s="4" t="s">
        <v>10464</v>
      </c>
      <c r="U150" s="4" t="s">
        <v>10374</v>
      </c>
      <c r="V150" s="4" t="s">
        <v>10375</v>
      </c>
      <c r="W150" s="4" t="s">
        <v>131</v>
      </c>
      <c r="X150" s="4" t="s">
        <v>10376</v>
      </c>
      <c r="Y150" s="4" t="s">
        <v>10377</v>
      </c>
      <c r="Z150" s="4" t="s">
        <v>134</v>
      </c>
      <c r="AA150" s="4" t="s">
        <v>135</v>
      </c>
      <c r="AB150" s="4" t="s">
        <v>136</v>
      </c>
      <c r="AC150" s="4" t="s">
        <v>137</v>
      </c>
      <c r="AD150" s="4" t="s">
        <v>10378</v>
      </c>
      <c r="AE150" s="4" t="s">
        <v>140</v>
      </c>
      <c r="AF150" s="4" t="s">
        <v>116</v>
      </c>
      <c r="AG150" s="4" t="s">
        <v>11720</v>
      </c>
      <c r="AH150" s="4" t="s">
        <v>76</v>
      </c>
      <c r="AI150" s="4" t="s">
        <v>11721</v>
      </c>
      <c r="AJ150" s="4" t="s">
        <v>3452</v>
      </c>
      <c r="AK150" s="4" t="s">
        <v>998</v>
      </c>
      <c r="AL150" s="4" t="s">
        <v>11712</v>
      </c>
      <c r="AM150" s="4" t="s">
        <v>11722</v>
      </c>
      <c r="AN150" s="4" t="s">
        <v>5045</v>
      </c>
      <c r="AO150" s="4" t="s">
        <v>11723</v>
      </c>
      <c r="AP150" s="4" t="s">
        <v>1200</v>
      </c>
      <c r="AQ150" s="4" t="s">
        <v>11724</v>
      </c>
      <c r="AR150" s="4" t="s">
        <v>3660</v>
      </c>
      <c r="AS150" s="4" t="s">
        <v>3661</v>
      </c>
      <c r="AT150" s="4" t="s">
        <v>3662</v>
      </c>
      <c r="AU150" s="4" t="s">
        <v>5431</v>
      </c>
      <c r="AV150" s="4" t="s">
        <v>3664</v>
      </c>
      <c r="AW150" s="4" t="s">
        <v>3665</v>
      </c>
      <c r="AX150" s="4" t="s">
        <v>3666</v>
      </c>
      <c r="AY150" s="4" t="s">
        <v>3667</v>
      </c>
      <c r="AZ150" s="4" t="s">
        <v>11725</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11726</v>
      </c>
      <c r="B151" s="4" t="s">
        <v>112</v>
      </c>
      <c r="C151" s="35">
        <v>20241220</v>
      </c>
      <c r="D151" s="4" t="s">
        <v>11727</v>
      </c>
      <c r="E151" s="4" t="s">
        <v>11728</v>
      </c>
      <c r="F151" s="4" t="s">
        <v>10863</v>
      </c>
      <c r="G151" s="4" t="s">
        <v>116</v>
      </c>
      <c r="H151" s="4" t="s">
        <v>10864</v>
      </c>
      <c r="I151" s="4" t="s">
        <v>11729</v>
      </c>
      <c r="J151" s="35">
        <v>12857</v>
      </c>
      <c r="K151" s="11" t="s">
        <v>112</v>
      </c>
      <c r="L151" s="4" t="s">
        <v>122</v>
      </c>
      <c r="M151" s="4" t="s">
        <v>122</v>
      </c>
      <c r="N151" s="4" t="s">
        <v>11730</v>
      </c>
      <c r="O151" s="4" t="s">
        <v>116</v>
      </c>
      <c r="P151" s="4" t="s">
        <v>126</v>
      </c>
      <c r="Q151" s="4" t="s">
        <v>112</v>
      </c>
      <c r="R151" s="35">
        <v>2019</v>
      </c>
      <c r="S151" s="4" t="s">
        <v>127</v>
      </c>
      <c r="T151" s="4" t="s">
        <v>10464</v>
      </c>
      <c r="U151" s="4" t="s">
        <v>10374</v>
      </c>
      <c r="V151" s="4" t="s">
        <v>10375</v>
      </c>
      <c r="W151" s="4" t="s">
        <v>131</v>
      </c>
      <c r="X151" s="4" t="s">
        <v>10376</v>
      </c>
      <c r="Y151" s="4" t="s">
        <v>10377</v>
      </c>
      <c r="Z151" s="4" t="s">
        <v>134</v>
      </c>
      <c r="AA151" s="4" t="s">
        <v>135</v>
      </c>
      <c r="AB151" s="4" t="s">
        <v>136</v>
      </c>
      <c r="AC151" s="4" t="s">
        <v>137</v>
      </c>
      <c r="AD151" s="4" t="s">
        <v>10378</v>
      </c>
      <c r="AE151" s="4" t="s">
        <v>140</v>
      </c>
      <c r="AF151" s="4" t="s">
        <v>116</v>
      </c>
      <c r="AG151" s="4" t="s">
        <v>11731</v>
      </c>
      <c r="AH151" s="4" t="s">
        <v>76</v>
      </c>
      <c r="AI151" s="4" t="s">
        <v>11732</v>
      </c>
      <c r="AJ151" s="4" t="s">
        <v>11733</v>
      </c>
      <c r="AK151" s="4" t="s">
        <v>2300</v>
      </c>
      <c r="AL151" s="4" t="s">
        <v>5109</v>
      </c>
      <c r="AM151" s="4" t="s">
        <v>1470</v>
      </c>
      <c r="AN151" s="4" t="s">
        <v>11734</v>
      </c>
      <c r="AO151" s="4" t="s">
        <v>5111</v>
      </c>
      <c r="AP151" s="4" t="s">
        <v>11735</v>
      </c>
      <c r="AQ151" s="4" t="s">
        <v>11736</v>
      </c>
      <c r="AR151" s="4" t="s">
        <v>11737</v>
      </c>
      <c r="AS151" s="4" t="s">
        <v>3660</v>
      </c>
      <c r="AT151" s="4" t="s">
        <v>3661</v>
      </c>
      <c r="AU151" s="4" t="s">
        <v>3662</v>
      </c>
      <c r="AV151" s="4" t="s">
        <v>5431</v>
      </c>
      <c r="AW151" s="4" t="s">
        <v>3664</v>
      </c>
      <c r="AX151" s="4" t="s">
        <v>3665</v>
      </c>
      <c r="AY151" s="4" t="s">
        <v>3666</v>
      </c>
      <c r="AZ151" s="4" t="s">
        <v>3667</v>
      </c>
      <c r="BA151" s="4" t="s">
        <v>11738</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11739</v>
      </c>
      <c r="B152" s="4" t="s">
        <v>112</v>
      </c>
      <c r="C152" s="35">
        <v>20241220</v>
      </c>
      <c r="D152" s="4" t="s">
        <v>11740</v>
      </c>
      <c r="E152" s="4" t="s">
        <v>11741</v>
      </c>
      <c r="F152" s="4" t="s">
        <v>11742</v>
      </c>
      <c r="G152" s="4" t="s">
        <v>116</v>
      </c>
      <c r="H152" s="4" t="s">
        <v>11743</v>
      </c>
      <c r="I152" s="4" t="s">
        <v>11744</v>
      </c>
      <c r="J152" s="35">
        <v>31525</v>
      </c>
      <c r="K152" s="11" t="s">
        <v>112</v>
      </c>
      <c r="L152" s="4" t="s">
        <v>122</v>
      </c>
      <c r="M152" s="4" t="s">
        <v>122</v>
      </c>
      <c r="N152" s="4" t="s">
        <v>11745</v>
      </c>
      <c r="O152" s="4" t="s">
        <v>116</v>
      </c>
      <c r="P152" s="4" t="s">
        <v>126</v>
      </c>
      <c r="Q152" s="4" t="s">
        <v>112</v>
      </c>
      <c r="R152" s="35">
        <v>2019</v>
      </c>
      <c r="S152" s="4" t="s">
        <v>127</v>
      </c>
      <c r="T152" s="4" t="s">
        <v>10464</v>
      </c>
      <c r="U152" s="4" t="s">
        <v>10374</v>
      </c>
      <c r="V152" s="4" t="s">
        <v>10375</v>
      </c>
      <c r="W152" s="4" t="s">
        <v>131</v>
      </c>
      <c r="X152" s="4" t="s">
        <v>10376</v>
      </c>
      <c r="Y152" s="4" t="s">
        <v>10377</v>
      </c>
      <c r="Z152" s="4" t="s">
        <v>134</v>
      </c>
      <c r="AA152" s="4" t="s">
        <v>135</v>
      </c>
      <c r="AB152" s="4" t="s">
        <v>136</v>
      </c>
      <c r="AC152" s="4" t="s">
        <v>137</v>
      </c>
      <c r="AD152" s="4" t="s">
        <v>10378</v>
      </c>
      <c r="AE152" s="4" t="s">
        <v>140</v>
      </c>
      <c r="AF152" s="4" t="s">
        <v>116</v>
      </c>
      <c r="AG152" s="4" t="s">
        <v>11746</v>
      </c>
      <c r="AH152" s="4" t="s">
        <v>76</v>
      </c>
      <c r="AI152" s="4" t="s">
        <v>11747</v>
      </c>
      <c r="AJ152" s="4" t="s">
        <v>11748</v>
      </c>
      <c r="AK152" s="4" t="s">
        <v>11749</v>
      </c>
      <c r="AL152" s="4" t="s">
        <v>11750</v>
      </c>
      <c r="AM152" s="4" t="s">
        <v>3527</v>
      </c>
      <c r="AN152" s="4" t="s">
        <v>11751</v>
      </c>
      <c r="AO152" s="4" t="s">
        <v>3660</v>
      </c>
      <c r="AP152" s="4" t="s">
        <v>3661</v>
      </c>
      <c r="AQ152" s="4" t="s">
        <v>3662</v>
      </c>
      <c r="AR152" s="4" t="s">
        <v>5431</v>
      </c>
      <c r="AS152" s="4" t="s">
        <v>3664</v>
      </c>
      <c r="AT152" s="4" t="s">
        <v>3665</v>
      </c>
      <c r="AU152" s="4" t="s">
        <v>3666</v>
      </c>
      <c r="AV152" s="4" t="s">
        <v>3667</v>
      </c>
      <c r="AW152" s="4" t="s">
        <v>11676</v>
      </c>
      <c r="AX152" s="4" t="s">
        <v>11752</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11753</v>
      </c>
      <c r="B153" s="4" t="s">
        <v>112</v>
      </c>
      <c r="C153" s="35">
        <v>20241220</v>
      </c>
      <c r="D153" s="4" t="s">
        <v>511</v>
      </c>
      <c r="E153" s="4" t="s">
        <v>11754</v>
      </c>
      <c r="F153" s="4" t="s">
        <v>1561</v>
      </c>
      <c r="G153" s="4" t="s">
        <v>116</v>
      </c>
      <c r="H153" s="4" t="s">
        <v>1562</v>
      </c>
      <c r="I153" s="4" t="s">
        <v>11755</v>
      </c>
      <c r="J153" s="35">
        <v>44559</v>
      </c>
      <c r="K153" s="11" t="s">
        <v>112</v>
      </c>
      <c r="L153" s="4" t="s">
        <v>122</v>
      </c>
      <c r="M153" s="4" t="s">
        <v>122</v>
      </c>
      <c r="N153" s="4" t="s">
        <v>11756</v>
      </c>
      <c r="O153" s="4" t="s">
        <v>116</v>
      </c>
      <c r="P153" s="4" t="s">
        <v>126</v>
      </c>
      <c r="Q153" s="4" t="s">
        <v>112</v>
      </c>
      <c r="R153" s="35">
        <v>2019</v>
      </c>
      <c r="S153" s="4" t="s">
        <v>127</v>
      </c>
      <c r="T153" s="4" t="s">
        <v>10464</v>
      </c>
      <c r="U153" s="4" t="s">
        <v>10374</v>
      </c>
      <c r="V153" s="4" t="s">
        <v>10375</v>
      </c>
      <c r="W153" s="4" t="s">
        <v>131</v>
      </c>
      <c r="X153" s="4" t="s">
        <v>10376</v>
      </c>
      <c r="Y153" s="4" t="s">
        <v>10377</v>
      </c>
      <c r="Z153" s="4" t="s">
        <v>134</v>
      </c>
      <c r="AA153" s="4" t="s">
        <v>135</v>
      </c>
      <c r="AB153" s="4" t="s">
        <v>136</v>
      </c>
      <c r="AC153" s="4" t="s">
        <v>137</v>
      </c>
      <c r="AD153" s="4" t="s">
        <v>10378</v>
      </c>
      <c r="AE153" s="4" t="s">
        <v>140</v>
      </c>
      <c r="AF153" s="4" t="s">
        <v>116</v>
      </c>
      <c r="AG153" s="4" t="s">
        <v>11757</v>
      </c>
      <c r="AH153" s="4" t="s">
        <v>76</v>
      </c>
      <c r="AI153" s="4" t="s">
        <v>11758</v>
      </c>
      <c r="AJ153" s="4" t="s">
        <v>1587</v>
      </c>
      <c r="AK153" s="4" t="s">
        <v>11759</v>
      </c>
      <c r="AL153" s="4" t="s">
        <v>11760</v>
      </c>
      <c r="AM153" s="4" t="s">
        <v>1590</v>
      </c>
      <c r="AN153" s="4" t="s">
        <v>3660</v>
      </c>
      <c r="AO153" s="4" t="s">
        <v>3661</v>
      </c>
      <c r="AP153" s="4" t="s">
        <v>3662</v>
      </c>
      <c r="AQ153" s="4" t="s">
        <v>5431</v>
      </c>
      <c r="AR153" s="4" t="s">
        <v>3664</v>
      </c>
      <c r="AS153" s="4" t="s">
        <v>3665</v>
      </c>
      <c r="AT153" s="4" t="s">
        <v>3666</v>
      </c>
      <c r="AU153" s="4" t="s">
        <v>3667</v>
      </c>
      <c r="AV153" s="4" t="s">
        <v>10648</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11761</v>
      </c>
      <c r="B154" s="4" t="s">
        <v>112</v>
      </c>
      <c r="C154" s="35">
        <v>20241220</v>
      </c>
      <c r="D154" s="4" t="s">
        <v>511</v>
      </c>
      <c r="E154" s="4" t="s">
        <v>11762</v>
      </c>
      <c r="F154" s="4" t="s">
        <v>1561</v>
      </c>
      <c r="G154" s="4" t="s">
        <v>116</v>
      </c>
      <c r="H154" s="4" t="s">
        <v>1562</v>
      </c>
      <c r="I154" s="4" t="s">
        <v>11763</v>
      </c>
      <c r="J154" s="35">
        <v>45655</v>
      </c>
      <c r="K154" s="11" t="s">
        <v>112</v>
      </c>
      <c r="L154" s="4" t="s">
        <v>122</v>
      </c>
      <c r="M154" s="4" t="s">
        <v>122</v>
      </c>
      <c r="N154" s="4" t="s">
        <v>11764</v>
      </c>
      <c r="O154" s="4" t="s">
        <v>116</v>
      </c>
      <c r="P154" s="4" t="s">
        <v>126</v>
      </c>
      <c r="Q154" s="4" t="s">
        <v>112</v>
      </c>
      <c r="R154" s="35">
        <v>2019</v>
      </c>
      <c r="S154" s="4" t="s">
        <v>127</v>
      </c>
      <c r="T154" s="4" t="s">
        <v>10464</v>
      </c>
      <c r="U154" s="4" t="s">
        <v>10374</v>
      </c>
      <c r="V154" s="4" t="s">
        <v>10375</v>
      </c>
      <c r="W154" s="4" t="s">
        <v>131</v>
      </c>
      <c r="X154" s="4" t="s">
        <v>10376</v>
      </c>
      <c r="Y154" s="4" t="s">
        <v>10377</v>
      </c>
      <c r="Z154" s="4" t="s">
        <v>134</v>
      </c>
      <c r="AA154" s="4" t="s">
        <v>135</v>
      </c>
      <c r="AB154" s="4" t="s">
        <v>136</v>
      </c>
      <c r="AC154" s="4" t="s">
        <v>137</v>
      </c>
      <c r="AD154" s="4" t="s">
        <v>10378</v>
      </c>
      <c r="AE154" s="4" t="s">
        <v>140</v>
      </c>
      <c r="AF154" s="4" t="s">
        <v>116</v>
      </c>
      <c r="AG154" s="4" t="s">
        <v>11765</v>
      </c>
      <c r="AH154" s="4" t="s">
        <v>76</v>
      </c>
      <c r="AI154" s="4" t="s">
        <v>11766</v>
      </c>
      <c r="AJ154" s="4" t="s">
        <v>11767</v>
      </c>
      <c r="AK154" s="4" t="s">
        <v>11768</v>
      </c>
      <c r="AL154" s="4" t="s">
        <v>3131</v>
      </c>
      <c r="AM154" s="4" t="s">
        <v>3133</v>
      </c>
      <c r="AN154" s="4" t="s">
        <v>2333</v>
      </c>
      <c r="AO154" s="4" t="s">
        <v>11769</v>
      </c>
      <c r="AP154" s="4" t="s">
        <v>8574</v>
      </c>
      <c r="AQ154" s="4" t="s">
        <v>186</v>
      </c>
      <c r="AR154" s="4" t="s">
        <v>3660</v>
      </c>
      <c r="AS154" s="4" t="s">
        <v>3661</v>
      </c>
      <c r="AT154" s="4" t="s">
        <v>3662</v>
      </c>
      <c r="AU154" s="4" t="s">
        <v>5431</v>
      </c>
      <c r="AV154" s="4" t="s">
        <v>3664</v>
      </c>
      <c r="AW154" s="4" t="s">
        <v>3665</v>
      </c>
      <c r="AX154" s="4" t="s">
        <v>3666</v>
      </c>
      <c r="AY154" s="4" t="s">
        <v>3667</v>
      </c>
      <c r="AZ154" s="4" t="s">
        <v>11770</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11771</v>
      </c>
      <c r="B155" s="4" t="s">
        <v>112</v>
      </c>
      <c r="C155" s="35">
        <v>20241220</v>
      </c>
      <c r="D155" s="4" t="s">
        <v>11772</v>
      </c>
      <c r="E155" s="4" t="s">
        <v>11773</v>
      </c>
      <c r="F155" s="4" t="s">
        <v>1561</v>
      </c>
      <c r="G155" s="4" t="s">
        <v>116</v>
      </c>
      <c r="H155" s="4" t="s">
        <v>1562</v>
      </c>
      <c r="I155" s="4" t="s">
        <v>11774</v>
      </c>
      <c r="J155" s="35">
        <v>20705</v>
      </c>
      <c r="K155" s="11" t="s">
        <v>112</v>
      </c>
      <c r="L155" s="4" t="s">
        <v>122</v>
      </c>
      <c r="M155" s="4" t="s">
        <v>122</v>
      </c>
      <c r="N155" s="4" t="s">
        <v>11775</v>
      </c>
      <c r="O155" s="4" t="s">
        <v>116</v>
      </c>
      <c r="P155" s="4" t="s">
        <v>126</v>
      </c>
      <c r="Q155" s="4" t="s">
        <v>112</v>
      </c>
      <c r="R155" s="35">
        <v>2019</v>
      </c>
      <c r="S155" s="4" t="s">
        <v>127</v>
      </c>
      <c r="T155" s="4" t="s">
        <v>10464</v>
      </c>
      <c r="U155" s="4" t="s">
        <v>10374</v>
      </c>
      <c r="V155" s="4" t="s">
        <v>10375</v>
      </c>
      <c r="W155" s="4" t="s">
        <v>131</v>
      </c>
      <c r="X155" s="4" t="s">
        <v>10376</v>
      </c>
      <c r="Y155" s="4" t="s">
        <v>10377</v>
      </c>
      <c r="Z155" s="4" t="s">
        <v>134</v>
      </c>
      <c r="AA155" s="4" t="s">
        <v>135</v>
      </c>
      <c r="AB155" s="4" t="s">
        <v>136</v>
      </c>
      <c r="AC155" s="4" t="s">
        <v>137</v>
      </c>
      <c r="AD155" s="4" t="s">
        <v>10378</v>
      </c>
      <c r="AE155" s="4" t="s">
        <v>140</v>
      </c>
      <c r="AF155" s="4" t="s">
        <v>116</v>
      </c>
      <c r="AG155" s="4" t="s">
        <v>11776</v>
      </c>
      <c r="AH155" s="4" t="s">
        <v>76</v>
      </c>
      <c r="AI155" s="4" t="s">
        <v>11777</v>
      </c>
      <c r="AJ155" s="4" t="s">
        <v>1587</v>
      </c>
      <c r="AK155" s="4" t="s">
        <v>1273</v>
      </c>
      <c r="AL155" s="4" t="s">
        <v>11760</v>
      </c>
      <c r="AM155" s="4" t="s">
        <v>3660</v>
      </c>
      <c r="AN155" s="4" t="s">
        <v>3661</v>
      </c>
      <c r="AO155" s="4" t="s">
        <v>3662</v>
      </c>
      <c r="AP155" s="4" t="s">
        <v>11551</v>
      </c>
      <c r="AQ155" s="4" t="s">
        <v>3664</v>
      </c>
      <c r="AR155" s="4" t="s">
        <v>3665</v>
      </c>
      <c r="AS155" s="4" t="s">
        <v>3666</v>
      </c>
      <c r="AT155" s="4" t="s">
        <v>3667</v>
      </c>
      <c r="AU155" s="4" t="s">
        <v>10648</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11778</v>
      </c>
      <c r="B156" s="4" t="s">
        <v>112</v>
      </c>
      <c r="C156" s="35">
        <v>20241220</v>
      </c>
      <c r="D156" s="4" t="s">
        <v>11779</v>
      </c>
      <c r="E156" s="4" t="s">
        <v>11780</v>
      </c>
      <c r="F156" s="4" t="s">
        <v>11176</v>
      </c>
      <c r="G156" s="4" t="s">
        <v>116</v>
      </c>
      <c r="H156" s="4" t="s">
        <v>11177</v>
      </c>
      <c r="I156" s="4" t="s">
        <v>11781</v>
      </c>
      <c r="J156" s="35">
        <v>13034</v>
      </c>
      <c r="K156" s="11" t="s">
        <v>112</v>
      </c>
      <c r="L156" s="4" t="s">
        <v>122</v>
      </c>
      <c r="M156" s="4" t="s">
        <v>122</v>
      </c>
      <c r="N156" s="4" t="s">
        <v>11782</v>
      </c>
      <c r="O156" s="4" t="s">
        <v>116</v>
      </c>
      <c r="P156" s="4" t="s">
        <v>126</v>
      </c>
      <c r="Q156" s="4" t="s">
        <v>112</v>
      </c>
      <c r="R156" s="35">
        <v>2019</v>
      </c>
      <c r="S156" s="4" t="s">
        <v>127</v>
      </c>
      <c r="T156" s="4" t="s">
        <v>10464</v>
      </c>
      <c r="U156" s="4" t="s">
        <v>10374</v>
      </c>
      <c r="V156" s="4" t="s">
        <v>10375</v>
      </c>
      <c r="W156" s="4" t="s">
        <v>131</v>
      </c>
      <c r="X156" s="4" t="s">
        <v>10376</v>
      </c>
      <c r="Y156" s="4" t="s">
        <v>10377</v>
      </c>
      <c r="Z156" s="4" t="s">
        <v>134</v>
      </c>
      <c r="AA156" s="4" t="s">
        <v>135</v>
      </c>
      <c r="AB156" s="4" t="s">
        <v>136</v>
      </c>
      <c r="AC156" s="4" t="s">
        <v>137</v>
      </c>
      <c r="AD156" s="4" t="s">
        <v>10378</v>
      </c>
      <c r="AE156" s="4" t="s">
        <v>140</v>
      </c>
      <c r="AF156" s="4" t="s">
        <v>116</v>
      </c>
      <c r="AG156" s="4" t="s">
        <v>11783</v>
      </c>
      <c r="AH156" s="4" t="s">
        <v>76</v>
      </c>
      <c r="AI156" s="4" t="s">
        <v>11784</v>
      </c>
      <c r="AJ156" s="4" t="s">
        <v>2772</v>
      </c>
      <c r="AK156" s="4" t="s">
        <v>5497</v>
      </c>
      <c r="AL156" s="4" t="s">
        <v>6478</v>
      </c>
      <c r="AM156" s="4" t="s">
        <v>6129</v>
      </c>
      <c r="AN156" s="4" t="s">
        <v>11785</v>
      </c>
      <c r="AO156" s="4" t="s">
        <v>11786</v>
      </c>
      <c r="AP156" s="4" t="s">
        <v>11787</v>
      </c>
      <c r="AQ156" s="4" t="s">
        <v>11788</v>
      </c>
      <c r="AR156" s="4" t="s">
        <v>3660</v>
      </c>
      <c r="AS156" s="4" t="s">
        <v>3661</v>
      </c>
      <c r="AT156" s="4" t="s">
        <v>3662</v>
      </c>
      <c r="AU156" s="4" t="s">
        <v>5431</v>
      </c>
      <c r="AV156" s="4" t="s">
        <v>3664</v>
      </c>
      <c r="AW156" s="4" t="s">
        <v>3665</v>
      </c>
      <c r="AX156" s="4" t="s">
        <v>3666</v>
      </c>
      <c r="AY156" s="4" t="s">
        <v>3667</v>
      </c>
      <c r="AZ156" s="4" t="s">
        <v>11789</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11790</v>
      </c>
      <c r="B157" s="4" t="s">
        <v>112</v>
      </c>
      <c r="C157" s="35">
        <v>20241220</v>
      </c>
      <c r="D157" s="4" t="s">
        <v>11638</v>
      </c>
      <c r="E157" s="4" t="s">
        <v>11791</v>
      </c>
      <c r="F157" s="4" t="s">
        <v>11640</v>
      </c>
      <c r="G157" s="4" t="s">
        <v>116</v>
      </c>
      <c r="H157" s="4" t="s">
        <v>11641</v>
      </c>
      <c r="I157" s="4" t="s">
        <v>11792</v>
      </c>
      <c r="J157" s="35">
        <v>4843</v>
      </c>
      <c r="K157" s="11" t="s">
        <v>112</v>
      </c>
      <c r="L157" s="4" t="s">
        <v>122</v>
      </c>
      <c r="M157" s="4" t="s">
        <v>122</v>
      </c>
      <c r="N157" s="4" t="s">
        <v>11793</v>
      </c>
      <c r="O157" s="4" t="s">
        <v>116</v>
      </c>
      <c r="P157" s="4" t="s">
        <v>126</v>
      </c>
      <c r="Q157" s="4" t="s">
        <v>112</v>
      </c>
      <c r="R157" s="35">
        <v>2019</v>
      </c>
      <c r="S157" s="4" t="s">
        <v>127</v>
      </c>
      <c r="T157" s="4" t="s">
        <v>10464</v>
      </c>
      <c r="U157" s="4" t="s">
        <v>10374</v>
      </c>
      <c r="V157" s="4" t="s">
        <v>10375</v>
      </c>
      <c r="W157" s="4" t="s">
        <v>131</v>
      </c>
      <c r="X157" s="4" t="s">
        <v>10376</v>
      </c>
      <c r="Y157" s="4" t="s">
        <v>10377</v>
      </c>
      <c r="Z157" s="4" t="s">
        <v>134</v>
      </c>
      <c r="AA157" s="4" t="s">
        <v>135</v>
      </c>
      <c r="AB157" s="4" t="s">
        <v>136</v>
      </c>
      <c r="AC157" s="4" t="s">
        <v>137</v>
      </c>
      <c r="AD157" s="4" t="s">
        <v>10378</v>
      </c>
      <c r="AE157" s="4" t="s">
        <v>140</v>
      </c>
      <c r="AF157" s="4" t="s">
        <v>116</v>
      </c>
      <c r="AG157" s="4" t="s">
        <v>11794</v>
      </c>
      <c r="AH157" s="4" t="s">
        <v>76</v>
      </c>
      <c r="AI157" s="4" t="s">
        <v>1522</v>
      </c>
      <c r="AJ157" s="4" t="s">
        <v>11795</v>
      </c>
      <c r="AK157" s="4" t="s">
        <v>11648</v>
      </c>
      <c r="AL157" s="4" t="s">
        <v>2377</v>
      </c>
      <c r="AM157" s="4" t="s">
        <v>2032</v>
      </c>
      <c r="AN157" s="4" t="s">
        <v>11590</v>
      </c>
      <c r="AO157" s="4" t="s">
        <v>3660</v>
      </c>
      <c r="AP157" s="4" t="s">
        <v>3661</v>
      </c>
      <c r="AQ157" s="4" t="s">
        <v>3662</v>
      </c>
      <c r="AR157" s="4" t="s">
        <v>5431</v>
      </c>
      <c r="AS157" s="4" t="s">
        <v>3664</v>
      </c>
      <c r="AT157" s="4" t="s">
        <v>3665</v>
      </c>
      <c r="AU157" s="4" t="s">
        <v>3666</v>
      </c>
      <c r="AV157" s="4" t="s">
        <v>3667</v>
      </c>
      <c r="AW157" s="4" t="s">
        <v>11796</v>
      </c>
      <c r="AX157" s="4" t="s">
        <v>11797</v>
      </c>
      <c r="AY157" s="4" t="s">
        <v>11798</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11799</v>
      </c>
      <c r="B158" s="4" t="s">
        <v>112</v>
      </c>
      <c r="C158" s="35">
        <v>20241220</v>
      </c>
      <c r="D158" s="4" t="s">
        <v>4622</v>
      </c>
      <c r="E158" s="4" t="s">
        <v>11800</v>
      </c>
      <c r="F158" s="4" t="s">
        <v>11176</v>
      </c>
      <c r="G158" s="4" t="s">
        <v>116</v>
      </c>
      <c r="H158" s="4" t="s">
        <v>11177</v>
      </c>
      <c r="I158" s="4" t="s">
        <v>11801</v>
      </c>
      <c r="J158" s="35">
        <v>15457</v>
      </c>
      <c r="K158" s="11" t="s">
        <v>112</v>
      </c>
      <c r="L158" s="4" t="s">
        <v>122</v>
      </c>
      <c r="M158" s="4" t="s">
        <v>122</v>
      </c>
      <c r="N158" s="4" t="s">
        <v>11802</v>
      </c>
      <c r="O158" s="4" t="s">
        <v>116</v>
      </c>
      <c r="P158" s="4" t="s">
        <v>126</v>
      </c>
      <c r="Q158" s="4" t="s">
        <v>112</v>
      </c>
      <c r="R158" s="35">
        <v>2019</v>
      </c>
      <c r="S158" s="4" t="s">
        <v>127</v>
      </c>
      <c r="T158" s="4" t="s">
        <v>10464</v>
      </c>
      <c r="U158" s="4" t="s">
        <v>10374</v>
      </c>
      <c r="V158" s="4" t="s">
        <v>10375</v>
      </c>
      <c r="W158" s="4" t="s">
        <v>131</v>
      </c>
      <c r="X158" s="4" t="s">
        <v>10376</v>
      </c>
      <c r="Y158" s="4" t="s">
        <v>10377</v>
      </c>
      <c r="Z158" s="4" t="s">
        <v>134</v>
      </c>
      <c r="AA158" s="4" t="s">
        <v>135</v>
      </c>
      <c r="AB158" s="4" t="s">
        <v>136</v>
      </c>
      <c r="AC158" s="4" t="s">
        <v>137</v>
      </c>
      <c r="AD158" s="4" t="s">
        <v>10378</v>
      </c>
      <c r="AE158" s="4" t="s">
        <v>140</v>
      </c>
      <c r="AF158" s="4" t="s">
        <v>116</v>
      </c>
      <c r="AG158" s="4" t="s">
        <v>11803</v>
      </c>
      <c r="AH158" s="4" t="s">
        <v>76</v>
      </c>
      <c r="AI158" s="4" t="s">
        <v>421</v>
      </c>
      <c r="AJ158" s="4" t="s">
        <v>1254</v>
      </c>
      <c r="AK158" s="4" t="s">
        <v>8569</v>
      </c>
      <c r="AL158" s="4" t="s">
        <v>11804</v>
      </c>
      <c r="AM158" s="4" t="s">
        <v>3660</v>
      </c>
      <c r="AN158" s="4" t="s">
        <v>3661</v>
      </c>
      <c r="AO158" s="4" t="s">
        <v>3662</v>
      </c>
      <c r="AP158" s="4" t="s">
        <v>5431</v>
      </c>
      <c r="AQ158" s="4" t="s">
        <v>3664</v>
      </c>
      <c r="AR158" s="4" t="s">
        <v>3665</v>
      </c>
      <c r="AS158" s="4" t="s">
        <v>3666</v>
      </c>
      <c r="AT158" s="4" t="s">
        <v>3667</v>
      </c>
      <c r="AU158" s="4" t="s">
        <v>9786</v>
      </c>
      <c r="AV158" s="4" t="s">
        <v>11805</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11806</v>
      </c>
      <c r="B159" s="4" t="s">
        <v>112</v>
      </c>
      <c r="C159" s="35">
        <v>20241220</v>
      </c>
      <c r="D159" s="4" t="s">
        <v>6465</v>
      </c>
      <c r="E159" s="4" t="s">
        <v>11807</v>
      </c>
      <c r="F159" s="4" t="s">
        <v>11808</v>
      </c>
      <c r="G159" s="4" t="s">
        <v>116</v>
      </c>
      <c r="H159" s="4" t="s">
        <v>3439</v>
      </c>
      <c r="I159" s="4" t="s">
        <v>11809</v>
      </c>
      <c r="J159" s="35">
        <v>15755</v>
      </c>
      <c r="K159" s="11" t="s">
        <v>112</v>
      </c>
      <c r="L159" s="4" t="s">
        <v>122</v>
      </c>
      <c r="M159" s="4" t="s">
        <v>122</v>
      </c>
      <c r="N159" s="4" t="s">
        <v>11810</v>
      </c>
      <c r="O159" s="4" t="s">
        <v>116</v>
      </c>
      <c r="P159" s="4" t="s">
        <v>126</v>
      </c>
      <c r="Q159" s="4" t="s">
        <v>112</v>
      </c>
      <c r="R159" s="35">
        <v>2019</v>
      </c>
      <c r="S159" s="4" t="s">
        <v>127</v>
      </c>
      <c r="T159" s="4" t="s">
        <v>10464</v>
      </c>
      <c r="U159" s="4" t="s">
        <v>10374</v>
      </c>
      <c r="V159" s="4" t="s">
        <v>10375</v>
      </c>
      <c r="W159" s="4" t="s">
        <v>131</v>
      </c>
      <c r="X159" s="4" t="s">
        <v>10376</v>
      </c>
      <c r="Y159" s="4" t="s">
        <v>10377</v>
      </c>
      <c r="Z159" s="4" t="s">
        <v>134</v>
      </c>
      <c r="AA159" s="4" t="s">
        <v>135</v>
      </c>
      <c r="AB159" s="4" t="s">
        <v>136</v>
      </c>
      <c r="AC159" s="4" t="s">
        <v>137</v>
      </c>
      <c r="AD159" s="4" t="s">
        <v>10378</v>
      </c>
      <c r="AE159" s="4" t="s">
        <v>140</v>
      </c>
      <c r="AF159" s="4" t="s">
        <v>116</v>
      </c>
      <c r="AG159" s="4" t="s">
        <v>11811</v>
      </c>
      <c r="AH159" s="4" t="s">
        <v>76</v>
      </c>
      <c r="AI159" s="4" t="s">
        <v>1657</v>
      </c>
      <c r="AJ159" s="4" t="s">
        <v>11812</v>
      </c>
      <c r="AK159" s="4" t="s">
        <v>5988</v>
      </c>
      <c r="AL159" s="4" t="s">
        <v>3660</v>
      </c>
      <c r="AM159" s="4" t="s">
        <v>3661</v>
      </c>
      <c r="AN159" s="4" t="s">
        <v>3662</v>
      </c>
      <c r="AO159" s="4" t="s">
        <v>5431</v>
      </c>
      <c r="AP159" s="4" t="s">
        <v>3664</v>
      </c>
      <c r="AQ159" s="4" t="s">
        <v>3665</v>
      </c>
      <c r="AR159" s="4" t="s">
        <v>3666</v>
      </c>
      <c r="AS159" s="4" t="s">
        <v>3667</v>
      </c>
      <c r="AT159" s="4" t="s">
        <v>11798</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11813</v>
      </c>
      <c r="B160" s="4" t="s">
        <v>112</v>
      </c>
      <c r="C160" s="35">
        <v>20241220</v>
      </c>
      <c r="D160" s="4" t="s">
        <v>11814</v>
      </c>
      <c r="E160" s="4" t="s">
        <v>11815</v>
      </c>
      <c r="F160" s="4" t="s">
        <v>11816</v>
      </c>
      <c r="G160" s="4" t="s">
        <v>116</v>
      </c>
      <c r="H160" s="4" t="s">
        <v>11817</v>
      </c>
      <c r="I160" s="4" t="s">
        <v>11818</v>
      </c>
      <c r="J160" s="35">
        <v>13219</v>
      </c>
      <c r="K160" s="11" t="s">
        <v>112</v>
      </c>
      <c r="L160" s="4" t="s">
        <v>122</v>
      </c>
      <c r="M160" s="4" t="s">
        <v>122</v>
      </c>
      <c r="N160" s="4" t="s">
        <v>11819</v>
      </c>
      <c r="O160" s="4" t="s">
        <v>116</v>
      </c>
      <c r="P160" s="4" t="s">
        <v>126</v>
      </c>
      <c r="Q160" s="4" t="s">
        <v>112</v>
      </c>
      <c r="R160" s="35">
        <v>2019</v>
      </c>
      <c r="S160" s="4" t="s">
        <v>127</v>
      </c>
      <c r="T160" s="4" t="s">
        <v>10464</v>
      </c>
      <c r="U160" s="4" t="s">
        <v>10374</v>
      </c>
      <c r="V160" s="4" t="s">
        <v>10375</v>
      </c>
      <c r="W160" s="4" t="s">
        <v>131</v>
      </c>
      <c r="X160" s="4" t="s">
        <v>10376</v>
      </c>
      <c r="Y160" s="4" t="s">
        <v>10377</v>
      </c>
      <c r="Z160" s="4" t="s">
        <v>134</v>
      </c>
      <c r="AA160" s="4" t="s">
        <v>135</v>
      </c>
      <c r="AB160" s="4" t="s">
        <v>136</v>
      </c>
      <c r="AC160" s="4" t="s">
        <v>137</v>
      </c>
      <c r="AD160" s="4" t="s">
        <v>10378</v>
      </c>
      <c r="AE160" s="4" t="s">
        <v>140</v>
      </c>
      <c r="AF160" s="4" t="s">
        <v>116</v>
      </c>
      <c r="AG160" s="4" t="s">
        <v>11820</v>
      </c>
      <c r="AH160" s="4" t="s">
        <v>76</v>
      </c>
      <c r="AI160" s="4" t="s">
        <v>11821</v>
      </c>
      <c r="AJ160" s="4" t="s">
        <v>11822</v>
      </c>
      <c r="AK160" s="4" t="s">
        <v>3933</v>
      </c>
      <c r="AL160" s="4" t="s">
        <v>3741</v>
      </c>
      <c r="AM160" s="4" t="s">
        <v>5222</v>
      </c>
      <c r="AN160" s="4" t="s">
        <v>1941</v>
      </c>
      <c r="AO160" s="4" t="s">
        <v>11823</v>
      </c>
      <c r="AP160" s="4" t="s">
        <v>1285</v>
      </c>
      <c r="AQ160" s="4" t="s">
        <v>11824</v>
      </c>
      <c r="AR160" s="4" t="s">
        <v>3429</v>
      </c>
      <c r="AS160" s="4" t="s">
        <v>5857</v>
      </c>
      <c r="AT160" s="4" t="s">
        <v>2866</v>
      </c>
      <c r="AU160" s="4" t="s">
        <v>3660</v>
      </c>
      <c r="AV160" s="4" t="s">
        <v>3661</v>
      </c>
      <c r="AW160" s="4" t="s">
        <v>3662</v>
      </c>
      <c r="AX160" s="4" t="s">
        <v>5431</v>
      </c>
      <c r="AY160" s="4" t="s">
        <v>3664</v>
      </c>
      <c r="AZ160" s="4" t="s">
        <v>3665</v>
      </c>
      <c r="BA160" s="4" t="s">
        <v>3666</v>
      </c>
      <c r="BB160" s="4" t="s">
        <v>3667</v>
      </c>
      <c r="BC160" s="4" t="s">
        <v>11825</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11826</v>
      </c>
      <c r="B161" s="4" t="s">
        <v>112</v>
      </c>
      <c r="C161" s="35">
        <v>20241220</v>
      </c>
      <c r="D161" s="4" t="s">
        <v>11827</v>
      </c>
      <c r="E161" s="4" t="s">
        <v>11828</v>
      </c>
      <c r="F161" s="4" t="s">
        <v>11816</v>
      </c>
      <c r="G161" s="4" t="s">
        <v>116</v>
      </c>
      <c r="H161" s="4" t="s">
        <v>11817</v>
      </c>
      <c r="I161" s="4" t="s">
        <v>11829</v>
      </c>
      <c r="J161" s="35">
        <v>5237</v>
      </c>
      <c r="K161" s="11" t="s">
        <v>112</v>
      </c>
      <c r="L161" s="4" t="s">
        <v>122</v>
      </c>
      <c r="M161" s="4" t="s">
        <v>122</v>
      </c>
      <c r="N161" s="4" t="s">
        <v>11830</v>
      </c>
      <c r="O161" s="4" t="s">
        <v>116</v>
      </c>
      <c r="P161" s="4" t="s">
        <v>126</v>
      </c>
      <c r="Q161" s="4" t="s">
        <v>112</v>
      </c>
      <c r="R161" s="35">
        <v>2019</v>
      </c>
      <c r="S161" s="4" t="s">
        <v>127</v>
      </c>
      <c r="T161" s="4" t="s">
        <v>10464</v>
      </c>
      <c r="U161" s="4" t="s">
        <v>10374</v>
      </c>
      <c r="V161" s="4" t="s">
        <v>10375</v>
      </c>
      <c r="W161" s="4" t="s">
        <v>131</v>
      </c>
      <c r="X161" s="4" t="s">
        <v>10376</v>
      </c>
      <c r="Y161" s="4" t="s">
        <v>10377</v>
      </c>
      <c r="Z161" s="4" t="s">
        <v>134</v>
      </c>
      <c r="AA161" s="4" t="s">
        <v>135</v>
      </c>
      <c r="AB161" s="4" t="s">
        <v>136</v>
      </c>
      <c r="AC161" s="4" t="s">
        <v>137</v>
      </c>
      <c r="AD161" s="4" t="s">
        <v>10378</v>
      </c>
      <c r="AE161" s="4" t="s">
        <v>140</v>
      </c>
      <c r="AF161" s="4" t="s">
        <v>116</v>
      </c>
      <c r="AG161" s="4" t="s">
        <v>11831</v>
      </c>
      <c r="AH161" s="4" t="s">
        <v>76</v>
      </c>
      <c r="AI161" s="4" t="s">
        <v>3933</v>
      </c>
      <c r="AJ161" s="4" t="s">
        <v>1941</v>
      </c>
      <c r="AK161" s="4" t="s">
        <v>7371</v>
      </c>
      <c r="AL161" s="4" t="s">
        <v>11832</v>
      </c>
      <c r="AM161" s="4" t="s">
        <v>3429</v>
      </c>
      <c r="AN161" s="4" t="s">
        <v>3660</v>
      </c>
      <c r="AO161" s="4" t="s">
        <v>3661</v>
      </c>
      <c r="AP161" s="4" t="s">
        <v>3662</v>
      </c>
      <c r="AQ161" s="4" t="s">
        <v>5431</v>
      </c>
      <c r="AR161" s="4" t="s">
        <v>3664</v>
      </c>
      <c r="AS161" s="4" t="s">
        <v>3665</v>
      </c>
      <c r="AT161" s="4" t="s">
        <v>3666</v>
      </c>
      <c r="AU161" s="4" t="s">
        <v>3667</v>
      </c>
      <c r="AV161" s="4" t="s">
        <v>11833</v>
      </c>
      <c r="AW161" s="4" t="s">
        <v>11834</v>
      </c>
      <c r="AX161" s="4" t="s">
        <v>11835</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11836</v>
      </c>
      <c r="B162" s="4" t="s">
        <v>112</v>
      </c>
      <c r="C162" s="35">
        <v>20241220</v>
      </c>
      <c r="D162" s="4" t="s">
        <v>1128</v>
      </c>
      <c r="E162" s="4" t="s">
        <v>11837</v>
      </c>
      <c r="F162" s="4" t="s">
        <v>11838</v>
      </c>
      <c r="G162" s="4" t="s">
        <v>116</v>
      </c>
      <c r="H162" s="4" t="s">
        <v>11839</v>
      </c>
      <c r="I162" s="4" t="s">
        <v>11840</v>
      </c>
      <c r="J162" s="35">
        <v>14728</v>
      </c>
      <c r="K162" s="11" t="s">
        <v>112</v>
      </c>
      <c r="L162" s="4" t="s">
        <v>122</v>
      </c>
      <c r="M162" s="4" t="s">
        <v>122</v>
      </c>
      <c r="N162" s="4" t="s">
        <v>11841</v>
      </c>
      <c r="O162" s="4" t="s">
        <v>116</v>
      </c>
      <c r="P162" s="4" t="s">
        <v>126</v>
      </c>
      <c r="Q162" s="4" t="s">
        <v>112</v>
      </c>
      <c r="R162" s="35">
        <v>2019</v>
      </c>
      <c r="S162" s="4" t="s">
        <v>127</v>
      </c>
      <c r="T162" s="4" t="s">
        <v>10464</v>
      </c>
      <c r="U162" s="4" t="s">
        <v>10374</v>
      </c>
      <c r="V162" s="4" t="s">
        <v>10375</v>
      </c>
      <c r="W162" s="4" t="s">
        <v>131</v>
      </c>
      <c r="X162" s="4" t="s">
        <v>10376</v>
      </c>
      <c r="Y162" s="4" t="s">
        <v>10377</v>
      </c>
      <c r="Z162" s="4" t="s">
        <v>134</v>
      </c>
      <c r="AA162" s="4" t="s">
        <v>135</v>
      </c>
      <c r="AB162" s="4" t="s">
        <v>136</v>
      </c>
      <c r="AC162" s="4" t="s">
        <v>137</v>
      </c>
      <c r="AD162" s="4" t="s">
        <v>10378</v>
      </c>
      <c r="AE162" s="4" t="s">
        <v>140</v>
      </c>
      <c r="AF162" s="4" t="s">
        <v>116</v>
      </c>
      <c r="AG162" s="4" t="s">
        <v>11842</v>
      </c>
      <c r="AH162" s="4" t="s">
        <v>76</v>
      </c>
      <c r="AI162" s="4" t="s">
        <v>681</v>
      </c>
      <c r="AJ162" s="4" t="s">
        <v>3558</v>
      </c>
      <c r="AK162" s="4" t="s">
        <v>11843</v>
      </c>
      <c r="AL162" s="4" t="s">
        <v>11844</v>
      </c>
      <c r="AM162" s="4" t="s">
        <v>805</v>
      </c>
      <c r="AN162" s="4" t="s">
        <v>11845</v>
      </c>
      <c r="AO162" s="4" t="s">
        <v>3414</v>
      </c>
      <c r="AP162" s="4" t="s">
        <v>3660</v>
      </c>
      <c r="AQ162" s="4" t="s">
        <v>3661</v>
      </c>
      <c r="AR162" s="4" t="s">
        <v>3662</v>
      </c>
      <c r="AS162" s="4" t="s">
        <v>5431</v>
      </c>
      <c r="AT162" s="4" t="s">
        <v>3664</v>
      </c>
      <c r="AU162" s="4" t="s">
        <v>3665</v>
      </c>
      <c r="AV162" s="4" t="s">
        <v>3666</v>
      </c>
      <c r="AW162" s="4" t="s">
        <v>3667</v>
      </c>
      <c r="AX162" s="4" t="s">
        <v>567</v>
      </c>
      <c r="AY162" s="4" t="s">
        <v>10648</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11846</v>
      </c>
      <c r="B163" s="4" t="s">
        <v>112</v>
      </c>
      <c r="C163" s="35">
        <v>20241220</v>
      </c>
      <c r="D163" s="4" t="s">
        <v>1128</v>
      </c>
      <c r="E163" s="4" t="s">
        <v>11847</v>
      </c>
      <c r="F163" s="4" t="s">
        <v>11838</v>
      </c>
      <c r="G163" s="4" t="s">
        <v>116</v>
      </c>
      <c r="H163" s="4" t="s">
        <v>11839</v>
      </c>
      <c r="I163" s="4" t="s">
        <v>11848</v>
      </c>
      <c r="J163" s="35">
        <v>15304</v>
      </c>
      <c r="K163" s="11" t="s">
        <v>112</v>
      </c>
      <c r="L163" s="4" t="s">
        <v>122</v>
      </c>
      <c r="M163" s="4" t="s">
        <v>122</v>
      </c>
      <c r="N163" s="4" t="s">
        <v>11849</v>
      </c>
      <c r="O163" s="4" t="s">
        <v>116</v>
      </c>
      <c r="P163" s="4" t="s">
        <v>126</v>
      </c>
      <c r="Q163" s="4" t="s">
        <v>112</v>
      </c>
      <c r="R163" s="35">
        <v>2019</v>
      </c>
      <c r="S163" s="4" t="s">
        <v>127</v>
      </c>
      <c r="T163" s="4" t="s">
        <v>10464</v>
      </c>
      <c r="U163" s="4" t="s">
        <v>10374</v>
      </c>
      <c r="V163" s="4" t="s">
        <v>10375</v>
      </c>
      <c r="W163" s="4" t="s">
        <v>131</v>
      </c>
      <c r="X163" s="4" t="s">
        <v>10376</v>
      </c>
      <c r="Y163" s="4" t="s">
        <v>10377</v>
      </c>
      <c r="Z163" s="4" t="s">
        <v>134</v>
      </c>
      <c r="AA163" s="4" t="s">
        <v>135</v>
      </c>
      <c r="AB163" s="4" t="s">
        <v>136</v>
      </c>
      <c r="AC163" s="4" t="s">
        <v>137</v>
      </c>
      <c r="AD163" s="4" t="s">
        <v>10378</v>
      </c>
      <c r="AE163" s="4" t="s">
        <v>140</v>
      </c>
      <c r="AF163" s="4" t="s">
        <v>116</v>
      </c>
      <c r="AG163" s="4" t="s">
        <v>11850</v>
      </c>
      <c r="AH163" s="4" t="s">
        <v>76</v>
      </c>
      <c r="AI163" s="4" t="s">
        <v>11851</v>
      </c>
      <c r="AJ163" s="4" t="s">
        <v>681</v>
      </c>
      <c r="AK163" s="4" t="s">
        <v>3558</v>
      </c>
      <c r="AL163" s="4" t="s">
        <v>11843</v>
      </c>
      <c r="AM163" s="4" t="s">
        <v>805</v>
      </c>
      <c r="AN163" s="4" t="s">
        <v>11852</v>
      </c>
      <c r="AO163" s="4" t="s">
        <v>11853</v>
      </c>
      <c r="AP163" s="4" t="s">
        <v>3414</v>
      </c>
      <c r="AQ163" s="4" t="s">
        <v>3660</v>
      </c>
      <c r="AR163" s="4" t="s">
        <v>3661</v>
      </c>
      <c r="AS163" s="4" t="s">
        <v>3662</v>
      </c>
      <c r="AT163" s="4" t="s">
        <v>5431</v>
      </c>
      <c r="AU163" s="4" t="s">
        <v>3664</v>
      </c>
      <c r="AV163" s="4" t="s">
        <v>3665</v>
      </c>
      <c r="AW163" s="4" t="s">
        <v>3666</v>
      </c>
      <c r="AX163" s="4" t="s">
        <v>3667</v>
      </c>
      <c r="AY163" s="4" t="s">
        <v>567</v>
      </c>
      <c r="AZ163" s="4" t="s">
        <v>11854</v>
      </c>
      <c r="BA163" s="4" t="s">
        <v>10648</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11855</v>
      </c>
      <c r="B164" s="4" t="s">
        <v>112</v>
      </c>
      <c r="C164" s="35">
        <v>20241220</v>
      </c>
      <c r="D164" s="4" t="s">
        <v>11856</v>
      </c>
      <c r="E164" s="4" t="s">
        <v>11857</v>
      </c>
      <c r="F164" s="4" t="s">
        <v>11858</v>
      </c>
      <c r="G164" s="4" t="s">
        <v>116</v>
      </c>
      <c r="H164" s="4" t="s">
        <v>11859</v>
      </c>
      <c r="I164" s="4" t="s">
        <v>11860</v>
      </c>
      <c r="J164" s="35">
        <v>21152</v>
      </c>
      <c r="K164" s="11" t="s">
        <v>112</v>
      </c>
      <c r="L164" s="4" t="s">
        <v>122</v>
      </c>
      <c r="M164" s="4" t="s">
        <v>122</v>
      </c>
      <c r="N164" s="4" t="s">
        <v>11861</v>
      </c>
      <c r="O164" s="4" t="s">
        <v>116</v>
      </c>
      <c r="P164" s="4" t="s">
        <v>126</v>
      </c>
      <c r="Q164" s="4" t="s">
        <v>112</v>
      </c>
      <c r="R164" s="35">
        <v>2019</v>
      </c>
      <c r="S164" s="4" t="s">
        <v>127</v>
      </c>
      <c r="T164" s="4" t="s">
        <v>10464</v>
      </c>
      <c r="U164" s="4" t="s">
        <v>10374</v>
      </c>
      <c r="V164" s="4" t="s">
        <v>10375</v>
      </c>
      <c r="W164" s="4" t="s">
        <v>131</v>
      </c>
      <c r="X164" s="4" t="s">
        <v>10376</v>
      </c>
      <c r="Y164" s="4" t="s">
        <v>10377</v>
      </c>
      <c r="Z164" s="4" t="s">
        <v>134</v>
      </c>
      <c r="AA164" s="4" t="s">
        <v>135</v>
      </c>
      <c r="AB164" s="4" t="s">
        <v>136</v>
      </c>
      <c r="AC164" s="4" t="s">
        <v>137</v>
      </c>
      <c r="AD164" s="4" t="s">
        <v>10378</v>
      </c>
      <c r="AE164" s="4" t="s">
        <v>140</v>
      </c>
      <c r="AF164" s="4" t="s">
        <v>116</v>
      </c>
      <c r="AG164" s="4" t="s">
        <v>11862</v>
      </c>
      <c r="AH164" s="4" t="s">
        <v>76</v>
      </c>
      <c r="AI164" s="4" t="s">
        <v>1657</v>
      </c>
      <c r="AJ164" s="4" t="s">
        <v>11863</v>
      </c>
      <c r="AK164" s="4" t="s">
        <v>11864</v>
      </c>
      <c r="AL164" s="4" t="s">
        <v>11865</v>
      </c>
      <c r="AM164" s="4" t="s">
        <v>4239</v>
      </c>
      <c r="AN164" s="4" t="s">
        <v>11866</v>
      </c>
      <c r="AO164" s="4" t="s">
        <v>11867</v>
      </c>
      <c r="AP164" s="4" t="s">
        <v>3660</v>
      </c>
      <c r="AQ164" s="4" t="s">
        <v>3661</v>
      </c>
      <c r="AR164" s="4" t="s">
        <v>3662</v>
      </c>
      <c r="AS164" s="4" t="s">
        <v>5431</v>
      </c>
      <c r="AT164" s="4" t="s">
        <v>3664</v>
      </c>
      <c r="AU164" s="4" t="s">
        <v>3665</v>
      </c>
      <c r="AV164" s="4" t="s">
        <v>3666</v>
      </c>
      <c r="AW164" s="4" t="s">
        <v>3667</v>
      </c>
      <c r="AX164" s="4" t="s">
        <v>11868</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11869</v>
      </c>
      <c r="B165" s="4" t="s">
        <v>112</v>
      </c>
      <c r="C165" s="35">
        <v>20241220</v>
      </c>
      <c r="D165" s="4" t="s">
        <v>11870</v>
      </c>
      <c r="E165" s="4" t="s">
        <v>11871</v>
      </c>
      <c r="F165" s="4" t="s">
        <v>4964</v>
      </c>
      <c r="G165" s="4" t="s">
        <v>116</v>
      </c>
      <c r="H165" s="4" t="s">
        <v>1278</v>
      </c>
      <c r="I165" s="4" t="s">
        <v>11872</v>
      </c>
      <c r="J165" s="35">
        <v>20919</v>
      </c>
      <c r="K165" s="11" t="s">
        <v>112</v>
      </c>
      <c r="L165" s="4" t="s">
        <v>122</v>
      </c>
      <c r="M165" s="4" t="s">
        <v>122</v>
      </c>
      <c r="N165" s="4" t="s">
        <v>11873</v>
      </c>
      <c r="O165" s="4" t="s">
        <v>116</v>
      </c>
      <c r="P165" s="4" t="s">
        <v>126</v>
      </c>
      <c r="Q165" s="4" t="s">
        <v>112</v>
      </c>
      <c r="R165" s="35">
        <v>2019</v>
      </c>
      <c r="S165" s="4" t="s">
        <v>127</v>
      </c>
      <c r="T165" s="4" t="s">
        <v>10464</v>
      </c>
      <c r="U165" s="4" t="s">
        <v>10374</v>
      </c>
      <c r="V165" s="4" t="s">
        <v>10375</v>
      </c>
      <c r="W165" s="4" t="s">
        <v>131</v>
      </c>
      <c r="X165" s="4" t="s">
        <v>10376</v>
      </c>
      <c r="Y165" s="4" t="s">
        <v>10377</v>
      </c>
      <c r="Z165" s="4" t="s">
        <v>134</v>
      </c>
      <c r="AA165" s="4" t="s">
        <v>135</v>
      </c>
      <c r="AB165" s="4" t="s">
        <v>136</v>
      </c>
      <c r="AC165" s="4" t="s">
        <v>137</v>
      </c>
      <c r="AD165" s="4" t="s">
        <v>10378</v>
      </c>
      <c r="AE165" s="4" t="s">
        <v>140</v>
      </c>
      <c r="AF165" s="4" t="s">
        <v>116</v>
      </c>
      <c r="AG165" s="4" t="s">
        <v>11874</v>
      </c>
      <c r="AH165" s="4" t="s">
        <v>76</v>
      </c>
      <c r="AI165" s="4" t="s">
        <v>2205</v>
      </c>
      <c r="AJ165" s="4" t="s">
        <v>11875</v>
      </c>
      <c r="AK165" s="4" t="s">
        <v>11249</v>
      </c>
      <c r="AL165" s="4" t="s">
        <v>11876</v>
      </c>
      <c r="AM165" s="4" t="s">
        <v>11877</v>
      </c>
      <c r="AN165" s="4" t="s">
        <v>11878</v>
      </c>
      <c r="AO165" s="4" t="s">
        <v>4239</v>
      </c>
      <c r="AP165" s="4" t="s">
        <v>11879</v>
      </c>
      <c r="AQ165" s="4" t="s">
        <v>3660</v>
      </c>
      <c r="AR165" s="4" t="s">
        <v>3661</v>
      </c>
      <c r="AS165" s="4" t="s">
        <v>3662</v>
      </c>
      <c r="AT165" s="4" t="s">
        <v>5431</v>
      </c>
      <c r="AU165" s="4" t="s">
        <v>3664</v>
      </c>
      <c r="AV165" s="4" t="s">
        <v>3665</v>
      </c>
      <c r="AW165" s="4" t="s">
        <v>3666</v>
      </c>
      <c r="AX165" s="4" t="s">
        <v>3667</v>
      </c>
      <c r="AY165" s="4" t="s">
        <v>11880</v>
      </c>
      <c r="AZ165" s="4" t="s">
        <v>11881</v>
      </c>
      <c r="BA165" s="4" t="s">
        <v>11882</v>
      </c>
      <c r="BB165" s="4" t="s">
        <v>10648</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11883</v>
      </c>
      <c r="B166" s="4" t="s">
        <v>112</v>
      </c>
      <c r="C166" s="35">
        <v>20241220</v>
      </c>
      <c r="D166" s="4" t="s">
        <v>3848</v>
      </c>
      <c r="E166" s="4" t="s">
        <v>11884</v>
      </c>
      <c r="F166" s="4" t="s">
        <v>3850</v>
      </c>
      <c r="G166" s="4" t="s">
        <v>116</v>
      </c>
      <c r="H166" s="4" t="s">
        <v>3851</v>
      </c>
      <c r="I166" s="4" t="s">
        <v>11885</v>
      </c>
      <c r="J166" s="35">
        <v>23349</v>
      </c>
      <c r="K166" s="11" t="s">
        <v>112</v>
      </c>
      <c r="L166" s="4" t="s">
        <v>122</v>
      </c>
      <c r="M166" s="4" t="s">
        <v>122</v>
      </c>
      <c r="N166" s="4" t="s">
        <v>11886</v>
      </c>
      <c r="O166" s="4" t="s">
        <v>116</v>
      </c>
      <c r="P166" s="4" t="s">
        <v>126</v>
      </c>
      <c r="Q166" s="4" t="s">
        <v>112</v>
      </c>
      <c r="R166" s="35">
        <v>2019</v>
      </c>
      <c r="S166" s="4" t="s">
        <v>127</v>
      </c>
      <c r="T166" s="4" t="s">
        <v>10464</v>
      </c>
      <c r="U166" s="4" t="s">
        <v>10374</v>
      </c>
      <c r="V166" s="4" t="s">
        <v>10375</v>
      </c>
      <c r="W166" s="4" t="s">
        <v>131</v>
      </c>
      <c r="X166" s="4" t="s">
        <v>10376</v>
      </c>
      <c r="Y166" s="4" t="s">
        <v>10377</v>
      </c>
      <c r="Z166" s="4" t="s">
        <v>134</v>
      </c>
      <c r="AA166" s="4" t="s">
        <v>135</v>
      </c>
      <c r="AB166" s="4" t="s">
        <v>136</v>
      </c>
      <c r="AC166" s="4" t="s">
        <v>137</v>
      </c>
      <c r="AD166" s="4" t="s">
        <v>10378</v>
      </c>
      <c r="AE166" s="4" t="s">
        <v>140</v>
      </c>
      <c r="AF166" s="4" t="s">
        <v>116</v>
      </c>
      <c r="AG166" s="4" t="s">
        <v>11887</v>
      </c>
      <c r="AH166" s="4" t="s">
        <v>76</v>
      </c>
      <c r="AI166" s="4" t="s">
        <v>282</v>
      </c>
      <c r="AJ166" s="4" t="s">
        <v>3855</v>
      </c>
      <c r="AK166" s="4" t="s">
        <v>805</v>
      </c>
      <c r="AL166" s="4" t="s">
        <v>1554</v>
      </c>
      <c r="AM166" s="4" t="s">
        <v>11888</v>
      </c>
      <c r="AN166" s="4" t="s">
        <v>3660</v>
      </c>
      <c r="AO166" s="4" t="s">
        <v>3661</v>
      </c>
      <c r="AP166" s="4" t="s">
        <v>3662</v>
      </c>
      <c r="AQ166" s="4" t="s">
        <v>5431</v>
      </c>
      <c r="AR166" s="4" t="s">
        <v>3664</v>
      </c>
      <c r="AS166" s="4" t="s">
        <v>3665</v>
      </c>
      <c r="AT166" s="4" t="s">
        <v>3666</v>
      </c>
      <c r="AU166" s="4" t="s">
        <v>3667</v>
      </c>
      <c r="AV166" s="4" t="s">
        <v>3859</v>
      </c>
      <c r="AW166" s="4" t="s">
        <v>3862</v>
      </c>
      <c r="AX166" s="4" t="s">
        <v>10648</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11889</v>
      </c>
      <c r="B167" s="4" t="s">
        <v>112</v>
      </c>
      <c r="C167" s="35">
        <v>20241220</v>
      </c>
      <c r="D167" s="4" t="s">
        <v>11890</v>
      </c>
      <c r="E167" s="4" t="s">
        <v>11891</v>
      </c>
      <c r="F167" s="4" t="s">
        <v>11892</v>
      </c>
      <c r="G167" s="4" t="s">
        <v>116</v>
      </c>
      <c r="H167" s="4" t="s">
        <v>11893</v>
      </c>
      <c r="I167" s="4" t="s">
        <v>11894</v>
      </c>
      <c r="J167" s="35">
        <v>13253</v>
      </c>
      <c r="K167" s="11" t="s">
        <v>112</v>
      </c>
      <c r="L167" s="4" t="s">
        <v>122</v>
      </c>
      <c r="M167" s="4" t="s">
        <v>122</v>
      </c>
      <c r="N167" s="4" t="s">
        <v>11895</v>
      </c>
      <c r="O167" s="4" t="s">
        <v>116</v>
      </c>
      <c r="P167" s="4" t="s">
        <v>126</v>
      </c>
      <c r="Q167" s="4" t="s">
        <v>112</v>
      </c>
      <c r="R167" s="35">
        <v>2019</v>
      </c>
      <c r="S167" s="4" t="s">
        <v>127</v>
      </c>
      <c r="T167" s="4" t="s">
        <v>10464</v>
      </c>
      <c r="U167" s="4" t="s">
        <v>10374</v>
      </c>
      <c r="V167" s="4" t="s">
        <v>10375</v>
      </c>
      <c r="W167" s="4" t="s">
        <v>131</v>
      </c>
      <c r="X167" s="4" t="s">
        <v>10376</v>
      </c>
      <c r="Y167" s="4" t="s">
        <v>10377</v>
      </c>
      <c r="Z167" s="4" t="s">
        <v>134</v>
      </c>
      <c r="AA167" s="4" t="s">
        <v>135</v>
      </c>
      <c r="AB167" s="4" t="s">
        <v>136</v>
      </c>
      <c r="AC167" s="4" t="s">
        <v>137</v>
      </c>
      <c r="AD167" s="4" t="s">
        <v>10378</v>
      </c>
      <c r="AE167" s="4" t="s">
        <v>140</v>
      </c>
      <c r="AF167" s="4" t="s">
        <v>116</v>
      </c>
      <c r="AG167" s="4" t="s">
        <v>11896</v>
      </c>
      <c r="AH167" s="4" t="s">
        <v>76</v>
      </c>
      <c r="AI167" s="4" t="s">
        <v>5845</v>
      </c>
      <c r="AJ167" s="4" t="s">
        <v>4160</v>
      </c>
      <c r="AK167" s="4" t="s">
        <v>11897</v>
      </c>
      <c r="AL167" s="4" t="s">
        <v>3660</v>
      </c>
      <c r="AM167" s="4" t="s">
        <v>3661</v>
      </c>
      <c r="AN167" s="4" t="s">
        <v>3662</v>
      </c>
      <c r="AO167" s="4" t="s">
        <v>5431</v>
      </c>
      <c r="AP167" s="4" t="s">
        <v>3664</v>
      </c>
      <c r="AQ167" s="4" t="s">
        <v>3665</v>
      </c>
      <c r="AR167" s="4" t="s">
        <v>3666</v>
      </c>
      <c r="AS167" s="4" t="s">
        <v>3667</v>
      </c>
      <c r="AT167" s="4" t="s">
        <v>11898</v>
      </c>
      <c r="AU167" s="4" t="s">
        <v>10648</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11899</v>
      </c>
      <c r="B168" s="4" t="s">
        <v>112</v>
      </c>
      <c r="C168" s="35">
        <v>20241220</v>
      </c>
      <c r="D168" s="4" t="s">
        <v>11900</v>
      </c>
      <c r="E168" s="4" t="s">
        <v>6150</v>
      </c>
      <c r="F168" s="4" t="s">
        <v>572</v>
      </c>
      <c r="G168" s="4" t="s">
        <v>116</v>
      </c>
      <c r="H168" s="4" t="s">
        <v>573</v>
      </c>
      <c r="I168" s="4" t="s">
        <v>11901</v>
      </c>
      <c r="J168" s="35">
        <v>20644</v>
      </c>
      <c r="K168" s="11" t="s">
        <v>112</v>
      </c>
      <c r="L168" s="4" t="s">
        <v>122</v>
      </c>
      <c r="M168" s="4" t="s">
        <v>122</v>
      </c>
      <c r="N168" s="4" t="s">
        <v>11902</v>
      </c>
      <c r="O168" s="4" t="s">
        <v>116</v>
      </c>
      <c r="P168" s="4" t="s">
        <v>126</v>
      </c>
      <c r="Q168" s="4" t="s">
        <v>112</v>
      </c>
      <c r="R168" s="35">
        <v>2019</v>
      </c>
      <c r="S168" s="4" t="s">
        <v>127</v>
      </c>
      <c r="T168" s="4" t="s">
        <v>11084</v>
      </c>
      <c r="U168" s="4" t="s">
        <v>10374</v>
      </c>
      <c r="V168" s="4" t="s">
        <v>10375</v>
      </c>
      <c r="W168" s="4" t="s">
        <v>131</v>
      </c>
      <c r="X168" s="4" t="s">
        <v>10376</v>
      </c>
      <c r="Y168" s="4" t="s">
        <v>10377</v>
      </c>
      <c r="Z168" s="4" t="s">
        <v>134</v>
      </c>
      <c r="AA168" s="4" t="s">
        <v>135</v>
      </c>
      <c r="AB168" s="4" t="s">
        <v>136</v>
      </c>
      <c r="AC168" s="4" t="s">
        <v>137</v>
      </c>
      <c r="AD168" s="4" t="s">
        <v>10378</v>
      </c>
      <c r="AE168" s="4" t="s">
        <v>140</v>
      </c>
      <c r="AF168" s="4" t="s">
        <v>116</v>
      </c>
      <c r="AG168" s="4" t="s">
        <v>11903</v>
      </c>
      <c r="AH168" s="4" t="s">
        <v>76</v>
      </c>
      <c r="AI168" s="4" t="s">
        <v>4021</v>
      </c>
      <c r="AJ168" s="4" t="s">
        <v>1253</v>
      </c>
      <c r="AK168" s="4" t="s">
        <v>6159</v>
      </c>
      <c r="AL168" s="4" t="s">
        <v>8611</v>
      </c>
      <c r="AM168" s="4" t="s">
        <v>1909</v>
      </c>
      <c r="AN168" s="4" t="s">
        <v>4840</v>
      </c>
      <c r="AO168" s="4" t="s">
        <v>11578</v>
      </c>
      <c r="AP168" s="4" t="s">
        <v>7479</v>
      </c>
      <c r="AQ168" s="4" t="s">
        <v>9830</v>
      </c>
      <c r="AR168" s="4" t="s">
        <v>7480</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11904</v>
      </c>
      <c r="B169" s="4" t="s">
        <v>112</v>
      </c>
      <c r="C169" s="35">
        <v>20241220</v>
      </c>
      <c r="D169" s="4" t="s">
        <v>11900</v>
      </c>
      <c r="E169" s="4" t="s">
        <v>11905</v>
      </c>
      <c r="F169" s="4" t="s">
        <v>572</v>
      </c>
      <c r="G169" s="4" t="s">
        <v>116</v>
      </c>
      <c r="H169" s="4" t="s">
        <v>573</v>
      </c>
      <c r="I169" s="4" t="s">
        <v>11906</v>
      </c>
      <c r="J169" s="35">
        <v>21638</v>
      </c>
      <c r="K169" s="11" t="s">
        <v>112</v>
      </c>
      <c r="L169" s="4" t="s">
        <v>122</v>
      </c>
      <c r="M169" s="4" t="s">
        <v>122</v>
      </c>
      <c r="N169" s="4" t="s">
        <v>11907</v>
      </c>
      <c r="O169" s="4" t="s">
        <v>116</v>
      </c>
      <c r="P169" s="4" t="s">
        <v>126</v>
      </c>
      <c r="Q169" s="4" t="s">
        <v>112</v>
      </c>
      <c r="R169" s="35">
        <v>2019</v>
      </c>
      <c r="S169" s="4" t="s">
        <v>127</v>
      </c>
      <c r="T169" s="4" t="s">
        <v>11084</v>
      </c>
      <c r="U169" s="4" t="s">
        <v>10374</v>
      </c>
      <c r="V169" s="4" t="s">
        <v>10375</v>
      </c>
      <c r="W169" s="4" t="s">
        <v>131</v>
      </c>
      <c r="X169" s="4" t="s">
        <v>10376</v>
      </c>
      <c r="Y169" s="4" t="s">
        <v>10377</v>
      </c>
      <c r="Z169" s="4" t="s">
        <v>134</v>
      </c>
      <c r="AA169" s="4" t="s">
        <v>135</v>
      </c>
      <c r="AB169" s="4" t="s">
        <v>136</v>
      </c>
      <c r="AC169" s="4" t="s">
        <v>137</v>
      </c>
      <c r="AD169" s="4" t="s">
        <v>10378</v>
      </c>
      <c r="AE169" s="4" t="s">
        <v>140</v>
      </c>
      <c r="AF169" s="4" t="s">
        <v>116</v>
      </c>
      <c r="AG169" s="4" t="s">
        <v>11908</v>
      </c>
      <c r="AH169" s="4" t="s">
        <v>76</v>
      </c>
      <c r="AI169" s="4" t="s">
        <v>4021</v>
      </c>
      <c r="AJ169" s="4" t="s">
        <v>1253</v>
      </c>
      <c r="AK169" s="4" t="s">
        <v>6159</v>
      </c>
      <c r="AL169" s="4" t="s">
        <v>8611</v>
      </c>
      <c r="AM169" s="4" t="s">
        <v>1909</v>
      </c>
      <c r="AN169" s="4" t="s">
        <v>4840</v>
      </c>
      <c r="AO169" s="4" t="s">
        <v>11578</v>
      </c>
      <c r="AP169" s="4" t="s">
        <v>7479</v>
      </c>
      <c r="AQ169" s="4" t="s">
        <v>9830</v>
      </c>
      <c r="AR169" s="4" t="s">
        <v>7480</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11909</v>
      </c>
      <c r="B170" s="4" t="s">
        <v>112</v>
      </c>
      <c r="C170" s="35">
        <v>20241220</v>
      </c>
      <c r="D170" s="4" t="s">
        <v>11910</v>
      </c>
      <c r="E170" s="4" t="s">
        <v>11911</v>
      </c>
      <c r="F170" s="4" t="s">
        <v>10369</v>
      </c>
      <c r="G170" s="4" t="s">
        <v>116</v>
      </c>
      <c r="H170" s="4" t="s">
        <v>10370</v>
      </c>
      <c r="I170" s="4" t="s">
        <v>11912</v>
      </c>
      <c r="J170" s="35">
        <v>4049</v>
      </c>
      <c r="K170" s="11" t="s">
        <v>112</v>
      </c>
      <c r="L170" s="4" t="s">
        <v>122</v>
      </c>
      <c r="M170" s="4" t="s">
        <v>122</v>
      </c>
      <c r="N170" s="4" t="s">
        <v>11913</v>
      </c>
      <c r="O170" s="4" t="s">
        <v>116</v>
      </c>
      <c r="P170" s="4" t="s">
        <v>126</v>
      </c>
      <c r="Q170" s="4" t="s">
        <v>112</v>
      </c>
      <c r="R170" s="35">
        <v>2018</v>
      </c>
      <c r="S170" s="4" t="s">
        <v>127</v>
      </c>
      <c r="T170" s="4" t="s">
        <v>10373</v>
      </c>
      <c r="U170" s="4" t="s">
        <v>10374</v>
      </c>
      <c r="V170" s="4" t="s">
        <v>10375</v>
      </c>
      <c r="W170" s="4" t="s">
        <v>131</v>
      </c>
      <c r="X170" s="4" t="s">
        <v>10376</v>
      </c>
      <c r="Y170" s="4" t="s">
        <v>10377</v>
      </c>
      <c r="Z170" s="4" t="s">
        <v>134</v>
      </c>
      <c r="AA170" s="4" t="s">
        <v>135</v>
      </c>
      <c r="AB170" s="4" t="s">
        <v>136</v>
      </c>
      <c r="AC170" s="4" t="s">
        <v>137</v>
      </c>
      <c r="AD170" s="4" t="s">
        <v>10378</v>
      </c>
      <c r="AE170" s="4" t="s">
        <v>140</v>
      </c>
      <c r="AF170" s="4" t="s">
        <v>116</v>
      </c>
      <c r="AG170" s="4" t="s">
        <v>11914</v>
      </c>
      <c r="AH170" s="4" t="s">
        <v>76</v>
      </c>
      <c r="AI170" s="4" t="s">
        <v>6748</v>
      </c>
      <c r="AJ170" s="4" t="s">
        <v>1285</v>
      </c>
      <c r="AK170" s="4" t="s">
        <v>6750</v>
      </c>
      <c r="AL170" s="4" t="s">
        <v>6751</v>
      </c>
      <c r="AM170" s="4" t="s">
        <v>6752</v>
      </c>
      <c r="AN170" s="4" t="s">
        <v>5166</v>
      </c>
      <c r="AO170" s="4" t="s">
        <v>3660</v>
      </c>
      <c r="AP170" s="4" t="s">
        <v>3661</v>
      </c>
      <c r="AQ170" s="4" t="s">
        <v>3662</v>
      </c>
      <c r="AR170" s="4" t="s">
        <v>3663</v>
      </c>
      <c r="AS170" s="4" t="s">
        <v>3664</v>
      </c>
      <c r="AT170" s="4" t="s">
        <v>3665</v>
      </c>
      <c r="AU170" s="4" t="s">
        <v>3666</v>
      </c>
      <c r="AV170" s="4" t="s">
        <v>3667</v>
      </c>
      <c r="AW170" s="4" t="s">
        <v>2702</v>
      </c>
      <c r="AX170" s="4" t="s">
        <v>6753</v>
      </c>
      <c r="AY170" s="4" t="s">
        <v>2705</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11915</v>
      </c>
      <c r="B171" s="4" t="s">
        <v>112</v>
      </c>
      <c r="C171" s="35">
        <v>20241220</v>
      </c>
      <c r="D171" s="4" t="s">
        <v>4822</v>
      </c>
      <c r="E171" s="4" t="s">
        <v>11916</v>
      </c>
      <c r="F171" s="4" t="s">
        <v>1561</v>
      </c>
      <c r="G171" s="4" t="s">
        <v>116</v>
      </c>
      <c r="H171" s="4" t="s">
        <v>1562</v>
      </c>
      <c r="I171" s="4" t="s">
        <v>11917</v>
      </c>
      <c r="J171" s="35">
        <v>10931</v>
      </c>
      <c r="K171" s="11" t="s">
        <v>112</v>
      </c>
      <c r="L171" s="4" t="s">
        <v>122</v>
      </c>
      <c r="M171" s="4" t="s">
        <v>122</v>
      </c>
      <c r="N171" s="4" t="s">
        <v>11918</v>
      </c>
      <c r="O171" s="4" t="s">
        <v>116</v>
      </c>
      <c r="P171" s="4" t="s">
        <v>126</v>
      </c>
      <c r="Q171" s="4" t="s">
        <v>112</v>
      </c>
      <c r="R171" s="35">
        <v>2018</v>
      </c>
      <c r="S171" s="4" t="s">
        <v>127</v>
      </c>
      <c r="T171" s="4" t="s">
        <v>10464</v>
      </c>
      <c r="U171" s="4" t="s">
        <v>10374</v>
      </c>
      <c r="V171" s="4" t="s">
        <v>10375</v>
      </c>
      <c r="W171" s="4" t="s">
        <v>131</v>
      </c>
      <c r="X171" s="4" t="s">
        <v>10376</v>
      </c>
      <c r="Y171" s="4" t="s">
        <v>10377</v>
      </c>
      <c r="Z171" s="4" t="s">
        <v>134</v>
      </c>
      <c r="AA171" s="4" t="s">
        <v>135</v>
      </c>
      <c r="AB171" s="4" t="s">
        <v>136</v>
      </c>
      <c r="AC171" s="4" t="s">
        <v>137</v>
      </c>
      <c r="AD171" s="4" t="s">
        <v>10378</v>
      </c>
      <c r="AE171" s="4" t="s">
        <v>140</v>
      </c>
      <c r="AF171" s="4" t="s">
        <v>116</v>
      </c>
      <c r="AG171" s="4" t="s">
        <v>11919</v>
      </c>
      <c r="AH171" s="4" t="s">
        <v>76</v>
      </c>
      <c r="AI171" s="4" t="s">
        <v>11920</v>
      </c>
      <c r="AJ171" s="4" t="s">
        <v>3126</v>
      </c>
      <c r="AK171" s="4" t="s">
        <v>9560</v>
      </c>
      <c r="AL171" s="4" t="s">
        <v>5678</v>
      </c>
      <c r="AM171" s="4" t="s">
        <v>11921</v>
      </c>
      <c r="AN171" s="4" t="s">
        <v>609</v>
      </c>
      <c r="AO171" s="4" t="s">
        <v>3660</v>
      </c>
      <c r="AP171" s="4" t="s">
        <v>3661</v>
      </c>
      <c r="AQ171" s="4" t="s">
        <v>3662</v>
      </c>
      <c r="AR171" s="4" t="s">
        <v>5431</v>
      </c>
      <c r="AS171" s="4" t="s">
        <v>3664</v>
      </c>
      <c r="AT171" s="4" t="s">
        <v>3665</v>
      </c>
      <c r="AU171" s="4" t="s">
        <v>3666</v>
      </c>
      <c r="AV171" s="4" t="s">
        <v>3667</v>
      </c>
      <c r="AW171" s="4" t="s">
        <v>4057</v>
      </c>
      <c r="AX171" s="4" t="s">
        <v>4058</v>
      </c>
      <c r="AY171" s="4" t="s">
        <v>11922</v>
      </c>
      <c r="AZ171" s="4" t="s">
        <v>4061</v>
      </c>
      <c r="BA171" s="4" t="s">
        <v>11611</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11923</v>
      </c>
      <c r="B172" s="4" t="s">
        <v>112</v>
      </c>
      <c r="C172" s="35">
        <v>20241220</v>
      </c>
      <c r="D172" s="4" t="s">
        <v>4822</v>
      </c>
      <c r="E172" s="4" t="s">
        <v>11924</v>
      </c>
      <c r="F172" s="4" t="s">
        <v>1561</v>
      </c>
      <c r="G172" s="4" t="s">
        <v>116</v>
      </c>
      <c r="H172" s="4" t="s">
        <v>1562</v>
      </c>
      <c r="I172" s="4" t="s">
        <v>11917</v>
      </c>
      <c r="J172" s="35">
        <v>10957</v>
      </c>
      <c r="K172" s="11" t="s">
        <v>112</v>
      </c>
      <c r="L172" s="4" t="s">
        <v>122</v>
      </c>
      <c r="M172" s="4" t="s">
        <v>122</v>
      </c>
      <c r="N172" s="4" t="s">
        <v>11925</v>
      </c>
      <c r="O172" s="4" t="s">
        <v>116</v>
      </c>
      <c r="P172" s="4" t="s">
        <v>126</v>
      </c>
      <c r="Q172" s="4" t="s">
        <v>112</v>
      </c>
      <c r="R172" s="35">
        <v>2018</v>
      </c>
      <c r="S172" s="4" t="s">
        <v>127</v>
      </c>
      <c r="T172" s="4" t="s">
        <v>10464</v>
      </c>
      <c r="U172" s="4" t="s">
        <v>10374</v>
      </c>
      <c r="V172" s="4" t="s">
        <v>10375</v>
      </c>
      <c r="W172" s="4" t="s">
        <v>131</v>
      </c>
      <c r="X172" s="4" t="s">
        <v>10376</v>
      </c>
      <c r="Y172" s="4" t="s">
        <v>10377</v>
      </c>
      <c r="Z172" s="4" t="s">
        <v>134</v>
      </c>
      <c r="AA172" s="4" t="s">
        <v>135</v>
      </c>
      <c r="AB172" s="4" t="s">
        <v>136</v>
      </c>
      <c r="AC172" s="4" t="s">
        <v>137</v>
      </c>
      <c r="AD172" s="4" t="s">
        <v>10378</v>
      </c>
      <c r="AE172" s="4" t="s">
        <v>140</v>
      </c>
      <c r="AF172" s="4" t="s">
        <v>116</v>
      </c>
      <c r="AG172" s="4" t="s">
        <v>11926</v>
      </c>
      <c r="AH172" s="4" t="s">
        <v>76</v>
      </c>
      <c r="AI172" s="4" t="s">
        <v>11927</v>
      </c>
      <c r="AJ172" s="4" t="s">
        <v>1666</v>
      </c>
      <c r="AK172" s="4" t="s">
        <v>5870</v>
      </c>
      <c r="AL172" s="4" t="s">
        <v>11928</v>
      </c>
      <c r="AM172" s="4" t="s">
        <v>11921</v>
      </c>
      <c r="AN172" s="4" t="s">
        <v>4148</v>
      </c>
      <c r="AO172" s="4" t="s">
        <v>7001</v>
      </c>
      <c r="AP172" s="4" t="s">
        <v>3660</v>
      </c>
      <c r="AQ172" s="4" t="s">
        <v>3661</v>
      </c>
      <c r="AR172" s="4" t="s">
        <v>3662</v>
      </c>
      <c r="AS172" s="4" t="s">
        <v>5431</v>
      </c>
      <c r="AT172" s="4" t="s">
        <v>3664</v>
      </c>
      <c r="AU172" s="4" t="s">
        <v>3665</v>
      </c>
      <c r="AV172" s="4" t="s">
        <v>3666</v>
      </c>
      <c r="AW172" s="4" t="s">
        <v>3667</v>
      </c>
      <c r="AX172" s="4" t="s">
        <v>11929</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11930</v>
      </c>
      <c r="B173" s="4" t="s">
        <v>112</v>
      </c>
      <c r="C173" s="35">
        <v>20241220</v>
      </c>
      <c r="D173" s="4" t="s">
        <v>11931</v>
      </c>
      <c r="E173" s="4" t="s">
        <v>11932</v>
      </c>
      <c r="F173" s="4" t="s">
        <v>834</v>
      </c>
      <c r="G173" s="4" t="s">
        <v>116</v>
      </c>
      <c r="H173" s="4" t="s">
        <v>835</v>
      </c>
      <c r="I173" s="4" t="s">
        <v>11933</v>
      </c>
      <c r="J173" s="35">
        <v>4810</v>
      </c>
      <c r="K173" s="11" t="s">
        <v>112</v>
      </c>
      <c r="L173" s="4" t="s">
        <v>122</v>
      </c>
      <c r="M173" s="4" t="s">
        <v>122</v>
      </c>
      <c r="N173" s="4" t="s">
        <v>11934</v>
      </c>
      <c r="O173" s="4" t="s">
        <v>116</v>
      </c>
      <c r="P173" s="4" t="s">
        <v>126</v>
      </c>
      <c r="Q173" s="4" t="s">
        <v>112</v>
      </c>
      <c r="R173" s="35">
        <v>2018</v>
      </c>
      <c r="S173" s="4" t="s">
        <v>127</v>
      </c>
      <c r="T173" s="4" t="s">
        <v>10464</v>
      </c>
      <c r="U173" s="4" t="s">
        <v>10374</v>
      </c>
      <c r="V173" s="4" t="s">
        <v>10375</v>
      </c>
      <c r="W173" s="4" t="s">
        <v>131</v>
      </c>
      <c r="X173" s="4" t="s">
        <v>10376</v>
      </c>
      <c r="Y173" s="4" t="s">
        <v>10377</v>
      </c>
      <c r="Z173" s="4" t="s">
        <v>134</v>
      </c>
      <c r="AA173" s="4" t="s">
        <v>135</v>
      </c>
      <c r="AB173" s="4" t="s">
        <v>136</v>
      </c>
      <c r="AC173" s="4" t="s">
        <v>137</v>
      </c>
      <c r="AD173" s="4" t="s">
        <v>10378</v>
      </c>
      <c r="AE173" s="4" t="s">
        <v>140</v>
      </c>
      <c r="AF173" s="4" t="s">
        <v>116</v>
      </c>
      <c r="AG173" s="4" t="s">
        <v>11935</v>
      </c>
      <c r="AH173" s="4" t="s">
        <v>76</v>
      </c>
      <c r="AI173" s="4" t="s">
        <v>5420</v>
      </c>
      <c r="AJ173" s="4" t="s">
        <v>11936</v>
      </c>
      <c r="AK173" s="4" t="s">
        <v>11937</v>
      </c>
      <c r="AL173" s="4" t="s">
        <v>5424</v>
      </c>
      <c r="AM173" s="4" t="s">
        <v>3334</v>
      </c>
      <c r="AN173" s="4" t="s">
        <v>1010</v>
      </c>
      <c r="AO173" s="4" t="s">
        <v>4305</v>
      </c>
      <c r="AP173" s="4" t="s">
        <v>5429</v>
      </c>
      <c r="AQ173" s="4" t="s">
        <v>3660</v>
      </c>
      <c r="AR173" s="4" t="s">
        <v>3661</v>
      </c>
      <c r="AS173" s="4" t="s">
        <v>3662</v>
      </c>
      <c r="AT173" s="4" t="s">
        <v>5431</v>
      </c>
      <c r="AU173" s="4" t="s">
        <v>3664</v>
      </c>
      <c r="AV173" s="4" t="s">
        <v>3665</v>
      </c>
      <c r="AW173" s="4" t="s">
        <v>3666</v>
      </c>
      <c r="AX173" s="4" t="s">
        <v>3667</v>
      </c>
      <c r="AY173" s="4" t="s">
        <v>10648</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11938</v>
      </c>
      <c r="B174" s="4" t="s">
        <v>112</v>
      </c>
      <c r="C174" s="35">
        <v>20241220</v>
      </c>
      <c r="D174" s="4" t="s">
        <v>11931</v>
      </c>
      <c r="E174" s="4" t="s">
        <v>11939</v>
      </c>
      <c r="F174" s="4" t="s">
        <v>834</v>
      </c>
      <c r="G174" s="4" t="s">
        <v>116</v>
      </c>
      <c r="H174" s="4" t="s">
        <v>835</v>
      </c>
      <c r="I174" s="4" t="s">
        <v>11940</v>
      </c>
      <c r="J174" s="35">
        <v>12846</v>
      </c>
      <c r="K174" s="11" t="s">
        <v>112</v>
      </c>
      <c r="L174" s="4" t="s">
        <v>122</v>
      </c>
      <c r="M174" s="4" t="s">
        <v>122</v>
      </c>
      <c r="N174" s="4" t="s">
        <v>11941</v>
      </c>
      <c r="O174" s="4" t="s">
        <v>116</v>
      </c>
      <c r="P174" s="4" t="s">
        <v>126</v>
      </c>
      <c r="Q174" s="4" t="s">
        <v>112</v>
      </c>
      <c r="R174" s="35">
        <v>2018</v>
      </c>
      <c r="S174" s="4" t="s">
        <v>127</v>
      </c>
      <c r="T174" s="4" t="s">
        <v>10464</v>
      </c>
      <c r="U174" s="4" t="s">
        <v>10374</v>
      </c>
      <c r="V174" s="4" t="s">
        <v>10375</v>
      </c>
      <c r="W174" s="4" t="s">
        <v>131</v>
      </c>
      <c r="X174" s="4" t="s">
        <v>10376</v>
      </c>
      <c r="Y174" s="4" t="s">
        <v>10377</v>
      </c>
      <c r="Z174" s="4" t="s">
        <v>134</v>
      </c>
      <c r="AA174" s="4" t="s">
        <v>135</v>
      </c>
      <c r="AB174" s="4" t="s">
        <v>136</v>
      </c>
      <c r="AC174" s="4" t="s">
        <v>137</v>
      </c>
      <c r="AD174" s="4" t="s">
        <v>10378</v>
      </c>
      <c r="AE174" s="4" t="s">
        <v>140</v>
      </c>
      <c r="AF174" s="4" t="s">
        <v>116</v>
      </c>
      <c r="AG174" s="4" t="s">
        <v>11942</v>
      </c>
      <c r="AH174" s="4" t="s">
        <v>76</v>
      </c>
      <c r="AI174" s="4" t="s">
        <v>4146</v>
      </c>
      <c r="AJ174" s="4" t="s">
        <v>11943</v>
      </c>
      <c r="AK174" s="4" t="s">
        <v>609</v>
      </c>
      <c r="AL174" s="4" t="s">
        <v>11944</v>
      </c>
      <c r="AM174" s="4" t="s">
        <v>2032</v>
      </c>
      <c r="AN174" s="4" t="s">
        <v>1590</v>
      </c>
      <c r="AO174" s="4" t="s">
        <v>3660</v>
      </c>
      <c r="AP174" s="4" t="s">
        <v>3661</v>
      </c>
      <c r="AQ174" s="4" t="s">
        <v>3662</v>
      </c>
      <c r="AR174" s="4" t="s">
        <v>5431</v>
      </c>
      <c r="AS174" s="4" t="s">
        <v>3664</v>
      </c>
      <c r="AT174" s="4" t="s">
        <v>3665</v>
      </c>
      <c r="AU174" s="4" t="s">
        <v>3666</v>
      </c>
      <c r="AV174" s="4" t="s">
        <v>3667</v>
      </c>
      <c r="AW174" s="4" t="s">
        <v>11945</v>
      </c>
      <c r="AX174" s="4" t="s">
        <v>10648</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11946</v>
      </c>
      <c r="B175" s="4" t="s">
        <v>112</v>
      </c>
      <c r="C175" s="35">
        <v>20241220</v>
      </c>
      <c r="D175" s="4" t="s">
        <v>11931</v>
      </c>
      <c r="E175" s="4" t="s">
        <v>11947</v>
      </c>
      <c r="F175" s="4" t="s">
        <v>834</v>
      </c>
      <c r="G175" s="4" t="s">
        <v>116</v>
      </c>
      <c r="H175" s="4" t="s">
        <v>835</v>
      </c>
      <c r="I175" s="4" t="s">
        <v>11948</v>
      </c>
      <c r="J175" s="35">
        <v>12628</v>
      </c>
      <c r="K175" s="11" t="s">
        <v>112</v>
      </c>
      <c r="L175" s="4" t="s">
        <v>122</v>
      </c>
      <c r="M175" s="4" t="s">
        <v>122</v>
      </c>
      <c r="N175" s="4" t="s">
        <v>11949</v>
      </c>
      <c r="O175" s="4" t="s">
        <v>116</v>
      </c>
      <c r="P175" s="4" t="s">
        <v>126</v>
      </c>
      <c r="Q175" s="4" t="s">
        <v>112</v>
      </c>
      <c r="R175" s="35">
        <v>2018</v>
      </c>
      <c r="S175" s="4" t="s">
        <v>127</v>
      </c>
      <c r="T175" s="4" t="s">
        <v>10464</v>
      </c>
      <c r="U175" s="4" t="s">
        <v>10374</v>
      </c>
      <c r="V175" s="4" t="s">
        <v>10375</v>
      </c>
      <c r="W175" s="4" t="s">
        <v>131</v>
      </c>
      <c r="X175" s="4" t="s">
        <v>10376</v>
      </c>
      <c r="Y175" s="4" t="s">
        <v>10377</v>
      </c>
      <c r="Z175" s="4" t="s">
        <v>134</v>
      </c>
      <c r="AA175" s="4" t="s">
        <v>135</v>
      </c>
      <c r="AB175" s="4" t="s">
        <v>136</v>
      </c>
      <c r="AC175" s="4" t="s">
        <v>137</v>
      </c>
      <c r="AD175" s="4" t="s">
        <v>10378</v>
      </c>
      <c r="AE175" s="4" t="s">
        <v>140</v>
      </c>
      <c r="AF175" s="4" t="s">
        <v>116</v>
      </c>
      <c r="AG175" s="4" t="s">
        <v>11950</v>
      </c>
      <c r="AH175" s="4" t="s">
        <v>76</v>
      </c>
      <c r="AI175" s="4" t="s">
        <v>6308</v>
      </c>
      <c r="AJ175" s="4" t="s">
        <v>11951</v>
      </c>
      <c r="AK175" s="4" t="s">
        <v>11952</v>
      </c>
      <c r="AL175" s="4" t="s">
        <v>11953</v>
      </c>
      <c r="AM175" s="4" t="s">
        <v>4146</v>
      </c>
      <c r="AN175" s="4" t="s">
        <v>11954</v>
      </c>
      <c r="AO175" s="4" t="s">
        <v>11955</v>
      </c>
      <c r="AP175" s="4" t="s">
        <v>11943</v>
      </c>
      <c r="AQ175" s="4" t="s">
        <v>11956</v>
      </c>
      <c r="AR175" s="4" t="s">
        <v>11957</v>
      </c>
      <c r="AS175" s="4" t="s">
        <v>11944</v>
      </c>
      <c r="AT175" s="4" t="s">
        <v>11958</v>
      </c>
      <c r="AU175" s="4" t="s">
        <v>3660</v>
      </c>
      <c r="AV175" s="4" t="s">
        <v>3661</v>
      </c>
      <c r="AW175" s="4" t="s">
        <v>3662</v>
      </c>
      <c r="AX175" s="4" t="s">
        <v>5431</v>
      </c>
      <c r="AY175" s="4" t="s">
        <v>3664</v>
      </c>
      <c r="AZ175" s="4" t="s">
        <v>3665</v>
      </c>
      <c r="BA175" s="4" t="s">
        <v>3666</v>
      </c>
      <c r="BB175" s="4" t="s">
        <v>3667</v>
      </c>
      <c r="BC175" s="4" t="s">
        <v>5878</v>
      </c>
      <c r="BD175" s="4" t="s">
        <v>11959</v>
      </c>
      <c r="BE175" s="4" t="s">
        <v>10648</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11960</v>
      </c>
      <c r="B176" s="4" t="s">
        <v>112</v>
      </c>
      <c r="C176" s="35">
        <v>20241220</v>
      </c>
      <c r="D176" s="4" t="s">
        <v>7567</v>
      </c>
      <c r="E176" s="4" t="s">
        <v>11961</v>
      </c>
      <c r="F176" s="4" t="s">
        <v>11962</v>
      </c>
      <c r="G176" s="4" t="s">
        <v>116</v>
      </c>
      <c r="H176" s="4" t="s">
        <v>11963</v>
      </c>
      <c r="I176" s="4" t="s">
        <v>11964</v>
      </c>
      <c r="J176" s="35">
        <v>3750</v>
      </c>
      <c r="K176" s="11" t="s">
        <v>112</v>
      </c>
      <c r="L176" s="4" t="s">
        <v>122</v>
      </c>
      <c r="M176" s="4" t="s">
        <v>122</v>
      </c>
      <c r="N176" s="4" t="s">
        <v>11965</v>
      </c>
      <c r="O176" s="4" t="s">
        <v>116</v>
      </c>
      <c r="P176" s="4" t="s">
        <v>126</v>
      </c>
      <c r="Q176" s="4" t="s">
        <v>112</v>
      </c>
      <c r="R176" s="35">
        <v>2018</v>
      </c>
      <c r="S176" s="4" t="s">
        <v>127</v>
      </c>
      <c r="T176" s="4" t="s">
        <v>10464</v>
      </c>
      <c r="U176" s="4" t="s">
        <v>10374</v>
      </c>
      <c r="V176" s="4" t="s">
        <v>10375</v>
      </c>
      <c r="W176" s="4" t="s">
        <v>131</v>
      </c>
      <c r="X176" s="4" t="s">
        <v>10376</v>
      </c>
      <c r="Y176" s="4" t="s">
        <v>10377</v>
      </c>
      <c r="Z176" s="4" t="s">
        <v>134</v>
      </c>
      <c r="AA176" s="4" t="s">
        <v>135</v>
      </c>
      <c r="AB176" s="4" t="s">
        <v>136</v>
      </c>
      <c r="AC176" s="4" t="s">
        <v>137</v>
      </c>
      <c r="AD176" s="4" t="s">
        <v>10378</v>
      </c>
      <c r="AE176" s="4" t="s">
        <v>140</v>
      </c>
      <c r="AF176" s="4" t="s">
        <v>116</v>
      </c>
      <c r="AG176" s="4" t="s">
        <v>11966</v>
      </c>
      <c r="AH176" s="4" t="s">
        <v>76</v>
      </c>
      <c r="AI176" s="4" t="s">
        <v>311</v>
      </c>
      <c r="AJ176" s="4" t="s">
        <v>11967</v>
      </c>
      <c r="AK176" s="4" t="s">
        <v>3557</v>
      </c>
      <c r="AL176" s="4" t="s">
        <v>11968</v>
      </c>
      <c r="AM176" s="4" t="s">
        <v>11969</v>
      </c>
      <c r="AN176" s="4" t="s">
        <v>3660</v>
      </c>
      <c r="AO176" s="4" t="s">
        <v>3661</v>
      </c>
      <c r="AP176" s="4" t="s">
        <v>3662</v>
      </c>
      <c r="AQ176" s="4" t="s">
        <v>5431</v>
      </c>
      <c r="AR176" s="4" t="s">
        <v>3664</v>
      </c>
      <c r="AS176" s="4" t="s">
        <v>11970</v>
      </c>
      <c r="AT176" s="4" t="s">
        <v>11971</v>
      </c>
      <c r="AU176" s="4" t="s">
        <v>3665</v>
      </c>
      <c r="AV176" s="4" t="s">
        <v>3666</v>
      </c>
      <c r="AW176" s="4" t="s">
        <v>3667</v>
      </c>
      <c r="AX176" s="4" t="s">
        <v>11798</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11972</v>
      </c>
      <c r="B177" s="4" t="s">
        <v>112</v>
      </c>
      <c r="C177" s="35">
        <v>20241220</v>
      </c>
      <c r="D177" s="4" t="s">
        <v>7567</v>
      </c>
      <c r="E177" s="4" t="s">
        <v>11973</v>
      </c>
      <c r="F177" s="4" t="s">
        <v>11962</v>
      </c>
      <c r="G177" s="4" t="s">
        <v>116</v>
      </c>
      <c r="H177" s="4" t="s">
        <v>11963</v>
      </c>
      <c r="I177" s="4" t="s">
        <v>11974</v>
      </c>
      <c r="J177" s="35">
        <v>13642</v>
      </c>
      <c r="K177" s="11" t="s">
        <v>112</v>
      </c>
      <c r="L177" s="4" t="s">
        <v>122</v>
      </c>
      <c r="M177" s="4" t="s">
        <v>122</v>
      </c>
      <c r="N177" s="4" t="s">
        <v>11975</v>
      </c>
      <c r="O177" s="4" t="s">
        <v>116</v>
      </c>
      <c r="P177" s="4" t="s">
        <v>126</v>
      </c>
      <c r="Q177" s="4" t="s">
        <v>112</v>
      </c>
      <c r="R177" s="35">
        <v>2018</v>
      </c>
      <c r="S177" s="4" t="s">
        <v>127</v>
      </c>
      <c r="T177" s="4" t="s">
        <v>10464</v>
      </c>
      <c r="U177" s="4" t="s">
        <v>10374</v>
      </c>
      <c r="V177" s="4" t="s">
        <v>10375</v>
      </c>
      <c r="W177" s="4" t="s">
        <v>131</v>
      </c>
      <c r="X177" s="4" t="s">
        <v>10376</v>
      </c>
      <c r="Y177" s="4" t="s">
        <v>10377</v>
      </c>
      <c r="Z177" s="4" t="s">
        <v>134</v>
      </c>
      <c r="AA177" s="4" t="s">
        <v>135</v>
      </c>
      <c r="AB177" s="4" t="s">
        <v>136</v>
      </c>
      <c r="AC177" s="4" t="s">
        <v>137</v>
      </c>
      <c r="AD177" s="4" t="s">
        <v>10378</v>
      </c>
      <c r="AE177" s="4" t="s">
        <v>140</v>
      </c>
      <c r="AF177" s="4" t="s">
        <v>116</v>
      </c>
      <c r="AG177" s="4" t="s">
        <v>11976</v>
      </c>
      <c r="AH177" s="4" t="s">
        <v>76</v>
      </c>
      <c r="AI177" s="4" t="s">
        <v>3557</v>
      </c>
      <c r="AJ177" s="4" t="s">
        <v>11977</v>
      </c>
      <c r="AK177" s="4" t="s">
        <v>3818</v>
      </c>
      <c r="AL177" s="4" t="s">
        <v>5799</v>
      </c>
      <c r="AM177" s="4" t="s">
        <v>1481</v>
      </c>
      <c r="AN177" s="4" t="s">
        <v>3660</v>
      </c>
      <c r="AO177" s="4" t="s">
        <v>3661</v>
      </c>
      <c r="AP177" s="4" t="s">
        <v>3662</v>
      </c>
      <c r="AQ177" s="4" t="s">
        <v>5431</v>
      </c>
      <c r="AR177" s="4" t="s">
        <v>3664</v>
      </c>
      <c r="AS177" s="4" t="s">
        <v>3665</v>
      </c>
      <c r="AT177" s="4" t="s">
        <v>3666</v>
      </c>
      <c r="AU177" s="4" t="s">
        <v>3667</v>
      </c>
      <c r="AV177" s="4" t="s">
        <v>11798</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11978</v>
      </c>
      <c r="B178" s="4" t="s">
        <v>112</v>
      </c>
      <c r="C178" s="35">
        <v>20241220</v>
      </c>
      <c r="D178" s="4" t="s">
        <v>7567</v>
      </c>
      <c r="E178" s="4" t="s">
        <v>11979</v>
      </c>
      <c r="F178" s="4" t="s">
        <v>11962</v>
      </c>
      <c r="G178" s="4" t="s">
        <v>116</v>
      </c>
      <c r="H178" s="4" t="s">
        <v>11963</v>
      </c>
      <c r="I178" s="4" t="s">
        <v>11980</v>
      </c>
      <c r="J178" s="35">
        <v>10156</v>
      </c>
      <c r="K178" s="11" t="s">
        <v>112</v>
      </c>
      <c r="L178" s="4" t="s">
        <v>122</v>
      </c>
      <c r="M178" s="4" t="s">
        <v>122</v>
      </c>
      <c r="N178" s="4" t="s">
        <v>11981</v>
      </c>
      <c r="O178" s="4" t="s">
        <v>116</v>
      </c>
      <c r="P178" s="4" t="s">
        <v>126</v>
      </c>
      <c r="Q178" s="4" t="s">
        <v>112</v>
      </c>
      <c r="R178" s="35">
        <v>2018</v>
      </c>
      <c r="S178" s="4" t="s">
        <v>127</v>
      </c>
      <c r="T178" s="4" t="s">
        <v>10464</v>
      </c>
      <c r="U178" s="4" t="s">
        <v>10374</v>
      </c>
      <c r="V178" s="4" t="s">
        <v>10375</v>
      </c>
      <c r="W178" s="4" t="s">
        <v>131</v>
      </c>
      <c r="X178" s="4" t="s">
        <v>10376</v>
      </c>
      <c r="Y178" s="4" t="s">
        <v>10377</v>
      </c>
      <c r="Z178" s="4" t="s">
        <v>134</v>
      </c>
      <c r="AA178" s="4" t="s">
        <v>135</v>
      </c>
      <c r="AB178" s="4" t="s">
        <v>136</v>
      </c>
      <c r="AC178" s="4" t="s">
        <v>137</v>
      </c>
      <c r="AD178" s="4" t="s">
        <v>10378</v>
      </c>
      <c r="AE178" s="4" t="s">
        <v>140</v>
      </c>
      <c r="AF178" s="4" t="s">
        <v>116</v>
      </c>
      <c r="AG178" s="4" t="s">
        <v>11982</v>
      </c>
      <c r="AH178" s="4" t="s">
        <v>76</v>
      </c>
      <c r="AI178" s="4" t="s">
        <v>3557</v>
      </c>
      <c r="AJ178" s="4" t="s">
        <v>11983</v>
      </c>
      <c r="AK178" s="4" t="s">
        <v>5799</v>
      </c>
      <c r="AL178" s="4" t="s">
        <v>1481</v>
      </c>
      <c r="AM178" s="4" t="s">
        <v>11984</v>
      </c>
      <c r="AN178" s="4" t="s">
        <v>7583</v>
      </c>
      <c r="AO178" s="4" t="s">
        <v>3660</v>
      </c>
      <c r="AP178" s="4" t="s">
        <v>3661</v>
      </c>
      <c r="AQ178" s="4" t="s">
        <v>3662</v>
      </c>
      <c r="AR178" s="4" t="s">
        <v>5431</v>
      </c>
      <c r="AS178" s="4" t="s">
        <v>3664</v>
      </c>
      <c r="AT178" s="4" t="s">
        <v>3665</v>
      </c>
      <c r="AU178" s="4" t="s">
        <v>3666</v>
      </c>
      <c r="AV178" s="4" t="s">
        <v>3667</v>
      </c>
      <c r="AW178" s="4" t="s">
        <v>11985</v>
      </c>
      <c r="AX178" s="4" t="s">
        <v>11798</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11986</v>
      </c>
      <c r="B179" s="4" t="s">
        <v>112</v>
      </c>
      <c r="C179" s="35">
        <v>20241220</v>
      </c>
      <c r="D179" s="4" t="s">
        <v>11987</v>
      </c>
      <c r="E179" s="4" t="s">
        <v>11988</v>
      </c>
      <c r="F179" s="4" t="s">
        <v>11989</v>
      </c>
      <c r="G179" s="4" t="s">
        <v>116</v>
      </c>
      <c r="H179" s="4" t="s">
        <v>11990</v>
      </c>
      <c r="I179" s="4" t="s">
        <v>11991</v>
      </c>
      <c r="J179" s="35">
        <v>10053</v>
      </c>
      <c r="K179" s="11" t="s">
        <v>112</v>
      </c>
      <c r="L179" s="4" t="s">
        <v>122</v>
      </c>
      <c r="M179" s="4" t="s">
        <v>122</v>
      </c>
      <c r="N179" s="4" t="s">
        <v>11992</v>
      </c>
      <c r="O179" s="4" t="s">
        <v>116</v>
      </c>
      <c r="P179" s="4" t="s">
        <v>126</v>
      </c>
      <c r="Q179" s="4" t="s">
        <v>112</v>
      </c>
      <c r="R179" s="35">
        <v>2018</v>
      </c>
      <c r="S179" s="4" t="s">
        <v>127</v>
      </c>
      <c r="T179" s="4" t="s">
        <v>10464</v>
      </c>
      <c r="U179" s="4" t="s">
        <v>10374</v>
      </c>
      <c r="V179" s="4" t="s">
        <v>10375</v>
      </c>
      <c r="W179" s="4" t="s">
        <v>131</v>
      </c>
      <c r="X179" s="4" t="s">
        <v>10376</v>
      </c>
      <c r="Y179" s="4" t="s">
        <v>10377</v>
      </c>
      <c r="Z179" s="4" t="s">
        <v>134</v>
      </c>
      <c r="AA179" s="4" t="s">
        <v>135</v>
      </c>
      <c r="AB179" s="4" t="s">
        <v>136</v>
      </c>
      <c r="AC179" s="4" t="s">
        <v>137</v>
      </c>
      <c r="AD179" s="4" t="s">
        <v>10378</v>
      </c>
      <c r="AE179" s="4" t="s">
        <v>140</v>
      </c>
      <c r="AF179" s="4" t="s">
        <v>116</v>
      </c>
      <c r="AG179" s="4" t="s">
        <v>11993</v>
      </c>
      <c r="AH179" s="4" t="s">
        <v>76</v>
      </c>
      <c r="AI179" s="4" t="s">
        <v>282</v>
      </c>
      <c r="AJ179" s="4" t="s">
        <v>1657</v>
      </c>
      <c r="AK179" s="4" t="s">
        <v>11994</v>
      </c>
      <c r="AL179" s="4" t="s">
        <v>4239</v>
      </c>
      <c r="AM179" s="4" t="s">
        <v>3660</v>
      </c>
      <c r="AN179" s="4" t="s">
        <v>3661</v>
      </c>
      <c r="AO179" s="4" t="s">
        <v>3662</v>
      </c>
      <c r="AP179" s="4" t="s">
        <v>5431</v>
      </c>
      <c r="AQ179" s="4" t="s">
        <v>3664</v>
      </c>
      <c r="AR179" s="4" t="s">
        <v>3665</v>
      </c>
      <c r="AS179" s="4" t="s">
        <v>3666</v>
      </c>
      <c r="AT179" s="4" t="s">
        <v>3667</v>
      </c>
      <c r="AU179" s="4" t="s">
        <v>11798</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11995</v>
      </c>
      <c r="B180" s="4" t="s">
        <v>112</v>
      </c>
      <c r="C180" s="35">
        <v>20241220</v>
      </c>
      <c r="D180" s="4" t="s">
        <v>11996</v>
      </c>
      <c r="E180" s="4" t="s">
        <v>11997</v>
      </c>
      <c r="F180" s="4" t="s">
        <v>834</v>
      </c>
      <c r="G180" s="4" t="s">
        <v>116</v>
      </c>
      <c r="H180" s="4" t="s">
        <v>835</v>
      </c>
      <c r="I180" s="4" t="s">
        <v>11998</v>
      </c>
      <c r="J180" s="35">
        <v>11758</v>
      </c>
      <c r="K180" s="11" t="s">
        <v>112</v>
      </c>
      <c r="L180" s="4" t="s">
        <v>122</v>
      </c>
      <c r="M180" s="4" t="s">
        <v>122</v>
      </c>
      <c r="N180" s="4" t="s">
        <v>11999</v>
      </c>
      <c r="O180" s="4" t="s">
        <v>116</v>
      </c>
      <c r="P180" s="4" t="s">
        <v>126</v>
      </c>
      <c r="Q180" s="4" t="s">
        <v>112</v>
      </c>
      <c r="R180" s="35">
        <v>2018</v>
      </c>
      <c r="S180" s="4" t="s">
        <v>127</v>
      </c>
      <c r="T180" s="4" t="s">
        <v>10464</v>
      </c>
      <c r="U180" s="4" t="s">
        <v>10374</v>
      </c>
      <c r="V180" s="4" t="s">
        <v>10375</v>
      </c>
      <c r="W180" s="4" t="s">
        <v>131</v>
      </c>
      <c r="X180" s="4" t="s">
        <v>10376</v>
      </c>
      <c r="Y180" s="4" t="s">
        <v>10377</v>
      </c>
      <c r="Z180" s="4" t="s">
        <v>134</v>
      </c>
      <c r="AA180" s="4" t="s">
        <v>135</v>
      </c>
      <c r="AB180" s="4" t="s">
        <v>136</v>
      </c>
      <c r="AC180" s="4" t="s">
        <v>137</v>
      </c>
      <c r="AD180" s="4" t="s">
        <v>10378</v>
      </c>
      <c r="AE180" s="4" t="s">
        <v>140</v>
      </c>
      <c r="AF180" s="4" t="s">
        <v>116</v>
      </c>
      <c r="AG180" s="4" t="s">
        <v>12000</v>
      </c>
      <c r="AH180" s="4" t="s">
        <v>76</v>
      </c>
      <c r="AI180" s="4" t="s">
        <v>12001</v>
      </c>
      <c r="AJ180" s="4" t="s">
        <v>12002</v>
      </c>
      <c r="AK180" s="4" t="s">
        <v>12003</v>
      </c>
      <c r="AL180" s="4" t="s">
        <v>12004</v>
      </c>
      <c r="AM180" s="4" t="s">
        <v>2377</v>
      </c>
      <c r="AN180" s="4" t="s">
        <v>2032</v>
      </c>
      <c r="AO180" s="4" t="s">
        <v>3660</v>
      </c>
      <c r="AP180" s="4" t="s">
        <v>3661</v>
      </c>
      <c r="AQ180" s="4" t="s">
        <v>3662</v>
      </c>
      <c r="AR180" s="4" t="s">
        <v>5431</v>
      </c>
      <c r="AS180" s="4" t="s">
        <v>3664</v>
      </c>
      <c r="AT180" s="4" t="s">
        <v>3665</v>
      </c>
      <c r="AU180" s="4" t="s">
        <v>3666</v>
      </c>
      <c r="AV180" s="4" t="s">
        <v>3667</v>
      </c>
      <c r="AW180" s="4" t="s">
        <v>12005</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12006</v>
      </c>
      <c r="B181" s="4" t="s">
        <v>112</v>
      </c>
      <c r="C181" s="35">
        <v>20241220</v>
      </c>
      <c r="D181" s="4" t="s">
        <v>1640</v>
      </c>
      <c r="E181" s="4" t="s">
        <v>12007</v>
      </c>
      <c r="F181" s="4" t="s">
        <v>834</v>
      </c>
      <c r="G181" s="4" t="s">
        <v>116</v>
      </c>
      <c r="H181" s="4" t="s">
        <v>835</v>
      </c>
      <c r="I181" s="4" t="s">
        <v>12008</v>
      </c>
      <c r="J181" s="35">
        <v>10239</v>
      </c>
      <c r="K181" s="11" t="s">
        <v>112</v>
      </c>
      <c r="L181" s="4" t="s">
        <v>122</v>
      </c>
      <c r="M181" s="4" t="s">
        <v>122</v>
      </c>
      <c r="N181" s="4" t="s">
        <v>12009</v>
      </c>
      <c r="O181" s="4" t="s">
        <v>116</v>
      </c>
      <c r="P181" s="4" t="s">
        <v>126</v>
      </c>
      <c r="Q181" s="4" t="s">
        <v>112</v>
      </c>
      <c r="R181" s="35">
        <v>2018</v>
      </c>
      <c r="S181" s="4" t="s">
        <v>127</v>
      </c>
      <c r="T181" s="4" t="s">
        <v>10464</v>
      </c>
      <c r="U181" s="4" t="s">
        <v>10374</v>
      </c>
      <c r="V181" s="4" t="s">
        <v>10375</v>
      </c>
      <c r="W181" s="4" t="s">
        <v>131</v>
      </c>
      <c r="X181" s="4" t="s">
        <v>10376</v>
      </c>
      <c r="Y181" s="4" t="s">
        <v>10377</v>
      </c>
      <c r="Z181" s="4" t="s">
        <v>134</v>
      </c>
      <c r="AA181" s="4" t="s">
        <v>135</v>
      </c>
      <c r="AB181" s="4" t="s">
        <v>136</v>
      </c>
      <c r="AC181" s="4" t="s">
        <v>137</v>
      </c>
      <c r="AD181" s="4" t="s">
        <v>10378</v>
      </c>
      <c r="AE181" s="4" t="s">
        <v>140</v>
      </c>
      <c r="AF181" s="4" t="s">
        <v>116</v>
      </c>
      <c r="AG181" s="4" t="s">
        <v>12010</v>
      </c>
      <c r="AH181" s="4" t="s">
        <v>76</v>
      </c>
      <c r="AI181" s="4" t="s">
        <v>3741</v>
      </c>
      <c r="AJ181" s="4" t="s">
        <v>1616</v>
      </c>
      <c r="AK181" s="4" t="s">
        <v>1649</v>
      </c>
      <c r="AL181" s="4" t="s">
        <v>1285</v>
      </c>
      <c r="AM181" s="4" t="s">
        <v>1472</v>
      </c>
      <c r="AN181" s="4" t="s">
        <v>8671</v>
      </c>
      <c r="AO181" s="4" t="s">
        <v>3660</v>
      </c>
      <c r="AP181" s="4" t="s">
        <v>3661</v>
      </c>
      <c r="AQ181" s="4" t="s">
        <v>3662</v>
      </c>
      <c r="AR181" s="4" t="s">
        <v>5431</v>
      </c>
      <c r="AS181" s="4" t="s">
        <v>3664</v>
      </c>
      <c r="AT181" s="4" t="s">
        <v>3665</v>
      </c>
      <c r="AU181" s="4" t="s">
        <v>3666</v>
      </c>
      <c r="AV181" s="4" t="s">
        <v>3667</v>
      </c>
      <c r="AW181" s="4" t="s">
        <v>11611</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12011</v>
      </c>
      <c r="B182" s="4" t="s">
        <v>112</v>
      </c>
      <c r="C182" s="35">
        <v>20241220</v>
      </c>
      <c r="D182" s="4" t="s">
        <v>12012</v>
      </c>
      <c r="E182" s="4" t="s">
        <v>12013</v>
      </c>
      <c r="F182" s="4" t="s">
        <v>834</v>
      </c>
      <c r="G182" s="4" t="s">
        <v>116</v>
      </c>
      <c r="H182" s="4" t="s">
        <v>835</v>
      </c>
      <c r="I182" s="4" t="s">
        <v>12014</v>
      </c>
      <c r="J182" s="35">
        <v>10559</v>
      </c>
      <c r="K182" s="11" t="s">
        <v>112</v>
      </c>
      <c r="L182" s="4" t="s">
        <v>122</v>
      </c>
      <c r="M182" s="4" t="s">
        <v>122</v>
      </c>
      <c r="N182" s="4" t="s">
        <v>12015</v>
      </c>
      <c r="O182" s="4" t="s">
        <v>116</v>
      </c>
      <c r="P182" s="4" t="s">
        <v>126</v>
      </c>
      <c r="Q182" s="4" t="s">
        <v>112</v>
      </c>
      <c r="R182" s="35">
        <v>2018</v>
      </c>
      <c r="S182" s="4" t="s">
        <v>127</v>
      </c>
      <c r="T182" s="4" t="s">
        <v>10464</v>
      </c>
      <c r="U182" s="4" t="s">
        <v>10374</v>
      </c>
      <c r="V182" s="4" t="s">
        <v>10375</v>
      </c>
      <c r="W182" s="4" t="s">
        <v>131</v>
      </c>
      <c r="X182" s="4" t="s">
        <v>10376</v>
      </c>
      <c r="Y182" s="4" t="s">
        <v>10377</v>
      </c>
      <c r="Z182" s="4" t="s">
        <v>134</v>
      </c>
      <c r="AA182" s="4" t="s">
        <v>135</v>
      </c>
      <c r="AB182" s="4" t="s">
        <v>136</v>
      </c>
      <c r="AC182" s="4" t="s">
        <v>137</v>
      </c>
      <c r="AD182" s="4" t="s">
        <v>10378</v>
      </c>
      <c r="AE182" s="4" t="s">
        <v>140</v>
      </c>
      <c r="AF182" s="4" t="s">
        <v>116</v>
      </c>
      <c r="AG182" s="4" t="s">
        <v>12016</v>
      </c>
      <c r="AH182" s="4" t="s">
        <v>76</v>
      </c>
      <c r="AI182" s="4" t="s">
        <v>10858</v>
      </c>
      <c r="AJ182" s="4" t="s">
        <v>1524</v>
      </c>
      <c r="AK182" s="4" t="s">
        <v>12017</v>
      </c>
      <c r="AL182" s="4" t="s">
        <v>2032</v>
      </c>
      <c r="AM182" s="4" t="s">
        <v>12018</v>
      </c>
      <c r="AN182" s="4" t="s">
        <v>3660</v>
      </c>
      <c r="AO182" s="4" t="s">
        <v>3661</v>
      </c>
      <c r="AP182" s="4" t="s">
        <v>3662</v>
      </c>
      <c r="AQ182" s="4" t="s">
        <v>5431</v>
      </c>
      <c r="AR182" s="4" t="s">
        <v>3664</v>
      </c>
      <c r="AS182" s="4" t="s">
        <v>3665</v>
      </c>
      <c r="AT182" s="4" t="s">
        <v>3666</v>
      </c>
      <c r="AU182" s="4" t="s">
        <v>3667</v>
      </c>
      <c r="AV182" s="4" t="s">
        <v>12019</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12020</v>
      </c>
      <c r="B183" s="4" t="s">
        <v>112</v>
      </c>
      <c r="C183" s="35">
        <v>20241220</v>
      </c>
      <c r="D183" s="4" t="s">
        <v>12021</v>
      </c>
      <c r="E183" s="4" t="s">
        <v>12022</v>
      </c>
      <c r="F183" s="4" t="s">
        <v>4964</v>
      </c>
      <c r="G183" s="4" t="s">
        <v>116</v>
      </c>
      <c r="H183" s="4" t="s">
        <v>1278</v>
      </c>
      <c r="I183" s="4" t="s">
        <v>12023</v>
      </c>
      <c r="J183" s="35">
        <v>24013</v>
      </c>
      <c r="K183" s="11" t="s">
        <v>112</v>
      </c>
      <c r="L183" s="4" t="s">
        <v>122</v>
      </c>
      <c r="M183" s="4" t="s">
        <v>122</v>
      </c>
      <c r="N183" s="4" t="s">
        <v>12024</v>
      </c>
      <c r="O183" s="4" t="s">
        <v>116</v>
      </c>
      <c r="P183" s="4" t="s">
        <v>126</v>
      </c>
      <c r="Q183" s="4" t="s">
        <v>112</v>
      </c>
      <c r="R183" s="35">
        <v>2018</v>
      </c>
      <c r="S183" s="4" t="s">
        <v>127</v>
      </c>
      <c r="T183" s="4" t="s">
        <v>10464</v>
      </c>
      <c r="U183" s="4" t="s">
        <v>10374</v>
      </c>
      <c r="V183" s="4" t="s">
        <v>10375</v>
      </c>
      <c r="W183" s="4" t="s">
        <v>131</v>
      </c>
      <c r="X183" s="4" t="s">
        <v>10376</v>
      </c>
      <c r="Y183" s="4" t="s">
        <v>10377</v>
      </c>
      <c r="Z183" s="4" t="s">
        <v>134</v>
      </c>
      <c r="AA183" s="4" t="s">
        <v>135</v>
      </c>
      <c r="AB183" s="4" t="s">
        <v>136</v>
      </c>
      <c r="AC183" s="4" t="s">
        <v>137</v>
      </c>
      <c r="AD183" s="4" t="s">
        <v>10378</v>
      </c>
      <c r="AE183" s="4" t="s">
        <v>140</v>
      </c>
      <c r="AF183" s="4" t="s">
        <v>116</v>
      </c>
      <c r="AG183" s="4" t="s">
        <v>12025</v>
      </c>
      <c r="AH183" s="4" t="s">
        <v>76</v>
      </c>
      <c r="AI183" s="4" t="s">
        <v>1610</v>
      </c>
      <c r="AJ183" s="4" t="s">
        <v>1611</v>
      </c>
      <c r="AK183" s="4" t="s">
        <v>12026</v>
      </c>
      <c r="AL183" s="4" t="s">
        <v>12027</v>
      </c>
      <c r="AM183" s="4" t="s">
        <v>12028</v>
      </c>
      <c r="AN183" s="4" t="s">
        <v>12029</v>
      </c>
      <c r="AO183" s="4" t="s">
        <v>12030</v>
      </c>
      <c r="AP183" s="4" t="s">
        <v>3660</v>
      </c>
      <c r="AQ183" s="4" t="s">
        <v>3661</v>
      </c>
      <c r="AR183" s="4" t="s">
        <v>3662</v>
      </c>
      <c r="AS183" s="4" t="s">
        <v>5431</v>
      </c>
      <c r="AT183" s="4" t="s">
        <v>3664</v>
      </c>
      <c r="AU183" s="4" t="s">
        <v>3665</v>
      </c>
      <c r="AV183" s="4" t="s">
        <v>3666</v>
      </c>
      <c r="AW183" s="4" t="s">
        <v>3667</v>
      </c>
      <c r="AX183" s="4" t="s">
        <v>12031</v>
      </c>
      <c r="AY183" s="4" t="s">
        <v>12032</v>
      </c>
      <c r="AZ183" s="4" t="s">
        <v>11611</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12033</v>
      </c>
      <c r="B184" s="4" t="s">
        <v>112</v>
      </c>
      <c r="C184" s="35">
        <v>20241220</v>
      </c>
      <c r="D184" s="4" t="s">
        <v>12034</v>
      </c>
      <c r="E184" s="4" t="s">
        <v>12035</v>
      </c>
      <c r="F184" s="4" t="s">
        <v>3089</v>
      </c>
      <c r="G184" s="4" t="s">
        <v>116</v>
      </c>
      <c r="H184" s="4" t="s">
        <v>1345</v>
      </c>
      <c r="I184" s="4" t="s">
        <v>12036</v>
      </c>
      <c r="J184" s="35">
        <v>15247</v>
      </c>
      <c r="K184" s="11" t="s">
        <v>112</v>
      </c>
      <c r="L184" s="4" t="s">
        <v>122</v>
      </c>
      <c r="M184" s="4" t="s">
        <v>122</v>
      </c>
      <c r="N184" s="4" t="s">
        <v>12037</v>
      </c>
      <c r="O184" s="4" t="s">
        <v>116</v>
      </c>
      <c r="P184" s="4" t="s">
        <v>126</v>
      </c>
      <c r="Q184" s="4" t="s">
        <v>112</v>
      </c>
      <c r="R184" s="35">
        <v>2018</v>
      </c>
      <c r="S184" s="4" t="s">
        <v>127</v>
      </c>
      <c r="T184" s="4" t="s">
        <v>10464</v>
      </c>
      <c r="U184" s="4" t="s">
        <v>10374</v>
      </c>
      <c r="V184" s="4" t="s">
        <v>10375</v>
      </c>
      <c r="W184" s="4" t="s">
        <v>131</v>
      </c>
      <c r="X184" s="4" t="s">
        <v>10376</v>
      </c>
      <c r="Y184" s="4" t="s">
        <v>10377</v>
      </c>
      <c r="Z184" s="4" t="s">
        <v>134</v>
      </c>
      <c r="AA184" s="4" t="s">
        <v>135</v>
      </c>
      <c r="AB184" s="4" t="s">
        <v>136</v>
      </c>
      <c r="AC184" s="4" t="s">
        <v>137</v>
      </c>
      <c r="AD184" s="4" t="s">
        <v>10378</v>
      </c>
      <c r="AE184" s="4" t="s">
        <v>140</v>
      </c>
      <c r="AF184" s="4" t="s">
        <v>116</v>
      </c>
      <c r="AG184" s="4" t="s">
        <v>12038</v>
      </c>
      <c r="AH184" s="4" t="s">
        <v>76</v>
      </c>
      <c r="AI184" s="4" t="s">
        <v>12039</v>
      </c>
      <c r="AJ184" s="4" t="s">
        <v>1920</v>
      </c>
      <c r="AK184" s="4" t="s">
        <v>1114</v>
      </c>
      <c r="AL184" s="4" t="s">
        <v>1350</v>
      </c>
      <c r="AM184" s="4" t="s">
        <v>12040</v>
      </c>
      <c r="AN184" s="4" t="s">
        <v>10127</v>
      </c>
      <c r="AO184" s="4" t="s">
        <v>6690</v>
      </c>
      <c r="AP184" s="4" t="s">
        <v>3660</v>
      </c>
      <c r="AQ184" s="4" t="s">
        <v>3661</v>
      </c>
      <c r="AR184" s="4" t="s">
        <v>3662</v>
      </c>
      <c r="AS184" s="4" t="s">
        <v>5431</v>
      </c>
      <c r="AT184" s="4" t="s">
        <v>3664</v>
      </c>
      <c r="AU184" s="4" t="s">
        <v>3665</v>
      </c>
      <c r="AV184" s="4" t="s">
        <v>3666</v>
      </c>
      <c r="AW184" s="4" t="s">
        <v>3667</v>
      </c>
      <c r="AX184" s="4" t="s">
        <v>1473</v>
      </c>
      <c r="AY184" s="4" t="s">
        <v>11611</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12041</v>
      </c>
      <c r="B185" s="4" t="s">
        <v>112</v>
      </c>
      <c r="C185" s="35">
        <v>20241220</v>
      </c>
      <c r="D185" s="4" t="s">
        <v>3087</v>
      </c>
      <c r="E185" s="4" t="s">
        <v>12042</v>
      </c>
      <c r="F185" s="4" t="s">
        <v>3089</v>
      </c>
      <c r="G185" s="4" t="s">
        <v>116</v>
      </c>
      <c r="H185" s="4" t="s">
        <v>1345</v>
      </c>
      <c r="I185" s="4" t="s">
        <v>12043</v>
      </c>
      <c r="J185" s="35">
        <v>20639</v>
      </c>
      <c r="K185" s="11" t="s">
        <v>112</v>
      </c>
      <c r="L185" s="4" t="s">
        <v>122</v>
      </c>
      <c r="M185" s="4" t="s">
        <v>122</v>
      </c>
      <c r="N185" s="4" t="s">
        <v>12044</v>
      </c>
      <c r="O185" s="4" t="s">
        <v>116</v>
      </c>
      <c r="P185" s="4" t="s">
        <v>126</v>
      </c>
      <c r="Q185" s="4" t="s">
        <v>112</v>
      </c>
      <c r="R185" s="35">
        <v>2018</v>
      </c>
      <c r="S185" s="4" t="s">
        <v>127</v>
      </c>
      <c r="T185" s="4" t="s">
        <v>10464</v>
      </c>
      <c r="U185" s="4" t="s">
        <v>10374</v>
      </c>
      <c r="V185" s="4" t="s">
        <v>10375</v>
      </c>
      <c r="W185" s="4" t="s">
        <v>131</v>
      </c>
      <c r="X185" s="4" t="s">
        <v>10376</v>
      </c>
      <c r="Y185" s="4" t="s">
        <v>10377</v>
      </c>
      <c r="Z185" s="4" t="s">
        <v>134</v>
      </c>
      <c r="AA185" s="4" t="s">
        <v>135</v>
      </c>
      <c r="AB185" s="4" t="s">
        <v>136</v>
      </c>
      <c r="AC185" s="4" t="s">
        <v>137</v>
      </c>
      <c r="AD185" s="4" t="s">
        <v>10378</v>
      </c>
      <c r="AE185" s="4" t="s">
        <v>140</v>
      </c>
      <c r="AF185" s="4" t="s">
        <v>116</v>
      </c>
      <c r="AG185" s="4" t="s">
        <v>12045</v>
      </c>
      <c r="AH185" s="4" t="s">
        <v>76</v>
      </c>
      <c r="AI185" s="4" t="s">
        <v>12046</v>
      </c>
      <c r="AJ185" s="4" t="s">
        <v>12040</v>
      </c>
      <c r="AK185" s="4" t="s">
        <v>3660</v>
      </c>
      <c r="AL185" s="4" t="s">
        <v>3661</v>
      </c>
      <c r="AM185" s="4" t="s">
        <v>3662</v>
      </c>
      <c r="AN185" s="4" t="s">
        <v>5431</v>
      </c>
      <c r="AO185" s="4" t="s">
        <v>3664</v>
      </c>
      <c r="AP185" s="4" t="s">
        <v>3665</v>
      </c>
      <c r="AQ185" s="4" t="s">
        <v>3666</v>
      </c>
      <c r="AR185" s="4" t="s">
        <v>3667</v>
      </c>
      <c r="AS185" s="4" t="s">
        <v>2702</v>
      </c>
      <c r="AT185" s="4" t="s">
        <v>11663</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12047</v>
      </c>
      <c r="B186" s="4" t="s">
        <v>112</v>
      </c>
      <c r="C186" s="35">
        <v>20241220</v>
      </c>
      <c r="D186" s="4" t="s">
        <v>7360</v>
      </c>
      <c r="E186" s="4" t="s">
        <v>12048</v>
      </c>
      <c r="F186" s="4" t="s">
        <v>11816</v>
      </c>
      <c r="G186" s="4" t="s">
        <v>116</v>
      </c>
      <c r="H186" s="4" t="s">
        <v>11817</v>
      </c>
      <c r="I186" s="4" t="s">
        <v>12049</v>
      </c>
      <c r="J186" s="35">
        <v>4332</v>
      </c>
      <c r="K186" s="11" t="s">
        <v>112</v>
      </c>
      <c r="L186" s="4" t="s">
        <v>122</v>
      </c>
      <c r="M186" s="4" t="s">
        <v>122</v>
      </c>
      <c r="N186" s="4" t="s">
        <v>12050</v>
      </c>
      <c r="O186" s="4" t="s">
        <v>116</v>
      </c>
      <c r="P186" s="4" t="s">
        <v>126</v>
      </c>
      <c r="Q186" s="4" t="s">
        <v>112</v>
      </c>
      <c r="R186" s="35">
        <v>2018</v>
      </c>
      <c r="S186" s="4" t="s">
        <v>127</v>
      </c>
      <c r="T186" s="4" t="s">
        <v>10464</v>
      </c>
      <c r="U186" s="4" t="s">
        <v>10374</v>
      </c>
      <c r="V186" s="4" t="s">
        <v>10375</v>
      </c>
      <c r="W186" s="4" t="s">
        <v>131</v>
      </c>
      <c r="X186" s="4" t="s">
        <v>10376</v>
      </c>
      <c r="Y186" s="4" t="s">
        <v>10377</v>
      </c>
      <c r="Z186" s="4" t="s">
        <v>134</v>
      </c>
      <c r="AA186" s="4" t="s">
        <v>135</v>
      </c>
      <c r="AB186" s="4" t="s">
        <v>136</v>
      </c>
      <c r="AC186" s="4" t="s">
        <v>137</v>
      </c>
      <c r="AD186" s="4" t="s">
        <v>10378</v>
      </c>
      <c r="AE186" s="4" t="s">
        <v>140</v>
      </c>
      <c r="AF186" s="4" t="s">
        <v>116</v>
      </c>
      <c r="AG186" s="4" t="s">
        <v>12051</v>
      </c>
      <c r="AH186" s="4" t="s">
        <v>76</v>
      </c>
      <c r="AI186" s="4" t="s">
        <v>224</v>
      </c>
      <c r="AJ186" s="4" t="s">
        <v>12052</v>
      </c>
      <c r="AK186" s="4" t="s">
        <v>12053</v>
      </c>
      <c r="AL186" s="4" t="s">
        <v>3319</v>
      </c>
      <c r="AM186" s="4" t="s">
        <v>11824</v>
      </c>
      <c r="AN186" s="4" t="s">
        <v>3429</v>
      </c>
      <c r="AO186" s="4" t="s">
        <v>12054</v>
      </c>
      <c r="AP186" s="4" t="s">
        <v>3660</v>
      </c>
      <c r="AQ186" s="4" t="s">
        <v>3661</v>
      </c>
      <c r="AR186" s="4" t="s">
        <v>3662</v>
      </c>
      <c r="AS186" s="4" t="s">
        <v>5431</v>
      </c>
      <c r="AT186" s="4" t="s">
        <v>3664</v>
      </c>
      <c r="AU186" s="4" t="s">
        <v>3665</v>
      </c>
      <c r="AV186" s="4" t="s">
        <v>3666</v>
      </c>
      <c r="AW186" s="4" t="s">
        <v>3667</v>
      </c>
      <c r="AX186" s="4" t="s">
        <v>11798</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12055</v>
      </c>
      <c r="B187" s="4" t="s">
        <v>112</v>
      </c>
      <c r="C187" s="35">
        <v>20241220</v>
      </c>
      <c r="D187" s="4" t="s">
        <v>10480</v>
      </c>
      <c r="E187" s="4" t="s">
        <v>12056</v>
      </c>
      <c r="F187" s="4" t="s">
        <v>3185</v>
      </c>
      <c r="G187" s="4" t="s">
        <v>116</v>
      </c>
      <c r="H187" s="4" t="s">
        <v>3186</v>
      </c>
      <c r="I187" s="4" t="s">
        <v>12057</v>
      </c>
      <c r="J187" s="35">
        <v>10900</v>
      </c>
      <c r="K187" s="11" t="s">
        <v>112</v>
      </c>
      <c r="L187" s="4" t="s">
        <v>122</v>
      </c>
      <c r="M187" s="4" t="s">
        <v>122</v>
      </c>
      <c r="N187" s="4" t="s">
        <v>12058</v>
      </c>
      <c r="O187" s="4" t="s">
        <v>116</v>
      </c>
      <c r="P187" s="4" t="s">
        <v>126</v>
      </c>
      <c r="Q187" s="4" t="s">
        <v>112</v>
      </c>
      <c r="R187" s="35">
        <v>2018</v>
      </c>
      <c r="S187" s="4" t="s">
        <v>127</v>
      </c>
      <c r="T187" s="4" t="s">
        <v>10464</v>
      </c>
      <c r="U187" s="4" t="s">
        <v>10374</v>
      </c>
      <c r="V187" s="4" t="s">
        <v>10375</v>
      </c>
      <c r="W187" s="4" t="s">
        <v>131</v>
      </c>
      <c r="X187" s="4" t="s">
        <v>10376</v>
      </c>
      <c r="Y187" s="4" t="s">
        <v>10377</v>
      </c>
      <c r="Z187" s="4" t="s">
        <v>134</v>
      </c>
      <c r="AA187" s="4" t="s">
        <v>135</v>
      </c>
      <c r="AB187" s="4" t="s">
        <v>136</v>
      </c>
      <c r="AC187" s="4" t="s">
        <v>137</v>
      </c>
      <c r="AD187" s="4" t="s">
        <v>10378</v>
      </c>
      <c r="AE187" s="4" t="s">
        <v>140</v>
      </c>
      <c r="AF187" s="4" t="s">
        <v>116</v>
      </c>
      <c r="AG187" s="4" t="s">
        <v>12059</v>
      </c>
      <c r="AH187" s="4" t="s">
        <v>76</v>
      </c>
      <c r="AI187" s="4" t="s">
        <v>10487</v>
      </c>
      <c r="AJ187" s="4" t="s">
        <v>2368</v>
      </c>
      <c r="AK187" s="4" t="s">
        <v>12060</v>
      </c>
      <c r="AL187" s="4" t="s">
        <v>10489</v>
      </c>
      <c r="AM187" s="4" t="s">
        <v>10490</v>
      </c>
      <c r="AN187" s="4" t="s">
        <v>5703</v>
      </c>
      <c r="AO187" s="4" t="s">
        <v>3660</v>
      </c>
      <c r="AP187" s="4" t="s">
        <v>3661</v>
      </c>
      <c r="AQ187" s="4" t="s">
        <v>3662</v>
      </c>
      <c r="AR187" s="4" t="s">
        <v>5431</v>
      </c>
      <c r="AS187" s="4" t="s">
        <v>3664</v>
      </c>
      <c r="AT187" s="4" t="s">
        <v>3665</v>
      </c>
      <c r="AU187" s="4" t="s">
        <v>3666</v>
      </c>
      <c r="AV187" s="4" t="s">
        <v>3667</v>
      </c>
      <c r="AW187" s="4" t="s">
        <v>12061</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12062</v>
      </c>
      <c r="B188" s="4" t="s">
        <v>112</v>
      </c>
      <c r="C188" s="35">
        <v>20241220</v>
      </c>
      <c r="D188" s="4" t="s">
        <v>10480</v>
      </c>
      <c r="E188" s="4" t="s">
        <v>12063</v>
      </c>
      <c r="F188" s="4" t="s">
        <v>7457</v>
      </c>
      <c r="G188" s="4" t="s">
        <v>116</v>
      </c>
      <c r="H188" s="4" t="s">
        <v>7458</v>
      </c>
      <c r="I188" s="4" t="s">
        <v>12064</v>
      </c>
      <c r="J188" s="35">
        <v>24133</v>
      </c>
      <c r="K188" s="11" t="s">
        <v>112</v>
      </c>
      <c r="L188" s="4" t="s">
        <v>122</v>
      </c>
      <c r="M188" s="4" t="s">
        <v>122</v>
      </c>
      <c r="N188" s="4" t="s">
        <v>12065</v>
      </c>
      <c r="O188" s="4" t="s">
        <v>116</v>
      </c>
      <c r="P188" s="4" t="s">
        <v>126</v>
      </c>
      <c r="Q188" s="4" t="s">
        <v>112</v>
      </c>
      <c r="R188" s="35">
        <v>2018</v>
      </c>
      <c r="S188" s="4" t="s">
        <v>127</v>
      </c>
      <c r="T188" s="4" t="s">
        <v>10464</v>
      </c>
      <c r="U188" s="4" t="s">
        <v>10374</v>
      </c>
      <c r="V188" s="4" t="s">
        <v>10375</v>
      </c>
      <c r="W188" s="4" t="s">
        <v>131</v>
      </c>
      <c r="X188" s="4" t="s">
        <v>10376</v>
      </c>
      <c r="Y188" s="4" t="s">
        <v>10377</v>
      </c>
      <c r="Z188" s="4" t="s">
        <v>134</v>
      </c>
      <c r="AA188" s="4" t="s">
        <v>135</v>
      </c>
      <c r="AB188" s="4" t="s">
        <v>136</v>
      </c>
      <c r="AC188" s="4" t="s">
        <v>137</v>
      </c>
      <c r="AD188" s="4" t="s">
        <v>10378</v>
      </c>
      <c r="AE188" s="4" t="s">
        <v>140</v>
      </c>
      <c r="AF188" s="4" t="s">
        <v>116</v>
      </c>
      <c r="AG188" s="4" t="s">
        <v>12066</v>
      </c>
      <c r="AH188" s="4" t="s">
        <v>76</v>
      </c>
      <c r="AI188" s="4" t="s">
        <v>12067</v>
      </c>
      <c r="AJ188" s="4" t="s">
        <v>2628</v>
      </c>
      <c r="AK188" s="4" t="s">
        <v>12068</v>
      </c>
      <c r="AL188" s="4" t="s">
        <v>1200</v>
      </c>
      <c r="AM188" s="4" t="s">
        <v>2377</v>
      </c>
      <c r="AN188" s="4" t="s">
        <v>12069</v>
      </c>
      <c r="AO188" s="4" t="s">
        <v>10881</v>
      </c>
      <c r="AP188" s="4" t="s">
        <v>3660</v>
      </c>
      <c r="AQ188" s="4" t="s">
        <v>3661</v>
      </c>
      <c r="AR188" s="4" t="s">
        <v>3662</v>
      </c>
      <c r="AS188" s="4" t="s">
        <v>5431</v>
      </c>
      <c r="AT188" s="4" t="s">
        <v>3664</v>
      </c>
      <c r="AU188" s="4" t="s">
        <v>3665</v>
      </c>
      <c r="AV188" s="4" t="s">
        <v>3666</v>
      </c>
      <c r="AW188" s="4" t="s">
        <v>3667</v>
      </c>
      <c r="AX188" s="4" t="s">
        <v>12061</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12070</v>
      </c>
      <c r="B189" s="4" t="s">
        <v>112</v>
      </c>
      <c r="C189" s="35">
        <v>20241220</v>
      </c>
      <c r="D189" s="4" t="s">
        <v>10480</v>
      </c>
      <c r="E189" s="4" t="s">
        <v>12071</v>
      </c>
      <c r="F189" s="4" t="s">
        <v>7457</v>
      </c>
      <c r="G189" s="4" t="s">
        <v>116</v>
      </c>
      <c r="H189" s="4" t="s">
        <v>7458</v>
      </c>
      <c r="I189" s="4" t="s">
        <v>12072</v>
      </c>
      <c r="J189" s="35">
        <v>15007</v>
      </c>
      <c r="K189" s="11" t="s">
        <v>112</v>
      </c>
      <c r="L189" s="4" t="s">
        <v>122</v>
      </c>
      <c r="M189" s="4" t="s">
        <v>122</v>
      </c>
      <c r="N189" s="4" t="s">
        <v>12073</v>
      </c>
      <c r="O189" s="4" t="s">
        <v>116</v>
      </c>
      <c r="P189" s="4" t="s">
        <v>126</v>
      </c>
      <c r="Q189" s="4" t="s">
        <v>112</v>
      </c>
      <c r="R189" s="35">
        <v>2018</v>
      </c>
      <c r="S189" s="4" t="s">
        <v>127</v>
      </c>
      <c r="T189" s="4" t="s">
        <v>10464</v>
      </c>
      <c r="U189" s="4" t="s">
        <v>10374</v>
      </c>
      <c r="V189" s="4" t="s">
        <v>10375</v>
      </c>
      <c r="W189" s="4" t="s">
        <v>131</v>
      </c>
      <c r="X189" s="4" t="s">
        <v>10376</v>
      </c>
      <c r="Y189" s="4" t="s">
        <v>10377</v>
      </c>
      <c r="Z189" s="4" t="s">
        <v>134</v>
      </c>
      <c r="AA189" s="4" t="s">
        <v>135</v>
      </c>
      <c r="AB189" s="4" t="s">
        <v>136</v>
      </c>
      <c r="AC189" s="4" t="s">
        <v>137</v>
      </c>
      <c r="AD189" s="4" t="s">
        <v>10378</v>
      </c>
      <c r="AE189" s="4" t="s">
        <v>140</v>
      </c>
      <c r="AF189" s="4" t="s">
        <v>116</v>
      </c>
      <c r="AG189" s="4" t="s">
        <v>12074</v>
      </c>
      <c r="AH189" s="4" t="s">
        <v>76</v>
      </c>
      <c r="AI189" s="4" t="s">
        <v>12075</v>
      </c>
      <c r="AJ189" s="4" t="s">
        <v>12076</v>
      </c>
      <c r="AK189" s="4" t="s">
        <v>2368</v>
      </c>
      <c r="AL189" s="4" t="s">
        <v>10891</v>
      </c>
      <c r="AM189" s="4" t="s">
        <v>10489</v>
      </c>
      <c r="AN189" s="4" t="s">
        <v>10893</v>
      </c>
      <c r="AO189" s="4" t="s">
        <v>2377</v>
      </c>
      <c r="AP189" s="4" t="s">
        <v>10894</v>
      </c>
      <c r="AQ189" s="4" t="s">
        <v>3660</v>
      </c>
      <c r="AR189" s="4" t="s">
        <v>3661</v>
      </c>
      <c r="AS189" s="4" t="s">
        <v>3662</v>
      </c>
      <c r="AT189" s="4" t="s">
        <v>5431</v>
      </c>
      <c r="AU189" s="4" t="s">
        <v>3664</v>
      </c>
      <c r="AV189" s="4" t="s">
        <v>3665</v>
      </c>
      <c r="AW189" s="4" t="s">
        <v>3666</v>
      </c>
      <c r="AX189" s="4" t="s">
        <v>3667</v>
      </c>
      <c r="AY189" s="4" t="s">
        <v>12061</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12077</v>
      </c>
      <c r="B190" s="4" t="s">
        <v>112</v>
      </c>
      <c r="C190" s="35">
        <v>20241220</v>
      </c>
      <c r="D190" s="4" t="s">
        <v>12078</v>
      </c>
      <c r="E190" s="4" t="s">
        <v>12079</v>
      </c>
      <c r="F190" s="4" t="s">
        <v>834</v>
      </c>
      <c r="G190" s="4" t="s">
        <v>116</v>
      </c>
      <c r="H190" s="4" t="s">
        <v>835</v>
      </c>
      <c r="I190" s="4" t="s">
        <v>12080</v>
      </c>
      <c r="J190" s="35">
        <v>2119</v>
      </c>
      <c r="K190" s="11" t="s">
        <v>112</v>
      </c>
      <c r="L190" s="4" t="s">
        <v>122</v>
      </c>
      <c r="M190" s="4" t="s">
        <v>122</v>
      </c>
      <c r="N190" s="4" t="s">
        <v>12081</v>
      </c>
      <c r="O190" s="4" t="s">
        <v>116</v>
      </c>
      <c r="P190" s="4" t="s">
        <v>126</v>
      </c>
      <c r="Q190" s="4" t="s">
        <v>112</v>
      </c>
      <c r="R190" s="35">
        <v>2018</v>
      </c>
      <c r="S190" s="4" t="s">
        <v>127</v>
      </c>
      <c r="T190" s="4" t="s">
        <v>10464</v>
      </c>
      <c r="U190" s="4" t="s">
        <v>10374</v>
      </c>
      <c r="V190" s="4" t="s">
        <v>10375</v>
      </c>
      <c r="W190" s="4" t="s">
        <v>131</v>
      </c>
      <c r="X190" s="4" t="s">
        <v>10376</v>
      </c>
      <c r="Y190" s="4" t="s">
        <v>10377</v>
      </c>
      <c r="Z190" s="4" t="s">
        <v>134</v>
      </c>
      <c r="AA190" s="4" t="s">
        <v>135</v>
      </c>
      <c r="AB190" s="4" t="s">
        <v>136</v>
      </c>
      <c r="AC190" s="4" t="s">
        <v>137</v>
      </c>
      <c r="AD190" s="4" t="s">
        <v>10378</v>
      </c>
      <c r="AE190" s="4" t="s">
        <v>140</v>
      </c>
      <c r="AF190" s="4" t="s">
        <v>116</v>
      </c>
      <c r="AG190" s="4" t="s">
        <v>12082</v>
      </c>
      <c r="AH190" s="4" t="s">
        <v>76</v>
      </c>
      <c r="AI190" s="4" t="s">
        <v>12083</v>
      </c>
      <c r="AJ190" s="4" t="s">
        <v>12084</v>
      </c>
      <c r="AK190" s="4" t="s">
        <v>3660</v>
      </c>
      <c r="AL190" s="4" t="s">
        <v>3661</v>
      </c>
      <c r="AM190" s="4" t="s">
        <v>3662</v>
      </c>
      <c r="AN190" s="4" t="s">
        <v>5431</v>
      </c>
      <c r="AO190" s="4" t="s">
        <v>3664</v>
      </c>
      <c r="AP190" s="4" t="s">
        <v>3665</v>
      </c>
      <c r="AQ190" s="4" t="s">
        <v>3666</v>
      </c>
      <c r="AR190" s="4" t="s">
        <v>3667</v>
      </c>
      <c r="AS190" s="4" t="s">
        <v>3836</v>
      </c>
      <c r="AT190" s="4" t="s">
        <v>10648</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12085</v>
      </c>
      <c r="B191" s="4" t="s">
        <v>112</v>
      </c>
      <c r="C191" s="35">
        <v>20241220</v>
      </c>
      <c r="D191" s="4" t="s">
        <v>6703</v>
      </c>
      <c r="E191" s="4" t="s">
        <v>12086</v>
      </c>
      <c r="F191" s="4" t="s">
        <v>2636</v>
      </c>
      <c r="G191" s="4" t="s">
        <v>116</v>
      </c>
      <c r="H191" s="4" t="s">
        <v>2637</v>
      </c>
      <c r="I191" s="4" t="s">
        <v>12087</v>
      </c>
      <c r="J191" s="35">
        <v>32106</v>
      </c>
      <c r="K191" s="11" t="s">
        <v>112</v>
      </c>
      <c r="L191" s="4" t="s">
        <v>122</v>
      </c>
      <c r="M191" s="4" t="s">
        <v>122</v>
      </c>
      <c r="N191" s="4" t="s">
        <v>12088</v>
      </c>
      <c r="O191" s="4" t="s">
        <v>116</v>
      </c>
      <c r="P191" s="4" t="s">
        <v>126</v>
      </c>
      <c r="Q191" s="4" t="s">
        <v>112</v>
      </c>
      <c r="R191" s="35">
        <v>2018</v>
      </c>
      <c r="S191" s="4" t="s">
        <v>127</v>
      </c>
      <c r="T191" s="4" t="s">
        <v>10464</v>
      </c>
      <c r="U191" s="4" t="s">
        <v>10374</v>
      </c>
      <c r="V191" s="4" t="s">
        <v>10375</v>
      </c>
      <c r="W191" s="4" t="s">
        <v>131</v>
      </c>
      <c r="X191" s="4" t="s">
        <v>10376</v>
      </c>
      <c r="Y191" s="4" t="s">
        <v>10377</v>
      </c>
      <c r="Z191" s="4" t="s">
        <v>134</v>
      </c>
      <c r="AA191" s="4" t="s">
        <v>135</v>
      </c>
      <c r="AB191" s="4" t="s">
        <v>136</v>
      </c>
      <c r="AC191" s="4" t="s">
        <v>137</v>
      </c>
      <c r="AD191" s="4" t="s">
        <v>10378</v>
      </c>
      <c r="AE191" s="4" t="s">
        <v>140</v>
      </c>
      <c r="AF191" s="4" t="s">
        <v>116</v>
      </c>
      <c r="AG191" s="4" t="s">
        <v>12089</v>
      </c>
      <c r="AH191" s="4" t="s">
        <v>76</v>
      </c>
      <c r="AI191" s="4" t="s">
        <v>1794</v>
      </c>
      <c r="AJ191" s="4" t="s">
        <v>1657</v>
      </c>
      <c r="AK191" s="4" t="s">
        <v>5980</v>
      </c>
      <c r="AL191" s="4" t="s">
        <v>5981</v>
      </c>
      <c r="AM191" s="4" t="s">
        <v>2645</v>
      </c>
      <c r="AN191" s="4" t="s">
        <v>5982</v>
      </c>
      <c r="AO191" s="4" t="s">
        <v>8448</v>
      </c>
      <c r="AP191" s="4" t="s">
        <v>12090</v>
      </c>
      <c r="AQ191" s="4" t="s">
        <v>3660</v>
      </c>
      <c r="AR191" s="4" t="s">
        <v>3661</v>
      </c>
      <c r="AS191" s="4" t="s">
        <v>3662</v>
      </c>
      <c r="AT191" s="4" t="s">
        <v>5431</v>
      </c>
      <c r="AU191" s="4" t="s">
        <v>3664</v>
      </c>
      <c r="AV191" s="4" t="s">
        <v>3665</v>
      </c>
      <c r="AW191" s="4" t="s">
        <v>3666</v>
      </c>
      <c r="AX191" s="4" t="s">
        <v>3667</v>
      </c>
      <c r="AY191" s="4" t="s">
        <v>11798</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12091</v>
      </c>
      <c r="B192" s="4" t="s">
        <v>112</v>
      </c>
      <c r="C192" s="35">
        <v>20241220</v>
      </c>
      <c r="D192" s="4" t="s">
        <v>12092</v>
      </c>
      <c r="E192" s="4" t="s">
        <v>12093</v>
      </c>
      <c r="F192" s="4" t="s">
        <v>9383</v>
      </c>
      <c r="G192" s="4" t="s">
        <v>116</v>
      </c>
      <c r="H192" s="4" t="s">
        <v>7280</v>
      </c>
      <c r="I192" s="4" t="s">
        <v>12094</v>
      </c>
      <c r="J192" s="35">
        <v>14721</v>
      </c>
      <c r="K192" s="11" t="s">
        <v>112</v>
      </c>
      <c r="L192" s="4" t="s">
        <v>122</v>
      </c>
      <c r="M192" s="4" t="s">
        <v>122</v>
      </c>
      <c r="N192" s="4" t="s">
        <v>12095</v>
      </c>
      <c r="O192" s="4" t="s">
        <v>116</v>
      </c>
      <c r="P192" s="4" t="s">
        <v>126</v>
      </c>
      <c r="Q192" s="4" t="s">
        <v>112</v>
      </c>
      <c r="R192" s="35">
        <v>2018</v>
      </c>
      <c r="S192" s="4" t="s">
        <v>127</v>
      </c>
      <c r="T192" s="4" t="s">
        <v>10464</v>
      </c>
      <c r="U192" s="4" t="s">
        <v>10374</v>
      </c>
      <c r="V192" s="4" t="s">
        <v>10375</v>
      </c>
      <c r="W192" s="4" t="s">
        <v>131</v>
      </c>
      <c r="X192" s="4" t="s">
        <v>10376</v>
      </c>
      <c r="Y192" s="4" t="s">
        <v>10377</v>
      </c>
      <c r="Z192" s="4" t="s">
        <v>134</v>
      </c>
      <c r="AA192" s="4" t="s">
        <v>135</v>
      </c>
      <c r="AB192" s="4" t="s">
        <v>136</v>
      </c>
      <c r="AC192" s="4" t="s">
        <v>137</v>
      </c>
      <c r="AD192" s="4" t="s">
        <v>10378</v>
      </c>
      <c r="AE192" s="4" t="s">
        <v>140</v>
      </c>
      <c r="AF192" s="4" t="s">
        <v>116</v>
      </c>
      <c r="AG192" s="4" t="s">
        <v>12096</v>
      </c>
      <c r="AH192" s="4" t="s">
        <v>76</v>
      </c>
      <c r="AI192" s="4" t="s">
        <v>3556</v>
      </c>
      <c r="AJ192" s="4" t="s">
        <v>1921</v>
      </c>
      <c r="AK192" s="4" t="s">
        <v>4335</v>
      </c>
      <c r="AL192" s="4" t="s">
        <v>282</v>
      </c>
      <c r="AM192" s="4" t="s">
        <v>3660</v>
      </c>
      <c r="AN192" s="4" t="s">
        <v>3661</v>
      </c>
      <c r="AO192" s="4" t="s">
        <v>3662</v>
      </c>
      <c r="AP192" s="4" t="s">
        <v>5431</v>
      </c>
      <c r="AQ192" s="4" t="s">
        <v>3664</v>
      </c>
      <c r="AR192" s="4" t="s">
        <v>3665</v>
      </c>
      <c r="AS192" s="4" t="s">
        <v>3666</v>
      </c>
      <c r="AT192" s="4" t="s">
        <v>3667</v>
      </c>
      <c r="AU192" s="4" t="s">
        <v>2901</v>
      </c>
      <c r="AV192" s="4" t="s">
        <v>12097</v>
      </c>
      <c r="AW192" s="4" t="s">
        <v>12098</v>
      </c>
      <c r="AX192" s="4" t="s">
        <v>11798</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12099</v>
      </c>
      <c r="B193" s="4" t="s">
        <v>112</v>
      </c>
      <c r="C193" s="35">
        <v>20241220</v>
      </c>
      <c r="D193" s="4" t="s">
        <v>8073</v>
      </c>
      <c r="E193" s="4" t="s">
        <v>12100</v>
      </c>
      <c r="F193" s="4" t="s">
        <v>11176</v>
      </c>
      <c r="G193" s="4" t="s">
        <v>116</v>
      </c>
      <c r="H193" s="4" t="s">
        <v>11177</v>
      </c>
      <c r="I193" s="4" t="s">
        <v>12101</v>
      </c>
      <c r="J193" s="35">
        <v>14049</v>
      </c>
      <c r="K193" s="11" t="s">
        <v>112</v>
      </c>
      <c r="L193" s="4" t="s">
        <v>122</v>
      </c>
      <c r="M193" s="4" t="s">
        <v>122</v>
      </c>
      <c r="N193" s="4" t="s">
        <v>12102</v>
      </c>
      <c r="O193" s="4" t="s">
        <v>116</v>
      </c>
      <c r="P193" s="4" t="s">
        <v>126</v>
      </c>
      <c r="Q193" s="4" t="s">
        <v>112</v>
      </c>
      <c r="R193" s="35">
        <v>2018</v>
      </c>
      <c r="S193" s="4" t="s">
        <v>127</v>
      </c>
      <c r="T193" s="4" t="s">
        <v>10464</v>
      </c>
      <c r="U193" s="4" t="s">
        <v>10374</v>
      </c>
      <c r="V193" s="4" t="s">
        <v>10375</v>
      </c>
      <c r="W193" s="4" t="s">
        <v>131</v>
      </c>
      <c r="X193" s="4" t="s">
        <v>10376</v>
      </c>
      <c r="Y193" s="4" t="s">
        <v>10377</v>
      </c>
      <c r="Z193" s="4" t="s">
        <v>134</v>
      </c>
      <c r="AA193" s="4" t="s">
        <v>135</v>
      </c>
      <c r="AB193" s="4" t="s">
        <v>136</v>
      </c>
      <c r="AC193" s="4" t="s">
        <v>137</v>
      </c>
      <c r="AD193" s="4" t="s">
        <v>10378</v>
      </c>
      <c r="AE193" s="4" t="s">
        <v>140</v>
      </c>
      <c r="AF193" s="4" t="s">
        <v>116</v>
      </c>
      <c r="AG193" s="4" t="s">
        <v>12103</v>
      </c>
      <c r="AH193" s="4" t="s">
        <v>76</v>
      </c>
      <c r="AI193" s="4" t="s">
        <v>12104</v>
      </c>
      <c r="AJ193" s="4" t="s">
        <v>12105</v>
      </c>
      <c r="AK193" s="4" t="s">
        <v>2155</v>
      </c>
      <c r="AL193" s="4" t="s">
        <v>5044</v>
      </c>
      <c r="AM193" s="4" t="s">
        <v>12106</v>
      </c>
      <c r="AN193" s="4" t="s">
        <v>12107</v>
      </c>
      <c r="AO193" s="4" t="s">
        <v>12108</v>
      </c>
      <c r="AP193" s="4" t="s">
        <v>12109</v>
      </c>
      <c r="AQ193" s="4" t="s">
        <v>3660</v>
      </c>
      <c r="AR193" s="4" t="s">
        <v>3661</v>
      </c>
      <c r="AS193" s="4" t="s">
        <v>3662</v>
      </c>
      <c r="AT193" s="4" t="s">
        <v>5431</v>
      </c>
      <c r="AU193" s="4" t="s">
        <v>3664</v>
      </c>
      <c r="AV193" s="4" t="s">
        <v>12110</v>
      </c>
      <c r="AW193" s="4" t="s">
        <v>3665</v>
      </c>
      <c r="AX193" s="4" t="s">
        <v>3666</v>
      </c>
      <c r="AY193" s="4" t="s">
        <v>3667</v>
      </c>
      <c r="AZ193" s="4" t="s">
        <v>11798</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12111</v>
      </c>
      <c r="B194" s="4" t="s">
        <v>112</v>
      </c>
      <c r="C194" s="35">
        <v>20241220</v>
      </c>
      <c r="D194" s="4" t="s">
        <v>8073</v>
      </c>
      <c r="E194" s="4" t="s">
        <v>12112</v>
      </c>
      <c r="F194" s="4" t="s">
        <v>11176</v>
      </c>
      <c r="G194" s="4" t="s">
        <v>116</v>
      </c>
      <c r="H194" s="4" t="s">
        <v>11177</v>
      </c>
      <c r="I194" s="4" t="s">
        <v>12113</v>
      </c>
      <c r="J194" s="35">
        <v>20111</v>
      </c>
      <c r="K194" s="11" t="s">
        <v>112</v>
      </c>
      <c r="L194" s="4" t="s">
        <v>122</v>
      </c>
      <c r="M194" s="4" t="s">
        <v>122</v>
      </c>
      <c r="N194" s="4" t="s">
        <v>12114</v>
      </c>
      <c r="O194" s="4" t="s">
        <v>116</v>
      </c>
      <c r="P194" s="4" t="s">
        <v>126</v>
      </c>
      <c r="Q194" s="4" t="s">
        <v>112</v>
      </c>
      <c r="R194" s="35">
        <v>2018</v>
      </c>
      <c r="S194" s="4" t="s">
        <v>127</v>
      </c>
      <c r="T194" s="4" t="s">
        <v>10464</v>
      </c>
      <c r="U194" s="4" t="s">
        <v>10374</v>
      </c>
      <c r="V194" s="4" t="s">
        <v>10375</v>
      </c>
      <c r="W194" s="4" t="s">
        <v>131</v>
      </c>
      <c r="X194" s="4" t="s">
        <v>10376</v>
      </c>
      <c r="Y194" s="4" t="s">
        <v>10377</v>
      </c>
      <c r="Z194" s="4" t="s">
        <v>134</v>
      </c>
      <c r="AA194" s="4" t="s">
        <v>135</v>
      </c>
      <c r="AB194" s="4" t="s">
        <v>136</v>
      </c>
      <c r="AC194" s="4" t="s">
        <v>137</v>
      </c>
      <c r="AD194" s="4" t="s">
        <v>10378</v>
      </c>
      <c r="AE194" s="4" t="s">
        <v>140</v>
      </c>
      <c r="AF194" s="4" t="s">
        <v>116</v>
      </c>
      <c r="AG194" s="4" t="s">
        <v>12115</v>
      </c>
      <c r="AH194" s="4" t="s">
        <v>76</v>
      </c>
      <c r="AI194" s="4" t="s">
        <v>10022</v>
      </c>
      <c r="AJ194" s="4" t="s">
        <v>1868</v>
      </c>
      <c r="AK194" s="4" t="s">
        <v>3413</v>
      </c>
      <c r="AL194" s="4" t="s">
        <v>12116</v>
      </c>
      <c r="AM194" s="4" t="s">
        <v>1254</v>
      </c>
      <c r="AN194" s="4" t="s">
        <v>1446</v>
      </c>
      <c r="AO194" s="4" t="s">
        <v>3660</v>
      </c>
      <c r="AP194" s="4" t="s">
        <v>3661</v>
      </c>
      <c r="AQ194" s="4" t="s">
        <v>3662</v>
      </c>
      <c r="AR194" s="4" t="s">
        <v>5431</v>
      </c>
      <c r="AS194" s="4" t="s">
        <v>3664</v>
      </c>
      <c r="AT194" s="4" t="s">
        <v>3665</v>
      </c>
      <c r="AU194" s="4" t="s">
        <v>3666</v>
      </c>
      <c r="AV194" s="4" t="s">
        <v>3667</v>
      </c>
      <c r="AW194" s="4" t="s">
        <v>11798</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12117</v>
      </c>
      <c r="B195" s="4" t="s">
        <v>112</v>
      </c>
      <c r="C195" s="35">
        <v>20241220</v>
      </c>
      <c r="D195" s="4" t="s">
        <v>12118</v>
      </c>
      <c r="E195" s="4" t="s">
        <v>12119</v>
      </c>
      <c r="F195" s="4" t="s">
        <v>12120</v>
      </c>
      <c r="G195" s="4" t="s">
        <v>116</v>
      </c>
      <c r="H195" s="4" t="s">
        <v>12121</v>
      </c>
      <c r="I195" s="4" t="s">
        <v>12122</v>
      </c>
      <c r="J195" s="35">
        <v>13707</v>
      </c>
      <c r="K195" s="11" t="s">
        <v>112</v>
      </c>
      <c r="L195" s="4" t="s">
        <v>122</v>
      </c>
      <c r="M195" s="4" t="s">
        <v>122</v>
      </c>
      <c r="N195" s="4" t="s">
        <v>12123</v>
      </c>
      <c r="O195" s="4" t="s">
        <v>116</v>
      </c>
      <c r="P195" s="4" t="s">
        <v>126</v>
      </c>
      <c r="Q195" s="4" t="s">
        <v>112</v>
      </c>
      <c r="R195" s="35">
        <v>2018</v>
      </c>
      <c r="S195" s="4" t="s">
        <v>127</v>
      </c>
      <c r="T195" s="4" t="s">
        <v>10464</v>
      </c>
      <c r="U195" s="4" t="s">
        <v>10374</v>
      </c>
      <c r="V195" s="4" t="s">
        <v>10375</v>
      </c>
      <c r="W195" s="4" t="s">
        <v>131</v>
      </c>
      <c r="X195" s="4" t="s">
        <v>10376</v>
      </c>
      <c r="Y195" s="4" t="s">
        <v>10377</v>
      </c>
      <c r="Z195" s="4" t="s">
        <v>134</v>
      </c>
      <c r="AA195" s="4" t="s">
        <v>135</v>
      </c>
      <c r="AB195" s="4" t="s">
        <v>136</v>
      </c>
      <c r="AC195" s="4" t="s">
        <v>137</v>
      </c>
      <c r="AD195" s="4" t="s">
        <v>10378</v>
      </c>
      <c r="AE195" s="4" t="s">
        <v>140</v>
      </c>
      <c r="AF195" s="4" t="s">
        <v>116</v>
      </c>
      <c r="AG195" s="4" t="s">
        <v>12124</v>
      </c>
      <c r="AH195" s="4" t="s">
        <v>76</v>
      </c>
      <c r="AI195" s="4" t="s">
        <v>12125</v>
      </c>
      <c r="AJ195" s="4" t="s">
        <v>12126</v>
      </c>
      <c r="AK195" s="4" t="s">
        <v>12127</v>
      </c>
      <c r="AL195" s="4" t="s">
        <v>12128</v>
      </c>
      <c r="AM195" s="4" t="s">
        <v>12129</v>
      </c>
      <c r="AN195" s="4" t="s">
        <v>12130</v>
      </c>
      <c r="AO195" s="4" t="s">
        <v>490</v>
      </c>
      <c r="AP195" s="4" t="s">
        <v>3660</v>
      </c>
      <c r="AQ195" s="4" t="s">
        <v>3661</v>
      </c>
      <c r="AR195" s="4" t="s">
        <v>3662</v>
      </c>
      <c r="AS195" s="4" t="s">
        <v>5431</v>
      </c>
      <c r="AT195" s="4" t="s">
        <v>3664</v>
      </c>
      <c r="AU195" s="4" t="s">
        <v>3665</v>
      </c>
      <c r="AV195" s="4" t="s">
        <v>3666</v>
      </c>
      <c r="AW195" s="4" t="s">
        <v>3667</v>
      </c>
      <c r="AX195" s="4" t="s">
        <v>11798</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12131</v>
      </c>
      <c r="B196" s="4" t="s">
        <v>112</v>
      </c>
      <c r="C196" s="35">
        <v>20241220</v>
      </c>
      <c r="D196" s="4" t="s">
        <v>5996</v>
      </c>
      <c r="E196" s="4" t="s">
        <v>12132</v>
      </c>
      <c r="F196" s="4" t="s">
        <v>12133</v>
      </c>
      <c r="G196" s="4" t="s">
        <v>116</v>
      </c>
      <c r="H196" s="4" t="s">
        <v>12134</v>
      </c>
      <c r="I196" s="4" t="s">
        <v>12135</v>
      </c>
      <c r="J196" s="35">
        <v>22316</v>
      </c>
      <c r="K196" s="11" t="s">
        <v>112</v>
      </c>
      <c r="L196" s="4" t="s">
        <v>122</v>
      </c>
      <c r="M196" s="4" t="s">
        <v>122</v>
      </c>
      <c r="N196" s="4" t="s">
        <v>12136</v>
      </c>
      <c r="O196" s="4" t="s">
        <v>116</v>
      </c>
      <c r="P196" s="4" t="s">
        <v>126</v>
      </c>
      <c r="Q196" s="4" t="s">
        <v>112</v>
      </c>
      <c r="R196" s="35">
        <v>2018</v>
      </c>
      <c r="S196" s="4" t="s">
        <v>127</v>
      </c>
      <c r="T196" s="4" t="s">
        <v>10464</v>
      </c>
      <c r="U196" s="4" t="s">
        <v>10374</v>
      </c>
      <c r="V196" s="4" t="s">
        <v>10375</v>
      </c>
      <c r="W196" s="4" t="s">
        <v>131</v>
      </c>
      <c r="X196" s="4" t="s">
        <v>10376</v>
      </c>
      <c r="Y196" s="4" t="s">
        <v>10377</v>
      </c>
      <c r="Z196" s="4" t="s">
        <v>134</v>
      </c>
      <c r="AA196" s="4" t="s">
        <v>135</v>
      </c>
      <c r="AB196" s="4" t="s">
        <v>136</v>
      </c>
      <c r="AC196" s="4" t="s">
        <v>137</v>
      </c>
      <c r="AD196" s="4" t="s">
        <v>10378</v>
      </c>
      <c r="AE196" s="4" t="s">
        <v>140</v>
      </c>
      <c r="AF196" s="4" t="s">
        <v>116</v>
      </c>
      <c r="AG196" s="4" t="s">
        <v>12137</v>
      </c>
      <c r="AH196" s="4" t="s">
        <v>76</v>
      </c>
      <c r="AI196" s="4" t="s">
        <v>4470</v>
      </c>
      <c r="AJ196" s="4" t="s">
        <v>755</v>
      </c>
      <c r="AK196" s="4" t="s">
        <v>3818</v>
      </c>
      <c r="AL196" s="4" t="s">
        <v>655</v>
      </c>
      <c r="AM196" s="4" t="s">
        <v>3660</v>
      </c>
      <c r="AN196" s="4" t="s">
        <v>3661</v>
      </c>
      <c r="AO196" s="4" t="s">
        <v>3662</v>
      </c>
      <c r="AP196" s="4" t="s">
        <v>5431</v>
      </c>
      <c r="AQ196" s="4" t="s">
        <v>3664</v>
      </c>
      <c r="AR196" s="4" t="s">
        <v>3665</v>
      </c>
      <c r="AS196" s="4" t="s">
        <v>3666</v>
      </c>
      <c r="AT196" s="4" t="s">
        <v>3667</v>
      </c>
      <c r="AU196" s="4" t="s">
        <v>11798</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12138</v>
      </c>
      <c r="B197" s="4" t="s">
        <v>112</v>
      </c>
      <c r="C197" s="35">
        <v>20241220</v>
      </c>
      <c r="D197" s="4" t="s">
        <v>5996</v>
      </c>
      <c r="E197" s="4" t="s">
        <v>12139</v>
      </c>
      <c r="F197" s="4" t="s">
        <v>12133</v>
      </c>
      <c r="G197" s="4" t="s">
        <v>116</v>
      </c>
      <c r="H197" s="4" t="s">
        <v>12134</v>
      </c>
      <c r="I197" s="4" t="s">
        <v>12036</v>
      </c>
      <c r="J197" s="35">
        <v>15237</v>
      </c>
      <c r="K197" s="11" t="s">
        <v>112</v>
      </c>
      <c r="L197" s="4" t="s">
        <v>122</v>
      </c>
      <c r="M197" s="4" t="s">
        <v>122</v>
      </c>
      <c r="N197" s="4" t="s">
        <v>12140</v>
      </c>
      <c r="O197" s="4" t="s">
        <v>116</v>
      </c>
      <c r="P197" s="4" t="s">
        <v>126</v>
      </c>
      <c r="Q197" s="4" t="s">
        <v>112</v>
      </c>
      <c r="R197" s="35">
        <v>2018</v>
      </c>
      <c r="S197" s="4" t="s">
        <v>127</v>
      </c>
      <c r="T197" s="4" t="s">
        <v>10464</v>
      </c>
      <c r="U197" s="4" t="s">
        <v>10374</v>
      </c>
      <c r="V197" s="4" t="s">
        <v>10375</v>
      </c>
      <c r="W197" s="4" t="s">
        <v>131</v>
      </c>
      <c r="X197" s="4" t="s">
        <v>10376</v>
      </c>
      <c r="Y197" s="4" t="s">
        <v>10377</v>
      </c>
      <c r="Z197" s="4" t="s">
        <v>134</v>
      </c>
      <c r="AA197" s="4" t="s">
        <v>135</v>
      </c>
      <c r="AB197" s="4" t="s">
        <v>136</v>
      </c>
      <c r="AC197" s="4" t="s">
        <v>137</v>
      </c>
      <c r="AD197" s="4" t="s">
        <v>10378</v>
      </c>
      <c r="AE197" s="4" t="s">
        <v>140</v>
      </c>
      <c r="AF197" s="4" t="s">
        <v>116</v>
      </c>
      <c r="AG197" s="4" t="s">
        <v>12141</v>
      </c>
      <c r="AH197" s="4" t="s">
        <v>76</v>
      </c>
      <c r="AI197" s="4" t="s">
        <v>11721</v>
      </c>
      <c r="AJ197" s="4" t="s">
        <v>3452</v>
      </c>
      <c r="AK197" s="4" t="s">
        <v>5423</v>
      </c>
      <c r="AL197" s="4" t="s">
        <v>3113</v>
      </c>
      <c r="AM197" s="4" t="s">
        <v>4470</v>
      </c>
      <c r="AN197" s="4" t="s">
        <v>2532</v>
      </c>
      <c r="AO197" s="4" t="s">
        <v>2533</v>
      </c>
      <c r="AP197" s="4" t="s">
        <v>4071</v>
      </c>
      <c r="AQ197" s="4" t="s">
        <v>6129</v>
      </c>
      <c r="AR197" s="4" t="s">
        <v>5045</v>
      </c>
      <c r="AS197" s="4" t="s">
        <v>490</v>
      </c>
      <c r="AT197" s="4" t="s">
        <v>3660</v>
      </c>
      <c r="AU197" s="4" t="s">
        <v>3661</v>
      </c>
      <c r="AV197" s="4" t="s">
        <v>3662</v>
      </c>
      <c r="AW197" s="4" t="s">
        <v>5431</v>
      </c>
      <c r="AX197" s="4" t="s">
        <v>3664</v>
      </c>
      <c r="AY197" s="4" t="s">
        <v>3665</v>
      </c>
      <c r="AZ197" s="4" t="s">
        <v>3666</v>
      </c>
      <c r="BA197" s="4" t="s">
        <v>3667</v>
      </c>
      <c r="BB197" s="4" t="s">
        <v>12142</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12143</v>
      </c>
      <c r="B198" s="4" t="s">
        <v>112</v>
      </c>
      <c r="C198" s="35">
        <v>20241220</v>
      </c>
      <c r="D198" s="4" t="s">
        <v>5996</v>
      </c>
      <c r="E198" s="4" t="s">
        <v>12144</v>
      </c>
      <c r="F198" s="4" t="s">
        <v>12133</v>
      </c>
      <c r="G198" s="4" t="s">
        <v>116</v>
      </c>
      <c r="H198" s="4" t="s">
        <v>12134</v>
      </c>
      <c r="I198" s="4" t="s">
        <v>12145</v>
      </c>
      <c r="J198" s="35">
        <v>14519</v>
      </c>
      <c r="K198" s="11" t="s">
        <v>112</v>
      </c>
      <c r="L198" s="4" t="s">
        <v>122</v>
      </c>
      <c r="M198" s="4" t="s">
        <v>122</v>
      </c>
      <c r="N198" s="4" t="s">
        <v>12146</v>
      </c>
      <c r="O198" s="4" t="s">
        <v>116</v>
      </c>
      <c r="P198" s="4" t="s">
        <v>126</v>
      </c>
      <c r="Q198" s="4" t="s">
        <v>112</v>
      </c>
      <c r="R198" s="35">
        <v>2018</v>
      </c>
      <c r="S198" s="4" t="s">
        <v>127</v>
      </c>
      <c r="T198" s="4" t="s">
        <v>10464</v>
      </c>
      <c r="U198" s="4" t="s">
        <v>10374</v>
      </c>
      <c r="V198" s="4" t="s">
        <v>10375</v>
      </c>
      <c r="W198" s="4" t="s">
        <v>131</v>
      </c>
      <c r="X198" s="4" t="s">
        <v>10376</v>
      </c>
      <c r="Y198" s="4" t="s">
        <v>10377</v>
      </c>
      <c r="Z198" s="4" t="s">
        <v>134</v>
      </c>
      <c r="AA198" s="4" t="s">
        <v>135</v>
      </c>
      <c r="AB198" s="4" t="s">
        <v>136</v>
      </c>
      <c r="AC198" s="4" t="s">
        <v>137</v>
      </c>
      <c r="AD198" s="4" t="s">
        <v>10378</v>
      </c>
      <c r="AE198" s="4" t="s">
        <v>140</v>
      </c>
      <c r="AF198" s="4" t="s">
        <v>116</v>
      </c>
      <c r="AG198" s="4" t="s">
        <v>12147</v>
      </c>
      <c r="AH198" s="4" t="s">
        <v>76</v>
      </c>
      <c r="AI198" s="4" t="s">
        <v>3660</v>
      </c>
      <c r="AJ198" s="4" t="s">
        <v>3661</v>
      </c>
      <c r="AK198" s="4" t="s">
        <v>3662</v>
      </c>
      <c r="AL198" s="4" t="s">
        <v>5431</v>
      </c>
      <c r="AM198" s="4" t="s">
        <v>3664</v>
      </c>
      <c r="AN198" s="4" t="s">
        <v>3665</v>
      </c>
      <c r="AO198" s="4" t="s">
        <v>3667</v>
      </c>
      <c r="AP198" s="4" t="s">
        <v>12148</v>
      </c>
      <c r="AQ198" s="4" t="s">
        <v>116</v>
      </c>
      <c r="AR198" s="4" t="s">
        <v>116</v>
      </c>
      <c r="AS198" s="4" t="s">
        <v>116</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12149</v>
      </c>
      <c r="B199" s="4" t="s">
        <v>112</v>
      </c>
      <c r="C199" s="35">
        <v>20241220</v>
      </c>
      <c r="D199" s="4" t="s">
        <v>1128</v>
      </c>
      <c r="E199" s="4" t="s">
        <v>12150</v>
      </c>
      <c r="F199" s="4" t="s">
        <v>11838</v>
      </c>
      <c r="G199" s="4" t="s">
        <v>116</v>
      </c>
      <c r="H199" s="4" t="s">
        <v>11839</v>
      </c>
      <c r="I199" s="4" t="s">
        <v>12151</v>
      </c>
      <c r="J199" s="35">
        <v>13646</v>
      </c>
      <c r="K199" s="11" t="s">
        <v>112</v>
      </c>
      <c r="L199" s="4" t="s">
        <v>122</v>
      </c>
      <c r="M199" s="4" t="s">
        <v>122</v>
      </c>
      <c r="N199" s="4" t="s">
        <v>12152</v>
      </c>
      <c r="O199" s="4" t="s">
        <v>116</v>
      </c>
      <c r="P199" s="4" t="s">
        <v>126</v>
      </c>
      <c r="Q199" s="4" t="s">
        <v>112</v>
      </c>
      <c r="R199" s="35">
        <v>2018</v>
      </c>
      <c r="S199" s="4" t="s">
        <v>127</v>
      </c>
      <c r="T199" s="4" t="s">
        <v>10464</v>
      </c>
      <c r="U199" s="4" t="s">
        <v>10374</v>
      </c>
      <c r="V199" s="4" t="s">
        <v>10375</v>
      </c>
      <c r="W199" s="4" t="s">
        <v>131</v>
      </c>
      <c r="X199" s="4" t="s">
        <v>10376</v>
      </c>
      <c r="Y199" s="4" t="s">
        <v>10377</v>
      </c>
      <c r="Z199" s="4" t="s">
        <v>134</v>
      </c>
      <c r="AA199" s="4" t="s">
        <v>135</v>
      </c>
      <c r="AB199" s="4" t="s">
        <v>136</v>
      </c>
      <c r="AC199" s="4" t="s">
        <v>137</v>
      </c>
      <c r="AD199" s="4" t="s">
        <v>10378</v>
      </c>
      <c r="AE199" s="4" t="s">
        <v>140</v>
      </c>
      <c r="AF199" s="4" t="s">
        <v>116</v>
      </c>
      <c r="AG199" s="4" t="s">
        <v>12153</v>
      </c>
      <c r="AH199" s="4" t="s">
        <v>76</v>
      </c>
      <c r="AI199" s="4" t="s">
        <v>12154</v>
      </c>
      <c r="AJ199" s="4" t="s">
        <v>12155</v>
      </c>
      <c r="AK199" s="4" t="s">
        <v>681</v>
      </c>
      <c r="AL199" s="4" t="s">
        <v>282</v>
      </c>
      <c r="AM199" s="4" t="s">
        <v>12156</v>
      </c>
      <c r="AN199" s="4" t="s">
        <v>12157</v>
      </c>
      <c r="AO199" s="4" t="s">
        <v>1221</v>
      </c>
      <c r="AP199" s="4" t="s">
        <v>12158</v>
      </c>
      <c r="AQ199" s="4" t="s">
        <v>12159</v>
      </c>
      <c r="AR199" s="4" t="s">
        <v>12160</v>
      </c>
      <c r="AS199" s="4" t="s">
        <v>12161</v>
      </c>
      <c r="AT199" s="4" t="s">
        <v>12162</v>
      </c>
      <c r="AU199" s="4" t="s">
        <v>12163</v>
      </c>
      <c r="AV199" s="4" t="s">
        <v>12164</v>
      </c>
      <c r="AW199" s="4" t="s">
        <v>12165</v>
      </c>
      <c r="AX199" s="4" t="s">
        <v>3660</v>
      </c>
      <c r="AY199" s="4" t="s">
        <v>3661</v>
      </c>
      <c r="AZ199" s="4" t="s">
        <v>3662</v>
      </c>
      <c r="BA199" s="4" t="s">
        <v>5431</v>
      </c>
      <c r="BB199" s="4" t="s">
        <v>3664</v>
      </c>
      <c r="BC199" s="4" t="s">
        <v>3665</v>
      </c>
      <c r="BD199" s="4" t="s">
        <v>3666</v>
      </c>
      <c r="BE199" s="4" t="s">
        <v>3667</v>
      </c>
      <c r="BF199" s="4" t="s">
        <v>5684</v>
      </c>
      <c r="BG199" s="4" t="s">
        <v>12166</v>
      </c>
      <c r="BH199" s="4" t="s">
        <v>10648</v>
      </c>
      <c r="BI199" s="4" t="s">
        <v>116</v>
      </c>
      <c r="BJ199" s="4" t="s">
        <v>116</v>
      </c>
      <c r="BK199" s="4" t="s">
        <v>116</v>
      </c>
      <c r="BL199" s="4" t="s">
        <v>116</v>
      </c>
      <c r="BM199" s="4" t="s">
        <v>116</v>
      </c>
      <c r="BN199" s="4" t="s">
        <v>116</v>
      </c>
      <c r="BO199" s="4" t="s">
        <v>116</v>
      </c>
      <c r="BP199" s="4" t="s">
        <v>116</v>
      </c>
      <c r="BQ199" s="4" t="s">
        <v>116</v>
      </c>
    </row>
    <row r="200" spans="1:69" ht="15" x14ac:dyDescent="0.2">
      <c r="A200" s="4" t="s">
        <v>12167</v>
      </c>
      <c r="B200" s="4" t="s">
        <v>112</v>
      </c>
      <c r="C200" s="35">
        <v>20241220</v>
      </c>
      <c r="D200" s="4" t="s">
        <v>12168</v>
      </c>
      <c r="E200" s="4" t="s">
        <v>12169</v>
      </c>
      <c r="F200" s="4" t="s">
        <v>10652</v>
      </c>
      <c r="G200" s="4" t="s">
        <v>116</v>
      </c>
      <c r="H200" s="4" t="s">
        <v>10653</v>
      </c>
      <c r="I200" s="4" t="s">
        <v>12170</v>
      </c>
      <c r="J200" s="35">
        <v>13101</v>
      </c>
      <c r="K200" s="11" t="s">
        <v>112</v>
      </c>
      <c r="L200" s="4" t="s">
        <v>122</v>
      </c>
      <c r="M200" s="4" t="s">
        <v>122</v>
      </c>
      <c r="N200" s="4" t="s">
        <v>12171</v>
      </c>
      <c r="O200" s="4" t="s">
        <v>116</v>
      </c>
      <c r="P200" s="4" t="s">
        <v>126</v>
      </c>
      <c r="Q200" s="4" t="s">
        <v>112</v>
      </c>
      <c r="R200" s="35">
        <v>2018</v>
      </c>
      <c r="S200" s="4" t="s">
        <v>127</v>
      </c>
      <c r="T200" s="4" t="s">
        <v>10464</v>
      </c>
      <c r="U200" s="4" t="s">
        <v>10374</v>
      </c>
      <c r="V200" s="4" t="s">
        <v>10375</v>
      </c>
      <c r="W200" s="4" t="s">
        <v>131</v>
      </c>
      <c r="X200" s="4" t="s">
        <v>10376</v>
      </c>
      <c r="Y200" s="4" t="s">
        <v>10377</v>
      </c>
      <c r="Z200" s="4" t="s">
        <v>134</v>
      </c>
      <c r="AA200" s="4" t="s">
        <v>135</v>
      </c>
      <c r="AB200" s="4" t="s">
        <v>136</v>
      </c>
      <c r="AC200" s="4" t="s">
        <v>137</v>
      </c>
      <c r="AD200" s="4" t="s">
        <v>10378</v>
      </c>
      <c r="AE200" s="4" t="s">
        <v>140</v>
      </c>
      <c r="AF200" s="4" t="s">
        <v>116</v>
      </c>
      <c r="AG200" s="4" t="s">
        <v>12172</v>
      </c>
      <c r="AH200" s="4" t="s">
        <v>76</v>
      </c>
      <c r="AI200" s="4" t="s">
        <v>12173</v>
      </c>
      <c r="AJ200" s="4" t="s">
        <v>3382</v>
      </c>
      <c r="AK200" s="4" t="s">
        <v>1254</v>
      </c>
      <c r="AL200" s="4" t="s">
        <v>1796</v>
      </c>
      <c r="AM200" s="4" t="s">
        <v>12174</v>
      </c>
      <c r="AN200" s="4" t="s">
        <v>12175</v>
      </c>
      <c r="AO200" s="4" t="s">
        <v>3660</v>
      </c>
      <c r="AP200" s="4" t="s">
        <v>3661</v>
      </c>
      <c r="AQ200" s="4" t="s">
        <v>3662</v>
      </c>
      <c r="AR200" s="4" t="s">
        <v>5431</v>
      </c>
      <c r="AS200" s="4" t="s">
        <v>3664</v>
      </c>
      <c r="AT200" s="4" t="s">
        <v>3665</v>
      </c>
      <c r="AU200" s="4" t="s">
        <v>3666</v>
      </c>
      <c r="AV200" s="4" t="s">
        <v>3667</v>
      </c>
      <c r="AW200" s="4" t="s">
        <v>11798</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12176</v>
      </c>
      <c r="B201" s="4" t="s">
        <v>112</v>
      </c>
      <c r="C201" s="35">
        <v>20241220</v>
      </c>
      <c r="D201" s="4" t="s">
        <v>12168</v>
      </c>
      <c r="E201" s="4" t="s">
        <v>12177</v>
      </c>
      <c r="F201" s="4" t="s">
        <v>10652</v>
      </c>
      <c r="G201" s="4" t="s">
        <v>116</v>
      </c>
      <c r="H201" s="4" t="s">
        <v>10653</v>
      </c>
      <c r="I201" s="4" t="s">
        <v>12178</v>
      </c>
      <c r="J201" s="35">
        <v>11022</v>
      </c>
      <c r="K201" s="11" t="s">
        <v>112</v>
      </c>
      <c r="L201" s="4" t="s">
        <v>122</v>
      </c>
      <c r="M201" s="4" t="s">
        <v>122</v>
      </c>
      <c r="N201" s="4" t="s">
        <v>12179</v>
      </c>
      <c r="O201" s="4" t="s">
        <v>116</v>
      </c>
      <c r="P201" s="4" t="s">
        <v>126</v>
      </c>
      <c r="Q201" s="4" t="s">
        <v>112</v>
      </c>
      <c r="R201" s="35">
        <v>2018</v>
      </c>
      <c r="S201" s="4" t="s">
        <v>127</v>
      </c>
      <c r="T201" s="4" t="s">
        <v>10464</v>
      </c>
      <c r="U201" s="4" t="s">
        <v>10374</v>
      </c>
      <c r="V201" s="4" t="s">
        <v>10375</v>
      </c>
      <c r="W201" s="4" t="s">
        <v>131</v>
      </c>
      <c r="X201" s="4" t="s">
        <v>10376</v>
      </c>
      <c r="Y201" s="4" t="s">
        <v>10377</v>
      </c>
      <c r="Z201" s="4" t="s">
        <v>134</v>
      </c>
      <c r="AA201" s="4" t="s">
        <v>135</v>
      </c>
      <c r="AB201" s="4" t="s">
        <v>136</v>
      </c>
      <c r="AC201" s="4" t="s">
        <v>137</v>
      </c>
      <c r="AD201" s="4" t="s">
        <v>10378</v>
      </c>
      <c r="AE201" s="4" t="s">
        <v>140</v>
      </c>
      <c r="AF201" s="4" t="s">
        <v>116</v>
      </c>
      <c r="AG201" s="4" t="s">
        <v>12180</v>
      </c>
      <c r="AH201" s="4" t="s">
        <v>76</v>
      </c>
      <c r="AI201" s="4" t="s">
        <v>282</v>
      </c>
      <c r="AJ201" s="4" t="s">
        <v>1254</v>
      </c>
      <c r="AK201" s="4" t="s">
        <v>2032</v>
      </c>
      <c r="AL201" s="4" t="s">
        <v>12175</v>
      </c>
      <c r="AM201" s="4" t="s">
        <v>3660</v>
      </c>
      <c r="AN201" s="4" t="s">
        <v>3661</v>
      </c>
      <c r="AO201" s="4" t="s">
        <v>3662</v>
      </c>
      <c r="AP201" s="4" t="s">
        <v>5431</v>
      </c>
      <c r="AQ201" s="4" t="s">
        <v>3664</v>
      </c>
      <c r="AR201" s="4" t="s">
        <v>12181</v>
      </c>
      <c r="AS201" s="4" t="s">
        <v>3665</v>
      </c>
      <c r="AT201" s="4" t="s">
        <v>3666</v>
      </c>
      <c r="AU201" s="4" t="s">
        <v>3667</v>
      </c>
      <c r="AV201" s="4" t="s">
        <v>11798</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12182</v>
      </c>
      <c r="B202" s="4" t="s">
        <v>112</v>
      </c>
      <c r="C202" s="35">
        <v>20241220</v>
      </c>
      <c r="D202" s="4" t="s">
        <v>12183</v>
      </c>
      <c r="E202" s="4" t="s">
        <v>11205</v>
      </c>
      <c r="F202" s="4" t="s">
        <v>412</v>
      </c>
      <c r="G202" s="4" t="s">
        <v>116</v>
      </c>
      <c r="H202" s="4" t="s">
        <v>413</v>
      </c>
      <c r="I202" s="4" t="s">
        <v>12184</v>
      </c>
      <c r="J202" s="35">
        <v>13542</v>
      </c>
      <c r="K202" s="11" t="s">
        <v>112</v>
      </c>
      <c r="L202" s="4" t="s">
        <v>122</v>
      </c>
      <c r="M202" s="4" t="s">
        <v>122</v>
      </c>
      <c r="N202" s="4" t="s">
        <v>12185</v>
      </c>
      <c r="O202" s="4" t="s">
        <v>116</v>
      </c>
      <c r="P202" s="4" t="s">
        <v>126</v>
      </c>
      <c r="Q202" s="4" t="s">
        <v>112</v>
      </c>
      <c r="R202" s="35">
        <v>2018</v>
      </c>
      <c r="S202" s="4" t="s">
        <v>127</v>
      </c>
      <c r="T202" s="4" t="s">
        <v>10464</v>
      </c>
      <c r="U202" s="4" t="s">
        <v>10374</v>
      </c>
      <c r="V202" s="4" t="s">
        <v>10375</v>
      </c>
      <c r="W202" s="4" t="s">
        <v>131</v>
      </c>
      <c r="X202" s="4" t="s">
        <v>10376</v>
      </c>
      <c r="Y202" s="4" t="s">
        <v>10377</v>
      </c>
      <c r="Z202" s="4" t="s">
        <v>134</v>
      </c>
      <c r="AA202" s="4" t="s">
        <v>135</v>
      </c>
      <c r="AB202" s="4" t="s">
        <v>136</v>
      </c>
      <c r="AC202" s="4" t="s">
        <v>137</v>
      </c>
      <c r="AD202" s="4" t="s">
        <v>10378</v>
      </c>
      <c r="AE202" s="4" t="s">
        <v>140</v>
      </c>
      <c r="AF202" s="4" t="s">
        <v>116</v>
      </c>
      <c r="AG202" s="4" t="s">
        <v>12186</v>
      </c>
      <c r="AH202" s="4" t="s">
        <v>76</v>
      </c>
      <c r="AI202" s="4" t="s">
        <v>1832</v>
      </c>
      <c r="AJ202" s="4" t="s">
        <v>11209</v>
      </c>
      <c r="AK202" s="4" t="s">
        <v>1836</v>
      </c>
      <c r="AL202" s="4" t="s">
        <v>11210</v>
      </c>
      <c r="AM202" s="4" t="s">
        <v>1285</v>
      </c>
      <c r="AN202" s="4" t="s">
        <v>11211</v>
      </c>
      <c r="AO202" s="4" t="s">
        <v>9468</v>
      </c>
      <c r="AP202" s="4" t="s">
        <v>3660</v>
      </c>
      <c r="AQ202" s="4" t="s">
        <v>3661</v>
      </c>
      <c r="AR202" s="4" t="s">
        <v>3662</v>
      </c>
      <c r="AS202" s="4" t="s">
        <v>5431</v>
      </c>
      <c r="AT202" s="4" t="s">
        <v>3664</v>
      </c>
      <c r="AU202" s="4" t="s">
        <v>3665</v>
      </c>
      <c r="AV202" s="4" t="s">
        <v>3666</v>
      </c>
      <c r="AW202" s="4" t="s">
        <v>3667</v>
      </c>
      <c r="AX202" s="4" t="s">
        <v>10648</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12187</v>
      </c>
      <c r="B203" s="4" t="s">
        <v>112</v>
      </c>
      <c r="C203" s="35">
        <v>20241220</v>
      </c>
      <c r="D203" s="4" t="s">
        <v>12168</v>
      </c>
      <c r="E203" s="4" t="s">
        <v>12188</v>
      </c>
      <c r="F203" s="4" t="s">
        <v>10652</v>
      </c>
      <c r="G203" s="4" t="s">
        <v>116</v>
      </c>
      <c r="H203" s="4" t="s">
        <v>10653</v>
      </c>
      <c r="I203" s="4" t="s">
        <v>12189</v>
      </c>
      <c r="J203" s="35">
        <v>12428</v>
      </c>
      <c r="K203" s="11" t="s">
        <v>112</v>
      </c>
      <c r="L203" s="4" t="s">
        <v>122</v>
      </c>
      <c r="M203" s="4" t="s">
        <v>122</v>
      </c>
      <c r="N203" s="4" t="s">
        <v>12190</v>
      </c>
      <c r="O203" s="4" t="s">
        <v>116</v>
      </c>
      <c r="P203" s="4" t="s">
        <v>126</v>
      </c>
      <c r="Q203" s="4" t="s">
        <v>112</v>
      </c>
      <c r="R203" s="35">
        <v>2018</v>
      </c>
      <c r="S203" s="4" t="s">
        <v>127</v>
      </c>
      <c r="T203" s="4" t="s">
        <v>10464</v>
      </c>
      <c r="U203" s="4" t="s">
        <v>10374</v>
      </c>
      <c r="V203" s="4" t="s">
        <v>10375</v>
      </c>
      <c r="W203" s="4" t="s">
        <v>131</v>
      </c>
      <c r="X203" s="4" t="s">
        <v>10376</v>
      </c>
      <c r="Y203" s="4" t="s">
        <v>10377</v>
      </c>
      <c r="Z203" s="4" t="s">
        <v>134</v>
      </c>
      <c r="AA203" s="4" t="s">
        <v>135</v>
      </c>
      <c r="AB203" s="4" t="s">
        <v>136</v>
      </c>
      <c r="AC203" s="4" t="s">
        <v>137</v>
      </c>
      <c r="AD203" s="4" t="s">
        <v>10378</v>
      </c>
      <c r="AE203" s="4" t="s">
        <v>140</v>
      </c>
      <c r="AF203" s="4" t="s">
        <v>116</v>
      </c>
      <c r="AG203" s="4" t="s">
        <v>12191</v>
      </c>
      <c r="AH203" s="4" t="s">
        <v>76</v>
      </c>
      <c r="AI203" s="4" t="s">
        <v>12192</v>
      </c>
      <c r="AJ203" s="4" t="s">
        <v>12193</v>
      </c>
      <c r="AK203" s="4" t="s">
        <v>282</v>
      </c>
      <c r="AL203" s="4" t="s">
        <v>1254</v>
      </c>
      <c r="AM203" s="4" t="s">
        <v>3660</v>
      </c>
      <c r="AN203" s="4" t="s">
        <v>3661</v>
      </c>
      <c r="AO203" s="4" t="s">
        <v>3662</v>
      </c>
      <c r="AP203" s="4" t="s">
        <v>5431</v>
      </c>
      <c r="AQ203" s="4" t="s">
        <v>3664</v>
      </c>
      <c r="AR203" s="4" t="s">
        <v>3665</v>
      </c>
      <c r="AS203" s="4" t="s">
        <v>3666</v>
      </c>
      <c r="AT203" s="4" t="s">
        <v>3667</v>
      </c>
      <c r="AU203" s="4" t="s">
        <v>11798</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12194</v>
      </c>
      <c r="B204" s="4" t="s">
        <v>112</v>
      </c>
      <c r="C204" s="35">
        <v>20241220</v>
      </c>
      <c r="D204" s="4" t="s">
        <v>12168</v>
      </c>
      <c r="E204" s="4" t="s">
        <v>12195</v>
      </c>
      <c r="F204" s="4" t="s">
        <v>10652</v>
      </c>
      <c r="G204" s="4" t="s">
        <v>116</v>
      </c>
      <c r="H204" s="4" t="s">
        <v>10653</v>
      </c>
      <c r="I204" s="4" t="s">
        <v>12196</v>
      </c>
      <c r="J204" s="35">
        <v>10052</v>
      </c>
      <c r="K204" s="11" t="s">
        <v>112</v>
      </c>
      <c r="L204" s="4" t="s">
        <v>122</v>
      </c>
      <c r="M204" s="4" t="s">
        <v>122</v>
      </c>
      <c r="N204" s="4" t="s">
        <v>12197</v>
      </c>
      <c r="O204" s="4" t="s">
        <v>116</v>
      </c>
      <c r="P204" s="4" t="s">
        <v>126</v>
      </c>
      <c r="Q204" s="4" t="s">
        <v>112</v>
      </c>
      <c r="R204" s="35">
        <v>2018</v>
      </c>
      <c r="S204" s="4" t="s">
        <v>127</v>
      </c>
      <c r="T204" s="4" t="s">
        <v>10464</v>
      </c>
      <c r="U204" s="4" t="s">
        <v>10374</v>
      </c>
      <c r="V204" s="4" t="s">
        <v>10375</v>
      </c>
      <c r="W204" s="4" t="s">
        <v>131</v>
      </c>
      <c r="X204" s="4" t="s">
        <v>10376</v>
      </c>
      <c r="Y204" s="4" t="s">
        <v>10377</v>
      </c>
      <c r="Z204" s="4" t="s">
        <v>134</v>
      </c>
      <c r="AA204" s="4" t="s">
        <v>135</v>
      </c>
      <c r="AB204" s="4" t="s">
        <v>136</v>
      </c>
      <c r="AC204" s="4" t="s">
        <v>137</v>
      </c>
      <c r="AD204" s="4" t="s">
        <v>10378</v>
      </c>
      <c r="AE204" s="4" t="s">
        <v>140</v>
      </c>
      <c r="AF204" s="4" t="s">
        <v>116</v>
      </c>
      <c r="AG204" s="4" t="s">
        <v>12198</v>
      </c>
      <c r="AH204" s="4" t="s">
        <v>76</v>
      </c>
      <c r="AI204" s="4" t="s">
        <v>282</v>
      </c>
      <c r="AJ204" s="4" t="s">
        <v>12199</v>
      </c>
      <c r="AK204" s="4" t="s">
        <v>12200</v>
      </c>
      <c r="AL204" s="4" t="s">
        <v>2274</v>
      </c>
      <c r="AM204" s="4" t="s">
        <v>3660</v>
      </c>
      <c r="AN204" s="4" t="s">
        <v>3661</v>
      </c>
      <c r="AO204" s="4" t="s">
        <v>3662</v>
      </c>
      <c r="AP204" s="4" t="s">
        <v>5431</v>
      </c>
      <c r="AQ204" s="4" t="s">
        <v>3664</v>
      </c>
      <c r="AR204" s="4" t="s">
        <v>3665</v>
      </c>
      <c r="AS204" s="4" t="s">
        <v>3666</v>
      </c>
      <c r="AT204" s="4" t="s">
        <v>3667</v>
      </c>
      <c r="AU204" s="4" t="s">
        <v>12201</v>
      </c>
      <c r="AV204" s="4" t="s">
        <v>11798</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12202</v>
      </c>
      <c r="B205" s="4" t="s">
        <v>112</v>
      </c>
      <c r="C205" s="35">
        <v>20241220</v>
      </c>
      <c r="D205" s="4" t="s">
        <v>12168</v>
      </c>
      <c r="E205" s="4" t="s">
        <v>12203</v>
      </c>
      <c r="F205" s="4" t="s">
        <v>10652</v>
      </c>
      <c r="G205" s="4" t="s">
        <v>116</v>
      </c>
      <c r="H205" s="4" t="s">
        <v>10653</v>
      </c>
      <c r="I205" s="4" t="s">
        <v>12204</v>
      </c>
      <c r="J205" s="35">
        <v>12849</v>
      </c>
      <c r="K205" s="11" t="s">
        <v>112</v>
      </c>
      <c r="L205" s="4" t="s">
        <v>122</v>
      </c>
      <c r="M205" s="4" t="s">
        <v>122</v>
      </c>
      <c r="N205" s="4" t="s">
        <v>12205</v>
      </c>
      <c r="O205" s="4" t="s">
        <v>116</v>
      </c>
      <c r="P205" s="4" t="s">
        <v>126</v>
      </c>
      <c r="Q205" s="4" t="s">
        <v>112</v>
      </c>
      <c r="R205" s="35">
        <v>2018</v>
      </c>
      <c r="S205" s="4" t="s">
        <v>127</v>
      </c>
      <c r="T205" s="4" t="s">
        <v>10464</v>
      </c>
      <c r="U205" s="4" t="s">
        <v>10374</v>
      </c>
      <c r="V205" s="4" t="s">
        <v>10375</v>
      </c>
      <c r="W205" s="4" t="s">
        <v>131</v>
      </c>
      <c r="X205" s="4" t="s">
        <v>10376</v>
      </c>
      <c r="Y205" s="4" t="s">
        <v>10377</v>
      </c>
      <c r="Z205" s="4" t="s">
        <v>134</v>
      </c>
      <c r="AA205" s="4" t="s">
        <v>135</v>
      </c>
      <c r="AB205" s="4" t="s">
        <v>136</v>
      </c>
      <c r="AC205" s="4" t="s">
        <v>137</v>
      </c>
      <c r="AD205" s="4" t="s">
        <v>10378</v>
      </c>
      <c r="AE205" s="4" t="s">
        <v>140</v>
      </c>
      <c r="AF205" s="4" t="s">
        <v>116</v>
      </c>
      <c r="AG205" s="4" t="s">
        <v>12206</v>
      </c>
      <c r="AH205" s="4" t="s">
        <v>76</v>
      </c>
      <c r="AI205" s="4" t="s">
        <v>282</v>
      </c>
      <c r="AJ205" s="4" t="s">
        <v>1254</v>
      </c>
      <c r="AK205" s="4" t="s">
        <v>5116</v>
      </c>
      <c r="AL205" s="4" t="s">
        <v>4239</v>
      </c>
      <c r="AM205" s="4" t="s">
        <v>5117</v>
      </c>
      <c r="AN205" s="4" t="s">
        <v>11867</v>
      </c>
      <c r="AO205" s="4" t="s">
        <v>12207</v>
      </c>
      <c r="AP205" s="4" t="s">
        <v>3660</v>
      </c>
      <c r="AQ205" s="4" t="s">
        <v>3661</v>
      </c>
      <c r="AR205" s="4" t="s">
        <v>3662</v>
      </c>
      <c r="AS205" s="4" t="s">
        <v>5431</v>
      </c>
      <c r="AT205" s="4" t="s">
        <v>3664</v>
      </c>
      <c r="AU205" s="4" t="s">
        <v>3665</v>
      </c>
      <c r="AV205" s="4" t="s">
        <v>3666</v>
      </c>
      <c r="AW205" s="4" t="s">
        <v>3667</v>
      </c>
      <c r="AX205" s="4" t="s">
        <v>11798</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12208</v>
      </c>
      <c r="B206" s="4" t="s">
        <v>112</v>
      </c>
      <c r="C206" s="35">
        <v>20241220</v>
      </c>
      <c r="D206" s="4" t="s">
        <v>12209</v>
      </c>
      <c r="E206" s="4" t="s">
        <v>12210</v>
      </c>
      <c r="F206" s="4" t="s">
        <v>8273</v>
      </c>
      <c r="G206" s="4" t="s">
        <v>116</v>
      </c>
      <c r="H206" s="4" t="s">
        <v>8274</v>
      </c>
      <c r="I206" s="4" t="s">
        <v>12211</v>
      </c>
      <c r="J206" s="35">
        <v>21627</v>
      </c>
      <c r="K206" s="11" t="s">
        <v>112</v>
      </c>
      <c r="L206" s="4" t="s">
        <v>122</v>
      </c>
      <c r="M206" s="4" t="s">
        <v>122</v>
      </c>
      <c r="N206" s="4" t="s">
        <v>12212</v>
      </c>
      <c r="O206" s="4" t="s">
        <v>116</v>
      </c>
      <c r="P206" s="4" t="s">
        <v>126</v>
      </c>
      <c r="Q206" s="4" t="s">
        <v>112</v>
      </c>
      <c r="R206" s="35">
        <v>2018</v>
      </c>
      <c r="S206" s="4" t="s">
        <v>127</v>
      </c>
      <c r="T206" s="4" t="s">
        <v>10464</v>
      </c>
      <c r="U206" s="4" t="s">
        <v>10374</v>
      </c>
      <c r="V206" s="4" t="s">
        <v>10375</v>
      </c>
      <c r="W206" s="4" t="s">
        <v>131</v>
      </c>
      <c r="X206" s="4" t="s">
        <v>10376</v>
      </c>
      <c r="Y206" s="4" t="s">
        <v>10377</v>
      </c>
      <c r="Z206" s="4" t="s">
        <v>134</v>
      </c>
      <c r="AA206" s="4" t="s">
        <v>135</v>
      </c>
      <c r="AB206" s="4" t="s">
        <v>136</v>
      </c>
      <c r="AC206" s="4" t="s">
        <v>137</v>
      </c>
      <c r="AD206" s="4" t="s">
        <v>10378</v>
      </c>
      <c r="AE206" s="4" t="s">
        <v>140</v>
      </c>
      <c r="AF206" s="4" t="s">
        <v>116</v>
      </c>
      <c r="AG206" s="4" t="s">
        <v>12213</v>
      </c>
      <c r="AH206" s="4" t="s">
        <v>76</v>
      </c>
      <c r="AI206" s="4" t="s">
        <v>11732</v>
      </c>
      <c r="AJ206" s="4" t="s">
        <v>12214</v>
      </c>
      <c r="AK206" s="4" t="s">
        <v>12215</v>
      </c>
      <c r="AL206" s="4" t="s">
        <v>3202</v>
      </c>
      <c r="AM206" s="4" t="s">
        <v>5111</v>
      </c>
      <c r="AN206" s="4" t="s">
        <v>12216</v>
      </c>
      <c r="AO206" s="4" t="s">
        <v>3874</v>
      </c>
      <c r="AP206" s="4" t="s">
        <v>12217</v>
      </c>
      <c r="AQ206" s="4" t="s">
        <v>645</v>
      </c>
      <c r="AR206" s="4" t="s">
        <v>9785</v>
      </c>
      <c r="AS206" s="4" t="s">
        <v>12218</v>
      </c>
      <c r="AT206" s="4" t="s">
        <v>3660</v>
      </c>
      <c r="AU206" s="4" t="s">
        <v>3661</v>
      </c>
      <c r="AV206" s="4" t="s">
        <v>3662</v>
      </c>
      <c r="AW206" s="4" t="s">
        <v>5431</v>
      </c>
      <c r="AX206" s="4" t="s">
        <v>3664</v>
      </c>
      <c r="AY206" s="4" t="s">
        <v>3665</v>
      </c>
      <c r="AZ206" s="4" t="s">
        <v>3666</v>
      </c>
      <c r="BA206" s="4" t="s">
        <v>3667</v>
      </c>
      <c r="BB206" s="4" t="s">
        <v>2901</v>
      </c>
      <c r="BC206" s="4" t="s">
        <v>12219</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12220</v>
      </c>
      <c r="B207" s="4" t="s">
        <v>112</v>
      </c>
      <c r="C207" s="35">
        <v>20241220</v>
      </c>
      <c r="D207" s="4" t="s">
        <v>7310</v>
      </c>
      <c r="E207" s="4" t="s">
        <v>10383</v>
      </c>
      <c r="F207" s="4" t="s">
        <v>10369</v>
      </c>
      <c r="G207" s="4" t="s">
        <v>116</v>
      </c>
      <c r="H207" s="4" t="s">
        <v>10370</v>
      </c>
      <c r="I207" s="4" t="s">
        <v>12221</v>
      </c>
      <c r="J207" s="35">
        <v>33215</v>
      </c>
      <c r="K207" s="11" t="s">
        <v>112</v>
      </c>
      <c r="L207" s="4" t="s">
        <v>122</v>
      </c>
      <c r="M207" s="4" t="s">
        <v>122</v>
      </c>
      <c r="N207" s="4" t="s">
        <v>12222</v>
      </c>
      <c r="O207" s="4" t="s">
        <v>116</v>
      </c>
      <c r="P207" s="4" t="s">
        <v>126</v>
      </c>
      <c r="Q207" s="4" t="s">
        <v>112</v>
      </c>
      <c r="R207" s="35">
        <v>2017</v>
      </c>
      <c r="S207" s="4" t="s">
        <v>127</v>
      </c>
      <c r="T207" s="4" t="s">
        <v>10373</v>
      </c>
      <c r="U207" s="4" t="s">
        <v>10374</v>
      </c>
      <c r="V207" s="4" t="s">
        <v>10375</v>
      </c>
      <c r="W207" s="4" t="s">
        <v>131</v>
      </c>
      <c r="X207" s="4" t="s">
        <v>10376</v>
      </c>
      <c r="Y207" s="4" t="s">
        <v>10377</v>
      </c>
      <c r="Z207" s="4" t="s">
        <v>134</v>
      </c>
      <c r="AA207" s="4" t="s">
        <v>135</v>
      </c>
      <c r="AB207" s="4" t="s">
        <v>136</v>
      </c>
      <c r="AC207" s="4" t="s">
        <v>137</v>
      </c>
      <c r="AD207" s="4" t="s">
        <v>10378</v>
      </c>
      <c r="AE207" s="4" t="s">
        <v>140</v>
      </c>
      <c r="AF207" s="4" t="s">
        <v>116</v>
      </c>
      <c r="AG207" s="4" t="s">
        <v>12223</v>
      </c>
      <c r="AH207" s="4" t="s">
        <v>76</v>
      </c>
      <c r="AI207" s="4" t="s">
        <v>5094</v>
      </c>
      <c r="AJ207" s="4" t="s">
        <v>7314</v>
      </c>
      <c r="AK207" s="4" t="s">
        <v>2727</v>
      </c>
      <c r="AL207" s="4" t="s">
        <v>2772</v>
      </c>
      <c r="AM207" s="4" t="s">
        <v>5096</v>
      </c>
      <c r="AN207" s="4" t="s">
        <v>1868</v>
      </c>
      <c r="AO207" s="4" t="s">
        <v>6750</v>
      </c>
      <c r="AP207" s="4" t="s">
        <v>3987</v>
      </c>
      <c r="AQ207" s="4" t="s">
        <v>1400</v>
      </c>
      <c r="AR207" s="4" t="s">
        <v>5098</v>
      </c>
      <c r="AS207" s="4" t="s">
        <v>3660</v>
      </c>
      <c r="AT207" s="4" t="s">
        <v>3661</v>
      </c>
      <c r="AU207" s="4" t="s">
        <v>3662</v>
      </c>
      <c r="AV207" s="4" t="s">
        <v>3663</v>
      </c>
      <c r="AW207" s="4" t="s">
        <v>3664</v>
      </c>
      <c r="AX207" s="4" t="s">
        <v>3667</v>
      </c>
      <c r="AY207" s="4" t="s">
        <v>1880</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12224</v>
      </c>
      <c r="B208" s="4" t="s">
        <v>112</v>
      </c>
      <c r="C208" s="35">
        <v>20241220</v>
      </c>
      <c r="D208" s="4" t="s">
        <v>7990</v>
      </c>
      <c r="E208" s="4" t="s">
        <v>116</v>
      </c>
      <c r="F208" s="4" t="s">
        <v>10369</v>
      </c>
      <c r="G208" s="4" t="s">
        <v>116</v>
      </c>
      <c r="H208" s="4" t="s">
        <v>10370</v>
      </c>
      <c r="I208" s="4" t="s">
        <v>12225</v>
      </c>
      <c r="J208" s="35">
        <v>32252</v>
      </c>
      <c r="K208" s="11" t="s">
        <v>112</v>
      </c>
      <c r="L208" s="4" t="s">
        <v>122</v>
      </c>
      <c r="M208" s="4" t="s">
        <v>122</v>
      </c>
      <c r="N208" s="4" t="s">
        <v>12226</v>
      </c>
      <c r="O208" s="4" t="s">
        <v>116</v>
      </c>
      <c r="P208" s="4" t="s">
        <v>126</v>
      </c>
      <c r="Q208" s="4" t="s">
        <v>112</v>
      </c>
      <c r="R208" s="35">
        <v>2017</v>
      </c>
      <c r="S208" s="4" t="s">
        <v>127</v>
      </c>
      <c r="T208" s="4" t="s">
        <v>10373</v>
      </c>
      <c r="U208" s="4" t="s">
        <v>10374</v>
      </c>
      <c r="V208" s="4" t="s">
        <v>10375</v>
      </c>
      <c r="W208" s="4" t="s">
        <v>131</v>
      </c>
      <c r="X208" s="4" t="s">
        <v>10376</v>
      </c>
      <c r="Y208" s="4" t="s">
        <v>10377</v>
      </c>
      <c r="Z208" s="4" t="s">
        <v>134</v>
      </c>
      <c r="AA208" s="4" t="s">
        <v>135</v>
      </c>
      <c r="AB208" s="4" t="s">
        <v>136</v>
      </c>
      <c r="AC208" s="4" t="s">
        <v>137</v>
      </c>
      <c r="AD208" s="4" t="s">
        <v>10378</v>
      </c>
      <c r="AE208" s="4" t="s">
        <v>140</v>
      </c>
      <c r="AF208" s="4" t="s">
        <v>116</v>
      </c>
      <c r="AG208" s="4" t="s">
        <v>12227</v>
      </c>
      <c r="AH208" s="4" t="s">
        <v>76</v>
      </c>
      <c r="AI208" s="4" t="s">
        <v>3074</v>
      </c>
      <c r="AJ208" s="4" t="s">
        <v>3075</v>
      </c>
      <c r="AK208" s="4" t="s">
        <v>2466</v>
      </c>
      <c r="AL208" s="4" t="s">
        <v>3076</v>
      </c>
      <c r="AM208" s="4" t="s">
        <v>3077</v>
      </c>
      <c r="AN208" s="4" t="s">
        <v>2004</v>
      </c>
      <c r="AO208" s="4" t="s">
        <v>3078</v>
      </c>
      <c r="AP208" s="4" t="s">
        <v>3079</v>
      </c>
      <c r="AQ208" s="4" t="s">
        <v>3080</v>
      </c>
      <c r="AR208" s="4" t="s">
        <v>7995</v>
      </c>
      <c r="AS208" s="4" t="s">
        <v>2830</v>
      </c>
      <c r="AT208" s="4" t="s">
        <v>3084</v>
      </c>
      <c r="AU208" s="4" t="s">
        <v>3660</v>
      </c>
      <c r="AV208" s="4" t="s">
        <v>3661</v>
      </c>
      <c r="AW208" s="4" t="s">
        <v>3662</v>
      </c>
      <c r="AX208" s="4" t="s">
        <v>3663</v>
      </c>
      <c r="AY208" s="4" t="s">
        <v>3664</v>
      </c>
      <c r="AZ208" s="4" t="s">
        <v>5432</v>
      </c>
      <c r="BA208" s="4" t="s">
        <v>3666</v>
      </c>
      <c r="BB208" s="4" t="s">
        <v>3667</v>
      </c>
      <c r="BC208" s="4" t="s">
        <v>2014</v>
      </c>
      <c r="BD208" s="4" t="s">
        <v>1880</v>
      </c>
      <c r="BE208" s="4" t="s">
        <v>3085</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12228</v>
      </c>
      <c r="B209" s="4" t="s">
        <v>112</v>
      </c>
      <c r="C209" s="35">
        <v>20241220</v>
      </c>
      <c r="D209" s="4" t="s">
        <v>8340</v>
      </c>
      <c r="E209" s="4" t="s">
        <v>116</v>
      </c>
      <c r="F209" s="4" t="s">
        <v>10369</v>
      </c>
      <c r="G209" s="4" t="s">
        <v>116</v>
      </c>
      <c r="H209" s="4" t="s">
        <v>10370</v>
      </c>
      <c r="I209" s="4" t="s">
        <v>12229</v>
      </c>
      <c r="J209" s="35">
        <v>60754</v>
      </c>
      <c r="K209" s="11" t="s">
        <v>112</v>
      </c>
      <c r="L209" s="4" t="s">
        <v>122</v>
      </c>
      <c r="M209" s="4" t="s">
        <v>122</v>
      </c>
      <c r="N209" s="4" t="s">
        <v>12230</v>
      </c>
      <c r="O209" s="4" t="s">
        <v>116</v>
      </c>
      <c r="P209" s="4" t="s">
        <v>126</v>
      </c>
      <c r="Q209" s="4" t="s">
        <v>112</v>
      </c>
      <c r="R209" s="35">
        <v>2017</v>
      </c>
      <c r="S209" s="4" t="s">
        <v>127</v>
      </c>
      <c r="T209" s="4" t="s">
        <v>10373</v>
      </c>
      <c r="U209" s="4" t="s">
        <v>10374</v>
      </c>
      <c r="V209" s="4" t="s">
        <v>10375</v>
      </c>
      <c r="W209" s="4" t="s">
        <v>131</v>
      </c>
      <c r="X209" s="4" t="s">
        <v>10376</v>
      </c>
      <c r="Y209" s="4" t="s">
        <v>10377</v>
      </c>
      <c r="Z209" s="4" t="s">
        <v>134</v>
      </c>
      <c r="AA209" s="4" t="s">
        <v>135</v>
      </c>
      <c r="AB209" s="4" t="s">
        <v>136</v>
      </c>
      <c r="AC209" s="4" t="s">
        <v>137</v>
      </c>
      <c r="AD209" s="4" t="s">
        <v>10378</v>
      </c>
      <c r="AE209" s="4" t="s">
        <v>140</v>
      </c>
      <c r="AF209" s="4" t="s">
        <v>116</v>
      </c>
      <c r="AG209" s="4" t="s">
        <v>12231</v>
      </c>
      <c r="AH209" s="4" t="s">
        <v>76</v>
      </c>
      <c r="AI209" s="4" t="s">
        <v>8344</v>
      </c>
      <c r="AJ209" s="4" t="s">
        <v>2726</v>
      </c>
      <c r="AK209" s="4" t="s">
        <v>2727</v>
      </c>
      <c r="AL209" s="4" t="s">
        <v>771</v>
      </c>
      <c r="AM209" s="4" t="s">
        <v>2728</v>
      </c>
      <c r="AN209" s="4" t="s">
        <v>2729</v>
      </c>
      <c r="AO209" s="4" t="s">
        <v>2004</v>
      </c>
      <c r="AP209" s="4" t="s">
        <v>2208</v>
      </c>
      <c r="AQ209" s="4" t="s">
        <v>2209</v>
      </c>
      <c r="AR209" s="4" t="s">
        <v>2210</v>
      </c>
      <c r="AS209" s="4" t="s">
        <v>2211</v>
      </c>
      <c r="AT209" s="4" t="s">
        <v>2212</v>
      </c>
      <c r="AU209" s="4" t="s">
        <v>7010</v>
      </c>
      <c r="AV209" s="4" t="s">
        <v>2730</v>
      </c>
      <c r="AW209" s="4" t="s">
        <v>8346</v>
      </c>
      <c r="AX209" s="4" t="s">
        <v>8347</v>
      </c>
      <c r="AY209" s="4" t="s">
        <v>8348</v>
      </c>
      <c r="AZ209" s="4" t="s">
        <v>2734</v>
      </c>
      <c r="BA209" s="4" t="s">
        <v>2735</v>
      </c>
      <c r="BB209" s="4" t="s">
        <v>3660</v>
      </c>
      <c r="BC209" s="4" t="s">
        <v>3661</v>
      </c>
      <c r="BD209" s="4" t="s">
        <v>3662</v>
      </c>
      <c r="BE209" s="4" t="s">
        <v>3663</v>
      </c>
      <c r="BF209" s="4" t="s">
        <v>3664</v>
      </c>
      <c r="BG209" s="4" t="s">
        <v>5432</v>
      </c>
      <c r="BH209" s="4" t="s">
        <v>3666</v>
      </c>
      <c r="BI209" s="4" t="s">
        <v>3667</v>
      </c>
      <c r="BJ209" s="4" t="s">
        <v>2216</v>
      </c>
      <c r="BK209" s="4" t="s">
        <v>1880</v>
      </c>
      <c r="BL209" s="4" t="s">
        <v>116</v>
      </c>
      <c r="BM209" s="4" t="s">
        <v>116</v>
      </c>
      <c r="BN209" s="4" t="s">
        <v>116</v>
      </c>
      <c r="BO209" s="4" t="s">
        <v>116</v>
      </c>
      <c r="BP209" s="4" t="s">
        <v>116</v>
      </c>
      <c r="BQ209" s="4" t="s">
        <v>116</v>
      </c>
    </row>
    <row r="210" spans="1:69" ht="15" x14ac:dyDescent="0.2">
      <c r="A210" s="4" t="s">
        <v>12232</v>
      </c>
      <c r="B210" s="4" t="s">
        <v>112</v>
      </c>
      <c r="C210" s="35">
        <v>20241220</v>
      </c>
      <c r="D210" s="4" t="s">
        <v>12233</v>
      </c>
      <c r="E210" s="4" t="s">
        <v>12234</v>
      </c>
      <c r="F210" s="4" t="s">
        <v>358</v>
      </c>
      <c r="G210" s="4" t="s">
        <v>116</v>
      </c>
      <c r="H210" s="4" t="s">
        <v>359</v>
      </c>
      <c r="I210" s="4" t="s">
        <v>12235</v>
      </c>
      <c r="J210" s="35">
        <v>34551</v>
      </c>
      <c r="K210" s="11" t="s">
        <v>112</v>
      </c>
      <c r="L210" s="4" t="s">
        <v>122</v>
      </c>
      <c r="M210" s="4" t="s">
        <v>122</v>
      </c>
      <c r="N210" s="4" t="s">
        <v>12236</v>
      </c>
      <c r="O210" s="4" t="s">
        <v>116</v>
      </c>
      <c r="P210" s="4" t="s">
        <v>126</v>
      </c>
      <c r="Q210" s="4" t="s">
        <v>112</v>
      </c>
      <c r="R210" s="35">
        <v>2017</v>
      </c>
      <c r="S210" s="4" t="s">
        <v>127</v>
      </c>
      <c r="T210" s="4" t="s">
        <v>10373</v>
      </c>
      <c r="U210" s="4" t="s">
        <v>10374</v>
      </c>
      <c r="V210" s="4" t="s">
        <v>10375</v>
      </c>
      <c r="W210" s="4" t="s">
        <v>131</v>
      </c>
      <c r="X210" s="4" t="s">
        <v>10376</v>
      </c>
      <c r="Y210" s="4" t="s">
        <v>10377</v>
      </c>
      <c r="Z210" s="4" t="s">
        <v>134</v>
      </c>
      <c r="AA210" s="4" t="s">
        <v>135</v>
      </c>
      <c r="AB210" s="4" t="s">
        <v>136</v>
      </c>
      <c r="AC210" s="4" t="s">
        <v>137</v>
      </c>
      <c r="AD210" s="4" t="s">
        <v>10378</v>
      </c>
      <c r="AE210" s="4" t="s">
        <v>140</v>
      </c>
      <c r="AF210" s="4" t="s">
        <v>116</v>
      </c>
      <c r="AG210" s="4" t="s">
        <v>12237</v>
      </c>
      <c r="AH210" s="4" t="s">
        <v>76</v>
      </c>
      <c r="AI210" s="4" t="s">
        <v>5029</v>
      </c>
      <c r="AJ210" s="4" t="s">
        <v>5030</v>
      </c>
      <c r="AK210" s="4" t="s">
        <v>1324</v>
      </c>
      <c r="AL210" s="4" t="s">
        <v>5031</v>
      </c>
      <c r="AM210" s="4" t="s">
        <v>5033</v>
      </c>
      <c r="AN210" s="4" t="s">
        <v>5034</v>
      </c>
      <c r="AO210" s="4" t="s">
        <v>3874</v>
      </c>
      <c r="AP210" s="4" t="s">
        <v>3660</v>
      </c>
      <c r="AQ210" s="4" t="s">
        <v>3661</v>
      </c>
      <c r="AR210" s="4" t="s">
        <v>3662</v>
      </c>
      <c r="AS210" s="4" t="s">
        <v>3663</v>
      </c>
      <c r="AT210" s="4" t="s">
        <v>3664</v>
      </c>
      <c r="AU210" s="4" t="s">
        <v>5432</v>
      </c>
      <c r="AV210" s="4" t="s">
        <v>3666</v>
      </c>
      <c r="AW210" s="4" t="s">
        <v>3667</v>
      </c>
      <c r="AX210" s="4" t="s">
        <v>1695</v>
      </c>
      <c r="AY210" s="4" t="s">
        <v>1880</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12238</v>
      </c>
      <c r="B211" s="4" t="s">
        <v>112</v>
      </c>
      <c r="C211" s="35">
        <v>20241220</v>
      </c>
      <c r="D211" s="4" t="s">
        <v>6646</v>
      </c>
      <c r="E211" s="4" t="s">
        <v>12239</v>
      </c>
      <c r="F211" s="4" t="s">
        <v>12240</v>
      </c>
      <c r="G211" s="4" t="s">
        <v>116</v>
      </c>
      <c r="H211" s="4" t="s">
        <v>12241</v>
      </c>
      <c r="I211" s="4" t="s">
        <v>12242</v>
      </c>
      <c r="J211" s="35">
        <v>24036</v>
      </c>
      <c r="K211" s="11" t="s">
        <v>112</v>
      </c>
      <c r="L211" s="4" t="s">
        <v>122</v>
      </c>
      <c r="M211" s="4" t="s">
        <v>122</v>
      </c>
      <c r="N211" s="4" t="s">
        <v>12243</v>
      </c>
      <c r="O211" s="4" t="s">
        <v>116</v>
      </c>
      <c r="P211" s="4" t="s">
        <v>126</v>
      </c>
      <c r="Q211" s="4" t="s">
        <v>112</v>
      </c>
      <c r="R211" s="35">
        <v>2017</v>
      </c>
      <c r="S211" s="4" t="s">
        <v>127</v>
      </c>
      <c r="T211" s="4" t="s">
        <v>10373</v>
      </c>
      <c r="U211" s="4" t="s">
        <v>10374</v>
      </c>
      <c r="V211" s="4" t="s">
        <v>10375</v>
      </c>
      <c r="W211" s="4" t="s">
        <v>131</v>
      </c>
      <c r="X211" s="4" t="s">
        <v>10376</v>
      </c>
      <c r="Y211" s="4" t="s">
        <v>10377</v>
      </c>
      <c r="Z211" s="4" t="s">
        <v>134</v>
      </c>
      <c r="AA211" s="4" t="s">
        <v>135</v>
      </c>
      <c r="AB211" s="4" t="s">
        <v>136</v>
      </c>
      <c r="AC211" s="4" t="s">
        <v>137</v>
      </c>
      <c r="AD211" s="4" t="s">
        <v>10378</v>
      </c>
      <c r="AE211" s="4" t="s">
        <v>140</v>
      </c>
      <c r="AF211" s="4" t="s">
        <v>116</v>
      </c>
      <c r="AG211" s="4" t="s">
        <v>12244</v>
      </c>
      <c r="AH211" s="4" t="s">
        <v>76</v>
      </c>
      <c r="AI211" s="4" t="s">
        <v>3477</v>
      </c>
      <c r="AJ211" s="4" t="s">
        <v>12245</v>
      </c>
      <c r="AK211" s="4" t="s">
        <v>6650</v>
      </c>
      <c r="AL211" s="4" t="s">
        <v>6652</v>
      </c>
      <c r="AM211" s="4" t="s">
        <v>6653</v>
      </c>
      <c r="AN211" s="4" t="s">
        <v>6654</v>
      </c>
      <c r="AO211" s="4" t="s">
        <v>6655</v>
      </c>
      <c r="AP211" s="4" t="s">
        <v>2735</v>
      </c>
      <c r="AQ211" s="4" t="s">
        <v>7116</v>
      </c>
      <c r="AR211" s="4" t="s">
        <v>1637</v>
      </c>
      <c r="AS211" s="4" t="s">
        <v>1875</v>
      </c>
      <c r="AT211" s="4" t="s">
        <v>3660</v>
      </c>
      <c r="AU211" s="4" t="s">
        <v>3661</v>
      </c>
      <c r="AV211" s="4" t="s">
        <v>3662</v>
      </c>
      <c r="AW211" s="4" t="s">
        <v>5431</v>
      </c>
      <c r="AX211" s="4" t="s">
        <v>3664</v>
      </c>
      <c r="AY211" s="4" t="s">
        <v>3666</v>
      </c>
      <c r="AZ211" s="4" t="s">
        <v>3667</v>
      </c>
      <c r="BA211" s="4" t="s">
        <v>10648</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12246</v>
      </c>
      <c r="B212" s="4" t="s">
        <v>112</v>
      </c>
      <c r="C212" s="35">
        <v>20241220</v>
      </c>
      <c r="D212" s="4" t="s">
        <v>6176</v>
      </c>
      <c r="E212" s="4" t="s">
        <v>12247</v>
      </c>
      <c r="F212" s="4" t="s">
        <v>12248</v>
      </c>
      <c r="G212" s="4" t="s">
        <v>116</v>
      </c>
      <c r="H212" s="4" t="s">
        <v>12249</v>
      </c>
      <c r="I212" s="4" t="s">
        <v>12250</v>
      </c>
      <c r="J212" s="35">
        <v>84845</v>
      </c>
      <c r="K212" s="11" t="s">
        <v>112</v>
      </c>
      <c r="L212" s="4" t="s">
        <v>122</v>
      </c>
      <c r="M212" s="4" t="s">
        <v>122</v>
      </c>
      <c r="N212" s="4" t="s">
        <v>12251</v>
      </c>
      <c r="O212" s="4" t="s">
        <v>116</v>
      </c>
      <c r="P212" s="4" t="s">
        <v>126</v>
      </c>
      <c r="Q212" s="4" t="s">
        <v>112</v>
      </c>
      <c r="R212" s="35">
        <v>2017</v>
      </c>
      <c r="S212" s="4" t="s">
        <v>127</v>
      </c>
      <c r="T212" s="4" t="s">
        <v>12252</v>
      </c>
      <c r="U212" s="4" t="s">
        <v>10374</v>
      </c>
      <c r="V212" s="4" t="s">
        <v>10375</v>
      </c>
      <c r="W212" s="4" t="s">
        <v>131</v>
      </c>
      <c r="X212" s="4" t="s">
        <v>10376</v>
      </c>
      <c r="Y212" s="4" t="s">
        <v>10377</v>
      </c>
      <c r="Z212" s="4" t="s">
        <v>134</v>
      </c>
      <c r="AA212" s="4" t="s">
        <v>135</v>
      </c>
      <c r="AB212" s="4" t="s">
        <v>136</v>
      </c>
      <c r="AC212" s="4" t="s">
        <v>137</v>
      </c>
      <c r="AD212" s="4" t="s">
        <v>10378</v>
      </c>
      <c r="AE212" s="4" t="s">
        <v>140</v>
      </c>
      <c r="AF212" s="4" t="s">
        <v>116</v>
      </c>
      <c r="AG212" s="4" t="s">
        <v>12253</v>
      </c>
      <c r="AH212" s="4" t="s">
        <v>76</v>
      </c>
      <c r="AI212" s="4" t="s">
        <v>10151</v>
      </c>
      <c r="AJ212" s="4" t="s">
        <v>6698</v>
      </c>
      <c r="AK212" s="4" t="s">
        <v>3660</v>
      </c>
      <c r="AL212" s="4" t="s">
        <v>3661</v>
      </c>
      <c r="AM212" s="4" t="s">
        <v>3662</v>
      </c>
      <c r="AN212" s="4" t="s">
        <v>5431</v>
      </c>
      <c r="AO212" s="4" t="s">
        <v>3664</v>
      </c>
      <c r="AP212" s="4" t="s">
        <v>3665</v>
      </c>
      <c r="AQ212" s="4" t="s">
        <v>12254</v>
      </c>
      <c r="AR212" s="4" t="s">
        <v>3666</v>
      </c>
      <c r="AS212" s="4" t="s">
        <v>3667</v>
      </c>
      <c r="AT212" s="4" t="s">
        <v>1473</v>
      </c>
      <c r="AU212" s="4" t="s">
        <v>6418</v>
      </c>
      <c r="AV212" s="4" t="s">
        <v>11611</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12255</v>
      </c>
      <c r="B213" s="4" t="s">
        <v>112</v>
      </c>
      <c r="C213" s="35">
        <v>20241220</v>
      </c>
      <c r="D213" s="4" t="s">
        <v>12256</v>
      </c>
      <c r="E213" s="4" t="s">
        <v>12257</v>
      </c>
      <c r="F213" s="4" t="s">
        <v>560</v>
      </c>
      <c r="G213" s="4" t="s">
        <v>116</v>
      </c>
      <c r="H213" s="4" t="s">
        <v>561</v>
      </c>
      <c r="I213" s="4" t="s">
        <v>12258</v>
      </c>
      <c r="J213" s="35">
        <v>74731</v>
      </c>
      <c r="K213" s="11" t="s">
        <v>112</v>
      </c>
      <c r="L213" s="4" t="s">
        <v>122</v>
      </c>
      <c r="M213" s="4" t="s">
        <v>122</v>
      </c>
      <c r="N213" s="4" t="s">
        <v>12259</v>
      </c>
      <c r="O213" s="4" t="s">
        <v>116</v>
      </c>
      <c r="P213" s="4" t="s">
        <v>126</v>
      </c>
      <c r="Q213" s="4" t="s">
        <v>112</v>
      </c>
      <c r="R213" s="35">
        <v>2017</v>
      </c>
      <c r="S213" s="4" t="s">
        <v>127</v>
      </c>
      <c r="T213" s="4" t="s">
        <v>12252</v>
      </c>
      <c r="U213" s="4" t="s">
        <v>10374</v>
      </c>
      <c r="V213" s="4" t="s">
        <v>10375</v>
      </c>
      <c r="W213" s="4" t="s">
        <v>131</v>
      </c>
      <c r="X213" s="4" t="s">
        <v>10376</v>
      </c>
      <c r="Y213" s="4" t="s">
        <v>10377</v>
      </c>
      <c r="Z213" s="4" t="s">
        <v>134</v>
      </c>
      <c r="AA213" s="4" t="s">
        <v>135</v>
      </c>
      <c r="AB213" s="4" t="s">
        <v>136</v>
      </c>
      <c r="AC213" s="4" t="s">
        <v>137</v>
      </c>
      <c r="AD213" s="4" t="s">
        <v>10378</v>
      </c>
      <c r="AE213" s="4" t="s">
        <v>140</v>
      </c>
      <c r="AF213" s="4" t="s">
        <v>116</v>
      </c>
      <c r="AG213" s="4" t="s">
        <v>12260</v>
      </c>
      <c r="AH213" s="4" t="s">
        <v>76</v>
      </c>
      <c r="AI213" s="4" t="s">
        <v>11721</v>
      </c>
      <c r="AJ213" s="4" t="s">
        <v>1794</v>
      </c>
      <c r="AK213" s="4" t="s">
        <v>12261</v>
      </c>
      <c r="AL213" s="4" t="s">
        <v>12262</v>
      </c>
      <c r="AM213" s="4" t="s">
        <v>3660</v>
      </c>
      <c r="AN213" s="4" t="s">
        <v>3661</v>
      </c>
      <c r="AO213" s="4" t="s">
        <v>3662</v>
      </c>
      <c r="AP213" s="4" t="s">
        <v>3663</v>
      </c>
      <c r="AQ213" s="4" t="s">
        <v>3664</v>
      </c>
      <c r="AR213" s="4" t="s">
        <v>5432</v>
      </c>
      <c r="AS213" s="4" t="s">
        <v>3666</v>
      </c>
      <c r="AT213" s="4" t="s">
        <v>3667</v>
      </c>
      <c r="AU213" s="4" t="s">
        <v>12263</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12264</v>
      </c>
      <c r="B214" s="4" t="s">
        <v>112</v>
      </c>
      <c r="C214" s="35">
        <v>20241220</v>
      </c>
      <c r="D214" s="4" t="s">
        <v>12265</v>
      </c>
      <c r="E214" s="4" t="s">
        <v>12266</v>
      </c>
      <c r="F214" s="4" t="s">
        <v>549</v>
      </c>
      <c r="G214" s="4" t="s">
        <v>116</v>
      </c>
      <c r="H214" s="4" t="s">
        <v>550</v>
      </c>
      <c r="I214" s="4" t="s">
        <v>12267</v>
      </c>
      <c r="J214" s="35">
        <v>34718</v>
      </c>
      <c r="K214" s="11" t="s">
        <v>112</v>
      </c>
      <c r="L214" s="4" t="s">
        <v>122</v>
      </c>
      <c r="M214" s="4" t="s">
        <v>122</v>
      </c>
      <c r="N214" s="4" t="s">
        <v>12268</v>
      </c>
      <c r="O214" s="4" t="s">
        <v>116</v>
      </c>
      <c r="P214" s="4" t="s">
        <v>126</v>
      </c>
      <c r="Q214" s="4" t="s">
        <v>112</v>
      </c>
      <c r="R214" s="35">
        <v>2017</v>
      </c>
      <c r="S214" s="4" t="s">
        <v>127</v>
      </c>
      <c r="T214" s="4" t="s">
        <v>10812</v>
      </c>
      <c r="U214" s="4" t="s">
        <v>10374</v>
      </c>
      <c r="V214" s="4" t="s">
        <v>10375</v>
      </c>
      <c r="W214" s="4" t="s">
        <v>131</v>
      </c>
      <c r="X214" s="4" t="s">
        <v>10376</v>
      </c>
      <c r="Y214" s="4" t="s">
        <v>10377</v>
      </c>
      <c r="Z214" s="4" t="s">
        <v>134</v>
      </c>
      <c r="AA214" s="4" t="s">
        <v>135</v>
      </c>
      <c r="AB214" s="4" t="s">
        <v>136</v>
      </c>
      <c r="AC214" s="4" t="s">
        <v>137</v>
      </c>
      <c r="AD214" s="4" t="s">
        <v>10378</v>
      </c>
      <c r="AE214" s="4" t="s">
        <v>140</v>
      </c>
      <c r="AF214" s="4" t="s">
        <v>116</v>
      </c>
      <c r="AG214" s="4" t="s">
        <v>12269</v>
      </c>
      <c r="AH214" s="4" t="s">
        <v>76</v>
      </c>
      <c r="AI214" s="4" t="s">
        <v>2487</v>
      </c>
      <c r="AJ214" s="4" t="s">
        <v>3113</v>
      </c>
      <c r="AK214" s="4" t="s">
        <v>1834</v>
      </c>
      <c r="AL214" s="4" t="s">
        <v>6583</v>
      </c>
      <c r="AM214" s="4" t="s">
        <v>2488</v>
      </c>
      <c r="AN214" s="4" t="s">
        <v>6584</v>
      </c>
      <c r="AO214" s="4" t="s">
        <v>6585</v>
      </c>
      <c r="AP214" s="4" t="s">
        <v>3780</v>
      </c>
      <c r="AQ214" s="4" t="s">
        <v>6587</v>
      </c>
      <c r="AR214" s="4" t="s">
        <v>6588</v>
      </c>
      <c r="AS214" s="4" t="s">
        <v>3660</v>
      </c>
      <c r="AT214" s="4" t="s">
        <v>3661</v>
      </c>
      <c r="AU214" s="4" t="s">
        <v>3662</v>
      </c>
      <c r="AV214" s="4" t="s">
        <v>3663</v>
      </c>
      <c r="AW214" s="4" t="s">
        <v>3664</v>
      </c>
      <c r="AX214" s="4" t="s">
        <v>2084</v>
      </c>
      <c r="AY214" s="4" t="s">
        <v>5432</v>
      </c>
      <c r="AZ214" s="4" t="s">
        <v>3665</v>
      </c>
      <c r="BA214" s="4" t="s">
        <v>3666</v>
      </c>
      <c r="BB214" s="4" t="s">
        <v>3667</v>
      </c>
      <c r="BC214" s="4" t="s">
        <v>6589</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12270</v>
      </c>
      <c r="B215" s="4" t="s">
        <v>112</v>
      </c>
      <c r="C215" s="35">
        <v>20241220</v>
      </c>
      <c r="D215" s="4" t="s">
        <v>12271</v>
      </c>
      <c r="E215" s="4" t="s">
        <v>12272</v>
      </c>
      <c r="F215" s="4" t="s">
        <v>358</v>
      </c>
      <c r="G215" s="4" t="s">
        <v>116</v>
      </c>
      <c r="H215" s="4" t="s">
        <v>359</v>
      </c>
      <c r="I215" s="4" t="s">
        <v>12273</v>
      </c>
      <c r="J215" s="35">
        <v>34851</v>
      </c>
      <c r="K215" s="11" t="s">
        <v>112</v>
      </c>
      <c r="L215" s="4" t="s">
        <v>122</v>
      </c>
      <c r="M215" s="4" t="s">
        <v>122</v>
      </c>
      <c r="N215" s="4" t="s">
        <v>12274</v>
      </c>
      <c r="O215" s="4" t="s">
        <v>116</v>
      </c>
      <c r="P215" s="4" t="s">
        <v>126</v>
      </c>
      <c r="Q215" s="4" t="s">
        <v>112</v>
      </c>
      <c r="R215" s="35">
        <v>2017</v>
      </c>
      <c r="S215" s="4" t="s">
        <v>127</v>
      </c>
      <c r="T215" s="4" t="s">
        <v>10812</v>
      </c>
      <c r="U215" s="4" t="s">
        <v>10374</v>
      </c>
      <c r="V215" s="4" t="s">
        <v>10375</v>
      </c>
      <c r="W215" s="4" t="s">
        <v>131</v>
      </c>
      <c r="X215" s="4" t="s">
        <v>10376</v>
      </c>
      <c r="Y215" s="4" t="s">
        <v>10377</v>
      </c>
      <c r="Z215" s="4" t="s">
        <v>134</v>
      </c>
      <c r="AA215" s="4" t="s">
        <v>135</v>
      </c>
      <c r="AB215" s="4" t="s">
        <v>136</v>
      </c>
      <c r="AC215" s="4" t="s">
        <v>137</v>
      </c>
      <c r="AD215" s="4" t="s">
        <v>10378</v>
      </c>
      <c r="AE215" s="4" t="s">
        <v>140</v>
      </c>
      <c r="AF215" s="4" t="s">
        <v>116</v>
      </c>
      <c r="AG215" s="4" t="s">
        <v>12275</v>
      </c>
      <c r="AH215" s="4" t="s">
        <v>76</v>
      </c>
      <c r="AI215" s="4" t="s">
        <v>1616</v>
      </c>
      <c r="AJ215" s="4" t="s">
        <v>4492</v>
      </c>
      <c r="AK215" s="4" t="s">
        <v>2827</v>
      </c>
      <c r="AL215" s="4" t="s">
        <v>4071</v>
      </c>
      <c r="AM215" s="4" t="s">
        <v>9678</v>
      </c>
      <c r="AN215" s="4" t="s">
        <v>2136</v>
      </c>
      <c r="AO215" s="4" t="s">
        <v>12276</v>
      </c>
      <c r="AP215" s="4" t="s">
        <v>4270</v>
      </c>
      <c r="AQ215" s="4" t="s">
        <v>4271</v>
      </c>
      <c r="AR215" s="4" t="s">
        <v>7296</v>
      </c>
      <c r="AS215" s="4" t="s">
        <v>7297</v>
      </c>
      <c r="AT215" s="4" t="s">
        <v>5202</v>
      </c>
      <c r="AU215" s="4" t="s">
        <v>7200</v>
      </c>
      <c r="AV215" s="4" t="s">
        <v>2138</v>
      </c>
      <c r="AW215" s="4" t="s">
        <v>3115</v>
      </c>
      <c r="AX215" s="4" t="s">
        <v>3660</v>
      </c>
      <c r="AY215" s="4" t="s">
        <v>3661</v>
      </c>
      <c r="AZ215" s="4" t="s">
        <v>3662</v>
      </c>
      <c r="BA215" s="4" t="s">
        <v>5431</v>
      </c>
      <c r="BB215" s="4" t="s">
        <v>3664</v>
      </c>
      <c r="BC215" s="4" t="s">
        <v>5432</v>
      </c>
      <c r="BD215" s="4" t="s">
        <v>3665</v>
      </c>
      <c r="BE215" s="4" t="s">
        <v>3666</v>
      </c>
      <c r="BF215" s="4" t="s">
        <v>3667</v>
      </c>
      <c r="BG215" s="4" t="s">
        <v>4275</v>
      </c>
      <c r="BH215" s="4" t="s">
        <v>9931</v>
      </c>
      <c r="BI215" s="4" t="s">
        <v>7201</v>
      </c>
      <c r="BJ215" s="4" t="s">
        <v>116</v>
      </c>
      <c r="BK215" s="4" t="s">
        <v>116</v>
      </c>
      <c r="BL215" s="4" t="s">
        <v>116</v>
      </c>
      <c r="BM215" s="4" t="s">
        <v>116</v>
      </c>
      <c r="BN215" s="4" t="s">
        <v>116</v>
      </c>
      <c r="BO215" s="4" t="s">
        <v>116</v>
      </c>
      <c r="BP215" s="4" t="s">
        <v>116</v>
      </c>
      <c r="BQ215" s="4" t="s">
        <v>116</v>
      </c>
    </row>
    <row r="216" spans="1:69" ht="15" x14ac:dyDescent="0.2">
      <c r="A216" s="4" t="s">
        <v>12277</v>
      </c>
      <c r="B216" s="4" t="s">
        <v>112</v>
      </c>
      <c r="C216" s="35">
        <v>20241220</v>
      </c>
      <c r="D216" s="4" t="s">
        <v>12278</v>
      </c>
      <c r="E216" s="4" t="s">
        <v>12279</v>
      </c>
      <c r="F216" s="4" t="s">
        <v>12280</v>
      </c>
      <c r="G216" s="4" t="s">
        <v>116</v>
      </c>
      <c r="H216" s="4" t="s">
        <v>12281</v>
      </c>
      <c r="I216" s="4" t="s">
        <v>12282</v>
      </c>
      <c r="J216" s="35">
        <v>21138</v>
      </c>
      <c r="K216" s="11" t="s">
        <v>112</v>
      </c>
      <c r="L216" s="4" t="s">
        <v>122</v>
      </c>
      <c r="M216" s="4" t="s">
        <v>122</v>
      </c>
      <c r="N216" s="4" t="s">
        <v>12283</v>
      </c>
      <c r="O216" s="4" t="s">
        <v>116</v>
      </c>
      <c r="P216" s="4" t="s">
        <v>126</v>
      </c>
      <c r="Q216" s="4" t="s">
        <v>112</v>
      </c>
      <c r="R216" s="35">
        <v>2017</v>
      </c>
      <c r="S216" s="4" t="s">
        <v>127</v>
      </c>
      <c r="T216" s="4" t="s">
        <v>10812</v>
      </c>
      <c r="U216" s="4" t="s">
        <v>10374</v>
      </c>
      <c r="V216" s="4" t="s">
        <v>10375</v>
      </c>
      <c r="W216" s="4" t="s">
        <v>131</v>
      </c>
      <c r="X216" s="4" t="s">
        <v>10376</v>
      </c>
      <c r="Y216" s="4" t="s">
        <v>10377</v>
      </c>
      <c r="Z216" s="4" t="s">
        <v>134</v>
      </c>
      <c r="AA216" s="4" t="s">
        <v>135</v>
      </c>
      <c r="AB216" s="4" t="s">
        <v>136</v>
      </c>
      <c r="AC216" s="4" t="s">
        <v>137</v>
      </c>
      <c r="AD216" s="4" t="s">
        <v>10378</v>
      </c>
      <c r="AE216" s="4" t="s">
        <v>140</v>
      </c>
      <c r="AF216" s="4" t="s">
        <v>116</v>
      </c>
      <c r="AG216" s="4" t="s">
        <v>12284</v>
      </c>
      <c r="AH216" s="4" t="s">
        <v>76</v>
      </c>
      <c r="AI216" s="4" t="s">
        <v>3002</v>
      </c>
      <c r="AJ216" s="4" t="s">
        <v>3111</v>
      </c>
      <c r="AK216" s="4" t="s">
        <v>12285</v>
      </c>
      <c r="AL216" s="4" t="s">
        <v>12286</v>
      </c>
      <c r="AM216" s="4" t="s">
        <v>12287</v>
      </c>
      <c r="AN216" s="4" t="s">
        <v>12288</v>
      </c>
      <c r="AO216" s="4" t="s">
        <v>12289</v>
      </c>
      <c r="AP216" s="4" t="s">
        <v>12290</v>
      </c>
      <c r="AQ216" s="4" t="s">
        <v>12291</v>
      </c>
      <c r="AR216" s="4" t="s">
        <v>12292</v>
      </c>
      <c r="AS216" s="4" t="s">
        <v>12293</v>
      </c>
      <c r="AT216" s="4" t="s">
        <v>12294</v>
      </c>
      <c r="AU216" s="4" t="s">
        <v>12295</v>
      </c>
      <c r="AV216" s="4" t="s">
        <v>12296</v>
      </c>
      <c r="AW216" s="4" t="s">
        <v>12297</v>
      </c>
      <c r="AX216" s="4" t="s">
        <v>12298</v>
      </c>
      <c r="AY216" s="4" t="s">
        <v>12299</v>
      </c>
      <c r="AZ216" s="4" t="s">
        <v>12300</v>
      </c>
      <c r="BA216" s="4" t="s">
        <v>12301</v>
      </c>
      <c r="BB216" s="4" t="s">
        <v>12302</v>
      </c>
      <c r="BC216" s="4" t="s">
        <v>12303</v>
      </c>
      <c r="BD216" s="4" t="s">
        <v>12304</v>
      </c>
      <c r="BE216" s="4" t="s">
        <v>12305</v>
      </c>
      <c r="BF216" s="4" t="s">
        <v>12306</v>
      </c>
      <c r="BG216" s="4" t="s">
        <v>12307</v>
      </c>
      <c r="BH216" s="4" t="s">
        <v>12308</v>
      </c>
      <c r="BI216" s="4" t="s">
        <v>12309</v>
      </c>
      <c r="BJ216" s="4" t="s">
        <v>8336</v>
      </c>
      <c r="BK216" s="4" t="s">
        <v>3662</v>
      </c>
      <c r="BL216" s="4" t="s">
        <v>12310</v>
      </c>
      <c r="BM216" s="4" t="s">
        <v>3667</v>
      </c>
      <c r="BN216" s="4" t="s">
        <v>12311</v>
      </c>
      <c r="BO216" s="4" t="s">
        <v>12312</v>
      </c>
      <c r="BP216" s="4" t="s">
        <v>12313</v>
      </c>
      <c r="BQ216" s="4" t="s">
        <v>116</v>
      </c>
    </row>
    <row r="217" spans="1:69" ht="15" x14ac:dyDescent="0.2">
      <c r="A217" s="4" t="s">
        <v>12314</v>
      </c>
      <c r="B217" s="4" t="s">
        <v>112</v>
      </c>
      <c r="C217" s="35">
        <v>20241220</v>
      </c>
      <c r="D217" s="4" t="s">
        <v>12315</v>
      </c>
      <c r="E217" s="4" t="s">
        <v>12316</v>
      </c>
      <c r="F217" s="4" t="s">
        <v>12317</v>
      </c>
      <c r="G217" s="4" t="s">
        <v>116</v>
      </c>
      <c r="H217" s="4" t="s">
        <v>12318</v>
      </c>
      <c r="I217" s="4" t="s">
        <v>12319</v>
      </c>
      <c r="J217" s="35">
        <v>25745</v>
      </c>
      <c r="K217" s="11" t="s">
        <v>112</v>
      </c>
      <c r="L217" s="4" t="s">
        <v>122</v>
      </c>
      <c r="M217" s="4" t="s">
        <v>122</v>
      </c>
      <c r="N217" s="4" t="s">
        <v>12320</v>
      </c>
      <c r="O217" s="4" t="s">
        <v>116</v>
      </c>
      <c r="P217" s="4" t="s">
        <v>126</v>
      </c>
      <c r="Q217" s="4" t="s">
        <v>112</v>
      </c>
      <c r="R217" s="35">
        <v>2017</v>
      </c>
      <c r="S217" s="4" t="s">
        <v>127</v>
      </c>
      <c r="T217" s="4" t="s">
        <v>10449</v>
      </c>
      <c r="U217" s="4" t="s">
        <v>10374</v>
      </c>
      <c r="V217" s="4" t="s">
        <v>10375</v>
      </c>
      <c r="W217" s="4" t="s">
        <v>131</v>
      </c>
      <c r="X217" s="4" t="s">
        <v>10376</v>
      </c>
      <c r="Y217" s="4" t="s">
        <v>10377</v>
      </c>
      <c r="Z217" s="4" t="s">
        <v>134</v>
      </c>
      <c r="AA217" s="4" t="s">
        <v>135</v>
      </c>
      <c r="AB217" s="4" t="s">
        <v>136</v>
      </c>
      <c r="AC217" s="4" t="s">
        <v>137</v>
      </c>
      <c r="AD217" s="4" t="s">
        <v>10378</v>
      </c>
      <c r="AE217" s="4" t="s">
        <v>140</v>
      </c>
      <c r="AF217" s="4" t="s">
        <v>116</v>
      </c>
      <c r="AG217" s="4" t="s">
        <v>12321</v>
      </c>
      <c r="AH217" s="4" t="s">
        <v>76</v>
      </c>
      <c r="AI217" s="4" t="s">
        <v>8626</v>
      </c>
      <c r="AJ217" s="4" t="s">
        <v>2203</v>
      </c>
      <c r="AK217" s="4" t="s">
        <v>2204</v>
      </c>
      <c r="AL217" s="4" t="s">
        <v>2205</v>
      </c>
      <c r="AM217" s="4" t="s">
        <v>2206</v>
      </c>
      <c r="AN217" s="4" t="s">
        <v>2825</v>
      </c>
      <c r="AO217" s="4" t="s">
        <v>2207</v>
      </c>
      <c r="AP217" s="4" t="s">
        <v>2214</v>
      </c>
      <c r="AQ217" s="4" t="s">
        <v>2215</v>
      </c>
      <c r="AR217" s="4" t="s">
        <v>184</v>
      </c>
      <c r="AS217" s="4" t="s">
        <v>3660</v>
      </c>
      <c r="AT217" s="4" t="s">
        <v>3661</v>
      </c>
      <c r="AU217" s="4" t="s">
        <v>3662</v>
      </c>
      <c r="AV217" s="4" t="s">
        <v>3662</v>
      </c>
      <c r="AW217" s="4" t="s">
        <v>3664</v>
      </c>
      <c r="AX217" s="4" t="s">
        <v>3665</v>
      </c>
      <c r="AY217" s="4" t="s">
        <v>3666</v>
      </c>
      <c r="AZ217" s="4" t="s">
        <v>3667</v>
      </c>
      <c r="BA217" s="4" t="s">
        <v>10648</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12322</v>
      </c>
      <c r="B218" s="4" t="s">
        <v>112</v>
      </c>
      <c r="C218" s="35">
        <v>20241220</v>
      </c>
      <c r="D218" s="4" t="s">
        <v>7276</v>
      </c>
      <c r="E218" s="4" t="s">
        <v>12323</v>
      </c>
      <c r="F218" s="4" t="s">
        <v>9383</v>
      </c>
      <c r="G218" s="4" t="s">
        <v>116</v>
      </c>
      <c r="H218" s="4" t="s">
        <v>7280</v>
      </c>
      <c r="I218" s="4" t="s">
        <v>12324</v>
      </c>
      <c r="J218" s="35">
        <v>25908</v>
      </c>
      <c r="K218" s="11" t="s">
        <v>112</v>
      </c>
      <c r="L218" s="4" t="s">
        <v>122</v>
      </c>
      <c r="M218" s="4" t="s">
        <v>122</v>
      </c>
      <c r="N218" s="4" t="s">
        <v>12325</v>
      </c>
      <c r="O218" s="4" t="s">
        <v>116</v>
      </c>
      <c r="P218" s="4" t="s">
        <v>126</v>
      </c>
      <c r="Q218" s="4" t="s">
        <v>112</v>
      </c>
      <c r="R218" s="35">
        <v>2017</v>
      </c>
      <c r="S218" s="4" t="s">
        <v>127</v>
      </c>
      <c r="T218" s="4" t="s">
        <v>10464</v>
      </c>
      <c r="U218" s="4" t="s">
        <v>10374</v>
      </c>
      <c r="V218" s="4" t="s">
        <v>10375</v>
      </c>
      <c r="W218" s="4" t="s">
        <v>131</v>
      </c>
      <c r="X218" s="4" t="s">
        <v>10376</v>
      </c>
      <c r="Y218" s="4" t="s">
        <v>10377</v>
      </c>
      <c r="Z218" s="4" t="s">
        <v>134</v>
      </c>
      <c r="AA218" s="4" t="s">
        <v>135</v>
      </c>
      <c r="AB218" s="4" t="s">
        <v>136</v>
      </c>
      <c r="AC218" s="4" t="s">
        <v>137</v>
      </c>
      <c r="AD218" s="4" t="s">
        <v>10378</v>
      </c>
      <c r="AE218" s="4" t="s">
        <v>140</v>
      </c>
      <c r="AF218" s="4" t="s">
        <v>116</v>
      </c>
      <c r="AG218" s="4" t="s">
        <v>12326</v>
      </c>
      <c r="AH218" s="4" t="s">
        <v>76</v>
      </c>
      <c r="AI218" s="4" t="s">
        <v>8455</v>
      </c>
      <c r="AJ218" s="4" t="s">
        <v>12327</v>
      </c>
      <c r="AK218" s="4" t="s">
        <v>12328</v>
      </c>
      <c r="AL218" s="4" t="s">
        <v>12329</v>
      </c>
      <c r="AM218" s="4" t="s">
        <v>12330</v>
      </c>
      <c r="AN218" s="4" t="s">
        <v>12331</v>
      </c>
      <c r="AO218" s="4" t="s">
        <v>3660</v>
      </c>
      <c r="AP218" s="4" t="s">
        <v>3661</v>
      </c>
      <c r="AQ218" s="4" t="s">
        <v>3662</v>
      </c>
      <c r="AR218" s="4" t="s">
        <v>5431</v>
      </c>
      <c r="AS218" s="4" t="s">
        <v>3664</v>
      </c>
      <c r="AT218" s="4" t="s">
        <v>3665</v>
      </c>
      <c r="AU218" s="4" t="s">
        <v>3666</v>
      </c>
      <c r="AV218" s="4" t="s">
        <v>3667</v>
      </c>
      <c r="AW218" s="4" t="s">
        <v>12332</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12333</v>
      </c>
      <c r="B219" s="4" t="s">
        <v>112</v>
      </c>
      <c r="C219" s="35">
        <v>20241220</v>
      </c>
      <c r="D219" s="4" t="s">
        <v>7276</v>
      </c>
      <c r="E219" s="4" t="s">
        <v>12334</v>
      </c>
      <c r="F219" s="4" t="s">
        <v>9383</v>
      </c>
      <c r="G219" s="4" t="s">
        <v>116</v>
      </c>
      <c r="H219" s="4" t="s">
        <v>7280</v>
      </c>
      <c r="I219" s="4" t="s">
        <v>12335</v>
      </c>
      <c r="J219" s="35">
        <v>21723</v>
      </c>
      <c r="K219" s="11" t="s">
        <v>112</v>
      </c>
      <c r="L219" s="4" t="s">
        <v>122</v>
      </c>
      <c r="M219" s="4" t="s">
        <v>122</v>
      </c>
      <c r="N219" s="4" t="s">
        <v>12336</v>
      </c>
      <c r="O219" s="4" t="s">
        <v>116</v>
      </c>
      <c r="P219" s="4" t="s">
        <v>126</v>
      </c>
      <c r="Q219" s="4" t="s">
        <v>112</v>
      </c>
      <c r="R219" s="35">
        <v>2017</v>
      </c>
      <c r="S219" s="4" t="s">
        <v>127</v>
      </c>
      <c r="T219" s="4" t="s">
        <v>10464</v>
      </c>
      <c r="U219" s="4" t="s">
        <v>10374</v>
      </c>
      <c r="V219" s="4" t="s">
        <v>10375</v>
      </c>
      <c r="W219" s="4" t="s">
        <v>131</v>
      </c>
      <c r="X219" s="4" t="s">
        <v>10376</v>
      </c>
      <c r="Y219" s="4" t="s">
        <v>10377</v>
      </c>
      <c r="Z219" s="4" t="s">
        <v>134</v>
      </c>
      <c r="AA219" s="4" t="s">
        <v>135</v>
      </c>
      <c r="AB219" s="4" t="s">
        <v>136</v>
      </c>
      <c r="AC219" s="4" t="s">
        <v>137</v>
      </c>
      <c r="AD219" s="4" t="s">
        <v>10378</v>
      </c>
      <c r="AE219" s="4" t="s">
        <v>140</v>
      </c>
      <c r="AF219" s="4" t="s">
        <v>116</v>
      </c>
      <c r="AG219" s="4" t="s">
        <v>12337</v>
      </c>
      <c r="AH219" s="4" t="s">
        <v>76</v>
      </c>
      <c r="AI219" s="4" t="s">
        <v>1610</v>
      </c>
      <c r="AJ219" s="4" t="s">
        <v>1611</v>
      </c>
      <c r="AK219" s="4" t="s">
        <v>12338</v>
      </c>
      <c r="AL219" s="4" t="s">
        <v>12339</v>
      </c>
      <c r="AM219" s="4" t="s">
        <v>1526</v>
      </c>
      <c r="AN219" s="4" t="s">
        <v>12340</v>
      </c>
      <c r="AO219" s="4" t="s">
        <v>7592</v>
      </c>
      <c r="AP219" s="4" t="s">
        <v>12341</v>
      </c>
      <c r="AQ219" s="4" t="s">
        <v>12342</v>
      </c>
      <c r="AR219" s="4" t="s">
        <v>8429</v>
      </c>
      <c r="AS219" s="4" t="s">
        <v>4747</v>
      </c>
      <c r="AT219" s="4" t="s">
        <v>3660</v>
      </c>
      <c r="AU219" s="4" t="s">
        <v>3661</v>
      </c>
      <c r="AV219" s="4" t="s">
        <v>3662</v>
      </c>
      <c r="AW219" s="4" t="s">
        <v>5431</v>
      </c>
      <c r="AX219" s="4" t="s">
        <v>3664</v>
      </c>
      <c r="AY219" s="4" t="s">
        <v>3665</v>
      </c>
      <c r="AZ219" s="4" t="s">
        <v>12343</v>
      </c>
      <c r="BA219" s="4" t="s">
        <v>3666</v>
      </c>
      <c r="BB219" s="4" t="s">
        <v>3667</v>
      </c>
      <c r="BC219" s="4" t="s">
        <v>11611</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12344</v>
      </c>
      <c r="B220" s="4" t="s">
        <v>112</v>
      </c>
      <c r="C220" s="35">
        <v>20241220</v>
      </c>
      <c r="D220" s="4" t="s">
        <v>7168</v>
      </c>
      <c r="E220" s="4" t="s">
        <v>12345</v>
      </c>
      <c r="F220" s="4" t="s">
        <v>2127</v>
      </c>
      <c r="G220" s="4" t="s">
        <v>116</v>
      </c>
      <c r="H220" s="4" t="s">
        <v>2128</v>
      </c>
      <c r="I220" s="4" t="s">
        <v>12346</v>
      </c>
      <c r="J220" s="35">
        <v>71035</v>
      </c>
      <c r="K220" s="11" t="s">
        <v>112</v>
      </c>
      <c r="L220" s="4" t="s">
        <v>122</v>
      </c>
      <c r="M220" s="4" t="s">
        <v>122</v>
      </c>
      <c r="N220" s="4" t="s">
        <v>12347</v>
      </c>
      <c r="O220" s="4" t="s">
        <v>116</v>
      </c>
      <c r="P220" s="4" t="s">
        <v>126</v>
      </c>
      <c r="Q220" s="4" t="s">
        <v>112</v>
      </c>
      <c r="R220" s="35">
        <v>2017</v>
      </c>
      <c r="S220" s="4" t="s">
        <v>127</v>
      </c>
      <c r="T220" s="4" t="s">
        <v>10464</v>
      </c>
      <c r="U220" s="4" t="s">
        <v>10374</v>
      </c>
      <c r="V220" s="4" t="s">
        <v>10375</v>
      </c>
      <c r="W220" s="4" t="s">
        <v>131</v>
      </c>
      <c r="X220" s="4" t="s">
        <v>10376</v>
      </c>
      <c r="Y220" s="4" t="s">
        <v>10377</v>
      </c>
      <c r="Z220" s="4" t="s">
        <v>134</v>
      </c>
      <c r="AA220" s="4" t="s">
        <v>135</v>
      </c>
      <c r="AB220" s="4" t="s">
        <v>136</v>
      </c>
      <c r="AC220" s="4" t="s">
        <v>137</v>
      </c>
      <c r="AD220" s="4" t="s">
        <v>10378</v>
      </c>
      <c r="AE220" s="4" t="s">
        <v>140</v>
      </c>
      <c r="AF220" s="4" t="s">
        <v>116</v>
      </c>
      <c r="AG220" s="4" t="s">
        <v>12348</v>
      </c>
      <c r="AH220" s="4" t="s">
        <v>76</v>
      </c>
      <c r="AI220" s="4" t="s">
        <v>12349</v>
      </c>
      <c r="AJ220" s="4" t="s">
        <v>2132</v>
      </c>
      <c r="AK220" s="4" t="s">
        <v>12350</v>
      </c>
      <c r="AL220" s="4" t="s">
        <v>12351</v>
      </c>
      <c r="AM220" s="4" t="s">
        <v>12352</v>
      </c>
      <c r="AN220" s="4" t="s">
        <v>12353</v>
      </c>
      <c r="AO220" s="4" t="s">
        <v>12354</v>
      </c>
      <c r="AP220" s="4" t="s">
        <v>12355</v>
      </c>
      <c r="AQ220" s="4" t="s">
        <v>12356</v>
      </c>
      <c r="AR220" s="4" t="s">
        <v>12357</v>
      </c>
      <c r="AS220" s="4" t="s">
        <v>3660</v>
      </c>
      <c r="AT220" s="4" t="s">
        <v>3661</v>
      </c>
      <c r="AU220" s="4" t="s">
        <v>3662</v>
      </c>
      <c r="AV220" s="4" t="s">
        <v>5431</v>
      </c>
      <c r="AW220" s="4" t="s">
        <v>3664</v>
      </c>
      <c r="AX220" s="4" t="s">
        <v>3665</v>
      </c>
      <c r="AY220" s="4" t="s">
        <v>3666</v>
      </c>
      <c r="AZ220" s="4" t="s">
        <v>3667</v>
      </c>
      <c r="BA220" s="4" t="s">
        <v>12358</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12359</v>
      </c>
      <c r="B221" s="4" t="s">
        <v>112</v>
      </c>
      <c r="C221" s="35">
        <v>20241220</v>
      </c>
      <c r="D221" s="4" t="s">
        <v>6176</v>
      </c>
      <c r="E221" s="4" t="s">
        <v>12360</v>
      </c>
      <c r="F221" s="4" t="s">
        <v>4964</v>
      </c>
      <c r="G221" s="4" t="s">
        <v>116</v>
      </c>
      <c r="H221" s="4" t="s">
        <v>1278</v>
      </c>
      <c r="I221" s="4" t="s">
        <v>12361</v>
      </c>
      <c r="J221" s="35">
        <v>35310</v>
      </c>
      <c r="K221" s="11" t="s">
        <v>112</v>
      </c>
      <c r="L221" s="4" t="s">
        <v>122</v>
      </c>
      <c r="M221" s="4" t="s">
        <v>122</v>
      </c>
      <c r="N221" s="4" t="s">
        <v>12362</v>
      </c>
      <c r="O221" s="4" t="s">
        <v>116</v>
      </c>
      <c r="P221" s="4" t="s">
        <v>126</v>
      </c>
      <c r="Q221" s="4" t="s">
        <v>112</v>
      </c>
      <c r="R221" s="35">
        <v>2017</v>
      </c>
      <c r="S221" s="4" t="s">
        <v>127</v>
      </c>
      <c r="T221" s="4" t="s">
        <v>10464</v>
      </c>
      <c r="U221" s="4" t="s">
        <v>10374</v>
      </c>
      <c r="V221" s="4" t="s">
        <v>10375</v>
      </c>
      <c r="W221" s="4" t="s">
        <v>131</v>
      </c>
      <c r="X221" s="4" t="s">
        <v>10376</v>
      </c>
      <c r="Y221" s="4" t="s">
        <v>10377</v>
      </c>
      <c r="Z221" s="4" t="s">
        <v>134</v>
      </c>
      <c r="AA221" s="4" t="s">
        <v>135</v>
      </c>
      <c r="AB221" s="4" t="s">
        <v>136</v>
      </c>
      <c r="AC221" s="4" t="s">
        <v>137</v>
      </c>
      <c r="AD221" s="4" t="s">
        <v>10378</v>
      </c>
      <c r="AE221" s="4" t="s">
        <v>140</v>
      </c>
      <c r="AF221" s="4" t="s">
        <v>116</v>
      </c>
      <c r="AG221" s="4" t="s">
        <v>12363</v>
      </c>
      <c r="AH221" s="4" t="s">
        <v>76</v>
      </c>
      <c r="AI221" s="4" t="s">
        <v>1611</v>
      </c>
      <c r="AJ221" s="4" t="s">
        <v>12364</v>
      </c>
      <c r="AK221" s="4" t="s">
        <v>8002</v>
      </c>
      <c r="AL221" s="4" t="s">
        <v>4969</v>
      </c>
      <c r="AM221" s="4" t="s">
        <v>3281</v>
      </c>
      <c r="AN221" s="4" t="s">
        <v>12365</v>
      </c>
      <c r="AO221" s="4" t="s">
        <v>12366</v>
      </c>
      <c r="AP221" s="4" t="s">
        <v>3660</v>
      </c>
      <c r="AQ221" s="4" t="s">
        <v>3661</v>
      </c>
      <c r="AR221" s="4" t="s">
        <v>3662</v>
      </c>
      <c r="AS221" s="4" t="s">
        <v>5431</v>
      </c>
      <c r="AT221" s="4" t="s">
        <v>3664</v>
      </c>
      <c r="AU221" s="4" t="s">
        <v>3665</v>
      </c>
      <c r="AV221" s="4" t="s">
        <v>3666</v>
      </c>
      <c r="AW221" s="4" t="s">
        <v>3667</v>
      </c>
      <c r="AX221" s="4" t="s">
        <v>12367</v>
      </c>
      <c r="AY221" s="4" t="s">
        <v>10648</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12368</v>
      </c>
      <c r="B222" s="4" t="s">
        <v>112</v>
      </c>
      <c r="C222" s="35">
        <v>20241220</v>
      </c>
      <c r="D222" s="4" t="s">
        <v>6176</v>
      </c>
      <c r="E222" s="4" t="s">
        <v>12369</v>
      </c>
      <c r="F222" s="4" t="s">
        <v>4964</v>
      </c>
      <c r="G222" s="4" t="s">
        <v>116</v>
      </c>
      <c r="H222" s="4" t="s">
        <v>1278</v>
      </c>
      <c r="I222" s="4" t="s">
        <v>12370</v>
      </c>
      <c r="J222" s="35">
        <v>34222</v>
      </c>
      <c r="K222" s="11" t="s">
        <v>112</v>
      </c>
      <c r="L222" s="4" t="s">
        <v>122</v>
      </c>
      <c r="M222" s="4" t="s">
        <v>122</v>
      </c>
      <c r="N222" s="4" t="s">
        <v>12371</v>
      </c>
      <c r="O222" s="4" t="s">
        <v>116</v>
      </c>
      <c r="P222" s="4" t="s">
        <v>126</v>
      </c>
      <c r="Q222" s="4" t="s">
        <v>112</v>
      </c>
      <c r="R222" s="35">
        <v>2017</v>
      </c>
      <c r="S222" s="4" t="s">
        <v>127</v>
      </c>
      <c r="T222" s="4" t="s">
        <v>10464</v>
      </c>
      <c r="U222" s="4" t="s">
        <v>10374</v>
      </c>
      <c r="V222" s="4" t="s">
        <v>10375</v>
      </c>
      <c r="W222" s="4" t="s">
        <v>131</v>
      </c>
      <c r="X222" s="4" t="s">
        <v>10376</v>
      </c>
      <c r="Y222" s="4" t="s">
        <v>10377</v>
      </c>
      <c r="Z222" s="4" t="s">
        <v>134</v>
      </c>
      <c r="AA222" s="4" t="s">
        <v>135</v>
      </c>
      <c r="AB222" s="4" t="s">
        <v>136</v>
      </c>
      <c r="AC222" s="4" t="s">
        <v>137</v>
      </c>
      <c r="AD222" s="4" t="s">
        <v>10378</v>
      </c>
      <c r="AE222" s="4" t="s">
        <v>140</v>
      </c>
      <c r="AF222" s="4" t="s">
        <v>116</v>
      </c>
      <c r="AG222" s="4" t="s">
        <v>12372</v>
      </c>
      <c r="AH222" s="4" t="s">
        <v>76</v>
      </c>
      <c r="AI222" s="4" t="s">
        <v>1610</v>
      </c>
      <c r="AJ222" s="4" t="s">
        <v>1611</v>
      </c>
      <c r="AK222" s="4" t="s">
        <v>12373</v>
      </c>
      <c r="AL222" s="4" t="s">
        <v>12374</v>
      </c>
      <c r="AM222" s="4" t="s">
        <v>12364</v>
      </c>
      <c r="AN222" s="4" t="s">
        <v>8002</v>
      </c>
      <c r="AO222" s="4" t="s">
        <v>12375</v>
      </c>
      <c r="AP222" s="4" t="s">
        <v>12376</v>
      </c>
      <c r="AQ222" s="4" t="s">
        <v>12377</v>
      </c>
      <c r="AR222" s="4" t="s">
        <v>10696</v>
      </c>
      <c r="AS222" s="4" t="s">
        <v>7726</v>
      </c>
      <c r="AT222" s="4" t="s">
        <v>4975</v>
      </c>
      <c r="AU222" s="4" t="s">
        <v>3660</v>
      </c>
      <c r="AV222" s="4" t="s">
        <v>3661</v>
      </c>
      <c r="AW222" s="4" t="s">
        <v>3662</v>
      </c>
      <c r="AX222" s="4" t="s">
        <v>5431</v>
      </c>
      <c r="AY222" s="4" t="s">
        <v>3664</v>
      </c>
      <c r="AZ222" s="4" t="s">
        <v>3665</v>
      </c>
      <c r="BA222" s="4" t="s">
        <v>3666</v>
      </c>
      <c r="BB222" s="4" t="s">
        <v>3667</v>
      </c>
      <c r="BC222" s="4" t="s">
        <v>12031</v>
      </c>
      <c r="BD222" s="4" t="s">
        <v>10648</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12378</v>
      </c>
      <c r="B223" s="4" t="s">
        <v>112</v>
      </c>
      <c r="C223" s="35">
        <v>20241220</v>
      </c>
      <c r="D223" s="4" t="s">
        <v>12379</v>
      </c>
      <c r="E223" s="4" t="s">
        <v>12380</v>
      </c>
      <c r="F223" s="4" t="s">
        <v>6304</v>
      </c>
      <c r="G223" s="4" t="s">
        <v>116</v>
      </c>
      <c r="H223" s="4" t="s">
        <v>6305</v>
      </c>
      <c r="I223" s="4" t="s">
        <v>12381</v>
      </c>
      <c r="J223" s="35">
        <v>20930</v>
      </c>
      <c r="K223" s="11" t="s">
        <v>112</v>
      </c>
      <c r="L223" s="4" t="s">
        <v>122</v>
      </c>
      <c r="M223" s="4" t="s">
        <v>122</v>
      </c>
      <c r="N223" s="4" t="s">
        <v>12382</v>
      </c>
      <c r="O223" s="4" t="s">
        <v>116</v>
      </c>
      <c r="P223" s="4" t="s">
        <v>126</v>
      </c>
      <c r="Q223" s="4" t="s">
        <v>112</v>
      </c>
      <c r="R223" s="35">
        <v>2017</v>
      </c>
      <c r="S223" s="4" t="s">
        <v>127</v>
      </c>
      <c r="T223" s="4" t="s">
        <v>10464</v>
      </c>
      <c r="U223" s="4" t="s">
        <v>10374</v>
      </c>
      <c r="V223" s="4" t="s">
        <v>10375</v>
      </c>
      <c r="W223" s="4" t="s">
        <v>131</v>
      </c>
      <c r="X223" s="4" t="s">
        <v>10376</v>
      </c>
      <c r="Y223" s="4" t="s">
        <v>10377</v>
      </c>
      <c r="Z223" s="4" t="s">
        <v>134</v>
      </c>
      <c r="AA223" s="4" t="s">
        <v>135</v>
      </c>
      <c r="AB223" s="4" t="s">
        <v>136</v>
      </c>
      <c r="AC223" s="4" t="s">
        <v>137</v>
      </c>
      <c r="AD223" s="4" t="s">
        <v>10378</v>
      </c>
      <c r="AE223" s="4" t="s">
        <v>140</v>
      </c>
      <c r="AF223" s="4" t="s">
        <v>116</v>
      </c>
      <c r="AG223" s="4" t="s">
        <v>12383</v>
      </c>
      <c r="AH223" s="4" t="s">
        <v>76</v>
      </c>
      <c r="AI223" s="4" t="s">
        <v>1552</v>
      </c>
      <c r="AJ223" s="4" t="s">
        <v>12384</v>
      </c>
      <c r="AK223" s="4" t="s">
        <v>3660</v>
      </c>
      <c r="AL223" s="4" t="s">
        <v>3661</v>
      </c>
      <c r="AM223" s="4" t="s">
        <v>3662</v>
      </c>
      <c r="AN223" s="4" t="s">
        <v>5431</v>
      </c>
      <c r="AO223" s="4" t="s">
        <v>3664</v>
      </c>
      <c r="AP223" s="4" t="s">
        <v>4581</v>
      </c>
      <c r="AQ223" s="4" t="s">
        <v>3665</v>
      </c>
      <c r="AR223" s="4" t="s">
        <v>3666</v>
      </c>
      <c r="AS223" s="4" t="s">
        <v>3667</v>
      </c>
      <c r="AT223" s="4" t="s">
        <v>11798</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12385</v>
      </c>
      <c r="B224" s="4" t="s">
        <v>112</v>
      </c>
      <c r="C224" s="35">
        <v>20241220</v>
      </c>
      <c r="D224" s="4" t="s">
        <v>6314</v>
      </c>
      <c r="E224" s="4" t="s">
        <v>10851</v>
      </c>
      <c r="F224" s="4" t="s">
        <v>10852</v>
      </c>
      <c r="G224" s="4" t="s">
        <v>116</v>
      </c>
      <c r="H224" s="4" t="s">
        <v>10853</v>
      </c>
      <c r="I224" s="4" t="s">
        <v>12386</v>
      </c>
      <c r="J224" s="35">
        <v>24528</v>
      </c>
      <c r="K224" s="11" t="s">
        <v>112</v>
      </c>
      <c r="L224" s="4" t="s">
        <v>122</v>
      </c>
      <c r="M224" s="4" t="s">
        <v>122</v>
      </c>
      <c r="N224" s="4" t="s">
        <v>12387</v>
      </c>
      <c r="O224" s="4" t="s">
        <v>116</v>
      </c>
      <c r="P224" s="4" t="s">
        <v>126</v>
      </c>
      <c r="Q224" s="4" t="s">
        <v>112</v>
      </c>
      <c r="R224" s="35">
        <v>2017</v>
      </c>
      <c r="S224" s="4" t="s">
        <v>127</v>
      </c>
      <c r="T224" s="4" t="s">
        <v>10464</v>
      </c>
      <c r="U224" s="4" t="s">
        <v>10374</v>
      </c>
      <c r="V224" s="4" t="s">
        <v>10375</v>
      </c>
      <c r="W224" s="4" t="s">
        <v>131</v>
      </c>
      <c r="X224" s="4" t="s">
        <v>10376</v>
      </c>
      <c r="Y224" s="4" t="s">
        <v>10377</v>
      </c>
      <c r="Z224" s="4" t="s">
        <v>134</v>
      </c>
      <c r="AA224" s="4" t="s">
        <v>135</v>
      </c>
      <c r="AB224" s="4" t="s">
        <v>136</v>
      </c>
      <c r="AC224" s="4" t="s">
        <v>137</v>
      </c>
      <c r="AD224" s="4" t="s">
        <v>10378</v>
      </c>
      <c r="AE224" s="4" t="s">
        <v>140</v>
      </c>
      <c r="AF224" s="4" t="s">
        <v>116</v>
      </c>
      <c r="AG224" s="4" t="s">
        <v>12388</v>
      </c>
      <c r="AH224" s="4" t="s">
        <v>76</v>
      </c>
      <c r="AI224" s="4" t="s">
        <v>2133</v>
      </c>
      <c r="AJ224" s="4" t="s">
        <v>12389</v>
      </c>
      <c r="AK224" s="4" t="s">
        <v>12390</v>
      </c>
      <c r="AL224" s="4" t="s">
        <v>1285</v>
      </c>
      <c r="AM224" s="4" t="s">
        <v>12391</v>
      </c>
      <c r="AN224" s="4" t="s">
        <v>12392</v>
      </c>
      <c r="AO224" s="4" t="s">
        <v>12393</v>
      </c>
      <c r="AP224" s="4" t="s">
        <v>10860</v>
      </c>
      <c r="AQ224" s="4" t="s">
        <v>3660</v>
      </c>
      <c r="AR224" s="4" t="s">
        <v>3661</v>
      </c>
      <c r="AS224" s="4" t="s">
        <v>3662</v>
      </c>
      <c r="AT224" s="4" t="s">
        <v>5431</v>
      </c>
      <c r="AU224" s="4" t="s">
        <v>3664</v>
      </c>
      <c r="AV224" s="4" t="s">
        <v>3665</v>
      </c>
      <c r="AW224" s="4" t="s">
        <v>3666</v>
      </c>
      <c r="AX224" s="4" t="s">
        <v>3667</v>
      </c>
      <c r="AY224" s="4" t="s">
        <v>12394</v>
      </c>
      <c r="AZ224" s="4" t="s">
        <v>10648</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12395</v>
      </c>
      <c r="B225" s="4" t="s">
        <v>112</v>
      </c>
      <c r="C225" s="35">
        <v>20241220</v>
      </c>
      <c r="D225" s="4" t="s">
        <v>12396</v>
      </c>
      <c r="E225" s="4" t="s">
        <v>12397</v>
      </c>
      <c r="F225" s="4" t="s">
        <v>6304</v>
      </c>
      <c r="G225" s="4" t="s">
        <v>116</v>
      </c>
      <c r="H225" s="4" t="s">
        <v>6305</v>
      </c>
      <c r="I225" s="4" t="s">
        <v>12398</v>
      </c>
      <c r="J225" s="35">
        <v>20614</v>
      </c>
      <c r="K225" s="11" t="s">
        <v>112</v>
      </c>
      <c r="L225" s="4" t="s">
        <v>122</v>
      </c>
      <c r="M225" s="4" t="s">
        <v>122</v>
      </c>
      <c r="N225" s="4" t="s">
        <v>12399</v>
      </c>
      <c r="O225" s="4" t="s">
        <v>116</v>
      </c>
      <c r="P225" s="4" t="s">
        <v>126</v>
      </c>
      <c r="Q225" s="4" t="s">
        <v>112</v>
      </c>
      <c r="R225" s="35">
        <v>2017</v>
      </c>
      <c r="S225" s="4" t="s">
        <v>127</v>
      </c>
      <c r="T225" s="4" t="s">
        <v>10464</v>
      </c>
      <c r="U225" s="4" t="s">
        <v>10374</v>
      </c>
      <c r="V225" s="4" t="s">
        <v>10375</v>
      </c>
      <c r="W225" s="4" t="s">
        <v>131</v>
      </c>
      <c r="X225" s="4" t="s">
        <v>10376</v>
      </c>
      <c r="Y225" s="4" t="s">
        <v>10377</v>
      </c>
      <c r="Z225" s="4" t="s">
        <v>134</v>
      </c>
      <c r="AA225" s="4" t="s">
        <v>135</v>
      </c>
      <c r="AB225" s="4" t="s">
        <v>136</v>
      </c>
      <c r="AC225" s="4" t="s">
        <v>137</v>
      </c>
      <c r="AD225" s="4" t="s">
        <v>10378</v>
      </c>
      <c r="AE225" s="4" t="s">
        <v>140</v>
      </c>
      <c r="AF225" s="4" t="s">
        <v>116</v>
      </c>
      <c r="AG225" s="4" t="s">
        <v>12400</v>
      </c>
      <c r="AH225" s="4" t="s">
        <v>76</v>
      </c>
      <c r="AI225" s="4" t="s">
        <v>1552</v>
      </c>
      <c r="AJ225" s="4" t="s">
        <v>12401</v>
      </c>
      <c r="AK225" s="4" t="s">
        <v>12402</v>
      </c>
      <c r="AL225" s="4" t="s">
        <v>3411</v>
      </c>
      <c r="AM225" s="4" t="s">
        <v>3413</v>
      </c>
      <c r="AN225" s="4" t="s">
        <v>1554</v>
      </c>
      <c r="AO225" s="4" t="s">
        <v>3660</v>
      </c>
      <c r="AP225" s="4" t="s">
        <v>3661</v>
      </c>
      <c r="AQ225" s="4" t="s">
        <v>3662</v>
      </c>
      <c r="AR225" s="4" t="s">
        <v>5431</v>
      </c>
      <c r="AS225" s="4" t="s">
        <v>3664</v>
      </c>
      <c r="AT225" s="4" t="s">
        <v>3665</v>
      </c>
      <c r="AU225" s="4" t="s">
        <v>3666</v>
      </c>
      <c r="AV225" s="4" t="s">
        <v>3667</v>
      </c>
      <c r="AW225" s="4" t="s">
        <v>10648</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12403</v>
      </c>
      <c r="B226" s="4" t="s">
        <v>112</v>
      </c>
      <c r="C226" s="35">
        <v>20241220</v>
      </c>
      <c r="D226" s="4" t="s">
        <v>6330</v>
      </c>
      <c r="E226" s="4" t="s">
        <v>473</v>
      </c>
      <c r="F226" s="4" t="s">
        <v>12404</v>
      </c>
      <c r="G226" s="4" t="s">
        <v>116</v>
      </c>
      <c r="H226" s="4" t="s">
        <v>12405</v>
      </c>
      <c r="I226" s="4" t="s">
        <v>12406</v>
      </c>
      <c r="J226" s="35">
        <v>15601</v>
      </c>
      <c r="K226" s="11" t="s">
        <v>112</v>
      </c>
      <c r="L226" s="4" t="s">
        <v>122</v>
      </c>
      <c r="M226" s="4" t="s">
        <v>122</v>
      </c>
      <c r="N226" s="4" t="s">
        <v>12407</v>
      </c>
      <c r="O226" s="4" t="s">
        <v>116</v>
      </c>
      <c r="P226" s="4" t="s">
        <v>126</v>
      </c>
      <c r="Q226" s="4" t="s">
        <v>112</v>
      </c>
      <c r="R226" s="35">
        <v>2017</v>
      </c>
      <c r="S226" s="4" t="s">
        <v>127</v>
      </c>
      <c r="T226" s="4" t="s">
        <v>10464</v>
      </c>
      <c r="U226" s="4" t="s">
        <v>10374</v>
      </c>
      <c r="V226" s="4" t="s">
        <v>10375</v>
      </c>
      <c r="W226" s="4" t="s">
        <v>131</v>
      </c>
      <c r="X226" s="4" t="s">
        <v>10376</v>
      </c>
      <c r="Y226" s="4" t="s">
        <v>10377</v>
      </c>
      <c r="Z226" s="4" t="s">
        <v>134</v>
      </c>
      <c r="AA226" s="4" t="s">
        <v>135</v>
      </c>
      <c r="AB226" s="4" t="s">
        <v>136</v>
      </c>
      <c r="AC226" s="4" t="s">
        <v>137</v>
      </c>
      <c r="AD226" s="4" t="s">
        <v>10378</v>
      </c>
      <c r="AE226" s="4" t="s">
        <v>140</v>
      </c>
      <c r="AF226" s="4" t="s">
        <v>116</v>
      </c>
      <c r="AG226" s="4" t="s">
        <v>12408</v>
      </c>
      <c r="AH226" s="4" t="s">
        <v>76</v>
      </c>
      <c r="AI226" s="4" t="s">
        <v>5007</v>
      </c>
      <c r="AJ226" s="4" t="s">
        <v>681</v>
      </c>
      <c r="AK226" s="4" t="s">
        <v>12409</v>
      </c>
      <c r="AL226" s="4" t="s">
        <v>12410</v>
      </c>
      <c r="AM226" s="4" t="s">
        <v>1834</v>
      </c>
      <c r="AN226" s="4" t="s">
        <v>12411</v>
      </c>
      <c r="AO226" s="4" t="s">
        <v>12412</v>
      </c>
      <c r="AP226" s="4" t="s">
        <v>1285</v>
      </c>
      <c r="AQ226" s="4" t="s">
        <v>12413</v>
      </c>
      <c r="AR226" s="4" t="s">
        <v>3660</v>
      </c>
      <c r="AS226" s="4" t="s">
        <v>3661</v>
      </c>
      <c r="AT226" s="4" t="s">
        <v>3662</v>
      </c>
      <c r="AU226" s="4" t="s">
        <v>5431</v>
      </c>
      <c r="AV226" s="4" t="s">
        <v>3664</v>
      </c>
      <c r="AW226" s="4" t="s">
        <v>12414</v>
      </c>
      <c r="AX226" s="4" t="s">
        <v>3665</v>
      </c>
      <c r="AY226" s="4" t="s">
        <v>3666</v>
      </c>
      <c r="AZ226" s="4" t="s">
        <v>3667</v>
      </c>
      <c r="BA226" s="4" t="s">
        <v>2901</v>
      </c>
      <c r="BB226" s="4" t="s">
        <v>12415</v>
      </c>
      <c r="BC226" s="4" t="s">
        <v>712</v>
      </c>
      <c r="BD226" s="4" t="s">
        <v>10648</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12416</v>
      </c>
      <c r="B227" s="4" t="s">
        <v>112</v>
      </c>
      <c r="C227" s="35">
        <v>20241220</v>
      </c>
      <c r="D227" s="4" t="s">
        <v>12417</v>
      </c>
      <c r="E227" s="4" t="s">
        <v>12418</v>
      </c>
      <c r="F227" s="4" t="s">
        <v>12404</v>
      </c>
      <c r="G227" s="4" t="s">
        <v>116</v>
      </c>
      <c r="H227" s="4" t="s">
        <v>12405</v>
      </c>
      <c r="I227" s="4" t="s">
        <v>12419</v>
      </c>
      <c r="J227" s="35">
        <v>14257</v>
      </c>
      <c r="K227" s="11" t="s">
        <v>112</v>
      </c>
      <c r="L227" s="4" t="s">
        <v>122</v>
      </c>
      <c r="M227" s="4" t="s">
        <v>122</v>
      </c>
      <c r="N227" s="4" t="s">
        <v>12420</v>
      </c>
      <c r="O227" s="4" t="s">
        <v>116</v>
      </c>
      <c r="P227" s="4" t="s">
        <v>126</v>
      </c>
      <c r="Q227" s="4" t="s">
        <v>112</v>
      </c>
      <c r="R227" s="35">
        <v>2017</v>
      </c>
      <c r="S227" s="4" t="s">
        <v>127</v>
      </c>
      <c r="T227" s="4" t="s">
        <v>10464</v>
      </c>
      <c r="U227" s="4" t="s">
        <v>10374</v>
      </c>
      <c r="V227" s="4" t="s">
        <v>10375</v>
      </c>
      <c r="W227" s="4" t="s">
        <v>131</v>
      </c>
      <c r="X227" s="4" t="s">
        <v>10376</v>
      </c>
      <c r="Y227" s="4" t="s">
        <v>10377</v>
      </c>
      <c r="Z227" s="4" t="s">
        <v>134</v>
      </c>
      <c r="AA227" s="4" t="s">
        <v>135</v>
      </c>
      <c r="AB227" s="4" t="s">
        <v>136</v>
      </c>
      <c r="AC227" s="4" t="s">
        <v>137</v>
      </c>
      <c r="AD227" s="4" t="s">
        <v>10378</v>
      </c>
      <c r="AE227" s="4" t="s">
        <v>140</v>
      </c>
      <c r="AF227" s="4" t="s">
        <v>116</v>
      </c>
      <c r="AG227" s="4" t="s">
        <v>12421</v>
      </c>
      <c r="AH227" s="4" t="s">
        <v>76</v>
      </c>
      <c r="AI227" s="4" t="s">
        <v>12422</v>
      </c>
      <c r="AJ227" s="4" t="s">
        <v>12423</v>
      </c>
      <c r="AK227" s="4" t="s">
        <v>535</v>
      </c>
      <c r="AL227" s="4" t="s">
        <v>12424</v>
      </c>
      <c r="AM227" s="4" t="s">
        <v>12425</v>
      </c>
      <c r="AN227" s="4" t="s">
        <v>401</v>
      </c>
      <c r="AO227" s="4" t="s">
        <v>12426</v>
      </c>
      <c r="AP227" s="4" t="s">
        <v>12427</v>
      </c>
      <c r="AQ227" s="4" t="s">
        <v>12428</v>
      </c>
      <c r="AR227" s="4" t="s">
        <v>12429</v>
      </c>
      <c r="AS227" s="4" t="s">
        <v>12430</v>
      </c>
      <c r="AT227" s="4" t="s">
        <v>3660</v>
      </c>
      <c r="AU227" s="4" t="s">
        <v>3661</v>
      </c>
      <c r="AV227" s="4" t="s">
        <v>3662</v>
      </c>
      <c r="AW227" s="4" t="s">
        <v>5431</v>
      </c>
      <c r="AX227" s="4" t="s">
        <v>3664</v>
      </c>
      <c r="AY227" s="4" t="s">
        <v>3665</v>
      </c>
      <c r="AZ227" s="4" t="s">
        <v>3666</v>
      </c>
      <c r="BA227" s="4" t="s">
        <v>3667</v>
      </c>
      <c r="BB227" s="4" t="s">
        <v>6334</v>
      </c>
      <c r="BC227" s="4" t="s">
        <v>12431</v>
      </c>
      <c r="BD227" s="4" t="s">
        <v>10648</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12432</v>
      </c>
      <c r="B228" s="4" t="s">
        <v>112</v>
      </c>
      <c r="C228" s="35">
        <v>20241220</v>
      </c>
      <c r="D228" s="4" t="s">
        <v>12433</v>
      </c>
      <c r="E228" s="4" t="s">
        <v>12434</v>
      </c>
      <c r="F228" s="4" t="s">
        <v>12404</v>
      </c>
      <c r="G228" s="4" t="s">
        <v>116</v>
      </c>
      <c r="H228" s="4" t="s">
        <v>12405</v>
      </c>
      <c r="I228" s="4" t="s">
        <v>12435</v>
      </c>
      <c r="J228" s="35">
        <v>15145</v>
      </c>
      <c r="K228" s="11" t="s">
        <v>112</v>
      </c>
      <c r="L228" s="4" t="s">
        <v>122</v>
      </c>
      <c r="M228" s="4" t="s">
        <v>122</v>
      </c>
      <c r="N228" s="4" t="s">
        <v>12436</v>
      </c>
      <c r="O228" s="4" t="s">
        <v>116</v>
      </c>
      <c r="P228" s="4" t="s">
        <v>126</v>
      </c>
      <c r="Q228" s="4" t="s">
        <v>112</v>
      </c>
      <c r="R228" s="35">
        <v>2017</v>
      </c>
      <c r="S228" s="4" t="s">
        <v>127</v>
      </c>
      <c r="T228" s="4" t="s">
        <v>10464</v>
      </c>
      <c r="U228" s="4" t="s">
        <v>10374</v>
      </c>
      <c r="V228" s="4" t="s">
        <v>10375</v>
      </c>
      <c r="W228" s="4" t="s">
        <v>131</v>
      </c>
      <c r="X228" s="4" t="s">
        <v>10376</v>
      </c>
      <c r="Y228" s="4" t="s">
        <v>10377</v>
      </c>
      <c r="Z228" s="4" t="s">
        <v>134</v>
      </c>
      <c r="AA228" s="4" t="s">
        <v>135</v>
      </c>
      <c r="AB228" s="4" t="s">
        <v>136</v>
      </c>
      <c r="AC228" s="4" t="s">
        <v>137</v>
      </c>
      <c r="AD228" s="4" t="s">
        <v>10378</v>
      </c>
      <c r="AE228" s="4" t="s">
        <v>140</v>
      </c>
      <c r="AF228" s="4" t="s">
        <v>116</v>
      </c>
      <c r="AG228" s="4" t="s">
        <v>12437</v>
      </c>
      <c r="AH228" s="4" t="s">
        <v>76</v>
      </c>
      <c r="AI228" s="4" t="s">
        <v>12438</v>
      </c>
      <c r="AJ228" s="4" t="s">
        <v>12439</v>
      </c>
      <c r="AK228" s="4" t="s">
        <v>12440</v>
      </c>
      <c r="AL228" s="4" t="s">
        <v>12441</v>
      </c>
      <c r="AM228" s="4" t="s">
        <v>12442</v>
      </c>
      <c r="AN228" s="4" t="s">
        <v>12443</v>
      </c>
      <c r="AO228" s="4" t="s">
        <v>12444</v>
      </c>
      <c r="AP228" s="4" t="s">
        <v>3988</v>
      </c>
      <c r="AQ228" s="4" t="s">
        <v>3660</v>
      </c>
      <c r="AR228" s="4" t="s">
        <v>3661</v>
      </c>
      <c r="AS228" s="4" t="s">
        <v>3662</v>
      </c>
      <c r="AT228" s="4" t="s">
        <v>5431</v>
      </c>
      <c r="AU228" s="4" t="s">
        <v>3664</v>
      </c>
      <c r="AV228" s="4" t="s">
        <v>3665</v>
      </c>
      <c r="AW228" s="4" t="s">
        <v>3667</v>
      </c>
      <c r="AX228" s="4" t="s">
        <v>6334</v>
      </c>
      <c r="AY228" s="4" t="s">
        <v>12445</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12446</v>
      </c>
      <c r="B229" s="4" t="s">
        <v>112</v>
      </c>
      <c r="C229" s="35">
        <v>20241220</v>
      </c>
      <c r="D229" s="4" t="s">
        <v>12447</v>
      </c>
      <c r="E229" s="4" t="s">
        <v>12448</v>
      </c>
      <c r="F229" s="4" t="s">
        <v>12449</v>
      </c>
      <c r="G229" s="4" t="s">
        <v>116</v>
      </c>
      <c r="H229" s="4" t="s">
        <v>12450</v>
      </c>
      <c r="I229" s="4" t="s">
        <v>12451</v>
      </c>
      <c r="J229" s="35">
        <v>21223</v>
      </c>
      <c r="K229" s="11" t="s">
        <v>112</v>
      </c>
      <c r="L229" s="4" t="s">
        <v>122</v>
      </c>
      <c r="M229" s="4" t="s">
        <v>122</v>
      </c>
      <c r="N229" s="4" t="s">
        <v>12452</v>
      </c>
      <c r="O229" s="4" t="s">
        <v>116</v>
      </c>
      <c r="P229" s="4" t="s">
        <v>126</v>
      </c>
      <c r="Q229" s="4" t="s">
        <v>112</v>
      </c>
      <c r="R229" s="35">
        <v>2017</v>
      </c>
      <c r="S229" s="4" t="s">
        <v>127</v>
      </c>
      <c r="T229" s="4" t="s">
        <v>10464</v>
      </c>
      <c r="U229" s="4" t="s">
        <v>10374</v>
      </c>
      <c r="V229" s="4" t="s">
        <v>10375</v>
      </c>
      <c r="W229" s="4" t="s">
        <v>131</v>
      </c>
      <c r="X229" s="4" t="s">
        <v>10376</v>
      </c>
      <c r="Y229" s="4" t="s">
        <v>10377</v>
      </c>
      <c r="Z229" s="4" t="s">
        <v>134</v>
      </c>
      <c r="AA229" s="4" t="s">
        <v>135</v>
      </c>
      <c r="AB229" s="4" t="s">
        <v>136</v>
      </c>
      <c r="AC229" s="4" t="s">
        <v>137</v>
      </c>
      <c r="AD229" s="4" t="s">
        <v>10378</v>
      </c>
      <c r="AE229" s="4" t="s">
        <v>140</v>
      </c>
      <c r="AF229" s="4" t="s">
        <v>116</v>
      </c>
      <c r="AG229" s="4" t="s">
        <v>12453</v>
      </c>
      <c r="AH229" s="4" t="s">
        <v>76</v>
      </c>
      <c r="AI229" s="4" t="s">
        <v>12454</v>
      </c>
      <c r="AJ229" s="4" t="s">
        <v>12341</v>
      </c>
      <c r="AK229" s="4" t="s">
        <v>12455</v>
      </c>
      <c r="AL229" s="4" t="s">
        <v>3660</v>
      </c>
      <c r="AM229" s="4" t="s">
        <v>3661</v>
      </c>
      <c r="AN229" s="4" t="s">
        <v>3662</v>
      </c>
      <c r="AO229" s="4" t="s">
        <v>5431</v>
      </c>
      <c r="AP229" s="4" t="s">
        <v>3664</v>
      </c>
      <c r="AQ229" s="4" t="s">
        <v>3665</v>
      </c>
      <c r="AR229" s="4" t="s">
        <v>3666</v>
      </c>
      <c r="AS229" s="4" t="s">
        <v>3667</v>
      </c>
      <c r="AT229" s="4" t="s">
        <v>10648</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12456</v>
      </c>
      <c r="B230" s="4" t="s">
        <v>112</v>
      </c>
      <c r="C230" s="35">
        <v>20241220</v>
      </c>
      <c r="D230" s="4" t="s">
        <v>12457</v>
      </c>
      <c r="E230" s="4" t="s">
        <v>12458</v>
      </c>
      <c r="F230" s="4" t="s">
        <v>6304</v>
      </c>
      <c r="G230" s="4" t="s">
        <v>116</v>
      </c>
      <c r="H230" s="4" t="s">
        <v>6305</v>
      </c>
      <c r="I230" s="4" t="s">
        <v>12459</v>
      </c>
      <c r="J230" s="35">
        <v>14029</v>
      </c>
      <c r="K230" s="11" t="s">
        <v>112</v>
      </c>
      <c r="L230" s="4" t="s">
        <v>122</v>
      </c>
      <c r="M230" s="4" t="s">
        <v>122</v>
      </c>
      <c r="N230" s="4" t="s">
        <v>12460</v>
      </c>
      <c r="O230" s="4" t="s">
        <v>116</v>
      </c>
      <c r="P230" s="4" t="s">
        <v>126</v>
      </c>
      <c r="Q230" s="4" t="s">
        <v>112</v>
      </c>
      <c r="R230" s="35">
        <v>2017</v>
      </c>
      <c r="S230" s="4" t="s">
        <v>127</v>
      </c>
      <c r="T230" s="4" t="s">
        <v>10464</v>
      </c>
      <c r="U230" s="4" t="s">
        <v>10374</v>
      </c>
      <c r="V230" s="4" t="s">
        <v>10375</v>
      </c>
      <c r="W230" s="4" t="s">
        <v>131</v>
      </c>
      <c r="X230" s="4" t="s">
        <v>10376</v>
      </c>
      <c r="Y230" s="4" t="s">
        <v>10377</v>
      </c>
      <c r="Z230" s="4" t="s">
        <v>134</v>
      </c>
      <c r="AA230" s="4" t="s">
        <v>135</v>
      </c>
      <c r="AB230" s="4" t="s">
        <v>136</v>
      </c>
      <c r="AC230" s="4" t="s">
        <v>137</v>
      </c>
      <c r="AD230" s="4" t="s">
        <v>10378</v>
      </c>
      <c r="AE230" s="4" t="s">
        <v>140</v>
      </c>
      <c r="AF230" s="4" t="s">
        <v>116</v>
      </c>
      <c r="AG230" s="4" t="s">
        <v>12461</v>
      </c>
      <c r="AH230" s="4" t="s">
        <v>76</v>
      </c>
      <c r="AI230" s="4" t="s">
        <v>11721</v>
      </c>
      <c r="AJ230" s="4" t="s">
        <v>5978</v>
      </c>
      <c r="AK230" s="4" t="s">
        <v>681</v>
      </c>
      <c r="AL230" s="4" t="s">
        <v>12462</v>
      </c>
      <c r="AM230" s="4" t="s">
        <v>4568</v>
      </c>
      <c r="AN230" s="4" t="s">
        <v>1741</v>
      </c>
      <c r="AO230" s="4" t="s">
        <v>12463</v>
      </c>
      <c r="AP230" s="4" t="s">
        <v>3660</v>
      </c>
      <c r="AQ230" s="4" t="s">
        <v>3661</v>
      </c>
      <c r="AR230" s="4" t="s">
        <v>3662</v>
      </c>
      <c r="AS230" s="4" t="s">
        <v>5431</v>
      </c>
      <c r="AT230" s="4" t="s">
        <v>3664</v>
      </c>
      <c r="AU230" s="4" t="s">
        <v>3665</v>
      </c>
      <c r="AV230" s="4" t="s">
        <v>3666</v>
      </c>
      <c r="AW230" s="4" t="s">
        <v>3667</v>
      </c>
      <c r="AX230" s="4" t="s">
        <v>10648</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12464</v>
      </c>
      <c r="B231" s="4" t="s">
        <v>112</v>
      </c>
      <c r="C231" s="35">
        <v>20241220</v>
      </c>
      <c r="D231" s="4" t="s">
        <v>12465</v>
      </c>
      <c r="E231" s="4" t="s">
        <v>12466</v>
      </c>
      <c r="F231" s="4" t="s">
        <v>12467</v>
      </c>
      <c r="G231" s="4" t="s">
        <v>116</v>
      </c>
      <c r="H231" s="4" t="s">
        <v>12468</v>
      </c>
      <c r="I231" s="4" t="s">
        <v>12469</v>
      </c>
      <c r="J231" s="35">
        <v>23751</v>
      </c>
      <c r="K231" s="11" t="s">
        <v>112</v>
      </c>
      <c r="L231" s="4" t="s">
        <v>122</v>
      </c>
      <c r="M231" s="4" t="s">
        <v>122</v>
      </c>
      <c r="N231" s="4" t="s">
        <v>12470</v>
      </c>
      <c r="O231" s="4" t="s">
        <v>116</v>
      </c>
      <c r="P231" s="4" t="s">
        <v>126</v>
      </c>
      <c r="Q231" s="4" t="s">
        <v>112</v>
      </c>
      <c r="R231" s="35">
        <v>2017</v>
      </c>
      <c r="S231" s="4" t="s">
        <v>127</v>
      </c>
      <c r="T231" s="4" t="s">
        <v>10464</v>
      </c>
      <c r="U231" s="4" t="s">
        <v>10374</v>
      </c>
      <c r="V231" s="4" t="s">
        <v>10375</v>
      </c>
      <c r="W231" s="4" t="s">
        <v>131</v>
      </c>
      <c r="X231" s="4" t="s">
        <v>10376</v>
      </c>
      <c r="Y231" s="4" t="s">
        <v>10377</v>
      </c>
      <c r="Z231" s="4" t="s">
        <v>134</v>
      </c>
      <c r="AA231" s="4" t="s">
        <v>135</v>
      </c>
      <c r="AB231" s="4" t="s">
        <v>136</v>
      </c>
      <c r="AC231" s="4" t="s">
        <v>137</v>
      </c>
      <c r="AD231" s="4" t="s">
        <v>10378</v>
      </c>
      <c r="AE231" s="4" t="s">
        <v>140</v>
      </c>
      <c r="AF231" s="4" t="s">
        <v>116</v>
      </c>
      <c r="AG231" s="4" t="s">
        <v>12471</v>
      </c>
      <c r="AH231" s="4" t="s">
        <v>76</v>
      </c>
      <c r="AI231" s="4" t="s">
        <v>3932</v>
      </c>
      <c r="AJ231" s="4" t="s">
        <v>12472</v>
      </c>
      <c r="AK231" s="4" t="s">
        <v>12473</v>
      </c>
      <c r="AL231" s="4" t="s">
        <v>6849</v>
      </c>
      <c r="AM231" s="4" t="s">
        <v>12474</v>
      </c>
      <c r="AN231" s="4" t="s">
        <v>12475</v>
      </c>
      <c r="AO231" s="4" t="s">
        <v>1741</v>
      </c>
      <c r="AP231" s="4" t="s">
        <v>3660</v>
      </c>
      <c r="AQ231" s="4" t="s">
        <v>3661</v>
      </c>
      <c r="AR231" s="4" t="s">
        <v>3662</v>
      </c>
      <c r="AS231" s="4" t="s">
        <v>5431</v>
      </c>
      <c r="AT231" s="4" t="s">
        <v>3664</v>
      </c>
      <c r="AU231" s="4" t="s">
        <v>3665</v>
      </c>
      <c r="AV231" s="4" t="s">
        <v>3666</v>
      </c>
      <c r="AW231" s="4" t="s">
        <v>3667</v>
      </c>
      <c r="AX231" s="4" t="s">
        <v>10648</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12476</v>
      </c>
      <c r="B232" s="4" t="s">
        <v>112</v>
      </c>
      <c r="C232" s="35">
        <v>20241220</v>
      </c>
      <c r="D232" s="4" t="s">
        <v>12477</v>
      </c>
      <c r="E232" s="4" t="s">
        <v>12478</v>
      </c>
      <c r="F232" s="4" t="s">
        <v>1604</v>
      </c>
      <c r="G232" s="4" t="s">
        <v>116</v>
      </c>
      <c r="H232" s="4" t="s">
        <v>1605</v>
      </c>
      <c r="I232" s="4" t="s">
        <v>12479</v>
      </c>
      <c r="J232" s="35">
        <v>20830</v>
      </c>
      <c r="K232" s="11" t="s">
        <v>112</v>
      </c>
      <c r="L232" s="4" t="s">
        <v>122</v>
      </c>
      <c r="M232" s="4" t="s">
        <v>122</v>
      </c>
      <c r="N232" s="4" t="s">
        <v>12480</v>
      </c>
      <c r="O232" s="4" t="s">
        <v>116</v>
      </c>
      <c r="P232" s="4" t="s">
        <v>126</v>
      </c>
      <c r="Q232" s="4" t="s">
        <v>112</v>
      </c>
      <c r="R232" s="35">
        <v>2017</v>
      </c>
      <c r="S232" s="4" t="s">
        <v>127</v>
      </c>
      <c r="T232" s="4" t="s">
        <v>10464</v>
      </c>
      <c r="U232" s="4" t="s">
        <v>10374</v>
      </c>
      <c r="V232" s="4" t="s">
        <v>10375</v>
      </c>
      <c r="W232" s="4" t="s">
        <v>131</v>
      </c>
      <c r="X232" s="4" t="s">
        <v>10376</v>
      </c>
      <c r="Y232" s="4" t="s">
        <v>10377</v>
      </c>
      <c r="Z232" s="4" t="s">
        <v>134</v>
      </c>
      <c r="AA232" s="4" t="s">
        <v>135</v>
      </c>
      <c r="AB232" s="4" t="s">
        <v>136</v>
      </c>
      <c r="AC232" s="4" t="s">
        <v>137</v>
      </c>
      <c r="AD232" s="4" t="s">
        <v>10378</v>
      </c>
      <c r="AE232" s="4" t="s">
        <v>140</v>
      </c>
      <c r="AF232" s="4" t="s">
        <v>116</v>
      </c>
      <c r="AG232" s="4" t="s">
        <v>12481</v>
      </c>
      <c r="AH232" s="4" t="s">
        <v>76</v>
      </c>
      <c r="AI232" s="4" t="s">
        <v>12482</v>
      </c>
      <c r="AJ232" s="4" t="s">
        <v>1923</v>
      </c>
      <c r="AK232" s="4" t="s">
        <v>12483</v>
      </c>
      <c r="AL232" s="4" t="s">
        <v>12484</v>
      </c>
      <c r="AM232" s="4" t="s">
        <v>12485</v>
      </c>
      <c r="AN232" s="4" t="s">
        <v>2377</v>
      </c>
      <c r="AO232" s="4" t="s">
        <v>2378</v>
      </c>
      <c r="AP232" s="4" t="s">
        <v>2032</v>
      </c>
      <c r="AQ232" s="4" t="s">
        <v>12486</v>
      </c>
      <c r="AR232" s="4" t="s">
        <v>3660</v>
      </c>
      <c r="AS232" s="4" t="s">
        <v>3661</v>
      </c>
      <c r="AT232" s="4" t="s">
        <v>3662</v>
      </c>
      <c r="AU232" s="4" t="s">
        <v>5431</v>
      </c>
      <c r="AV232" s="4" t="s">
        <v>3664</v>
      </c>
      <c r="AW232" s="4" t="s">
        <v>3665</v>
      </c>
      <c r="AX232" s="4" t="s">
        <v>3666</v>
      </c>
      <c r="AY232" s="4" t="s">
        <v>3667</v>
      </c>
      <c r="AZ232" s="4" t="s">
        <v>2566</v>
      </c>
      <c r="BA232" s="4" t="s">
        <v>10648</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12487</v>
      </c>
      <c r="B233" s="4" t="s">
        <v>112</v>
      </c>
      <c r="C233" s="35">
        <v>20241220</v>
      </c>
      <c r="D233" s="4" t="s">
        <v>214</v>
      </c>
      <c r="E233" s="4" t="s">
        <v>12488</v>
      </c>
      <c r="F233" s="4" t="s">
        <v>11816</v>
      </c>
      <c r="G233" s="4" t="s">
        <v>116</v>
      </c>
      <c r="H233" s="4" t="s">
        <v>11817</v>
      </c>
      <c r="I233" s="4" t="s">
        <v>12489</v>
      </c>
      <c r="J233" s="35">
        <v>23032</v>
      </c>
      <c r="K233" s="11" t="s">
        <v>112</v>
      </c>
      <c r="L233" s="4" t="s">
        <v>122</v>
      </c>
      <c r="M233" s="4" t="s">
        <v>122</v>
      </c>
      <c r="N233" s="4" t="s">
        <v>12490</v>
      </c>
      <c r="O233" s="4" t="s">
        <v>116</v>
      </c>
      <c r="P233" s="4" t="s">
        <v>126</v>
      </c>
      <c r="Q233" s="4" t="s">
        <v>112</v>
      </c>
      <c r="R233" s="35">
        <v>2017</v>
      </c>
      <c r="S233" s="4" t="s">
        <v>127</v>
      </c>
      <c r="T233" s="4" t="s">
        <v>10464</v>
      </c>
      <c r="U233" s="4" t="s">
        <v>10374</v>
      </c>
      <c r="V233" s="4" t="s">
        <v>10375</v>
      </c>
      <c r="W233" s="4" t="s">
        <v>131</v>
      </c>
      <c r="X233" s="4" t="s">
        <v>10376</v>
      </c>
      <c r="Y233" s="4" t="s">
        <v>10377</v>
      </c>
      <c r="Z233" s="4" t="s">
        <v>134</v>
      </c>
      <c r="AA233" s="4" t="s">
        <v>135</v>
      </c>
      <c r="AB233" s="4" t="s">
        <v>136</v>
      </c>
      <c r="AC233" s="4" t="s">
        <v>137</v>
      </c>
      <c r="AD233" s="4" t="s">
        <v>10378</v>
      </c>
      <c r="AE233" s="4" t="s">
        <v>140</v>
      </c>
      <c r="AF233" s="4" t="s">
        <v>116</v>
      </c>
      <c r="AG233" s="4" t="s">
        <v>12491</v>
      </c>
      <c r="AH233" s="4" t="s">
        <v>76</v>
      </c>
      <c r="AI233" s="4" t="s">
        <v>6309</v>
      </c>
      <c r="AJ233" s="4" t="s">
        <v>11721</v>
      </c>
      <c r="AK233" s="4" t="s">
        <v>9344</v>
      </c>
      <c r="AL233" s="4" t="s">
        <v>12492</v>
      </c>
      <c r="AM233" s="4" t="s">
        <v>1616</v>
      </c>
      <c r="AN233" s="4" t="s">
        <v>12493</v>
      </c>
      <c r="AO233" s="4" t="s">
        <v>681</v>
      </c>
      <c r="AP233" s="4" t="s">
        <v>12053</v>
      </c>
      <c r="AQ233" s="4" t="s">
        <v>3318</v>
      </c>
      <c r="AR233" s="4" t="s">
        <v>12494</v>
      </c>
      <c r="AS233" s="4" t="s">
        <v>1971</v>
      </c>
      <c r="AT233" s="4" t="s">
        <v>12495</v>
      </c>
      <c r="AU233" s="4" t="s">
        <v>12496</v>
      </c>
      <c r="AV233" s="4" t="s">
        <v>7967</v>
      </c>
      <c r="AW233" s="4" t="s">
        <v>12497</v>
      </c>
      <c r="AX233" s="4" t="s">
        <v>3936</v>
      </c>
      <c r="AY233" s="4" t="s">
        <v>233</v>
      </c>
      <c r="AZ233" s="4" t="s">
        <v>12498</v>
      </c>
      <c r="BA233" s="4" t="s">
        <v>12499</v>
      </c>
      <c r="BB233" s="4" t="s">
        <v>3660</v>
      </c>
      <c r="BC233" s="4" t="s">
        <v>3661</v>
      </c>
      <c r="BD233" s="4" t="s">
        <v>3662</v>
      </c>
      <c r="BE233" s="4" t="s">
        <v>5431</v>
      </c>
      <c r="BF233" s="4" t="s">
        <v>3664</v>
      </c>
      <c r="BG233" s="4" t="s">
        <v>3665</v>
      </c>
      <c r="BH233" s="4" t="s">
        <v>3666</v>
      </c>
      <c r="BI233" s="4" t="s">
        <v>3667</v>
      </c>
      <c r="BJ233" s="4" t="s">
        <v>10648</v>
      </c>
      <c r="BK233" s="4" t="s">
        <v>116</v>
      </c>
      <c r="BL233" s="4" t="s">
        <v>116</v>
      </c>
      <c r="BM233" s="4" t="s">
        <v>116</v>
      </c>
      <c r="BN233" s="4" t="s">
        <v>116</v>
      </c>
      <c r="BO233" s="4" t="s">
        <v>116</v>
      </c>
      <c r="BP233" s="4" t="s">
        <v>116</v>
      </c>
      <c r="BQ233" s="4" t="s">
        <v>116</v>
      </c>
    </row>
    <row r="234" spans="1:69" ht="15" x14ac:dyDescent="0.2">
      <c r="A234" s="4" t="s">
        <v>12500</v>
      </c>
      <c r="B234" s="4" t="s">
        <v>112</v>
      </c>
      <c r="C234" s="35">
        <v>20241220</v>
      </c>
      <c r="D234" s="4" t="s">
        <v>214</v>
      </c>
      <c r="E234" s="4" t="s">
        <v>12501</v>
      </c>
      <c r="F234" s="4" t="s">
        <v>11816</v>
      </c>
      <c r="G234" s="4" t="s">
        <v>116</v>
      </c>
      <c r="H234" s="4" t="s">
        <v>11817</v>
      </c>
      <c r="I234" s="4" t="s">
        <v>12502</v>
      </c>
      <c r="J234" s="35">
        <v>13313</v>
      </c>
      <c r="K234" s="11" t="s">
        <v>112</v>
      </c>
      <c r="L234" s="4" t="s">
        <v>122</v>
      </c>
      <c r="M234" s="4" t="s">
        <v>122</v>
      </c>
      <c r="N234" s="4" t="s">
        <v>12503</v>
      </c>
      <c r="O234" s="4" t="s">
        <v>116</v>
      </c>
      <c r="P234" s="4" t="s">
        <v>126</v>
      </c>
      <c r="Q234" s="4" t="s">
        <v>112</v>
      </c>
      <c r="R234" s="35">
        <v>2017</v>
      </c>
      <c r="S234" s="4" t="s">
        <v>127</v>
      </c>
      <c r="T234" s="4" t="s">
        <v>10464</v>
      </c>
      <c r="U234" s="4" t="s">
        <v>10374</v>
      </c>
      <c r="V234" s="4" t="s">
        <v>10375</v>
      </c>
      <c r="W234" s="4" t="s">
        <v>131</v>
      </c>
      <c r="X234" s="4" t="s">
        <v>10376</v>
      </c>
      <c r="Y234" s="4" t="s">
        <v>10377</v>
      </c>
      <c r="Z234" s="4" t="s">
        <v>134</v>
      </c>
      <c r="AA234" s="4" t="s">
        <v>135</v>
      </c>
      <c r="AB234" s="4" t="s">
        <v>136</v>
      </c>
      <c r="AC234" s="4" t="s">
        <v>137</v>
      </c>
      <c r="AD234" s="4" t="s">
        <v>10378</v>
      </c>
      <c r="AE234" s="4" t="s">
        <v>140</v>
      </c>
      <c r="AF234" s="4" t="s">
        <v>116</v>
      </c>
      <c r="AG234" s="4" t="s">
        <v>12504</v>
      </c>
      <c r="AH234" s="4" t="s">
        <v>76</v>
      </c>
      <c r="AI234" s="4" t="s">
        <v>6309</v>
      </c>
      <c r="AJ234" s="4" t="s">
        <v>9344</v>
      </c>
      <c r="AK234" s="4" t="s">
        <v>1616</v>
      </c>
      <c r="AL234" s="4" t="s">
        <v>12493</v>
      </c>
      <c r="AM234" s="4" t="s">
        <v>12505</v>
      </c>
      <c r="AN234" s="4" t="s">
        <v>1971</v>
      </c>
      <c r="AO234" s="4" t="s">
        <v>12495</v>
      </c>
      <c r="AP234" s="4" t="s">
        <v>7967</v>
      </c>
      <c r="AQ234" s="4" t="s">
        <v>12497</v>
      </c>
      <c r="AR234" s="4" t="s">
        <v>12499</v>
      </c>
      <c r="AS234" s="4" t="s">
        <v>3660</v>
      </c>
      <c r="AT234" s="4" t="s">
        <v>3661</v>
      </c>
      <c r="AU234" s="4" t="s">
        <v>3662</v>
      </c>
      <c r="AV234" s="4" t="s">
        <v>5431</v>
      </c>
      <c r="AW234" s="4" t="s">
        <v>3664</v>
      </c>
      <c r="AX234" s="4" t="s">
        <v>3665</v>
      </c>
      <c r="AY234" s="4" t="s">
        <v>3666</v>
      </c>
      <c r="AZ234" s="4" t="s">
        <v>3667</v>
      </c>
      <c r="BA234" s="4" t="s">
        <v>10648</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12506</v>
      </c>
      <c r="B235" s="4" t="s">
        <v>112</v>
      </c>
      <c r="C235" s="35">
        <v>20241220</v>
      </c>
      <c r="D235" s="4" t="s">
        <v>5791</v>
      </c>
      <c r="E235" s="4" t="s">
        <v>12507</v>
      </c>
      <c r="F235" s="4" t="s">
        <v>9124</v>
      </c>
      <c r="G235" s="4" t="s">
        <v>116</v>
      </c>
      <c r="H235" s="4" t="s">
        <v>861</v>
      </c>
      <c r="I235" s="4" t="s">
        <v>12508</v>
      </c>
      <c r="J235" s="35">
        <v>13313</v>
      </c>
      <c r="K235" s="11" t="s">
        <v>112</v>
      </c>
      <c r="L235" s="4" t="s">
        <v>122</v>
      </c>
      <c r="M235" s="4" t="s">
        <v>122</v>
      </c>
      <c r="N235" s="4" t="s">
        <v>12509</v>
      </c>
      <c r="O235" s="4" t="s">
        <v>116</v>
      </c>
      <c r="P235" s="4" t="s">
        <v>126</v>
      </c>
      <c r="Q235" s="4" t="s">
        <v>112</v>
      </c>
      <c r="R235" s="35">
        <v>2017</v>
      </c>
      <c r="S235" s="4" t="s">
        <v>127</v>
      </c>
      <c r="T235" s="4" t="s">
        <v>10464</v>
      </c>
      <c r="U235" s="4" t="s">
        <v>10374</v>
      </c>
      <c r="V235" s="4" t="s">
        <v>10375</v>
      </c>
      <c r="W235" s="4" t="s">
        <v>131</v>
      </c>
      <c r="X235" s="4" t="s">
        <v>10376</v>
      </c>
      <c r="Y235" s="4" t="s">
        <v>10377</v>
      </c>
      <c r="Z235" s="4" t="s">
        <v>134</v>
      </c>
      <c r="AA235" s="4" t="s">
        <v>135</v>
      </c>
      <c r="AB235" s="4" t="s">
        <v>136</v>
      </c>
      <c r="AC235" s="4" t="s">
        <v>137</v>
      </c>
      <c r="AD235" s="4" t="s">
        <v>10378</v>
      </c>
      <c r="AE235" s="4" t="s">
        <v>140</v>
      </c>
      <c r="AF235" s="4" t="s">
        <v>116</v>
      </c>
      <c r="AG235" s="4" t="s">
        <v>12510</v>
      </c>
      <c r="AH235" s="4" t="s">
        <v>76</v>
      </c>
      <c r="AI235" s="4" t="s">
        <v>12511</v>
      </c>
      <c r="AJ235" s="4" t="s">
        <v>681</v>
      </c>
      <c r="AK235" s="4" t="s">
        <v>12512</v>
      </c>
      <c r="AL235" s="4" t="s">
        <v>12513</v>
      </c>
      <c r="AM235" s="4" t="s">
        <v>3660</v>
      </c>
      <c r="AN235" s="4" t="s">
        <v>3661</v>
      </c>
      <c r="AO235" s="4" t="s">
        <v>3662</v>
      </c>
      <c r="AP235" s="4" t="s">
        <v>5431</v>
      </c>
      <c r="AQ235" s="4" t="s">
        <v>3664</v>
      </c>
      <c r="AR235" s="4" t="s">
        <v>3665</v>
      </c>
      <c r="AS235" s="4" t="s">
        <v>3666</v>
      </c>
      <c r="AT235" s="4" t="s">
        <v>3667</v>
      </c>
      <c r="AU235" s="4" t="s">
        <v>10648</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12514</v>
      </c>
      <c r="B236" s="4" t="s">
        <v>112</v>
      </c>
      <c r="C236" s="35">
        <v>20241220</v>
      </c>
      <c r="D236" s="4" t="s">
        <v>1205</v>
      </c>
      <c r="E236" s="4" t="s">
        <v>12515</v>
      </c>
      <c r="F236" s="4" t="s">
        <v>11176</v>
      </c>
      <c r="G236" s="4" t="s">
        <v>116</v>
      </c>
      <c r="H236" s="4" t="s">
        <v>11177</v>
      </c>
      <c r="I236" s="4" t="s">
        <v>12516</v>
      </c>
      <c r="J236" s="35">
        <v>14349</v>
      </c>
      <c r="K236" s="11" t="s">
        <v>112</v>
      </c>
      <c r="L236" s="4" t="s">
        <v>122</v>
      </c>
      <c r="M236" s="4" t="s">
        <v>122</v>
      </c>
      <c r="N236" s="4" t="s">
        <v>12517</v>
      </c>
      <c r="O236" s="4" t="s">
        <v>116</v>
      </c>
      <c r="P236" s="4" t="s">
        <v>126</v>
      </c>
      <c r="Q236" s="4" t="s">
        <v>112</v>
      </c>
      <c r="R236" s="35">
        <v>2017</v>
      </c>
      <c r="S236" s="4" t="s">
        <v>127</v>
      </c>
      <c r="T236" s="4" t="s">
        <v>10464</v>
      </c>
      <c r="U236" s="4" t="s">
        <v>10374</v>
      </c>
      <c r="V236" s="4" t="s">
        <v>10375</v>
      </c>
      <c r="W236" s="4" t="s">
        <v>131</v>
      </c>
      <c r="X236" s="4" t="s">
        <v>10376</v>
      </c>
      <c r="Y236" s="4" t="s">
        <v>10377</v>
      </c>
      <c r="Z236" s="4" t="s">
        <v>134</v>
      </c>
      <c r="AA236" s="4" t="s">
        <v>135</v>
      </c>
      <c r="AB236" s="4" t="s">
        <v>136</v>
      </c>
      <c r="AC236" s="4" t="s">
        <v>137</v>
      </c>
      <c r="AD236" s="4" t="s">
        <v>10378</v>
      </c>
      <c r="AE236" s="4" t="s">
        <v>140</v>
      </c>
      <c r="AF236" s="4" t="s">
        <v>116</v>
      </c>
      <c r="AG236" s="4" t="s">
        <v>12518</v>
      </c>
      <c r="AH236" s="4" t="s">
        <v>76</v>
      </c>
      <c r="AI236" s="4" t="s">
        <v>12519</v>
      </c>
      <c r="AJ236" s="4" t="s">
        <v>12520</v>
      </c>
      <c r="AK236" s="4" t="s">
        <v>12521</v>
      </c>
      <c r="AL236" s="4" t="s">
        <v>12522</v>
      </c>
      <c r="AM236" s="4" t="s">
        <v>12523</v>
      </c>
      <c r="AN236" s="4" t="s">
        <v>3660</v>
      </c>
      <c r="AO236" s="4" t="s">
        <v>3661</v>
      </c>
      <c r="AP236" s="4" t="s">
        <v>3662</v>
      </c>
      <c r="AQ236" s="4" t="s">
        <v>5431</v>
      </c>
      <c r="AR236" s="4" t="s">
        <v>3664</v>
      </c>
      <c r="AS236" s="4" t="s">
        <v>3665</v>
      </c>
      <c r="AT236" s="4" t="s">
        <v>3666</v>
      </c>
      <c r="AU236" s="4" t="s">
        <v>3667</v>
      </c>
      <c r="AV236" s="4" t="s">
        <v>11798</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12524</v>
      </c>
      <c r="B237" s="4" t="s">
        <v>112</v>
      </c>
      <c r="C237" s="35">
        <v>20241220</v>
      </c>
      <c r="D237" s="4" t="s">
        <v>6480</v>
      </c>
      <c r="E237" s="4" t="s">
        <v>12525</v>
      </c>
      <c r="F237" s="4" t="s">
        <v>6304</v>
      </c>
      <c r="G237" s="4" t="s">
        <v>116</v>
      </c>
      <c r="H237" s="4" t="s">
        <v>6305</v>
      </c>
      <c r="I237" s="4" t="s">
        <v>12526</v>
      </c>
      <c r="J237" s="35">
        <v>20044</v>
      </c>
      <c r="K237" s="11" t="s">
        <v>112</v>
      </c>
      <c r="L237" s="4" t="s">
        <v>122</v>
      </c>
      <c r="M237" s="4" t="s">
        <v>122</v>
      </c>
      <c r="N237" s="4" t="s">
        <v>12527</v>
      </c>
      <c r="O237" s="4" t="s">
        <v>116</v>
      </c>
      <c r="P237" s="4" t="s">
        <v>126</v>
      </c>
      <c r="Q237" s="4" t="s">
        <v>112</v>
      </c>
      <c r="R237" s="35">
        <v>2017</v>
      </c>
      <c r="S237" s="4" t="s">
        <v>127</v>
      </c>
      <c r="T237" s="4" t="s">
        <v>10464</v>
      </c>
      <c r="U237" s="4" t="s">
        <v>10374</v>
      </c>
      <c r="V237" s="4" t="s">
        <v>10375</v>
      </c>
      <c r="W237" s="4" t="s">
        <v>131</v>
      </c>
      <c r="X237" s="4" t="s">
        <v>10376</v>
      </c>
      <c r="Y237" s="4" t="s">
        <v>10377</v>
      </c>
      <c r="Z237" s="4" t="s">
        <v>134</v>
      </c>
      <c r="AA237" s="4" t="s">
        <v>135</v>
      </c>
      <c r="AB237" s="4" t="s">
        <v>136</v>
      </c>
      <c r="AC237" s="4" t="s">
        <v>137</v>
      </c>
      <c r="AD237" s="4" t="s">
        <v>10378</v>
      </c>
      <c r="AE237" s="4" t="s">
        <v>140</v>
      </c>
      <c r="AF237" s="4" t="s">
        <v>116</v>
      </c>
      <c r="AG237" s="4" t="s">
        <v>12528</v>
      </c>
      <c r="AH237" s="4" t="s">
        <v>76</v>
      </c>
      <c r="AI237" s="4" t="s">
        <v>3557</v>
      </c>
      <c r="AJ237" s="4" t="s">
        <v>681</v>
      </c>
      <c r="AK237" s="4" t="s">
        <v>4305</v>
      </c>
      <c r="AL237" s="4" t="s">
        <v>4355</v>
      </c>
      <c r="AM237" s="4" t="s">
        <v>6552</v>
      </c>
      <c r="AN237" s="4" t="s">
        <v>12529</v>
      </c>
      <c r="AO237" s="4" t="s">
        <v>3660</v>
      </c>
      <c r="AP237" s="4" t="s">
        <v>3661</v>
      </c>
      <c r="AQ237" s="4" t="s">
        <v>3662</v>
      </c>
      <c r="AR237" s="4" t="s">
        <v>5431</v>
      </c>
      <c r="AS237" s="4" t="s">
        <v>3664</v>
      </c>
      <c r="AT237" s="4" t="s">
        <v>3665</v>
      </c>
      <c r="AU237" s="4" t="s">
        <v>3666</v>
      </c>
      <c r="AV237" s="4" t="s">
        <v>3667</v>
      </c>
      <c r="AW237" s="4" t="s">
        <v>12530</v>
      </c>
      <c r="AX237" s="4" t="s">
        <v>12531</v>
      </c>
      <c r="AY237" s="4" t="s">
        <v>10648</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12532</v>
      </c>
      <c r="B238" s="4" t="s">
        <v>112</v>
      </c>
      <c r="C238" s="35">
        <v>20241220</v>
      </c>
      <c r="D238" s="4" t="s">
        <v>12533</v>
      </c>
      <c r="E238" s="4" t="s">
        <v>12534</v>
      </c>
      <c r="F238" s="4" t="s">
        <v>4244</v>
      </c>
      <c r="G238" s="4" t="s">
        <v>116</v>
      </c>
      <c r="H238" s="4" t="s">
        <v>4245</v>
      </c>
      <c r="I238" s="4" t="s">
        <v>12535</v>
      </c>
      <c r="J238" s="35">
        <v>20618</v>
      </c>
      <c r="K238" s="11" t="s">
        <v>112</v>
      </c>
      <c r="L238" s="4" t="s">
        <v>122</v>
      </c>
      <c r="M238" s="4" t="s">
        <v>122</v>
      </c>
      <c r="N238" s="4" t="s">
        <v>12536</v>
      </c>
      <c r="O238" s="4" t="s">
        <v>116</v>
      </c>
      <c r="P238" s="4" t="s">
        <v>126</v>
      </c>
      <c r="Q238" s="4" t="s">
        <v>112</v>
      </c>
      <c r="R238" s="35">
        <v>2017</v>
      </c>
      <c r="S238" s="4" t="s">
        <v>127</v>
      </c>
      <c r="T238" s="4" t="s">
        <v>10464</v>
      </c>
      <c r="U238" s="4" t="s">
        <v>10374</v>
      </c>
      <c r="V238" s="4" t="s">
        <v>10375</v>
      </c>
      <c r="W238" s="4" t="s">
        <v>131</v>
      </c>
      <c r="X238" s="4" t="s">
        <v>10376</v>
      </c>
      <c r="Y238" s="4" t="s">
        <v>10377</v>
      </c>
      <c r="Z238" s="4" t="s">
        <v>134</v>
      </c>
      <c r="AA238" s="4" t="s">
        <v>135</v>
      </c>
      <c r="AB238" s="4" t="s">
        <v>136</v>
      </c>
      <c r="AC238" s="4" t="s">
        <v>137</v>
      </c>
      <c r="AD238" s="4" t="s">
        <v>10378</v>
      </c>
      <c r="AE238" s="4" t="s">
        <v>140</v>
      </c>
      <c r="AF238" s="4" t="s">
        <v>116</v>
      </c>
      <c r="AG238" s="4" t="s">
        <v>12537</v>
      </c>
      <c r="AH238" s="4" t="s">
        <v>76</v>
      </c>
      <c r="AI238" s="4" t="s">
        <v>12538</v>
      </c>
      <c r="AJ238" s="4" t="s">
        <v>642</v>
      </c>
      <c r="AK238" s="4" t="s">
        <v>12539</v>
      </c>
      <c r="AL238" s="4" t="s">
        <v>681</v>
      </c>
      <c r="AM238" s="4" t="s">
        <v>12540</v>
      </c>
      <c r="AN238" s="4" t="s">
        <v>12541</v>
      </c>
      <c r="AO238" s="4" t="s">
        <v>12542</v>
      </c>
      <c r="AP238" s="4" t="s">
        <v>12543</v>
      </c>
      <c r="AQ238" s="4" t="s">
        <v>1073</v>
      </c>
      <c r="AR238" s="4" t="s">
        <v>2263</v>
      </c>
      <c r="AS238" s="4" t="s">
        <v>5078</v>
      </c>
      <c r="AT238" s="4" t="s">
        <v>3580</v>
      </c>
      <c r="AU238" s="4" t="s">
        <v>12544</v>
      </c>
      <c r="AV238" s="4" t="s">
        <v>12545</v>
      </c>
      <c r="AW238" s="4" t="s">
        <v>12546</v>
      </c>
      <c r="AX238" s="4" t="s">
        <v>3660</v>
      </c>
      <c r="AY238" s="4" t="s">
        <v>3661</v>
      </c>
      <c r="AZ238" s="4" t="s">
        <v>3662</v>
      </c>
      <c r="BA238" s="4" t="s">
        <v>5431</v>
      </c>
      <c r="BB238" s="4" t="s">
        <v>3664</v>
      </c>
      <c r="BC238" s="4" t="s">
        <v>3665</v>
      </c>
      <c r="BD238" s="4" t="s">
        <v>3666</v>
      </c>
      <c r="BE238" s="4" t="s">
        <v>3667</v>
      </c>
      <c r="BF238" s="4" t="s">
        <v>10648</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12547</v>
      </c>
      <c r="B239" s="4" t="s">
        <v>112</v>
      </c>
      <c r="C239" s="35">
        <v>20241220</v>
      </c>
      <c r="D239" s="4" t="s">
        <v>12548</v>
      </c>
      <c r="E239" s="4" t="s">
        <v>12549</v>
      </c>
      <c r="F239" s="4" t="s">
        <v>6304</v>
      </c>
      <c r="G239" s="4" t="s">
        <v>116</v>
      </c>
      <c r="H239" s="4" t="s">
        <v>6305</v>
      </c>
      <c r="I239" s="4" t="s">
        <v>12550</v>
      </c>
      <c r="J239" s="35">
        <v>22123</v>
      </c>
      <c r="K239" s="11" t="s">
        <v>112</v>
      </c>
      <c r="L239" s="4" t="s">
        <v>122</v>
      </c>
      <c r="M239" s="4" t="s">
        <v>122</v>
      </c>
      <c r="N239" s="4" t="s">
        <v>12551</v>
      </c>
      <c r="O239" s="4" t="s">
        <v>116</v>
      </c>
      <c r="P239" s="4" t="s">
        <v>126</v>
      </c>
      <c r="Q239" s="4" t="s">
        <v>112</v>
      </c>
      <c r="R239" s="35">
        <v>2017</v>
      </c>
      <c r="S239" s="4" t="s">
        <v>127</v>
      </c>
      <c r="T239" s="4" t="s">
        <v>10464</v>
      </c>
      <c r="U239" s="4" t="s">
        <v>10374</v>
      </c>
      <c r="V239" s="4" t="s">
        <v>10375</v>
      </c>
      <c r="W239" s="4" t="s">
        <v>131</v>
      </c>
      <c r="X239" s="4" t="s">
        <v>10376</v>
      </c>
      <c r="Y239" s="4" t="s">
        <v>10377</v>
      </c>
      <c r="Z239" s="4" t="s">
        <v>134</v>
      </c>
      <c r="AA239" s="4" t="s">
        <v>135</v>
      </c>
      <c r="AB239" s="4" t="s">
        <v>136</v>
      </c>
      <c r="AC239" s="4" t="s">
        <v>137</v>
      </c>
      <c r="AD239" s="4" t="s">
        <v>10378</v>
      </c>
      <c r="AE239" s="4" t="s">
        <v>140</v>
      </c>
      <c r="AF239" s="4" t="s">
        <v>116</v>
      </c>
      <c r="AG239" s="4" t="s">
        <v>12552</v>
      </c>
      <c r="AH239" s="4" t="s">
        <v>76</v>
      </c>
      <c r="AI239" s="4" t="s">
        <v>5932</v>
      </c>
      <c r="AJ239" s="4" t="s">
        <v>5042</v>
      </c>
      <c r="AK239" s="4" t="s">
        <v>6711</v>
      </c>
      <c r="AL239" s="4" t="s">
        <v>3660</v>
      </c>
      <c r="AM239" s="4" t="s">
        <v>3661</v>
      </c>
      <c r="AN239" s="4" t="s">
        <v>3662</v>
      </c>
      <c r="AO239" s="4" t="s">
        <v>5431</v>
      </c>
      <c r="AP239" s="4" t="s">
        <v>3664</v>
      </c>
      <c r="AQ239" s="4" t="s">
        <v>3665</v>
      </c>
      <c r="AR239" s="4" t="s">
        <v>3666</v>
      </c>
      <c r="AS239" s="4" t="s">
        <v>3667</v>
      </c>
      <c r="AT239" s="4" t="s">
        <v>11798</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12553</v>
      </c>
      <c r="B240" s="4" t="s">
        <v>112</v>
      </c>
      <c r="C240" s="35">
        <v>20241220</v>
      </c>
      <c r="D240" s="4" t="s">
        <v>7701</v>
      </c>
      <c r="E240" s="4" t="s">
        <v>12554</v>
      </c>
      <c r="F240" s="4" t="s">
        <v>12555</v>
      </c>
      <c r="G240" s="4" t="s">
        <v>116</v>
      </c>
      <c r="H240" s="4" t="s">
        <v>12556</v>
      </c>
      <c r="I240" s="4" t="s">
        <v>12557</v>
      </c>
      <c r="J240" s="35">
        <v>34011</v>
      </c>
      <c r="K240" s="11" t="s">
        <v>112</v>
      </c>
      <c r="L240" s="4" t="s">
        <v>122</v>
      </c>
      <c r="M240" s="4" t="s">
        <v>122</v>
      </c>
      <c r="N240" s="4" t="s">
        <v>12558</v>
      </c>
      <c r="O240" s="4" t="s">
        <v>116</v>
      </c>
      <c r="P240" s="4" t="s">
        <v>126</v>
      </c>
      <c r="Q240" s="4" t="s">
        <v>112</v>
      </c>
      <c r="R240" s="35">
        <v>2017</v>
      </c>
      <c r="S240" s="4" t="s">
        <v>127</v>
      </c>
      <c r="T240" s="4" t="s">
        <v>10464</v>
      </c>
      <c r="U240" s="4" t="s">
        <v>10374</v>
      </c>
      <c r="V240" s="4" t="s">
        <v>10375</v>
      </c>
      <c r="W240" s="4" t="s">
        <v>131</v>
      </c>
      <c r="X240" s="4" t="s">
        <v>10376</v>
      </c>
      <c r="Y240" s="4" t="s">
        <v>10377</v>
      </c>
      <c r="Z240" s="4" t="s">
        <v>134</v>
      </c>
      <c r="AA240" s="4" t="s">
        <v>135</v>
      </c>
      <c r="AB240" s="4" t="s">
        <v>136</v>
      </c>
      <c r="AC240" s="4" t="s">
        <v>137</v>
      </c>
      <c r="AD240" s="4" t="s">
        <v>10378</v>
      </c>
      <c r="AE240" s="4" t="s">
        <v>140</v>
      </c>
      <c r="AF240" s="4" t="s">
        <v>116</v>
      </c>
      <c r="AG240" s="4" t="s">
        <v>12559</v>
      </c>
      <c r="AH240" s="4" t="s">
        <v>76</v>
      </c>
      <c r="AI240" s="4" t="s">
        <v>12560</v>
      </c>
      <c r="AJ240" s="4" t="s">
        <v>681</v>
      </c>
      <c r="AK240" s="4" t="s">
        <v>7707</v>
      </c>
      <c r="AL240" s="4" t="s">
        <v>12561</v>
      </c>
      <c r="AM240" s="4" t="s">
        <v>805</v>
      </c>
      <c r="AN240" s="4" t="s">
        <v>3660</v>
      </c>
      <c r="AO240" s="4" t="s">
        <v>3661</v>
      </c>
      <c r="AP240" s="4" t="s">
        <v>3662</v>
      </c>
      <c r="AQ240" s="4" t="s">
        <v>5431</v>
      </c>
      <c r="AR240" s="4" t="s">
        <v>3664</v>
      </c>
      <c r="AS240" s="4" t="s">
        <v>3665</v>
      </c>
      <c r="AT240" s="4" t="s">
        <v>3666</v>
      </c>
      <c r="AU240" s="4" t="s">
        <v>3667</v>
      </c>
      <c r="AV240" s="4" t="s">
        <v>10648</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12562</v>
      </c>
      <c r="B241" s="4" t="s">
        <v>112</v>
      </c>
      <c r="C241" s="35">
        <v>20241220</v>
      </c>
      <c r="D241" s="4" t="s">
        <v>337</v>
      </c>
      <c r="E241" s="4" t="s">
        <v>12563</v>
      </c>
      <c r="F241" s="4" t="s">
        <v>5819</v>
      </c>
      <c r="G241" s="4" t="s">
        <v>116</v>
      </c>
      <c r="H241" s="4" t="s">
        <v>5820</v>
      </c>
      <c r="I241" s="4" t="s">
        <v>12435</v>
      </c>
      <c r="J241" s="35">
        <v>15130</v>
      </c>
      <c r="K241" s="11" t="s">
        <v>112</v>
      </c>
      <c r="L241" s="4" t="s">
        <v>122</v>
      </c>
      <c r="M241" s="4" t="s">
        <v>122</v>
      </c>
      <c r="N241" s="4" t="s">
        <v>12564</v>
      </c>
      <c r="O241" s="4" t="s">
        <v>116</v>
      </c>
      <c r="P241" s="4" t="s">
        <v>126</v>
      </c>
      <c r="Q241" s="4" t="s">
        <v>112</v>
      </c>
      <c r="R241" s="35">
        <v>2017</v>
      </c>
      <c r="S241" s="4" t="s">
        <v>127</v>
      </c>
      <c r="T241" s="4" t="s">
        <v>10464</v>
      </c>
      <c r="U241" s="4" t="s">
        <v>10374</v>
      </c>
      <c r="V241" s="4" t="s">
        <v>10375</v>
      </c>
      <c r="W241" s="4" t="s">
        <v>131</v>
      </c>
      <c r="X241" s="4" t="s">
        <v>10376</v>
      </c>
      <c r="Y241" s="4" t="s">
        <v>10377</v>
      </c>
      <c r="Z241" s="4" t="s">
        <v>134</v>
      </c>
      <c r="AA241" s="4" t="s">
        <v>135</v>
      </c>
      <c r="AB241" s="4" t="s">
        <v>136</v>
      </c>
      <c r="AC241" s="4" t="s">
        <v>137</v>
      </c>
      <c r="AD241" s="4" t="s">
        <v>10378</v>
      </c>
      <c r="AE241" s="4" t="s">
        <v>140</v>
      </c>
      <c r="AF241" s="4" t="s">
        <v>116</v>
      </c>
      <c r="AG241" s="4" t="s">
        <v>12565</v>
      </c>
      <c r="AH241" s="4" t="s">
        <v>76</v>
      </c>
      <c r="AI241" s="4" t="s">
        <v>12566</v>
      </c>
      <c r="AJ241" s="4" t="s">
        <v>11193</v>
      </c>
      <c r="AK241" s="4" t="s">
        <v>5825</v>
      </c>
      <c r="AL241" s="4" t="s">
        <v>1657</v>
      </c>
      <c r="AM241" s="4" t="s">
        <v>464</v>
      </c>
      <c r="AN241" s="4" t="s">
        <v>711</v>
      </c>
      <c r="AO241" s="4" t="s">
        <v>3660</v>
      </c>
      <c r="AP241" s="4" t="s">
        <v>3661</v>
      </c>
      <c r="AQ241" s="4" t="s">
        <v>3662</v>
      </c>
      <c r="AR241" s="4" t="s">
        <v>5431</v>
      </c>
      <c r="AS241" s="4" t="s">
        <v>3664</v>
      </c>
      <c r="AT241" s="4" t="s">
        <v>3665</v>
      </c>
      <c r="AU241" s="4" t="s">
        <v>3666</v>
      </c>
      <c r="AV241" s="4" t="s">
        <v>3667</v>
      </c>
      <c r="AW241" s="4" t="s">
        <v>10648</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12567</v>
      </c>
      <c r="B242" s="4" t="s">
        <v>112</v>
      </c>
      <c r="C242" s="35">
        <v>20241220</v>
      </c>
      <c r="D242" s="4" t="s">
        <v>12568</v>
      </c>
      <c r="E242" s="4" t="s">
        <v>116</v>
      </c>
      <c r="F242" s="4" t="s">
        <v>1561</v>
      </c>
      <c r="G242" s="4" t="s">
        <v>116</v>
      </c>
      <c r="H242" s="4" t="s">
        <v>1562</v>
      </c>
      <c r="I242" s="4" t="s">
        <v>12569</v>
      </c>
      <c r="J242" s="35">
        <v>12912</v>
      </c>
      <c r="K242" s="11" t="s">
        <v>112</v>
      </c>
      <c r="L242" s="4" t="s">
        <v>122</v>
      </c>
      <c r="M242" s="4" t="s">
        <v>122</v>
      </c>
      <c r="N242" s="4" t="s">
        <v>12570</v>
      </c>
      <c r="O242" s="4" t="s">
        <v>116</v>
      </c>
      <c r="P242" s="4" t="s">
        <v>126</v>
      </c>
      <c r="Q242" s="4" t="s">
        <v>112</v>
      </c>
      <c r="R242" s="35">
        <v>2017</v>
      </c>
      <c r="S242" s="4" t="s">
        <v>127</v>
      </c>
      <c r="T242" s="4" t="s">
        <v>10464</v>
      </c>
      <c r="U242" s="4" t="s">
        <v>10374</v>
      </c>
      <c r="V242" s="4" t="s">
        <v>10375</v>
      </c>
      <c r="W242" s="4" t="s">
        <v>131</v>
      </c>
      <c r="X242" s="4" t="s">
        <v>10376</v>
      </c>
      <c r="Y242" s="4" t="s">
        <v>10377</v>
      </c>
      <c r="Z242" s="4" t="s">
        <v>134</v>
      </c>
      <c r="AA242" s="4" t="s">
        <v>135</v>
      </c>
      <c r="AB242" s="4" t="s">
        <v>136</v>
      </c>
      <c r="AC242" s="4" t="s">
        <v>137</v>
      </c>
      <c r="AD242" s="4" t="s">
        <v>10378</v>
      </c>
      <c r="AE242" s="4" t="s">
        <v>140</v>
      </c>
      <c r="AF242" s="4" t="s">
        <v>116</v>
      </c>
      <c r="AG242" s="4" t="s">
        <v>12571</v>
      </c>
      <c r="AH242" s="4" t="s">
        <v>76</v>
      </c>
      <c r="AI242" s="4" t="s">
        <v>12572</v>
      </c>
      <c r="AJ242" s="4" t="s">
        <v>12573</v>
      </c>
      <c r="AK242" s="4" t="s">
        <v>12574</v>
      </c>
      <c r="AL242" s="4" t="s">
        <v>3660</v>
      </c>
      <c r="AM242" s="4" t="s">
        <v>3661</v>
      </c>
      <c r="AN242" s="4" t="s">
        <v>3662</v>
      </c>
      <c r="AO242" s="4" t="s">
        <v>5431</v>
      </c>
      <c r="AP242" s="4" t="s">
        <v>3664</v>
      </c>
      <c r="AQ242" s="4" t="s">
        <v>3665</v>
      </c>
      <c r="AR242" s="4" t="s">
        <v>3666</v>
      </c>
      <c r="AS242" s="4" t="s">
        <v>3667</v>
      </c>
      <c r="AT242" s="4" t="s">
        <v>12575</v>
      </c>
      <c r="AU242" s="4" t="s">
        <v>12576</v>
      </c>
      <c r="AV242" s="4" t="s">
        <v>10648</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12577</v>
      </c>
      <c r="B243" s="4" t="s">
        <v>112</v>
      </c>
      <c r="C243" s="35">
        <v>20241220</v>
      </c>
      <c r="D243" s="4" t="s">
        <v>1086</v>
      </c>
      <c r="E243" s="4" t="s">
        <v>12578</v>
      </c>
      <c r="F243" s="4" t="s">
        <v>11176</v>
      </c>
      <c r="G243" s="4" t="s">
        <v>116</v>
      </c>
      <c r="H243" s="4" t="s">
        <v>11177</v>
      </c>
      <c r="I243" s="4" t="s">
        <v>12579</v>
      </c>
      <c r="J243" s="35">
        <v>12820</v>
      </c>
      <c r="K243" s="11" t="s">
        <v>112</v>
      </c>
      <c r="L243" s="4" t="s">
        <v>122</v>
      </c>
      <c r="M243" s="4" t="s">
        <v>122</v>
      </c>
      <c r="N243" s="4" t="s">
        <v>12580</v>
      </c>
      <c r="O243" s="4" t="s">
        <v>116</v>
      </c>
      <c r="P243" s="4" t="s">
        <v>126</v>
      </c>
      <c r="Q243" s="4" t="s">
        <v>112</v>
      </c>
      <c r="R243" s="35">
        <v>2017</v>
      </c>
      <c r="S243" s="4" t="s">
        <v>127</v>
      </c>
      <c r="T243" s="4" t="s">
        <v>10464</v>
      </c>
      <c r="U243" s="4" t="s">
        <v>10374</v>
      </c>
      <c r="V243" s="4" t="s">
        <v>10375</v>
      </c>
      <c r="W243" s="4" t="s">
        <v>131</v>
      </c>
      <c r="X243" s="4" t="s">
        <v>10376</v>
      </c>
      <c r="Y243" s="4" t="s">
        <v>10377</v>
      </c>
      <c r="Z243" s="4" t="s">
        <v>134</v>
      </c>
      <c r="AA243" s="4" t="s">
        <v>135</v>
      </c>
      <c r="AB243" s="4" t="s">
        <v>136</v>
      </c>
      <c r="AC243" s="4" t="s">
        <v>137</v>
      </c>
      <c r="AD243" s="4" t="s">
        <v>10378</v>
      </c>
      <c r="AE243" s="4" t="s">
        <v>140</v>
      </c>
      <c r="AF243" s="4" t="s">
        <v>116</v>
      </c>
      <c r="AG243" s="4" t="s">
        <v>12581</v>
      </c>
      <c r="AH243" s="4" t="s">
        <v>76</v>
      </c>
      <c r="AI243" s="4" t="s">
        <v>417</v>
      </c>
      <c r="AJ243" s="4" t="s">
        <v>3660</v>
      </c>
      <c r="AK243" s="4" t="s">
        <v>3661</v>
      </c>
      <c r="AL243" s="4" t="s">
        <v>3662</v>
      </c>
      <c r="AM243" s="4" t="s">
        <v>5431</v>
      </c>
      <c r="AN243" s="4" t="s">
        <v>3664</v>
      </c>
      <c r="AO243" s="4" t="s">
        <v>12582</v>
      </c>
      <c r="AP243" s="4" t="s">
        <v>3665</v>
      </c>
      <c r="AQ243" s="4" t="s">
        <v>3666</v>
      </c>
      <c r="AR243" s="4" t="s">
        <v>3667</v>
      </c>
      <c r="AS243" s="4" t="s">
        <v>11805</v>
      </c>
      <c r="AT243" s="4" t="s">
        <v>116</v>
      </c>
      <c r="AU243" s="4" t="s">
        <v>116</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12583</v>
      </c>
      <c r="B244" s="4" t="s">
        <v>112</v>
      </c>
      <c r="C244" s="35">
        <v>20241220</v>
      </c>
      <c r="D244" s="4" t="s">
        <v>6714</v>
      </c>
      <c r="E244" s="4" t="s">
        <v>12584</v>
      </c>
      <c r="F244" s="4" t="s">
        <v>12585</v>
      </c>
      <c r="G244" s="4" t="s">
        <v>116</v>
      </c>
      <c r="H244" s="4" t="s">
        <v>12586</v>
      </c>
      <c r="I244" s="4" t="s">
        <v>12587</v>
      </c>
      <c r="J244" s="35">
        <v>2942</v>
      </c>
      <c r="K244" s="11" t="s">
        <v>112</v>
      </c>
      <c r="L244" s="4" t="s">
        <v>122</v>
      </c>
      <c r="M244" s="4" t="s">
        <v>122</v>
      </c>
      <c r="N244" s="4" t="s">
        <v>12588</v>
      </c>
      <c r="O244" s="4" t="s">
        <v>116</v>
      </c>
      <c r="P244" s="4" t="s">
        <v>126</v>
      </c>
      <c r="Q244" s="4" t="s">
        <v>112</v>
      </c>
      <c r="R244" s="35">
        <v>2017</v>
      </c>
      <c r="S244" s="4" t="s">
        <v>127</v>
      </c>
      <c r="T244" s="4" t="s">
        <v>10464</v>
      </c>
      <c r="U244" s="4" t="s">
        <v>10374</v>
      </c>
      <c r="V244" s="4" t="s">
        <v>10375</v>
      </c>
      <c r="W244" s="4" t="s">
        <v>131</v>
      </c>
      <c r="X244" s="4" t="s">
        <v>10376</v>
      </c>
      <c r="Y244" s="4" t="s">
        <v>10377</v>
      </c>
      <c r="Z244" s="4" t="s">
        <v>134</v>
      </c>
      <c r="AA244" s="4" t="s">
        <v>135</v>
      </c>
      <c r="AB244" s="4" t="s">
        <v>136</v>
      </c>
      <c r="AC244" s="4" t="s">
        <v>137</v>
      </c>
      <c r="AD244" s="4" t="s">
        <v>10378</v>
      </c>
      <c r="AE244" s="4" t="s">
        <v>140</v>
      </c>
      <c r="AF244" s="4" t="s">
        <v>116</v>
      </c>
      <c r="AG244" s="4" t="s">
        <v>12589</v>
      </c>
      <c r="AH244" s="4" t="s">
        <v>76</v>
      </c>
      <c r="AI244" s="4" t="s">
        <v>2727</v>
      </c>
      <c r="AJ244" s="4" t="s">
        <v>681</v>
      </c>
      <c r="AK244" s="4" t="s">
        <v>12410</v>
      </c>
      <c r="AL244" s="4" t="s">
        <v>2535</v>
      </c>
      <c r="AM244" s="4" t="s">
        <v>6725</v>
      </c>
      <c r="AN244" s="4" t="s">
        <v>2032</v>
      </c>
      <c r="AO244" s="4" t="s">
        <v>3660</v>
      </c>
      <c r="AP244" s="4" t="s">
        <v>3661</v>
      </c>
      <c r="AQ244" s="4" t="s">
        <v>3662</v>
      </c>
      <c r="AR244" s="4" t="s">
        <v>5431</v>
      </c>
      <c r="AS244" s="4" t="s">
        <v>3664</v>
      </c>
      <c r="AT244" s="4" t="s">
        <v>3665</v>
      </c>
      <c r="AU244" s="4" t="s">
        <v>3666</v>
      </c>
      <c r="AV244" s="4" t="s">
        <v>3667</v>
      </c>
      <c r="AW244" s="4" t="s">
        <v>10648</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12590</v>
      </c>
      <c r="B245" s="4" t="s">
        <v>112</v>
      </c>
      <c r="C245" s="35">
        <v>20241220</v>
      </c>
      <c r="D245" s="4" t="s">
        <v>12591</v>
      </c>
      <c r="E245" s="4" t="s">
        <v>12592</v>
      </c>
      <c r="F245" s="4" t="s">
        <v>1593</v>
      </c>
      <c r="G245" s="4" t="s">
        <v>116</v>
      </c>
      <c r="H245" s="4" t="s">
        <v>172</v>
      </c>
      <c r="I245" s="4" t="s">
        <v>12593</v>
      </c>
      <c r="J245" s="35">
        <v>30401</v>
      </c>
      <c r="K245" s="11" t="s">
        <v>112</v>
      </c>
      <c r="L245" s="4" t="s">
        <v>122</v>
      </c>
      <c r="M245" s="4" t="s">
        <v>122</v>
      </c>
      <c r="N245" s="4" t="s">
        <v>12594</v>
      </c>
      <c r="O245" s="4" t="s">
        <v>116</v>
      </c>
      <c r="P245" s="4" t="s">
        <v>126</v>
      </c>
      <c r="Q245" s="4" t="s">
        <v>112</v>
      </c>
      <c r="R245" s="35">
        <v>2017</v>
      </c>
      <c r="S245" s="4" t="s">
        <v>127</v>
      </c>
      <c r="T245" s="4" t="s">
        <v>10464</v>
      </c>
      <c r="U245" s="4" t="s">
        <v>10374</v>
      </c>
      <c r="V245" s="4" t="s">
        <v>10375</v>
      </c>
      <c r="W245" s="4" t="s">
        <v>131</v>
      </c>
      <c r="X245" s="4" t="s">
        <v>10376</v>
      </c>
      <c r="Y245" s="4" t="s">
        <v>10377</v>
      </c>
      <c r="Z245" s="4" t="s">
        <v>134</v>
      </c>
      <c r="AA245" s="4" t="s">
        <v>135</v>
      </c>
      <c r="AB245" s="4" t="s">
        <v>136</v>
      </c>
      <c r="AC245" s="4" t="s">
        <v>137</v>
      </c>
      <c r="AD245" s="4" t="s">
        <v>10378</v>
      </c>
      <c r="AE245" s="4" t="s">
        <v>140</v>
      </c>
      <c r="AF245" s="4" t="s">
        <v>116</v>
      </c>
      <c r="AG245" s="4" t="s">
        <v>12595</v>
      </c>
      <c r="AH245" s="4" t="s">
        <v>76</v>
      </c>
      <c r="AI245" s="4" t="s">
        <v>7409</v>
      </c>
      <c r="AJ245" s="4" t="s">
        <v>3129</v>
      </c>
      <c r="AK245" s="4" t="s">
        <v>4876</v>
      </c>
      <c r="AL245" s="4" t="s">
        <v>12596</v>
      </c>
      <c r="AM245" s="4" t="s">
        <v>12597</v>
      </c>
      <c r="AN245" s="4" t="s">
        <v>5457</v>
      </c>
      <c r="AO245" s="4" t="s">
        <v>3660</v>
      </c>
      <c r="AP245" s="4" t="s">
        <v>3661</v>
      </c>
      <c r="AQ245" s="4" t="s">
        <v>3662</v>
      </c>
      <c r="AR245" s="4" t="s">
        <v>5431</v>
      </c>
      <c r="AS245" s="4" t="s">
        <v>3664</v>
      </c>
      <c r="AT245" s="4" t="s">
        <v>3665</v>
      </c>
      <c r="AU245" s="4" t="s">
        <v>3666</v>
      </c>
      <c r="AV245" s="4" t="s">
        <v>3667</v>
      </c>
      <c r="AW245" s="4" t="s">
        <v>10648</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12598</v>
      </c>
      <c r="B246" s="4" t="s">
        <v>112</v>
      </c>
      <c r="C246" s="35">
        <v>20241220</v>
      </c>
      <c r="D246" s="4" t="s">
        <v>12599</v>
      </c>
      <c r="E246" s="4" t="s">
        <v>12600</v>
      </c>
      <c r="F246" s="4" t="s">
        <v>11816</v>
      </c>
      <c r="G246" s="4" t="s">
        <v>116</v>
      </c>
      <c r="H246" s="4" t="s">
        <v>11817</v>
      </c>
      <c r="I246" s="4" t="s">
        <v>12601</v>
      </c>
      <c r="J246" s="35">
        <v>3244</v>
      </c>
      <c r="K246" s="11" t="s">
        <v>112</v>
      </c>
      <c r="L246" s="4" t="s">
        <v>122</v>
      </c>
      <c r="M246" s="4" t="s">
        <v>122</v>
      </c>
      <c r="N246" s="4" t="s">
        <v>12602</v>
      </c>
      <c r="O246" s="4" t="s">
        <v>116</v>
      </c>
      <c r="P246" s="4" t="s">
        <v>126</v>
      </c>
      <c r="Q246" s="4" t="s">
        <v>112</v>
      </c>
      <c r="R246" s="35">
        <v>2017</v>
      </c>
      <c r="S246" s="4" t="s">
        <v>127</v>
      </c>
      <c r="T246" s="4" t="s">
        <v>10464</v>
      </c>
      <c r="U246" s="4" t="s">
        <v>10374</v>
      </c>
      <c r="V246" s="4" t="s">
        <v>10375</v>
      </c>
      <c r="W246" s="4" t="s">
        <v>131</v>
      </c>
      <c r="X246" s="4" t="s">
        <v>10376</v>
      </c>
      <c r="Y246" s="4" t="s">
        <v>10377</v>
      </c>
      <c r="Z246" s="4" t="s">
        <v>134</v>
      </c>
      <c r="AA246" s="4" t="s">
        <v>135</v>
      </c>
      <c r="AB246" s="4" t="s">
        <v>136</v>
      </c>
      <c r="AC246" s="4" t="s">
        <v>137</v>
      </c>
      <c r="AD246" s="4" t="s">
        <v>10378</v>
      </c>
      <c r="AE246" s="4" t="s">
        <v>140</v>
      </c>
      <c r="AF246" s="4" t="s">
        <v>116</v>
      </c>
      <c r="AG246" s="4" t="s">
        <v>12603</v>
      </c>
      <c r="AH246" s="4" t="s">
        <v>76</v>
      </c>
      <c r="AI246" s="4" t="s">
        <v>12604</v>
      </c>
      <c r="AJ246" s="4" t="s">
        <v>12605</v>
      </c>
      <c r="AK246" s="4" t="s">
        <v>12606</v>
      </c>
      <c r="AL246" s="4" t="s">
        <v>681</v>
      </c>
      <c r="AM246" s="4" t="s">
        <v>12607</v>
      </c>
      <c r="AN246" s="4" t="s">
        <v>12608</v>
      </c>
      <c r="AO246" s="4" t="s">
        <v>232</v>
      </c>
      <c r="AP246" s="4" t="s">
        <v>233</v>
      </c>
      <c r="AQ246" s="4" t="s">
        <v>12498</v>
      </c>
      <c r="AR246" s="4" t="s">
        <v>12609</v>
      </c>
      <c r="AS246" s="4" t="s">
        <v>12610</v>
      </c>
      <c r="AT246" s="4" t="s">
        <v>12611</v>
      </c>
      <c r="AU246" s="4" t="s">
        <v>12612</v>
      </c>
      <c r="AV246" s="4" t="s">
        <v>12613</v>
      </c>
      <c r="AW246" s="4" t="s">
        <v>12614</v>
      </c>
      <c r="AX246" s="4" t="s">
        <v>3660</v>
      </c>
      <c r="AY246" s="4" t="s">
        <v>3661</v>
      </c>
      <c r="AZ246" s="4" t="s">
        <v>3662</v>
      </c>
      <c r="BA246" s="4" t="s">
        <v>5431</v>
      </c>
      <c r="BB246" s="4" t="s">
        <v>3664</v>
      </c>
      <c r="BC246" s="4" t="s">
        <v>3665</v>
      </c>
      <c r="BD246" s="4" t="s">
        <v>3666</v>
      </c>
      <c r="BE246" s="4" t="s">
        <v>3667</v>
      </c>
      <c r="BF246" s="4" t="s">
        <v>10648</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12615</v>
      </c>
      <c r="B247" s="4" t="s">
        <v>112</v>
      </c>
      <c r="C247" s="35">
        <v>20241220</v>
      </c>
      <c r="D247" s="4" t="s">
        <v>214</v>
      </c>
      <c r="E247" s="4" t="s">
        <v>12616</v>
      </c>
      <c r="F247" s="4" t="s">
        <v>11816</v>
      </c>
      <c r="G247" s="4" t="s">
        <v>116</v>
      </c>
      <c r="H247" s="4" t="s">
        <v>11817</v>
      </c>
      <c r="I247" s="4" t="s">
        <v>12617</v>
      </c>
      <c r="J247" s="35">
        <v>21746</v>
      </c>
      <c r="K247" s="11" t="s">
        <v>112</v>
      </c>
      <c r="L247" s="4" t="s">
        <v>122</v>
      </c>
      <c r="M247" s="4" t="s">
        <v>122</v>
      </c>
      <c r="N247" s="4" t="s">
        <v>12618</v>
      </c>
      <c r="O247" s="4" t="s">
        <v>116</v>
      </c>
      <c r="P247" s="4" t="s">
        <v>126</v>
      </c>
      <c r="Q247" s="4" t="s">
        <v>112</v>
      </c>
      <c r="R247" s="35">
        <v>2017</v>
      </c>
      <c r="S247" s="4" t="s">
        <v>127</v>
      </c>
      <c r="T247" s="4" t="s">
        <v>10464</v>
      </c>
      <c r="U247" s="4" t="s">
        <v>10374</v>
      </c>
      <c r="V247" s="4" t="s">
        <v>10375</v>
      </c>
      <c r="W247" s="4" t="s">
        <v>131</v>
      </c>
      <c r="X247" s="4" t="s">
        <v>10376</v>
      </c>
      <c r="Y247" s="4" t="s">
        <v>10377</v>
      </c>
      <c r="Z247" s="4" t="s">
        <v>134</v>
      </c>
      <c r="AA247" s="4" t="s">
        <v>135</v>
      </c>
      <c r="AB247" s="4" t="s">
        <v>136</v>
      </c>
      <c r="AC247" s="4" t="s">
        <v>137</v>
      </c>
      <c r="AD247" s="4" t="s">
        <v>10378</v>
      </c>
      <c r="AE247" s="4" t="s">
        <v>140</v>
      </c>
      <c r="AF247" s="4" t="s">
        <v>116</v>
      </c>
      <c r="AG247" s="4" t="s">
        <v>12619</v>
      </c>
      <c r="AH247" s="4" t="s">
        <v>76</v>
      </c>
      <c r="AI247" s="4" t="s">
        <v>2962</v>
      </c>
      <c r="AJ247" s="4" t="s">
        <v>1971</v>
      </c>
      <c r="AK247" s="4" t="s">
        <v>5227</v>
      </c>
      <c r="AL247" s="4" t="s">
        <v>12620</v>
      </c>
      <c r="AM247" s="4" t="s">
        <v>12621</v>
      </c>
      <c r="AN247" s="4" t="s">
        <v>12622</v>
      </c>
      <c r="AO247" s="4" t="s">
        <v>12623</v>
      </c>
      <c r="AP247" s="4" t="s">
        <v>3936</v>
      </c>
      <c r="AQ247" s="4" t="s">
        <v>233</v>
      </c>
      <c r="AR247" s="4" t="s">
        <v>12498</v>
      </c>
      <c r="AS247" s="4" t="s">
        <v>4854</v>
      </c>
      <c r="AT247" s="4" t="s">
        <v>3660</v>
      </c>
      <c r="AU247" s="4" t="s">
        <v>3661</v>
      </c>
      <c r="AV247" s="4" t="s">
        <v>3662</v>
      </c>
      <c r="AW247" s="4" t="s">
        <v>5431</v>
      </c>
      <c r="AX247" s="4" t="s">
        <v>3664</v>
      </c>
      <c r="AY247" s="4" t="s">
        <v>3665</v>
      </c>
      <c r="AZ247" s="4" t="s">
        <v>12624</v>
      </c>
      <c r="BA247" s="4" t="s">
        <v>3666</v>
      </c>
      <c r="BB247" s="4" t="s">
        <v>3667</v>
      </c>
      <c r="BC247" s="4" t="s">
        <v>11798</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12625</v>
      </c>
      <c r="B248" s="4" t="s">
        <v>112</v>
      </c>
      <c r="C248" s="35">
        <v>20241220</v>
      </c>
      <c r="D248" s="4" t="s">
        <v>214</v>
      </c>
      <c r="E248" s="4" t="s">
        <v>12626</v>
      </c>
      <c r="F248" s="4" t="s">
        <v>11816</v>
      </c>
      <c r="G248" s="4" t="s">
        <v>116</v>
      </c>
      <c r="H248" s="4" t="s">
        <v>11817</v>
      </c>
      <c r="I248" s="4" t="s">
        <v>12627</v>
      </c>
      <c r="J248" s="35">
        <v>13638</v>
      </c>
      <c r="K248" s="11" t="s">
        <v>112</v>
      </c>
      <c r="L248" s="4" t="s">
        <v>122</v>
      </c>
      <c r="M248" s="4" t="s">
        <v>122</v>
      </c>
      <c r="N248" s="4" t="s">
        <v>12628</v>
      </c>
      <c r="O248" s="4" t="s">
        <v>116</v>
      </c>
      <c r="P248" s="4" t="s">
        <v>126</v>
      </c>
      <c r="Q248" s="4" t="s">
        <v>112</v>
      </c>
      <c r="R248" s="35">
        <v>2017</v>
      </c>
      <c r="S248" s="4" t="s">
        <v>127</v>
      </c>
      <c r="T248" s="4" t="s">
        <v>10464</v>
      </c>
      <c r="U248" s="4" t="s">
        <v>10374</v>
      </c>
      <c r="V248" s="4" t="s">
        <v>10375</v>
      </c>
      <c r="W248" s="4" t="s">
        <v>131</v>
      </c>
      <c r="X248" s="4" t="s">
        <v>10376</v>
      </c>
      <c r="Y248" s="4" t="s">
        <v>10377</v>
      </c>
      <c r="Z248" s="4" t="s">
        <v>134</v>
      </c>
      <c r="AA248" s="4" t="s">
        <v>135</v>
      </c>
      <c r="AB248" s="4" t="s">
        <v>136</v>
      </c>
      <c r="AC248" s="4" t="s">
        <v>137</v>
      </c>
      <c r="AD248" s="4" t="s">
        <v>10378</v>
      </c>
      <c r="AE248" s="4" t="s">
        <v>140</v>
      </c>
      <c r="AF248" s="4" t="s">
        <v>116</v>
      </c>
      <c r="AG248" s="4" t="s">
        <v>12629</v>
      </c>
      <c r="AH248" s="4" t="s">
        <v>76</v>
      </c>
      <c r="AI248" s="4" t="s">
        <v>2962</v>
      </c>
      <c r="AJ248" s="4" t="s">
        <v>5222</v>
      </c>
      <c r="AK248" s="4" t="s">
        <v>1941</v>
      </c>
      <c r="AL248" s="4" t="s">
        <v>1971</v>
      </c>
      <c r="AM248" s="4" t="s">
        <v>2226</v>
      </c>
      <c r="AN248" s="4" t="s">
        <v>12630</v>
      </c>
      <c r="AO248" s="4" t="s">
        <v>12631</v>
      </c>
      <c r="AP248" s="4" t="s">
        <v>3936</v>
      </c>
      <c r="AQ248" s="4" t="s">
        <v>233</v>
      </c>
      <c r="AR248" s="4" t="s">
        <v>12498</v>
      </c>
      <c r="AS248" s="4" t="s">
        <v>3660</v>
      </c>
      <c r="AT248" s="4" t="s">
        <v>3661</v>
      </c>
      <c r="AU248" s="4" t="s">
        <v>3662</v>
      </c>
      <c r="AV248" s="4" t="s">
        <v>5431</v>
      </c>
      <c r="AW248" s="4" t="s">
        <v>3664</v>
      </c>
      <c r="AX248" s="4" t="s">
        <v>3665</v>
      </c>
      <c r="AY248" s="4" t="s">
        <v>12632</v>
      </c>
      <c r="AZ248" s="4" t="s">
        <v>3666</v>
      </c>
      <c r="BA248" s="4" t="s">
        <v>3667</v>
      </c>
      <c r="BB248" s="4" t="s">
        <v>11798</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12633</v>
      </c>
      <c r="B249" s="4" t="s">
        <v>112</v>
      </c>
      <c r="C249" s="35">
        <v>20241220</v>
      </c>
      <c r="D249" s="4" t="s">
        <v>12634</v>
      </c>
      <c r="E249" s="4" t="s">
        <v>12635</v>
      </c>
      <c r="F249" s="4" t="s">
        <v>12636</v>
      </c>
      <c r="G249" s="4" t="s">
        <v>116</v>
      </c>
      <c r="H249" s="4" t="s">
        <v>4136</v>
      </c>
      <c r="I249" s="4" t="s">
        <v>12637</v>
      </c>
      <c r="J249" s="35">
        <v>54944</v>
      </c>
      <c r="K249" s="11" t="s">
        <v>112</v>
      </c>
      <c r="L249" s="4" t="s">
        <v>122</v>
      </c>
      <c r="M249" s="4" t="s">
        <v>122</v>
      </c>
      <c r="N249" s="4" t="s">
        <v>12638</v>
      </c>
      <c r="O249" s="4" t="s">
        <v>116</v>
      </c>
      <c r="P249" s="4" t="s">
        <v>126</v>
      </c>
      <c r="Q249" s="4" t="s">
        <v>112</v>
      </c>
      <c r="R249" s="35">
        <v>2017</v>
      </c>
      <c r="S249" s="4" t="s">
        <v>127</v>
      </c>
      <c r="T249" s="4" t="s">
        <v>10464</v>
      </c>
      <c r="U249" s="4" t="s">
        <v>10374</v>
      </c>
      <c r="V249" s="4" t="s">
        <v>10375</v>
      </c>
      <c r="W249" s="4" t="s">
        <v>131</v>
      </c>
      <c r="X249" s="4" t="s">
        <v>10376</v>
      </c>
      <c r="Y249" s="4" t="s">
        <v>10377</v>
      </c>
      <c r="Z249" s="4" t="s">
        <v>134</v>
      </c>
      <c r="AA249" s="4" t="s">
        <v>135</v>
      </c>
      <c r="AB249" s="4" t="s">
        <v>136</v>
      </c>
      <c r="AC249" s="4" t="s">
        <v>137</v>
      </c>
      <c r="AD249" s="4" t="s">
        <v>10378</v>
      </c>
      <c r="AE249" s="4" t="s">
        <v>140</v>
      </c>
      <c r="AF249" s="4" t="s">
        <v>116</v>
      </c>
      <c r="AG249" s="4" t="s">
        <v>12639</v>
      </c>
      <c r="AH249" s="4" t="s">
        <v>76</v>
      </c>
      <c r="AI249" s="35">
        <v>1610</v>
      </c>
      <c r="AJ249" s="4" t="s">
        <v>12640</v>
      </c>
      <c r="AK249" s="4" t="s">
        <v>4140</v>
      </c>
      <c r="AL249" s="4" t="s">
        <v>12641</v>
      </c>
      <c r="AM249" s="4" t="s">
        <v>12642</v>
      </c>
      <c r="AN249" s="4" t="s">
        <v>11957</v>
      </c>
      <c r="AO249" s="4" t="s">
        <v>11944</v>
      </c>
      <c r="AP249" s="4" t="s">
        <v>12643</v>
      </c>
      <c r="AQ249" s="4" t="s">
        <v>12644</v>
      </c>
      <c r="AR249" s="4" t="s">
        <v>3660</v>
      </c>
      <c r="AS249" s="4" t="s">
        <v>3661</v>
      </c>
      <c r="AT249" s="4" t="s">
        <v>3662</v>
      </c>
      <c r="AU249" s="4" t="s">
        <v>5431</v>
      </c>
      <c r="AV249" s="4" t="s">
        <v>3664</v>
      </c>
      <c r="AW249" s="4" t="s">
        <v>3665</v>
      </c>
      <c r="AX249" s="4" t="s">
        <v>3666</v>
      </c>
      <c r="AY249" s="4" t="s">
        <v>3667</v>
      </c>
      <c r="AZ249" s="4" t="s">
        <v>10648</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12645</v>
      </c>
      <c r="B250" s="4" t="s">
        <v>112</v>
      </c>
      <c r="C250" s="35">
        <v>20241220</v>
      </c>
      <c r="D250" s="4" t="s">
        <v>12634</v>
      </c>
      <c r="E250" s="4" t="s">
        <v>12646</v>
      </c>
      <c r="F250" s="4" t="s">
        <v>12636</v>
      </c>
      <c r="G250" s="4" t="s">
        <v>116</v>
      </c>
      <c r="H250" s="4" t="s">
        <v>4136</v>
      </c>
      <c r="I250" s="4" t="s">
        <v>12647</v>
      </c>
      <c r="J250" s="35">
        <v>64638</v>
      </c>
      <c r="K250" s="11" t="s">
        <v>112</v>
      </c>
      <c r="L250" s="4" t="s">
        <v>122</v>
      </c>
      <c r="M250" s="4" t="s">
        <v>122</v>
      </c>
      <c r="N250" s="4" t="s">
        <v>12648</v>
      </c>
      <c r="O250" s="4" t="s">
        <v>116</v>
      </c>
      <c r="P250" s="4" t="s">
        <v>126</v>
      </c>
      <c r="Q250" s="4" t="s">
        <v>112</v>
      </c>
      <c r="R250" s="35">
        <v>2017</v>
      </c>
      <c r="S250" s="4" t="s">
        <v>127</v>
      </c>
      <c r="T250" s="4" t="s">
        <v>10464</v>
      </c>
      <c r="U250" s="4" t="s">
        <v>10374</v>
      </c>
      <c r="V250" s="4" t="s">
        <v>10375</v>
      </c>
      <c r="W250" s="4" t="s">
        <v>131</v>
      </c>
      <c r="X250" s="4" t="s">
        <v>10376</v>
      </c>
      <c r="Y250" s="4" t="s">
        <v>10377</v>
      </c>
      <c r="Z250" s="4" t="s">
        <v>134</v>
      </c>
      <c r="AA250" s="4" t="s">
        <v>135</v>
      </c>
      <c r="AB250" s="4" t="s">
        <v>136</v>
      </c>
      <c r="AC250" s="4" t="s">
        <v>137</v>
      </c>
      <c r="AD250" s="4" t="s">
        <v>10378</v>
      </c>
      <c r="AE250" s="4" t="s">
        <v>140</v>
      </c>
      <c r="AF250" s="4" t="s">
        <v>116</v>
      </c>
      <c r="AG250" s="4" t="s">
        <v>12649</v>
      </c>
      <c r="AH250" s="4" t="s">
        <v>76</v>
      </c>
      <c r="AI250" s="4" t="s">
        <v>6722</v>
      </c>
      <c r="AJ250" s="4" t="s">
        <v>7574</v>
      </c>
      <c r="AK250" s="4" t="s">
        <v>12650</v>
      </c>
      <c r="AL250" s="4" t="s">
        <v>4142</v>
      </c>
      <c r="AM250" s="4" t="s">
        <v>12651</v>
      </c>
      <c r="AN250" s="4" t="s">
        <v>12652</v>
      </c>
      <c r="AO250" s="4" t="s">
        <v>4146</v>
      </c>
      <c r="AP250" s="4" t="s">
        <v>12653</v>
      </c>
      <c r="AQ250" s="4" t="s">
        <v>12654</v>
      </c>
      <c r="AR250" s="4" t="s">
        <v>1534</v>
      </c>
      <c r="AS250" s="4" t="s">
        <v>609</v>
      </c>
      <c r="AT250" s="4" t="s">
        <v>1590</v>
      </c>
      <c r="AU250" s="4" t="s">
        <v>12655</v>
      </c>
      <c r="AV250" s="4" t="s">
        <v>3660</v>
      </c>
      <c r="AW250" s="4" t="s">
        <v>3661</v>
      </c>
      <c r="AX250" s="4" t="s">
        <v>3662</v>
      </c>
      <c r="AY250" s="4" t="s">
        <v>5431</v>
      </c>
      <c r="AZ250" s="4" t="s">
        <v>3664</v>
      </c>
      <c r="BA250" s="4" t="s">
        <v>3665</v>
      </c>
      <c r="BB250" s="4" t="s">
        <v>3666</v>
      </c>
      <c r="BC250" s="4" t="s">
        <v>3667</v>
      </c>
      <c r="BD250" s="4" t="s">
        <v>10648</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12656</v>
      </c>
      <c r="B251" s="4" t="s">
        <v>112</v>
      </c>
      <c r="C251" s="35">
        <v>20241220</v>
      </c>
      <c r="D251" s="4" t="s">
        <v>214</v>
      </c>
      <c r="E251" s="4" t="s">
        <v>12657</v>
      </c>
      <c r="F251" s="4" t="s">
        <v>11816</v>
      </c>
      <c r="G251" s="4" t="s">
        <v>116</v>
      </c>
      <c r="H251" s="4" t="s">
        <v>11817</v>
      </c>
      <c r="I251" s="4" t="s">
        <v>12658</v>
      </c>
      <c r="J251" s="35">
        <v>20235</v>
      </c>
      <c r="K251" s="11" t="s">
        <v>112</v>
      </c>
      <c r="L251" s="4" t="s">
        <v>122</v>
      </c>
      <c r="M251" s="4" t="s">
        <v>122</v>
      </c>
      <c r="N251" s="4" t="s">
        <v>12659</v>
      </c>
      <c r="O251" s="4" t="s">
        <v>116</v>
      </c>
      <c r="P251" s="4" t="s">
        <v>126</v>
      </c>
      <c r="Q251" s="4" t="s">
        <v>112</v>
      </c>
      <c r="R251" s="35">
        <v>2017</v>
      </c>
      <c r="S251" s="4" t="s">
        <v>127</v>
      </c>
      <c r="T251" s="4" t="s">
        <v>10464</v>
      </c>
      <c r="U251" s="4" t="s">
        <v>10374</v>
      </c>
      <c r="V251" s="4" t="s">
        <v>10375</v>
      </c>
      <c r="W251" s="4" t="s">
        <v>131</v>
      </c>
      <c r="X251" s="4" t="s">
        <v>10376</v>
      </c>
      <c r="Y251" s="4" t="s">
        <v>10377</v>
      </c>
      <c r="Z251" s="4" t="s">
        <v>134</v>
      </c>
      <c r="AA251" s="4" t="s">
        <v>135</v>
      </c>
      <c r="AB251" s="4" t="s">
        <v>136</v>
      </c>
      <c r="AC251" s="4" t="s">
        <v>137</v>
      </c>
      <c r="AD251" s="4" t="s">
        <v>10378</v>
      </c>
      <c r="AE251" s="4" t="s">
        <v>140</v>
      </c>
      <c r="AF251" s="4" t="s">
        <v>116</v>
      </c>
      <c r="AG251" s="4" t="s">
        <v>12660</v>
      </c>
      <c r="AH251" s="4" t="s">
        <v>76</v>
      </c>
      <c r="AI251" s="4" t="s">
        <v>6309</v>
      </c>
      <c r="AJ251" s="4" t="s">
        <v>9344</v>
      </c>
      <c r="AK251" s="4" t="s">
        <v>1616</v>
      </c>
      <c r="AL251" s="4" t="s">
        <v>12493</v>
      </c>
      <c r="AM251" s="4" t="s">
        <v>681</v>
      </c>
      <c r="AN251" s="4" t="s">
        <v>1971</v>
      </c>
      <c r="AO251" s="4" t="s">
        <v>12495</v>
      </c>
      <c r="AP251" s="4" t="s">
        <v>7967</v>
      </c>
      <c r="AQ251" s="4" t="s">
        <v>12497</v>
      </c>
      <c r="AR251" s="4" t="s">
        <v>3936</v>
      </c>
      <c r="AS251" s="4" t="s">
        <v>233</v>
      </c>
      <c r="AT251" s="4" t="s">
        <v>12498</v>
      </c>
      <c r="AU251" s="4" t="s">
        <v>12499</v>
      </c>
      <c r="AV251" s="4" t="s">
        <v>3660</v>
      </c>
      <c r="AW251" s="4" t="s">
        <v>3661</v>
      </c>
      <c r="AX251" s="4" t="s">
        <v>3662</v>
      </c>
      <c r="AY251" s="4" t="s">
        <v>5431</v>
      </c>
      <c r="AZ251" s="4" t="s">
        <v>3664</v>
      </c>
      <c r="BA251" s="4" t="s">
        <v>3665</v>
      </c>
      <c r="BB251" s="4" t="s">
        <v>3666</v>
      </c>
      <c r="BC251" s="4" t="s">
        <v>3667</v>
      </c>
      <c r="BD251" s="4" t="s">
        <v>10648</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12661</v>
      </c>
      <c r="B252" s="4" t="s">
        <v>112</v>
      </c>
      <c r="C252" s="35">
        <v>20241220</v>
      </c>
      <c r="D252" s="4" t="s">
        <v>6480</v>
      </c>
      <c r="E252" s="4" t="s">
        <v>12662</v>
      </c>
      <c r="F252" s="4" t="s">
        <v>6304</v>
      </c>
      <c r="G252" s="4" t="s">
        <v>116</v>
      </c>
      <c r="H252" s="4" t="s">
        <v>6305</v>
      </c>
      <c r="I252" s="4" t="s">
        <v>12663</v>
      </c>
      <c r="J252" s="35">
        <v>22258</v>
      </c>
      <c r="K252" s="11" t="s">
        <v>112</v>
      </c>
      <c r="L252" s="4" t="s">
        <v>122</v>
      </c>
      <c r="M252" s="4" t="s">
        <v>122</v>
      </c>
      <c r="N252" s="4" t="s">
        <v>12664</v>
      </c>
      <c r="O252" s="4" t="s">
        <v>116</v>
      </c>
      <c r="P252" s="4" t="s">
        <v>126</v>
      </c>
      <c r="Q252" s="4" t="s">
        <v>112</v>
      </c>
      <c r="R252" s="35">
        <v>2017</v>
      </c>
      <c r="S252" s="4" t="s">
        <v>127</v>
      </c>
      <c r="T252" s="4" t="s">
        <v>10464</v>
      </c>
      <c r="U252" s="4" t="s">
        <v>10374</v>
      </c>
      <c r="V252" s="4" t="s">
        <v>10375</v>
      </c>
      <c r="W252" s="4" t="s">
        <v>131</v>
      </c>
      <c r="X252" s="4" t="s">
        <v>10376</v>
      </c>
      <c r="Y252" s="4" t="s">
        <v>10377</v>
      </c>
      <c r="Z252" s="4" t="s">
        <v>134</v>
      </c>
      <c r="AA252" s="4" t="s">
        <v>135</v>
      </c>
      <c r="AB252" s="4" t="s">
        <v>136</v>
      </c>
      <c r="AC252" s="4" t="s">
        <v>137</v>
      </c>
      <c r="AD252" s="4" t="s">
        <v>10378</v>
      </c>
      <c r="AE252" s="4" t="s">
        <v>140</v>
      </c>
      <c r="AF252" s="4" t="s">
        <v>116</v>
      </c>
      <c r="AG252" s="4" t="s">
        <v>12665</v>
      </c>
      <c r="AH252" s="4" t="s">
        <v>76</v>
      </c>
      <c r="AI252" s="4" t="s">
        <v>3557</v>
      </c>
      <c r="AJ252" s="4" t="s">
        <v>282</v>
      </c>
      <c r="AK252" s="4" t="s">
        <v>6552</v>
      </c>
      <c r="AL252" s="4" t="s">
        <v>12529</v>
      </c>
      <c r="AM252" s="4" t="s">
        <v>3660</v>
      </c>
      <c r="AN252" s="4" t="s">
        <v>3661</v>
      </c>
      <c r="AO252" s="4" t="s">
        <v>3662</v>
      </c>
      <c r="AP252" s="4" t="s">
        <v>5431</v>
      </c>
      <c r="AQ252" s="4" t="s">
        <v>3664</v>
      </c>
      <c r="AR252" s="4" t="s">
        <v>5432</v>
      </c>
      <c r="AS252" s="4" t="s">
        <v>3665</v>
      </c>
      <c r="AT252" s="4" t="s">
        <v>3666</v>
      </c>
      <c r="AU252" s="4" t="s">
        <v>3667</v>
      </c>
      <c r="AV252" s="4" t="s">
        <v>2901</v>
      </c>
      <c r="AW252" s="4" t="s">
        <v>12531</v>
      </c>
      <c r="AX252" s="4" t="s">
        <v>733</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12666</v>
      </c>
      <c r="B253" s="4" t="s">
        <v>112</v>
      </c>
      <c r="C253" s="35">
        <v>20241220</v>
      </c>
      <c r="D253" s="4" t="s">
        <v>6480</v>
      </c>
      <c r="E253" s="4" t="s">
        <v>12667</v>
      </c>
      <c r="F253" s="4" t="s">
        <v>6304</v>
      </c>
      <c r="G253" s="4" t="s">
        <v>116</v>
      </c>
      <c r="H253" s="4" t="s">
        <v>6305</v>
      </c>
      <c r="I253" s="4" t="s">
        <v>12668</v>
      </c>
      <c r="J253" s="35">
        <v>20209</v>
      </c>
      <c r="K253" s="11" t="s">
        <v>112</v>
      </c>
      <c r="L253" s="4" t="s">
        <v>122</v>
      </c>
      <c r="M253" s="4" t="s">
        <v>122</v>
      </c>
      <c r="N253" s="4" t="s">
        <v>12669</v>
      </c>
      <c r="O253" s="4" t="s">
        <v>116</v>
      </c>
      <c r="P253" s="4" t="s">
        <v>126</v>
      </c>
      <c r="Q253" s="4" t="s">
        <v>112</v>
      </c>
      <c r="R253" s="35">
        <v>2017</v>
      </c>
      <c r="S253" s="4" t="s">
        <v>127</v>
      </c>
      <c r="T253" s="4" t="s">
        <v>10464</v>
      </c>
      <c r="U253" s="4" t="s">
        <v>10374</v>
      </c>
      <c r="V253" s="4" t="s">
        <v>10375</v>
      </c>
      <c r="W253" s="4" t="s">
        <v>131</v>
      </c>
      <c r="X253" s="4" t="s">
        <v>10376</v>
      </c>
      <c r="Y253" s="4" t="s">
        <v>10377</v>
      </c>
      <c r="Z253" s="4" t="s">
        <v>134</v>
      </c>
      <c r="AA253" s="4" t="s">
        <v>135</v>
      </c>
      <c r="AB253" s="4" t="s">
        <v>136</v>
      </c>
      <c r="AC253" s="4" t="s">
        <v>137</v>
      </c>
      <c r="AD253" s="4" t="s">
        <v>10378</v>
      </c>
      <c r="AE253" s="4" t="s">
        <v>140</v>
      </c>
      <c r="AF253" s="4" t="s">
        <v>116</v>
      </c>
      <c r="AG253" s="4" t="s">
        <v>12670</v>
      </c>
      <c r="AH253" s="4" t="s">
        <v>76</v>
      </c>
      <c r="AI253" s="4" t="s">
        <v>3557</v>
      </c>
      <c r="AJ253" s="4" t="s">
        <v>282</v>
      </c>
      <c r="AK253" s="4" t="s">
        <v>12671</v>
      </c>
      <c r="AL253" s="4" t="s">
        <v>6989</v>
      </c>
      <c r="AM253" s="4" t="s">
        <v>6990</v>
      </c>
      <c r="AN253" s="4" t="s">
        <v>6552</v>
      </c>
      <c r="AO253" s="4" t="s">
        <v>12529</v>
      </c>
      <c r="AP253" s="4" t="s">
        <v>3660</v>
      </c>
      <c r="AQ253" s="4" t="s">
        <v>3661</v>
      </c>
      <c r="AR253" s="4" t="s">
        <v>3662</v>
      </c>
      <c r="AS253" s="4" t="s">
        <v>5431</v>
      </c>
      <c r="AT253" s="4" t="s">
        <v>3664</v>
      </c>
      <c r="AU253" s="4" t="s">
        <v>5432</v>
      </c>
      <c r="AV253" s="4" t="s">
        <v>3665</v>
      </c>
      <c r="AW253" s="4" t="s">
        <v>3666</v>
      </c>
      <c r="AX253" s="4" t="s">
        <v>3667</v>
      </c>
      <c r="AY253" s="4" t="s">
        <v>2901</v>
      </c>
      <c r="AZ253" s="4" t="s">
        <v>12531</v>
      </c>
      <c r="BA253" s="4" t="s">
        <v>733</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12672</v>
      </c>
      <c r="B254" s="4" t="s">
        <v>112</v>
      </c>
      <c r="C254" s="35">
        <v>20241220</v>
      </c>
      <c r="D254" s="4" t="s">
        <v>12673</v>
      </c>
      <c r="E254" s="4" t="s">
        <v>12674</v>
      </c>
      <c r="F254" s="4" t="s">
        <v>12675</v>
      </c>
      <c r="G254" s="4" t="s">
        <v>116</v>
      </c>
      <c r="H254" s="4" t="s">
        <v>12676</v>
      </c>
      <c r="I254" s="4" t="s">
        <v>12677</v>
      </c>
      <c r="J254" s="35">
        <v>15511</v>
      </c>
      <c r="K254" s="11" t="s">
        <v>112</v>
      </c>
      <c r="L254" s="4" t="s">
        <v>122</v>
      </c>
      <c r="M254" s="4" t="s">
        <v>122</v>
      </c>
      <c r="N254" s="4" t="s">
        <v>12678</v>
      </c>
      <c r="O254" s="4" t="s">
        <v>116</v>
      </c>
      <c r="P254" s="4" t="s">
        <v>126</v>
      </c>
      <c r="Q254" s="4" t="s">
        <v>112</v>
      </c>
      <c r="R254" s="35">
        <v>2017</v>
      </c>
      <c r="S254" s="4" t="s">
        <v>127</v>
      </c>
      <c r="T254" s="4" t="s">
        <v>11084</v>
      </c>
      <c r="U254" s="4" t="s">
        <v>10374</v>
      </c>
      <c r="V254" s="4" t="s">
        <v>10375</v>
      </c>
      <c r="W254" s="4" t="s">
        <v>131</v>
      </c>
      <c r="X254" s="4" t="s">
        <v>10376</v>
      </c>
      <c r="Y254" s="4" t="s">
        <v>10377</v>
      </c>
      <c r="Z254" s="4" t="s">
        <v>134</v>
      </c>
      <c r="AA254" s="4" t="s">
        <v>135</v>
      </c>
      <c r="AB254" s="4" t="s">
        <v>136</v>
      </c>
      <c r="AC254" s="4" t="s">
        <v>137</v>
      </c>
      <c r="AD254" s="4" t="s">
        <v>10378</v>
      </c>
      <c r="AE254" s="4" t="s">
        <v>140</v>
      </c>
      <c r="AF254" s="4" t="s">
        <v>116</v>
      </c>
      <c r="AG254" s="4" t="s">
        <v>12679</v>
      </c>
      <c r="AH254" s="4" t="s">
        <v>76</v>
      </c>
      <c r="AI254" s="4" t="s">
        <v>12680</v>
      </c>
      <c r="AJ254" s="4" t="s">
        <v>10093</v>
      </c>
      <c r="AK254" s="4" t="s">
        <v>10094</v>
      </c>
      <c r="AL254" s="4" t="s">
        <v>2004</v>
      </c>
      <c r="AM254" s="4" t="s">
        <v>2004</v>
      </c>
      <c r="AN254" s="4" t="s">
        <v>12681</v>
      </c>
      <c r="AO254" s="4" t="s">
        <v>4681</v>
      </c>
      <c r="AP254" s="4" t="s">
        <v>2195</v>
      </c>
      <c r="AQ254" s="4" t="s">
        <v>12682</v>
      </c>
      <c r="AR254" s="4" t="s">
        <v>12683</v>
      </c>
      <c r="AS254" s="4" t="s">
        <v>12684</v>
      </c>
      <c r="AT254" s="4" t="s">
        <v>12685</v>
      </c>
      <c r="AU254" s="4" t="s">
        <v>4026</v>
      </c>
      <c r="AV254" s="4" t="s">
        <v>12686</v>
      </c>
      <c r="AW254" s="4" t="s">
        <v>4197</v>
      </c>
      <c r="AX254" s="4" t="s">
        <v>12687</v>
      </c>
      <c r="AY254" s="4" t="s">
        <v>9980</v>
      </c>
      <c r="AZ254" s="4" t="s">
        <v>12688</v>
      </c>
      <c r="BA254" s="4" t="s">
        <v>12689</v>
      </c>
      <c r="BB254" s="4" t="s">
        <v>12690</v>
      </c>
      <c r="BC254" s="4" t="s">
        <v>12691</v>
      </c>
      <c r="BD254" s="4" t="s">
        <v>4029</v>
      </c>
      <c r="BE254" s="4" t="s">
        <v>6261</v>
      </c>
      <c r="BF254" s="4" t="s">
        <v>6262</v>
      </c>
      <c r="BG254" s="4" t="s">
        <v>12692</v>
      </c>
      <c r="BH254" s="4" t="s">
        <v>3660</v>
      </c>
      <c r="BI254" s="4" t="s">
        <v>3661</v>
      </c>
      <c r="BJ254" s="4" t="s">
        <v>3662</v>
      </c>
      <c r="BK254" s="4" t="s">
        <v>3663</v>
      </c>
      <c r="BL254" s="4" t="s">
        <v>3664</v>
      </c>
      <c r="BM254" s="4" t="s">
        <v>5432</v>
      </c>
      <c r="BN254" s="4" t="s">
        <v>3665</v>
      </c>
      <c r="BO254" s="4" t="s">
        <v>3666</v>
      </c>
      <c r="BP254" s="4" t="s">
        <v>3667</v>
      </c>
      <c r="BQ254" s="4" t="s">
        <v>12693</v>
      </c>
    </row>
    <row r="255" spans="1:69" ht="15" x14ac:dyDescent="0.2">
      <c r="A255" s="4" t="s">
        <v>12694</v>
      </c>
      <c r="B255" s="4" t="s">
        <v>112</v>
      </c>
      <c r="C255" s="35">
        <v>20241220</v>
      </c>
      <c r="D255" s="4" t="s">
        <v>12695</v>
      </c>
      <c r="E255" s="4" t="s">
        <v>116</v>
      </c>
      <c r="F255" s="4" t="s">
        <v>7319</v>
      </c>
      <c r="G255" s="4" t="s">
        <v>116</v>
      </c>
      <c r="H255" s="4" t="s">
        <v>7320</v>
      </c>
      <c r="I255" s="4" t="s">
        <v>12696</v>
      </c>
      <c r="J255" s="35">
        <v>5535</v>
      </c>
      <c r="K255" s="11" t="s">
        <v>112</v>
      </c>
      <c r="L255" s="4" t="s">
        <v>122</v>
      </c>
      <c r="M255" s="4" t="s">
        <v>122</v>
      </c>
      <c r="N255" s="4" t="s">
        <v>12697</v>
      </c>
      <c r="O255" s="4" t="s">
        <v>116</v>
      </c>
      <c r="P255" s="4" t="s">
        <v>126</v>
      </c>
      <c r="Q255" s="4" t="s">
        <v>112</v>
      </c>
      <c r="R255" s="35">
        <v>2016</v>
      </c>
      <c r="S255" s="4" t="s">
        <v>127</v>
      </c>
      <c r="T255" s="4" t="s">
        <v>12698</v>
      </c>
      <c r="U255" s="4" t="s">
        <v>10374</v>
      </c>
      <c r="V255" s="4" t="s">
        <v>10375</v>
      </c>
      <c r="W255" s="4" t="s">
        <v>131</v>
      </c>
      <c r="X255" s="4" t="s">
        <v>10376</v>
      </c>
      <c r="Y255" s="4" t="s">
        <v>10377</v>
      </c>
      <c r="Z255" s="4" t="s">
        <v>134</v>
      </c>
      <c r="AA255" s="4" t="s">
        <v>135</v>
      </c>
      <c r="AB255" s="4" t="s">
        <v>136</v>
      </c>
      <c r="AC255" s="4" t="s">
        <v>137</v>
      </c>
      <c r="AD255" s="4" t="s">
        <v>10378</v>
      </c>
      <c r="AE255" s="4" t="s">
        <v>140</v>
      </c>
      <c r="AF255" s="4" t="s">
        <v>116</v>
      </c>
      <c r="AG255" s="4" t="s">
        <v>12699</v>
      </c>
      <c r="AH255" s="4" t="s">
        <v>76</v>
      </c>
      <c r="AI255" s="4" t="s">
        <v>6768</v>
      </c>
      <c r="AJ255" s="4" t="s">
        <v>311</v>
      </c>
      <c r="AK255" s="4" t="s">
        <v>4959</v>
      </c>
      <c r="AL255" s="4" t="s">
        <v>313</v>
      </c>
      <c r="AM255" s="4" t="s">
        <v>2195</v>
      </c>
      <c r="AN255" s="4" t="s">
        <v>4960</v>
      </c>
      <c r="AO255" s="4" t="s">
        <v>8064</v>
      </c>
      <c r="AP255" s="4" t="s">
        <v>3660</v>
      </c>
      <c r="AQ255" s="4" t="s">
        <v>3661</v>
      </c>
      <c r="AR255" s="4" t="s">
        <v>3662</v>
      </c>
      <c r="AS255" s="4" t="s">
        <v>3663</v>
      </c>
      <c r="AT255" s="4" t="s">
        <v>3664</v>
      </c>
      <c r="AU255" s="4" t="s">
        <v>5432</v>
      </c>
      <c r="AV255" s="4" t="s">
        <v>3666</v>
      </c>
      <c r="AW255" s="4" t="s">
        <v>3667</v>
      </c>
      <c r="AX255" s="4" t="s">
        <v>3699</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12700</v>
      </c>
      <c r="B256" s="4" t="s">
        <v>112</v>
      </c>
      <c r="C256" s="35">
        <v>20241220</v>
      </c>
      <c r="D256" s="4" t="s">
        <v>8285</v>
      </c>
      <c r="E256" s="4" t="s">
        <v>116</v>
      </c>
      <c r="F256" s="4" t="s">
        <v>10369</v>
      </c>
      <c r="G256" s="4" t="s">
        <v>116</v>
      </c>
      <c r="H256" s="4" t="s">
        <v>10370</v>
      </c>
      <c r="I256" s="4" t="s">
        <v>12701</v>
      </c>
      <c r="J256" s="35">
        <v>72319</v>
      </c>
      <c r="K256" s="11" t="s">
        <v>112</v>
      </c>
      <c r="L256" s="4" t="s">
        <v>122</v>
      </c>
      <c r="M256" s="4" t="s">
        <v>122</v>
      </c>
      <c r="N256" s="4" t="s">
        <v>12702</v>
      </c>
      <c r="O256" s="4" t="s">
        <v>116</v>
      </c>
      <c r="P256" s="4" t="s">
        <v>126</v>
      </c>
      <c r="Q256" s="4" t="s">
        <v>112</v>
      </c>
      <c r="R256" s="35">
        <v>2016</v>
      </c>
      <c r="S256" s="4" t="s">
        <v>127</v>
      </c>
      <c r="T256" s="4" t="s">
        <v>10373</v>
      </c>
      <c r="U256" s="4" t="s">
        <v>10374</v>
      </c>
      <c r="V256" s="4" t="s">
        <v>10375</v>
      </c>
      <c r="W256" s="4" t="s">
        <v>131</v>
      </c>
      <c r="X256" s="4" t="s">
        <v>10376</v>
      </c>
      <c r="Y256" s="4" t="s">
        <v>10377</v>
      </c>
      <c r="Z256" s="4" t="s">
        <v>134</v>
      </c>
      <c r="AA256" s="4" t="s">
        <v>135</v>
      </c>
      <c r="AB256" s="4" t="s">
        <v>136</v>
      </c>
      <c r="AC256" s="4" t="s">
        <v>137</v>
      </c>
      <c r="AD256" s="4" t="s">
        <v>10378</v>
      </c>
      <c r="AE256" s="4" t="s">
        <v>140</v>
      </c>
      <c r="AF256" s="4" t="s">
        <v>116</v>
      </c>
      <c r="AG256" s="4" t="s">
        <v>12703</v>
      </c>
      <c r="AH256" s="4" t="s">
        <v>76</v>
      </c>
      <c r="AI256" s="4" t="s">
        <v>6985</v>
      </c>
      <c r="AJ256" s="4" t="s">
        <v>4647</v>
      </c>
      <c r="AK256" s="4" t="s">
        <v>6986</v>
      </c>
      <c r="AL256" s="4" t="s">
        <v>4649</v>
      </c>
      <c r="AM256" s="4" t="s">
        <v>4650</v>
      </c>
      <c r="AN256" s="4" t="s">
        <v>6899</v>
      </c>
      <c r="AO256" s="4" t="s">
        <v>6987</v>
      </c>
      <c r="AP256" s="4" t="s">
        <v>7010</v>
      </c>
      <c r="AQ256" s="4" t="s">
        <v>6750</v>
      </c>
      <c r="AR256" s="4" t="s">
        <v>5567</v>
      </c>
      <c r="AS256" s="4" t="s">
        <v>6991</v>
      </c>
      <c r="AT256" s="4" t="s">
        <v>5568</v>
      </c>
      <c r="AU256" s="4" t="s">
        <v>6992</v>
      </c>
      <c r="AV256" s="4" t="s">
        <v>4653</v>
      </c>
      <c r="AW256" s="4" t="s">
        <v>4654</v>
      </c>
      <c r="AX256" s="4" t="s">
        <v>1637</v>
      </c>
      <c r="AY256" s="4" t="s">
        <v>3660</v>
      </c>
      <c r="AZ256" s="4" t="s">
        <v>3661</v>
      </c>
      <c r="BA256" s="4" t="s">
        <v>3662</v>
      </c>
      <c r="BB256" s="4" t="s">
        <v>3663</v>
      </c>
      <c r="BC256" s="4" t="s">
        <v>3664</v>
      </c>
      <c r="BD256" s="4" t="s">
        <v>3667</v>
      </c>
      <c r="BE256" s="4" t="s">
        <v>1880</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12704</v>
      </c>
      <c r="B257" s="4" t="s">
        <v>112</v>
      </c>
      <c r="C257" s="35">
        <v>20241220</v>
      </c>
      <c r="D257" s="4" t="s">
        <v>12705</v>
      </c>
      <c r="E257" s="4" t="s">
        <v>12706</v>
      </c>
      <c r="F257" s="4" t="s">
        <v>10369</v>
      </c>
      <c r="G257" s="4" t="s">
        <v>116</v>
      </c>
      <c r="H257" s="4" t="s">
        <v>10370</v>
      </c>
      <c r="I257" s="4" t="s">
        <v>12707</v>
      </c>
      <c r="J257" s="35">
        <v>4227</v>
      </c>
      <c r="K257" s="11" t="s">
        <v>112</v>
      </c>
      <c r="L257" s="4" t="s">
        <v>122</v>
      </c>
      <c r="M257" s="4" t="s">
        <v>122</v>
      </c>
      <c r="N257" s="4" t="s">
        <v>12708</v>
      </c>
      <c r="O257" s="4" t="s">
        <v>116</v>
      </c>
      <c r="P257" s="4" t="s">
        <v>126</v>
      </c>
      <c r="Q257" s="4" t="s">
        <v>112</v>
      </c>
      <c r="R257" s="35">
        <v>2016</v>
      </c>
      <c r="S257" s="4" t="s">
        <v>127</v>
      </c>
      <c r="T257" s="4" t="s">
        <v>10373</v>
      </c>
      <c r="U257" s="4" t="s">
        <v>10374</v>
      </c>
      <c r="V257" s="4" t="s">
        <v>10375</v>
      </c>
      <c r="W257" s="4" t="s">
        <v>131</v>
      </c>
      <c r="X257" s="4" t="s">
        <v>10376</v>
      </c>
      <c r="Y257" s="4" t="s">
        <v>10377</v>
      </c>
      <c r="Z257" s="4" t="s">
        <v>134</v>
      </c>
      <c r="AA257" s="4" t="s">
        <v>135</v>
      </c>
      <c r="AB257" s="4" t="s">
        <v>136</v>
      </c>
      <c r="AC257" s="4" t="s">
        <v>137</v>
      </c>
      <c r="AD257" s="4" t="s">
        <v>10378</v>
      </c>
      <c r="AE257" s="4" t="s">
        <v>140</v>
      </c>
      <c r="AF257" s="4" t="s">
        <v>116</v>
      </c>
      <c r="AG257" s="4" t="s">
        <v>12709</v>
      </c>
      <c r="AH257" s="4" t="s">
        <v>76</v>
      </c>
      <c r="AI257" s="4" t="s">
        <v>3064</v>
      </c>
      <c r="AJ257" s="4" t="s">
        <v>6748</v>
      </c>
      <c r="AK257" s="4" t="s">
        <v>5213</v>
      </c>
      <c r="AL257" s="4" t="s">
        <v>7010</v>
      </c>
      <c r="AM257" s="4" t="s">
        <v>6750</v>
      </c>
      <c r="AN257" s="4" t="s">
        <v>7011</v>
      </c>
      <c r="AO257" s="4" t="s">
        <v>6751</v>
      </c>
      <c r="AP257" s="4" t="s">
        <v>6752</v>
      </c>
      <c r="AQ257" s="4" t="s">
        <v>5166</v>
      </c>
      <c r="AR257" s="4" t="s">
        <v>3067</v>
      </c>
      <c r="AS257" s="4" t="s">
        <v>3660</v>
      </c>
      <c r="AT257" s="4" t="s">
        <v>3661</v>
      </c>
      <c r="AU257" s="4" t="s">
        <v>3662</v>
      </c>
      <c r="AV257" s="4" t="s">
        <v>3663</v>
      </c>
      <c r="AW257" s="4" t="s">
        <v>3664</v>
      </c>
      <c r="AX257" s="4" t="s">
        <v>3667</v>
      </c>
      <c r="AY257" s="4" t="s">
        <v>7012</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12710</v>
      </c>
      <c r="B258" s="4" t="s">
        <v>112</v>
      </c>
      <c r="C258" s="35">
        <v>20241220</v>
      </c>
      <c r="D258" s="4" t="s">
        <v>7896</v>
      </c>
      <c r="E258" s="4" t="s">
        <v>116</v>
      </c>
      <c r="F258" s="4" t="s">
        <v>10369</v>
      </c>
      <c r="G258" s="4" t="s">
        <v>116</v>
      </c>
      <c r="H258" s="4" t="s">
        <v>10370</v>
      </c>
      <c r="I258" s="4" t="s">
        <v>12711</v>
      </c>
      <c r="J258" s="35">
        <v>70603</v>
      </c>
      <c r="K258" s="11" t="s">
        <v>112</v>
      </c>
      <c r="L258" s="4" t="s">
        <v>122</v>
      </c>
      <c r="M258" s="4" t="s">
        <v>122</v>
      </c>
      <c r="N258" s="4" t="s">
        <v>12712</v>
      </c>
      <c r="O258" s="4" t="s">
        <v>116</v>
      </c>
      <c r="P258" s="4" t="s">
        <v>126</v>
      </c>
      <c r="Q258" s="4" t="s">
        <v>112</v>
      </c>
      <c r="R258" s="35">
        <v>2016</v>
      </c>
      <c r="S258" s="4" t="s">
        <v>127</v>
      </c>
      <c r="T258" s="4" t="s">
        <v>10373</v>
      </c>
      <c r="U258" s="4" t="s">
        <v>10374</v>
      </c>
      <c r="V258" s="4" t="s">
        <v>10375</v>
      </c>
      <c r="W258" s="4" t="s">
        <v>131</v>
      </c>
      <c r="X258" s="4" t="s">
        <v>10376</v>
      </c>
      <c r="Y258" s="4" t="s">
        <v>10377</v>
      </c>
      <c r="Z258" s="4" t="s">
        <v>134</v>
      </c>
      <c r="AA258" s="4" t="s">
        <v>135</v>
      </c>
      <c r="AB258" s="4" t="s">
        <v>136</v>
      </c>
      <c r="AC258" s="4" t="s">
        <v>137</v>
      </c>
      <c r="AD258" s="4" t="s">
        <v>10378</v>
      </c>
      <c r="AE258" s="4" t="s">
        <v>140</v>
      </c>
      <c r="AF258" s="4" t="s">
        <v>116</v>
      </c>
      <c r="AG258" s="4" t="s">
        <v>12713</v>
      </c>
      <c r="AH258" s="4" t="s">
        <v>76</v>
      </c>
      <c r="AI258" s="4" t="s">
        <v>1867</v>
      </c>
      <c r="AJ258" s="4" t="s">
        <v>2004</v>
      </c>
      <c r="AK258" s="4" t="s">
        <v>2208</v>
      </c>
      <c r="AL258" s="4" t="s">
        <v>1868</v>
      </c>
      <c r="AM258" s="4" t="s">
        <v>2209</v>
      </c>
      <c r="AN258" s="4" t="s">
        <v>2210</v>
      </c>
      <c r="AO258" s="4" t="s">
        <v>2211</v>
      </c>
      <c r="AP258" s="4" t="s">
        <v>2212</v>
      </c>
      <c r="AQ258" s="4" t="s">
        <v>1869</v>
      </c>
      <c r="AR258" s="4" t="s">
        <v>1870</v>
      </c>
      <c r="AS258" s="4" t="s">
        <v>7010</v>
      </c>
      <c r="AT258" s="4" t="s">
        <v>6750</v>
      </c>
      <c r="AU258" s="4" t="s">
        <v>1073</v>
      </c>
      <c r="AV258" s="4" t="s">
        <v>1873</v>
      </c>
      <c r="AW258" s="4" t="s">
        <v>1874</v>
      </c>
      <c r="AX258" s="4" t="s">
        <v>586</v>
      </c>
      <c r="AY258" s="4" t="s">
        <v>1875</v>
      </c>
      <c r="AZ258" s="4" t="s">
        <v>3660</v>
      </c>
      <c r="BA258" s="4" t="s">
        <v>3661</v>
      </c>
      <c r="BB258" s="4" t="s">
        <v>3662</v>
      </c>
      <c r="BC258" s="4" t="s">
        <v>3663</v>
      </c>
      <c r="BD258" s="4" t="s">
        <v>3664</v>
      </c>
      <c r="BE258" s="4" t="s">
        <v>3667</v>
      </c>
      <c r="BF258" s="4" t="s">
        <v>7548</v>
      </c>
      <c r="BG258" s="4" t="s">
        <v>2216</v>
      </c>
      <c r="BH258" s="4" t="s">
        <v>1879</v>
      </c>
      <c r="BI258" s="4" t="s">
        <v>1880</v>
      </c>
      <c r="BJ258" s="4" t="s">
        <v>116</v>
      </c>
      <c r="BK258" s="4" t="s">
        <v>116</v>
      </c>
      <c r="BL258" s="4" t="s">
        <v>116</v>
      </c>
      <c r="BM258" s="4" t="s">
        <v>116</v>
      </c>
      <c r="BN258" s="4" t="s">
        <v>116</v>
      </c>
      <c r="BO258" s="4" t="s">
        <v>116</v>
      </c>
      <c r="BP258" s="4" t="s">
        <v>116</v>
      </c>
      <c r="BQ258" s="4" t="s">
        <v>116</v>
      </c>
    </row>
    <row r="259" spans="1:69" ht="15" x14ac:dyDescent="0.2">
      <c r="A259" s="4" t="s">
        <v>12714</v>
      </c>
      <c r="B259" s="4" t="s">
        <v>112</v>
      </c>
      <c r="C259" s="35">
        <v>20241220</v>
      </c>
      <c r="D259" s="4" t="s">
        <v>12715</v>
      </c>
      <c r="E259" s="4" t="s">
        <v>12716</v>
      </c>
      <c r="F259" s="4" t="s">
        <v>10369</v>
      </c>
      <c r="G259" s="4" t="s">
        <v>116</v>
      </c>
      <c r="H259" s="4" t="s">
        <v>10370</v>
      </c>
      <c r="I259" s="4" t="s">
        <v>12717</v>
      </c>
      <c r="J259" s="35">
        <v>5403</v>
      </c>
      <c r="K259" s="11" t="s">
        <v>112</v>
      </c>
      <c r="L259" s="4" t="s">
        <v>122</v>
      </c>
      <c r="M259" s="4" t="s">
        <v>122</v>
      </c>
      <c r="N259" s="4" t="s">
        <v>12718</v>
      </c>
      <c r="O259" s="4" t="s">
        <v>116</v>
      </c>
      <c r="P259" s="4" t="s">
        <v>126</v>
      </c>
      <c r="Q259" s="4" t="s">
        <v>112</v>
      </c>
      <c r="R259" s="35">
        <v>2016</v>
      </c>
      <c r="S259" s="4" t="s">
        <v>127</v>
      </c>
      <c r="T259" s="4" t="s">
        <v>10373</v>
      </c>
      <c r="U259" s="4" t="s">
        <v>10374</v>
      </c>
      <c r="V259" s="4" t="s">
        <v>10375</v>
      </c>
      <c r="W259" s="4" t="s">
        <v>131</v>
      </c>
      <c r="X259" s="4" t="s">
        <v>10376</v>
      </c>
      <c r="Y259" s="4" t="s">
        <v>10377</v>
      </c>
      <c r="Z259" s="4" t="s">
        <v>134</v>
      </c>
      <c r="AA259" s="4" t="s">
        <v>135</v>
      </c>
      <c r="AB259" s="4" t="s">
        <v>136</v>
      </c>
      <c r="AC259" s="4" t="s">
        <v>137</v>
      </c>
      <c r="AD259" s="4" t="s">
        <v>10378</v>
      </c>
      <c r="AE259" s="4" t="s">
        <v>140</v>
      </c>
      <c r="AF259" s="4" t="s">
        <v>116</v>
      </c>
      <c r="AG259" s="4" t="s">
        <v>12719</v>
      </c>
      <c r="AH259" s="4" t="s">
        <v>76</v>
      </c>
      <c r="AI259" s="4" t="s">
        <v>7677</v>
      </c>
      <c r="AJ259" s="4" t="s">
        <v>4456</v>
      </c>
      <c r="AK259" s="4" t="s">
        <v>4457</v>
      </c>
      <c r="AL259" s="4" t="s">
        <v>4458</v>
      </c>
      <c r="AM259" s="4" t="s">
        <v>4460</v>
      </c>
      <c r="AN259" s="4" t="s">
        <v>2743</v>
      </c>
      <c r="AO259" s="4" t="s">
        <v>609</v>
      </c>
      <c r="AP259" s="4" t="s">
        <v>3349</v>
      </c>
      <c r="AQ259" s="4" t="s">
        <v>3660</v>
      </c>
      <c r="AR259" s="4" t="s">
        <v>3661</v>
      </c>
      <c r="AS259" s="4" t="s">
        <v>3662</v>
      </c>
      <c r="AT259" s="4" t="s">
        <v>3663</v>
      </c>
      <c r="AU259" s="4" t="s">
        <v>3664</v>
      </c>
      <c r="AV259" s="4" t="s">
        <v>3667</v>
      </c>
      <c r="AW259" s="4" t="s">
        <v>1880</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12720</v>
      </c>
      <c r="B260" s="4" t="s">
        <v>112</v>
      </c>
      <c r="C260" s="35">
        <v>20241220</v>
      </c>
      <c r="D260" s="4" t="s">
        <v>12721</v>
      </c>
      <c r="E260" s="4" t="s">
        <v>12722</v>
      </c>
      <c r="F260" s="4" t="s">
        <v>12723</v>
      </c>
      <c r="G260" s="4" t="s">
        <v>116</v>
      </c>
      <c r="H260" s="4" t="s">
        <v>12724</v>
      </c>
      <c r="I260" s="4" t="s">
        <v>12725</v>
      </c>
      <c r="J260" s="35">
        <v>43133</v>
      </c>
      <c r="K260" s="11" t="s">
        <v>112</v>
      </c>
      <c r="L260" s="4" t="s">
        <v>122</v>
      </c>
      <c r="M260" s="4" t="s">
        <v>122</v>
      </c>
      <c r="N260" s="4" t="s">
        <v>12726</v>
      </c>
      <c r="O260" s="4" t="s">
        <v>116</v>
      </c>
      <c r="P260" s="4" t="s">
        <v>126</v>
      </c>
      <c r="Q260" s="4" t="s">
        <v>112</v>
      </c>
      <c r="R260" s="35">
        <v>2016</v>
      </c>
      <c r="S260" s="4" t="s">
        <v>127</v>
      </c>
      <c r="T260" s="4" t="s">
        <v>10373</v>
      </c>
      <c r="U260" s="4" t="s">
        <v>10374</v>
      </c>
      <c r="V260" s="4" t="s">
        <v>10375</v>
      </c>
      <c r="W260" s="4" t="s">
        <v>131</v>
      </c>
      <c r="X260" s="4" t="s">
        <v>10376</v>
      </c>
      <c r="Y260" s="4" t="s">
        <v>10377</v>
      </c>
      <c r="Z260" s="4" t="s">
        <v>134</v>
      </c>
      <c r="AA260" s="4" t="s">
        <v>135</v>
      </c>
      <c r="AB260" s="4" t="s">
        <v>136</v>
      </c>
      <c r="AC260" s="4" t="s">
        <v>137</v>
      </c>
      <c r="AD260" s="4" t="s">
        <v>10378</v>
      </c>
      <c r="AE260" s="4" t="s">
        <v>140</v>
      </c>
      <c r="AF260" s="4" t="s">
        <v>116</v>
      </c>
      <c r="AG260" s="4" t="s">
        <v>12727</v>
      </c>
      <c r="AH260" s="4" t="s">
        <v>76</v>
      </c>
      <c r="AI260" s="4" t="s">
        <v>1616</v>
      </c>
      <c r="AJ260" s="4" t="s">
        <v>4071</v>
      </c>
      <c r="AK260" s="4" t="s">
        <v>9678</v>
      </c>
      <c r="AL260" s="4" t="s">
        <v>12276</v>
      </c>
      <c r="AM260" s="4" t="s">
        <v>4270</v>
      </c>
      <c r="AN260" s="4" t="s">
        <v>4271</v>
      </c>
      <c r="AO260" s="4" t="s">
        <v>7296</v>
      </c>
      <c r="AP260" s="4" t="s">
        <v>7297</v>
      </c>
      <c r="AQ260" s="4" t="s">
        <v>5202</v>
      </c>
      <c r="AR260" s="4" t="s">
        <v>2138</v>
      </c>
      <c r="AS260" s="4" t="s">
        <v>3115</v>
      </c>
      <c r="AT260" s="4" t="s">
        <v>3660</v>
      </c>
      <c r="AU260" s="4" t="s">
        <v>3661</v>
      </c>
      <c r="AV260" s="4" t="s">
        <v>3662</v>
      </c>
      <c r="AW260" s="4" t="s">
        <v>5431</v>
      </c>
      <c r="AX260" s="4" t="s">
        <v>3664</v>
      </c>
      <c r="AY260" s="4" t="s">
        <v>3666</v>
      </c>
      <c r="AZ260" s="4" t="s">
        <v>3667</v>
      </c>
      <c r="BA260" s="4" t="s">
        <v>4275</v>
      </c>
      <c r="BB260" s="4" t="s">
        <v>9931</v>
      </c>
      <c r="BC260" s="4" t="s">
        <v>10648</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12728</v>
      </c>
      <c r="B261" s="4" t="s">
        <v>112</v>
      </c>
      <c r="C261" s="35">
        <v>20241220</v>
      </c>
      <c r="D261" s="4" t="s">
        <v>12729</v>
      </c>
      <c r="E261" s="4" t="s">
        <v>12730</v>
      </c>
      <c r="F261" s="4" t="s">
        <v>358</v>
      </c>
      <c r="G261" s="4" t="s">
        <v>116</v>
      </c>
      <c r="H261" s="4" t="s">
        <v>359</v>
      </c>
      <c r="I261" s="4" t="s">
        <v>12731</v>
      </c>
      <c r="J261" s="35">
        <v>31523</v>
      </c>
      <c r="K261" s="11" t="s">
        <v>112</v>
      </c>
      <c r="L261" s="4" t="s">
        <v>122</v>
      </c>
      <c r="M261" s="4" t="s">
        <v>122</v>
      </c>
      <c r="N261" s="4" t="s">
        <v>12732</v>
      </c>
      <c r="O261" s="4" t="s">
        <v>116</v>
      </c>
      <c r="P261" s="4" t="s">
        <v>126</v>
      </c>
      <c r="Q261" s="4" t="s">
        <v>112</v>
      </c>
      <c r="R261" s="35">
        <v>2016</v>
      </c>
      <c r="S261" s="4" t="s">
        <v>127</v>
      </c>
      <c r="T261" s="4" t="s">
        <v>10373</v>
      </c>
      <c r="U261" s="4" t="s">
        <v>10374</v>
      </c>
      <c r="V261" s="4" t="s">
        <v>10375</v>
      </c>
      <c r="W261" s="4" t="s">
        <v>131</v>
      </c>
      <c r="X261" s="4" t="s">
        <v>10376</v>
      </c>
      <c r="Y261" s="4" t="s">
        <v>10377</v>
      </c>
      <c r="Z261" s="4" t="s">
        <v>134</v>
      </c>
      <c r="AA261" s="4" t="s">
        <v>135</v>
      </c>
      <c r="AB261" s="4" t="s">
        <v>136</v>
      </c>
      <c r="AC261" s="4" t="s">
        <v>137</v>
      </c>
      <c r="AD261" s="4" t="s">
        <v>10378</v>
      </c>
      <c r="AE261" s="4" t="s">
        <v>140</v>
      </c>
      <c r="AF261" s="4" t="s">
        <v>116</v>
      </c>
      <c r="AG261" s="4" t="s">
        <v>12733</v>
      </c>
      <c r="AH261" s="4" t="s">
        <v>76</v>
      </c>
      <c r="AI261" s="4" t="s">
        <v>3074</v>
      </c>
      <c r="AJ261" s="4" t="s">
        <v>3075</v>
      </c>
      <c r="AK261" s="4" t="s">
        <v>2466</v>
      </c>
      <c r="AL261" s="4" t="s">
        <v>3076</v>
      </c>
      <c r="AM261" s="4" t="s">
        <v>3077</v>
      </c>
      <c r="AN261" s="4" t="s">
        <v>2004</v>
      </c>
      <c r="AO261" s="4" t="s">
        <v>3078</v>
      </c>
      <c r="AP261" s="4" t="s">
        <v>3079</v>
      </c>
      <c r="AQ261" s="4" t="s">
        <v>3080</v>
      </c>
      <c r="AR261" s="4" t="s">
        <v>12734</v>
      </c>
      <c r="AS261" s="4" t="s">
        <v>7297</v>
      </c>
      <c r="AT261" s="4" t="s">
        <v>2830</v>
      </c>
      <c r="AU261" s="4" t="s">
        <v>3084</v>
      </c>
      <c r="AV261" s="4" t="s">
        <v>3660</v>
      </c>
      <c r="AW261" s="4" t="s">
        <v>3661</v>
      </c>
      <c r="AX261" s="4" t="s">
        <v>3662</v>
      </c>
      <c r="AY261" s="4" t="s">
        <v>3663</v>
      </c>
      <c r="AZ261" s="4" t="s">
        <v>3664</v>
      </c>
      <c r="BA261" s="4" t="s">
        <v>3667</v>
      </c>
      <c r="BB261" s="4" t="s">
        <v>2014</v>
      </c>
      <c r="BC261" s="4" t="s">
        <v>1880</v>
      </c>
      <c r="BD261" s="4" t="s">
        <v>3085</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12735</v>
      </c>
      <c r="B262" s="4" t="s">
        <v>112</v>
      </c>
      <c r="C262" s="35">
        <v>20241220</v>
      </c>
      <c r="D262" s="4" t="s">
        <v>12736</v>
      </c>
      <c r="E262" s="4" t="s">
        <v>12737</v>
      </c>
      <c r="F262" s="4" t="s">
        <v>12404</v>
      </c>
      <c r="G262" s="4" t="s">
        <v>116</v>
      </c>
      <c r="H262" s="4" t="s">
        <v>12405</v>
      </c>
      <c r="I262" s="4" t="s">
        <v>12738</v>
      </c>
      <c r="J262" s="35">
        <v>70042</v>
      </c>
      <c r="K262" s="11" t="s">
        <v>112</v>
      </c>
      <c r="L262" s="4" t="s">
        <v>122</v>
      </c>
      <c r="M262" s="4" t="s">
        <v>122</v>
      </c>
      <c r="N262" s="4" t="s">
        <v>12739</v>
      </c>
      <c r="O262" s="4" t="s">
        <v>116</v>
      </c>
      <c r="P262" s="4" t="s">
        <v>126</v>
      </c>
      <c r="Q262" s="4" t="s">
        <v>112</v>
      </c>
      <c r="R262" s="35">
        <v>2016</v>
      </c>
      <c r="S262" s="4" t="s">
        <v>127</v>
      </c>
      <c r="T262" s="4" t="s">
        <v>12252</v>
      </c>
      <c r="U262" s="4" t="s">
        <v>10374</v>
      </c>
      <c r="V262" s="4" t="s">
        <v>10375</v>
      </c>
      <c r="W262" s="4" t="s">
        <v>131</v>
      </c>
      <c r="X262" s="4" t="s">
        <v>10376</v>
      </c>
      <c r="Y262" s="4" t="s">
        <v>10377</v>
      </c>
      <c r="Z262" s="4" t="s">
        <v>134</v>
      </c>
      <c r="AA262" s="4" t="s">
        <v>135</v>
      </c>
      <c r="AB262" s="4" t="s">
        <v>136</v>
      </c>
      <c r="AC262" s="4" t="s">
        <v>137</v>
      </c>
      <c r="AD262" s="4" t="s">
        <v>10378</v>
      </c>
      <c r="AE262" s="4" t="s">
        <v>140</v>
      </c>
      <c r="AF262" s="4" t="s">
        <v>116</v>
      </c>
      <c r="AG262" s="4" t="s">
        <v>12740</v>
      </c>
      <c r="AH262" s="4" t="s">
        <v>76</v>
      </c>
      <c r="AI262" s="4" t="s">
        <v>1793</v>
      </c>
      <c r="AJ262" s="4" t="s">
        <v>12741</v>
      </c>
      <c r="AK262" s="4" t="s">
        <v>3741</v>
      </c>
      <c r="AL262" s="4" t="s">
        <v>3557</v>
      </c>
      <c r="AM262" s="4" t="s">
        <v>681</v>
      </c>
      <c r="AN262" s="4" t="s">
        <v>708</v>
      </c>
      <c r="AO262" s="4" t="s">
        <v>12742</v>
      </c>
      <c r="AP262" s="4" t="s">
        <v>12743</v>
      </c>
      <c r="AQ262" s="4" t="s">
        <v>805</v>
      </c>
      <c r="AR262" s="4" t="s">
        <v>4093</v>
      </c>
      <c r="AS262" s="4" t="s">
        <v>12744</v>
      </c>
      <c r="AT262" s="4" t="s">
        <v>4239</v>
      </c>
      <c r="AU262" s="4" t="s">
        <v>9067</v>
      </c>
      <c r="AV262" s="4" t="s">
        <v>3660</v>
      </c>
      <c r="AW262" s="4" t="s">
        <v>3661</v>
      </c>
      <c r="AX262" s="4" t="s">
        <v>3662</v>
      </c>
      <c r="AY262" s="4" t="s">
        <v>5431</v>
      </c>
      <c r="AZ262" s="4" t="s">
        <v>3664</v>
      </c>
      <c r="BA262" s="4" t="s">
        <v>5432</v>
      </c>
      <c r="BB262" s="4" t="s">
        <v>3666</v>
      </c>
      <c r="BC262" s="4" t="s">
        <v>3667</v>
      </c>
      <c r="BD262" s="4" t="s">
        <v>12745</v>
      </c>
      <c r="BE262" s="4" t="s">
        <v>12746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12747</v>
      </c>
      <c r="B263" s="4" t="s">
        <v>112</v>
      </c>
      <c r="C263" s="35">
        <v>20241220</v>
      </c>
      <c r="D263" s="4" t="s">
        <v>12748</v>
      </c>
      <c r="E263" s="4" t="s">
        <v>12749</v>
      </c>
      <c r="F263" s="4" t="s">
        <v>3890</v>
      </c>
      <c r="G263" s="4" t="s">
        <v>116</v>
      </c>
      <c r="H263" s="4" t="s">
        <v>381</v>
      </c>
      <c r="I263" s="4" t="s">
        <v>12707</v>
      </c>
      <c r="J263" s="35">
        <v>4246</v>
      </c>
      <c r="K263" s="11" t="s">
        <v>112</v>
      </c>
      <c r="L263" s="4" t="s">
        <v>122</v>
      </c>
      <c r="M263" s="4" t="s">
        <v>122</v>
      </c>
      <c r="N263" s="4" t="s">
        <v>12750</v>
      </c>
      <c r="O263" s="4" t="s">
        <v>116</v>
      </c>
      <c r="P263" s="4" t="s">
        <v>126</v>
      </c>
      <c r="Q263" s="4" t="s">
        <v>112</v>
      </c>
      <c r="R263" s="35">
        <v>2016</v>
      </c>
      <c r="S263" s="4" t="s">
        <v>127</v>
      </c>
      <c r="T263" s="4" t="s">
        <v>10812</v>
      </c>
      <c r="U263" s="4" t="s">
        <v>10374</v>
      </c>
      <c r="V263" s="4" t="s">
        <v>10375</v>
      </c>
      <c r="W263" s="4" t="s">
        <v>131</v>
      </c>
      <c r="X263" s="4" t="s">
        <v>10376</v>
      </c>
      <c r="Y263" s="4" t="s">
        <v>10377</v>
      </c>
      <c r="Z263" s="4" t="s">
        <v>134</v>
      </c>
      <c r="AA263" s="4" t="s">
        <v>135</v>
      </c>
      <c r="AB263" s="4" t="s">
        <v>136</v>
      </c>
      <c r="AC263" s="4" t="s">
        <v>137</v>
      </c>
      <c r="AD263" s="4" t="s">
        <v>10378</v>
      </c>
      <c r="AE263" s="4" t="s">
        <v>140</v>
      </c>
      <c r="AF263" s="4" t="s">
        <v>116</v>
      </c>
      <c r="AG263" s="4" t="s">
        <v>12751</v>
      </c>
      <c r="AH263" s="4" t="s">
        <v>76</v>
      </c>
      <c r="AI263" s="4" t="s">
        <v>12752</v>
      </c>
      <c r="AJ263" s="4" t="s">
        <v>12753</v>
      </c>
      <c r="AK263" s="4" t="s">
        <v>2004</v>
      </c>
      <c r="AL263" s="4" t="s">
        <v>2004</v>
      </c>
      <c r="AM263" s="4" t="s">
        <v>10097</v>
      </c>
      <c r="AN263" s="4" t="s">
        <v>10099</v>
      </c>
      <c r="AO263" s="4" t="s">
        <v>2926</v>
      </c>
      <c r="AP263" s="4" t="s">
        <v>12754</v>
      </c>
      <c r="AQ263" s="4" t="s">
        <v>10100</v>
      </c>
      <c r="AR263" s="4" t="s">
        <v>10101</v>
      </c>
      <c r="AS263" s="4" t="s">
        <v>3896</v>
      </c>
      <c r="AT263" s="4" t="s">
        <v>7773</v>
      </c>
      <c r="AU263" s="4" t="s">
        <v>12755</v>
      </c>
      <c r="AV263" s="4" t="s">
        <v>12756</v>
      </c>
      <c r="AW263" s="4" t="s">
        <v>3660</v>
      </c>
      <c r="AX263" s="4" t="s">
        <v>3661</v>
      </c>
      <c r="AY263" s="4" t="s">
        <v>3662</v>
      </c>
      <c r="AZ263" s="4" t="s">
        <v>5431</v>
      </c>
      <c r="BA263" s="4" t="s">
        <v>3664</v>
      </c>
      <c r="BB263" s="4" t="s">
        <v>3665</v>
      </c>
      <c r="BC263" s="4" t="s">
        <v>3666</v>
      </c>
      <c r="BD263" s="4" t="s">
        <v>3667</v>
      </c>
      <c r="BE263" s="4" t="s">
        <v>10104</v>
      </c>
      <c r="BF263" s="4" t="s">
        <v>3902</v>
      </c>
      <c r="BG263" s="4" t="s">
        <v>10648</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12757</v>
      </c>
      <c r="B264" s="4" t="s">
        <v>112</v>
      </c>
      <c r="C264" s="35">
        <v>20241220</v>
      </c>
      <c r="D264" s="4" t="s">
        <v>12748</v>
      </c>
      <c r="E264" s="4" t="s">
        <v>12758</v>
      </c>
      <c r="F264" s="4" t="s">
        <v>3890</v>
      </c>
      <c r="G264" s="4" t="s">
        <v>116</v>
      </c>
      <c r="H264" s="4" t="s">
        <v>381</v>
      </c>
      <c r="I264" s="4" t="s">
        <v>12759</v>
      </c>
      <c r="J264" s="35">
        <v>5510</v>
      </c>
      <c r="K264" s="11" t="s">
        <v>112</v>
      </c>
      <c r="L264" s="4" t="s">
        <v>122</v>
      </c>
      <c r="M264" s="4" t="s">
        <v>122</v>
      </c>
      <c r="N264" s="4" t="s">
        <v>12760</v>
      </c>
      <c r="O264" s="4" t="s">
        <v>116</v>
      </c>
      <c r="P264" s="4" t="s">
        <v>126</v>
      </c>
      <c r="Q264" s="4" t="s">
        <v>112</v>
      </c>
      <c r="R264" s="35">
        <v>2016</v>
      </c>
      <c r="S264" s="4" t="s">
        <v>127</v>
      </c>
      <c r="T264" s="4" t="s">
        <v>10812</v>
      </c>
      <c r="U264" s="4" t="s">
        <v>10374</v>
      </c>
      <c r="V264" s="4" t="s">
        <v>10375</v>
      </c>
      <c r="W264" s="4" t="s">
        <v>131</v>
      </c>
      <c r="X264" s="4" t="s">
        <v>10376</v>
      </c>
      <c r="Y264" s="4" t="s">
        <v>10377</v>
      </c>
      <c r="Z264" s="4" t="s">
        <v>134</v>
      </c>
      <c r="AA264" s="4" t="s">
        <v>135</v>
      </c>
      <c r="AB264" s="4" t="s">
        <v>136</v>
      </c>
      <c r="AC264" s="4" t="s">
        <v>137</v>
      </c>
      <c r="AD264" s="4" t="s">
        <v>10378</v>
      </c>
      <c r="AE264" s="4" t="s">
        <v>140</v>
      </c>
      <c r="AF264" s="4" t="s">
        <v>116</v>
      </c>
      <c r="AG264" s="4" t="s">
        <v>12761</v>
      </c>
      <c r="AH264" s="4" t="s">
        <v>76</v>
      </c>
      <c r="AI264" s="4" t="s">
        <v>12752</v>
      </c>
      <c r="AJ264" s="4" t="s">
        <v>12753</v>
      </c>
      <c r="AK264" s="4" t="s">
        <v>2004</v>
      </c>
      <c r="AL264" s="4" t="s">
        <v>2004</v>
      </c>
      <c r="AM264" s="4" t="s">
        <v>10097</v>
      </c>
      <c r="AN264" s="4" t="s">
        <v>10099</v>
      </c>
      <c r="AO264" s="4" t="s">
        <v>2926</v>
      </c>
      <c r="AP264" s="4" t="s">
        <v>12754</v>
      </c>
      <c r="AQ264" s="4" t="s">
        <v>10100</v>
      </c>
      <c r="AR264" s="4" t="s">
        <v>10101</v>
      </c>
      <c r="AS264" s="4" t="s">
        <v>3896</v>
      </c>
      <c r="AT264" s="4" t="s">
        <v>7773</v>
      </c>
      <c r="AU264" s="4" t="s">
        <v>12755</v>
      </c>
      <c r="AV264" s="4" t="s">
        <v>12756</v>
      </c>
      <c r="AW264" s="4" t="s">
        <v>3660</v>
      </c>
      <c r="AX264" s="4" t="s">
        <v>3661</v>
      </c>
      <c r="AY264" s="4" t="s">
        <v>3662</v>
      </c>
      <c r="AZ264" s="4" t="s">
        <v>5431</v>
      </c>
      <c r="BA264" s="4" t="s">
        <v>3664</v>
      </c>
      <c r="BB264" s="4" t="s">
        <v>3665</v>
      </c>
      <c r="BC264" s="4" t="s">
        <v>3666</v>
      </c>
      <c r="BD264" s="4" t="s">
        <v>3667</v>
      </c>
      <c r="BE264" s="4" t="s">
        <v>10104</v>
      </c>
      <c r="BF264" s="4" t="s">
        <v>3902</v>
      </c>
      <c r="BG264" s="4" t="s">
        <v>10648</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12762</v>
      </c>
      <c r="B265" s="4" t="s">
        <v>112</v>
      </c>
      <c r="C265" s="35">
        <v>20241220</v>
      </c>
      <c r="D265" s="4" t="s">
        <v>12763</v>
      </c>
      <c r="E265" s="4" t="s">
        <v>12764</v>
      </c>
      <c r="F265" s="4" t="s">
        <v>1331</v>
      </c>
      <c r="G265" s="4" t="s">
        <v>116</v>
      </c>
      <c r="H265" s="4" t="s">
        <v>1332</v>
      </c>
      <c r="I265" s="4" t="s">
        <v>12765</v>
      </c>
      <c r="J265" s="35">
        <v>13857</v>
      </c>
      <c r="K265" s="11" t="s">
        <v>112</v>
      </c>
      <c r="L265" s="4" t="s">
        <v>122</v>
      </c>
      <c r="M265" s="4" t="s">
        <v>122</v>
      </c>
      <c r="N265" s="4" t="s">
        <v>12766</v>
      </c>
      <c r="O265" s="4" t="s">
        <v>116</v>
      </c>
      <c r="P265" s="4" t="s">
        <v>126</v>
      </c>
      <c r="Q265" s="4" t="s">
        <v>112</v>
      </c>
      <c r="R265" s="35">
        <v>2016</v>
      </c>
      <c r="S265" s="4" t="s">
        <v>127</v>
      </c>
      <c r="T265" s="4" t="s">
        <v>10449</v>
      </c>
      <c r="U265" s="4" t="s">
        <v>10374</v>
      </c>
      <c r="V265" s="4" t="s">
        <v>10375</v>
      </c>
      <c r="W265" s="4" t="s">
        <v>131</v>
      </c>
      <c r="X265" s="4" t="s">
        <v>10376</v>
      </c>
      <c r="Y265" s="4" t="s">
        <v>10377</v>
      </c>
      <c r="Z265" s="4" t="s">
        <v>134</v>
      </c>
      <c r="AA265" s="4" t="s">
        <v>135</v>
      </c>
      <c r="AB265" s="4" t="s">
        <v>136</v>
      </c>
      <c r="AC265" s="4" t="s">
        <v>137</v>
      </c>
      <c r="AD265" s="4" t="s">
        <v>10378</v>
      </c>
      <c r="AE265" s="4" t="s">
        <v>140</v>
      </c>
      <c r="AF265" s="4" t="s">
        <v>116</v>
      </c>
      <c r="AG265" s="4" t="s">
        <v>12767</v>
      </c>
      <c r="AH265" s="4" t="s">
        <v>76</v>
      </c>
      <c r="AI265" s="4" t="s">
        <v>2203</v>
      </c>
      <c r="AJ265" s="4" t="s">
        <v>2204</v>
      </c>
      <c r="AK265" s="4" t="s">
        <v>2205</v>
      </c>
      <c r="AL265" s="4" t="s">
        <v>3475</v>
      </c>
      <c r="AM265" s="4" t="s">
        <v>2206</v>
      </c>
      <c r="AN265" s="4" t="s">
        <v>1616</v>
      </c>
      <c r="AO265" s="4" t="s">
        <v>8857</v>
      </c>
      <c r="AP265" s="4" t="s">
        <v>2207</v>
      </c>
      <c r="AQ265" s="4" t="s">
        <v>3478</v>
      </c>
      <c r="AR265" s="4" t="s">
        <v>580</v>
      </c>
      <c r="AS265" s="4" t="s">
        <v>581</v>
      </c>
      <c r="AT265" s="4" t="s">
        <v>9291</v>
      </c>
      <c r="AU265" s="4" t="s">
        <v>583</v>
      </c>
      <c r="AV265" s="4" t="s">
        <v>584</v>
      </c>
      <c r="AW265" s="4" t="s">
        <v>2214</v>
      </c>
      <c r="AX265" s="4" t="s">
        <v>2215</v>
      </c>
      <c r="AY265" s="4" t="s">
        <v>184</v>
      </c>
      <c r="AZ265" s="4" t="s">
        <v>8859</v>
      </c>
      <c r="BA265" s="4" t="s">
        <v>3482</v>
      </c>
      <c r="BB265" s="4" t="s">
        <v>586</v>
      </c>
      <c r="BC265" s="4" t="s">
        <v>1340</v>
      </c>
      <c r="BD265" s="4" t="s">
        <v>587</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12768</v>
      </c>
      <c r="B266" s="4" t="s">
        <v>112</v>
      </c>
      <c r="C266" s="35">
        <v>20241220</v>
      </c>
      <c r="D266" s="4" t="s">
        <v>12769</v>
      </c>
      <c r="E266" s="4" t="s">
        <v>116</v>
      </c>
      <c r="F266" s="4" t="s">
        <v>1062</v>
      </c>
      <c r="G266" s="4" t="s">
        <v>116</v>
      </c>
      <c r="H266" s="4" t="s">
        <v>1063</v>
      </c>
      <c r="I266" s="4" t="s">
        <v>12770</v>
      </c>
      <c r="J266" s="35">
        <v>5739</v>
      </c>
      <c r="K266" s="11" t="s">
        <v>112</v>
      </c>
      <c r="L266" s="4" t="s">
        <v>122</v>
      </c>
      <c r="M266" s="4" t="s">
        <v>122</v>
      </c>
      <c r="N266" s="4" t="s">
        <v>12771</v>
      </c>
      <c r="O266" s="4" t="s">
        <v>116</v>
      </c>
      <c r="P266" s="4" t="s">
        <v>126</v>
      </c>
      <c r="Q266" s="4" t="s">
        <v>112</v>
      </c>
      <c r="R266" s="35">
        <v>2016</v>
      </c>
      <c r="S266" s="4" t="s">
        <v>127</v>
      </c>
      <c r="T266" s="4" t="s">
        <v>10449</v>
      </c>
      <c r="U266" s="4" t="s">
        <v>10374</v>
      </c>
      <c r="V266" s="4" t="s">
        <v>10375</v>
      </c>
      <c r="W266" s="4" t="s">
        <v>131</v>
      </c>
      <c r="X266" s="4" t="s">
        <v>10376</v>
      </c>
      <c r="Y266" s="4" t="s">
        <v>10377</v>
      </c>
      <c r="Z266" s="4" t="s">
        <v>134</v>
      </c>
      <c r="AA266" s="4" t="s">
        <v>135</v>
      </c>
      <c r="AB266" s="4" t="s">
        <v>136</v>
      </c>
      <c r="AC266" s="4" t="s">
        <v>137</v>
      </c>
      <c r="AD266" s="4" t="s">
        <v>10378</v>
      </c>
      <c r="AE266" s="4" t="s">
        <v>140</v>
      </c>
      <c r="AF266" s="4" t="s">
        <v>116</v>
      </c>
      <c r="AG266" s="4" t="s">
        <v>12772</v>
      </c>
      <c r="AH266" s="4" t="s">
        <v>76</v>
      </c>
      <c r="AI266" s="4" t="s">
        <v>1067</v>
      </c>
      <c r="AJ266" s="4" t="s">
        <v>1068</v>
      </c>
      <c r="AK266" s="4" t="s">
        <v>1069</v>
      </c>
      <c r="AL266" s="4" t="s">
        <v>6917</v>
      </c>
      <c r="AM266" s="4" t="s">
        <v>7657</v>
      </c>
      <c r="AN266" s="4" t="s">
        <v>5523</v>
      </c>
      <c r="AO266" s="4" t="s">
        <v>7658</v>
      </c>
      <c r="AP266" s="4" t="s">
        <v>7659</v>
      </c>
      <c r="AQ266" s="4" t="s">
        <v>7660</v>
      </c>
      <c r="AR266" s="4" t="s">
        <v>3660</v>
      </c>
      <c r="AS266" s="4" t="s">
        <v>3661</v>
      </c>
      <c r="AT266" s="4" t="s">
        <v>3662</v>
      </c>
      <c r="AU266" s="4" t="s">
        <v>11110</v>
      </c>
      <c r="AV266" s="4" t="s">
        <v>3664</v>
      </c>
      <c r="AW266" s="4" t="s">
        <v>5432</v>
      </c>
      <c r="AX266" s="4" t="s">
        <v>3665</v>
      </c>
      <c r="AY266" s="4" t="s">
        <v>3666</v>
      </c>
      <c r="AZ266" s="4" t="s">
        <v>3667</v>
      </c>
      <c r="BA266" s="4" t="s">
        <v>1075</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12773</v>
      </c>
      <c r="B267" s="4" t="s">
        <v>112</v>
      </c>
      <c r="C267" s="35">
        <v>20241220</v>
      </c>
      <c r="D267" s="4" t="s">
        <v>12774</v>
      </c>
      <c r="E267" s="4" t="s">
        <v>473</v>
      </c>
      <c r="F267" s="4" t="s">
        <v>12404</v>
      </c>
      <c r="G267" s="4" t="s">
        <v>116</v>
      </c>
      <c r="H267" s="4" t="s">
        <v>12405</v>
      </c>
      <c r="I267" s="4" t="s">
        <v>12775</v>
      </c>
      <c r="J267" s="35">
        <v>84257</v>
      </c>
      <c r="K267" s="11" t="s">
        <v>112</v>
      </c>
      <c r="L267" s="4" t="s">
        <v>122</v>
      </c>
      <c r="M267" s="4" t="s">
        <v>122</v>
      </c>
      <c r="N267" s="4" t="s">
        <v>12776</v>
      </c>
      <c r="O267" s="4" t="s">
        <v>116</v>
      </c>
      <c r="P267" s="4" t="s">
        <v>126</v>
      </c>
      <c r="Q267" s="4" t="s">
        <v>112</v>
      </c>
      <c r="R267" s="35">
        <v>2016</v>
      </c>
      <c r="S267" s="4" t="s">
        <v>127</v>
      </c>
      <c r="T267" s="4" t="s">
        <v>12777</v>
      </c>
      <c r="U267" s="4" t="s">
        <v>10374</v>
      </c>
      <c r="V267" s="4" t="s">
        <v>10375</v>
      </c>
      <c r="W267" s="4" t="s">
        <v>131</v>
      </c>
      <c r="X267" s="4" t="s">
        <v>10376</v>
      </c>
      <c r="Y267" s="4" t="s">
        <v>10377</v>
      </c>
      <c r="Z267" s="4" t="s">
        <v>134</v>
      </c>
      <c r="AA267" s="4" t="s">
        <v>135</v>
      </c>
      <c r="AB267" s="4" t="s">
        <v>136</v>
      </c>
      <c r="AC267" s="4" t="s">
        <v>137</v>
      </c>
      <c r="AD267" s="4" t="s">
        <v>10378</v>
      </c>
      <c r="AE267" s="4" t="s">
        <v>140</v>
      </c>
      <c r="AF267" s="4" t="s">
        <v>116</v>
      </c>
      <c r="AG267" s="4" t="s">
        <v>12778</v>
      </c>
      <c r="AH267" s="4" t="s">
        <v>76</v>
      </c>
      <c r="AI267" s="4" t="s">
        <v>12779</v>
      </c>
      <c r="AJ267" s="4" t="s">
        <v>681</v>
      </c>
      <c r="AK267" s="4" t="s">
        <v>12409</v>
      </c>
      <c r="AL267" s="4" t="s">
        <v>12410</v>
      </c>
      <c r="AM267" s="4" t="s">
        <v>1834</v>
      </c>
      <c r="AN267" s="4" t="s">
        <v>401</v>
      </c>
      <c r="AO267" s="4" t="s">
        <v>12411</v>
      </c>
      <c r="AP267" s="4" t="s">
        <v>282</v>
      </c>
      <c r="AQ267" s="4" t="s">
        <v>485</v>
      </c>
      <c r="AR267" s="4" t="s">
        <v>12443</v>
      </c>
      <c r="AS267" s="4" t="s">
        <v>1285</v>
      </c>
      <c r="AT267" s="4" t="s">
        <v>12497</v>
      </c>
      <c r="AU267" s="4" t="s">
        <v>3660</v>
      </c>
      <c r="AV267" s="4" t="s">
        <v>3661</v>
      </c>
      <c r="AW267" s="4" t="s">
        <v>3662</v>
      </c>
      <c r="AX267" s="4" t="s">
        <v>5431</v>
      </c>
      <c r="AY267" s="4" t="s">
        <v>3664</v>
      </c>
      <c r="AZ267" s="4" t="s">
        <v>12414</v>
      </c>
      <c r="BA267" s="4" t="s">
        <v>3665</v>
      </c>
      <c r="BB267" s="4" t="s">
        <v>3666</v>
      </c>
      <c r="BC267" s="4" t="s">
        <v>3667</v>
      </c>
      <c r="BD267" s="4" t="s">
        <v>2901</v>
      </c>
      <c r="BE267" s="4" t="s">
        <v>12780</v>
      </c>
      <c r="BF267" s="4" t="s">
        <v>10648</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12781</v>
      </c>
      <c r="B268" s="4" t="s">
        <v>112</v>
      </c>
      <c r="C268" s="35">
        <v>20241220</v>
      </c>
      <c r="D268" s="4" t="s">
        <v>12782</v>
      </c>
      <c r="E268" s="4" t="s">
        <v>12783</v>
      </c>
      <c r="F268" s="4" t="s">
        <v>4964</v>
      </c>
      <c r="G268" s="4" t="s">
        <v>116</v>
      </c>
      <c r="H268" s="4" t="s">
        <v>1278</v>
      </c>
      <c r="I268" s="4" t="s">
        <v>12784</v>
      </c>
      <c r="J268" s="35">
        <v>81434</v>
      </c>
      <c r="K268" s="11" t="s">
        <v>112</v>
      </c>
      <c r="L268" s="4" t="s">
        <v>122</v>
      </c>
      <c r="M268" s="4" t="s">
        <v>122</v>
      </c>
      <c r="N268" s="4" t="s">
        <v>12785</v>
      </c>
      <c r="O268" s="4" t="s">
        <v>116</v>
      </c>
      <c r="P268" s="4" t="s">
        <v>126</v>
      </c>
      <c r="Q268" s="4" t="s">
        <v>112</v>
      </c>
      <c r="R268" s="35">
        <v>2016</v>
      </c>
      <c r="S268" s="4" t="s">
        <v>127</v>
      </c>
      <c r="T268" s="4" t="s">
        <v>10464</v>
      </c>
      <c r="U268" s="4" t="s">
        <v>10374</v>
      </c>
      <c r="V268" s="4" t="s">
        <v>10375</v>
      </c>
      <c r="W268" s="4" t="s">
        <v>131</v>
      </c>
      <c r="X268" s="4" t="s">
        <v>10376</v>
      </c>
      <c r="Y268" s="4" t="s">
        <v>10377</v>
      </c>
      <c r="Z268" s="4" t="s">
        <v>134</v>
      </c>
      <c r="AA268" s="4" t="s">
        <v>135</v>
      </c>
      <c r="AB268" s="4" t="s">
        <v>136</v>
      </c>
      <c r="AC268" s="4" t="s">
        <v>137</v>
      </c>
      <c r="AD268" s="4" t="s">
        <v>10378</v>
      </c>
      <c r="AE268" s="4" t="s">
        <v>140</v>
      </c>
      <c r="AF268" s="4" t="s">
        <v>116</v>
      </c>
      <c r="AG268" s="4" t="s">
        <v>12786</v>
      </c>
      <c r="AH268" s="4" t="s">
        <v>76</v>
      </c>
      <c r="AI268" s="4" t="s">
        <v>3658</v>
      </c>
      <c r="AJ268" s="4" t="s">
        <v>12787</v>
      </c>
      <c r="AK268" s="4" t="s">
        <v>12788</v>
      </c>
      <c r="AL268" s="4" t="s">
        <v>12789</v>
      </c>
      <c r="AM268" s="4" t="s">
        <v>11944</v>
      </c>
      <c r="AN268" s="4" t="s">
        <v>3660</v>
      </c>
      <c r="AO268" s="4" t="s">
        <v>3661</v>
      </c>
      <c r="AP268" s="4" t="s">
        <v>3662</v>
      </c>
      <c r="AQ268" s="4" t="s">
        <v>3663</v>
      </c>
      <c r="AR268" s="4" t="s">
        <v>3664</v>
      </c>
      <c r="AS268" s="4" t="s">
        <v>3666</v>
      </c>
      <c r="AT268" s="4" t="s">
        <v>3667</v>
      </c>
      <c r="AU268" s="4" t="s">
        <v>1880</v>
      </c>
      <c r="AV268" s="4" t="s">
        <v>116</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12790</v>
      </c>
      <c r="B269" s="4" t="s">
        <v>112</v>
      </c>
      <c r="C269" s="35">
        <v>20241220</v>
      </c>
      <c r="D269" s="4" t="s">
        <v>4822</v>
      </c>
      <c r="E269" s="4" t="s">
        <v>10461</v>
      </c>
      <c r="F269" s="4" t="s">
        <v>4964</v>
      </c>
      <c r="G269" s="4" t="s">
        <v>116</v>
      </c>
      <c r="H269" s="4" t="s">
        <v>1278</v>
      </c>
      <c r="I269" s="4" t="s">
        <v>12791</v>
      </c>
      <c r="J269" s="35">
        <v>24946</v>
      </c>
      <c r="K269" s="11" t="s">
        <v>112</v>
      </c>
      <c r="L269" s="4" t="s">
        <v>122</v>
      </c>
      <c r="M269" s="4" t="s">
        <v>122</v>
      </c>
      <c r="N269" s="4" t="s">
        <v>12792</v>
      </c>
      <c r="O269" s="4" t="s">
        <v>116</v>
      </c>
      <c r="P269" s="4" t="s">
        <v>126</v>
      </c>
      <c r="Q269" s="4" t="s">
        <v>112</v>
      </c>
      <c r="R269" s="35">
        <v>2016</v>
      </c>
      <c r="S269" s="4" t="s">
        <v>127</v>
      </c>
      <c r="T269" s="4" t="s">
        <v>10464</v>
      </c>
      <c r="U269" s="4" t="s">
        <v>10374</v>
      </c>
      <c r="V269" s="4" t="s">
        <v>10375</v>
      </c>
      <c r="W269" s="4" t="s">
        <v>131</v>
      </c>
      <c r="X269" s="4" t="s">
        <v>10376</v>
      </c>
      <c r="Y269" s="4" t="s">
        <v>10377</v>
      </c>
      <c r="Z269" s="4" t="s">
        <v>134</v>
      </c>
      <c r="AA269" s="4" t="s">
        <v>135</v>
      </c>
      <c r="AB269" s="4" t="s">
        <v>136</v>
      </c>
      <c r="AC269" s="4" t="s">
        <v>137</v>
      </c>
      <c r="AD269" s="4" t="s">
        <v>10378</v>
      </c>
      <c r="AE269" s="4" t="s">
        <v>140</v>
      </c>
      <c r="AF269" s="4" t="s">
        <v>116</v>
      </c>
      <c r="AG269" s="4" t="s">
        <v>12793</v>
      </c>
      <c r="AH269" s="4" t="s">
        <v>76</v>
      </c>
      <c r="AI269" s="4" t="s">
        <v>10466</v>
      </c>
      <c r="AJ269" s="4" t="s">
        <v>12794</v>
      </c>
      <c r="AK269" s="4" t="s">
        <v>10467</v>
      </c>
      <c r="AL269" s="4" t="s">
        <v>10468</v>
      </c>
      <c r="AM269" s="4" t="s">
        <v>6455</v>
      </c>
      <c r="AN269" s="4" t="s">
        <v>10469</v>
      </c>
      <c r="AO269" s="4" t="s">
        <v>10470</v>
      </c>
      <c r="AP269" s="4" t="s">
        <v>12795</v>
      </c>
      <c r="AQ269" s="4" t="s">
        <v>10471</v>
      </c>
      <c r="AR269" s="4" t="s">
        <v>10472</v>
      </c>
      <c r="AS269" s="4" t="s">
        <v>10473</v>
      </c>
      <c r="AT269" s="4" t="s">
        <v>1534</v>
      </c>
      <c r="AU269" s="4" t="s">
        <v>10475</v>
      </c>
      <c r="AV269" s="4" t="s">
        <v>12796</v>
      </c>
      <c r="AW269" s="4" t="s">
        <v>3660</v>
      </c>
      <c r="AX269" s="4" t="s">
        <v>3661</v>
      </c>
      <c r="AY269" s="4" t="s">
        <v>3662</v>
      </c>
      <c r="AZ269" s="4" t="s">
        <v>5431</v>
      </c>
      <c r="BA269" s="4" t="s">
        <v>3664</v>
      </c>
      <c r="BB269" s="4" t="s">
        <v>3665</v>
      </c>
      <c r="BC269" s="4" t="s">
        <v>3666</v>
      </c>
      <c r="BD269" s="4" t="s">
        <v>3667</v>
      </c>
      <c r="BE269" s="4" t="s">
        <v>10648</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12797</v>
      </c>
      <c r="B270" s="4" t="s">
        <v>112</v>
      </c>
      <c r="C270" s="35">
        <v>20241220</v>
      </c>
      <c r="D270" s="4" t="s">
        <v>6176</v>
      </c>
      <c r="E270" s="4" t="s">
        <v>12798</v>
      </c>
      <c r="F270" s="4" t="s">
        <v>9383</v>
      </c>
      <c r="G270" s="4" t="s">
        <v>116</v>
      </c>
      <c r="H270" s="4" t="s">
        <v>7280</v>
      </c>
      <c r="I270" s="4" t="s">
        <v>12799</v>
      </c>
      <c r="J270" s="35">
        <v>20628</v>
      </c>
      <c r="K270" s="11" t="s">
        <v>112</v>
      </c>
      <c r="L270" s="4" t="s">
        <v>122</v>
      </c>
      <c r="M270" s="4" t="s">
        <v>122</v>
      </c>
      <c r="N270" s="4" t="s">
        <v>12800</v>
      </c>
      <c r="O270" s="4" t="s">
        <v>116</v>
      </c>
      <c r="P270" s="4" t="s">
        <v>126</v>
      </c>
      <c r="Q270" s="4" t="s">
        <v>112</v>
      </c>
      <c r="R270" s="35">
        <v>2016</v>
      </c>
      <c r="S270" s="4" t="s">
        <v>127</v>
      </c>
      <c r="T270" s="4" t="s">
        <v>10464</v>
      </c>
      <c r="U270" s="4" t="s">
        <v>10374</v>
      </c>
      <c r="V270" s="4" t="s">
        <v>10375</v>
      </c>
      <c r="W270" s="4" t="s">
        <v>131</v>
      </c>
      <c r="X270" s="4" t="s">
        <v>10376</v>
      </c>
      <c r="Y270" s="4" t="s">
        <v>10377</v>
      </c>
      <c r="Z270" s="4" t="s">
        <v>134</v>
      </c>
      <c r="AA270" s="4" t="s">
        <v>135</v>
      </c>
      <c r="AB270" s="4" t="s">
        <v>136</v>
      </c>
      <c r="AC270" s="4" t="s">
        <v>137</v>
      </c>
      <c r="AD270" s="4" t="s">
        <v>10378</v>
      </c>
      <c r="AE270" s="4" t="s">
        <v>140</v>
      </c>
      <c r="AF270" s="4" t="s">
        <v>116</v>
      </c>
      <c r="AG270" s="4" t="s">
        <v>12801</v>
      </c>
      <c r="AH270" s="4" t="s">
        <v>76</v>
      </c>
      <c r="AI270" s="4" t="s">
        <v>785</v>
      </c>
      <c r="AJ270" s="4" t="s">
        <v>2727</v>
      </c>
      <c r="AK270" s="4" t="s">
        <v>11953</v>
      </c>
      <c r="AL270" s="4" t="s">
        <v>12802</v>
      </c>
      <c r="AM270" s="4" t="s">
        <v>4142</v>
      </c>
      <c r="AN270" s="4" t="s">
        <v>12409</v>
      </c>
      <c r="AO270" s="4" t="s">
        <v>2851</v>
      </c>
      <c r="AP270" s="4" t="s">
        <v>1271</v>
      </c>
      <c r="AQ270" s="4" t="s">
        <v>609</v>
      </c>
      <c r="AR270" s="4" t="s">
        <v>1590</v>
      </c>
      <c r="AS270" s="4" t="s">
        <v>3660</v>
      </c>
      <c r="AT270" s="4" t="s">
        <v>3661</v>
      </c>
      <c r="AU270" s="4" t="s">
        <v>3662</v>
      </c>
      <c r="AV270" s="4" t="s">
        <v>5431</v>
      </c>
      <c r="AW270" s="4" t="s">
        <v>3664</v>
      </c>
      <c r="AX270" s="4" t="s">
        <v>3665</v>
      </c>
      <c r="AY270" s="4" t="s">
        <v>3666</v>
      </c>
      <c r="AZ270" s="4" t="s">
        <v>3667</v>
      </c>
      <c r="BA270" s="4" t="s">
        <v>10648</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12803</v>
      </c>
      <c r="B271" s="4" t="s">
        <v>112</v>
      </c>
      <c r="C271" s="35">
        <v>20241220</v>
      </c>
      <c r="D271" s="4" t="s">
        <v>968</v>
      </c>
      <c r="E271" s="4" t="s">
        <v>473</v>
      </c>
      <c r="F271" s="4" t="s">
        <v>12804</v>
      </c>
      <c r="G271" s="4" t="s">
        <v>116</v>
      </c>
      <c r="H271" s="4" t="s">
        <v>12805</v>
      </c>
      <c r="I271" s="4" t="s">
        <v>12806</v>
      </c>
      <c r="J271" s="35">
        <v>30746</v>
      </c>
      <c r="K271" s="11" t="s">
        <v>112</v>
      </c>
      <c r="L271" s="4" t="s">
        <v>122</v>
      </c>
      <c r="M271" s="4" t="s">
        <v>122</v>
      </c>
      <c r="N271" s="4" t="s">
        <v>12807</v>
      </c>
      <c r="O271" s="4" t="s">
        <v>116</v>
      </c>
      <c r="P271" s="4" t="s">
        <v>126</v>
      </c>
      <c r="Q271" s="4" t="s">
        <v>112</v>
      </c>
      <c r="R271" s="35">
        <v>2016</v>
      </c>
      <c r="S271" s="4" t="s">
        <v>127</v>
      </c>
      <c r="T271" s="4" t="s">
        <v>10464</v>
      </c>
      <c r="U271" s="4" t="s">
        <v>10374</v>
      </c>
      <c r="V271" s="4" t="s">
        <v>10375</v>
      </c>
      <c r="W271" s="4" t="s">
        <v>131</v>
      </c>
      <c r="X271" s="4" t="s">
        <v>10376</v>
      </c>
      <c r="Y271" s="4" t="s">
        <v>10377</v>
      </c>
      <c r="Z271" s="4" t="s">
        <v>134</v>
      </c>
      <c r="AA271" s="4" t="s">
        <v>135</v>
      </c>
      <c r="AB271" s="4" t="s">
        <v>136</v>
      </c>
      <c r="AC271" s="4" t="s">
        <v>137</v>
      </c>
      <c r="AD271" s="4" t="s">
        <v>10378</v>
      </c>
      <c r="AE271" s="4" t="s">
        <v>140</v>
      </c>
      <c r="AF271" s="4" t="s">
        <v>116</v>
      </c>
      <c r="AG271" s="4" t="s">
        <v>12808</v>
      </c>
      <c r="AH271" s="4" t="s">
        <v>76</v>
      </c>
      <c r="AI271" s="4" t="s">
        <v>12809</v>
      </c>
      <c r="AJ271" s="4" t="s">
        <v>12810</v>
      </c>
      <c r="AK271" s="4" t="s">
        <v>12811</v>
      </c>
      <c r="AL271" s="4" t="s">
        <v>12650</v>
      </c>
      <c r="AM271" s="4" t="s">
        <v>12812</v>
      </c>
      <c r="AN271" s="4" t="s">
        <v>12813</v>
      </c>
      <c r="AO271" s="4" t="s">
        <v>8137</v>
      </c>
      <c r="AP271" s="4" t="s">
        <v>12814</v>
      </c>
      <c r="AQ271" s="4" t="s">
        <v>12815</v>
      </c>
      <c r="AR271" s="4" t="s">
        <v>12816</v>
      </c>
      <c r="AS271" s="4" t="s">
        <v>12817</v>
      </c>
      <c r="AT271" s="4" t="s">
        <v>3660</v>
      </c>
      <c r="AU271" s="4" t="s">
        <v>3661</v>
      </c>
      <c r="AV271" s="4" t="s">
        <v>3662</v>
      </c>
      <c r="AW271" s="4" t="s">
        <v>5431</v>
      </c>
      <c r="AX271" s="4" t="s">
        <v>3664</v>
      </c>
      <c r="AY271" s="4" t="s">
        <v>3665</v>
      </c>
      <c r="AZ271" s="4" t="s">
        <v>3666</v>
      </c>
      <c r="BA271" s="4" t="s">
        <v>3667</v>
      </c>
      <c r="BB271" s="4" t="s">
        <v>12818</v>
      </c>
      <c r="BC271" s="4" t="s">
        <v>10648</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12819</v>
      </c>
      <c r="B272" s="4" t="s">
        <v>112</v>
      </c>
      <c r="C272" s="35">
        <v>20241220</v>
      </c>
      <c r="D272" s="4" t="s">
        <v>12820</v>
      </c>
      <c r="E272" s="4" t="s">
        <v>12821</v>
      </c>
      <c r="F272" s="4" t="s">
        <v>12822</v>
      </c>
      <c r="G272" s="4" t="s">
        <v>116</v>
      </c>
      <c r="H272" s="4" t="s">
        <v>12823</v>
      </c>
      <c r="I272" s="4" t="s">
        <v>12824</v>
      </c>
      <c r="J272" s="35">
        <v>11348</v>
      </c>
      <c r="K272" s="11" t="s">
        <v>112</v>
      </c>
      <c r="L272" s="4" t="s">
        <v>122</v>
      </c>
      <c r="M272" s="4" t="s">
        <v>122</v>
      </c>
      <c r="N272" s="4" t="s">
        <v>12825</v>
      </c>
      <c r="O272" s="4" t="s">
        <v>116</v>
      </c>
      <c r="P272" s="4" t="s">
        <v>126</v>
      </c>
      <c r="Q272" s="4" t="s">
        <v>112</v>
      </c>
      <c r="R272" s="35">
        <v>2016</v>
      </c>
      <c r="S272" s="4" t="s">
        <v>127</v>
      </c>
      <c r="T272" s="4" t="s">
        <v>10464</v>
      </c>
      <c r="U272" s="4" t="s">
        <v>10374</v>
      </c>
      <c r="V272" s="4" t="s">
        <v>10375</v>
      </c>
      <c r="W272" s="4" t="s">
        <v>131</v>
      </c>
      <c r="X272" s="4" t="s">
        <v>10376</v>
      </c>
      <c r="Y272" s="4" t="s">
        <v>10377</v>
      </c>
      <c r="Z272" s="4" t="s">
        <v>134</v>
      </c>
      <c r="AA272" s="4" t="s">
        <v>135</v>
      </c>
      <c r="AB272" s="4" t="s">
        <v>136</v>
      </c>
      <c r="AC272" s="4" t="s">
        <v>137</v>
      </c>
      <c r="AD272" s="4" t="s">
        <v>10378</v>
      </c>
      <c r="AE272" s="4" t="s">
        <v>140</v>
      </c>
      <c r="AF272" s="4" t="s">
        <v>116</v>
      </c>
      <c r="AG272" s="4" t="s">
        <v>12826</v>
      </c>
      <c r="AH272" s="4" t="s">
        <v>76</v>
      </c>
      <c r="AI272" s="4" t="s">
        <v>12827</v>
      </c>
      <c r="AJ272" s="4" t="s">
        <v>12828</v>
      </c>
      <c r="AK272" s="4" t="s">
        <v>12829</v>
      </c>
      <c r="AL272" s="4" t="s">
        <v>12830</v>
      </c>
      <c r="AM272" s="4" t="s">
        <v>12831</v>
      </c>
      <c r="AN272" s="4" t="s">
        <v>12832</v>
      </c>
      <c r="AO272" s="4" t="s">
        <v>3722</v>
      </c>
      <c r="AP272" s="4" t="s">
        <v>12833</v>
      </c>
      <c r="AQ272" s="4" t="s">
        <v>1590</v>
      </c>
      <c r="AR272" s="4" t="s">
        <v>3660</v>
      </c>
      <c r="AS272" s="4" t="s">
        <v>3661</v>
      </c>
      <c r="AT272" s="4" t="s">
        <v>3662</v>
      </c>
      <c r="AU272" s="4" t="s">
        <v>5431</v>
      </c>
      <c r="AV272" s="4" t="s">
        <v>3664</v>
      </c>
      <c r="AW272" s="4" t="s">
        <v>3665</v>
      </c>
      <c r="AX272" s="4" t="s">
        <v>3666</v>
      </c>
      <c r="AY272" s="4" t="s">
        <v>3667</v>
      </c>
      <c r="AZ272" s="4" t="s">
        <v>10648</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12834</v>
      </c>
      <c r="B273" s="4" t="s">
        <v>112</v>
      </c>
      <c r="C273" s="35">
        <v>20241220</v>
      </c>
      <c r="D273" s="4" t="s">
        <v>12835</v>
      </c>
      <c r="E273" s="4" t="s">
        <v>12836</v>
      </c>
      <c r="F273" s="4" t="s">
        <v>5915</v>
      </c>
      <c r="G273" s="4" t="s">
        <v>116</v>
      </c>
      <c r="H273" s="4" t="s">
        <v>5916</v>
      </c>
      <c r="I273" s="4" t="s">
        <v>12837</v>
      </c>
      <c r="J273" s="35">
        <v>20707</v>
      </c>
      <c r="K273" s="11" t="s">
        <v>112</v>
      </c>
      <c r="L273" s="4" t="s">
        <v>122</v>
      </c>
      <c r="M273" s="4" t="s">
        <v>122</v>
      </c>
      <c r="N273" s="4" t="s">
        <v>12838</v>
      </c>
      <c r="O273" s="4" t="s">
        <v>116</v>
      </c>
      <c r="P273" s="4" t="s">
        <v>126</v>
      </c>
      <c r="Q273" s="4" t="s">
        <v>112</v>
      </c>
      <c r="R273" s="35">
        <v>2016</v>
      </c>
      <c r="S273" s="4" t="s">
        <v>127</v>
      </c>
      <c r="T273" s="4" t="s">
        <v>10464</v>
      </c>
      <c r="U273" s="4" t="s">
        <v>10374</v>
      </c>
      <c r="V273" s="4" t="s">
        <v>10375</v>
      </c>
      <c r="W273" s="4" t="s">
        <v>131</v>
      </c>
      <c r="X273" s="4" t="s">
        <v>10376</v>
      </c>
      <c r="Y273" s="4" t="s">
        <v>10377</v>
      </c>
      <c r="Z273" s="4" t="s">
        <v>134</v>
      </c>
      <c r="AA273" s="4" t="s">
        <v>135</v>
      </c>
      <c r="AB273" s="4" t="s">
        <v>136</v>
      </c>
      <c r="AC273" s="4" t="s">
        <v>137</v>
      </c>
      <c r="AD273" s="4" t="s">
        <v>10378</v>
      </c>
      <c r="AE273" s="4" t="s">
        <v>140</v>
      </c>
      <c r="AF273" s="4" t="s">
        <v>116</v>
      </c>
      <c r="AG273" s="4" t="s">
        <v>12839</v>
      </c>
      <c r="AH273" s="4" t="s">
        <v>76</v>
      </c>
      <c r="AI273" s="4" t="s">
        <v>1069</v>
      </c>
      <c r="AJ273" s="4" t="s">
        <v>12809</v>
      </c>
      <c r="AK273" s="4" t="s">
        <v>5422</v>
      </c>
      <c r="AL273" s="4" t="s">
        <v>5921</v>
      </c>
      <c r="AM273" s="4" t="s">
        <v>681</v>
      </c>
      <c r="AN273" s="4" t="s">
        <v>12410</v>
      </c>
      <c r="AO273" s="4" t="s">
        <v>1834</v>
      </c>
      <c r="AP273" s="4" t="s">
        <v>12840</v>
      </c>
      <c r="AQ273" s="4" t="s">
        <v>2082</v>
      </c>
      <c r="AR273" s="4" t="s">
        <v>5923</v>
      </c>
      <c r="AS273" s="4" t="s">
        <v>12841</v>
      </c>
      <c r="AT273" s="4" t="s">
        <v>3660</v>
      </c>
      <c r="AU273" s="4" t="s">
        <v>3661</v>
      </c>
      <c r="AV273" s="4" t="s">
        <v>3662</v>
      </c>
      <c r="AW273" s="4" t="s">
        <v>5431</v>
      </c>
      <c r="AX273" s="4" t="s">
        <v>3664</v>
      </c>
      <c r="AY273" s="4" t="s">
        <v>2083</v>
      </c>
      <c r="AZ273" s="4" t="s">
        <v>3665</v>
      </c>
      <c r="BA273" s="4" t="s">
        <v>3666</v>
      </c>
      <c r="BB273" s="4" t="s">
        <v>3667</v>
      </c>
      <c r="BC273" s="4" t="s">
        <v>10648</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12842</v>
      </c>
      <c r="B274" s="4" t="s">
        <v>112</v>
      </c>
      <c r="C274" s="35">
        <v>20241220</v>
      </c>
      <c r="D274" s="4" t="s">
        <v>3087</v>
      </c>
      <c r="E274" s="4" t="s">
        <v>12843</v>
      </c>
      <c r="F274" s="4" t="s">
        <v>3089</v>
      </c>
      <c r="G274" s="4" t="s">
        <v>116</v>
      </c>
      <c r="H274" s="4" t="s">
        <v>1345</v>
      </c>
      <c r="I274" s="4" t="s">
        <v>12844</v>
      </c>
      <c r="J274" s="35">
        <v>15838</v>
      </c>
      <c r="K274" s="11" t="s">
        <v>112</v>
      </c>
      <c r="L274" s="4" t="s">
        <v>122</v>
      </c>
      <c r="M274" s="4" t="s">
        <v>122</v>
      </c>
      <c r="N274" s="4" t="s">
        <v>12845</v>
      </c>
      <c r="O274" s="4" t="s">
        <v>116</v>
      </c>
      <c r="P274" s="4" t="s">
        <v>126</v>
      </c>
      <c r="Q274" s="4" t="s">
        <v>112</v>
      </c>
      <c r="R274" s="35">
        <v>2016</v>
      </c>
      <c r="S274" s="4" t="s">
        <v>127</v>
      </c>
      <c r="T274" s="4" t="s">
        <v>10464</v>
      </c>
      <c r="U274" s="4" t="s">
        <v>10374</v>
      </c>
      <c r="V274" s="4" t="s">
        <v>10375</v>
      </c>
      <c r="W274" s="4" t="s">
        <v>131</v>
      </c>
      <c r="X274" s="4" t="s">
        <v>10376</v>
      </c>
      <c r="Y274" s="4" t="s">
        <v>10377</v>
      </c>
      <c r="Z274" s="4" t="s">
        <v>134</v>
      </c>
      <c r="AA274" s="4" t="s">
        <v>135</v>
      </c>
      <c r="AB274" s="4" t="s">
        <v>136</v>
      </c>
      <c r="AC274" s="4" t="s">
        <v>137</v>
      </c>
      <c r="AD274" s="4" t="s">
        <v>10378</v>
      </c>
      <c r="AE274" s="4" t="s">
        <v>140</v>
      </c>
      <c r="AF274" s="4" t="s">
        <v>116</v>
      </c>
      <c r="AG274" s="4" t="s">
        <v>12846</v>
      </c>
      <c r="AH274" s="4" t="s">
        <v>76</v>
      </c>
      <c r="AI274" s="4" t="s">
        <v>12847</v>
      </c>
      <c r="AJ274" s="4" t="s">
        <v>12848</v>
      </c>
      <c r="AK274" s="4" t="s">
        <v>12849</v>
      </c>
      <c r="AL274" s="4" t="s">
        <v>12850</v>
      </c>
      <c r="AM274" s="4" t="s">
        <v>1069</v>
      </c>
      <c r="AN274" s="4" t="s">
        <v>12851</v>
      </c>
      <c r="AO274" s="4" t="s">
        <v>12809</v>
      </c>
      <c r="AP274" s="4" t="s">
        <v>6687</v>
      </c>
      <c r="AQ274" s="4" t="s">
        <v>1350</v>
      </c>
      <c r="AR274" s="4" t="s">
        <v>7181</v>
      </c>
      <c r="AS274" s="4" t="s">
        <v>12802</v>
      </c>
      <c r="AT274" s="4" t="s">
        <v>5674</v>
      </c>
      <c r="AU274" s="4" t="s">
        <v>12852</v>
      </c>
      <c r="AV274" s="4" t="s">
        <v>729</v>
      </c>
      <c r="AW274" s="4" t="s">
        <v>1200</v>
      </c>
      <c r="AX274" s="4" t="s">
        <v>12853</v>
      </c>
      <c r="AY274" s="4" t="s">
        <v>609</v>
      </c>
      <c r="AZ274" s="4" t="s">
        <v>1590</v>
      </c>
      <c r="BA274" s="4" t="s">
        <v>3660</v>
      </c>
      <c r="BB274" s="4" t="s">
        <v>3661</v>
      </c>
      <c r="BC274" s="4" t="s">
        <v>3662</v>
      </c>
      <c r="BD274" s="4" t="s">
        <v>5431</v>
      </c>
      <c r="BE274" s="4" t="s">
        <v>3664</v>
      </c>
      <c r="BF274" s="4" t="s">
        <v>3665</v>
      </c>
      <c r="BG274" s="4" t="s">
        <v>3666</v>
      </c>
      <c r="BH274" s="4" t="s">
        <v>3667</v>
      </c>
      <c r="BI274" s="4" t="s">
        <v>10648</v>
      </c>
      <c r="BJ274" s="4" t="s">
        <v>116</v>
      </c>
      <c r="BK274" s="4" t="s">
        <v>116</v>
      </c>
      <c r="BL274" s="4" t="s">
        <v>116</v>
      </c>
      <c r="BM274" s="4" t="s">
        <v>116</v>
      </c>
      <c r="BN274" s="4" t="s">
        <v>116</v>
      </c>
      <c r="BO274" s="4" t="s">
        <v>116</v>
      </c>
      <c r="BP274" s="4" t="s">
        <v>116</v>
      </c>
      <c r="BQ274" s="4" t="s">
        <v>116</v>
      </c>
    </row>
    <row r="275" spans="1:69" ht="15" x14ac:dyDescent="0.2">
      <c r="A275" s="4" t="s">
        <v>12854</v>
      </c>
      <c r="B275" s="4" t="s">
        <v>112</v>
      </c>
      <c r="C275" s="35">
        <v>20241220</v>
      </c>
      <c r="D275" s="4" t="s">
        <v>5585</v>
      </c>
      <c r="E275" s="4" t="s">
        <v>6715</v>
      </c>
      <c r="F275" s="4" t="s">
        <v>12585</v>
      </c>
      <c r="G275" s="4" t="s">
        <v>116</v>
      </c>
      <c r="H275" s="4" t="s">
        <v>12586</v>
      </c>
      <c r="I275" s="4" t="s">
        <v>12855</v>
      </c>
      <c r="J275" s="35">
        <v>15852</v>
      </c>
      <c r="K275" s="11" t="s">
        <v>112</v>
      </c>
      <c r="L275" s="4" t="s">
        <v>122</v>
      </c>
      <c r="M275" s="4" t="s">
        <v>122</v>
      </c>
      <c r="N275" s="4" t="s">
        <v>12856</v>
      </c>
      <c r="O275" s="4" t="s">
        <v>116</v>
      </c>
      <c r="P275" s="4" t="s">
        <v>126</v>
      </c>
      <c r="Q275" s="4" t="s">
        <v>112</v>
      </c>
      <c r="R275" s="35">
        <v>2016</v>
      </c>
      <c r="S275" s="4" t="s">
        <v>127</v>
      </c>
      <c r="T275" s="4" t="s">
        <v>10464</v>
      </c>
      <c r="U275" s="4" t="s">
        <v>10374</v>
      </c>
      <c r="V275" s="4" t="s">
        <v>10375</v>
      </c>
      <c r="W275" s="4" t="s">
        <v>131</v>
      </c>
      <c r="X275" s="4" t="s">
        <v>10376</v>
      </c>
      <c r="Y275" s="4" t="s">
        <v>10377</v>
      </c>
      <c r="Z275" s="4" t="s">
        <v>134</v>
      </c>
      <c r="AA275" s="4" t="s">
        <v>135</v>
      </c>
      <c r="AB275" s="4" t="s">
        <v>136</v>
      </c>
      <c r="AC275" s="4" t="s">
        <v>137</v>
      </c>
      <c r="AD275" s="4" t="s">
        <v>10378</v>
      </c>
      <c r="AE275" s="4" t="s">
        <v>140</v>
      </c>
      <c r="AF275" s="4" t="s">
        <v>116</v>
      </c>
      <c r="AG275" s="4" t="s">
        <v>12857</v>
      </c>
      <c r="AH275" s="4" t="s">
        <v>76</v>
      </c>
      <c r="AI275" s="4" t="s">
        <v>12858</v>
      </c>
      <c r="AJ275" s="4" t="s">
        <v>4305</v>
      </c>
      <c r="AK275" s="4" t="s">
        <v>12607</v>
      </c>
      <c r="AL275" s="4" t="s">
        <v>12613</v>
      </c>
      <c r="AM275" s="4" t="s">
        <v>12859</v>
      </c>
      <c r="AN275" s="4" t="s">
        <v>3660</v>
      </c>
      <c r="AO275" s="4" t="s">
        <v>3661</v>
      </c>
      <c r="AP275" s="4" t="s">
        <v>3662</v>
      </c>
      <c r="AQ275" s="4" t="s">
        <v>5431</v>
      </c>
      <c r="AR275" s="4" t="s">
        <v>3664</v>
      </c>
      <c r="AS275" s="4" t="s">
        <v>3666</v>
      </c>
      <c r="AT275" s="4" t="s">
        <v>3667</v>
      </c>
      <c r="AU275" s="4" t="s">
        <v>10648</v>
      </c>
      <c r="AV275" s="4" t="s">
        <v>116</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12860</v>
      </c>
      <c r="B276" s="4" t="s">
        <v>112</v>
      </c>
      <c r="C276" s="35">
        <v>20241220</v>
      </c>
      <c r="D276" s="4" t="s">
        <v>5585</v>
      </c>
      <c r="E276" s="4" t="s">
        <v>12861</v>
      </c>
      <c r="F276" s="4" t="s">
        <v>12585</v>
      </c>
      <c r="G276" s="4" t="s">
        <v>116</v>
      </c>
      <c r="H276" s="4" t="s">
        <v>12586</v>
      </c>
      <c r="I276" s="4" t="s">
        <v>12862</v>
      </c>
      <c r="J276" s="35">
        <v>22806</v>
      </c>
      <c r="K276" s="11" t="s">
        <v>112</v>
      </c>
      <c r="L276" s="4" t="s">
        <v>122</v>
      </c>
      <c r="M276" s="4" t="s">
        <v>122</v>
      </c>
      <c r="N276" s="4" t="s">
        <v>12863</v>
      </c>
      <c r="O276" s="4" t="s">
        <v>116</v>
      </c>
      <c r="P276" s="4" t="s">
        <v>126</v>
      </c>
      <c r="Q276" s="4" t="s">
        <v>112</v>
      </c>
      <c r="R276" s="35">
        <v>2016</v>
      </c>
      <c r="S276" s="4" t="s">
        <v>127</v>
      </c>
      <c r="T276" s="4" t="s">
        <v>10464</v>
      </c>
      <c r="U276" s="4" t="s">
        <v>10374</v>
      </c>
      <c r="V276" s="4" t="s">
        <v>10375</v>
      </c>
      <c r="W276" s="4" t="s">
        <v>131</v>
      </c>
      <c r="X276" s="4" t="s">
        <v>10376</v>
      </c>
      <c r="Y276" s="4" t="s">
        <v>10377</v>
      </c>
      <c r="Z276" s="4" t="s">
        <v>134</v>
      </c>
      <c r="AA276" s="4" t="s">
        <v>135</v>
      </c>
      <c r="AB276" s="4" t="s">
        <v>136</v>
      </c>
      <c r="AC276" s="4" t="s">
        <v>137</v>
      </c>
      <c r="AD276" s="4" t="s">
        <v>10378</v>
      </c>
      <c r="AE276" s="4" t="s">
        <v>140</v>
      </c>
      <c r="AF276" s="4" t="s">
        <v>116</v>
      </c>
      <c r="AG276" s="4" t="s">
        <v>12864</v>
      </c>
      <c r="AH276" s="4" t="s">
        <v>76</v>
      </c>
      <c r="AI276" s="4" t="s">
        <v>12865</v>
      </c>
      <c r="AJ276" s="4" t="s">
        <v>681</v>
      </c>
      <c r="AK276" s="4" t="s">
        <v>12410</v>
      </c>
      <c r="AL276" s="4" t="s">
        <v>6899</v>
      </c>
      <c r="AM276" s="4" t="s">
        <v>6987</v>
      </c>
      <c r="AN276" s="4" t="s">
        <v>12866</v>
      </c>
      <c r="AO276" s="4" t="s">
        <v>3660</v>
      </c>
      <c r="AP276" s="4" t="s">
        <v>3661</v>
      </c>
      <c r="AQ276" s="4" t="s">
        <v>3662</v>
      </c>
      <c r="AR276" s="4" t="s">
        <v>5431</v>
      </c>
      <c r="AS276" s="4" t="s">
        <v>3664</v>
      </c>
      <c r="AT276" s="4" t="s">
        <v>3665</v>
      </c>
      <c r="AU276" s="4" t="s">
        <v>3666</v>
      </c>
      <c r="AV276" s="4" t="s">
        <v>3667</v>
      </c>
      <c r="AW276" s="4" t="s">
        <v>1447</v>
      </c>
      <c r="AX276" s="4" t="s">
        <v>10648</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12867</v>
      </c>
      <c r="B277" s="4" t="s">
        <v>112</v>
      </c>
      <c r="C277" s="35">
        <v>20241220</v>
      </c>
      <c r="D277" s="4" t="s">
        <v>8153</v>
      </c>
      <c r="E277" s="4" t="s">
        <v>12868</v>
      </c>
      <c r="F277" s="4" t="s">
        <v>6304</v>
      </c>
      <c r="G277" s="4" t="s">
        <v>116</v>
      </c>
      <c r="H277" s="4" t="s">
        <v>6305</v>
      </c>
      <c r="I277" s="4" t="s">
        <v>12869</v>
      </c>
      <c r="J277" s="35">
        <v>20641</v>
      </c>
      <c r="K277" s="11" t="s">
        <v>112</v>
      </c>
      <c r="L277" s="4" t="s">
        <v>122</v>
      </c>
      <c r="M277" s="4" t="s">
        <v>122</v>
      </c>
      <c r="N277" s="4" t="s">
        <v>12870</v>
      </c>
      <c r="O277" s="4" t="s">
        <v>116</v>
      </c>
      <c r="P277" s="4" t="s">
        <v>126</v>
      </c>
      <c r="Q277" s="4" t="s">
        <v>112</v>
      </c>
      <c r="R277" s="35">
        <v>2016</v>
      </c>
      <c r="S277" s="4" t="s">
        <v>127</v>
      </c>
      <c r="T277" s="4" t="s">
        <v>10464</v>
      </c>
      <c r="U277" s="4" t="s">
        <v>10374</v>
      </c>
      <c r="V277" s="4" t="s">
        <v>10375</v>
      </c>
      <c r="W277" s="4" t="s">
        <v>131</v>
      </c>
      <c r="X277" s="4" t="s">
        <v>10376</v>
      </c>
      <c r="Y277" s="4" t="s">
        <v>10377</v>
      </c>
      <c r="Z277" s="4" t="s">
        <v>134</v>
      </c>
      <c r="AA277" s="4" t="s">
        <v>135</v>
      </c>
      <c r="AB277" s="4" t="s">
        <v>136</v>
      </c>
      <c r="AC277" s="4" t="s">
        <v>137</v>
      </c>
      <c r="AD277" s="4" t="s">
        <v>10378</v>
      </c>
      <c r="AE277" s="4" t="s">
        <v>140</v>
      </c>
      <c r="AF277" s="4" t="s">
        <v>116</v>
      </c>
      <c r="AG277" s="4" t="s">
        <v>12871</v>
      </c>
      <c r="AH277" s="4" t="s">
        <v>76</v>
      </c>
      <c r="AI277" s="4" t="s">
        <v>12872</v>
      </c>
      <c r="AJ277" s="4" t="s">
        <v>2727</v>
      </c>
      <c r="AK277" s="4" t="s">
        <v>681</v>
      </c>
      <c r="AL277" s="4" t="s">
        <v>12409</v>
      </c>
      <c r="AM277" s="4" t="s">
        <v>1796</v>
      </c>
      <c r="AN277" s="4" t="s">
        <v>3660</v>
      </c>
      <c r="AO277" s="4" t="s">
        <v>3661</v>
      </c>
      <c r="AP277" s="4" t="s">
        <v>3662</v>
      </c>
      <c r="AQ277" s="4" t="s">
        <v>5431</v>
      </c>
      <c r="AR277" s="4" t="s">
        <v>3664</v>
      </c>
      <c r="AS277" s="4" t="s">
        <v>3665</v>
      </c>
      <c r="AT277" s="4" t="s">
        <v>3666</v>
      </c>
      <c r="AU277" s="4" t="s">
        <v>3667</v>
      </c>
      <c r="AV277" s="4" t="s">
        <v>10648</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12873</v>
      </c>
      <c r="B278" s="4" t="s">
        <v>112</v>
      </c>
      <c r="C278" s="35">
        <v>20241220</v>
      </c>
      <c r="D278" s="4" t="s">
        <v>8153</v>
      </c>
      <c r="E278" s="4" t="s">
        <v>12874</v>
      </c>
      <c r="F278" s="4" t="s">
        <v>6304</v>
      </c>
      <c r="G278" s="4" t="s">
        <v>116</v>
      </c>
      <c r="H278" s="4" t="s">
        <v>6305</v>
      </c>
      <c r="I278" s="4" t="s">
        <v>12875</v>
      </c>
      <c r="J278" s="35">
        <v>20030</v>
      </c>
      <c r="K278" s="11" t="s">
        <v>112</v>
      </c>
      <c r="L278" s="4" t="s">
        <v>122</v>
      </c>
      <c r="M278" s="4" t="s">
        <v>122</v>
      </c>
      <c r="N278" s="4" t="s">
        <v>12876</v>
      </c>
      <c r="O278" s="4" t="s">
        <v>116</v>
      </c>
      <c r="P278" s="4" t="s">
        <v>126</v>
      </c>
      <c r="Q278" s="4" t="s">
        <v>112</v>
      </c>
      <c r="R278" s="35">
        <v>2016</v>
      </c>
      <c r="S278" s="4" t="s">
        <v>127</v>
      </c>
      <c r="T278" s="4" t="s">
        <v>10464</v>
      </c>
      <c r="U278" s="4" t="s">
        <v>10374</v>
      </c>
      <c r="V278" s="4" t="s">
        <v>10375</v>
      </c>
      <c r="W278" s="4" t="s">
        <v>131</v>
      </c>
      <c r="X278" s="4" t="s">
        <v>10376</v>
      </c>
      <c r="Y278" s="4" t="s">
        <v>10377</v>
      </c>
      <c r="Z278" s="4" t="s">
        <v>134</v>
      </c>
      <c r="AA278" s="4" t="s">
        <v>135</v>
      </c>
      <c r="AB278" s="4" t="s">
        <v>136</v>
      </c>
      <c r="AC278" s="4" t="s">
        <v>137</v>
      </c>
      <c r="AD278" s="4" t="s">
        <v>10378</v>
      </c>
      <c r="AE278" s="4" t="s">
        <v>140</v>
      </c>
      <c r="AF278" s="4" t="s">
        <v>116</v>
      </c>
      <c r="AG278" s="4" t="s">
        <v>12877</v>
      </c>
      <c r="AH278" s="4" t="s">
        <v>76</v>
      </c>
      <c r="AI278" s="4" t="s">
        <v>1438</v>
      </c>
      <c r="AJ278" s="4" t="s">
        <v>12878</v>
      </c>
      <c r="AK278" s="4" t="s">
        <v>12879</v>
      </c>
      <c r="AL278" s="4" t="s">
        <v>7773</v>
      </c>
      <c r="AM278" s="4" t="s">
        <v>2453</v>
      </c>
      <c r="AN278" s="4" t="s">
        <v>3660</v>
      </c>
      <c r="AO278" s="4" t="s">
        <v>3661</v>
      </c>
      <c r="AP278" s="4" t="s">
        <v>3662</v>
      </c>
      <c r="AQ278" s="4" t="s">
        <v>5431</v>
      </c>
      <c r="AR278" s="4" t="s">
        <v>3664</v>
      </c>
      <c r="AS278" s="4" t="s">
        <v>3665</v>
      </c>
      <c r="AT278" s="4" t="s">
        <v>3666</v>
      </c>
      <c r="AU278" s="4" t="s">
        <v>3667</v>
      </c>
      <c r="AV278" s="4" t="s">
        <v>10648</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12880</v>
      </c>
      <c r="B279" s="4" t="s">
        <v>112</v>
      </c>
      <c r="C279" s="35">
        <v>20241220</v>
      </c>
      <c r="D279" s="4" t="s">
        <v>11931</v>
      </c>
      <c r="E279" s="4" t="s">
        <v>12881</v>
      </c>
      <c r="F279" s="4" t="s">
        <v>834</v>
      </c>
      <c r="G279" s="4" t="s">
        <v>116</v>
      </c>
      <c r="H279" s="4" t="s">
        <v>835</v>
      </c>
      <c r="I279" s="4" t="s">
        <v>12882</v>
      </c>
      <c r="J279" s="35">
        <v>4655</v>
      </c>
      <c r="K279" s="11" t="s">
        <v>112</v>
      </c>
      <c r="L279" s="4" t="s">
        <v>122</v>
      </c>
      <c r="M279" s="4" t="s">
        <v>122</v>
      </c>
      <c r="N279" s="4" t="s">
        <v>12883</v>
      </c>
      <c r="O279" s="4" t="s">
        <v>116</v>
      </c>
      <c r="P279" s="4" t="s">
        <v>126</v>
      </c>
      <c r="Q279" s="4" t="s">
        <v>112</v>
      </c>
      <c r="R279" s="35">
        <v>2016</v>
      </c>
      <c r="S279" s="4" t="s">
        <v>127</v>
      </c>
      <c r="T279" s="4" t="s">
        <v>10464</v>
      </c>
      <c r="U279" s="4" t="s">
        <v>10374</v>
      </c>
      <c r="V279" s="4" t="s">
        <v>10375</v>
      </c>
      <c r="W279" s="4" t="s">
        <v>131</v>
      </c>
      <c r="X279" s="4" t="s">
        <v>10376</v>
      </c>
      <c r="Y279" s="4" t="s">
        <v>10377</v>
      </c>
      <c r="Z279" s="4" t="s">
        <v>134</v>
      </c>
      <c r="AA279" s="4" t="s">
        <v>135</v>
      </c>
      <c r="AB279" s="4" t="s">
        <v>136</v>
      </c>
      <c r="AC279" s="4" t="s">
        <v>137</v>
      </c>
      <c r="AD279" s="4" t="s">
        <v>10378</v>
      </c>
      <c r="AE279" s="4" t="s">
        <v>140</v>
      </c>
      <c r="AF279" s="4" t="s">
        <v>116</v>
      </c>
      <c r="AG279" s="4" t="s">
        <v>12884</v>
      </c>
      <c r="AH279" s="4" t="s">
        <v>76</v>
      </c>
      <c r="AI279" s="4" t="s">
        <v>6308</v>
      </c>
      <c r="AJ279" s="4" t="s">
        <v>4284</v>
      </c>
      <c r="AK279" s="4" t="s">
        <v>4146</v>
      </c>
      <c r="AL279" s="4" t="s">
        <v>4305</v>
      </c>
      <c r="AM279" s="4" t="s">
        <v>5678</v>
      </c>
      <c r="AN279" s="4" t="s">
        <v>11956</v>
      </c>
      <c r="AO279" s="4" t="s">
        <v>609</v>
      </c>
      <c r="AP279" s="4" t="s">
        <v>11957</v>
      </c>
      <c r="AQ279" s="4" t="s">
        <v>8671</v>
      </c>
      <c r="AR279" s="4" t="s">
        <v>1590</v>
      </c>
      <c r="AS279" s="4" t="s">
        <v>3660</v>
      </c>
      <c r="AT279" s="4" t="s">
        <v>3661</v>
      </c>
      <c r="AU279" s="4" t="s">
        <v>3662</v>
      </c>
      <c r="AV279" s="4" t="s">
        <v>5431</v>
      </c>
      <c r="AW279" s="4" t="s">
        <v>3664</v>
      </c>
      <c r="AX279" s="4" t="s">
        <v>3665</v>
      </c>
      <c r="AY279" s="4" t="s">
        <v>3666</v>
      </c>
      <c r="AZ279" s="4" t="s">
        <v>3667</v>
      </c>
      <c r="BA279" s="4" t="s">
        <v>5878</v>
      </c>
      <c r="BB279" s="4" t="s">
        <v>10648</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12885</v>
      </c>
      <c r="B280" s="4" t="s">
        <v>112</v>
      </c>
      <c r="C280" s="35">
        <v>20241220</v>
      </c>
      <c r="D280" s="4" t="s">
        <v>365</v>
      </c>
      <c r="E280" s="4" t="s">
        <v>12886</v>
      </c>
      <c r="F280" s="4" t="s">
        <v>12467</v>
      </c>
      <c r="G280" s="4" t="s">
        <v>116</v>
      </c>
      <c r="H280" s="4" t="s">
        <v>12468</v>
      </c>
      <c r="I280" s="4" t="s">
        <v>12887</v>
      </c>
      <c r="J280" s="35">
        <v>22214</v>
      </c>
      <c r="K280" s="11" t="s">
        <v>112</v>
      </c>
      <c r="L280" s="4" t="s">
        <v>122</v>
      </c>
      <c r="M280" s="4" t="s">
        <v>122</v>
      </c>
      <c r="N280" s="4" t="s">
        <v>12888</v>
      </c>
      <c r="O280" s="4" t="s">
        <v>116</v>
      </c>
      <c r="P280" s="4" t="s">
        <v>126</v>
      </c>
      <c r="Q280" s="4" t="s">
        <v>112</v>
      </c>
      <c r="R280" s="35">
        <v>2016</v>
      </c>
      <c r="S280" s="4" t="s">
        <v>127</v>
      </c>
      <c r="T280" s="4" t="s">
        <v>10464</v>
      </c>
      <c r="U280" s="4" t="s">
        <v>10374</v>
      </c>
      <c r="V280" s="4" t="s">
        <v>10375</v>
      </c>
      <c r="W280" s="4" t="s">
        <v>131</v>
      </c>
      <c r="X280" s="4" t="s">
        <v>10376</v>
      </c>
      <c r="Y280" s="4" t="s">
        <v>10377</v>
      </c>
      <c r="Z280" s="4" t="s">
        <v>134</v>
      </c>
      <c r="AA280" s="4" t="s">
        <v>135</v>
      </c>
      <c r="AB280" s="4" t="s">
        <v>136</v>
      </c>
      <c r="AC280" s="4" t="s">
        <v>137</v>
      </c>
      <c r="AD280" s="4" t="s">
        <v>10378</v>
      </c>
      <c r="AE280" s="4" t="s">
        <v>140</v>
      </c>
      <c r="AF280" s="4" t="s">
        <v>116</v>
      </c>
      <c r="AG280" s="4" t="s">
        <v>12889</v>
      </c>
      <c r="AH280" s="4" t="s">
        <v>76</v>
      </c>
      <c r="AI280" s="4" t="s">
        <v>12492</v>
      </c>
      <c r="AJ280" s="4" t="s">
        <v>4899</v>
      </c>
      <c r="AK280" s="4" t="s">
        <v>8847</v>
      </c>
      <c r="AL280" s="4" t="s">
        <v>12493</v>
      </c>
      <c r="AM280" s="4" t="s">
        <v>681</v>
      </c>
      <c r="AN280" s="4" t="s">
        <v>3318</v>
      </c>
      <c r="AO280" s="4" t="s">
        <v>6899</v>
      </c>
      <c r="AP280" s="4" t="s">
        <v>12890</v>
      </c>
      <c r="AQ280" s="4" t="s">
        <v>666</v>
      </c>
      <c r="AR280" s="4" t="s">
        <v>1482</v>
      </c>
      <c r="AS280" s="4" t="s">
        <v>6851</v>
      </c>
      <c r="AT280" s="4" t="s">
        <v>1313</v>
      </c>
      <c r="AU280" s="4" t="s">
        <v>12497</v>
      </c>
      <c r="AV280" s="4" t="s">
        <v>2082</v>
      </c>
      <c r="AW280" s="4" t="s">
        <v>2263</v>
      </c>
      <c r="AX280" s="4" t="s">
        <v>238</v>
      </c>
      <c r="AY280" s="4" t="s">
        <v>3660</v>
      </c>
      <c r="AZ280" s="4" t="s">
        <v>3661</v>
      </c>
      <c r="BA280" s="4" t="s">
        <v>3662</v>
      </c>
      <c r="BB280" s="4" t="s">
        <v>5431</v>
      </c>
      <c r="BC280" s="4" t="s">
        <v>3664</v>
      </c>
      <c r="BD280" s="4" t="s">
        <v>3665</v>
      </c>
      <c r="BE280" s="4" t="s">
        <v>3666</v>
      </c>
      <c r="BF280" s="4" t="s">
        <v>3667</v>
      </c>
      <c r="BG280" s="4" t="s">
        <v>10648</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12891</v>
      </c>
      <c r="B281" s="4" t="s">
        <v>112</v>
      </c>
      <c r="C281" s="35">
        <v>20241220</v>
      </c>
      <c r="D281" s="4" t="s">
        <v>11931</v>
      </c>
      <c r="E281" s="4" t="s">
        <v>12892</v>
      </c>
      <c r="F281" s="4" t="s">
        <v>834</v>
      </c>
      <c r="G281" s="4" t="s">
        <v>116</v>
      </c>
      <c r="H281" s="4" t="s">
        <v>835</v>
      </c>
      <c r="I281" s="4" t="s">
        <v>12893</v>
      </c>
      <c r="J281" s="35">
        <v>3812</v>
      </c>
      <c r="K281" s="11" t="s">
        <v>112</v>
      </c>
      <c r="L281" s="4" t="s">
        <v>122</v>
      </c>
      <c r="M281" s="4" t="s">
        <v>122</v>
      </c>
      <c r="N281" s="4" t="s">
        <v>12894</v>
      </c>
      <c r="O281" s="4" t="s">
        <v>116</v>
      </c>
      <c r="P281" s="4" t="s">
        <v>126</v>
      </c>
      <c r="Q281" s="4" t="s">
        <v>112</v>
      </c>
      <c r="R281" s="35">
        <v>2016</v>
      </c>
      <c r="S281" s="4" t="s">
        <v>127</v>
      </c>
      <c r="T281" s="4" t="s">
        <v>10464</v>
      </c>
      <c r="U281" s="4" t="s">
        <v>10374</v>
      </c>
      <c r="V281" s="4" t="s">
        <v>10375</v>
      </c>
      <c r="W281" s="4" t="s">
        <v>131</v>
      </c>
      <c r="X281" s="4" t="s">
        <v>10376</v>
      </c>
      <c r="Y281" s="4" t="s">
        <v>10377</v>
      </c>
      <c r="Z281" s="4" t="s">
        <v>134</v>
      </c>
      <c r="AA281" s="4" t="s">
        <v>135</v>
      </c>
      <c r="AB281" s="4" t="s">
        <v>136</v>
      </c>
      <c r="AC281" s="4" t="s">
        <v>137</v>
      </c>
      <c r="AD281" s="4" t="s">
        <v>10378</v>
      </c>
      <c r="AE281" s="4" t="s">
        <v>140</v>
      </c>
      <c r="AF281" s="4" t="s">
        <v>116</v>
      </c>
      <c r="AG281" s="4" t="s">
        <v>12895</v>
      </c>
      <c r="AH281" s="4" t="s">
        <v>76</v>
      </c>
      <c r="AI281" s="4" t="s">
        <v>5420</v>
      </c>
      <c r="AJ281" s="4" t="s">
        <v>11937</v>
      </c>
      <c r="AK281" s="4" t="s">
        <v>5424</v>
      </c>
      <c r="AL281" s="4" t="s">
        <v>3334</v>
      </c>
      <c r="AM281" s="4" t="s">
        <v>1010</v>
      </c>
      <c r="AN281" s="4" t="s">
        <v>4305</v>
      </c>
      <c r="AO281" s="4" t="s">
        <v>5429</v>
      </c>
      <c r="AP281" s="4" t="s">
        <v>3660</v>
      </c>
      <c r="AQ281" s="4" t="s">
        <v>3661</v>
      </c>
      <c r="AR281" s="4" t="s">
        <v>3662</v>
      </c>
      <c r="AS281" s="4" t="s">
        <v>5431</v>
      </c>
      <c r="AT281" s="4" t="s">
        <v>3664</v>
      </c>
      <c r="AU281" s="4" t="s">
        <v>3665</v>
      </c>
      <c r="AV281" s="4" t="s">
        <v>3666</v>
      </c>
      <c r="AW281" s="4" t="s">
        <v>3667</v>
      </c>
      <c r="AX281" s="4" t="s">
        <v>10648</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12896</v>
      </c>
      <c r="B282" s="4" t="s">
        <v>112</v>
      </c>
      <c r="C282" s="35">
        <v>20241220</v>
      </c>
      <c r="D282" s="4" t="s">
        <v>1602</v>
      </c>
      <c r="E282" s="4" t="s">
        <v>12897</v>
      </c>
      <c r="F282" s="4" t="s">
        <v>9338</v>
      </c>
      <c r="G282" s="4" t="s">
        <v>116</v>
      </c>
      <c r="H282" s="4" t="s">
        <v>9339</v>
      </c>
      <c r="I282" s="4" t="s">
        <v>12898</v>
      </c>
      <c r="J282" s="35">
        <v>14706</v>
      </c>
      <c r="K282" s="11" t="s">
        <v>112</v>
      </c>
      <c r="L282" s="4" t="s">
        <v>122</v>
      </c>
      <c r="M282" s="4" t="s">
        <v>122</v>
      </c>
      <c r="N282" s="4" t="s">
        <v>12899</v>
      </c>
      <c r="O282" s="4" t="s">
        <v>116</v>
      </c>
      <c r="P282" s="4" t="s">
        <v>126</v>
      </c>
      <c r="Q282" s="4" t="s">
        <v>112</v>
      </c>
      <c r="R282" s="35">
        <v>2016</v>
      </c>
      <c r="S282" s="4" t="s">
        <v>127</v>
      </c>
      <c r="T282" s="4" t="s">
        <v>10464</v>
      </c>
      <c r="U282" s="4" t="s">
        <v>10374</v>
      </c>
      <c r="V282" s="4" t="s">
        <v>10375</v>
      </c>
      <c r="W282" s="4" t="s">
        <v>131</v>
      </c>
      <c r="X282" s="4" t="s">
        <v>10376</v>
      </c>
      <c r="Y282" s="4" t="s">
        <v>10377</v>
      </c>
      <c r="Z282" s="4" t="s">
        <v>134</v>
      </c>
      <c r="AA282" s="4" t="s">
        <v>135</v>
      </c>
      <c r="AB282" s="4" t="s">
        <v>136</v>
      </c>
      <c r="AC282" s="4" t="s">
        <v>137</v>
      </c>
      <c r="AD282" s="4" t="s">
        <v>10378</v>
      </c>
      <c r="AE282" s="4" t="s">
        <v>140</v>
      </c>
      <c r="AF282" s="4" t="s">
        <v>116</v>
      </c>
      <c r="AG282" s="4" t="s">
        <v>12900</v>
      </c>
      <c r="AH282" s="4" t="s">
        <v>76</v>
      </c>
      <c r="AI282" s="4" t="s">
        <v>12901</v>
      </c>
      <c r="AJ282" s="4" t="s">
        <v>12902</v>
      </c>
      <c r="AK282" s="4" t="s">
        <v>11721</v>
      </c>
      <c r="AL282" s="4" t="s">
        <v>2727</v>
      </c>
      <c r="AM282" s="4" t="s">
        <v>6722</v>
      </c>
      <c r="AN282" s="4" t="s">
        <v>3556</v>
      </c>
      <c r="AO282" s="4" t="s">
        <v>681</v>
      </c>
      <c r="AP282" s="4" t="s">
        <v>12409</v>
      </c>
      <c r="AQ282" s="4" t="s">
        <v>5425</v>
      </c>
      <c r="AR282" s="4" t="s">
        <v>6413</v>
      </c>
      <c r="AS282" s="4" t="s">
        <v>805</v>
      </c>
      <c r="AT282" s="4" t="s">
        <v>12903</v>
      </c>
      <c r="AU282" s="4" t="s">
        <v>12904</v>
      </c>
      <c r="AV282" s="4" t="s">
        <v>12905</v>
      </c>
      <c r="AW282" s="4" t="s">
        <v>12906</v>
      </c>
      <c r="AX282" s="4" t="s">
        <v>12642</v>
      </c>
      <c r="AY282" s="4" t="s">
        <v>12907</v>
      </c>
      <c r="AZ282" s="4" t="s">
        <v>3042</v>
      </c>
      <c r="BA282" s="4" t="s">
        <v>7200</v>
      </c>
      <c r="BB282" s="4" t="s">
        <v>3660</v>
      </c>
      <c r="BC282" s="4" t="s">
        <v>3661</v>
      </c>
      <c r="BD282" s="4" t="s">
        <v>3662</v>
      </c>
      <c r="BE282" s="4" t="s">
        <v>5431</v>
      </c>
      <c r="BF282" s="4" t="s">
        <v>3664</v>
      </c>
      <c r="BG282" s="4" t="s">
        <v>3666</v>
      </c>
      <c r="BH282" s="4" t="s">
        <v>3667</v>
      </c>
      <c r="BI282" s="4" t="s">
        <v>4276</v>
      </c>
      <c r="BJ282" s="4" t="s">
        <v>12908</v>
      </c>
      <c r="BK282" s="4" t="s">
        <v>10648</v>
      </c>
      <c r="BL282" s="4" t="s">
        <v>116</v>
      </c>
      <c r="BM282" s="4" t="s">
        <v>116</v>
      </c>
      <c r="BN282" s="4" t="s">
        <v>116</v>
      </c>
      <c r="BO282" s="4" t="s">
        <v>116</v>
      </c>
      <c r="BP282" s="4" t="s">
        <v>116</v>
      </c>
      <c r="BQ282" s="4" t="s">
        <v>116</v>
      </c>
    </row>
    <row r="283" spans="1:69" ht="15" x14ac:dyDescent="0.2">
      <c r="A283" s="4" t="s">
        <v>12909</v>
      </c>
      <c r="B283" s="4" t="s">
        <v>112</v>
      </c>
      <c r="C283" s="35">
        <v>20241220</v>
      </c>
      <c r="D283" s="4" t="s">
        <v>8770</v>
      </c>
      <c r="E283" s="4" t="s">
        <v>12910</v>
      </c>
      <c r="F283" s="4" t="s">
        <v>11176</v>
      </c>
      <c r="G283" s="4" t="s">
        <v>116</v>
      </c>
      <c r="H283" s="4" t="s">
        <v>11177</v>
      </c>
      <c r="I283" s="4" t="s">
        <v>12911</v>
      </c>
      <c r="J283" s="35">
        <v>12141</v>
      </c>
      <c r="K283" s="11" t="s">
        <v>112</v>
      </c>
      <c r="L283" s="4" t="s">
        <v>122</v>
      </c>
      <c r="M283" s="4" t="s">
        <v>122</v>
      </c>
      <c r="N283" s="4" t="s">
        <v>12912</v>
      </c>
      <c r="O283" s="4" t="s">
        <v>116</v>
      </c>
      <c r="P283" s="4" t="s">
        <v>126</v>
      </c>
      <c r="Q283" s="4" t="s">
        <v>112</v>
      </c>
      <c r="R283" s="35">
        <v>2016</v>
      </c>
      <c r="S283" s="4" t="s">
        <v>127</v>
      </c>
      <c r="T283" s="4" t="s">
        <v>10464</v>
      </c>
      <c r="U283" s="4" t="s">
        <v>10374</v>
      </c>
      <c r="V283" s="4" t="s">
        <v>10375</v>
      </c>
      <c r="W283" s="4" t="s">
        <v>131</v>
      </c>
      <c r="X283" s="4" t="s">
        <v>10376</v>
      </c>
      <c r="Y283" s="4" t="s">
        <v>10377</v>
      </c>
      <c r="Z283" s="4" t="s">
        <v>134</v>
      </c>
      <c r="AA283" s="4" t="s">
        <v>135</v>
      </c>
      <c r="AB283" s="4" t="s">
        <v>136</v>
      </c>
      <c r="AC283" s="4" t="s">
        <v>137</v>
      </c>
      <c r="AD283" s="4" t="s">
        <v>10378</v>
      </c>
      <c r="AE283" s="4" t="s">
        <v>140</v>
      </c>
      <c r="AF283" s="4" t="s">
        <v>116</v>
      </c>
      <c r="AG283" s="4" t="s">
        <v>12913</v>
      </c>
      <c r="AH283" s="4" t="s">
        <v>76</v>
      </c>
      <c r="AI283" s="4" t="s">
        <v>1721</v>
      </c>
      <c r="AJ283" s="4" t="s">
        <v>4671</v>
      </c>
      <c r="AK283" s="4" t="s">
        <v>12914</v>
      </c>
      <c r="AL283" s="4" t="s">
        <v>681</v>
      </c>
      <c r="AM283" s="4" t="s">
        <v>12915</v>
      </c>
      <c r="AN283" s="4" t="s">
        <v>1834</v>
      </c>
      <c r="AO283" s="4" t="s">
        <v>11302</v>
      </c>
      <c r="AP283" s="4" t="s">
        <v>12916</v>
      </c>
      <c r="AQ283" s="4" t="s">
        <v>12917</v>
      </c>
      <c r="AR283" s="4" t="s">
        <v>12918</v>
      </c>
      <c r="AS283" s="4" t="s">
        <v>12919</v>
      </c>
      <c r="AT283" s="4" t="s">
        <v>5045</v>
      </c>
      <c r="AU283" s="4" t="s">
        <v>12920</v>
      </c>
      <c r="AV283" s="4" t="s">
        <v>12921</v>
      </c>
      <c r="AW283" s="4" t="s">
        <v>12922</v>
      </c>
      <c r="AX283" s="4" t="s">
        <v>5741</v>
      </c>
      <c r="AY283" s="4" t="s">
        <v>12923</v>
      </c>
      <c r="AZ283" s="4" t="s">
        <v>3660</v>
      </c>
      <c r="BA283" s="4" t="s">
        <v>3661</v>
      </c>
      <c r="BB283" s="4" t="s">
        <v>3662</v>
      </c>
      <c r="BC283" s="4" t="s">
        <v>5431</v>
      </c>
      <c r="BD283" s="4" t="s">
        <v>3664</v>
      </c>
      <c r="BE283" s="4" t="s">
        <v>3665</v>
      </c>
      <c r="BF283" s="4" t="s">
        <v>3666</v>
      </c>
      <c r="BG283" s="4" t="s">
        <v>3667</v>
      </c>
      <c r="BH283" s="4" t="s">
        <v>10648</v>
      </c>
      <c r="BI283" s="4" t="s">
        <v>116</v>
      </c>
      <c r="BJ283" s="4" t="s">
        <v>116</v>
      </c>
      <c r="BK283" s="4" t="s">
        <v>116</v>
      </c>
      <c r="BL283" s="4" t="s">
        <v>116</v>
      </c>
      <c r="BM283" s="4" t="s">
        <v>116</v>
      </c>
      <c r="BN283" s="4" t="s">
        <v>116</v>
      </c>
      <c r="BO283" s="4" t="s">
        <v>116</v>
      </c>
      <c r="BP283" s="4" t="s">
        <v>116</v>
      </c>
      <c r="BQ283" s="4" t="s">
        <v>116</v>
      </c>
    </row>
    <row r="284" spans="1:69" ht="15" x14ac:dyDescent="0.2">
      <c r="A284" s="4" t="s">
        <v>12924</v>
      </c>
      <c r="B284" s="4" t="s">
        <v>112</v>
      </c>
      <c r="C284" s="35">
        <v>20241220</v>
      </c>
      <c r="D284" s="4" t="s">
        <v>12925</v>
      </c>
      <c r="E284" s="4" t="s">
        <v>12926</v>
      </c>
      <c r="F284" s="4" t="s">
        <v>8648</v>
      </c>
      <c r="G284" s="4" t="s">
        <v>116</v>
      </c>
      <c r="H284" s="4" t="s">
        <v>8649</v>
      </c>
      <c r="I284" s="4" t="s">
        <v>12927</v>
      </c>
      <c r="J284" s="35">
        <v>20009</v>
      </c>
      <c r="K284" s="11" t="s">
        <v>112</v>
      </c>
      <c r="L284" s="4" t="s">
        <v>122</v>
      </c>
      <c r="M284" s="4" t="s">
        <v>122</v>
      </c>
      <c r="N284" s="4" t="s">
        <v>12928</v>
      </c>
      <c r="O284" s="4" t="s">
        <v>116</v>
      </c>
      <c r="P284" s="4" t="s">
        <v>126</v>
      </c>
      <c r="Q284" s="4" t="s">
        <v>112</v>
      </c>
      <c r="R284" s="35">
        <v>2016</v>
      </c>
      <c r="S284" s="4" t="s">
        <v>127</v>
      </c>
      <c r="T284" s="4" t="s">
        <v>10464</v>
      </c>
      <c r="U284" s="4" t="s">
        <v>10374</v>
      </c>
      <c r="V284" s="4" t="s">
        <v>10375</v>
      </c>
      <c r="W284" s="4" t="s">
        <v>131</v>
      </c>
      <c r="X284" s="4" t="s">
        <v>10376</v>
      </c>
      <c r="Y284" s="4" t="s">
        <v>10377</v>
      </c>
      <c r="Z284" s="4" t="s">
        <v>134</v>
      </c>
      <c r="AA284" s="4" t="s">
        <v>135</v>
      </c>
      <c r="AB284" s="4" t="s">
        <v>136</v>
      </c>
      <c r="AC284" s="4" t="s">
        <v>137</v>
      </c>
      <c r="AD284" s="4" t="s">
        <v>10378</v>
      </c>
      <c r="AE284" s="4" t="s">
        <v>140</v>
      </c>
      <c r="AF284" s="4" t="s">
        <v>116</v>
      </c>
      <c r="AG284" s="4" t="s">
        <v>12929</v>
      </c>
      <c r="AH284" s="4" t="s">
        <v>76</v>
      </c>
      <c r="AI284" s="4" t="s">
        <v>282</v>
      </c>
      <c r="AJ284" s="4" t="s">
        <v>12930</v>
      </c>
      <c r="AK284" s="4" t="s">
        <v>3660</v>
      </c>
      <c r="AL284" s="4" t="s">
        <v>3661</v>
      </c>
      <c r="AM284" s="4" t="s">
        <v>3662</v>
      </c>
      <c r="AN284" s="4" t="s">
        <v>5431</v>
      </c>
      <c r="AO284" s="4" t="s">
        <v>3664</v>
      </c>
      <c r="AP284" s="4" t="s">
        <v>3665</v>
      </c>
      <c r="AQ284" s="4" t="s">
        <v>3666</v>
      </c>
      <c r="AR284" s="4" t="s">
        <v>3667</v>
      </c>
      <c r="AS284" s="4" t="s">
        <v>10648</v>
      </c>
      <c r="AT284" s="4" t="s">
        <v>116</v>
      </c>
      <c r="AU284" s="4" t="s">
        <v>116</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12931</v>
      </c>
      <c r="B285" s="4" t="s">
        <v>112</v>
      </c>
      <c r="C285" s="35">
        <v>20241220</v>
      </c>
      <c r="D285" s="4" t="s">
        <v>1889</v>
      </c>
      <c r="E285" s="4" t="s">
        <v>12932</v>
      </c>
      <c r="F285" s="4" t="s">
        <v>6304</v>
      </c>
      <c r="G285" s="4" t="s">
        <v>116</v>
      </c>
      <c r="H285" s="4" t="s">
        <v>6305</v>
      </c>
      <c r="I285" s="4" t="s">
        <v>12933</v>
      </c>
      <c r="J285" s="35">
        <v>12327</v>
      </c>
      <c r="K285" s="11" t="s">
        <v>112</v>
      </c>
      <c r="L285" s="4" t="s">
        <v>122</v>
      </c>
      <c r="M285" s="4" t="s">
        <v>122</v>
      </c>
      <c r="N285" s="4" t="s">
        <v>12934</v>
      </c>
      <c r="O285" s="4" t="s">
        <v>116</v>
      </c>
      <c r="P285" s="4" t="s">
        <v>126</v>
      </c>
      <c r="Q285" s="4" t="s">
        <v>112</v>
      </c>
      <c r="R285" s="35">
        <v>2016</v>
      </c>
      <c r="S285" s="4" t="s">
        <v>127</v>
      </c>
      <c r="T285" s="4" t="s">
        <v>10464</v>
      </c>
      <c r="U285" s="4" t="s">
        <v>10374</v>
      </c>
      <c r="V285" s="4" t="s">
        <v>10375</v>
      </c>
      <c r="W285" s="4" t="s">
        <v>131</v>
      </c>
      <c r="X285" s="4" t="s">
        <v>10376</v>
      </c>
      <c r="Y285" s="4" t="s">
        <v>10377</v>
      </c>
      <c r="Z285" s="4" t="s">
        <v>134</v>
      </c>
      <c r="AA285" s="4" t="s">
        <v>135</v>
      </c>
      <c r="AB285" s="4" t="s">
        <v>136</v>
      </c>
      <c r="AC285" s="4" t="s">
        <v>137</v>
      </c>
      <c r="AD285" s="4" t="s">
        <v>10378</v>
      </c>
      <c r="AE285" s="4" t="s">
        <v>140</v>
      </c>
      <c r="AF285" s="4" t="s">
        <v>116</v>
      </c>
      <c r="AG285" s="4" t="s">
        <v>12935</v>
      </c>
      <c r="AH285" s="4" t="s">
        <v>76</v>
      </c>
      <c r="AI285" s="4" t="s">
        <v>11721</v>
      </c>
      <c r="AJ285" s="4" t="s">
        <v>10022</v>
      </c>
      <c r="AK285" s="4" t="s">
        <v>681</v>
      </c>
      <c r="AL285" s="4" t="s">
        <v>12409</v>
      </c>
      <c r="AM285" s="4" t="s">
        <v>3129</v>
      </c>
      <c r="AN285" s="4" t="s">
        <v>5638</v>
      </c>
      <c r="AO285" s="4" t="s">
        <v>729</v>
      </c>
      <c r="AP285" s="4" t="s">
        <v>12936</v>
      </c>
      <c r="AQ285" s="4" t="s">
        <v>1796</v>
      </c>
      <c r="AR285" s="4" t="s">
        <v>5741</v>
      </c>
      <c r="AS285" s="4" t="s">
        <v>3660</v>
      </c>
      <c r="AT285" s="4" t="s">
        <v>3661</v>
      </c>
      <c r="AU285" s="4" t="s">
        <v>3662</v>
      </c>
      <c r="AV285" s="4" t="s">
        <v>5431</v>
      </c>
      <c r="AW285" s="4" t="s">
        <v>3664</v>
      </c>
      <c r="AX285" s="4" t="s">
        <v>3665</v>
      </c>
      <c r="AY285" s="4" t="s">
        <v>3666</v>
      </c>
      <c r="AZ285" s="4" t="s">
        <v>3667</v>
      </c>
      <c r="BA285" s="4" t="s">
        <v>10648</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12937</v>
      </c>
      <c r="B286" s="4" t="s">
        <v>112</v>
      </c>
      <c r="C286" s="35">
        <v>20241220</v>
      </c>
      <c r="D286" s="4" t="s">
        <v>3087</v>
      </c>
      <c r="E286" s="4" t="s">
        <v>11167</v>
      </c>
      <c r="F286" s="4" t="s">
        <v>3089</v>
      </c>
      <c r="G286" s="4" t="s">
        <v>116</v>
      </c>
      <c r="H286" s="4" t="s">
        <v>1345</v>
      </c>
      <c r="I286" s="4" t="s">
        <v>12938</v>
      </c>
      <c r="J286" s="35">
        <v>22227</v>
      </c>
      <c r="K286" s="11" t="s">
        <v>112</v>
      </c>
      <c r="L286" s="4" t="s">
        <v>122</v>
      </c>
      <c r="M286" s="4" t="s">
        <v>122</v>
      </c>
      <c r="N286" s="4" t="s">
        <v>12939</v>
      </c>
      <c r="O286" s="4" t="s">
        <v>116</v>
      </c>
      <c r="P286" s="4" t="s">
        <v>126</v>
      </c>
      <c r="Q286" s="4" t="s">
        <v>112</v>
      </c>
      <c r="R286" s="35">
        <v>2016</v>
      </c>
      <c r="S286" s="4" t="s">
        <v>127</v>
      </c>
      <c r="T286" s="4" t="s">
        <v>10464</v>
      </c>
      <c r="U286" s="4" t="s">
        <v>10374</v>
      </c>
      <c r="V286" s="4" t="s">
        <v>10375</v>
      </c>
      <c r="W286" s="4" t="s">
        <v>131</v>
      </c>
      <c r="X286" s="4" t="s">
        <v>10376</v>
      </c>
      <c r="Y286" s="4" t="s">
        <v>10377</v>
      </c>
      <c r="Z286" s="4" t="s">
        <v>134</v>
      </c>
      <c r="AA286" s="4" t="s">
        <v>135</v>
      </c>
      <c r="AB286" s="4" t="s">
        <v>136</v>
      </c>
      <c r="AC286" s="4" t="s">
        <v>137</v>
      </c>
      <c r="AD286" s="4" t="s">
        <v>10378</v>
      </c>
      <c r="AE286" s="4" t="s">
        <v>140</v>
      </c>
      <c r="AF286" s="4" t="s">
        <v>116</v>
      </c>
      <c r="AG286" s="4" t="s">
        <v>12940</v>
      </c>
      <c r="AH286" s="4" t="s">
        <v>76</v>
      </c>
      <c r="AI286" s="4" t="s">
        <v>12941</v>
      </c>
      <c r="AJ286" s="4" t="s">
        <v>12942</v>
      </c>
      <c r="AK286" s="4" t="s">
        <v>12943</v>
      </c>
      <c r="AL286" s="4" t="s">
        <v>609</v>
      </c>
      <c r="AM286" s="4" t="s">
        <v>1590</v>
      </c>
      <c r="AN286" s="4" t="s">
        <v>3660</v>
      </c>
      <c r="AO286" s="4" t="s">
        <v>3661</v>
      </c>
      <c r="AP286" s="4" t="s">
        <v>3662</v>
      </c>
      <c r="AQ286" s="4" t="s">
        <v>5431</v>
      </c>
      <c r="AR286" s="4" t="s">
        <v>3664</v>
      </c>
      <c r="AS286" s="4" t="s">
        <v>3665</v>
      </c>
      <c r="AT286" s="4" t="s">
        <v>3666</v>
      </c>
      <c r="AU286" s="4" t="s">
        <v>3667</v>
      </c>
      <c r="AV286" s="4" t="s">
        <v>10648</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12944</v>
      </c>
      <c r="B287" s="4" t="s">
        <v>112</v>
      </c>
      <c r="C287" s="35">
        <v>20241220</v>
      </c>
      <c r="D287" s="4" t="s">
        <v>12945</v>
      </c>
      <c r="E287" s="4" t="s">
        <v>12946</v>
      </c>
      <c r="F287" s="4" t="s">
        <v>10668</v>
      </c>
      <c r="G287" s="4" t="s">
        <v>116</v>
      </c>
      <c r="H287" s="4" t="s">
        <v>10669</v>
      </c>
      <c r="I287" s="4" t="s">
        <v>12947</v>
      </c>
      <c r="J287" s="35">
        <v>35559</v>
      </c>
      <c r="K287" s="11" t="s">
        <v>112</v>
      </c>
      <c r="L287" s="4" t="s">
        <v>122</v>
      </c>
      <c r="M287" s="4" t="s">
        <v>122</v>
      </c>
      <c r="N287" s="4" t="s">
        <v>12948</v>
      </c>
      <c r="O287" s="4" t="s">
        <v>116</v>
      </c>
      <c r="P287" s="4" t="s">
        <v>126</v>
      </c>
      <c r="Q287" s="4" t="s">
        <v>112</v>
      </c>
      <c r="R287" s="35">
        <v>2016</v>
      </c>
      <c r="S287" s="4" t="s">
        <v>127</v>
      </c>
      <c r="T287" s="4" t="s">
        <v>10464</v>
      </c>
      <c r="U287" s="4" t="s">
        <v>10374</v>
      </c>
      <c r="V287" s="4" t="s">
        <v>10375</v>
      </c>
      <c r="W287" s="4" t="s">
        <v>131</v>
      </c>
      <c r="X287" s="4" t="s">
        <v>10376</v>
      </c>
      <c r="Y287" s="4" t="s">
        <v>10377</v>
      </c>
      <c r="Z287" s="4" t="s">
        <v>134</v>
      </c>
      <c r="AA287" s="4" t="s">
        <v>135</v>
      </c>
      <c r="AB287" s="4" t="s">
        <v>136</v>
      </c>
      <c r="AC287" s="4" t="s">
        <v>137</v>
      </c>
      <c r="AD287" s="4" t="s">
        <v>10378</v>
      </c>
      <c r="AE287" s="4" t="s">
        <v>140</v>
      </c>
      <c r="AF287" s="4" t="s">
        <v>116</v>
      </c>
      <c r="AG287" s="4" t="s">
        <v>12949</v>
      </c>
      <c r="AH287" s="4" t="s">
        <v>76</v>
      </c>
      <c r="AI287" s="4" t="s">
        <v>12950</v>
      </c>
      <c r="AJ287" s="4" t="s">
        <v>12951</v>
      </c>
      <c r="AK287" s="4" t="s">
        <v>12858</v>
      </c>
      <c r="AL287" s="4" t="s">
        <v>12952</v>
      </c>
      <c r="AM287" s="4" t="s">
        <v>12953</v>
      </c>
      <c r="AN287" s="4" t="s">
        <v>4946</v>
      </c>
      <c r="AO287" s="4" t="s">
        <v>12954</v>
      </c>
      <c r="AP287" s="4" t="s">
        <v>12955</v>
      </c>
      <c r="AQ287" s="4" t="s">
        <v>12956</v>
      </c>
      <c r="AR287" s="4" t="s">
        <v>2082</v>
      </c>
      <c r="AS287" s="4" t="s">
        <v>12957</v>
      </c>
      <c r="AT287" s="4" t="s">
        <v>12958</v>
      </c>
      <c r="AU287" s="4" t="s">
        <v>12959</v>
      </c>
      <c r="AV287" s="4" t="s">
        <v>10068</v>
      </c>
      <c r="AW287" s="4" t="s">
        <v>12960</v>
      </c>
      <c r="AX287" s="4" t="s">
        <v>3660</v>
      </c>
      <c r="AY287" s="4" t="s">
        <v>3661</v>
      </c>
      <c r="AZ287" s="4" t="s">
        <v>3662</v>
      </c>
      <c r="BA287" s="4" t="s">
        <v>5431</v>
      </c>
      <c r="BB287" s="4" t="s">
        <v>3664</v>
      </c>
      <c r="BC287" s="4" t="s">
        <v>3666</v>
      </c>
      <c r="BD287" s="4" t="s">
        <v>3667</v>
      </c>
      <c r="BE287" s="4" t="s">
        <v>10648</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12961</v>
      </c>
      <c r="B288" s="4" t="s">
        <v>112</v>
      </c>
      <c r="C288" s="35">
        <v>20241220</v>
      </c>
      <c r="D288" s="4" t="s">
        <v>1683</v>
      </c>
      <c r="E288" s="4" t="s">
        <v>12962</v>
      </c>
      <c r="F288" s="4" t="s">
        <v>6304</v>
      </c>
      <c r="G288" s="4" t="s">
        <v>116</v>
      </c>
      <c r="H288" s="4" t="s">
        <v>6305</v>
      </c>
      <c r="I288" s="4" t="s">
        <v>12963</v>
      </c>
      <c r="J288" s="35">
        <v>15943</v>
      </c>
      <c r="K288" s="11" t="s">
        <v>112</v>
      </c>
      <c r="L288" s="4" t="s">
        <v>122</v>
      </c>
      <c r="M288" s="4" t="s">
        <v>122</v>
      </c>
      <c r="N288" s="4" t="s">
        <v>12964</v>
      </c>
      <c r="O288" s="4" t="s">
        <v>116</v>
      </c>
      <c r="P288" s="4" t="s">
        <v>126</v>
      </c>
      <c r="Q288" s="4" t="s">
        <v>112</v>
      </c>
      <c r="R288" s="35">
        <v>2016</v>
      </c>
      <c r="S288" s="4" t="s">
        <v>127</v>
      </c>
      <c r="T288" s="4" t="s">
        <v>10464</v>
      </c>
      <c r="U288" s="4" t="s">
        <v>10374</v>
      </c>
      <c r="V288" s="4" t="s">
        <v>10375</v>
      </c>
      <c r="W288" s="4" t="s">
        <v>131</v>
      </c>
      <c r="X288" s="4" t="s">
        <v>10376</v>
      </c>
      <c r="Y288" s="4" t="s">
        <v>10377</v>
      </c>
      <c r="Z288" s="4" t="s">
        <v>134</v>
      </c>
      <c r="AA288" s="4" t="s">
        <v>135</v>
      </c>
      <c r="AB288" s="4" t="s">
        <v>136</v>
      </c>
      <c r="AC288" s="4" t="s">
        <v>137</v>
      </c>
      <c r="AD288" s="4" t="s">
        <v>10378</v>
      </c>
      <c r="AE288" s="4" t="s">
        <v>140</v>
      </c>
      <c r="AF288" s="4" t="s">
        <v>116</v>
      </c>
      <c r="AG288" s="4" t="s">
        <v>12965</v>
      </c>
      <c r="AH288" s="4" t="s">
        <v>76</v>
      </c>
      <c r="AI288" s="4" t="s">
        <v>12966</v>
      </c>
      <c r="AJ288" s="4" t="s">
        <v>681</v>
      </c>
      <c r="AK288" s="4" t="s">
        <v>12967</v>
      </c>
      <c r="AL288" s="4" t="s">
        <v>12968</v>
      </c>
      <c r="AM288" s="4" t="s">
        <v>2263</v>
      </c>
      <c r="AN288" s="4" t="s">
        <v>3660</v>
      </c>
      <c r="AO288" s="4" t="s">
        <v>3661</v>
      </c>
      <c r="AP288" s="4" t="s">
        <v>3662</v>
      </c>
      <c r="AQ288" s="4" t="s">
        <v>5431</v>
      </c>
      <c r="AR288" s="4" t="s">
        <v>3664</v>
      </c>
      <c r="AS288" s="4" t="s">
        <v>3665</v>
      </c>
      <c r="AT288" s="4" t="s">
        <v>3666</v>
      </c>
      <c r="AU288" s="4" t="s">
        <v>3667</v>
      </c>
      <c r="AV288" s="4" t="s">
        <v>10648</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12969</v>
      </c>
      <c r="B289" s="4" t="s">
        <v>112</v>
      </c>
      <c r="C289" s="35">
        <v>20241220</v>
      </c>
      <c r="D289" s="4" t="s">
        <v>12970</v>
      </c>
      <c r="E289" s="4" t="s">
        <v>12971</v>
      </c>
      <c r="F289" s="4" t="s">
        <v>3761</v>
      </c>
      <c r="G289" s="4" t="s">
        <v>116</v>
      </c>
      <c r="H289" s="4" t="s">
        <v>3762</v>
      </c>
      <c r="I289" s="4" t="s">
        <v>12972</v>
      </c>
      <c r="J289" s="35">
        <v>10527</v>
      </c>
      <c r="K289" s="11" t="s">
        <v>112</v>
      </c>
      <c r="L289" s="4" t="s">
        <v>122</v>
      </c>
      <c r="M289" s="4" t="s">
        <v>122</v>
      </c>
      <c r="N289" s="4" t="s">
        <v>12973</v>
      </c>
      <c r="O289" s="4" t="s">
        <v>116</v>
      </c>
      <c r="P289" s="4" t="s">
        <v>126</v>
      </c>
      <c r="Q289" s="4" t="s">
        <v>112</v>
      </c>
      <c r="R289" s="35">
        <v>2016</v>
      </c>
      <c r="S289" s="4" t="s">
        <v>127</v>
      </c>
      <c r="T289" s="4" t="s">
        <v>10464</v>
      </c>
      <c r="U289" s="4" t="s">
        <v>10374</v>
      </c>
      <c r="V289" s="4" t="s">
        <v>10375</v>
      </c>
      <c r="W289" s="4" t="s">
        <v>131</v>
      </c>
      <c r="X289" s="4" t="s">
        <v>10376</v>
      </c>
      <c r="Y289" s="4" t="s">
        <v>10377</v>
      </c>
      <c r="Z289" s="4" t="s">
        <v>134</v>
      </c>
      <c r="AA289" s="4" t="s">
        <v>135</v>
      </c>
      <c r="AB289" s="4" t="s">
        <v>136</v>
      </c>
      <c r="AC289" s="4" t="s">
        <v>137</v>
      </c>
      <c r="AD289" s="4" t="s">
        <v>10378</v>
      </c>
      <c r="AE289" s="4" t="s">
        <v>140</v>
      </c>
      <c r="AF289" s="4" t="s">
        <v>116</v>
      </c>
      <c r="AG289" s="4" t="s">
        <v>12974</v>
      </c>
      <c r="AH289" s="4" t="s">
        <v>76</v>
      </c>
      <c r="AI289" s="4" t="s">
        <v>12975</v>
      </c>
      <c r="AJ289" s="4" t="s">
        <v>12976</v>
      </c>
      <c r="AK289" s="4" t="s">
        <v>681</v>
      </c>
      <c r="AL289" s="4" t="s">
        <v>12977</v>
      </c>
      <c r="AM289" s="4" t="s">
        <v>3318</v>
      </c>
      <c r="AN289" s="4" t="s">
        <v>11539</v>
      </c>
      <c r="AO289" s="4" t="s">
        <v>6899</v>
      </c>
      <c r="AP289" s="4" t="s">
        <v>12978</v>
      </c>
      <c r="AQ289" s="4" t="s">
        <v>12979</v>
      </c>
      <c r="AR289" s="4" t="s">
        <v>1482</v>
      </c>
      <c r="AS289" s="4" t="s">
        <v>6851</v>
      </c>
      <c r="AT289" s="4" t="s">
        <v>1200</v>
      </c>
      <c r="AU289" s="4" t="s">
        <v>232</v>
      </c>
      <c r="AV289" s="4" t="s">
        <v>233</v>
      </c>
      <c r="AW289" s="4" t="s">
        <v>12498</v>
      </c>
      <c r="AX289" s="4" t="s">
        <v>12980</v>
      </c>
      <c r="AY289" s="4" t="s">
        <v>1725</v>
      </c>
      <c r="AZ289" s="4" t="s">
        <v>5318</v>
      </c>
      <c r="BA289" s="4" t="s">
        <v>3660</v>
      </c>
      <c r="BB289" s="4" t="s">
        <v>3661</v>
      </c>
      <c r="BC289" s="4" t="s">
        <v>3662</v>
      </c>
      <c r="BD289" s="4" t="s">
        <v>5431</v>
      </c>
      <c r="BE289" s="4" t="s">
        <v>3664</v>
      </c>
      <c r="BF289" s="4" t="s">
        <v>3665</v>
      </c>
      <c r="BG289" s="4" t="s">
        <v>3666</v>
      </c>
      <c r="BH289" s="4" t="s">
        <v>3667</v>
      </c>
      <c r="BI289" s="4" t="s">
        <v>10648</v>
      </c>
      <c r="BJ289" s="4" t="s">
        <v>116</v>
      </c>
      <c r="BK289" s="4" t="s">
        <v>116</v>
      </c>
      <c r="BL289" s="4" t="s">
        <v>116</v>
      </c>
      <c r="BM289" s="4" t="s">
        <v>116</v>
      </c>
      <c r="BN289" s="4" t="s">
        <v>116</v>
      </c>
      <c r="BO289" s="4" t="s">
        <v>116</v>
      </c>
      <c r="BP289" s="4" t="s">
        <v>116</v>
      </c>
      <c r="BQ289" s="4" t="s">
        <v>116</v>
      </c>
    </row>
    <row r="290" spans="1:69" ht="15" x14ac:dyDescent="0.2">
      <c r="A290" s="4" t="s">
        <v>12981</v>
      </c>
      <c r="B290" s="4" t="s">
        <v>112</v>
      </c>
      <c r="C290" s="35">
        <v>20241220</v>
      </c>
      <c r="D290" s="4" t="s">
        <v>12982</v>
      </c>
      <c r="E290" s="4" t="s">
        <v>12983</v>
      </c>
      <c r="F290" s="4" t="s">
        <v>11176</v>
      </c>
      <c r="G290" s="4" t="s">
        <v>116</v>
      </c>
      <c r="H290" s="4" t="s">
        <v>11177</v>
      </c>
      <c r="I290" s="4" t="s">
        <v>12984</v>
      </c>
      <c r="J290" s="35">
        <v>14533</v>
      </c>
      <c r="K290" s="11" t="s">
        <v>112</v>
      </c>
      <c r="L290" s="4" t="s">
        <v>122</v>
      </c>
      <c r="M290" s="4" t="s">
        <v>122</v>
      </c>
      <c r="N290" s="4" t="s">
        <v>12985</v>
      </c>
      <c r="O290" s="4" t="s">
        <v>116</v>
      </c>
      <c r="P290" s="4" t="s">
        <v>126</v>
      </c>
      <c r="Q290" s="4" t="s">
        <v>112</v>
      </c>
      <c r="R290" s="35">
        <v>2016</v>
      </c>
      <c r="S290" s="4" t="s">
        <v>127</v>
      </c>
      <c r="T290" s="4" t="s">
        <v>10464</v>
      </c>
      <c r="U290" s="4" t="s">
        <v>10374</v>
      </c>
      <c r="V290" s="4" t="s">
        <v>10375</v>
      </c>
      <c r="W290" s="4" t="s">
        <v>131</v>
      </c>
      <c r="X290" s="4" t="s">
        <v>10376</v>
      </c>
      <c r="Y290" s="4" t="s">
        <v>10377</v>
      </c>
      <c r="Z290" s="4" t="s">
        <v>134</v>
      </c>
      <c r="AA290" s="4" t="s">
        <v>135</v>
      </c>
      <c r="AB290" s="4" t="s">
        <v>136</v>
      </c>
      <c r="AC290" s="4" t="s">
        <v>137</v>
      </c>
      <c r="AD290" s="4" t="s">
        <v>10378</v>
      </c>
      <c r="AE290" s="4" t="s">
        <v>140</v>
      </c>
      <c r="AF290" s="4" t="s">
        <v>116</v>
      </c>
      <c r="AG290" s="4" t="s">
        <v>12986</v>
      </c>
      <c r="AH290" s="4" t="s">
        <v>76</v>
      </c>
      <c r="AI290" s="4" t="s">
        <v>12987</v>
      </c>
      <c r="AJ290" s="4" t="s">
        <v>3113</v>
      </c>
      <c r="AK290" s="4" t="s">
        <v>4142</v>
      </c>
      <c r="AL290" s="4" t="s">
        <v>12988</v>
      </c>
      <c r="AM290" s="4" t="s">
        <v>12989</v>
      </c>
      <c r="AN290" s="4" t="s">
        <v>5674</v>
      </c>
      <c r="AO290" s="4" t="s">
        <v>3660</v>
      </c>
      <c r="AP290" s="4" t="s">
        <v>3661</v>
      </c>
      <c r="AQ290" s="4" t="s">
        <v>3662</v>
      </c>
      <c r="AR290" s="4" t="s">
        <v>5431</v>
      </c>
      <c r="AS290" s="4" t="s">
        <v>3664</v>
      </c>
      <c r="AT290" s="4" t="s">
        <v>3665</v>
      </c>
      <c r="AU290" s="4" t="s">
        <v>3666</v>
      </c>
      <c r="AV290" s="4" t="s">
        <v>3667</v>
      </c>
      <c r="AW290" s="4" t="s">
        <v>10648</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12990</v>
      </c>
      <c r="B291" s="4" t="s">
        <v>112</v>
      </c>
      <c r="C291" s="35">
        <v>20241220</v>
      </c>
      <c r="D291" s="4" t="s">
        <v>11174</v>
      </c>
      <c r="E291" s="4" t="s">
        <v>12991</v>
      </c>
      <c r="F291" s="4" t="s">
        <v>11176</v>
      </c>
      <c r="G291" s="4" t="s">
        <v>116</v>
      </c>
      <c r="H291" s="4" t="s">
        <v>11177</v>
      </c>
      <c r="I291" s="4" t="s">
        <v>12992</v>
      </c>
      <c r="J291" s="35">
        <v>15839</v>
      </c>
      <c r="K291" s="11" t="s">
        <v>112</v>
      </c>
      <c r="L291" s="4" t="s">
        <v>122</v>
      </c>
      <c r="M291" s="4" t="s">
        <v>122</v>
      </c>
      <c r="N291" s="4" t="s">
        <v>12993</v>
      </c>
      <c r="O291" s="4" t="s">
        <v>116</v>
      </c>
      <c r="P291" s="4" t="s">
        <v>126</v>
      </c>
      <c r="Q291" s="4" t="s">
        <v>112</v>
      </c>
      <c r="R291" s="35">
        <v>2016</v>
      </c>
      <c r="S291" s="4" t="s">
        <v>127</v>
      </c>
      <c r="T291" s="4" t="s">
        <v>10464</v>
      </c>
      <c r="U291" s="4" t="s">
        <v>10374</v>
      </c>
      <c r="V291" s="4" t="s">
        <v>10375</v>
      </c>
      <c r="W291" s="4" t="s">
        <v>131</v>
      </c>
      <c r="X291" s="4" t="s">
        <v>10376</v>
      </c>
      <c r="Y291" s="4" t="s">
        <v>10377</v>
      </c>
      <c r="Z291" s="4" t="s">
        <v>134</v>
      </c>
      <c r="AA291" s="4" t="s">
        <v>135</v>
      </c>
      <c r="AB291" s="4" t="s">
        <v>136</v>
      </c>
      <c r="AC291" s="4" t="s">
        <v>137</v>
      </c>
      <c r="AD291" s="4" t="s">
        <v>10378</v>
      </c>
      <c r="AE291" s="4" t="s">
        <v>140</v>
      </c>
      <c r="AF291" s="4" t="s">
        <v>116</v>
      </c>
      <c r="AG291" s="4" t="s">
        <v>12994</v>
      </c>
      <c r="AH291" s="4" t="s">
        <v>76</v>
      </c>
      <c r="AI291" s="4" t="s">
        <v>12995</v>
      </c>
      <c r="AJ291" s="4" t="s">
        <v>12996</v>
      </c>
      <c r="AK291" s="4" t="s">
        <v>12997</v>
      </c>
      <c r="AL291" s="4" t="s">
        <v>681</v>
      </c>
      <c r="AM291" s="4" t="s">
        <v>12988</v>
      </c>
      <c r="AN291" s="4" t="s">
        <v>12998</v>
      </c>
      <c r="AO291" s="4" t="s">
        <v>12989</v>
      </c>
      <c r="AP291" s="4" t="s">
        <v>3129</v>
      </c>
      <c r="AQ291" s="4" t="s">
        <v>12999</v>
      </c>
      <c r="AR291" s="4" t="s">
        <v>13000</v>
      </c>
      <c r="AS291" s="4" t="s">
        <v>7726</v>
      </c>
      <c r="AT291" s="4" t="s">
        <v>7726</v>
      </c>
      <c r="AU291" s="4" t="s">
        <v>3660</v>
      </c>
      <c r="AV291" s="4" t="s">
        <v>3661</v>
      </c>
      <c r="AW291" s="4" t="s">
        <v>3662</v>
      </c>
      <c r="AX291" s="4" t="s">
        <v>5431</v>
      </c>
      <c r="AY291" s="4" t="s">
        <v>3664</v>
      </c>
      <c r="AZ291" s="4" t="s">
        <v>3665</v>
      </c>
      <c r="BA291" s="4" t="s">
        <v>3666</v>
      </c>
      <c r="BB291" s="4" t="s">
        <v>3667</v>
      </c>
      <c r="BC291" s="4" t="s">
        <v>470</v>
      </c>
      <c r="BD291" s="4" t="s">
        <v>10648</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13001</v>
      </c>
      <c r="B292" s="4" t="s">
        <v>112</v>
      </c>
      <c r="C292" s="35">
        <v>20241220</v>
      </c>
      <c r="D292" s="4" t="s">
        <v>11931</v>
      </c>
      <c r="E292" s="4" t="s">
        <v>13002</v>
      </c>
      <c r="F292" s="4" t="s">
        <v>834</v>
      </c>
      <c r="G292" s="4" t="s">
        <v>116</v>
      </c>
      <c r="H292" s="4" t="s">
        <v>835</v>
      </c>
      <c r="I292" s="4" t="s">
        <v>13003</v>
      </c>
      <c r="J292" s="35">
        <v>4956</v>
      </c>
      <c r="K292" s="11" t="s">
        <v>112</v>
      </c>
      <c r="L292" s="4" t="s">
        <v>122</v>
      </c>
      <c r="M292" s="4" t="s">
        <v>122</v>
      </c>
      <c r="N292" s="4" t="s">
        <v>13004</v>
      </c>
      <c r="O292" s="4" t="s">
        <v>116</v>
      </c>
      <c r="P292" s="4" t="s">
        <v>126</v>
      </c>
      <c r="Q292" s="4" t="s">
        <v>112</v>
      </c>
      <c r="R292" s="35">
        <v>2016</v>
      </c>
      <c r="S292" s="4" t="s">
        <v>127</v>
      </c>
      <c r="T292" s="4" t="s">
        <v>10464</v>
      </c>
      <c r="U292" s="4" t="s">
        <v>10374</v>
      </c>
      <c r="V292" s="4" t="s">
        <v>10375</v>
      </c>
      <c r="W292" s="4" t="s">
        <v>131</v>
      </c>
      <c r="X292" s="4" t="s">
        <v>10376</v>
      </c>
      <c r="Y292" s="4" t="s">
        <v>10377</v>
      </c>
      <c r="Z292" s="4" t="s">
        <v>134</v>
      </c>
      <c r="AA292" s="4" t="s">
        <v>135</v>
      </c>
      <c r="AB292" s="4" t="s">
        <v>136</v>
      </c>
      <c r="AC292" s="4" t="s">
        <v>137</v>
      </c>
      <c r="AD292" s="4" t="s">
        <v>10378</v>
      </c>
      <c r="AE292" s="4" t="s">
        <v>140</v>
      </c>
      <c r="AF292" s="4" t="s">
        <v>116</v>
      </c>
      <c r="AG292" s="4" t="s">
        <v>13005</v>
      </c>
      <c r="AH292" s="4" t="s">
        <v>76</v>
      </c>
      <c r="AI292" s="4" t="s">
        <v>4146</v>
      </c>
      <c r="AJ292" s="4" t="s">
        <v>609</v>
      </c>
      <c r="AK292" s="4" t="s">
        <v>11944</v>
      </c>
      <c r="AL292" s="4" t="s">
        <v>2032</v>
      </c>
      <c r="AM292" s="4" t="s">
        <v>1590</v>
      </c>
      <c r="AN292" s="4" t="s">
        <v>3660</v>
      </c>
      <c r="AO292" s="4" t="s">
        <v>3661</v>
      </c>
      <c r="AP292" s="4" t="s">
        <v>3662</v>
      </c>
      <c r="AQ292" s="4" t="s">
        <v>5431</v>
      </c>
      <c r="AR292" s="4" t="s">
        <v>3664</v>
      </c>
      <c r="AS292" s="4" t="s">
        <v>3665</v>
      </c>
      <c r="AT292" s="4" t="s">
        <v>3666</v>
      </c>
      <c r="AU292" s="4" t="s">
        <v>3667</v>
      </c>
      <c r="AV292" s="4" t="s">
        <v>10648</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13006</v>
      </c>
      <c r="B293" s="4" t="s">
        <v>112</v>
      </c>
      <c r="C293" s="35">
        <v>20241220</v>
      </c>
      <c r="D293" s="4" t="s">
        <v>6302</v>
      </c>
      <c r="E293" s="4" t="s">
        <v>13007</v>
      </c>
      <c r="F293" s="4" t="s">
        <v>6304</v>
      </c>
      <c r="G293" s="4" t="s">
        <v>116</v>
      </c>
      <c r="H293" s="4" t="s">
        <v>6305</v>
      </c>
      <c r="I293" s="4" t="s">
        <v>13008</v>
      </c>
      <c r="J293" s="35">
        <v>15041</v>
      </c>
      <c r="K293" s="11" t="s">
        <v>112</v>
      </c>
      <c r="L293" s="4" t="s">
        <v>122</v>
      </c>
      <c r="M293" s="4" t="s">
        <v>122</v>
      </c>
      <c r="N293" s="4" t="s">
        <v>13009</v>
      </c>
      <c r="O293" s="4" t="s">
        <v>116</v>
      </c>
      <c r="P293" s="4" t="s">
        <v>126</v>
      </c>
      <c r="Q293" s="4" t="s">
        <v>112</v>
      </c>
      <c r="R293" s="35">
        <v>2016</v>
      </c>
      <c r="S293" s="4" t="s">
        <v>127</v>
      </c>
      <c r="T293" s="4" t="s">
        <v>10464</v>
      </c>
      <c r="U293" s="4" t="s">
        <v>10374</v>
      </c>
      <c r="V293" s="4" t="s">
        <v>10375</v>
      </c>
      <c r="W293" s="4" t="s">
        <v>131</v>
      </c>
      <c r="X293" s="4" t="s">
        <v>10376</v>
      </c>
      <c r="Y293" s="4" t="s">
        <v>10377</v>
      </c>
      <c r="Z293" s="4" t="s">
        <v>134</v>
      </c>
      <c r="AA293" s="4" t="s">
        <v>135</v>
      </c>
      <c r="AB293" s="4" t="s">
        <v>136</v>
      </c>
      <c r="AC293" s="4" t="s">
        <v>137</v>
      </c>
      <c r="AD293" s="4" t="s">
        <v>10378</v>
      </c>
      <c r="AE293" s="4" t="s">
        <v>140</v>
      </c>
      <c r="AF293" s="4" t="s">
        <v>116</v>
      </c>
      <c r="AG293" s="4" t="s">
        <v>13010</v>
      </c>
      <c r="AH293" s="4" t="s">
        <v>76</v>
      </c>
      <c r="AI293" s="4" t="s">
        <v>6309</v>
      </c>
      <c r="AJ293" s="4" t="s">
        <v>8159</v>
      </c>
      <c r="AK293" s="4" t="s">
        <v>3411</v>
      </c>
      <c r="AL293" s="4" t="s">
        <v>681</v>
      </c>
      <c r="AM293" s="4" t="s">
        <v>282</v>
      </c>
      <c r="AN293" s="4" t="s">
        <v>4355</v>
      </c>
      <c r="AO293" s="4" t="s">
        <v>3660</v>
      </c>
      <c r="AP293" s="4" t="s">
        <v>3661</v>
      </c>
      <c r="AQ293" s="4" t="s">
        <v>3662</v>
      </c>
      <c r="AR293" s="4" t="s">
        <v>5431</v>
      </c>
      <c r="AS293" s="4" t="s">
        <v>3664</v>
      </c>
      <c r="AT293" s="4" t="s">
        <v>3665</v>
      </c>
      <c r="AU293" s="4" t="s">
        <v>3666</v>
      </c>
      <c r="AV293" s="4" t="s">
        <v>3667</v>
      </c>
      <c r="AW293" s="4" t="s">
        <v>10648</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13011</v>
      </c>
      <c r="B294" s="4" t="s">
        <v>112</v>
      </c>
      <c r="C294" s="35">
        <v>20241220</v>
      </c>
      <c r="D294" s="4" t="s">
        <v>6302</v>
      </c>
      <c r="E294" s="4" t="s">
        <v>13012</v>
      </c>
      <c r="F294" s="4" t="s">
        <v>6304</v>
      </c>
      <c r="G294" s="4" t="s">
        <v>116</v>
      </c>
      <c r="H294" s="4" t="s">
        <v>6305</v>
      </c>
      <c r="I294" s="4" t="s">
        <v>13013</v>
      </c>
      <c r="J294" s="35">
        <v>14956</v>
      </c>
      <c r="K294" s="11" t="s">
        <v>112</v>
      </c>
      <c r="L294" s="4" t="s">
        <v>122</v>
      </c>
      <c r="M294" s="4" t="s">
        <v>122</v>
      </c>
      <c r="N294" s="4" t="s">
        <v>13014</v>
      </c>
      <c r="O294" s="4" t="s">
        <v>116</v>
      </c>
      <c r="P294" s="4" t="s">
        <v>126</v>
      </c>
      <c r="Q294" s="4" t="s">
        <v>112</v>
      </c>
      <c r="R294" s="35">
        <v>2016</v>
      </c>
      <c r="S294" s="4" t="s">
        <v>127</v>
      </c>
      <c r="T294" s="4" t="s">
        <v>10464</v>
      </c>
      <c r="U294" s="4" t="s">
        <v>10374</v>
      </c>
      <c r="V294" s="4" t="s">
        <v>10375</v>
      </c>
      <c r="W294" s="4" t="s">
        <v>131</v>
      </c>
      <c r="X294" s="4" t="s">
        <v>10376</v>
      </c>
      <c r="Y294" s="4" t="s">
        <v>10377</v>
      </c>
      <c r="Z294" s="4" t="s">
        <v>134</v>
      </c>
      <c r="AA294" s="4" t="s">
        <v>135</v>
      </c>
      <c r="AB294" s="4" t="s">
        <v>136</v>
      </c>
      <c r="AC294" s="4" t="s">
        <v>137</v>
      </c>
      <c r="AD294" s="4" t="s">
        <v>10378</v>
      </c>
      <c r="AE294" s="4" t="s">
        <v>140</v>
      </c>
      <c r="AF294" s="4" t="s">
        <v>116</v>
      </c>
      <c r="AG294" s="4" t="s">
        <v>13015</v>
      </c>
      <c r="AH294" s="4" t="s">
        <v>76</v>
      </c>
      <c r="AI294" s="4" t="s">
        <v>6309</v>
      </c>
      <c r="AJ294" s="4" t="s">
        <v>12849</v>
      </c>
      <c r="AK294" s="4" t="s">
        <v>8159</v>
      </c>
      <c r="AL294" s="4" t="s">
        <v>282</v>
      </c>
      <c r="AM294" s="4" t="s">
        <v>13016</v>
      </c>
      <c r="AN294" s="4" t="s">
        <v>5405</v>
      </c>
      <c r="AO294" s="4" t="s">
        <v>13017</v>
      </c>
      <c r="AP294" s="4" t="s">
        <v>1221</v>
      </c>
      <c r="AQ294" s="4" t="s">
        <v>13018</v>
      </c>
      <c r="AR294" s="4" t="s">
        <v>13019</v>
      </c>
      <c r="AS294" s="4" t="s">
        <v>3660</v>
      </c>
      <c r="AT294" s="4" t="s">
        <v>3661</v>
      </c>
      <c r="AU294" s="4" t="s">
        <v>3662</v>
      </c>
      <c r="AV294" s="4" t="s">
        <v>5431</v>
      </c>
      <c r="AW294" s="4" t="s">
        <v>3664</v>
      </c>
      <c r="AX294" s="4" t="s">
        <v>3665</v>
      </c>
      <c r="AY294" s="4" t="s">
        <v>3666</v>
      </c>
      <c r="AZ294" s="4" t="s">
        <v>3667</v>
      </c>
      <c r="BA294" s="4" t="s">
        <v>10648</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13020</v>
      </c>
      <c r="B295" s="4" t="s">
        <v>112</v>
      </c>
      <c r="C295" s="35">
        <v>20241220</v>
      </c>
      <c r="D295" s="4" t="s">
        <v>1889</v>
      </c>
      <c r="E295" s="4" t="s">
        <v>13021</v>
      </c>
      <c r="F295" s="4" t="s">
        <v>6304</v>
      </c>
      <c r="G295" s="4" t="s">
        <v>116</v>
      </c>
      <c r="H295" s="4" t="s">
        <v>6305</v>
      </c>
      <c r="I295" s="4" t="s">
        <v>13022</v>
      </c>
      <c r="J295" s="35">
        <v>20025</v>
      </c>
      <c r="K295" s="11" t="s">
        <v>112</v>
      </c>
      <c r="L295" s="4" t="s">
        <v>122</v>
      </c>
      <c r="M295" s="4" t="s">
        <v>122</v>
      </c>
      <c r="N295" s="4" t="s">
        <v>13023</v>
      </c>
      <c r="O295" s="4" t="s">
        <v>116</v>
      </c>
      <c r="P295" s="4" t="s">
        <v>126</v>
      </c>
      <c r="Q295" s="4" t="s">
        <v>112</v>
      </c>
      <c r="R295" s="35">
        <v>2016</v>
      </c>
      <c r="S295" s="4" t="s">
        <v>127</v>
      </c>
      <c r="T295" s="4" t="s">
        <v>10464</v>
      </c>
      <c r="U295" s="4" t="s">
        <v>10374</v>
      </c>
      <c r="V295" s="4" t="s">
        <v>10375</v>
      </c>
      <c r="W295" s="4" t="s">
        <v>131</v>
      </c>
      <c r="X295" s="4" t="s">
        <v>10376</v>
      </c>
      <c r="Y295" s="4" t="s">
        <v>10377</v>
      </c>
      <c r="Z295" s="4" t="s">
        <v>134</v>
      </c>
      <c r="AA295" s="4" t="s">
        <v>135</v>
      </c>
      <c r="AB295" s="4" t="s">
        <v>136</v>
      </c>
      <c r="AC295" s="4" t="s">
        <v>137</v>
      </c>
      <c r="AD295" s="4" t="s">
        <v>10378</v>
      </c>
      <c r="AE295" s="4" t="s">
        <v>140</v>
      </c>
      <c r="AF295" s="4" t="s">
        <v>116</v>
      </c>
      <c r="AG295" s="4" t="s">
        <v>13024</v>
      </c>
      <c r="AH295" s="4" t="s">
        <v>76</v>
      </c>
      <c r="AI295" s="4" t="s">
        <v>12849</v>
      </c>
      <c r="AJ295" s="4" t="s">
        <v>5422</v>
      </c>
      <c r="AK295" s="4" t="s">
        <v>13025</v>
      </c>
      <c r="AL295" s="4" t="s">
        <v>681</v>
      </c>
      <c r="AM295" s="4" t="s">
        <v>12409</v>
      </c>
      <c r="AN295" s="4" t="s">
        <v>13026</v>
      </c>
      <c r="AO295" s="4" t="s">
        <v>4072</v>
      </c>
      <c r="AP295" s="4" t="s">
        <v>13027</v>
      </c>
      <c r="AQ295" s="4" t="s">
        <v>13028</v>
      </c>
      <c r="AR295" s="4" t="s">
        <v>3660</v>
      </c>
      <c r="AS295" s="4" t="s">
        <v>3661</v>
      </c>
      <c r="AT295" s="4" t="s">
        <v>3662</v>
      </c>
      <c r="AU295" s="4" t="s">
        <v>5431</v>
      </c>
      <c r="AV295" s="4" t="s">
        <v>3664</v>
      </c>
      <c r="AW295" s="4" t="s">
        <v>3665</v>
      </c>
      <c r="AX295" s="4" t="s">
        <v>3666</v>
      </c>
      <c r="AY295" s="4" t="s">
        <v>3667</v>
      </c>
      <c r="AZ295" s="4" t="s">
        <v>10648</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13029</v>
      </c>
      <c r="B296" s="4" t="s">
        <v>112</v>
      </c>
      <c r="C296" s="35">
        <v>20241220</v>
      </c>
      <c r="D296" s="4" t="s">
        <v>7880</v>
      </c>
      <c r="E296" s="4" t="s">
        <v>13030</v>
      </c>
      <c r="F296" s="4" t="s">
        <v>13031</v>
      </c>
      <c r="G296" s="4" t="s">
        <v>116</v>
      </c>
      <c r="H296" s="4" t="s">
        <v>7883</v>
      </c>
      <c r="I296" s="4" t="s">
        <v>13032</v>
      </c>
      <c r="J296" s="35">
        <v>23806</v>
      </c>
      <c r="K296" s="11" t="s">
        <v>112</v>
      </c>
      <c r="L296" s="4" t="s">
        <v>122</v>
      </c>
      <c r="M296" s="4" t="s">
        <v>122</v>
      </c>
      <c r="N296" s="4" t="s">
        <v>13033</v>
      </c>
      <c r="O296" s="4" t="s">
        <v>116</v>
      </c>
      <c r="P296" s="4" t="s">
        <v>126</v>
      </c>
      <c r="Q296" s="4" t="s">
        <v>112</v>
      </c>
      <c r="R296" s="35">
        <v>2016</v>
      </c>
      <c r="S296" s="4" t="s">
        <v>127</v>
      </c>
      <c r="T296" s="4" t="s">
        <v>10464</v>
      </c>
      <c r="U296" s="4" t="s">
        <v>10374</v>
      </c>
      <c r="V296" s="4" t="s">
        <v>10375</v>
      </c>
      <c r="W296" s="4" t="s">
        <v>131</v>
      </c>
      <c r="X296" s="4" t="s">
        <v>10376</v>
      </c>
      <c r="Y296" s="4" t="s">
        <v>10377</v>
      </c>
      <c r="Z296" s="4" t="s">
        <v>134</v>
      </c>
      <c r="AA296" s="4" t="s">
        <v>135</v>
      </c>
      <c r="AB296" s="4" t="s">
        <v>136</v>
      </c>
      <c r="AC296" s="4" t="s">
        <v>137</v>
      </c>
      <c r="AD296" s="4" t="s">
        <v>10378</v>
      </c>
      <c r="AE296" s="4" t="s">
        <v>140</v>
      </c>
      <c r="AF296" s="4" t="s">
        <v>116</v>
      </c>
      <c r="AG296" s="4" t="s">
        <v>13034</v>
      </c>
      <c r="AH296" s="4" t="s">
        <v>76</v>
      </c>
      <c r="AI296" s="4" t="s">
        <v>11721</v>
      </c>
      <c r="AJ296" s="4" t="s">
        <v>13035</v>
      </c>
      <c r="AK296" s="4" t="s">
        <v>6917</v>
      </c>
      <c r="AL296" s="4" t="s">
        <v>12410</v>
      </c>
      <c r="AM296" s="4" t="s">
        <v>13036</v>
      </c>
      <c r="AN296" s="4" t="s">
        <v>13037</v>
      </c>
      <c r="AO296" s="4" t="s">
        <v>13038</v>
      </c>
      <c r="AP296" s="4" t="s">
        <v>8633</v>
      </c>
      <c r="AQ296" s="4" t="s">
        <v>3660</v>
      </c>
      <c r="AR296" s="4" t="s">
        <v>3661</v>
      </c>
      <c r="AS296" s="4" t="s">
        <v>3662</v>
      </c>
      <c r="AT296" s="4" t="s">
        <v>5431</v>
      </c>
      <c r="AU296" s="4" t="s">
        <v>3664</v>
      </c>
      <c r="AV296" s="4" t="s">
        <v>3665</v>
      </c>
      <c r="AW296" s="4" t="s">
        <v>3666</v>
      </c>
      <c r="AX296" s="4" t="s">
        <v>3667</v>
      </c>
      <c r="AY296" s="4" t="s">
        <v>10648</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13039</v>
      </c>
      <c r="B297" s="4" t="s">
        <v>112</v>
      </c>
      <c r="C297" s="35">
        <v>20241220</v>
      </c>
      <c r="D297" s="4" t="s">
        <v>13040</v>
      </c>
      <c r="E297" s="4" t="s">
        <v>13041</v>
      </c>
      <c r="F297" s="4" t="s">
        <v>11176</v>
      </c>
      <c r="G297" s="4" t="s">
        <v>116</v>
      </c>
      <c r="H297" s="4" t="s">
        <v>11177</v>
      </c>
      <c r="I297" s="4" t="s">
        <v>13042</v>
      </c>
      <c r="J297" s="35">
        <v>23347</v>
      </c>
      <c r="K297" s="11" t="s">
        <v>112</v>
      </c>
      <c r="L297" s="4" t="s">
        <v>122</v>
      </c>
      <c r="M297" s="4" t="s">
        <v>122</v>
      </c>
      <c r="N297" s="4" t="s">
        <v>13043</v>
      </c>
      <c r="O297" s="4" t="s">
        <v>116</v>
      </c>
      <c r="P297" s="4" t="s">
        <v>126</v>
      </c>
      <c r="Q297" s="4" t="s">
        <v>112</v>
      </c>
      <c r="R297" s="35">
        <v>2016</v>
      </c>
      <c r="S297" s="4" t="s">
        <v>127</v>
      </c>
      <c r="T297" s="4" t="s">
        <v>10464</v>
      </c>
      <c r="U297" s="4" t="s">
        <v>10374</v>
      </c>
      <c r="V297" s="4" t="s">
        <v>10375</v>
      </c>
      <c r="W297" s="4" t="s">
        <v>131</v>
      </c>
      <c r="X297" s="4" t="s">
        <v>10376</v>
      </c>
      <c r="Y297" s="4" t="s">
        <v>10377</v>
      </c>
      <c r="Z297" s="4" t="s">
        <v>134</v>
      </c>
      <c r="AA297" s="4" t="s">
        <v>135</v>
      </c>
      <c r="AB297" s="4" t="s">
        <v>136</v>
      </c>
      <c r="AC297" s="4" t="s">
        <v>137</v>
      </c>
      <c r="AD297" s="4" t="s">
        <v>10378</v>
      </c>
      <c r="AE297" s="4" t="s">
        <v>140</v>
      </c>
      <c r="AF297" s="4" t="s">
        <v>116</v>
      </c>
      <c r="AG297" s="4" t="s">
        <v>13044</v>
      </c>
      <c r="AH297" s="4" t="s">
        <v>76</v>
      </c>
      <c r="AI297" s="4" t="s">
        <v>13045</v>
      </c>
      <c r="AJ297" s="4" t="s">
        <v>2151</v>
      </c>
      <c r="AK297" s="4" t="s">
        <v>2740</v>
      </c>
      <c r="AL297" s="4" t="s">
        <v>12987</v>
      </c>
      <c r="AM297" s="4" t="s">
        <v>13046</v>
      </c>
      <c r="AN297" s="4" t="s">
        <v>13047</v>
      </c>
      <c r="AO297" s="4" t="s">
        <v>13048</v>
      </c>
      <c r="AP297" s="4" t="s">
        <v>3113</v>
      </c>
      <c r="AQ297" s="4" t="s">
        <v>5674</v>
      </c>
      <c r="AR297" s="4" t="s">
        <v>1221</v>
      </c>
      <c r="AS297" s="4" t="s">
        <v>13049</v>
      </c>
      <c r="AT297" s="4" t="s">
        <v>11646</v>
      </c>
      <c r="AU297" s="4" t="s">
        <v>2155</v>
      </c>
      <c r="AV297" s="4" t="s">
        <v>13050</v>
      </c>
      <c r="AW297" s="4" t="s">
        <v>730</v>
      </c>
      <c r="AX297" s="4" t="s">
        <v>13051</v>
      </c>
      <c r="AY297" s="4" t="s">
        <v>231</v>
      </c>
      <c r="AZ297" s="4" t="s">
        <v>13052</v>
      </c>
      <c r="BA297" s="4" t="s">
        <v>13053</v>
      </c>
      <c r="BB297" s="4" t="s">
        <v>13054</v>
      </c>
      <c r="BC297" s="4" t="s">
        <v>13055</v>
      </c>
      <c r="BD297" s="4" t="s">
        <v>2012</v>
      </c>
      <c r="BE297" s="4" t="s">
        <v>3660</v>
      </c>
      <c r="BF297" s="4" t="s">
        <v>3661</v>
      </c>
      <c r="BG297" s="4" t="s">
        <v>3662</v>
      </c>
      <c r="BH297" s="4" t="s">
        <v>5431</v>
      </c>
      <c r="BI297" s="4" t="s">
        <v>3664</v>
      </c>
      <c r="BJ297" s="4" t="s">
        <v>3665</v>
      </c>
      <c r="BK297" s="4" t="s">
        <v>3666</v>
      </c>
      <c r="BL297" s="4" t="s">
        <v>3667</v>
      </c>
      <c r="BM297" s="4" t="s">
        <v>4499</v>
      </c>
      <c r="BN297" s="4" t="s">
        <v>10648</v>
      </c>
      <c r="BO297" s="4" t="s">
        <v>116</v>
      </c>
      <c r="BP297" s="4" t="s">
        <v>116</v>
      </c>
      <c r="BQ297" s="4" t="s">
        <v>116</v>
      </c>
    </row>
    <row r="298" spans="1:69" ht="15" x14ac:dyDescent="0.2">
      <c r="A298" s="4" t="s">
        <v>13056</v>
      </c>
      <c r="B298" s="4" t="s">
        <v>112</v>
      </c>
      <c r="C298" s="35">
        <v>20241220</v>
      </c>
      <c r="D298" s="4" t="s">
        <v>1190</v>
      </c>
      <c r="E298" s="4" t="s">
        <v>13057</v>
      </c>
      <c r="F298" s="4" t="s">
        <v>13058</v>
      </c>
      <c r="G298" s="4" t="s">
        <v>116</v>
      </c>
      <c r="H298" s="4" t="s">
        <v>13059</v>
      </c>
      <c r="I298" s="4" t="s">
        <v>13060</v>
      </c>
      <c r="J298" s="35">
        <v>10227</v>
      </c>
      <c r="K298" s="11" t="s">
        <v>112</v>
      </c>
      <c r="L298" s="4" t="s">
        <v>122</v>
      </c>
      <c r="M298" s="4" t="s">
        <v>122</v>
      </c>
      <c r="N298" s="4" t="s">
        <v>13061</v>
      </c>
      <c r="O298" s="4" t="s">
        <v>116</v>
      </c>
      <c r="P298" s="4" t="s">
        <v>126</v>
      </c>
      <c r="Q298" s="4" t="s">
        <v>112</v>
      </c>
      <c r="R298" s="35">
        <v>2016</v>
      </c>
      <c r="S298" s="4" t="s">
        <v>127</v>
      </c>
      <c r="T298" s="4" t="s">
        <v>10464</v>
      </c>
      <c r="U298" s="4" t="s">
        <v>10374</v>
      </c>
      <c r="V298" s="4" t="s">
        <v>10375</v>
      </c>
      <c r="W298" s="4" t="s">
        <v>131</v>
      </c>
      <c r="X298" s="4" t="s">
        <v>10376</v>
      </c>
      <c r="Y298" s="4" t="s">
        <v>10377</v>
      </c>
      <c r="Z298" s="4" t="s">
        <v>134</v>
      </c>
      <c r="AA298" s="4" t="s">
        <v>135</v>
      </c>
      <c r="AB298" s="4" t="s">
        <v>136</v>
      </c>
      <c r="AC298" s="4" t="s">
        <v>137</v>
      </c>
      <c r="AD298" s="4" t="s">
        <v>10378</v>
      </c>
      <c r="AE298" s="4" t="s">
        <v>140</v>
      </c>
      <c r="AF298" s="4" t="s">
        <v>116</v>
      </c>
      <c r="AG298" s="4" t="s">
        <v>13062</v>
      </c>
      <c r="AH298" s="4" t="s">
        <v>76</v>
      </c>
      <c r="AI298" s="4" t="s">
        <v>1721</v>
      </c>
      <c r="AJ298" s="4" t="s">
        <v>13063</v>
      </c>
      <c r="AK298" s="4" t="s">
        <v>13064</v>
      </c>
      <c r="AL298" s="4" t="s">
        <v>13065</v>
      </c>
      <c r="AM298" s="4" t="s">
        <v>3111</v>
      </c>
      <c r="AN298" s="4" t="s">
        <v>13066</v>
      </c>
      <c r="AO298" s="4" t="s">
        <v>13067</v>
      </c>
      <c r="AP298" s="4" t="s">
        <v>755</v>
      </c>
      <c r="AQ298" s="4" t="s">
        <v>12652</v>
      </c>
      <c r="AR298" s="4" t="s">
        <v>13068</v>
      </c>
      <c r="AS298" s="4" t="s">
        <v>3660</v>
      </c>
      <c r="AT298" s="4" t="s">
        <v>3661</v>
      </c>
      <c r="AU298" s="4" t="s">
        <v>3662</v>
      </c>
      <c r="AV298" s="4" t="s">
        <v>5431</v>
      </c>
      <c r="AW298" s="4" t="s">
        <v>3664</v>
      </c>
      <c r="AX298" s="4" t="s">
        <v>13069</v>
      </c>
      <c r="AY298" s="4" t="s">
        <v>3665</v>
      </c>
      <c r="AZ298" s="4" t="s">
        <v>3666</v>
      </c>
      <c r="BA298" s="4" t="s">
        <v>3667</v>
      </c>
      <c r="BB298" s="4" t="s">
        <v>10648</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13070</v>
      </c>
      <c r="B299" s="4" t="s">
        <v>112</v>
      </c>
      <c r="C299" s="35">
        <v>20241220</v>
      </c>
      <c r="D299" s="4" t="s">
        <v>13071</v>
      </c>
      <c r="E299" s="4" t="s">
        <v>12584</v>
      </c>
      <c r="F299" s="4" t="s">
        <v>12636</v>
      </c>
      <c r="G299" s="4" t="s">
        <v>116</v>
      </c>
      <c r="H299" s="4" t="s">
        <v>4136</v>
      </c>
      <c r="I299" s="4" t="s">
        <v>13072</v>
      </c>
      <c r="J299" s="35">
        <v>10047</v>
      </c>
      <c r="K299" s="11" t="s">
        <v>112</v>
      </c>
      <c r="L299" s="4" t="s">
        <v>122</v>
      </c>
      <c r="M299" s="4" t="s">
        <v>122</v>
      </c>
      <c r="N299" s="4" t="s">
        <v>13073</v>
      </c>
      <c r="O299" s="4" t="s">
        <v>116</v>
      </c>
      <c r="P299" s="4" t="s">
        <v>126</v>
      </c>
      <c r="Q299" s="4" t="s">
        <v>112</v>
      </c>
      <c r="R299" s="35">
        <v>2016</v>
      </c>
      <c r="S299" s="4" t="s">
        <v>127</v>
      </c>
      <c r="T299" s="4" t="s">
        <v>10464</v>
      </c>
      <c r="U299" s="4" t="s">
        <v>10374</v>
      </c>
      <c r="V299" s="4" t="s">
        <v>10375</v>
      </c>
      <c r="W299" s="4" t="s">
        <v>131</v>
      </c>
      <c r="X299" s="4" t="s">
        <v>10376</v>
      </c>
      <c r="Y299" s="4" t="s">
        <v>10377</v>
      </c>
      <c r="Z299" s="4" t="s">
        <v>134</v>
      </c>
      <c r="AA299" s="4" t="s">
        <v>135</v>
      </c>
      <c r="AB299" s="4" t="s">
        <v>136</v>
      </c>
      <c r="AC299" s="4" t="s">
        <v>137</v>
      </c>
      <c r="AD299" s="4" t="s">
        <v>10378</v>
      </c>
      <c r="AE299" s="4" t="s">
        <v>140</v>
      </c>
      <c r="AF299" s="4" t="s">
        <v>116</v>
      </c>
      <c r="AG299" s="4" t="s">
        <v>13074</v>
      </c>
      <c r="AH299" s="4" t="s">
        <v>76</v>
      </c>
      <c r="AI299" s="4" t="s">
        <v>13075</v>
      </c>
      <c r="AJ299" s="4" t="s">
        <v>13076</v>
      </c>
      <c r="AK299" s="4" t="s">
        <v>13077</v>
      </c>
      <c r="AL299" s="4" t="s">
        <v>1539</v>
      </c>
      <c r="AM299" s="4" t="s">
        <v>3660</v>
      </c>
      <c r="AN299" s="4" t="s">
        <v>3661</v>
      </c>
      <c r="AO299" s="4" t="s">
        <v>3662</v>
      </c>
      <c r="AP299" s="4" t="s">
        <v>5431</v>
      </c>
      <c r="AQ299" s="4" t="s">
        <v>3664</v>
      </c>
      <c r="AR299" s="4" t="s">
        <v>3665</v>
      </c>
      <c r="AS299" s="4" t="s">
        <v>3666</v>
      </c>
      <c r="AT299" s="4" t="s">
        <v>3667</v>
      </c>
      <c r="AU299" s="4" t="s">
        <v>10648</v>
      </c>
      <c r="AV299" s="4" t="s">
        <v>116</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13078</v>
      </c>
      <c r="B300" s="4" t="s">
        <v>112</v>
      </c>
      <c r="C300" s="35">
        <v>20241220</v>
      </c>
      <c r="D300" s="4" t="s">
        <v>7276</v>
      </c>
      <c r="E300" s="4" t="s">
        <v>12584</v>
      </c>
      <c r="F300" s="4" t="s">
        <v>9383</v>
      </c>
      <c r="G300" s="4" t="s">
        <v>116</v>
      </c>
      <c r="H300" s="4" t="s">
        <v>7280</v>
      </c>
      <c r="I300" s="4" t="s">
        <v>13079</v>
      </c>
      <c r="J300" s="35">
        <v>11216</v>
      </c>
      <c r="K300" s="11" t="s">
        <v>112</v>
      </c>
      <c r="L300" s="4" t="s">
        <v>122</v>
      </c>
      <c r="M300" s="4" t="s">
        <v>122</v>
      </c>
      <c r="N300" s="4" t="s">
        <v>13080</v>
      </c>
      <c r="O300" s="4" t="s">
        <v>116</v>
      </c>
      <c r="P300" s="4" t="s">
        <v>126</v>
      </c>
      <c r="Q300" s="4" t="s">
        <v>112</v>
      </c>
      <c r="R300" s="35">
        <v>2016</v>
      </c>
      <c r="S300" s="4" t="s">
        <v>127</v>
      </c>
      <c r="T300" s="4" t="s">
        <v>10464</v>
      </c>
      <c r="U300" s="4" t="s">
        <v>10374</v>
      </c>
      <c r="V300" s="4" t="s">
        <v>10375</v>
      </c>
      <c r="W300" s="4" t="s">
        <v>131</v>
      </c>
      <c r="X300" s="4" t="s">
        <v>10376</v>
      </c>
      <c r="Y300" s="4" t="s">
        <v>10377</v>
      </c>
      <c r="Z300" s="4" t="s">
        <v>134</v>
      </c>
      <c r="AA300" s="4" t="s">
        <v>135</v>
      </c>
      <c r="AB300" s="4" t="s">
        <v>136</v>
      </c>
      <c r="AC300" s="4" t="s">
        <v>137</v>
      </c>
      <c r="AD300" s="4" t="s">
        <v>10378</v>
      </c>
      <c r="AE300" s="4" t="s">
        <v>140</v>
      </c>
      <c r="AF300" s="4" t="s">
        <v>116</v>
      </c>
      <c r="AG300" s="4" t="s">
        <v>13081</v>
      </c>
      <c r="AH300" s="4" t="s">
        <v>76</v>
      </c>
      <c r="AI300" s="4" t="s">
        <v>13082</v>
      </c>
      <c r="AJ300" s="4" t="s">
        <v>13083</v>
      </c>
      <c r="AK300" s="4" t="s">
        <v>8456</v>
      </c>
      <c r="AL300" s="4" t="s">
        <v>13084</v>
      </c>
      <c r="AM300" s="4" t="s">
        <v>13085</v>
      </c>
      <c r="AN300" s="4" t="s">
        <v>12342</v>
      </c>
      <c r="AO300" s="4" t="s">
        <v>486</v>
      </c>
      <c r="AP300" s="4" t="s">
        <v>1618</v>
      </c>
      <c r="AQ300" s="4" t="s">
        <v>13086</v>
      </c>
      <c r="AR300" s="4" t="s">
        <v>4270</v>
      </c>
      <c r="AS300" s="4" t="s">
        <v>13087</v>
      </c>
      <c r="AT300" s="4" t="s">
        <v>13088</v>
      </c>
      <c r="AU300" s="4" t="s">
        <v>6222</v>
      </c>
      <c r="AV300" s="4" t="s">
        <v>3660</v>
      </c>
      <c r="AW300" s="4" t="s">
        <v>3661</v>
      </c>
      <c r="AX300" s="4" t="s">
        <v>3662</v>
      </c>
      <c r="AY300" s="4" t="s">
        <v>5431</v>
      </c>
      <c r="AZ300" s="4" t="s">
        <v>3664</v>
      </c>
      <c r="BA300" s="4" t="s">
        <v>5432</v>
      </c>
      <c r="BB300" s="4" t="s">
        <v>3665</v>
      </c>
      <c r="BC300" s="4" t="s">
        <v>3666</v>
      </c>
      <c r="BD300" s="4" t="s">
        <v>3667</v>
      </c>
      <c r="BE300" s="4" t="s">
        <v>13089</v>
      </c>
      <c r="BF300" s="4" t="s">
        <v>13090</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13091</v>
      </c>
      <c r="B301" s="4" t="s">
        <v>112</v>
      </c>
      <c r="C301" s="35">
        <v>20241220</v>
      </c>
      <c r="D301" s="4" t="s">
        <v>6176</v>
      </c>
      <c r="E301" s="4" t="s">
        <v>12584</v>
      </c>
      <c r="F301" s="4" t="s">
        <v>4964</v>
      </c>
      <c r="G301" s="4" t="s">
        <v>116</v>
      </c>
      <c r="H301" s="4" t="s">
        <v>1278</v>
      </c>
      <c r="I301" s="4" t="s">
        <v>13092</v>
      </c>
      <c r="J301" s="35">
        <v>10450</v>
      </c>
      <c r="K301" s="11" t="s">
        <v>112</v>
      </c>
      <c r="L301" s="4" t="s">
        <v>122</v>
      </c>
      <c r="M301" s="4" t="s">
        <v>122</v>
      </c>
      <c r="N301" s="4" t="s">
        <v>13093</v>
      </c>
      <c r="O301" s="4" t="s">
        <v>116</v>
      </c>
      <c r="P301" s="4" t="s">
        <v>126</v>
      </c>
      <c r="Q301" s="4" t="s">
        <v>112</v>
      </c>
      <c r="R301" s="35">
        <v>2016</v>
      </c>
      <c r="S301" s="4" t="s">
        <v>127</v>
      </c>
      <c r="T301" s="4" t="s">
        <v>10464</v>
      </c>
      <c r="U301" s="4" t="s">
        <v>10374</v>
      </c>
      <c r="V301" s="4" t="s">
        <v>10375</v>
      </c>
      <c r="W301" s="4" t="s">
        <v>131</v>
      </c>
      <c r="X301" s="4" t="s">
        <v>10376</v>
      </c>
      <c r="Y301" s="4" t="s">
        <v>10377</v>
      </c>
      <c r="Z301" s="4" t="s">
        <v>134</v>
      </c>
      <c r="AA301" s="4" t="s">
        <v>135</v>
      </c>
      <c r="AB301" s="4" t="s">
        <v>136</v>
      </c>
      <c r="AC301" s="4" t="s">
        <v>137</v>
      </c>
      <c r="AD301" s="4" t="s">
        <v>10378</v>
      </c>
      <c r="AE301" s="4" t="s">
        <v>140</v>
      </c>
      <c r="AF301" s="4" t="s">
        <v>116</v>
      </c>
      <c r="AG301" s="4" t="s">
        <v>13094</v>
      </c>
      <c r="AH301" s="4" t="s">
        <v>76</v>
      </c>
      <c r="AI301" s="4" t="s">
        <v>1920</v>
      </c>
      <c r="AJ301" s="4" t="s">
        <v>11953</v>
      </c>
      <c r="AK301" s="4" t="s">
        <v>13095</v>
      </c>
      <c r="AL301" s="4" t="s">
        <v>1666</v>
      </c>
      <c r="AM301" s="4" t="s">
        <v>4142</v>
      </c>
      <c r="AN301" s="4" t="s">
        <v>13096</v>
      </c>
      <c r="AO301" s="4" t="s">
        <v>13097</v>
      </c>
      <c r="AP301" s="4" t="s">
        <v>2754</v>
      </c>
      <c r="AQ301" s="4" t="s">
        <v>6680</v>
      </c>
      <c r="AR301" s="4" t="s">
        <v>13098</v>
      </c>
      <c r="AS301" s="4" t="s">
        <v>13099</v>
      </c>
      <c r="AT301" s="4" t="s">
        <v>13100</v>
      </c>
      <c r="AU301" s="4" t="s">
        <v>13101</v>
      </c>
      <c r="AV301" s="4" t="s">
        <v>13102</v>
      </c>
      <c r="AW301" s="4" t="s">
        <v>5457</v>
      </c>
      <c r="AX301" s="4" t="s">
        <v>13103</v>
      </c>
      <c r="AY301" s="4" t="s">
        <v>5741</v>
      </c>
      <c r="AZ301" s="4" t="s">
        <v>10058</v>
      </c>
      <c r="BA301" s="4" t="s">
        <v>4160</v>
      </c>
      <c r="BB301" s="4" t="s">
        <v>3660</v>
      </c>
      <c r="BC301" s="4" t="s">
        <v>3661</v>
      </c>
      <c r="BD301" s="4" t="s">
        <v>3662</v>
      </c>
      <c r="BE301" s="4" t="s">
        <v>5431</v>
      </c>
      <c r="BF301" s="4" t="s">
        <v>3664</v>
      </c>
      <c r="BG301" s="4" t="s">
        <v>5877</v>
      </c>
      <c r="BH301" s="4" t="s">
        <v>3665</v>
      </c>
      <c r="BI301" s="4" t="s">
        <v>3666</v>
      </c>
      <c r="BJ301" s="4" t="s">
        <v>3667</v>
      </c>
      <c r="BK301" s="4" t="s">
        <v>1473</v>
      </c>
      <c r="BL301" s="4" t="s">
        <v>10648</v>
      </c>
      <c r="BM301" s="4" t="s">
        <v>116</v>
      </c>
      <c r="BN301" s="4" t="s">
        <v>116</v>
      </c>
      <c r="BO301" s="4" t="s">
        <v>116</v>
      </c>
      <c r="BP301" s="4" t="s">
        <v>116</v>
      </c>
      <c r="BQ301" s="4" t="s">
        <v>116</v>
      </c>
    </row>
    <row r="302" spans="1:69" ht="15" x14ac:dyDescent="0.2">
      <c r="A302" s="4" t="s">
        <v>13104</v>
      </c>
      <c r="B302" s="4" t="s">
        <v>112</v>
      </c>
      <c r="C302" s="35">
        <v>20241220</v>
      </c>
      <c r="D302" s="4" t="s">
        <v>13105</v>
      </c>
      <c r="E302" s="4" t="s">
        <v>12584</v>
      </c>
      <c r="F302" s="4" t="s">
        <v>6304</v>
      </c>
      <c r="G302" s="4" t="s">
        <v>116</v>
      </c>
      <c r="H302" s="4" t="s">
        <v>6305</v>
      </c>
      <c r="I302" s="4" t="s">
        <v>13106</v>
      </c>
      <c r="J302" s="35">
        <v>11628</v>
      </c>
      <c r="K302" s="11" t="s">
        <v>112</v>
      </c>
      <c r="L302" s="4" t="s">
        <v>122</v>
      </c>
      <c r="M302" s="4" t="s">
        <v>122</v>
      </c>
      <c r="N302" s="4" t="s">
        <v>13107</v>
      </c>
      <c r="O302" s="4" t="s">
        <v>116</v>
      </c>
      <c r="P302" s="4" t="s">
        <v>126</v>
      </c>
      <c r="Q302" s="4" t="s">
        <v>112</v>
      </c>
      <c r="R302" s="35">
        <v>2016</v>
      </c>
      <c r="S302" s="4" t="s">
        <v>127</v>
      </c>
      <c r="T302" s="4" t="s">
        <v>10464</v>
      </c>
      <c r="U302" s="4" t="s">
        <v>10374</v>
      </c>
      <c r="V302" s="4" t="s">
        <v>10375</v>
      </c>
      <c r="W302" s="4" t="s">
        <v>131</v>
      </c>
      <c r="X302" s="4" t="s">
        <v>10376</v>
      </c>
      <c r="Y302" s="4" t="s">
        <v>10377</v>
      </c>
      <c r="Z302" s="4" t="s">
        <v>134</v>
      </c>
      <c r="AA302" s="4" t="s">
        <v>135</v>
      </c>
      <c r="AB302" s="4" t="s">
        <v>136</v>
      </c>
      <c r="AC302" s="4" t="s">
        <v>137</v>
      </c>
      <c r="AD302" s="4" t="s">
        <v>10378</v>
      </c>
      <c r="AE302" s="4" t="s">
        <v>140</v>
      </c>
      <c r="AF302" s="4" t="s">
        <v>116</v>
      </c>
      <c r="AG302" s="4" t="s">
        <v>13108</v>
      </c>
      <c r="AH302" s="4" t="s">
        <v>76</v>
      </c>
      <c r="AI302" s="4" t="s">
        <v>13109</v>
      </c>
      <c r="AJ302" s="4" t="s">
        <v>724</v>
      </c>
      <c r="AK302" s="4" t="s">
        <v>2727</v>
      </c>
      <c r="AL302" s="4" t="s">
        <v>1069</v>
      </c>
      <c r="AM302" s="4" t="s">
        <v>681</v>
      </c>
      <c r="AN302" s="4" t="s">
        <v>282</v>
      </c>
      <c r="AO302" s="4" t="s">
        <v>3660</v>
      </c>
      <c r="AP302" s="4" t="s">
        <v>3661</v>
      </c>
      <c r="AQ302" s="4" t="s">
        <v>3662</v>
      </c>
      <c r="AR302" s="4" t="s">
        <v>5431</v>
      </c>
      <c r="AS302" s="4" t="s">
        <v>3664</v>
      </c>
      <c r="AT302" s="4" t="s">
        <v>3665</v>
      </c>
      <c r="AU302" s="4" t="s">
        <v>3666</v>
      </c>
      <c r="AV302" s="4" t="s">
        <v>3667</v>
      </c>
      <c r="AW302" s="4" t="s">
        <v>4582</v>
      </c>
      <c r="AX302" s="4" t="s">
        <v>10648</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13110</v>
      </c>
      <c r="B303" s="4" t="s">
        <v>112</v>
      </c>
      <c r="C303" s="35">
        <v>20241220</v>
      </c>
      <c r="D303" s="4" t="s">
        <v>13111</v>
      </c>
      <c r="E303" s="4" t="s">
        <v>13112</v>
      </c>
      <c r="F303" s="4" t="s">
        <v>8236</v>
      </c>
      <c r="G303" s="4" t="s">
        <v>116</v>
      </c>
      <c r="H303" s="4" t="s">
        <v>8237</v>
      </c>
      <c r="I303" s="4" t="s">
        <v>13113</v>
      </c>
      <c r="J303" s="35">
        <v>25131</v>
      </c>
      <c r="K303" s="11" t="s">
        <v>112</v>
      </c>
      <c r="L303" s="4" t="s">
        <v>122</v>
      </c>
      <c r="M303" s="4" t="s">
        <v>122</v>
      </c>
      <c r="N303" s="4" t="s">
        <v>13114</v>
      </c>
      <c r="O303" s="4" t="s">
        <v>116</v>
      </c>
      <c r="P303" s="4" t="s">
        <v>126</v>
      </c>
      <c r="Q303" s="4" t="s">
        <v>112</v>
      </c>
      <c r="R303" s="35">
        <v>2016</v>
      </c>
      <c r="S303" s="4" t="s">
        <v>127</v>
      </c>
      <c r="T303" s="4" t="s">
        <v>10464</v>
      </c>
      <c r="U303" s="4" t="s">
        <v>10374</v>
      </c>
      <c r="V303" s="4" t="s">
        <v>10375</v>
      </c>
      <c r="W303" s="4" t="s">
        <v>131</v>
      </c>
      <c r="X303" s="4" t="s">
        <v>10376</v>
      </c>
      <c r="Y303" s="4" t="s">
        <v>10377</v>
      </c>
      <c r="Z303" s="4" t="s">
        <v>134</v>
      </c>
      <c r="AA303" s="4" t="s">
        <v>135</v>
      </c>
      <c r="AB303" s="4" t="s">
        <v>136</v>
      </c>
      <c r="AC303" s="4" t="s">
        <v>137</v>
      </c>
      <c r="AD303" s="4" t="s">
        <v>10378</v>
      </c>
      <c r="AE303" s="4" t="s">
        <v>140</v>
      </c>
      <c r="AF303" s="4" t="s">
        <v>116</v>
      </c>
      <c r="AG303" s="4" t="s">
        <v>13115</v>
      </c>
      <c r="AH303" s="4" t="s">
        <v>76</v>
      </c>
      <c r="AI303" s="4" t="s">
        <v>13116</v>
      </c>
      <c r="AJ303" s="4" t="s">
        <v>13117</v>
      </c>
      <c r="AK303" s="4" t="s">
        <v>2754</v>
      </c>
      <c r="AL303" s="4" t="s">
        <v>13118</v>
      </c>
      <c r="AM303" s="4" t="s">
        <v>6680</v>
      </c>
      <c r="AN303" s="4" t="s">
        <v>13119</v>
      </c>
      <c r="AO303" s="4" t="s">
        <v>7773</v>
      </c>
      <c r="AP303" s="4" t="s">
        <v>13120</v>
      </c>
      <c r="AQ303" s="4" t="s">
        <v>12607</v>
      </c>
      <c r="AR303" s="4" t="s">
        <v>12613</v>
      </c>
      <c r="AS303" s="4" t="s">
        <v>3660</v>
      </c>
      <c r="AT303" s="4" t="s">
        <v>3661</v>
      </c>
      <c r="AU303" s="4" t="s">
        <v>3662</v>
      </c>
      <c r="AV303" s="4" t="s">
        <v>5431</v>
      </c>
      <c r="AW303" s="4" t="s">
        <v>3664</v>
      </c>
      <c r="AX303" s="4" t="s">
        <v>3665</v>
      </c>
      <c r="AY303" s="4" t="s">
        <v>3666</v>
      </c>
      <c r="AZ303" s="4" t="s">
        <v>3667</v>
      </c>
      <c r="BA303" s="4" t="s">
        <v>10648</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13121</v>
      </c>
      <c r="B304" s="4" t="s">
        <v>112</v>
      </c>
      <c r="C304" s="35">
        <v>20241220</v>
      </c>
      <c r="D304" s="4" t="s">
        <v>13111</v>
      </c>
      <c r="E304" s="4" t="s">
        <v>13122</v>
      </c>
      <c r="F304" s="4" t="s">
        <v>8236</v>
      </c>
      <c r="G304" s="4" t="s">
        <v>116</v>
      </c>
      <c r="H304" s="4" t="s">
        <v>8237</v>
      </c>
      <c r="I304" s="4" t="s">
        <v>13123</v>
      </c>
      <c r="J304" s="35">
        <v>15006</v>
      </c>
      <c r="K304" s="11" t="s">
        <v>112</v>
      </c>
      <c r="L304" s="4" t="s">
        <v>122</v>
      </c>
      <c r="M304" s="4" t="s">
        <v>122</v>
      </c>
      <c r="N304" s="4" t="s">
        <v>13124</v>
      </c>
      <c r="O304" s="4" t="s">
        <v>116</v>
      </c>
      <c r="P304" s="4" t="s">
        <v>126</v>
      </c>
      <c r="Q304" s="4" t="s">
        <v>112</v>
      </c>
      <c r="R304" s="35">
        <v>2016</v>
      </c>
      <c r="S304" s="4" t="s">
        <v>127</v>
      </c>
      <c r="T304" s="4" t="s">
        <v>10464</v>
      </c>
      <c r="U304" s="4" t="s">
        <v>10374</v>
      </c>
      <c r="V304" s="4" t="s">
        <v>10375</v>
      </c>
      <c r="W304" s="4" t="s">
        <v>131</v>
      </c>
      <c r="X304" s="4" t="s">
        <v>10376</v>
      </c>
      <c r="Y304" s="4" t="s">
        <v>10377</v>
      </c>
      <c r="Z304" s="4" t="s">
        <v>134</v>
      </c>
      <c r="AA304" s="4" t="s">
        <v>135</v>
      </c>
      <c r="AB304" s="4" t="s">
        <v>136</v>
      </c>
      <c r="AC304" s="4" t="s">
        <v>137</v>
      </c>
      <c r="AD304" s="4" t="s">
        <v>10378</v>
      </c>
      <c r="AE304" s="4" t="s">
        <v>140</v>
      </c>
      <c r="AF304" s="4" t="s">
        <v>116</v>
      </c>
      <c r="AG304" s="4" t="s">
        <v>13125</v>
      </c>
      <c r="AH304" s="4" t="s">
        <v>76</v>
      </c>
      <c r="AI304" s="4" t="s">
        <v>13126</v>
      </c>
      <c r="AJ304" s="4" t="s">
        <v>13127</v>
      </c>
      <c r="AK304" s="4" t="s">
        <v>13128</v>
      </c>
      <c r="AL304" s="4" t="s">
        <v>13129</v>
      </c>
      <c r="AM304" s="4" t="s">
        <v>13118</v>
      </c>
      <c r="AN304" s="4" t="s">
        <v>13130</v>
      </c>
      <c r="AO304" s="4" t="s">
        <v>13131</v>
      </c>
      <c r="AP304" s="4" t="s">
        <v>13119</v>
      </c>
      <c r="AQ304" s="4" t="s">
        <v>13132</v>
      </c>
      <c r="AR304" s="4" t="s">
        <v>13133</v>
      </c>
      <c r="AS304" s="4" t="s">
        <v>13134</v>
      </c>
      <c r="AT304" s="4" t="s">
        <v>12607</v>
      </c>
      <c r="AU304" s="4" t="s">
        <v>12613</v>
      </c>
      <c r="AV304" s="4" t="s">
        <v>13135</v>
      </c>
      <c r="AW304" s="4" t="s">
        <v>13136</v>
      </c>
      <c r="AX304" s="4" t="s">
        <v>3660</v>
      </c>
      <c r="AY304" s="4" t="s">
        <v>3661</v>
      </c>
      <c r="AZ304" s="4" t="s">
        <v>3662</v>
      </c>
      <c r="BA304" s="4" t="s">
        <v>5431</v>
      </c>
      <c r="BB304" s="4" t="s">
        <v>3664</v>
      </c>
      <c r="BC304" s="4" t="s">
        <v>3665</v>
      </c>
      <c r="BD304" s="4" t="s">
        <v>3666</v>
      </c>
      <c r="BE304" s="4" t="s">
        <v>3667</v>
      </c>
      <c r="BF304" s="4" t="s">
        <v>10648</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13137</v>
      </c>
      <c r="B305" s="4" t="s">
        <v>112</v>
      </c>
      <c r="C305" s="35">
        <v>20241220</v>
      </c>
      <c r="D305" s="4" t="s">
        <v>13138</v>
      </c>
      <c r="E305" s="4" t="s">
        <v>13139</v>
      </c>
      <c r="F305" s="4" t="s">
        <v>6304</v>
      </c>
      <c r="G305" s="4" t="s">
        <v>116</v>
      </c>
      <c r="H305" s="4" t="s">
        <v>6305</v>
      </c>
      <c r="I305" s="4" t="s">
        <v>13140</v>
      </c>
      <c r="J305" s="35">
        <v>13559</v>
      </c>
      <c r="K305" s="11" t="s">
        <v>112</v>
      </c>
      <c r="L305" s="4" t="s">
        <v>122</v>
      </c>
      <c r="M305" s="4" t="s">
        <v>122</v>
      </c>
      <c r="N305" s="4" t="s">
        <v>13141</v>
      </c>
      <c r="O305" s="4" t="s">
        <v>116</v>
      </c>
      <c r="P305" s="4" t="s">
        <v>126</v>
      </c>
      <c r="Q305" s="4" t="s">
        <v>112</v>
      </c>
      <c r="R305" s="35">
        <v>2016</v>
      </c>
      <c r="S305" s="4" t="s">
        <v>127</v>
      </c>
      <c r="T305" s="4" t="s">
        <v>10464</v>
      </c>
      <c r="U305" s="4" t="s">
        <v>10374</v>
      </c>
      <c r="V305" s="4" t="s">
        <v>10375</v>
      </c>
      <c r="W305" s="4" t="s">
        <v>131</v>
      </c>
      <c r="X305" s="4" t="s">
        <v>10376</v>
      </c>
      <c r="Y305" s="4" t="s">
        <v>10377</v>
      </c>
      <c r="Z305" s="4" t="s">
        <v>134</v>
      </c>
      <c r="AA305" s="4" t="s">
        <v>135</v>
      </c>
      <c r="AB305" s="4" t="s">
        <v>136</v>
      </c>
      <c r="AC305" s="4" t="s">
        <v>137</v>
      </c>
      <c r="AD305" s="4" t="s">
        <v>10378</v>
      </c>
      <c r="AE305" s="4" t="s">
        <v>140</v>
      </c>
      <c r="AF305" s="4" t="s">
        <v>116</v>
      </c>
      <c r="AG305" s="4" t="s">
        <v>13142</v>
      </c>
      <c r="AH305" s="4" t="s">
        <v>76</v>
      </c>
      <c r="AI305" s="4" t="s">
        <v>1552</v>
      </c>
      <c r="AJ305" s="4" t="s">
        <v>4578</v>
      </c>
      <c r="AK305" s="4" t="s">
        <v>4142</v>
      </c>
      <c r="AL305" s="4" t="s">
        <v>13143</v>
      </c>
      <c r="AM305" s="4" t="s">
        <v>13144</v>
      </c>
      <c r="AN305" s="4" t="s">
        <v>805</v>
      </c>
      <c r="AO305" s="4" t="s">
        <v>7712</v>
      </c>
      <c r="AP305" s="4" t="s">
        <v>3660</v>
      </c>
      <c r="AQ305" s="4" t="s">
        <v>3661</v>
      </c>
      <c r="AR305" s="4" t="s">
        <v>3662</v>
      </c>
      <c r="AS305" s="4" t="s">
        <v>5431</v>
      </c>
      <c r="AT305" s="4" t="s">
        <v>3664</v>
      </c>
      <c r="AU305" s="4" t="s">
        <v>3666</v>
      </c>
      <c r="AV305" s="4" t="s">
        <v>3667</v>
      </c>
      <c r="AW305" s="4" t="s">
        <v>10648</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13145</v>
      </c>
      <c r="B306" s="4" t="s">
        <v>112</v>
      </c>
      <c r="C306" s="35">
        <v>20241220</v>
      </c>
      <c r="D306" s="4" t="s">
        <v>1889</v>
      </c>
      <c r="E306" s="4" t="s">
        <v>13146</v>
      </c>
      <c r="F306" s="4" t="s">
        <v>6304</v>
      </c>
      <c r="G306" s="4" t="s">
        <v>116</v>
      </c>
      <c r="H306" s="4" t="s">
        <v>6305</v>
      </c>
      <c r="I306" s="4" t="s">
        <v>13147</v>
      </c>
      <c r="J306" s="35">
        <v>15709</v>
      </c>
      <c r="K306" s="11" t="s">
        <v>112</v>
      </c>
      <c r="L306" s="4" t="s">
        <v>122</v>
      </c>
      <c r="M306" s="4" t="s">
        <v>122</v>
      </c>
      <c r="N306" s="4" t="s">
        <v>13148</v>
      </c>
      <c r="O306" s="4" t="s">
        <v>116</v>
      </c>
      <c r="P306" s="4" t="s">
        <v>126</v>
      </c>
      <c r="Q306" s="4" t="s">
        <v>112</v>
      </c>
      <c r="R306" s="35">
        <v>2016</v>
      </c>
      <c r="S306" s="4" t="s">
        <v>127</v>
      </c>
      <c r="T306" s="4" t="s">
        <v>10464</v>
      </c>
      <c r="U306" s="4" t="s">
        <v>10374</v>
      </c>
      <c r="V306" s="4" t="s">
        <v>10375</v>
      </c>
      <c r="W306" s="4" t="s">
        <v>131</v>
      </c>
      <c r="X306" s="4" t="s">
        <v>10376</v>
      </c>
      <c r="Y306" s="4" t="s">
        <v>10377</v>
      </c>
      <c r="Z306" s="4" t="s">
        <v>134</v>
      </c>
      <c r="AA306" s="4" t="s">
        <v>135</v>
      </c>
      <c r="AB306" s="4" t="s">
        <v>136</v>
      </c>
      <c r="AC306" s="4" t="s">
        <v>137</v>
      </c>
      <c r="AD306" s="4" t="s">
        <v>10378</v>
      </c>
      <c r="AE306" s="4" t="s">
        <v>140</v>
      </c>
      <c r="AF306" s="4" t="s">
        <v>116</v>
      </c>
      <c r="AG306" s="4" t="s">
        <v>13149</v>
      </c>
      <c r="AH306" s="4" t="s">
        <v>76</v>
      </c>
      <c r="AI306" s="4" t="s">
        <v>12849</v>
      </c>
      <c r="AJ306" s="4" t="s">
        <v>724</v>
      </c>
      <c r="AK306" s="4" t="s">
        <v>6722</v>
      </c>
      <c r="AL306" s="4" t="s">
        <v>681</v>
      </c>
      <c r="AM306" s="4" t="s">
        <v>12409</v>
      </c>
      <c r="AN306" s="4" t="s">
        <v>13150</v>
      </c>
      <c r="AO306" s="4" t="s">
        <v>13151</v>
      </c>
      <c r="AP306" s="4" t="s">
        <v>12411</v>
      </c>
      <c r="AQ306" s="4" t="s">
        <v>282</v>
      </c>
      <c r="AR306" s="4" t="s">
        <v>1556</v>
      </c>
      <c r="AS306" s="4" t="s">
        <v>1557</v>
      </c>
      <c r="AT306" s="4" t="s">
        <v>13152</v>
      </c>
      <c r="AU306" s="4" t="s">
        <v>13153</v>
      </c>
      <c r="AV306" s="4" t="s">
        <v>3660</v>
      </c>
      <c r="AW306" s="4" t="s">
        <v>3661</v>
      </c>
      <c r="AX306" s="4" t="s">
        <v>3662</v>
      </c>
      <c r="AY306" s="4" t="s">
        <v>5431</v>
      </c>
      <c r="AZ306" s="4" t="s">
        <v>3664</v>
      </c>
      <c r="BA306" s="4" t="s">
        <v>3665</v>
      </c>
      <c r="BB306" s="4" t="s">
        <v>3666</v>
      </c>
      <c r="BC306" s="4" t="s">
        <v>3667</v>
      </c>
      <c r="BD306" s="4" t="s">
        <v>10648</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13154</v>
      </c>
      <c r="B307" s="4" t="s">
        <v>112</v>
      </c>
      <c r="C307" s="35">
        <v>20241220</v>
      </c>
      <c r="D307" s="4" t="s">
        <v>2103</v>
      </c>
      <c r="E307" s="4" t="s">
        <v>473</v>
      </c>
      <c r="F307" s="4" t="s">
        <v>6602</v>
      </c>
      <c r="G307" s="4" t="s">
        <v>116</v>
      </c>
      <c r="H307" s="4" t="s">
        <v>6603</v>
      </c>
      <c r="I307" s="4" t="s">
        <v>13155</v>
      </c>
      <c r="J307" s="35">
        <v>81941</v>
      </c>
      <c r="K307" s="11" t="s">
        <v>112</v>
      </c>
      <c r="L307" s="4" t="s">
        <v>122</v>
      </c>
      <c r="M307" s="4" t="s">
        <v>122</v>
      </c>
      <c r="N307" s="4" t="s">
        <v>13156</v>
      </c>
      <c r="O307" s="4" t="s">
        <v>116</v>
      </c>
      <c r="P307" s="4" t="s">
        <v>126</v>
      </c>
      <c r="Q307" s="4" t="s">
        <v>112</v>
      </c>
      <c r="R307" s="35">
        <v>2016</v>
      </c>
      <c r="S307" s="4" t="s">
        <v>127</v>
      </c>
      <c r="T307" s="4" t="s">
        <v>10464</v>
      </c>
      <c r="U307" s="4" t="s">
        <v>10374</v>
      </c>
      <c r="V307" s="4" t="s">
        <v>10375</v>
      </c>
      <c r="W307" s="4" t="s">
        <v>131</v>
      </c>
      <c r="X307" s="4" t="s">
        <v>10376</v>
      </c>
      <c r="Y307" s="4" t="s">
        <v>10377</v>
      </c>
      <c r="Z307" s="4" t="s">
        <v>134</v>
      </c>
      <c r="AA307" s="4" t="s">
        <v>135</v>
      </c>
      <c r="AB307" s="4" t="s">
        <v>136</v>
      </c>
      <c r="AC307" s="4" t="s">
        <v>137</v>
      </c>
      <c r="AD307" s="4" t="s">
        <v>10378</v>
      </c>
      <c r="AE307" s="4" t="s">
        <v>140</v>
      </c>
      <c r="AF307" s="4" t="s">
        <v>116</v>
      </c>
      <c r="AG307" s="4" t="s">
        <v>13157</v>
      </c>
      <c r="AH307" s="4" t="s">
        <v>76</v>
      </c>
      <c r="AI307" s="4" t="s">
        <v>10227</v>
      </c>
      <c r="AJ307" s="4" t="s">
        <v>13158</v>
      </c>
      <c r="AK307" s="4" t="s">
        <v>184</v>
      </c>
      <c r="AL307" s="4" t="s">
        <v>1273</v>
      </c>
      <c r="AM307" s="4" t="s">
        <v>3660</v>
      </c>
      <c r="AN307" s="4" t="s">
        <v>3661</v>
      </c>
      <c r="AO307" s="4" t="s">
        <v>3662</v>
      </c>
      <c r="AP307" s="4" t="s">
        <v>3663</v>
      </c>
      <c r="AQ307" s="4" t="s">
        <v>3664</v>
      </c>
      <c r="AR307" s="4" t="s">
        <v>5432</v>
      </c>
      <c r="AS307" s="4" t="s">
        <v>3666</v>
      </c>
      <c r="AT307" s="4" t="s">
        <v>3667</v>
      </c>
      <c r="AU307" s="4" t="s">
        <v>13159</v>
      </c>
      <c r="AV307" s="4" t="s">
        <v>1880</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13160</v>
      </c>
      <c r="B308" s="4" t="s">
        <v>112</v>
      </c>
      <c r="C308" s="35">
        <v>20241220</v>
      </c>
      <c r="D308" s="4" t="s">
        <v>13161</v>
      </c>
      <c r="E308" s="4" t="s">
        <v>13162</v>
      </c>
      <c r="F308" s="4" t="s">
        <v>11176</v>
      </c>
      <c r="G308" s="4" t="s">
        <v>116</v>
      </c>
      <c r="H308" s="4" t="s">
        <v>11177</v>
      </c>
      <c r="I308" s="4" t="s">
        <v>13163</v>
      </c>
      <c r="J308" s="35">
        <v>15924</v>
      </c>
      <c r="K308" s="11" t="s">
        <v>112</v>
      </c>
      <c r="L308" s="4" t="s">
        <v>122</v>
      </c>
      <c r="M308" s="4" t="s">
        <v>122</v>
      </c>
      <c r="N308" s="4" t="s">
        <v>13164</v>
      </c>
      <c r="O308" s="4" t="s">
        <v>116</v>
      </c>
      <c r="P308" s="4" t="s">
        <v>126</v>
      </c>
      <c r="Q308" s="4" t="s">
        <v>112</v>
      </c>
      <c r="R308" s="35">
        <v>2016</v>
      </c>
      <c r="S308" s="4" t="s">
        <v>127</v>
      </c>
      <c r="T308" s="4" t="s">
        <v>10464</v>
      </c>
      <c r="U308" s="4" t="s">
        <v>10374</v>
      </c>
      <c r="V308" s="4" t="s">
        <v>10375</v>
      </c>
      <c r="W308" s="4" t="s">
        <v>131</v>
      </c>
      <c r="X308" s="4" t="s">
        <v>10376</v>
      </c>
      <c r="Y308" s="4" t="s">
        <v>10377</v>
      </c>
      <c r="Z308" s="4" t="s">
        <v>134</v>
      </c>
      <c r="AA308" s="4" t="s">
        <v>135</v>
      </c>
      <c r="AB308" s="4" t="s">
        <v>136</v>
      </c>
      <c r="AC308" s="4" t="s">
        <v>137</v>
      </c>
      <c r="AD308" s="4" t="s">
        <v>10378</v>
      </c>
      <c r="AE308" s="4" t="s">
        <v>140</v>
      </c>
      <c r="AF308" s="4" t="s">
        <v>116</v>
      </c>
      <c r="AG308" s="4" t="s">
        <v>13165</v>
      </c>
      <c r="AH308" s="4" t="s">
        <v>76</v>
      </c>
      <c r="AI308" s="4" t="s">
        <v>12987</v>
      </c>
      <c r="AJ308" s="4" t="s">
        <v>13166</v>
      </c>
      <c r="AK308" s="4" t="s">
        <v>13167</v>
      </c>
      <c r="AL308" s="4" t="s">
        <v>1920</v>
      </c>
      <c r="AM308" s="4" t="s">
        <v>13168</v>
      </c>
      <c r="AN308" s="4" t="s">
        <v>13169</v>
      </c>
      <c r="AO308" s="4" t="s">
        <v>681</v>
      </c>
      <c r="AP308" s="4" t="s">
        <v>13170</v>
      </c>
      <c r="AQ308" s="4" t="s">
        <v>13171</v>
      </c>
      <c r="AR308" s="4" t="s">
        <v>12988</v>
      </c>
      <c r="AS308" s="4" t="s">
        <v>13172</v>
      </c>
      <c r="AT308" s="4" t="s">
        <v>13173</v>
      </c>
      <c r="AU308" s="4" t="s">
        <v>12989</v>
      </c>
      <c r="AV308" s="4" t="s">
        <v>12954</v>
      </c>
      <c r="AW308" s="4" t="s">
        <v>13174</v>
      </c>
      <c r="AX308" s="4" t="s">
        <v>13175</v>
      </c>
      <c r="AY308" s="4" t="s">
        <v>13176</v>
      </c>
      <c r="AZ308" s="4" t="s">
        <v>13177</v>
      </c>
      <c r="BA308" s="4" t="s">
        <v>13178</v>
      </c>
      <c r="BB308" s="4" t="s">
        <v>11787</v>
      </c>
      <c r="BC308" s="4" t="s">
        <v>13179</v>
      </c>
      <c r="BD308" s="4" t="s">
        <v>13180</v>
      </c>
      <c r="BE308" s="4" t="s">
        <v>13181</v>
      </c>
      <c r="BF308" s="4" t="s">
        <v>13182</v>
      </c>
      <c r="BG308" s="4" t="s">
        <v>3660</v>
      </c>
      <c r="BH308" s="4" t="s">
        <v>3661</v>
      </c>
      <c r="BI308" s="4" t="s">
        <v>3662</v>
      </c>
      <c r="BJ308" s="4" t="s">
        <v>5431</v>
      </c>
      <c r="BK308" s="4" t="s">
        <v>3664</v>
      </c>
      <c r="BL308" s="4" t="s">
        <v>3665</v>
      </c>
      <c r="BM308" s="4" t="s">
        <v>3666</v>
      </c>
      <c r="BN308" s="4" t="s">
        <v>3667</v>
      </c>
      <c r="BO308" s="4" t="s">
        <v>10648</v>
      </c>
      <c r="BP308" s="4" t="s">
        <v>116</v>
      </c>
      <c r="BQ308" s="4" t="s">
        <v>116</v>
      </c>
    </row>
    <row r="309" spans="1:69" ht="15" x14ac:dyDescent="0.2">
      <c r="A309" s="4" t="s">
        <v>13183</v>
      </c>
      <c r="B309" s="4" t="s">
        <v>112</v>
      </c>
      <c r="C309" s="35">
        <v>20241220</v>
      </c>
      <c r="D309" s="4" t="s">
        <v>1602</v>
      </c>
      <c r="E309" s="4" t="s">
        <v>13184</v>
      </c>
      <c r="F309" s="4" t="s">
        <v>9338</v>
      </c>
      <c r="G309" s="4" t="s">
        <v>116</v>
      </c>
      <c r="H309" s="4" t="s">
        <v>9339</v>
      </c>
      <c r="I309" s="4" t="s">
        <v>13185</v>
      </c>
      <c r="J309" s="35">
        <v>21716</v>
      </c>
      <c r="K309" s="11" t="s">
        <v>112</v>
      </c>
      <c r="L309" s="4" t="s">
        <v>122</v>
      </c>
      <c r="M309" s="4" t="s">
        <v>122</v>
      </c>
      <c r="N309" s="4" t="s">
        <v>13186</v>
      </c>
      <c r="O309" s="4" t="s">
        <v>116</v>
      </c>
      <c r="P309" s="4" t="s">
        <v>126</v>
      </c>
      <c r="Q309" s="4" t="s">
        <v>112</v>
      </c>
      <c r="R309" s="35">
        <v>2016</v>
      </c>
      <c r="S309" s="4" t="s">
        <v>127</v>
      </c>
      <c r="T309" s="4" t="s">
        <v>10464</v>
      </c>
      <c r="U309" s="4" t="s">
        <v>10374</v>
      </c>
      <c r="V309" s="4" t="s">
        <v>10375</v>
      </c>
      <c r="W309" s="4" t="s">
        <v>131</v>
      </c>
      <c r="X309" s="4" t="s">
        <v>10376</v>
      </c>
      <c r="Y309" s="4" t="s">
        <v>10377</v>
      </c>
      <c r="Z309" s="4" t="s">
        <v>134</v>
      </c>
      <c r="AA309" s="4" t="s">
        <v>135</v>
      </c>
      <c r="AB309" s="4" t="s">
        <v>136</v>
      </c>
      <c r="AC309" s="4" t="s">
        <v>137</v>
      </c>
      <c r="AD309" s="4" t="s">
        <v>10378</v>
      </c>
      <c r="AE309" s="4" t="s">
        <v>140</v>
      </c>
      <c r="AF309" s="4" t="s">
        <v>116</v>
      </c>
      <c r="AG309" s="4" t="s">
        <v>13187</v>
      </c>
      <c r="AH309" s="4" t="s">
        <v>76</v>
      </c>
      <c r="AI309" s="4" t="s">
        <v>11721</v>
      </c>
      <c r="AJ309" s="4" t="s">
        <v>2727</v>
      </c>
      <c r="AK309" s="4" t="s">
        <v>681</v>
      </c>
      <c r="AL309" s="4" t="s">
        <v>12409</v>
      </c>
      <c r="AM309" s="4" t="s">
        <v>5425</v>
      </c>
      <c r="AN309" s="4" t="s">
        <v>6413</v>
      </c>
      <c r="AO309" s="4" t="s">
        <v>4284</v>
      </c>
      <c r="AP309" s="4" t="s">
        <v>13188</v>
      </c>
      <c r="AQ309" s="4" t="s">
        <v>12905</v>
      </c>
      <c r="AR309" s="4" t="s">
        <v>12906</v>
      </c>
      <c r="AS309" s="4" t="s">
        <v>13189</v>
      </c>
      <c r="AT309" s="4" t="s">
        <v>8671</v>
      </c>
      <c r="AU309" s="4" t="s">
        <v>13190</v>
      </c>
      <c r="AV309" s="4" t="s">
        <v>3042</v>
      </c>
      <c r="AW309" s="4" t="s">
        <v>7200</v>
      </c>
      <c r="AX309" s="4" t="s">
        <v>13191</v>
      </c>
      <c r="AY309" s="4" t="s">
        <v>3660</v>
      </c>
      <c r="AZ309" s="4" t="s">
        <v>3661</v>
      </c>
      <c r="BA309" s="4" t="s">
        <v>3662</v>
      </c>
      <c r="BB309" s="4" t="s">
        <v>5431</v>
      </c>
      <c r="BC309" s="4" t="s">
        <v>3664</v>
      </c>
      <c r="BD309" s="4" t="s">
        <v>13192</v>
      </c>
      <c r="BE309" s="4" t="s">
        <v>3666</v>
      </c>
      <c r="BF309" s="4" t="s">
        <v>3667</v>
      </c>
      <c r="BG309" s="4" t="s">
        <v>8634</v>
      </c>
      <c r="BH309" s="4" t="s">
        <v>567</v>
      </c>
      <c r="BI309" s="4" t="s">
        <v>4276</v>
      </c>
      <c r="BJ309" s="4" t="s">
        <v>12908</v>
      </c>
      <c r="BK309" s="4" t="s">
        <v>10648</v>
      </c>
      <c r="BL309" s="4" t="s">
        <v>116</v>
      </c>
      <c r="BM309" s="4" t="s">
        <v>116</v>
      </c>
      <c r="BN309" s="4" t="s">
        <v>116</v>
      </c>
      <c r="BO309" s="4" t="s">
        <v>116</v>
      </c>
      <c r="BP309" s="4" t="s">
        <v>116</v>
      </c>
      <c r="BQ309" s="4" t="s">
        <v>116</v>
      </c>
    </row>
    <row r="310" spans="1:69" ht="15" x14ac:dyDescent="0.2">
      <c r="A310" s="4" t="s">
        <v>13193</v>
      </c>
      <c r="B310" s="4" t="s">
        <v>112</v>
      </c>
      <c r="C310" s="35">
        <v>20241220</v>
      </c>
      <c r="D310" s="4" t="s">
        <v>11931</v>
      </c>
      <c r="E310" s="4" t="s">
        <v>13194</v>
      </c>
      <c r="F310" s="4" t="s">
        <v>834</v>
      </c>
      <c r="G310" s="4" t="s">
        <v>116</v>
      </c>
      <c r="H310" s="4" t="s">
        <v>835</v>
      </c>
      <c r="I310" s="4" t="s">
        <v>13195</v>
      </c>
      <c r="J310" s="35">
        <v>12613</v>
      </c>
      <c r="K310" s="11" t="s">
        <v>112</v>
      </c>
      <c r="L310" s="4" t="s">
        <v>122</v>
      </c>
      <c r="M310" s="4" t="s">
        <v>122</v>
      </c>
      <c r="N310" s="4" t="s">
        <v>13196</v>
      </c>
      <c r="O310" s="4" t="s">
        <v>116</v>
      </c>
      <c r="P310" s="4" t="s">
        <v>126</v>
      </c>
      <c r="Q310" s="4" t="s">
        <v>112</v>
      </c>
      <c r="R310" s="35">
        <v>2016</v>
      </c>
      <c r="S310" s="4" t="s">
        <v>127</v>
      </c>
      <c r="T310" s="4" t="s">
        <v>10464</v>
      </c>
      <c r="U310" s="4" t="s">
        <v>10374</v>
      </c>
      <c r="V310" s="4" t="s">
        <v>10375</v>
      </c>
      <c r="W310" s="4" t="s">
        <v>131</v>
      </c>
      <c r="X310" s="4" t="s">
        <v>10376</v>
      </c>
      <c r="Y310" s="4" t="s">
        <v>10377</v>
      </c>
      <c r="Z310" s="4" t="s">
        <v>134</v>
      </c>
      <c r="AA310" s="4" t="s">
        <v>135</v>
      </c>
      <c r="AB310" s="4" t="s">
        <v>136</v>
      </c>
      <c r="AC310" s="4" t="s">
        <v>137</v>
      </c>
      <c r="AD310" s="4" t="s">
        <v>10378</v>
      </c>
      <c r="AE310" s="4" t="s">
        <v>140</v>
      </c>
      <c r="AF310" s="4" t="s">
        <v>116</v>
      </c>
      <c r="AG310" s="4" t="s">
        <v>13197</v>
      </c>
      <c r="AH310" s="4" t="s">
        <v>76</v>
      </c>
      <c r="AI310" s="4" t="s">
        <v>13198</v>
      </c>
      <c r="AJ310" s="4" t="s">
        <v>11952</v>
      </c>
      <c r="AK310" s="4" t="s">
        <v>11953</v>
      </c>
      <c r="AL310" s="4" t="s">
        <v>4146</v>
      </c>
      <c r="AM310" s="4" t="s">
        <v>11954</v>
      </c>
      <c r="AN310" s="4" t="s">
        <v>11955</v>
      </c>
      <c r="AO310" s="4" t="s">
        <v>11956</v>
      </c>
      <c r="AP310" s="4" t="s">
        <v>11957</v>
      </c>
      <c r="AQ310" s="4" t="s">
        <v>11944</v>
      </c>
      <c r="AR310" s="4" t="s">
        <v>11958</v>
      </c>
      <c r="AS310" s="4" t="s">
        <v>3660</v>
      </c>
      <c r="AT310" s="4" t="s">
        <v>3661</v>
      </c>
      <c r="AU310" s="4" t="s">
        <v>3662</v>
      </c>
      <c r="AV310" s="4" t="s">
        <v>5431</v>
      </c>
      <c r="AW310" s="4" t="s">
        <v>3664</v>
      </c>
      <c r="AX310" s="4" t="s">
        <v>3665</v>
      </c>
      <c r="AY310" s="4" t="s">
        <v>3666</v>
      </c>
      <c r="AZ310" s="4" t="s">
        <v>3667</v>
      </c>
      <c r="BA310" s="4" t="s">
        <v>5878</v>
      </c>
      <c r="BB310" s="4" t="s">
        <v>10648</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13199</v>
      </c>
      <c r="B311" s="4" t="s">
        <v>112</v>
      </c>
      <c r="C311" s="35">
        <v>20241220</v>
      </c>
      <c r="D311" s="4" t="s">
        <v>7149</v>
      </c>
      <c r="E311" s="4" t="s">
        <v>13200</v>
      </c>
      <c r="F311" s="4" t="s">
        <v>5729</v>
      </c>
      <c r="G311" s="4" t="s">
        <v>116</v>
      </c>
      <c r="H311" s="4" t="s">
        <v>5730</v>
      </c>
      <c r="I311" s="4" t="s">
        <v>13201</v>
      </c>
      <c r="J311" s="35">
        <v>11809</v>
      </c>
      <c r="K311" s="11" t="s">
        <v>112</v>
      </c>
      <c r="L311" s="4" t="s">
        <v>122</v>
      </c>
      <c r="M311" s="4" t="s">
        <v>122</v>
      </c>
      <c r="N311" s="4" t="s">
        <v>13202</v>
      </c>
      <c r="O311" s="4" t="s">
        <v>116</v>
      </c>
      <c r="P311" s="4" t="s">
        <v>126</v>
      </c>
      <c r="Q311" s="4" t="s">
        <v>112</v>
      </c>
      <c r="R311" s="35">
        <v>2016</v>
      </c>
      <c r="S311" s="4" t="s">
        <v>127</v>
      </c>
      <c r="T311" s="4" t="s">
        <v>10464</v>
      </c>
      <c r="U311" s="4" t="s">
        <v>10374</v>
      </c>
      <c r="V311" s="4" t="s">
        <v>10375</v>
      </c>
      <c r="W311" s="4" t="s">
        <v>131</v>
      </c>
      <c r="X311" s="4" t="s">
        <v>10376</v>
      </c>
      <c r="Y311" s="4" t="s">
        <v>10377</v>
      </c>
      <c r="Z311" s="4" t="s">
        <v>134</v>
      </c>
      <c r="AA311" s="4" t="s">
        <v>135</v>
      </c>
      <c r="AB311" s="4" t="s">
        <v>136</v>
      </c>
      <c r="AC311" s="4" t="s">
        <v>137</v>
      </c>
      <c r="AD311" s="4" t="s">
        <v>10378</v>
      </c>
      <c r="AE311" s="4" t="s">
        <v>140</v>
      </c>
      <c r="AF311" s="4" t="s">
        <v>116</v>
      </c>
      <c r="AG311" s="4" t="s">
        <v>13203</v>
      </c>
      <c r="AH311" s="4" t="s">
        <v>76</v>
      </c>
      <c r="AI311" s="4" t="s">
        <v>6606</v>
      </c>
      <c r="AJ311" s="4" t="s">
        <v>2453</v>
      </c>
      <c r="AK311" s="4" t="s">
        <v>13204</v>
      </c>
      <c r="AL311" s="4" t="s">
        <v>13205</v>
      </c>
      <c r="AM311" s="4" t="s">
        <v>3481</v>
      </c>
      <c r="AN311" s="4" t="s">
        <v>13206</v>
      </c>
      <c r="AO311" s="4" t="s">
        <v>3660</v>
      </c>
      <c r="AP311" s="4" t="s">
        <v>3661</v>
      </c>
      <c r="AQ311" s="4" t="s">
        <v>3662</v>
      </c>
      <c r="AR311" s="4" t="s">
        <v>5431</v>
      </c>
      <c r="AS311" s="4" t="s">
        <v>3664</v>
      </c>
      <c r="AT311" s="4" t="s">
        <v>3665</v>
      </c>
      <c r="AU311" s="4" t="s">
        <v>3666</v>
      </c>
      <c r="AV311" s="4" t="s">
        <v>3667</v>
      </c>
      <c r="AW311" s="4" t="s">
        <v>10648</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13207</v>
      </c>
      <c r="B312" s="4" t="s">
        <v>112</v>
      </c>
      <c r="C312" s="35">
        <v>20241220</v>
      </c>
      <c r="D312" s="4" t="s">
        <v>12168</v>
      </c>
      <c r="E312" s="4" t="s">
        <v>13208</v>
      </c>
      <c r="F312" s="4" t="s">
        <v>5648</v>
      </c>
      <c r="G312" s="4" t="s">
        <v>116</v>
      </c>
      <c r="H312" s="4" t="s">
        <v>4177</v>
      </c>
      <c r="I312" s="4" t="s">
        <v>13209</v>
      </c>
      <c r="J312" s="35">
        <v>11456</v>
      </c>
      <c r="K312" s="11" t="s">
        <v>112</v>
      </c>
      <c r="L312" s="4" t="s">
        <v>122</v>
      </c>
      <c r="M312" s="4" t="s">
        <v>122</v>
      </c>
      <c r="N312" s="4" t="s">
        <v>13210</v>
      </c>
      <c r="O312" s="4" t="s">
        <v>116</v>
      </c>
      <c r="P312" s="4" t="s">
        <v>126</v>
      </c>
      <c r="Q312" s="4" t="s">
        <v>112</v>
      </c>
      <c r="R312" s="35">
        <v>2016</v>
      </c>
      <c r="S312" s="4" t="s">
        <v>127</v>
      </c>
      <c r="T312" s="4" t="s">
        <v>10464</v>
      </c>
      <c r="U312" s="4" t="s">
        <v>10374</v>
      </c>
      <c r="V312" s="4" t="s">
        <v>10375</v>
      </c>
      <c r="W312" s="4" t="s">
        <v>131</v>
      </c>
      <c r="X312" s="4" t="s">
        <v>10376</v>
      </c>
      <c r="Y312" s="4" t="s">
        <v>10377</v>
      </c>
      <c r="Z312" s="4" t="s">
        <v>134</v>
      </c>
      <c r="AA312" s="4" t="s">
        <v>135</v>
      </c>
      <c r="AB312" s="4" t="s">
        <v>136</v>
      </c>
      <c r="AC312" s="4" t="s">
        <v>137</v>
      </c>
      <c r="AD312" s="4" t="s">
        <v>10378</v>
      </c>
      <c r="AE312" s="4" t="s">
        <v>140</v>
      </c>
      <c r="AF312" s="4" t="s">
        <v>116</v>
      </c>
      <c r="AG312" s="4" t="s">
        <v>13211</v>
      </c>
      <c r="AH312" s="4" t="s">
        <v>76</v>
      </c>
      <c r="AI312" s="4" t="s">
        <v>13212</v>
      </c>
      <c r="AJ312" s="4" t="s">
        <v>13213</v>
      </c>
      <c r="AK312" s="4" t="s">
        <v>13214</v>
      </c>
      <c r="AL312" s="4" t="s">
        <v>11758</v>
      </c>
      <c r="AM312" s="4" t="s">
        <v>13215</v>
      </c>
      <c r="AN312" s="4" t="s">
        <v>681</v>
      </c>
      <c r="AO312" s="4" t="s">
        <v>12410</v>
      </c>
      <c r="AP312" s="4" t="s">
        <v>12040</v>
      </c>
      <c r="AQ312" s="4" t="s">
        <v>13216</v>
      </c>
      <c r="AR312" s="4" t="s">
        <v>13217</v>
      </c>
      <c r="AS312" s="4" t="s">
        <v>9694</v>
      </c>
      <c r="AT312" s="4" t="s">
        <v>13218</v>
      </c>
      <c r="AU312" s="4" t="s">
        <v>282</v>
      </c>
      <c r="AV312" s="4" t="s">
        <v>13219</v>
      </c>
      <c r="AW312" s="4" t="s">
        <v>13220</v>
      </c>
      <c r="AX312" s="4" t="s">
        <v>13221</v>
      </c>
      <c r="AY312" s="4" t="s">
        <v>13222</v>
      </c>
      <c r="AZ312" s="4" t="s">
        <v>13223</v>
      </c>
      <c r="BA312" s="4" t="s">
        <v>11470</v>
      </c>
      <c r="BB312" s="4" t="s">
        <v>9785</v>
      </c>
      <c r="BC312" s="4" t="s">
        <v>13224</v>
      </c>
      <c r="BD312" s="4" t="s">
        <v>3660</v>
      </c>
      <c r="BE312" s="4" t="s">
        <v>3661</v>
      </c>
      <c r="BF312" s="4" t="s">
        <v>3662</v>
      </c>
      <c r="BG312" s="4" t="s">
        <v>5431</v>
      </c>
      <c r="BH312" s="4" t="s">
        <v>3664</v>
      </c>
      <c r="BI312" s="4" t="s">
        <v>3665</v>
      </c>
      <c r="BJ312" s="4" t="s">
        <v>3666</v>
      </c>
      <c r="BK312" s="4" t="s">
        <v>3667</v>
      </c>
      <c r="BL312" s="4" t="s">
        <v>10648</v>
      </c>
      <c r="BM312" s="4" t="s">
        <v>116</v>
      </c>
      <c r="BN312" s="4" t="s">
        <v>116</v>
      </c>
      <c r="BO312" s="4" t="s">
        <v>116</v>
      </c>
      <c r="BP312" s="4" t="s">
        <v>116</v>
      </c>
      <c r="BQ312" s="4" t="s">
        <v>116</v>
      </c>
    </row>
    <row r="313" spans="1:69" ht="15" x14ac:dyDescent="0.2">
      <c r="A313" s="4" t="s">
        <v>13225</v>
      </c>
      <c r="B313" s="4" t="s">
        <v>112</v>
      </c>
      <c r="C313" s="35">
        <v>20241220</v>
      </c>
      <c r="D313" s="4" t="s">
        <v>13226</v>
      </c>
      <c r="E313" s="4" t="s">
        <v>13227</v>
      </c>
      <c r="F313" s="4" t="s">
        <v>6304</v>
      </c>
      <c r="G313" s="4" t="s">
        <v>116</v>
      </c>
      <c r="H313" s="4" t="s">
        <v>6305</v>
      </c>
      <c r="I313" s="4" t="s">
        <v>13228</v>
      </c>
      <c r="J313" s="35">
        <v>20159</v>
      </c>
      <c r="K313" s="11" t="s">
        <v>112</v>
      </c>
      <c r="L313" s="4" t="s">
        <v>122</v>
      </c>
      <c r="M313" s="4" t="s">
        <v>122</v>
      </c>
      <c r="N313" s="4" t="s">
        <v>13229</v>
      </c>
      <c r="O313" s="4" t="s">
        <v>116</v>
      </c>
      <c r="P313" s="4" t="s">
        <v>126</v>
      </c>
      <c r="Q313" s="4" t="s">
        <v>112</v>
      </c>
      <c r="R313" s="35">
        <v>2016</v>
      </c>
      <c r="S313" s="4" t="s">
        <v>127</v>
      </c>
      <c r="T313" s="4" t="s">
        <v>10464</v>
      </c>
      <c r="U313" s="4" t="s">
        <v>10374</v>
      </c>
      <c r="V313" s="4" t="s">
        <v>10375</v>
      </c>
      <c r="W313" s="4" t="s">
        <v>131</v>
      </c>
      <c r="X313" s="4" t="s">
        <v>10376</v>
      </c>
      <c r="Y313" s="4" t="s">
        <v>10377</v>
      </c>
      <c r="Z313" s="4" t="s">
        <v>134</v>
      </c>
      <c r="AA313" s="4" t="s">
        <v>135</v>
      </c>
      <c r="AB313" s="4" t="s">
        <v>136</v>
      </c>
      <c r="AC313" s="4" t="s">
        <v>137</v>
      </c>
      <c r="AD313" s="4" t="s">
        <v>10378</v>
      </c>
      <c r="AE313" s="4" t="s">
        <v>140</v>
      </c>
      <c r="AF313" s="4" t="s">
        <v>116</v>
      </c>
      <c r="AG313" s="4" t="s">
        <v>13230</v>
      </c>
      <c r="AH313" s="4" t="s">
        <v>76</v>
      </c>
      <c r="AI313" s="4" t="s">
        <v>13231</v>
      </c>
      <c r="AJ313" s="4" t="s">
        <v>2194</v>
      </c>
      <c r="AK313" s="4" t="s">
        <v>8159</v>
      </c>
      <c r="AL313" s="4" t="s">
        <v>4301</v>
      </c>
      <c r="AM313" s="4" t="s">
        <v>681</v>
      </c>
      <c r="AN313" s="4" t="s">
        <v>4284</v>
      </c>
      <c r="AO313" s="4" t="s">
        <v>6490</v>
      </c>
      <c r="AP313" s="4" t="s">
        <v>13232</v>
      </c>
      <c r="AQ313" s="4" t="s">
        <v>13233</v>
      </c>
      <c r="AR313" s="4" t="s">
        <v>3660</v>
      </c>
      <c r="AS313" s="4" t="s">
        <v>3661</v>
      </c>
      <c r="AT313" s="4" t="s">
        <v>3662</v>
      </c>
      <c r="AU313" s="4" t="s">
        <v>5431</v>
      </c>
      <c r="AV313" s="4" t="s">
        <v>3664</v>
      </c>
      <c r="AW313" s="4" t="s">
        <v>5432</v>
      </c>
      <c r="AX313" s="4" t="s">
        <v>3665</v>
      </c>
      <c r="AY313" s="4" t="s">
        <v>3666</v>
      </c>
      <c r="AZ313" s="4" t="s">
        <v>3667</v>
      </c>
      <c r="BA313" s="4" t="s">
        <v>13234</v>
      </c>
      <c r="BB313" s="4" t="s">
        <v>13235</v>
      </c>
      <c r="BC313" s="4" t="s">
        <v>13236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13237</v>
      </c>
      <c r="B314" s="4" t="s">
        <v>112</v>
      </c>
      <c r="C314" s="35">
        <v>20241220</v>
      </c>
      <c r="D314" s="4" t="s">
        <v>8997</v>
      </c>
      <c r="E314" s="4" t="s">
        <v>13238</v>
      </c>
      <c r="F314" s="4" t="s">
        <v>13239</v>
      </c>
      <c r="G314" s="4" t="s">
        <v>116</v>
      </c>
      <c r="H314" s="4" t="s">
        <v>9001</v>
      </c>
      <c r="I314" s="4" t="s">
        <v>13240</v>
      </c>
      <c r="J314" s="35">
        <v>20052</v>
      </c>
      <c r="K314" s="11" t="s">
        <v>112</v>
      </c>
      <c r="L314" s="4" t="s">
        <v>122</v>
      </c>
      <c r="M314" s="4" t="s">
        <v>122</v>
      </c>
      <c r="N314" s="4" t="s">
        <v>13241</v>
      </c>
      <c r="O314" s="4" t="s">
        <v>116</v>
      </c>
      <c r="P314" s="4" t="s">
        <v>126</v>
      </c>
      <c r="Q314" s="4" t="s">
        <v>112</v>
      </c>
      <c r="R314" s="35">
        <v>2016</v>
      </c>
      <c r="S314" s="4" t="s">
        <v>127</v>
      </c>
      <c r="T314" s="4" t="s">
        <v>10464</v>
      </c>
      <c r="U314" s="4" t="s">
        <v>10374</v>
      </c>
      <c r="V314" s="4" t="s">
        <v>10375</v>
      </c>
      <c r="W314" s="4" t="s">
        <v>131</v>
      </c>
      <c r="X314" s="4" t="s">
        <v>10376</v>
      </c>
      <c r="Y314" s="4" t="s">
        <v>10377</v>
      </c>
      <c r="Z314" s="4" t="s">
        <v>134</v>
      </c>
      <c r="AA314" s="4" t="s">
        <v>135</v>
      </c>
      <c r="AB314" s="4" t="s">
        <v>136</v>
      </c>
      <c r="AC314" s="4" t="s">
        <v>137</v>
      </c>
      <c r="AD314" s="4" t="s">
        <v>10378</v>
      </c>
      <c r="AE314" s="4" t="s">
        <v>140</v>
      </c>
      <c r="AF314" s="4" t="s">
        <v>116</v>
      </c>
      <c r="AG314" s="4" t="s">
        <v>13242</v>
      </c>
      <c r="AH314" s="4" t="s">
        <v>76</v>
      </c>
      <c r="AI314" s="4" t="s">
        <v>13243</v>
      </c>
      <c r="AJ314" s="4" t="s">
        <v>3660</v>
      </c>
      <c r="AK314" s="4" t="s">
        <v>3661</v>
      </c>
      <c r="AL314" s="4" t="s">
        <v>3662</v>
      </c>
      <c r="AM314" s="4" t="s">
        <v>3663</v>
      </c>
      <c r="AN314" s="4" t="s">
        <v>3664</v>
      </c>
      <c r="AO314" s="4" t="s">
        <v>5432</v>
      </c>
      <c r="AP314" s="4" t="s">
        <v>3665</v>
      </c>
      <c r="AQ314" s="4" t="s">
        <v>3666</v>
      </c>
      <c r="AR314" s="4" t="s">
        <v>3667</v>
      </c>
      <c r="AS314" s="4" t="s">
        <v>13244</v>
      </c>
      <c r="AT314" s="4" t="s">
        <v>116</v>
      </c>
      <c r="AU314" s="4" t="s">
        <v>116</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13245</v>
      </c>
      <c r="B315" s="4" t="s">
        <v>112</v>
      </c>
      <c r="C315" s="35">
        <v>20241220</v>
      </c>
      <c r="D315" s="4" t="s">
        <v>1889</v>
      </c>
      <c r="E315" s="4" t="s">
        <v>13246</v>
      </c>
      <c r="F315" s="4" t="s">
        <v>13247</v>
      </c>
      <c r="G315" s="4" t="s">
        <v>116</v>
      </c>
      <c r="H315" s="4" t="s">
        <v>13248</v>
      </c>
      <c r="I315" s="4" t="s">
        <v>13249</v>
      </c>
      <c r="J315" s="35">
        <v>14355</v>
      </c>
      <c r="K315" s="11" t="s">
        <v>112</v>
      </c>
      <c r="L315" s="4" t="s">
        <v>122</v>
      </c>
      <c r="M315" s="4" t="s">
        <v>122</v>
      </c>
      <c r="N315" s="4" t="s">
        <v>13250</v>
      </c>
      <c r="O315" s="4" t="s">
        <v>116</v>
      </c>
      <c r="P315" s="4" t="s">
        <v>126</v>
      </c>
      <c r="Q315" s="4" t="s">
        <v>112</v>
      </c>
      <c r="R315" s="35">
        <v>2016</v>
      </c>
      <c r="S315" s="4" t="s">
        <v>127</v>
      </c>
      <c r="T315" s="4" t="s">
        <v>10464</v>
      </c>
      <c r="U315" s="4" t="s">
        <v>10374</v>
      </c>
      <c r="V315" s="4" t="s">
        <v>10375</v>
      </c>
      <c r="W315" s="4" t="s">
        <v>131</v>
      </c>
      <c r="X315" s="4" t="s">
        <v>10376</v>
      </c>
      <c r="Y315" s="4" t="s">
        <v>10377</v>
      </c>
      <c r="Z315" s="4" t="s">
        <v>134</v>
      </c>
      <c r="AA315" s="4" t="s">
        <v>135</v>
      </c>
      <c r="AB315" s="4" t="s">
        <v>136</v>
      </c>
      <c r="AC315" s="4" t="s">
        <v>137</v>
      </c>
      <c r="AD315" s="4" t="s">
        <v>10378</v>
      </c>
      <c r="AE315" s="4" t="s">
        <v>140</v>
      </c>
      <c r="AF315" s="4" t="s">
        <v>116</v>
      </c>
      <c r="AG315" s="4" t="s">
        <v>13251</v>
      </c>
      <c r="AH315" s="4" t="s">
        <v>76</v>
      </c>
      <c r="AI315" s="4" t="s">
        <v>12849</v>
      </c>
      <c r="AJ315" s="4" t="s">
        <v>2727</v>
      </c>
      <c r="AK315" s="4" t="s">
        <v>6722</v>
      </c>
      <c r="AL315" s="4" t="s">
        <v>7646</v>
      </c>
      <c r="AM315" s="4" t="s">
        <v>1834</v>
      </c>
      <c r="AN315" s="4" t="s">
        <v>282</v>
      </c>
      <c r="AO315" s="4" t="s">
        <v>13252</v>
      </c>
      <c r="AP315" s="4" t="s">
        <v>4610</v>
      </c>
      <c r="AQ315" s="4" t="s">
        <v>13253</v>
      </c>
      <c r="AR315" s="4" t="s">
        <v>13175</v>
      </c>
      <c r="AS315" s="4" t="s">
        <v>1035</v>
      </c>
      <c r="AT315" s="4" t="s">
        <v>2650</v>
      </c>
      <c r="AU315" s="4" t="s">
        <v>3660</v>
      </c>
      <c r="AV315" s="4" t="s">
        <v>3661</v>
      </c>
      <c r="AW315" s="4" t="s">
        <v>3662</v>
      </c>
      <c r="AX315" s="4" t="s">
        <v>3663</v>
      </c>
      <c r="AY315" s="4" t="s">
        <v>3664</v>
      </c>
      <c r="AZ315" s="4" t="s">
        <v>5432</v>
      </c>
      <c r="BA315" s="4" t="s">
        <v>3666</v>
      </c>
      <c r="BB315" s="4" t="s">
        <v>3667</v>
      </c>
      <c r="BC315" s="4" t="s">
        <v>567</v>
      </c>
      <c r="BD315" s="4" t="s">
        <v>2654</v>
      </c>
      <c r="BE315" s="4" t="s">
        <v>13254</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13255</v>
      </c>
      <c r="B316" s="4" t="s">
        <v>112</v>
      </c>
      <c r="C316" s="35">
        <v>20241220</v>
      </c>
      <c r="D316" s="4" t="s">
        <v>13256</v>
      </c>
      <c r="E316" s="4" t="s">
        <v>13257</v>
      </c>
      <c r="F316" s="4" t="s">
        <v>358</v>
      </c>
      <c r="G316" s="4" t="s">
        <v>116</v>
      </c>
      <c r="H316" s="4" t="s">
        <v>359</v>
      </c>
      <c r="I316" s="4" t="s">
        <v>13258</v>
      </c>
      <c r="J316" s="35">
        <v>15300</v>
      </c>
      <c r="K316" s="11" t="s">
        <v>112</v>
      </c>
      <c r="L316" s="4" t="s">
        <v>122</v>
      </c>
      <c r="M316" s="4" t="s">
        <v>122</v>
      </c>
      <c r="N316" s="4" t="s">
        <v>13259</v>
      </c>
      <c r="O316" s="4" t="s">
        <v>116</v>
      </c>
      <c r="P316" s="4" t="s">
        <v>126</v>
      </c>
      <c r="Q316" s="4" t="s">
        <v>112</v>
      </c>
      <c r="R316" s="35">
        <v>2016</v>
      </c>
      <c r="S316" s="4" t="s">
        <v>127</v>
      </c>
      <c r="T316" s="4" t="s">
        <v>10464</v>
      </c>
      <c r="U316" s="4" t="s">
        <v>10374</v>
      </c>
      <c r="V316" s="4" t="s">
        <v>10375</v>
      </c>
      <c r="W316" s="4" t="s">
        <v>131</v>
      </c>
      <c r="X316" s="4" t="s">
        <v>10376</v>
      </c>
      <c r="Y316" s="4" t="s">
        <v>10377</v>
      </c>
      <c r="Z316" s="4" t="s">
        <v>134</v>
      </c>
      <c r="AA316" s="4" t="s">
        <v>135</v>
      </c>
      <c r="AB316" s="4" t="s">
        <v>136</v>
      </c>
      <c r="AC316" s="4" t="s">
        <v>137</v>
      </c>
      <c r="AD316" s="4" t="s">
        <v>10378</v>
      </c>
      <c r="AE316" s="4" t="s">
        <v>140</v>
      </c>
      <c r="AF316" s="4" t="s">
        <v>116</v>
      </c>
      <c r="AG316" s="4" t="s">
        <v>13260</v>
      </c>
      <c r="AH316" s="4" t="s">
        <v>76</v>
      </c>
      <c r="AI316" s="4" t="s">
        <v>4492</v>
      </c>
      <c r="AJ316" s="4" t="s">
        <v>2827</v>
      </c>
      <c r="AK316" s="4" t="s">
        <v>2136</v>
      </c>
      <c r="AL316" s="4" t="s">
        <v>7200</v>
      </c>
      <c r="AM316" s="4" t="s">
        <v>3660</v>
      </c>
      <c r="AN316" s="4" t="s">
        <v>3661</v>
      </c>
      <c r="AO316" s="4" t="s">
        <v>3662</v>
      </c>
      <c r="AP316" s="4" t="s">
        <v>3663</v>
      </c>
      <c r="AQ316" s="4" t="s">
        <v>3664</v>
      </c>
      <c r="AR316" s="4" t="s">
        <v>5432</v>
      </c>
      <c r="AS316" s="4" t="s">
        <v>3666</v>
      </c>
      <c r="AT316" s="4" t="s">
        <v>3667</v>
      </c>
      <c r="AU316" s="4" t="s">
        <v>7201</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13261</v>
      </c>
      <c r="B317" s="4" t="s">
        <v>112</v>
      </c>
      <c r="C317" s="35">
        <v>20241220</v>
      </c>
      <c r="D317" s="4" t="s">
        <v>6150</v>
      </c>
      <c r="E317" s="4" t="s">
        <v>13262</v>
      </c>
      <c r="F317" s="4" t="s">
        <v>572</v>
      </c>
      <c r="G317" s="4" t="s">
        <v>116</v>
      </c>
      <c r="H317" s="4" t="s">
        <v>573</v>
      </c>
      <c r="I317" s="4" t="s">
        <v>13263</v>
      </c>
      <c r="J317" s="35">
        <v>24622</v>
      </c>
      <c r="K317" s="11" t="s">
        <v>112</v>
      </c>
      <c r="L317" s="4" t="s">
        <v>122</v>
      </c>
      <c r="M317" s="4" t="s">
        <v>122</v>
      </c>
      <c r="N317" s="4" t="s">
        <v>13264</v>
      </c>
      <c r="O317" s="4" t="s">
        <v>116</v>
      </c>
      <c r="P317" s="4" t="s">
        <v>126</v>
      </c>
      <c r="Q317" s="4" t="s">
        <v>112</v>
      </c>
      <c r="R317" s="35">
        <v>2016</v>
      </c>
      <c r="S317" s="4" t="s">
        <v>127</v>
      </c>
      <c r="T317" s="4" t="s">
        <v>11084</v>
      </c>
      <c r="U317" s="4" t="s">
        <v>10374</v>
      </c>
      <c r="V317" s="4" t="s">
        <v>10375</v>
      </c>
      <c r="W317" s="4" t="s">
        <v>131</v>
      </c>
      <c r="X317" s="4" t="s">
        <v>10376</v>
      </c>
      <c r="Y317" s="4" t="s">
        <v>10377</v>
      </c>
      <c r="Z317" s="4" t="s">
        <v>134</v>
      </c>
      <c r="AA317" s="4" t="s">
        <v>135</v>
      </c>
      <c r="AB317" s="4" t="s">
        <v>136</v>
      </c>
      <c r="AC317" s="4" t="s">
        <v>137</v>
      </c>
      <c r="AD317" s="4" t="s">
        <v>10378</v>
      </c>
      <c r="AE317" s="4" t="s">
        <v>140</v>
      </c>
      <c r="AF317" s="4" t="s">
        <v>116</v>
      </c>
      <c r="AG317" s="4" t="s">
        <v>13265</v>
      </c>
      <c r="AH317" s="4" t="s">
        <v>76</v>
      </c>
      <c r="AI317" s="4" t="s">
        <v>5442</v>
      </c>
      <c r="AJ317" s="4" t="s">
        <v>6155</v>
      </c>
      <c r="AK317" s="4" t="s">
        <v>6156</v>
      </c>
      <c r="AL317" s="4" t="s">
        <v>6157</v>
      </c>
      <c r="AM317" s="4" t="s">
        <v>6159</v>
      </c>
      <c r="AN317" s="4" t="s">
        <v>6160</v>
      </c>
      <c r="AO317" s="4" t="s">
        <v>4029</v>
      </c>
      <c r="AP317" s="4" t="s">
        <v>6161</v>
      </c>
      <c r="AQ317" s="4" t="s">
        <v>3660</v>
      </c>
      <c r="AR317" s="4" t="s">
        <v>3661</v>
      </c>
      <c r="AS317" s="4" t="s">
        <v>3662</v>
      </c>
      <c r="AT317" s="4" t="s">
        <v>3663</v>
      </c>
      <c r="AU317" s="4" t="s">
        <v>3664</v>
      </c>
      <c r="AV317" s="4" t="s">
        <v>5432</v>
      </c>
      <c r="AW317" s="4" t="s">
        <v>3666</v>
      </c>
      <c r="AX317" s="4" t="s">
        <v>3667</v>
      </c>
      <c r="AY317" s="4" t="s">
        <v>6162</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13266</v>
      </c>
      <c r="B318" s="4" t="s">
        <v>112</v>
      </c>
      <c r="C318" s="35">
        <v>20241220</v>
      </c>
      <c r="D318" s="4" t="s">
        <v>13267</v>
      </c>
      <c r="E318" s="4" t="s">
        <v>116</v>
      </c>
      <c r="F318" s="4" t="s">
        <v>13268</v>
      </c>
      <c r="G318" s="4" t="s">
        <v>116</v>
      </c>
      <c r="H318" s="4" t="s">
        <v>6245</v>
      </c>
      <c r="I318" s="4" t="s">
        <v>13269</v>
      </c>
      <c r="J318" s="35">
        <v>35242</v>
      </c>
      <c r="K318" s="11" t="s">
        <v>112</v>
      </c>
      <c r="L318" s="4" t="s">
        <v>122</v>
      </c>
      <c r="M318" s="4" t="s">
        <v>122</v>
      </c>
      <c r="N318" s="4" t="s">
        <v>13270</v>
      </c>
      <c r="O318" s="4" t="s">
        <v>116</v>
      </c>
      <c r="P318" s="4" t="s">
        <v>126</v>
      </c>
      <c r="Q318" s="4" t="s">
        <v>112</v>
      </c>
      <c r="R318" s="35">
        <v>2016</v>
      </c>
      <c r="S318" s="4" t="s">
        <v>127</v>
      </c>
      <c r="T318" s="4" t="s">
        <v>13271</v>
      </c>
      <c r="U318" s="4" t="s">
        <v>10374</v>
      </c>
      <c r="V318" s="4" t="s">
        <v>10375</v>
      </c>
      <c r="W318" s="4" t="s">
        <v>131</v>
      </c>
      <c r="X318" s="4" t="s">
        <v>10376</v>
      </c>
      <c r="Y318" s="4" t="s">
        <v>10377</v>
      </c>
      <c r="Z318" s="4" t="s">
        <v>134</v>
      </c>
      <c r="AA318" s="4" t="s">
        <v>135</v>
      </c>
      <c r="AB318" s="4" t="s">
        <v>136</v>
      </c>
      <c r="AC318" s="4" t="s">
        <v>137</v>
      </c>
      <c r="AD318" s="4" t="s">
        <v>10378</v>
      </c>
      <c r="AE318" s="4" t="s">
        <v>140</v>
      </c>
      <c r="AF318" s="4" t="s">
        <v>116</v>
      </c>
      <c r="AG318" s="4" t="s">
        <v>13272</v>
      </c>
      <c r="AH318" s="4" t="s">
        <v>76</v>
      </c>
      <c r="AI318" s="4" t="s">
        <v>12680</v>
      </c>
      <c r="AJ318" s="4" t="s">
        <v>10093</v>
      </c>
      <c r="AK318" s="4" t="s">
        <v>10094</v>
      </c>
      <c r="AL318" s="4" t="s">
        <v>2004</v>
      </c>
      <c r="AM318" s="4" t="s">
        <v>2004</v>
      </c>
      <c r="AN318" s="4" t="s">
        <v>12681</v>
      </c>
      <c r="AO318" s="4" t="s">
        <v>4681</v>
      </c>
      <c r="AP318" s="4" t="s">
        <v>2195</v>
      </c>
      <c r="AQ318" s="4" t="s">
        <v>13273</v>
      </c>
      <c r="AR318" s="4" t="s">
        <v>12683</v>
      </c>
      <c r="AS318" s="4" t="s">
        <v>12684</v>
      </c>
      <c r="AT318" s="4" t="s">
        <v>12685</v>
      </c>
      <c r="AU318" s="4" t="s">
        <v>4026</v>
      </c>
      <c r="AV318" s="4" t="s">
        <v>12686</v>
      </c>
      <c r="AW318" s="4" t="s">
        <v>4197</v>
      </c>
      <c r="AX318" s="4" t="s">
        <v>12687</v>
      </c>
      <c r="AY318" s="4" t="s">
        <v>9980</v>
      </c>
      <c r="AZ318" s="4" t="s">
        <v>12688</v>
      </c>
      <c r="BA318" s="4" t="s">
        <v>12689</v>
      </c>
      <c r="BB318" s="4" t="s">
        <v>12690</v>
      </c>
      <c r="BC318" s="4" t="s">
        <v>12691</v>
      </c>
      <c r="BD318" s="4" t="s">
        <v>4029</v>
      </c>
      <c r="BE318" s="4" t="s">
        <v>6261</v>
      </c>
      <c r="BF318" s="4" t="s">
        <v>6262</v>
      </c>
      <c r="BG318" s="4" t="s">
        <v>12692</v>
      </c>
      <c r="BH318" s="4" t="s">
        <v>12693</v>
      </c>
      <c r="BI318" s="4" t="s">
        <v>13274</v>
      </c>
      <c r="BJ318" s="4" t="s">
        <v>13275</v>
      </c>
      <c r="BK318" s="4" t="s">
        <v>116</v>
      </c>
      <c r="BL318" s="4" t="s">
        <v>116</v>
      </c>
      <c r="BM318" s="4" t="s">
        <v>116</v>
      </c>
      <c r="BN318" s="4" t="s">
        <v>116</v>
      </c>
      <c r="BO318" s="4" t="s">
        <v>116</v>
      </c>
      <c r="BP318" s="4" t="s">
        <v>116</v>
      </c>
      <c r="BQ318" s="4" t="s">
        <v>116</v>
      </c>
    </row>
    <row r="319" spans="1:69" ht="15" x14ac:dyDescent="0.2">
      <c r="A319" s="4" t="s">
        <v>13276</v>
      </c>
      <c r="B319" s="4" t="s">
        <v>112</v>
      </c>
      <c r="C319" s="35">
        <v>20241220</v>
      </c>
      <c r="D319" s="4" t="s">
        <v>13277</v>
      </c>
      <c r="E319" s="4" t="s">
        <v>116</v>
      </c>
      <c r="F319" s="4" t="s">
        <v>13268</v>
      </c>
      <c r="G319" s="4" t="s">
        <v>116</v>
      </c>
      <c r="H319" s="4" t="s">
        <v>6245</v>
      </c>
      <c r="I319" s="4" t="s">
        <v>13278</v>
      </c>
      <c r="J319" s="35">
        <v>5951</v>
      </c>
      <c r="K319" s="11" t="s">
        <v>112</v>
      </c>
      <c r="L319" s="4" t="s">
        <v>122</v>
      </c>
      <c r="M319" s="4" t="s">
        <v>122</v>
      </c>
      <c r="N319" s="4" t="s">
        <v>13279</v>
      </c>
      <c r="O319" s="4" t="s">
        <v>116</v>
      </c>
      <c r="P319" s="4" t="s">
        <v>126</v>
      </c>
      <c r="Q319" s="4" t="s">
        <v>112</v>
      </c>
      <c r="R319" s="35">
        <v>2016</v>
      </c>
      <c r="S319" s="4" t="s">
        <v>127</v>
      </c>
      <c r="T319" s="4" t="s">
        <v>13271</v>
      </c>
      <c r="U319" s="4" t="s">
        <v>10374</v>
      </c>
      <c r="V319" s="4" t="s">
        <v>10375</v>
      </c>
      <c r="W319" s="4" t="s">
        <v>131</v>
      </c>
      <c r="X319" s="4" t="s">
        <v>10376</v>
      </c>
      <c r="Y319" s="4" t="s">
        <v>10377</v>
      </c>
      <c r="Z319" s="4" t="s">
        <v>134</v>
      </c>
      <c r="AA319" s="4" t="s">
        <v>135</v>
      </c>
      <c r="AB319" s="4" t="s">
        <v>136</v>
      </c>
      <c r="AC319" s="4" t="s">
        <v>137</v>
      </c>
      <c r="AD319" s="4" t="s">
        <v>10378</v>
      </c>
      <c r="AE319" s="4" t="s">
        <v>140</v>
      </c>
      <c r="AF319" s="4" t="s">
        <v>116</v>
      </c>
      <c r="AG319" s="4" t="s">
        <v>13280</v>
      </c>
      <c r="AH319" s="4" t="s">
        <v>76</v>
      </c>
      <c r="AI319" s="4" t="s">
        <v>9185</v>
      </c>
      <c r="AJ319" s="4" t="s">
        <v>1069</v>
      </c>
      <c r="AK319" s="4" t="s">
        <v>6206</v>
      </c>
      <c r="AL319" s="4" t="s">
        <v>9187</v>
      </c>
      <c r="AM319" s="4" t="s">
        <v>9188</v>
      </c>
      <c r="AN319" s="4" t="s">
        <v>9189</v>
      </c>
      <c r="AO319" s="4" t="s">
        <v>9191</v>
      </c>
      <c r="AP319" s="4" t="s">
        <v>4199</v>
      </c>
      <c r="AQ319" s="4" t="s">
        <v>3660</v>
      </c>
      <c r="AR319" s="4" t="s">
        <v>3661</v>
      </c>
      <c r="AS319" s="4" t="s">
        <v>3662</v>
      </c>
      <c r="AT319" s="4" t="s">
        <v>3663</v>
      </c>
      <c r="AU319" s="4" t="s">
        <v>3664</v>
      </c>
      <c r="AV319" s="4" t="s">
        <v>9192</v>
      </c>
      <c r="AW319" s="4" t="s">
        <v>5432</v>
      </c>
      <c r="AX319" s="4" t="s">
        <v>3666</v>
      </c>
      <c r="AY319" s="4" t="s">
        <v>3667</v>
      </c>
      <c r="AZ319" s="4" t="s">
        <v>9193</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13281</v>
      </c>
      <c r="B320" s="4" t="s">
        <v>112</v>
      </c>
      <c r="C320" s="35">
        <v>20241220</v>
      </c>
      <c r="D320" s="4" t="s">
        <v>13282</v>
      </c>
      <c r="E320" s="4" t="s">
        <v>13283</v>
      </c>
      <c r="F320" s="4" t="s">
        <v>3773</v>
      </c>
      <c r="G320" s="4" t="s">
        <v>116</v>
      </c>
      <c r="H320" s="4" t="s">
        <v>3774</v>
      </c>
      <c r="I320" s="4" t="s">
        <v>13284</v>
      </c>
      <c r="J320" s="35">
        <v>32555</v>
      </c>
      <c r="K320" s="11" t="s">
        <v>112</v>
      </c>
      <c r="L320" s="4" t="s">
        <v>122</v>
      </c>
      <c r="M320" s="4" t="s">
        <v>122</v>
      </c>
      <c r="N320" s="4" t="s">
        <v>13285</v>
      </c>
      <c r="O320" s="4" t="s">
        <v>116</v>
      </c>
      <c r="P320" s="4" t="s">
        <v>126</v>
      </c>
      <c r="Q320" s="4" t="s">
        <v>112</v>
      </c>
      <c r="R320" s="35">
        <v>2015</v>
      </c>
      <c r="S320" s="4" t="s">
        <v>127</v>
      </c>
      <c r="T320" s="4" t="s">
        <v>10373</v>
      </c>
      <c r="U320" s="4" t="s">
        <v>10374</v>
      </c>
      <c r="V320" s="4" t="s">
        <v>10375</v>
      </c>
      <c r="W320" s="4" t="s">
        <v>131</v>
      </c>
      <c r="X320" s="4" t="s">
        <v>10376</v>
      </c>
      <c r="Y320" s="4" t="s">
        <v>10377</v>
      </c>
      <c r="Z320" s="4" t="s">
        <v>134</v>
      </c>
      <c r="AA320" s="4" t="s">
        <v>135</v>
      </c>
      <c r="AB320" s="4" t="s">
        <v>136</v>
      </c>
      <c r="AC320" s="4" t="s">
        <v>137</v>
      </c>
      <c r="AD320" s="4" t="s">
        <v>10378</v>
      </c>
      <c r="AE320" s="4" t="s">
        <v>140</v>
      </c>
      <c r="AF320" s="4" t="s">
        <v>116</v>
      </c>
      <c r="AG320" s="4" t="s">
        <v>13286</v>
      </c>
      <c r="AH320" s="4" t="s">
        <v>76</v>
      </c>
      <c r="AI320" s="4" t="s">
        <v>116</v>
      </c>
      <c r="AJ320" s="4" t="s">
        <v>116</v>
      </c>
      <c r="AK320" s="4" t="s">
        <v>116</v>
      </c>
      <c r="AL320" s="4" t="s">
        <v>116</v>
      </c>
      <c r="AM320" s="4" t="s">
        <v>116</v>
      </c>
      <c r="AN320" s="4" t="s">
        <v>116</v>
      </c>
      <c r="AO320" s="4" t="s">
        <v>116</v>
      </c>
      <c r="AP320" s="4" t="s">
        <v>116</v>
      </c>
      <c r="AQ320" s="4" t="s">
        <v>116</v>
      </c>
      <c r="AR320" s="4" t="s">
        <v>116</v>
      </c>
      <c r="AS320" s="4" t="s">
        <v>116</v>
      </c>
      <c r="AT320" s="4" t="s">
        <v>116</v>
      </c>
      <c r="AU320" s="4" t="s">
        <v>116</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13287</v>
      </c>
      <c r="B321" s="4" t="s">
        <v>112</v>
      </c>
      <c r="C321" s="35">
        <v>20241220</v>
      </c>
      <c r="D321" s="4" t="s">
        <v>8546</v>
      </c>
      <c r="E321" s="4" t="s">
        <v>13288</v>
      </c>
      <c r="F321" s="4" t="s">
        <v>12248</v>
      </c>
      <c r="G321" s="4" t="s">
        <v>116</v>
      </c>
      <c r="H321" s="4" t="s">
        <v>12249</v>
      </c>
      <c r="I321" s="4" t="s">
        <v>13289</v>
      </c>
      <c r="J321" s="35">
        <v>120227</v>
      </c>
      <c r="K321" s="11" t="s">
        <v>112</v>
      </c>
      <c r="L321" s="4" t="s">
        <v>122</v>
      </c>
      <c r="M321" s="4" t="s">
        <v>122</v>
      </c>
      <c r="N321" s="4" t="s">
        <v>13290</v>
      </c>
      <c r="O321" s="4" t="s">
        <v>116</v>
      </c>
      <c r="P321" s="4" t="s">
        <v>126</v>
      </c>
      <c r="Q321" s="4" t="s">
        <v>112</v>
      </c>
      <c r="R321" s="35">
        <v>2015</v>
      </c>
      <c r="S321" s="4" t="s">
        <v>127</v>
      </c>
      <c r="T321" s="4" t="s">
        <v>12252</v>
      </c>
      <c r="U321" s="4" t="s">
        <v>10374</v>
      </c>
      <c r="V321" s="4" t="s">
        <v>10375</v>
      </c>
      <c r="W321" s="4" t="s">
        <v>131</v>
      </c>
      <c r="X321" s="4" t="s">
        <v>10376</v>
      </c>
      <c r="Y321" s="4" t="s">
        <v>10377</v>
      </c>
      <c r="Z321" s="4" t="s">
        <v>134</v>
      </c>
      <c r="AA321" s="4" t="s">
        <v>135</v>
      </c>
      <c r="AB321" s="4" t="s">
        <v>136</v>
      </c>
      <c r="AC321" s="4" t="s">
        <v>137</v>
      </c>
      <c r="AD321" s="4" t="s">
        <v>10378</v>
      </c>
      <c r="AE321" s="4" t="s">
        <v>140</v>
      </c>
      <c r="AF321" s="4" t="s">
        <v>116</v>
      </c>
      <c r="AG321" s="4" t="s">
        <v>13291</v>
      </c>
      <c r="AH321" s="4" t="s">
        <v>76</v>
      </c>
      <c r="AI321" s="4" t="s">
        <v>13292</v>
      </c>
      <c r="AJ321" s="4" t="s">
        <v>13293</v>
      </c>
      <c r="AK321" s="35">
        <v>70</v>
      </c>
      <c r="AL321" s="4" t="s">
        <v>13294</v>
      </c>
      <c r="AM321" s="4" t="s">
        <v>6412</v>
      </c>
      <c r="AN321" s="4" t="s">
        <v>2029</v>
      </c>
      <c r="AO321" s="4" t="s">
        <v>4968</v>
      </c>
      <c r="AP321" s="4" t="s">
        <v>1526</v>
      </c>
      <c r="AQ321" s="4" t="s">
        <v>2030</v>
      </c>
      <c r="AR321" s="4" t="s">
        <v>6413</v>
      </c>
      <c r="AS321" s="4" t="s">
        <v>4969</v>
      </c>
      <c r="AT321" s="4" t="s">
        <v>2563</v>
      </c>
      <c r="AU321" s="4" t="s">
        <v>2564</v>
      </c>
      <c r="AV321" s="4" t="s">
        <v>6380</v>
      </c>
      <c r="AW321" s="4" t="s">
        <v>486</v>
      </c>
      <c r="AX321" s="4" t="s">
        <v>4972</v>
      </c>
      <c r="AY321" s="4" t="s">
        <v>4973</v>
      </c>
      <c r="AZ321" s="4" t="s">
        <v>1271</v>
      </c>
      <c r="BA321" s="4" t="s">
        <v>4974</v>
      </c>
      <c r="BB321" s="4" t="s">
        <v>6416</v>
      </c>
      <c r="BC321" s="4" t="s">
        <v>4975</v>
      </c>
      <c r="BD321" s="4" t="s">
        <v>6417</v>
      </c>
      <c r="BE321" s="4" t="s">
        <v>3805</v>
      </c>
      <c r="BF321" s="4" t="s">
        <v>1541</v>
      </c>
      <c r="BG321" s="4" t="s">
        <v>4977</v>
      </c>
      <c r="BH321" s="4" t="s">
        <v>6418</v>
      </c>
      <c r="BI321" s="35">
        <v>411</v>
      </c>
      <c r="BJ321" s="4" t="s">
        <v>1880</v>
      </c>
      <c r="BK321" s="4" t="s">
        <v>2566</v>
      </c>
      <c r="BL321" s="4" t="s">
        <v>116</v>
      </c>
      <c r="BM321" s="4" t="s">
        <v>116</v>
      </c>
      <c r="BN321" s="4" t="s">
        <v>116</v>
      </c>
      <c r="BO321" s="4" t="s">
        <v>116</v>
      </c>
      <c r="BP321" s="4" t="s">
        <v>116</v>
      </c>
      <c r="BQ321" s="4" t="s">
        <v>116</v>
      </c>
    </row>
    <row r="322" spans="1:69" ht="15" x14ac:dyDescent="0.2">
      <c r="A322" s="4" t="s">
        <v>13295</v>
      </c>
      <c r="B322" s="4" t="s">
        <v>112</v>
      </c>
      <c r="C322" s="35">
        <v>20241220</v>
      </c>
      <c r="D322" s="4" t="s">
        <v>7177</v>
      </c>
      <c r="E322" s="4" t="s">
        <v>13296</v>
      </c>
      <c r="F322" s="4" t="s">
        <v>13247</v>
      </c>
      <c r="G322" s="4" t="s">
        <v>116</v>
      </c>
      <c r="H322" s="4" t="s">
        <v>13248</v>
      </c>
      <c r="I322" s="4" t="s">
        <v>13297</v>
      </c>
      <c r="J322" s="35">
        <v>81952</v>
      </c>
      <c r="K322" s="11" t="s">
        <v>112</v>
      </c>
      <c r="L322" s="4" t="s">
        <v>122</v>
      </c>
      <c r="M322" s="4" t="s">
        <v>122</v>
      </c>
      <c r="N322" s="4" t="s">
        <v>13298</v>
      </c>
      <c r="O322" s="4" t="s">
        <v>116</v>
      </c>
      <c r="P322" s="4" t="s">
        <v>126</v>
      </c>
      <c r="Q322" s="4" t="s">
        <v>112</v>
      </c>
      <c r="R322" s="35">
        <v>2015</v>
      </c>
      <c r="S322" s="4" t="s">
        <v>127</v>
      </c>
      <c r="T322" s="4" t="s">
        <v>12252</v>
      </c>
      <c r="U322" s="4" t="s">
        <v>10374</v>
      </c>
      <c r="V322" s="4" t="s">
        <v>10375</v>
      </c>
      <c r="W322" s="4" t="s">
        <v>131</v>
      </c>
      <c r="X322" s="4" t="s">
        <v>10376</v>
      </c>
      <c r="Y322" s="4" t="s">
        <v>10377</v>
      </c>
      <c r="Z322" s="4" t="s">
        <v>134</v>
      </c>
      <c r="AA322" s="4" t="s">
        <v>135</v>
      </c>
      <c r="AB322" s="4" t="s">
        <v>136</v>
      </c>
      <c r="AC322" s="4" t="s">
        <v>137</v>
      </c>
      <c r="AD322" s="4" t="s">
        <v>10378</v>
      </c>
      <c r="AE322" s="4" t="s">
        <v>140</v>
      </c>
      <c r="AF322" s="4" t="s">
        <v>116</v>
      </c>
      <c r="AG322" s="4" t="s">
        <v>13299</v>
      </c>
      <c r="AH322" s="4" t="s">
        <v>76</v>
      </c>
      <c r="AI322" s="4" t="s">
        <v>3411</v>
      </c>
      <c r="AJ322" s="4" t="s">
        <v>3411</v>
      </c>
      <c r="AK322" s="4" t="s">
        <v>13300</v>
      </c>
      <c r="AL322" s="4" t="s">
        <v>1868</v>
      </c>
      <c r="AM322" s="4" t="s">
        <v>3413</v>
      </c>
      <c r="AN322" s="4" t="s">
        <v>5042</v>
      </c>
      <c r="AO322" s="4" t="s">
        <v>13301</v>
      </c>
      <c r="AP322" s="4" t="s">
        <v>13302</v>
      </c>
      <c r="AQ322" s="4" t="s">
        <v>13303</v>
      </c>
      <c r="AR322" s="4" t="s">
        <v>6159</v>
      </c>
      <c r="AS322" s="4" t="s">
        <v>5407</v>
      </c>
      <c r="AT322" s="4" t="s">
        <v>3660</v>
      </c>
      <c r="AU322" s="4" t="s">
        <v>3661</v>
      </c>
      <c r="AV322" s="4" t="s">
        <v>3662</v>
      </c>
      <c r="AW322" s="4" t="s">
        <v>5431</v>
      </c>
      <c r="AX322" s="4" t="s">
        <v>3664</v>
      </c>
      <c r="AY322" s="4" t="s">
        <v>3666</v>
      </c>
      <c r="AZ322" s="4" t="s">
        <v>3667</v>
      </c>
      <c r="BA322" s="4" t="s">
        <v>567</v>
      </c>
      <c r="BB322" s="4" t="s">
        <v>13304</v>
      </c>
      <c r="BC322" s="4" t="s">
        <v>10648</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13305</v>
      </c>
      <c r="B323" s="4" t="s">
        <v>112</v>
      </c>
      <c r="C323" s="35">
        <v>20241220</v>
      </c>
      <c r="D323" s="4" t="s">
        <v>12256</v>
      </c>
      <c r="E323" s="4" t="s">
        <v>13306</v>
      </c>
      <c r="F323" s="4" t="s">
        <v>560</v>
      </c>
      <c r="G323" s="4" t="s">
        <v>116</v>
      </c>
      <c r="H323" s="4" t="s">
        <v>561</v>
      </c>
      <c r="I323" s="4" t="s">
        <v>13307</v>
      </c>
      <c r="J323" s="35">
        <v>73737</v>
      </c>
      <c r="K323" s="11" t="s">
        <v>112</v>
      </c>
      <c r="L323" s="4" t="s">
        <v>122</v>
      </c>
      <c r="M323" s="4" t="s">
        <v>122</v>
      </c>
      <c r="N323" s="4" t="s">
        <v>13308</v>
      </c>
      <c r="O323" s="4" t="s">
        <v>116</v>
      </c>
      <c r="P323" s="4" t="s">
        <v>126</v>
      </c>
      <c r="Q323" s="4" t="s">
        <v>112</v>
      </c>
      <c r="R323" s="35">
        <v>2015</v>
      </c>
      <c r="S323" s="4" t="s">
        <v>127</v>
      </c>
      <c r="T323" s="4" t="s">
        <v>12252</v>
      </c>
      <c r="U323" s="4" t="s">
        <v>10374</v>
      </c>
      <c r="V323" s="4" t="s">
        <v>10375</v>
      </c>
      <c r="W323" s="4" t="s">
        <v>131</v>
      </c>
      <c r="X323" s="4" t="s">
        <v>10376</v>
      </c>
      <c r="Y323" s="4" t="s">
        <v>10377</v>
      </c>
      <c r="Z323" s="4" t="s">
        <v>134</v>
      </c>
      <c r="AA323" s="4" t="s">
        <v>135</v>
      </c>
      <c r="AB323" s="4" t="s">
        <v>136</v>
      </c>
      <c r="AC323" s="4" t="s">
        <v>137</v>
      </c>
      <c r="AD323" s="4" t="s">
        <v>10378</v>
      </c>
      <c r="AE323" s="4" t="s">
        <v>140</v>
      </c>
      <c r="AF323" s="4" t="s">
        <v>116</v>
      </c>
      <c r="AG323" s="4" t="s">
        <v>13309</v>
      </c>
      <c r="AH323" s="4" t="s">
        <v>76</v>
      </c>
      <c r="AI323" s="4" t="s">
        <v>116</v>
      </c>
      <c r="AJ323" s="4" t="s">
        <v>116</v>
      </c>
      <c r="AK323" s="4" t="s">
        <v>116</v>
      </c>
      <c r="AL323" s="4" t="s">
        <v>116</v>
      </c>
      <c r="AM323" s="4" t="s">
        <v>116</v>
      </c>
      <c r="AN323" s="4" t="s">
        <v>116</v>
      </c>
      <c r="AO323" s="4" t="s">
        <v>116</v>
      </c>
      <c r="AP323" s="4" t="s">
        <v>116</v>
      </c>
      <c r="AQ323" s="4" t="s">
        <v>116</v>
      </c>
      <c r="AR323" s="4" t="s">
        <v>116</v>
      </c>
      <c r="AS323" s="4" t="s">
        <v>116</v>
      </c>
      <c r="AT323" s="4" t="s">
        <v>116</v>
      </c>
      <c r="AU323" s="4" t="s">
        <v>116</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13310</v>
      </c>
      <c r="B324" s="4" t="s">
        <v>112</v>
      </c>
      <c r="C324" s="35">
        <v>20241220</v>
      </c>
      <c r="D324" s="4" t="s">
        <v>511</v>
      </c>
      <c r="E324" s="4" t="s">
        <v>13311</v>
      </c>
      <c r="F324" s="4" t="s">
        <v>13312</v>
      </c>
      <c r="G324" s="4" t="s">
        <v>116</v>
      </c>
      <c r="H324" s="4" t="s">
        <v>13313</v>
      </c>
      <c r="I324" s="4" t="s">
        <v>13314</v>
      </c>
      <c r="J324" s="35">
        <v>70240</v>
      </c>
      <c r="K324" s="11" t="s">
        <v>112</v>
      </c>
      <c r="L324" s="4" t="s">
        <v>122</v>
      </c>
      <c r="M324" s="4" t="s">
        <v>122</v>
      </c>
      <c r="N324" s="4" t="s">
        <v>13315</v>
      </c>
      <c r="O324" s="4" t="s">
        <v>116</v>
      </c>
      <c r="P324" s="4" t="s">
        <v>126</v>
      </c>
      <c r="Q324" s="4" t="s">
        <v>112</v>
      </c>
      <c r="R324" s="35">
        <v>2015</v>
      </c>
      <c r="S324" s="4" t="s">
        <v>127</v>
      </c>
      <c r="T324" s="4" t="s">
        <v>12252</v>
      </c>
      <c r="U324" s="4" t="s">
        <v>10374</v>
      </c>
      <c r="V324" s="4" t="s">
        <v>10375</v>
      </c>
      <c r="W324" s="4" t="s">
        <v>131</v>
      </c>
      <c r="X324" s="4" t="s">
        <v>10376</v>
      </c>
      <c r="Y324" s="4" t="s">
        <v>10377</v>
      </c>
      <c r="Z324" s="4" t="s">
        <v>134</v>
      </c>
      <c r="AA324" s="4" t="s">
        <v>135</v>
      </c>
      <c r="AB324" s="4" t="s">
        <v>136</v>
      </c>
      <c r="AC324" s="4" t="s">
        <v>137</v>
      </c>
      <c r="AD324" s="4" t="s">
        <v>10378</v>
      </c>
      <c r="AE324" s="4" t="s">
        <v>140</v>
      </c>
      <c r="AF324" s="4" t="s">
        <v>116</v>
      </c>
      <c r="AG324" s="4" t="s">
        <v>13316</v>
      </c>
      <c r="AH324" s="4" t="s">
        <v>76</v>
      </c>
      <c r="AI324" s="4" t="s">
        <v>116</v>
      </c>
      <c r="AJ324" s="4" t="s">
        <v>116</v>
      </c>
      <c r="AK324" s="4" t="s">
        <v>116</v>
      </c>
      <c r="AL324" s="4" t="s">
        <v>116</v>
      </c>
      <c r="AM324" s="4" t="s">
        <v>116</v>
      </c>
      <c r="AN324" s="4" t="s">
        <v>116</v>
      </c>
      <c r="AO324" s="4" t="s">
        <v>116</v>
      </c>
      <c r="AP324" s="4" t="s">
        <v>116</v>
      </c>
      <c r="AQ324" s="4" t="s">
        <v>116</v>
      </c>
      <c r="AR324" s="4" t="s">
        <v>116</v>
      </c>
      <c r="AS324" s="4" t="s">
        <v>116</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13317</v>
      </c>
      <c r="B325" s="4" t="s">
        <v>112</v>
      </c>
      <c r="C325" s="35">
        <v>20241220</v>
      </c>
      <c r="D325" s="4" t="s">
        <v>13318</v>
      </c>
      <c r="E325" s="4" t="s">
        <v>13319</v>
      </c>
      <c r="F325" s="4" t="s">
        <v>560</v>
      </c>
      <c r="G325" s="4" t="s">
        <v>116</v>
      </c>
      <c r="H325" s="4" t="s">
        <v>561</v>
      </c>
      <c r="I325" s="4" t="s">
        <v>13320</v>
      </c>
      <c r="J325" s="35">
        <v>70718</v>
      </c>
      <c r="K325" s="11" t="s">
        <v>112</v>
      </c>
      <c r="L325" s="4" t="s">
        <v>122</v>
      </c>
      <c r="M325" s="4" t="s">
        <v>122</v>
      </c>
      <c r="N325" s="4" t="s">
        <v>13321</v>
      </c>
      <c r="O325" s="4" t="s">
        <v>116</v>
      </c>
      <c r="P325" s="4" t="s">
        <v>126</v>
      </c>
      <c r="Q325" s="4" t="s">
        <v>112</v>
      </c>
      <c r="R325" s="35">
        <v>2015</v>
      </c>
      <c r="S325" s="4" t="s">
        <v>127</v>
      </c>
      <c r="T325" s="4" t="s">
        <v>12252</v>
      </c>
      <c r="U325" s="4" t="s">
        <v>10374</v>
      </c>
      <c r="V325" s="4" t="s">
        <v>10375</v>
      </c>
      <c r="W325" s="4" t="s">
        <v>131</v>
      </c>
      <c r="X325" s="4" t="s">
        <v>10376</v>
      </c>
      <c r="Y325" s="4" t="s">
        <v>10377</v>
      </c>
      <c r="Z325" s="4" t="s">
        <v>134</v>
      </c>
      <c r="AA325" s="4" t="s">
        <v>135</v>
      </c>
      <c r="AB325" s="4" t="s">
        <v>136</v>
      </c>
      <c r="AC325" s="4" t="s">
        <v>137</v>
      </c>
      <c r="AD325" s="4" t="s">
        <v>10378</v>
      </c>
      <c r="AE325" s="4" t="s">
        <v>140</v>
      </c>
      <c r="AF325" s="4" t="s">
        <v>116</v>
      </c>
      <c r="AG325" s="4" t="s">
        <v>13322</v>
      </c>
      <c r="AH325" s="4" t="s">
        <v>76</v>
      </c>
      <c r="AI325" s="4" t="s">
        <v>13323</v>
      </c>
      <c r="AJ325" s="4" t="s">
        <v>1350</v>
      </c>
      <c r="AK325" s="4" t="s">
        <v>3382</v>
      </c>
      <c r="AL325" s="4" t="s">
        <v>13324</v>
      </c>
      <c r="AM325" s="4" t="s">
        <v>13325</v>
      </c>
      <c r="AN325" s="4" t="s">
        <v>1657</v>
      </c>
      <c r="AO325" s="4" t="s">
        <v>13326</v>
      </c>
      <c r="AP325" s="4" t="s">
        <v>6642</v>
      </c>
      <c r="AQ325" s="4" t="s">
        <v>13327</v>
      </c>
      <c r="AR325" s="4" t="s">
        <v>13328</v>
      </c>
      <c r="AS325" s="4" t="s">
        <v>13329</v>
      </c>
      <c r="AT325" s="4" t="s">
        <v>3660</v>
      </c>
      <c r="AU325" s="4" t="s">
        <v>3661</v>
      </c>
      <c r="AV325" s="4" t="s">
        <v>3662</v>
      </c>
      <c r="AW325" s="4" t="s">
        <v>5431</v>
      </c>
      <c r="AX325" s="4" t="s">
        <v>3664</v>
      </c>
      <c r="AY325" s="4" t="s">
        <v>3666</v>
      </c>
      <c r="AZ325" s="4" t="s">
        <v>3667</v>
      </c>
      <c r="BA325" s="4" t="s">
        <v>10648</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13330</v>
      </c>
      <c r="B326" s="4" t="s">
        <v>112</v>
      </c>
      <c r="C326" s="35">
        <v>20241220</v>
      </c>
      <c r="D326" s="4" t="s">
        <v>3351</v>
      </c>
      <c r="E326" s="4" t="s">
        <v>13331</v>
      </c>
      <c r="F326" s="4" t="s">
        <v>572</v>
      </c>
      <c r="G326" s="4" t="s">
        <v>116</v>
      </c>
      <c r="H326" s="4" t="s">
        <v>573</v>
      </c>
      <c r="I326" s="4" t="s">
        <v>13332</v>
      </c>
      <c r="J326" s="35">
        <v>41231</v>
      </c>
      <c r="K326" s="11" t="s">
        <v>112</v>
      </c>
      <c r="L326" s="4" t="s">
        <v>122</v>
      </c>
      <c r="M326" s="4" t="s">
        <v>122</v>
      </c>
      <c r="N326" s="4" t="s">
        <v>13333</v>
      </c>
      <c r="O326" s="4" t="s">
        <v>116</v>
      </c>
      <c r="P326" s="4" t="s">
        <v>126</v>
      </c>
      <c r="Q326" s="4" t="s">
        <v>112</v>
      </c>
      <c r="R326" s="35">
        <v>2015</v>
      </c>
      <c r="S326" s="4" t="s">
        <v>127</v>
      </c>
      <c r="T326" s="4" t="s">
        <v>13334</v>
      </c>
      <c r="U326" s="4" t="s">
        <v>10374</v>
      </c>
      <c r="V326" s="4" t="s">
        <v>10375</v>
      </c>
      <c r="W326" s="4" t="s">
        <v>131</v>
      </c>
      <c r="X326" s="4" t="s">
        <v>10376</v>
      </c>
      <c r="Y326" s="4" t="s">
        <v>10377</v>
      </c>
      <c r="Z326" s="4" t="s">
        <v>134</v>
      </c>
      <c r="AA326" s="4" t="s">
        <v>135</v>
      </c>
      <c r="AB326" s="4" t="s">
        <v>136</v>
      </c>
      <c r="AC326" s="4" t="s">
        <v>137</v>
      </c>
      <c r="AD326" s="4" t="s">
        <v>10378</v>
      </c>
      <c r="AE326" s="4" t="s">
        <v>140</v>
      </c>
      <c r="AF326" s="4" t="s">
        <v>116</v>
      </c>
      <c r="AG326" s="4" t="s">
        <v>13335</v>
      </c>
      <c r="AH326" s="4" t="s">
        <v>76</v>
      </c>
      <c r="AI326" s="4" t="s">
        <v>13336</v>
      </c>
      <c r="AJ326" s="4" t="s">
        <v>9968</v>
      </c>
      <c r="AK326" s="4" t="s">
        <v>5195</v>
      </c>
      <c r="AL326" s="4" t="s">
        <v>6217</v>
      </c>
      <c r="AM326" s="4" t="s">
        <v>2004</v>
      </c>
      <c r="AN326" s="4" t="s">
        <v>13337</v>
      </c>
      <c r="AO326" s="4" t="s">
        <v>13338</v>
      </c>
      <c r="AP326" s="4" t="s">
        <v>13339</v>
      </c>
      <c r="AQ326" s="4" t="s">
        <v>13340</v>
      </c>
      <c r="AR326" s="4" t="s">
        <v>13341</v>
      </c>
      <c r="AS326" s="4" t="s">
        <v>13342</v>
      </c>
      <c r="AT326" s="4" t="s">
        <v>13343</v>
      </c>
      <c r="AU326" s="4" t="s">
        <v>11154</v>
      </c>
      <c r="AV326" s="4" t="s">
        <v>6262</v>
      </c>
      <c r="AW326" s="4" t="s">
        <v>8658</v>
      </c>
      <c r="AX326" s="4" t="s">
        <v>13344</v>
      </c>
      <c r="AY326" s="4" t="s">
        <v>13345</v>
      </c>
      <c r="AZ326" s="4" t="s">
        <v>13346</v>
      </c>
      <c r="BA326" s="4" t="s">
        <v>6266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13347</v>
      </c>
      <c r="B327" s="4" t="s">
        <v>112</v>
      </c>
      <c r="C327" s="35">
        <v>20241220</v>
      </c>
      <c r="D327" s="4" t="s">
        <v>13348</v>
      </c>
      <c r="E327" s="4" t="s">
        <v>13349</v>
      </c>
      <c r="F327" s="4" t="s">
        <v>1331</v>
      </c>
      <c r="G327" s="4" t="s">
        <v>116</v>
      </c>
      <c r="H327" s="4" t="s">
        <v>1332</v>
      </c>
      <c r="I327" s="4" t="s">
        <v>13350</v>
      </c>
      <c r="J327" s="35">
        <v>20337</v>
      </c>
      <c r="K327" s="11" t="s">
        <v>112</v>
      </c>
      <c r="L327" s="4" t="s">
        <v>122</v>
      </c>
      <c r="M327" s="4" t="s">
        <v>122</v>
      </c>
      <c r="N327" s="4" t="s">
        <v>13351</v>
      </c>
      <c r="O327" s="4" t="s">
        <v>116</v>
      </c>
      <c r="P327" s="4" t="s">
        <v>126</v>
      </c>
      <c r="Q327" s="4" t="s">
        <v>112</v>
      </c>
      <c r="R327" s="35">
        <v>2015</v>
      </c>
      <c r="S327" s="4" t="s">
        <v>127</v>
      </c>
      <c r="T327" s="4" t="s">
        <v>13352</v>
      </c>
      <c r="U327" s="4" t="s">
        <v>10374</v>
      </c>
      <c r="V327" s="4" t="s">
        <v>10375</v>
      </c>
      <c r="W327" s="4" t="s">
        <v>131</v>
      </c>
      <c r="X327" s="4" t="s">
        <v>10376</v>
      </c>
      <c r="Y327" s="4" t="s">
        <v>10377</v>
      </c>
      <c r="Z327" s="4" t="s">
        <v>134</v>
      </c>
      <c r="AA327" s="4" t="s">
        <v>135</v>
      </c>
      <c r="AB327" s="4" t="s">
        <v>136</v>
      </c>
      <c r="AC327" s="4" t="s">
        <v>137</v>
      </c>
      <c r="AD327" s="4" t="s">
        <v>10378</v>
      </c>
      <c r="AE327" s="4" t="s">
        <v>140</v>
      </c>
      <c r="AF327" s="4" t="s">
        <v>116</v>
      </c>
      <c r="AG327" s="4" t="s">
        <v>13353</v>
      </c>
      <c r="AH327" s="4" t="s">
        <v>76</v>
      </c>
      <c r="AI327" s="4" t="s">
        <v>4680</v>
      </c>
      <c r="AJ327" s="4" t="s">
        <v>2861</v>
      </c>
      <c r="AK327" s="4" t="s">
        <v>2004</v>
      </c>
      <c r="AL327" s="4" t="s">
        <v>4681</v>
      </c>
      <c r="AM327" s="4" t="s">
        <v>13354</v>
      </c>
      <c r="AN327" s="4" t="s">
        <v>4211</v>
      </c>
      <c r="AO327" s="4" t="s">
        <v>4684</v>
      </c>
      <c r="AP327" s="4" t="s">
        <v>4685</v>
      </c>
      <c r="AQ327" s="4" t="s">
        <v>2289</v>
      </c>
      <c r="AR327" s="4" t="s">
        <v>880</v>
      </c>
      <c r="AS327" s="4" t="s">
        <v>4686</v>
      </c>
      <c r="AT327" s="4" t="s">
        <v>116</v>
      </c>
      <c r="AU327" s="4" t="s">
        <v>116</v>
      </c>
      <c r="AV327" s="4" t="s">
        <v>116</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13355</v>
      </c>
      <c r="B328" s="4" t="s">
        <v>112</v>
      </c>
      <c r="C328" s="35">
        <v>20241220</v>
      </c>
      <c r="D328" s="4" t="s">
        <v>13356</v>
      </c>
      <c r="E328" s="4" t="s">
        <v>13357</v>
      </c>
      <c r="F328" s="4" t="s">
        <v>1331</v>
      </c>
      <c r="G328" s="4" t="s">
        <v>116</v>
      </c>
      <c r="H328" s="4" t="s">
        <v>1332</v>
      </c>
      <c r="I328" s="4" t="s">
        <v>13358</v>
      </c>
      <c r="J328" s="35">
        <v>34756</v>
      </c>
      <c r="K328" s="11" t="s">
        <v>112</v>
      </c>
      <c r="L328" s="4" t="s">
        <v>122</v>
      </c>
      <c r="M328" s="4" t="s">
        <v>122</v>
      </c>
      <c r="N328" s="4" t="s">
        <v>13359</v>
      </c>
      <c r="O328" s="4" t="s">
        <v>116</v>
      </c>
      <c r="P328" s="4" t="s">
        <v>126</v>
      </c>
      <c r="Q328" s="4" t="s">
        <v>112</v>
      </c>
      <c r="R328" s="35">
        <v>2015</v>
      </c>
      <c r="S328" s="4" t="s">
        <v>127</v>
      </c>
      <c r="T328" s="4" t="s">
        <v>13352</v>
      </c>
      <c r="U328" s="4" t="s">
        <v>10374</v>
      </c>
      <c r="V328" s="4" t="s">
        <v>10375</v>
      </c>
      <c r="W328" s="4" t="s">
        <v>131</v>
      </c>
      <c r="X328" s="4" t="s">
        <v>10376</v>
      </c>
      <c r="Y328" s="4" t="s">
        <v>10377</v>
      </c>
      <c r="Z328" s="4" t="s">
        <v>134</v>
      </c>
      <c r="AA328" s="4" t="s">
        <v>135</v>
      </c>
      <c r="AB328" s="4" t="s">
        <v>136</v>
      </c>
      <c r="AC328" s="4" t="s">
        <v>137</v>
      </c>
      <c r="AD328" s="4" t="s">
        <v>10378</v>
      </c>
      <c r="AE328" s="4" t="s">
        <v>140</v>
      </c>
      <c r="AF328" s="4" t="s">
        <v>116</v>
      </c>
      <c r="AG328" s="4" t="s">
        <v>13360</v>
      </c>
      <c r="AH328" s="4" t="s">
        <v>76</v>
      </c>
      <c r="AI328" s="4" t="s">
        <v>1253</v>
      </c>
      <c r="AJ328" s="4" t="s">
        <v>3411</v>
      </c>
      <c r="AK328" s="4" t="s">
        <v>8371</v>
      </c>
      <c r="AL328" s="4" t="s">
        <v>13361</v>
      </c>
      <c r="AM328" s="4" t="s">
        <v>8373</v>
      </c>
      <c r="AN328" s="4" t="s">
        <v>8375</v>
      </c>
      <c r="AO328" s="4" t="s">
        <v>8376</v>
      </c>
      <c r="AP328" s="4" t="s">
        <v>116</v>
      </c>
      <c r="AQ328" s="4" t="s">
        <v>116</v>
      </c>
      <c r="AR328" s="4" t="s">
        <v>116</v>
      </c>
      <c r="AS328" s="4" t="s">
        <v>116</v>
      </c>
      <c r="AT328" s="4" t="s">
        <v>116</v>
      </c>
      <c r="AU328" s="4" t="s">
        <v>116</v>
      </c>
      <c r="AV328" s="4" t="s">
        <v>116</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13362</v>
      </c>
      <c r="B329" s="4" t="s">
        <v>112</v>
      </c>
      <c r="C329" s="35">
        <v>20241220</v>
      </c>
      <c r="D329" s="4" t="s">
        <v>7177</v>
      </c>
      <c r="E329" s="4" t="s">
        <v>13363</v>
      </c>
      <c r="F329" s="4" t="s">
        <v>572</v>
      </c>
      <c r="G329" s="4" t="s">
        <v>116</v>
      </c>
      <c r="H329" s="4" t="s">
        <v>573</v>
      </c>
      <c r="I329" s="4" t="s">
        <v>13364</v>
      </c>
      <c r="J329" s="35">
        <v>25901</v>
      </c>
      <c r="K329" s="11" t="s">
        <v>112</v>
      </c>
      <c r="L329" s="4" t="s">
        <v>122</v>
      </c>
      <c r="M329" s="4" t="s">
        <v>122</v>
      </c>
      <c r="N329" s="4" t="s">
        <v>13365</v>
      </c>
      <c r="O329" s="4" t="s">
        <v>116</v>
      </c>
      <c r="P329" s="4" t="s">
        <v>126</v>
      </c>
      <c r="Q329" s="4" t="s">
        <v>112</v>
      </c>
      <c r="R329" s="35">
        <v>2015</v>
      </c>
      <c r="S329" s="4" t="s">
        <v>127</v>
      </c>
      <c r="T329" s="4" t="s">
        <v>13352</v>
      </c>
      <c r="U329" s="4" t="s">
        <v>10374</v>
      </c>
      <c r="V329" s="4" t="s">
        <v>10375</v>
      </c>
      <c r="W329" s="4" t="s">
        <v>131</v>
      </c>
      <c r="X329" s="4" t="s">
        <v>10376</v>
      </c>
      <c r="Y329" s="4" t="s">
        <v>10377</v>
      </c>
      <c r="Z329" s="4" t="s">
        <v>134</v>
      </c>
      <c r="AA329" s="4" t="s">
        <v>135</v>
      </c>
      <c r="AB329" s="4" t="s">
        <v>136</v>
      </c>
      <c r="AC329" s="4" t="s">
        <v>137</v>
      </c>
      <c r="AD329" s="4" t="s">
        <v>10378</v>
      </c>
      <c r="AE329" s="4" t="s">
        <v>140</v>
      </c>
      <c r="AF329" s="4" t="s">
        <v>116</v>
      </c>
      <c r="AG329" s="4" t="s">
        <v>13366</v>
      </c>
      <c r="AH329" s="4" t="s">
        <v>76</v>
      </c>
      <c r="AI329" s="4" t="s">
        <v>7181</v>
      </c>
      <c r="AJ329" s="4" t="s">
        <v>3411</v>
      </c>
      <c r="AK329" s="4" t="s">
        <v>13300</v>
      </c>
      <c r="AL329" s="4" t="s">
        <v>1868</v>
      </c>
      <c r="AM329" s="4" t="s">
        <v>3413</v>
      </c>
      <c r="AN329" s="4" t="s">
        <v>683</v>
      </c>
      <c r="AO329" s="4" t="s">
        <v>6159</v>
      </c>
      <c r="AP329" s="4" t="s">
        <v>3234</v>
      </c>
      <c r="AQ329" s="4" t="s">
        <v>4199</v>
      </c>
      <c r="AR329" s="4" t="s">
        <v>7184</v>
      </c>
      <c r="AS329" s="4" t="s">
        <v>4839</v>
      </c>
      <c r="AT329" s="4" t="s">
        <v>7185</v>
      </c>
      <c r="AU329" s="4" t="s">
        <v>7186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13367</v>
      </c>
      <c r="B330" s="4" t="s">
        <v>112</v>
      </c>
      <c r="C330" s="35">
        <v>20241220</v>
      </c>
      <c r="D330" s="4" t="s">
        <v>13368</v>
      </c>
      <c r="E330" s="4" t="s">
        <v>13369</v>
      </c>
      <c r="F330" s="4" t="s">
        <v>572</v>
      </c>
      <c r="G330" s="4" t="s">
        <v>116</v>
      </c>
      <c r="H330" s="4" t="s">
        <v>573</v>
      </c>
      <c r="I330" s="4" t="s">
        <v>13370</v>
      </c>
      <c r="J330" s="35">
        <v>21409</v>
      </c>
      <c r="K330" s="11" t="s">
        <v>112</v>
      </c>
      <c r="L330" s="4" t="s">
        <v>122</v>
      </c>
      <c r="M330" s="4" t="s">
        <v>122</v>
      </c>
      <c r="N330" s="4" t="s">
        <v>13371</v>
      </c>
      <c r="O330" s="4" t="s">
        <v>116</v>
      </c>
      <c r="P330" s="4" t="s">
        <v>126</v>
      </c>
      <c r="Q330" s="4" t="s">
        <v>112</v>
      </c>
      <c r="R330" s="35">
        <v>2015</v>
      </c>
      <c r="S330" s="4" t="s">
        <v>127</v>
      </c>
      <c r="T330" s="4" t="s">
        <v>13352</v>
      </c>
      <c r="U330" s="4" t="s">
        <v>10374</v>
      </c>
      <c r="V330" s="4" t="s">
        <v>10375</v>
      </c>
      <c r="W330" s="4" t="s">
        <v>131</v>
      </c>
      <c r="X330" s="4" t="s">
        <v>10376</v>
      </c>
      <c r="Y330" s="4" t="s">
        <v>10377</v>
      </c>
      <c r="Z330" s="4" t="s">
        <v>134</v>
      </c>
      <c r="AA330" s="4" t="s">
        <v>135</v>
      </c>
      <c r="AB330" s="4" t="s">
        <v>136</v>
      </c>
      <c r="AC330" s="4" t="s">
        <v>137</v>
      </c>
      <c r="AD330" s="4" t="s">
        <v>10378</v>
      </c>
      <c r="AE330" s="4" t="s">
        <v>140</v>
      </c>
      <c r="AF330" s="4" t="s">
        <v>116</v>
      </c>
      <c r="AG330" s="4" t="s">
        <v>13372</v>
      </c>
      <c r="AH330" s="4" t="s">
        <v>76</v>
      </c>
      <c r="AI330" s="4" t="s">
        <v>3411</v>
      </c>
      <c r="AJ330" s="4" t="s">
        <v>13300</v>
      </c>
      <c r="AK330" s="4" t="s">
        <v>6367</v>
      </c>
      <c r="AL330" s="4" t="s">
        <v>6369</v>
      </c>
      <c r="AM330" s="4" t="s">
        <v>5405</v>
      </c>
      <c r="AN330" s="4" t="s">
        <v>3413</v>
      </c>
      <c r="AO330" s="4" t="s">
        <v>683</v>
      </c>
      <c r="AP330" s="4" t="s">
        <v>6371</v>
      </c>
      <c r="AQ330" s="4" t="s">
        <v>6372</v>
      </c>
      <c r="AR330" s="4" t="s">
        <v>5408</v>
      </c>
      <c r="AS330" s="4" t="s">
        <v>116</v>
      </c>
      <c r="AT330" s="4" t="s">
        <v>116</v>
      </c>
      <c r="AU330" s="4" t="s">
        <v>116</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13373</v>
      </c>
      <c r="B331" s="4" t="s">
        <v>112</v>
      </c>
      <c r="C331" s="35">
        <v>20241220</v>
      </c>
      <c r="D331" s="4" t="s">
        <v>4822</v>
      </c>
      <c r="E331" s="4" t="s">
        <v>2461</v>
      </c>
      <c r="F331" s="4" t="s">
        <v>10369</v>
      </c>
      <c r="G331" s="4" t="s">
        <v>116</v>
      </c>
      <c r="H331" s="4" t="s">
        <v>10370</v>
      </c>
      <c r="I331" s="4" t="s">
        <v>13374</v>
      </c>
      <c r="J331" s="35">
        <v>20023</v>
      </c>
      <c r="K331" s="11" t="s">
        <v>112</v>
      </c>
      <c r="L331" s="4" t="s">
        <v>122</v>
      </c>
      <c r="M331" s="4" t="s">
        <v>122</v>
      </c>
      <c r="N331" s="4" t="s">
        <v>13375</v>
      </c>
      <c r="O331" s="4" t="s">
        <v>116</v>
      </c>
      <c r="P331" s="4" t="s">
        <v>126</v>
      </c>
      <c r="Q331" s="4" t="s">
        <v>112</v>
      </c>
      <c r="R331" s="35">
        <v>2015</v>
      </c>
      <c r="S331" s="4" t="s">
        <v>127</v>
      </c>
      <c r="T331" s="4" t="s">
        <v>13376</v>
      </c>
      <c r="U331" s="4" t="s">
        <v>10374</v>
      </c>
      <c r="V331" s="4" t="s">
        <v>10375</v>
      </c>
      <c r="W331" s="4" t="s">
        <v>131</v>
      </c>
      <c r="X331" s="4" t="s">
        <v>10376</v>
      </c>
      <c r="Y331" s="4" t="s">
        <v>10377</v>
      </c>
      <c r="Z331" s="4" t="s">
        <v>134</v>
      </c>
      <c r="AA331" s="4" t="s">
        <v>135</v>
      </c>
      <c r="AB331" s="4" t="s">
        <v>136</v>
      </c>
      <c r="AC331" s="4" t="s">
        <v>137</v>
      </c>
      <c r="AD331" s="4" t="s">
        <v>10378</v>
      </c>
      <c r="AE331" s="4" t="s">
        <v>140</v>
      </c>
      <c r="AF331" s="4" t="s">
        <v>116</v>
      </c>
      <c r="AG331" s="4" t="s">
        <v>13377</v>
      </c>
      <c r="AH331" s="4" t="s">
        <v>76</v>
      </c>
      <c r="AI331" s="4" t="s">
        <v>116</v>
      </c>
      <c r="AJ331" s="4" t="s">
        <v>116</v>
      </c>
      <c r="AK331" s="4" t="s">
        <v>116</v>
      </c>
      <c r="AL331" s="4" t="s">
        <v>116</v>
      </c>
      <c r="AM331" s="4" t="s">
        <v>116</v>
      </c>
      <c r="AN331" s="4" t="s">
        <v>116</v>
      </c>
      <c r="AO331" s="4" t="s">
        <v>116</v>
      </c>
      <c r="AP331" s="4" t="s">
        <v>116</v>
      </c>
      <c r="AQ331" s="4" t="s">
        <v>116</v>
      </c>
      <c r="AR331" s="4" t="s">
        <v>116</v>
      </c>
      <c r="AS331" s="4" t="s">
        <v>116</v>
      </c>
      <c r="AT331" s="4" t="s">
        <v>116</v>
      </c>
      <c r="AU331" s="4" t="s">
        <v>116</v>
      </c>
      <c r="AV331" s="4" t="s">
        <v>116</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13378</v>
      </c>
      <c r="B332" s="4" t="s">
        <v>112</v>
      </c>
      <c r="C332" s="35">
        <v>20241220</v>
      </c>
      <c r="D332" s="4" t="s">
        <v>9646</v>
      </c>
      <c r="E332" s="4" t="s">
        <v>116</v>
      </c>
      <c r="F332" s="4" t="s">
        <v>10369</v>
      </c>
      <c r="G332" s="4" t="s">
        <v>116</v>
      </c>
      <c r="H332" s="4" t="s">
        <v>10370</v>
      </c>
      <c r="I332" s="4" t="s">
        <v>13379</v>
      </c>
      <c r="J332" s="35">
        <v>32205</v>
      </c>
      <c r="K332" s="11" t="s">
        <v>112</v>
      </c>
      <c r="L332" s="4" t="s">
        <v>122</v>
      </c>
      <c r="M332" s="4" t="s">
        <v>122</v>
      </c>
      <c r="N332" s="4" t="s">
        <v>13380</v>
      </c>
      <c r="O332" s="4" t="s">
        <v>116</v>
      </c>
      <c r="P332" s="4" t="s">
        <v>126</v>
      </c>
      <c r="Q332" s="4" t="s">
        <v>112</v>
      </c>
      <c r="R332" s="35">
        <v>2015</v>
      </c>
      <c r="S332" s="4" t="s">
        <v>127</v>
      </c>
      <c r="T332" s="4" t="s">
        <v>13376</v>
      </c>
      <c r="U332" s="4" t="s">
        <v>10374</v>
      </c>
      <c r="V332" s="4" t="s">
        <v>10375</v>
      </c>
      <c r="W332" s="4" t="s">
        <v>131</v>
      </c>
      <c r="X332" s="4" t="s">
        <v>10376</v>
      </c>
      <c r="Y332" s="4" t="s">
        <v>10377</v>
      </c>
      <c r="Z332" s="4" t="s">
        <v>134</v>
      </c>
      <c r="AA332" s="4" t="s">
        <v>135</v>
      </c>
      <c r="AB332" s="4" t="s">
        <v>136</v>
      </c>
      <c r="AC332" s="4" t="s">
        <v>137</v>
      </c>
      <c r="AD332" s="4" t="s">
        <v>10378</v>
      </c>
      <c r="AE332" s="4" t="s">
        <v>140</v>
      </c>
      <c r="AF332" s="4" t="s">
        <v>116</v>
      </c>
      <c r="AG332" s="4" t="s">
        <v>13381</v>
      </c>
      <c r="AH332" s="4" t="s">
        <v>76</v>
      </c>
      <c r="AI332" s="4" t="s">
        <v>13382</v>
      </c>
      <c r="AJ332" s="4" t="s">
        <v>9649</v>
      </c>
      <c r="AK332" s="4" t="s">
        <v>2727</v>
      </c>
      <c r="AL332" s="4" t="s">
        <v>2772</v>
      </c>
      <c r="AM332" s="4" t="s">
        <v>5096</v>
      </c>
      <c r="AN332" s="4" t="s">
        <v>1868</v>
      </c>
      <c r="AO332" s="4" t="s">
        <v>8751</v>
      </c>
      <c r="AP332" s="4" t="s">
        <v>3987</v>
      </c>
      <c r="AQ332" s="4" t="s">
        <v>5098</v>
      </c>
      <c r="AR332" s="4" t="s">
        <v>1880</v>
      </c>
      <c r="AS332" s="4" t="s">
        <v>116</v>
      </c>
      <c r="AT332" s="4" t="s">
        <v>116</v>
      </c>
      <c r="AU332" s="4" t="s">
        <v>116</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13383</v>
      </c>
      <c r="B333" s="4" t="s">
        <v>112</v>
      </c>
      <c r="C333" s="35">
        <v>20241220</v>
      </c>
      <c r="D333" s="4" t="s">
        <v>9815</v>
      </c>
      <c r="E333" s="4" t="s">
        <v>13384</v>
      </c>
      <c r="F333" s="4" t="s">
        <v>3773</v>
      </c>
      <c r="G333" s="4" t="s">
        <v>116</v>
      </c>
      <c r="H333" s="4" t="s">
        <v>3774</v>
      </c>
      <c r="I333" s="4" t="s">
        <v>13385</v>
      </c>
      <c r="J333" s="35">
        <v>63350</v>
      </c>
      <c r="K333" s="11" t="s">
        <v>112</v>
      </c>
      <c r="L333" s="4" t="s">
        <v>122</v>
      </c>
      <c r="M333" s="4" t="s">
        <v>122</v>
      </c>
      <c r="N333" s="4" t="s">
        <v>13386</v>
      </c>
      <c r="O333" s="4" t="s">
        <v>116</v>
      </c>
      <c r="P333" s="4" t="s">
        <v>126</v>
      </c>
      <c r="Q333" s="4" t="s">
        <v>112</v>
      </c>
      <c r="R333" s="35">
        <v>2015</v>
      </c>
      <c r="S333" s="4" t="s">
        <v>127</v>
      </c>
      <c r="T333" s="4" t="s">
        <v>12777</v>
      </c>
      <c r="U333" s="4" t="s">
        <v>10374</v>
      </c>
      <c r="V333" s="4" t="s">
        <v>10375</v>
      </c>
      <c r="W333" s="4" t="s">
        <v>131</v>
      </c>
      <c r="X333" s="4" t="s">
        <v>10376</v>
      </c>
      <c r="Y333" s="4" t="s">
        <v>10377</v>
      </c>
      <c r="Z333" s="4" t="s">
        <v>134</v>
      </c>
      <c r="AA333" s="4" t="s">
        <v>135</v>
      </c>
      <c r="AB333" s="4" t="s">
        <v>136</v>
      </c>
      <c r="AC333" s="4" t="s">
        <v>137</v>
      </c>
      <c r="AD333" s="4" t="s">
        <v>10378</v>
      </c>
      <c r="AE333" s="4" t="s">
        <v>140</v>
      </c>
      <c r="AF333" s="4" t="s">
        <v>116</v>
      </c>
      <c r="AG333" s="4" t="s">
        <v>13387</v>
      </c>
      <c r="AH333" s="4" t="s">
        <v>76</v>
      </c>
      <c r="AI333" s="4" t="s">
        <v>2962</v>
      </c>
      <c r="AJ333" s="4" t="s">
        <v>2976</v>
      </c>
      <c r="AK333" s="4" t="s">
        <v>1869</v>
      </c>
      <c r="AL333" s="4" t="s">
        <v>3780</v>
      </c>
      <c r="AM333" s="4" t="s">
        <v>2977</v>
      </c>
      <c r="AN333" s="4" t="s">
        <v>2979</v>
      </c>
      <c r="AO333" s="4" t="s">
        <v>3660</v>
      </c>
      <c r="AP333" s="4" t="s">
        <v>3661</v>
      </c>
      <c r="AQ333" s="4" t="s">
        <v>3662</v>
      </c>
      <c r="AR333" s="4" t="s">
        <v>3663</v>
      </c>
      <c r="AS333" s="4" t="s">
        <v>3664</v>
      </c>
      <c r="AT333" s="4" t="s">
        <v>5432</v>
      </c>
      <c r="AU333" s="4" t="s">
        <v>3666</v>
      </c>
      <c r="AV333" s="4" t="s">
        <v>3667</v>
      </c>
      <c r="AW333" s="4" t="s">
        <v>4866</v>
      </c>
      <c r="AX333" s="4" t="s">
        <v>2088</v>
      </c>
      <c r="AY333" s="4" t="s">
        <v>1880</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13388</v>
      </c>
      <c r="B334" s="4" t="s">
        <v>112</v>
      </c>
      <c r="C334" s="35">
        <v>20241220</v>
      </c>
      <c r="D334" s="4" t="s">
        <v>9009</v>
      </c>
      <c r="E334" s="4" t="s">
        <v>10161</v>
      </c>
      <c r="F334" s="4" t="s">
        <v>7851</v>
      </c>
      <c r="G334" s="4" t="s">
        <v>116</v>
      </c>
      <c r="H334" s="4" t="s">
        <v>4726</v>
      </c>
      <c r="I334" s="4" t="s">
        <v>13389</v>
      </c>
      <c r="J334" s="35">
        <v>55559</v>
      </c>
      <c r="K334" s="11" t="s">
        <v>112</v>
      </c>
      <c r="L334" s="4" t="s">
        <v>122</v>
      </c>
      <c r="M334" s="4" t="s">
        <v>122</v>
      </c>
      <c r="N334" s="4" t="s">
        <v>13390</v>
      </c>
      <c r="O334" s="4" t="s">
        <v>116</v>
      </c>
      <c r="P334" s="4" t="s">
        <v>126</v>
      </c>
      <c r="Q334" s="4" t="s">
        <v>112</v>
      </c>
      <c r="R334" s="35">
        <v>2015</v>
      </c>
      <c r="S334" s="4" t="s">
        <v>127</v>
      </c>
      <c r="T334" s="4" t="s">
        <v>12777</v>
      </c>
      <c r="U334" s="4" t="s">
        <v>10374</v>
      </c>
      <c r="V334" s="4" t="s">
        <v>10375</v>
      </c>
      <c r="W334" s="4" t="s">
        <v>131</v>
      </c>
      <c r="X334" s="4" t="s">
        <v>10376</v>
      </c>
      <c r="Y334" s="4" t="s">
        <v>10377</v>
      </c>
      <c r="Z334" s="4" t="s">
        <v>134</v>
      </c>
      <c r="AA334" s="4" t="s">
        <v>135</v>
      </c>
      <c r="AB334" s="4" t="s">
        <v>136</v>
      </c>
      <c r="AC334" s="4" t="s">
        <v>137</v>
      </c>
      <c r="AD334" s="4" t="s">
        <v>10378</v>
      </c>
      <c r="AE334" s="4" t="s">
        <v>140</v>
      </c>
      <c r="AF334" s="4" t="s">
        <v>116</v>
      </c>
      <c r="AG334" s="4" t="s">
        <v>13391</v>
      </c>
      <c r="AH334" s="4" t="s">
        <v>76</v>
      </c>
      <c r="AI334" s="4" t="s">
        <v>1399</v>
      </c>
      <c r="AJ334" s="4" t="s">
        <v>486</v>
      </c>
      <c r="AK334" s="4" t="s">
        <v>1400</v>
      </c>
      <c r="AL334" s="4" t="s">
        <v>1401</v>
      </c>
      <c r="AM334" s="4" t="s">
        <v>1402</v>
      </c>
      <c r="AN334" s="4" t="s">
        <v>1403</v>
      </c>
      <c r="AO334" s="4" t="s">
        <v>9013</v>
      </c>
      <c r="AP334" s="4" t="s">
        <v>116</v>
      </c>
      <c r="AQ334" s="4" t="s">
        <v>116</v>
      </c>
      <c r="AR334" s="4" t="s">
        <v>116</v>
      </c>
      <c r="AS334" s="4" t="s">
        <v>116</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13392</v>
      </c>
      <c r="B335" s="4" t="s">
        <v>112</v>
      </c>
      <c r="C335" s="35">
        <v>20241220</v>
      </c>
      <c r="D335" s="4" t="s">
        <v>7849</v>
      </c>
      <c r="E335" s="4" t="s">
        <v>7850</v>
      </c>
      <c r="F335" s="4" t="s">
        <v>7851</v>
      </c>
      <c r="G335" s="4" t="s">
        <v>116</v>
      </c>
      <c r="H335" s="4" t="s">
        <v>4726</v>
      </c>
      <c r="I335" s="4" t="s">
        <v>13393</v>
      </c>
      <c r="J335" s="35">
        <v>75250</v>
      </c>
      <c r="K335" s="11" t="s">
        <v>112</v>
      </c>
      <c r="L335" s="4" t="s">
        <v>122</v>
      </c>
      <c r="M335" s="4" t="s">
        <v>122</v>
      </c>
      <c r="N335" s="4" t="s">
        <v>13394</v>
      </c>
      <c r="O335" s="4" t="s">
        <v>116</v>
      </c>
      <c r="P335" s="4" t="s">
        <v>126</v>
      </c>
      <c r="Q335" s="4" t="s">
        <v>112</v>
      </c>
      <c r="R335" s="35">
        <v>2015</v>
      </c>
      <c r="S335" s="4" t="s">
        <v>127</v>
      </c>
      <c r="T335" s="4" t="s">
        <v>12777</v>
      </c>
      <c r="U335" s="4" t="s">
        <v>10374</v>
      </c>
      <c r="V335" s="4" t="s">
        <v>10375</v>
      </c>
      <c r="W335" s="4" t="s">
        <v>131</v>
      </c>
      <c r="X335" s="4" t="s">
        <v>10376</v>
      </c>
      <c r="Y335" s="4" t="s">
        <v>10377</v>
      </c>
      <c r="Z335" s="4" t="s">
        <v>134</v>
      </c>
      <c r="AA335" s="4" t="s">
        <v>135</v>
      </c>
      <c r="AB335" s="4" t="s">
        <v>136</v>
      </c>
      <c r="AC335" s="4" t="s">
        <v>137</v>
      </c>
      <c r="AD335" s="4" t="s">
        <v>10378</v>
      </c>
      <c r="AE335" s="4" t="s">
        <v>140</v>
      </c>
      <c r="AF335" s="4" t="s">
        <v>116</v>
      </c>
      <c r="AG335" s="4" t="s">
        <v>13395</v>
      </c>
      <c r="AH335" s="4" t="s">
        <v>76</v>
      </c>
      <c r="AI335" s="4" t="s">
        <v>1399</v>
      </c>
      <c r="AJ335" s="4" t="s">
        <v>1285</v>
      </c>
      <c r="AK335" s="4" t="s">
        <v>7855</v>
      </c>
      <c r="AL335" s="4" t="s">
        <v>1271</v>
      </c>
      <c r="AM335" s="4" t="s">
        <v>1400</v>
      </c>
      <c r="AN335" s="4" t="s">
        <v>1401</v>
      </c>
      <c r="AO335" s="4" t="s">
        <v>1822</v>
      </c>
      <c r="AP335" s="4" t="s">
        <v>1403</v>
      </c>
      <c r="AQ335" s="4" t="s">
        <v>1823</v>
      </c>
      <c r="AR335" s="4" t="s">
        <v>3660</v>
      </c>
      <c r="AS335" s="4" t="s">
        <v>3661</v>
      </c>
      <c r="AT335" s="4" t="s">
        <v>3662</v>
      </c>
      <c r="AU335" s="4" t="s">
        <v>3663</v>
      </c>
      <c r="AV335" s="4" t="s">
        <v>3664</v>
      </c>
      <c r="AW335" s="4" t="s">
        <v>5432</v>
      </c>
      <c r="AX335" s="4" t="s">
        <v>3666</v>
      </c>
      <c r="AY335" s="4" t="s">
        <v>3667</v>
      </c>
      <c r="AZ335" s="4" t="s">
        <v>821</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13396</v>
      </c>
      <c r="B336" s="4" t="s">
        <v>112</v>
      </c>
      <c r="C336" s="35">
        <v>20241220</v>
      </c>
      <c r="D336" s="4" t="s">
        <v>13397</v>
      </c>
      <c r="E336" s="4" t="s">
        <v>13398</v>
      </c>
      <c r="F336" s="4" t="s">
        <v>572</v>
      </c>
      <c r="G336" s="4" t="s">
        <v>116</v>
      </c>
      <c r="H336" s="4" t="s">
        <v>573</v>
      </c>
      <c r="I336" s="4" t="s">
        <v>13399</v>
      </c>
      <c r="J336" s="35">
        <v>94023</v>
      </c>
      <c r="K336" s="11" t="s">
        <v>112</v>
      </c>
      <c r="L336" s="4" t="s">
        <v>122</v>
      </c>
      <c r="M336" s="4" t="s">
        <v>122</v>
      </c>
      <c r="N336" s="4" t="s">
        <v>13400</v>
      </c>
      <c r="O336" s="4" t="s">
        <v>116</v>
      </c>
      <c r="P336" s="4" t="s">
        <v>126</v>
      </c>
      <c r="Q336" s="4" t="s">
        <v>112</v>
      </c>
      <c r="R336" s="35">
        <v>2015</v>
      </c>
      <c r="S336" s="4" t="s">
        <v>127</v>
      </c>
      <c r="T336" s="4" t="s">
        <v>13401</v>
      </c>
      <c r="U336" s="4" t="s">
        <v>10374</v>
      </c>
      <c r="V336" s="4" t="s">
        <v>10375</v>
      </c>
      <c r="W336" s="4" t="s">
        <v>131</v>
      </c>
      <c r="X336" s="4" t="s">
        <v>10376</v>
      </c>
      <c r="Y336" s="4" t="s">
        <v>10377</v>
      </c>
      <c r="Z336" s="4" t="s">
        <v>134</v>
      </c>
      <c r="AA336" s="4" t="s">
        <v>135</v>
      </c>
      <c r="AB336" s="4" t="s">
        <v>136</v>
      </c>
      <c r="AC336" s="4" t="s">
        <v>137</v>
      </c>
      <c r="AD336" s="4" t="s">
        <v>10378</v>
      </c>
      <c r="AE336" s="4" t="s">
        <v>140</v>
      </c>
      <c r="AF336" s="4" t="s">
        <v>116</v>
      </c>
      <c r="AG336" s="4" t="s">
        <v>13402</v>
      </c>
      <c r="AH336" s="4" t="s">
        <v>76</v>
      </c>
      <c r="AI336" s="4" t="s">
        <v>13403</v>
      </c>
      <c r="AJ336" s="4" t="s">
        <v>581</v>
      </c>
      <c r="AK336" s="4" t="s">
        <v>9291</v>
      </c>
      <c r="AL336" s="4" t="s">
        <v>583</v>
      </c>
      <c r="AM336" s="4" t="s">
        <v>584</v>
      </c>
      <c r="AN336" s="4" t="s">
        <v>586</v>
      </c>
      <c r="AO336" s="4" t="s">
        <v>587</v>
      </c>
      <c r="AP336" s="4" t="s">
        <v>116</v>
      </c>
      <c r="AQ336" s="4" t="s">
        <v>116</v>
      </c>
      <c r="AR336" s="4" t="s">
        <v>116</v>
      </c>
      <c r="AS336" s="4" t="s">
        <v>116</v>
      </c>
      <c r="AT336" s="4" t="s">
        <v>116</v>
      </c>
      <c r="AU336" s="4" t="s">
        <v>116</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13404</v>
      </c>
      <c r="B337" s="4" t="s">
        <v>112</v>
      </c>
      <c r="C337" s="35">
        <v>20241220</v>
      </c>
      <c r="D337" s="4" t="s">
        <v>13405</v>
      </c>
      <c r="E337" s="4" t="s">
        <v>116</v>
      </c>
      <c r="F337" s="4" t="s">
        <v>4643</v>
      </c>
      <c r="G337" s="4" t="s">
        <v>116</v>
      </c>
      <c r="H337" s="4" t="s">
        <v>2482</v>
      </c>
      <c r="I337" s="4" t="s">
        <v>13406</v>
      </c>
      <c r="J337" s="35">
        <v>13545</v>
      </c>
      <c r="K337" s="11" t="s">
        <v>112</v>
      </c>
      <c r="L337" s="4" t="s">
        <v>122</v>
      </c>
      <c r="M337" s="4" t="s">
        <v>122</v>
      </c>
      <c r="N337" s="4" t="s">
        <v>13407</v>
      </c>
      <c r="O337" s="4" t="s">
        <v>116</v>
      </c>
      <c r="P337" s="4" t="s">
        <v>126</v>
      </c>
      <c r="Q337" s="4" t="s">
        <v>112</v>
      </c>
      <c r="R337" s="35">
        <v>2015</v>
      </c>
      <c r="S337" s="4" t="s">
        <v>127</v>
      </c>
      <c r="T337" s="4" t="s">
        <v>13408</v>
      </c>
      <c r="U337" s="4" t="s">
        <v>10374</v>
      </c>
      <c r="V337" s="4" t="s">
        <v>10375</v>
      </c>
      <c r="W337" s="4" t="s">
        <v>131</v>
      </c>
      <c r="X337" s="4" t="s">
        <v>10376</v>
      </c>
      <c r="Y337" s="4" t="s">
        <v>10377</v>
      </c>
      <c r="Z337" s="4" t="s">
        <v>134</v>
      </c>
      <c r="AA337" s="4" t="s">
        <v>135</v>
      </c>
      <c r="AB337" s="4" t="s">
        <v>136</v>
      </c>
      <c r="AC337" s="4" t="s">
        <v>137</v>
      </c>
      <c r="AD337" s="4" t="s">
        <v>10378</v>
      </c>
      <c r="AE337" s="4" t="s">
        <v>140</v>
      </c>
      <c r="AF337" s="4" t="s">
        <v>116</v>
      </c>
      <c r="AG337" s="4" t="s">
        <v>13409</v>
      </c>
      <c r="AH337" s="4" t="s">
        <v>76</v>
      </c>
      <c r="AI337" s="4" t="s">
        <v>4646</v>
      </c>
      <c r="AJ337" s="4" t="s">
        <v>4647</v>
      </c>
      <c r="AK337" s="4" t="s">
        <v>2004</v>
      </c>
      <c r="AL337" s="4" t="s">
        <v>2208</v>
      </c>
      <c r="AM337" s="4" t="s">
        <v>9535</v>
      </c>
      <c r="AN337" s="4" t="s">
        <v>9536</v>
      </c>
      <c r="AO337" s="4" t="s">
        <v>9537</v>
      </c>
      <c r="AP337" s="4" t="s">
        <v>13410</v>
      </c>
      <c r="AQ337" s="4" t="s">
        <v>4649</v>
      </c>
      <c r="AR337" s="4" t="s">
        <v>4650</v>
      </c>
      <c r="AS337" s="4" t="s">
        <v>4651</v>
      </c>
      <c r="AT337" s="4" t="s">
        <v>2210</v>
      </c>
      <c r="AU337" s="4" t="s">
        <v>6991</v>
      </c>
      <c r="AV337" s="4" t="s">
        <v>4653</v>
      </c>
      <c r="AW337" s="4" t="s">
        <v>4654</v>
      </c>
      <c r="AX337" s="4" t="s">
        <v>1637</v>
      </c>
      <c r="AY337" s="4" t="s">
        <v>4655</v>
      </c>
      <c r="AZ337" s="4" t="s">
        <v>2216</v>
      </c>
      <c r="BA337" s="4" t="s">
        <v>1880</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13411</v>
      </c>
      <c r="B338" s="4" t="s">
        <v>112</v>
      </c>
      <c r="C338" s="35">
        <v>20241220</v>
      </c>
      <c r="D338" s="4" t="s">
        <v>13412</v>
      </c>
      <c r="E338" s="4" t="s">
        <v>116</v>
      </c>
      <c r="F338" s="4" t="s">
        <v>8327</v>
      </c>
      <c r="G338" s="4" t="s">
        <v>116</v>
      </c>
      <c r="H338" s="4" t="s">
        <v>8328</v>
      </c>
      <c r="I338" s="4" t="s">
        <v>13413</v>
      </c>
      <c r="J338" s="35">
        <v>33134</v>
      </c>
      <c r="K338" s="11" t="s">
        <v>112</v>
      </c>
      <c r="L338" s="4" t="s">
        <v>122</v>
      </c>
      <c r="M338" s="4" t="s">
        <v>122</v>
      </c>
      <c r="N338" s="4" t="s">
        <v>13414</v>
      </c>
      <c r="O338" s="4" t="s">
        <v>116</v>
      </c>
      <c r="P338" s="4" t="s">
        <v>126</v>
      </c>
      <c r="Q338" s="4" t="s">
        <v>112</v>
      </c>
      <c r="R338" s="35">
        <v>2015</v>
      </c>
      <c r="S338" s="4" t="s">
        <v>127</v>
      </c>
      <c r="T338" s="4" t="s">
        <v>13408</v>
      </c>
      <c r="U338" s="4" t="s">
        <v>10374</v>
      </c>
      <c r="V338" s="4" t="s">
        <v>10375</v>
      </c>
      <c r="W338" s="4" t="s">
        <v>131</v>
      </c>
      <c r="X338" s="4" t="s">
        <v>10376</v>
      </c>
      <c r="Y338" s="4" t="s">
        <v>10377</v>
      </c>
      <c r="Z338" s="4" t="s">
        <v>134</v>
      </c>
      <c r="AA338" s="4" t="s">
        <v>135</v>
      </c>
      <c r="AB338" s="4" t="s">
        <v>136</v>
      </c>
      <c r="AC338" s="4" t="s">
        <v>137</v>
      </c>
      <c r="AD338" s="4" t="s">
        <v>10378</v>
      </c>
      <c r="AE338" s="4" t="s">
        <v>140</v>
      </c>
      <c r="AF338" s="4" t="s">
        <v>116</v>
      </c>
      <c r="AG338" s="4" t="s">
        <v>13415</v>
      </c>
      <c r="AH338" s="4" t="s">
        <v>76</v>
      </c>
      <c r="AI338" s="4" t="s">
        <v>116</v>
      </c>
      <c r="AJ338" s="4" t="s">
        <v>116</v>
      </c>
      <c r="AK338" s="4" t="s">
        <v>116</v>
      </c>
      <c r="AL338" s="4" t="s">
        <v>116</v>
      </c>
      <c r="AM338" s="4" t="s">
        <v>116</v>
      </c>
      <c r="AN338" s="4" t="s">
        <v>116</v>
      </c>
      <c r="AO338" s="4" t="s">
        <v>116</v>
      </c>
      <c r="AP338" s="4" t="s">
        <v>116</v>
      </c>
      <c r="AQ338" s="4" t="s">
        <v>116</v>
      </c>
      <c r="AR338" s="4" t="s">
        <v>116</v>
      </c>
      <c r="AS338" s="4" t="s">
        <v>116</v>
      </c>
      <c r="AT338" s="4" t="s">
        <v>116</v>
      </c>
      <c r="AU338" s="4" t="s">
        <v>116</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13416</v>
      </c>
      <c r="B339" s="4" t="s">
        <v>112</v>
      </c>
      <c r="C339" s="35">
        <v>20241220</v>
      </c>
      <c r="D339" s="4" t="s">
        <v>8378</v>
      </c>
      <c r="E339" s="4" t="s">
        <v>13417</v>
      </c>
      <c r="F339" s="4" t="s">
        <v>2127</v>
      </c>
      <c r="G339" s="4" t="s">
        <v>116</v>
      </c>
      <c r="H339" s="4" t="s">
        <v>2128</v>
      </c>
      <c r="I339" s="4" t="s">
        <v>13418</v>
      </c>
      <c r="J339" s="35">
        <v>21514</v>
      </c>
      <c r="K339" s="11" t="s">
        <v>112</v>
      </c>
      <c r="L339" s="4" t="s">
        <v>122</v>
      </c>
      <c r="M339" s="4" t="s">
        <v>122</v>
      </c>
      <c r="N339" s="4" t="s">
        <v>13419</v>
      </c>
      <c r="O339" s="4" t="s">
        <v>116</v>
      </c>
      <c r="P339" s="4" t="s">
        <v>126</v>
      </c>
      <c r="Q339" s="4" t="s">
        <v>112</v>
      </c>
      <c r="R339" s="35">
        <v>2015</v>
      </c>
      <c r="S339" s="4" t="s">
        <v>127</v>
      </c>
      <c r="T339" s="4" t="s">
        <v>10464</v>
      </c>
      <c r="U339" s="4" t="s">
        <v>10374</v>
      </c>
      <c r="V339" s="4" t="s">
        <v>10375</v>
      </c>
      <c r="W339" s="4" t="s">
        <v>131</v>
      </c>
      <c r="X339" s="4" t="s">
        <v>10376</v>
      </c>
      <c r="Y339" s="4" t="s">
        <v>10377</v>
      </c>
      <c r="Z339" s="4" t="s">
        <v>134</v>
      </c>
      <c r="AA339" s="4" t="s">
        <v>135</v>
      </c>
      <c r="AB339" s="4" t="s">
        <v>136</v>
      </c>
      <c r="AC339" s="4" t="s">
        <v>137</v>
      </c>
      <c r="AD339" s="4" t="s">
        <v>10378</v>
      </c>
      <c r="AE339" s="4" t="s">
        <v>140</v>
      </c>
      <c r="AF339" s="4" t="s">
        <v>116</v>
      </c>
      <c r="AG339" s="4" t="s">
        <v>13420</v>
      </c>
      <c r="AH339" s="4" t="s">
        <v>76</v>
      </c>
      <c r="AI339" s="4" t="s">
        <v>13421</v>
      </c>
      <c r="AJ339" s="4" t="s">
        <v>8455</v>
      </c>
      <c r="AK339" s="4" t="s">
        <v>11618</v>
      </c>
      <c r="AL339" s="4" t="s">
        <v>13422</v>
      </c>
      <c r="AM339" s="4" t="s">
        <v>5736</v>
      </c>
      <c r="AN339" s="4" t="s">
        <v>6327</v>
      </c>
      <c r="AO339" s="4" t="s">
        <v>3660</v>
      </c>
      <c r="AP339" s="4" t="s">
        <v>3661</v>
      </c>
      <c r="AQ339" s="4" t="s">
        <v>3662</v>
      </c>
      <c r="AR339" s="4" t="s">
        <v>3663</v>
      </c>
      <c r="AS339" s="4" t="s">
        <v>3664</v>
      </c>
      <c r="AT339" s="4" t="s">
        <v>5432</v>
      </c>
      <c r="AU339" s="4" t="s">
        <v>3666</v>
      </c>
      <c r="AV339" s="4" t="s">
        <v>3667</v>
      </c>
      <c r="AW339" s="4" t="s">
        <v>714</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13423</v>
      </c>
      <c r="B340" s="4" t="s">
        <v>112</v>
      </c>
      <c r="C340" s="35">
        <v>20241220</v>
      </c>
      <c r="D340" s="4" t="s">
        <v>6619</v>
      </c>
      <c r="E340" s="4" t="s">
        <v>13424</v>
      </c>
      <c r="F340" s="4" t="s">
        <v>4964</v>
      </c>
      <c r="G340" s="4" t="s">
        <v>116</v>
      </c>
      <c r="H340" s="4" t="s">
        <v>1278</v>
      </c>
      <c r="I340" s="4" t="s">
        <v>13425</v>
      </c>
      <c r="J340" s="35">
        <v>53038</v>
      </c>
      <c r="K340" s="11" t="s">
        <v>112</v>
      </c>
      <c r="L340" s="4" t="s">
        <v>122</v>
      </c>
      <c r="M340" s="4" t="s">
        <v>122</v>
      </c>
      <c r="N340" s="4" t="s">
        <v>13426</v>
      </c>
      <c r="O340" s="4" t="s">
        <v>116</v>
      </c>
      <c r="P340" s="4" t="s">
        <v>126</v>
      </c>
      <c r="Q340" s="4" t="s">
        <v>112</v>
      </c>
      <c r="R340" s="35">
        <v>2015</v>
      </c>
      <c r="S340" s="4" t="s">
        <v>127</v>
      </c>
      <c r="T340" s="4" t="s">
        <v>10464</v>
      </c>
      <c r="U340" s="4" t="s">
        <v>10374</v>
      </c>
      <c r="V340" s="4" t="s">
        <v>10375</v>
      </c>
      <c r="W340" s="4" t="s">
        <v>131</v>
      </c>
      <c r="X340" s="4" t="s">
        <v>10376</v>
      </c>
      <c r="Y340" s="4" t="s">
        <v>10377</v>
      </c>
      <c r="Z340" s="4" t="s">
        <v>134</v>
      </c>
      <c r="AA340" s="4" t="s">
        <v>135</v>
      </c>
      <c r="AB340" s="4" t="s">
        <v>136</v>
      </c>
      <c r="AC340" s="4" t="s">
        <v>137</v>
      </c>
      <c r="AD340" s="4" t="s">
        <v>10378</v>
      </c>
      <c r="AE340" s="4" t="s">
        <v>140</v>
      </c>
      <c r="AF340" s="4" t="s">
        <v>116</v>
      </c>
      <c r="AG340" s="4" t="s">
        <v>13427</v>
      </c>
      <c r="AH340" s="4" t="s">
        <v>76</v>
      </c>
      <c r="AI340" s="4" t="s">
        <v>11244</v>
      </c>
      <c r="AJ340" s="4" t="s">
        <v>11246</v>
      </c>
      <c r="AK340" s="4" t="s">
        <v>11247</v>
      </c>
      <c r="AL340" s="4" t="s">
        <v>11250</v>
      </c>
      <c r="AM340" s="4" t="s">
        <v>11251</v>
      </c>
      <c r="AN340" s="4" t="s">
        <v>3660</v>
      </c>
      <c r="AO340" s="4" t="s">
        <v>3661</v>
      </c>
      <c r="AP340" s="4" t="s">
        <v>3662</v>
      </c>
      <c r="AQ340" s="4" t="s">
        <v>3663</v>
      </c>
      <c r="AR340" s="4" t="s">
        <v>3664</v>
      </c>
      <c r="AS340" s="4" t="s">
        <v>5432</v>
      </c>
      <c r="AT340" s="4" t="s">
        <v>3666</v>
      </c>
      <c r="AU340" s="4" t="s">
        <v>3667</v>
      </c>
      <c r="AV340" s="4" t="s">
        <v>11252</v>
      </c>
      <c r="AW340" s="4" t="s">
        <v>11253</v>
      </c>
      <c r="AX340" s="4" t="s">
        <v>11255</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13428</v>
      </c>
      <c r="B341" s="4" t="s">
        <v>112</v>
      </c>
      <c r="C341" s="35">
        <v>20241220</v>
      </c>
      <c r="D341" s="4" t="s">
        <v>6619</v>
      </c>
      <c r="E341" s="4" t="s">
        <v>13429</v>
      </c>
      <c r="F341" s="4" t="s">
        <v>4964</v>
      </c>
      <c r="G341" s="4" t="s">
        <v>116</v>
      </c>
      <c r="H341" s="4" t="s">
        <v>1278</v>
      </c>
      <c r="I341" s="4" t="s">
        <v>13430</v>
      </c>
      <c r="J341" s="35">
        <v>42252</v>
      </c>
      <c r="K341" s="11" t="s">
        <v>112</v>
      </c>
      <c r="L341" s="4" t="s">
        <v>122</v>
      </c>
      <c r="M341" s="4" t="s">
        <v>122</v>
      </c>
      <c r="N341" s="4" t="s">
        <v>13431</v>
      </c>
      <c r="O341" s="4" t="s">
        <v>116</v>
      </c>
      <c r="P341" s="4" t="s">
        <v>126</v>
      </c>
      <c r="Q341" s="4" t="s">
        <v>112</v>
      </c>
      <c r="R341" s="35">
        <v>2015</v>
      </c>
      <c r="S341" s="4" t="s">
        <v>127</v>
      </c>
      <c r="T341" s="4" t="s">
        <v>10464</v>
      </c>
      <c r="U341" s="4" t="s">
        <v>10374</v>
      </c>
      <c r="V341" s="4" t="s">
        <v>10375</v>
      </c>
      <c r="W341" s="4" t="s">
        <v>131</v>
      </c>
      <c r="X341" s="4" t="s">
        <v>10376</v>
      </c>
      <c r="Y341" s="4" t="s">
        <v>10377</v>
      </c>
      <c r="Z341" s="4" t="s">
        <v>134</v>
      </c>
      <c r="AA341" s="4" t="s">
        <v>135</v>
      </c>
      <c r="AB341" s="4" t="s">
        <v>136</v>
      </c>
      <c r="AC341" s="4" t="s">
        <v>137</v>
      </c>
      <c r="AD341" s="4" t="s">
        <v>10378</v>
      </c>
      <c r="AE341" s="4" t="s">
        <v>140</v>
      </c>
      <c r="AF341" s="4" t="s">
        <v>116</v>
      </c>
      <c r="AG341" s="4" t="s">
        <v>13432</v>
      </c>
      <c r="AH341" s="4" t="s">
        <v>76</v>
      </c>
      <c r="AI341" s="4" t="s">
        <v>11477</v>
      </c>
      <c r="AJ341" s="4" t="s">
        <v>605</v>
      </c>
      <c r="AK341" s="4" t="s">
        <v>11478</v>
      </c>
      <c r="AL341" s="4" t="s">
        <v>11479</v>
      </c>
      <c r="AM341" s="4" t="s">
        <v>11480</v>
      </c>
      <c r="AN341" s="4" t="s">
        <v>11481</v>
      </c>
      <c r="AO341" s="4" t="s">
        <v>3660</v>
      </c>
      <c r="AP341" s="4" t="s">
        <v>3661</v>
      </c>
      <c r="AQ341" s="4" t="s">
        <v>3662</v>
      </c>
      <c r="AR341" s="4" t="s">
        <v>3663</v>
      </c>
      <c r="AS341" s="4" t="s">
        <v>3664</v>
      </c>
      <c r="AT341" s="4" t="s">
        <v>10952</v>
      </c>
      <c r="AU341" s="4" t="s">
        <v>5432</v>
      </c>
      <c r="AV341" s="4" t="s">
        <v>3666</v>
      </c>
      <c r="AW341" s="4" t="s">
        <v>3667</v>
      </c>
      <c r="AX341" s="4" t="s">
        <v>11482</v>
      </c>
      <c r="AY341" s="4" t="s">
        <v>11483</v>
      </c>
      <c r="AZ341" s="4" t="s">
        <v>1930</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13433</v>
      </c>
      <c r="B342" s="4" t="s">
        <v>112</v>
      </c>
      <c r="C342" s="35">
        <v>20241220</v>
      </c>
      <c r="D342" s="4" t="s">
        <v>13434</v>
      </c>
      <c r="E342" s="4" t="s">
        <v>11455</v>
      </c>
      <c r="F342" s="4" t="s">
        <v>529</v>
      </c>
      <c r="G342" s="4" t="s">
        <v>116</v>
      </c>
      <c r="H342" s="4" t="s">
        <v>530</v>
      </c>
      <c r="I342" s="4" t="s">
        <v>13435</v>
      </c>
      <c r="J342" s="35">
        <v>12307</v>
      </c>
      <c r="K342" s="11" t="s">
        <v>112</v>
      </c>
      <c r="L342" s="4" t="s">
        <v>122</v>
      </c>
      <c r="M342" s="4" t="s">
        <v>122</v>
      </c>
      <c r="N342" s="4" t="s">
        <v>13436</v>
      </c>
      <c r="O342" s="4" t="s">
        <v>116</v>
      </c>
      <c r="P342" s="4" t="s">
        <v>126</v>
      </c>
      <c r="Q342" s="4" t="s">
        <v>112</v>
      </c>
      <c r="R342" s="35">
        <v>2015</v>
      </c>
      <c r="S342" s="4" t="s">
        <v>127</v>
      </c>
      <c r="T342" s="4" t="s">
        <v>10464</v>
      </c>
      <c r="U342" s="4" t="s">
        <v>10374</v>
      </c>
      <c r="V342" s="4" t="s">
        <v>10375</v>
      </c>
      <c r="W342" s="4" t="s">
        <v>131</v>
      </c>
      <c r="X342" s="4" t="s">
        <v>10376</v>
      </c>
      <c r="Y342" s="4" t="s">
        <v>10377</v>
      </c>
      <c r="Z342" s="4" t="s">
        <v>134</v>
      </c>
      <c r="AA342" s="4" t="s">
        <v>135</v>
      </c>
      <c r="AB342" s="4" t="s">
        <v>136</v>
      </c>
      <c r="AC342" s="4" t="s">
        <v>137</v>
      </c>
      <c r="AD342" s="4" t="s">
        <v>10378</v>
      </c>
      <c r="AE342" s="4" t="s">
        <v>140</v>
      </c>
      <c r="AF342" s="4" t="s">
        <v>116</v>
      </c>
      <c r="AG342" s="4" t="s">
        <v>13437</v>
      </c>
      <c r="AH342" s="4" t="s">
        <v>76</v>
      </c>
      <c r="AI342" s="4" t="s">
        <v>11459</v>
      </c>
      <c r="AJ342" s="4" t="s">
        <v>13438</v>
      </c>
      <c r="AK342" s="4" t="s">
        <v>11461</v>
      </c>
      <c r="AL342" s="4" t="s">
        <v>3660</v>
      </c>
      <c r="AM342" s="4" t="s">
        <v>3661</v>
      </c>
      <c r="AN342" s="4" t="s">
        <v>3662</v>
      </c>
      <c r="AO342" s="4" t="s">
        <v>5431</v>
      </c>
      <c r="AP342" s="4" t="s">
        <v>3664</v>
      </c>
      <c r="AQ342" s="4" t="s">
        <v>5432</v>
      </c>
      <c r="AR342" s="4" t="s">
        <v>3666</v>
      </c>
      <c r="AS342" s="4" t="s">
        <v>3667</v>
      </c>
      <c r="AT342" s="4" t="s">
        <v>11462</v>
      </c>
      <c r="AU342" s="4" t="s">
        <v>116</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13439</v>
      </c>
      <c r="B343" s="4" t="s">
        <v>112</v>
      </c>
      <c r="C343" s="35">
        <v>20241220</v>
      </c>
      <c r="D343" s="4" t="s">
        <v>4657</v>
      </c>
      <c r="E343" s="4" t="s">
        <v>13440</v>
      </c>
      <c r="F343" s="4" t="s">
        <v>970</v>
      </c>
      <c r="G343" s="4" t="s">
        <v>116</v>
      </c>
      <c r="H343" s="4" t="s">
        <v>971</v>
      </c>
      <c r="I343" s="4" t="s">
        <v>13441</v>
      </c>
      <c r="J343" s="35">
        <v>32617</v>
      </c>
      <c r="K343" s="11" t="s">
        <v>112</v>
      </c>
      <c r="L343" s="4" t="s">
        <v>122</v>
      </c>
      <c r="M343" s="4" t="s">
        <v>122</v>
      </c>
      <c r="N343" s="4" t="s">
        <v>13442</v>
      </c>
      <c r="O343" s="4" t="s">
        <v>116</v>
      </c>
      <c r="P343" s="4" t="s">
        <v>126</v>
      </c>
      <c r="Q343" s="4" t="s">
        <v>112</v>
      </c>
      <c r="R343" s="35">
        <v>2015</v>
      </c>
      <c r="S343" s="4" t="s">
        <v>127</v>
      </c>
      <c r="T343" s="4" t="s">
        <v>10464</v>
      </c>
      <c r="U343" s="4" t="s">
        <v>10374</v>
      </c>
      <c r="V343" s="4" t="s">
        <v>10375</v>
      </c>
      <c r="W343" s="4" t="s">
        <v>131</v>
      </c>
      <c r="X343" s="4" t="s">
        <v>10376</v>
      </c>
      <c r="Y343" s="4" t="s">
        <v>10377</v>
      </c>
      <c r="Z343" s="4" t="s">
        <v>134</v>
      </c>
      <c r="AA343" s="4" t="s">
        <v>135</v>
      </c>
      <c r="AB343" s="4" t="s">
        <v>136</v>
      </c>
      <c r="AC343" s="4" t="s">
        <v>137</v>
      </c>
      <c r="AD343" s="4" t="s">
        <v>10378</v>
      </c>
      <c r="AE343" s="4" t="s">
        <v>140</v>
      </c>
      <c r="AF343" s="4" t="s">
        <v>116</v>
      </c>
      <c r="AG343" s="4" t="s">
        <v>13443</v>
      </c>
      <c r="AH343" s="4" t="s">
        <v>76</v>
      </c>
      <c r="AI343" s="4" t="s">
        <v>282</v>
      </c>
      <c r="AJ343" s="4" t="s">
        <v>3660</v>
      </c>
      <c r="AK343" s="4" t="s">
        <v>3661</v>
      </c>
      <c r="AL343" s="4" t="s">
        <v>3662</v>
      </c>
      <c r="AM343" s="4" t="s">
        <v>3663</v>
      </c>
      <c r="AN343" s="4" t="s">
        <v>3664</v>
      </c>
      <c r="AO343" s="4" t="s">
        <v>5432</v>
      </c>
      <c r="AP343" s="4" t="s">
        <v>3666</v>
      </c>
      <c r="AQ343" s="4" t="s">
        <v>3667</v>
      </c>
      <c r="AR343" s="4" t="s">
        <v>567</v>
      </c>
      <c r="AS343" s="4" t="s">
        <v>8695</v>
      </c>
      <c r="AT343" s="4" t="s">
        <v>116</v>
      </c>
      <c r="AU343" s="4" t="s">
        <v>116</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13444</v>
      </c>
      <c r="B344" s="4" t="s">
        <v>112</v>
      </c>
      <c r="C344" s="35">
        <v>20241220</v>
      </c>
      <c r="D344" s="4" t="s">
        <v>13434</v>
      </c>
      <c r="E344" s="4" t="s">
        <v>11464</v>
      </c>
      <c r="F344" s="4" t="s">
        <v>529</v>
      </c>
      <c r="G344" s="4" t="s">
        <v>116</v>
      </c>
      <c r="H344" s="4" t="s">
        <v>530</v>
      </c>
      <c r="I344" s="4" t="s">
        <v>13445</v>
      </c>
      <c r="J344" s="35">
        <v>11840</v>
      </c>
      <c r="K344" s="11" t="s">
        <v>112</v>
      </c>
      <c r="L344" s="4" t="s">
        <v>122</v>
      </c>
      <c r="M344" s="4" t="s">
        <v>122</v>
      </c>
      <c r="N344" s="4" t="s">
        <v>13446</v>
      </c>
      <c r="O344" s="4" t="s">
        <v>116</v>
      </c>
      <c r="P344" s="4" t="s">
        <v>126</v>
      </c>
      <c r="Q344" s="4" t="s">
        <v>112</v>
      </c>
      <c r="R344" s="35">
        <v>2015</v>
      </c>
      <c r="S344" s="4" t="s">
        <v>127</v>
      </c>
      <c r="T344" s="4" t="s">
        <v>10464</v>
      </c>
      <c r="U344" s="4" t="s">
        <v>10374</v>
      </c>
      <c r="V344" s="4" t="s">
        <v>10375</v>
      </c>
      <c r="W344" s="4" t="s">
        <v>131</v>
      </c>
      <c r="X344" s="4" t="s">
        <v>10376</v>
      </c>
      <c r="Y344" s="4" t="s">
        <v>10377</v>
      </c>
      <c r="Z344" s="4" t="s">
        <v>134</v>
      </c>
      <c r="AA344" s="4" t="s">
        <v>135</v>
      </c>
      <c r="AB344" s="4" t="s">
        <v>136</v>
      </c>
      <c r="AC344" s="4" t="s">
        <v>137</v>
      </c>
      <c r="AD344" s="4" t="s">
        <v>10378</v>
      </c>
      <c r="AE344" s="4" t="s">
        <v>140</v>
      </c>
      <c r="AF344" s="4" t="s">
        <v>116</v>
      </c>
      <c r="AG344" s="4" t="s">
        <v>13447</v>
      </c>
      <c r="AH344" s="4" t="s">
        <v>76</v>
      </c>
      <c r="AI344" s="4" t="s">
        <v>11468</v>
      </c>
      <c r="AJ344" s="4" t="s">
        <v>1850</v>
      </c>
      <c r="AK344" s="4" t="s">
        <v>13438</v>
      </c>
      <c r="AL344" s="4" t="s">
        <v>11469</v>
      </c>
      <c r="AM344" s="4" t="s">
        <v>544</v>
      </c>
      <c r="AN344" s="4" t="s">
        <v>11470</v>
      </c>
      <c r="AO344" s="4" t="s">
        <v>3660</v>
      </c>
      <c r="AP344" s="4" t="s">
        <v>3661</v>
      </c>
      <c r="AQ344" s="4" t="s">
        <v>3662</v>
      </c>
      <c r="AR344" s="4" t="s">
        <v>5431</v>
      </c>
      <c r="AS344" s="4" t="s">
        <v>3664</v>
      </c>
      <c r="AT344" s="4" t="s">
        <v>5432</v>
      </c>
      <c r="AU344" s="4" t="s">
        <v>3666</v>
      </c>
      <c r="AV344" s="4" t="s">
        <v>3667</v>
      </c>
      <c r="AW344" s="4" t="s">
        <v>11471</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13448</v>
      </c>
      <c r="B345" s="4" t="s">
        <v>112</v>
      </c>
      <c r="C345" s="35">
        <v>20241220</v>
      </c>
      <c r="D345" s="4" t="s">
        <v>5001</v>
      </c>
      <c r="E345" s="4" t="s">
        <v>13449</v>
      </c>
      <c r="F345" s="4" t="s">
        <v>13268</v>
      </c>
      <c r="G345" s="4" t="s">
        <v>116</v>
      </c>
      <c r="H345" s="4" t="s">
        <v>6245</v>
      </c>
      <c r="I345" s="4" t="s">
        <v>13450</v>
      </c>
      <c r="J345" s="35">
        <v>20252</v>
      </c>
      <c r="K345" s="11" t="s">
        <v>112</v>
      </c>
      <c r="L345" s="4" t="s">
        <v>122</v>
      </c>
      <c r="M345" s="4" t="s">
        <v>122</v>
      </c>
      <c r="N345" s="4" t="s">
        <v>13451</v>
      </c>
      <c r="O345" s="4" t="s">
        <v>116</v>
      </c>
      <c r="P345" s="4" t="s">
        <v>126</v>
      </c>
      <c r="Q345" s="4" t="s">
        <v>112</v>
      </c>
      <c r="R345" s="35">
        <v>2015</v>
      </c>
      <c r="S345" s="4" t="s">
        <v>127</v>
      </c>
      <c r="T345" s="4" t="s">
        <v>13271</v>
      </c>
      <c r="U345" s="4" t="s">
        <v>10374</v>
      </c>
      <c r="V345" s="4" t="s">
        <v>10375</v>
      </c>
      <c r="W345" s="4" t="s">
        <v>131</v>
      </c>
      <c r="X345" s="4" t="s">
        <v>10376</v>
      </c>
      <c r="Y345" s="4" t="s">
        <v>10377</v>
      </c>
      <c r="Z345" s="4" t="s">
        <v>134</v>
      </c>
      <c r="AA345" s="4" t="s">
        <v>135</v>
      </c>
      <c r="AB345" s="4" t="s">
        <v>136</v>
      </c>
      <c r="AC345" s="4" t="s">
        <v>137</v>
      </c>
      <c r="AD345" s="4" t="s">
        <v>10378</v>
      </c>
      <c r="AE345" s="4" t="s">
        <v>140</v>
      </c>
      <c r="AF345" s="4" t="s">
        <v>116</v>
      </c>
      <c r="AG345" s="4" t="s">
        <v>13452</v>
      </c>
      <c r="AH345" s="4" t="s">
        <v>76</v>
      </c>
      <c r="AI345" s="4" t="s">
        <v>13453</v>
      </c>
      <c r="AJ345" s="4" t="s">
        <v>13454</v>
      </c>
      <c r="AK345" s="4" t="s">
        <v>1299</v>
      </c>
      <c r="AL345" s="4" t="s">
        <v>5007</v>
      </c>
      <c r="AM345" s="4" t="s">
        <v>2004</v>
      </c>
      <c r="AN345" s="4" t="s">
        <v>4681</v>
      </c>
      <c r="AO345" s="4" t="s">
        <v>13455</v>
      </c>
      <c r="AP345" s="4" t="s">
        <v>13456</v>
      </c>
      <c r="AQ345" s="4" t="s">
        <v>13457</v>
      </c>
      <c r="AR345" s="4" t="s">
        <v>10068</v>
      </c>
      <c r="AS345" s="4" t="s">
        <v>13458</v>
      </c>
      <c r="AT345" s="4" t="s">
        <v>10069</v>
      </c>
      <c r="AU345" s="4" t="s">
        <v>10070</v>
      </c>
      <c r="AV345" s="4" t="s">
        <v>5486</v>
      </c>
      <c r="AW345" s="4" t="s">
        <v>5487</v>
      </c>
      <c r="AX345" s="4" t="s">
        <v>4686</v>
      </c>
      <c r="AY345" s="4" t="s">
        <v>10072</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13459</v>
      </c>
      <c r="B346" s="4" t="s">
        <v>112</v>
      </c>
      <c r="C346" s="35">
        <v>20241220</v>
      </c>
      <c r="D346" s="4" t="s">
        <v>5001</v>
      </c>
      <c r="E346" s="4" t="s">
        <v>13460</v>
      </c>
      <c r="F346" s="4" t="s">
        <v>13268</v>
      </c>
      <c r="G346" s="4" t="s">
        <v>116</v>
      </c>
      <c r="H346" s="4" t="s">
        <v>6245</v>
      </c>
      <c r="I346" s="4" t="s">
        <v>13461</v>
      </c>
      <c r="J346" s="35">
        <v>5406</v>
      </c>
      <c r="K346" s="11" t="s">
        <v>112</v>
      </c>
      <c r="L346" s="4" t="s">
        <v>122</v>
      </c>
      <c r="M346" s="4" t="s">
        <v>122</v>
      </c>
      <c r="N346" s="4" t="s">
        <v>13462</v>
      </c>
      <c r="O346" s="4" t="s">
        <v>116</v>
      </c>
      <c r="P346" s="4" t="s">
        <v>126</v>
      </c>
      <c r="Q346" s="4" t="s">
        <v>112</v>
      </c>
      <c r="R346" s="35">
        <v>2015</v>
      </c>
      <c r="S346" s="4" t="s">
        <v>127</v>
      </c>
      <c r="T346" s="4" t="s">
        <v>13271</v>
      </c>
      <c r="U346" s="4" t="s">
        <v>10374</v>
      </c>
      <c r="V346" s="4" t="s">
        <v>10375</v>
      </c>
      <c r="W346" s="4" t="s">
        <v>131</v>
      </c>
      <c r="X346" s="4" t="s">
        <v>10376</v>
      </c>
      <c r="Y346" s="4" t="s">
        <v>10377</v>
      </c>
      <c r="Z346" s="4" t="s">
        <v>134</v>
      </c>
      <c r="AA346" s="4" t="s">
        <v>135</v>
      </c>
      <c r="AB346" s="4" t="s">
        <v>136</v>
      </c>
      <c r="AC346" s="4" t="s">
        <v>137</v>
      </c>
      <c r="AD346" s="4" t="s">
        <v>10378</v>
      </c>
      <c r="AE346" s="4" t="s">
        <v>140</v>
      </c>
      <c r="AF346" s="4" t="s">
        <v>116</v>
      </c>
      <c r="AG346" s="4" t="s">
        <v>13463</v>
      </c>
      <c r="AH346" s="4" t="s">
        <v>76</v>
      </c>
      <c r="AI346" s="4" t="s">
        <v>13453</v>
      </c>
      <c r="AJ346" s="4" t="s">
        <v>13454</v>
      </c>
      <c r="AK346" s="4" t="s">
        <v>1299</v>
      </c>
      <c r="AL346" s="4" t="s">
        <v>5007</v>
      </c>
      <c r="AM346" s="4" t="s">
        <v>2004</v>
      </c>
      <c r="AN346" s="4" t="s">
        <v>4681</v>
      </c>
      <c r="AO346" s="4" t="s">
        <v>13455</v>
      </c>
      <c r="AP346" s="4" t="s">
        <v>13456</v>
      </c>
      <c r="AQ346" s="4" t="s">
        <v>13457</v>
      </c>
      <c r="AR346" s="4" t="s">
        <v>10068</v>
      </c>
      <c r="AS346" s="4" t="s">
        <v>13458</v>
      </c>
      <c r="AT346" s="4" t="s">
        <v>10069</v>
      </c>
      <c r="AU346" s="4" t="s">
        <v>10070</v>
      </c>
      <c r="AV346" s="4" t="s">
        <v>5486</v>
      </c>
      <c r="AW346" s="4" t="s">
        <v>5487</v>
      </c>
      <c r="AX346" s="4" t="s">
        <v>4686</v>
      </c>
      <c r="AY346" s="4" t="s">
        <v>10072</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13464</v>
      </c>
      <c r="B347" s="4" t="s">
        <v>112</v>
      </c>
      <c r="C347" s="35">
        <v>20241220</v>
      </c>
      <c r="D347" s="4" t="s">
        <v>13465</v>
      </c>
      <c r="E347" s="4" t="s">
        <v>13466</v>
      </c>
      <c r="F347" s="4" t="s">
        <v>13268</v>
      </c>
      <c r="G347" s="4" t="s">
        <v>116</v>
      </c>
      <c r="H347" s="4" t="s">
        <v>6245</v>
      </c>
      <c r="I347" s="4" t="s">
        <v>13467</v>
      </c>
      <c r="J347" s="35">
        <v>3133</v>
      </c>
      <c r="K347" s="11" t="s">
        <v>112</v>
      </c>
      <c r="L347" s="4" t="s">
        <v>122</v>
      </c>
      <c r="M347" s="4" t="s">
        <v>122</v>
      </c>
      <c r="N347" s="4" t="s">
        <v>13468</v>
      </c>
      <c r="O347" s="4" t="s">
        <v>116</v>
      </c>
      <c r="P347" s="4" t="s">
        <v>126</v>
      </c>
      <c r="Q347" s="4" t="s">
        <v>112</v>
      </c>
      <c r="R347" s="35">
        <v>2015</v>
      </c>
      <c r="S347" s="4" t="s">
        <v>127</v>
      </c>
      <c r="T347" s="4" t="s">
        <v>13271</v>
      </c>
      <c r="U347" s="4" t="s">
        <v>10374</v>
      </c>
      <c r="V347" s="4" t="s">
        <v>10375</v>
      </c>
      <c r="W347" s="4" t="s">
        <v>131</v>
      </c>
      <c r="X347" s="4" t="s">
        <v>10376</v>
      </c>
      <c r="Y347" s="4" t="s">
        <v>10377</v>
      </c>
      <c r="Z347" s="4" t="s">
        <v>134</v>
      </c>
      <c r="AA347" s="4" t="s">
        <v>135</v>
      </c>
      <c r="AB347" s="4" t="s">
        <v>136</v>
      </c>
      <c r="AC347" s="4" t="s">
        <v>137</v>
      </c>
      <c r="AD347" s="4" t="s">
        <v>10378</v>
      </c>
      <c r="AE347" s="4" t="s">
        <v>140</v>
      </c>
      <c r="AF347" s="4" t="s">
        <v>116</v>
      </c>
      <c r="AG347" s="4" t="s">
        <v>13469</v>
      </c>
      <c r="AH347" s="4" t="s">
        <v>76</v>
      </c>
      <c r="AI347" s="4" t="s">
        <v>4022</v>
      </c>
      <c r="AJ347" s="4" t="s">
        <v>9968</v>
      </c>
      <c r="AK347" s="4" t="s">
        <v>4024</v>
      </c>
      <c r="AL347" s="4" t="s">
        <v>5008</v>
      </c>
      <c r="AM347" s="4" t="s">
        <v>13470</v>
      </c>
      <c r="AN347" s="4" t="s">
        <v>9978</v>
      </c>
      <c r="AO347" s="4" t="s">
        <v>2011</v>
      </c>
      <c r="AP347" s="4" t="s">
        <v>13471</v>
      </c>
      <c r="AQ347" s="4" t="s">
        <v>6261</v>
      </c>
      <c r="AR347" s="4" t="s">
        <v>13472</v>
      </c>
      <c r="AS347" s="4" t="s">
        <v>5487</v>
      </c>
      <c r="AT347" s="4" t="s">
        <v>13473</v>
      </c>
      <c r="AU347" s="4" t="s">
        <v>13474</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13475</v>
      </c>
      <c r="B348" s="4" t="s">
        <v>112</v>
      </c>
      <c r="C348" s="35">
        <v>20241220</v>
      </c>
      <c r="D348" s="4" t="s">
        <v>13476</v>
      </c>
      <c r="E348" s="4" t="s">
        <v>13477</v>
      </c>
      <c r="F348" s="4" t="s">
        <v>13268</v>
      </c>
      <c r="G348" s="4" t="s">
        <v>116</v>
      </c>
      <c r="H348" s="4" t="s">
        <v>6245</v>
      </c>
      <c r="I348" s="4" t="s">
        <v>13478</v>
      </c>
      <c r="J348" s="35">
        <v>21636</v>
      </c>
      <c r="K348" s="11" t="s">
        <v>112</v>
      </c>
      <c r="L348" s="4" t="s">
        <v>122</v>
      </c>
      <c r="M348" s="4" t="s">
        <v>122</v>
      </c>
      <c r="N348" s="4" t="s">
        <v>13479</v>
      </c>
      <c r="O348" s="4" t="s">
        <v>116</v>
      </c>
      <c r="P348" s="4" t="s">
        <v>126</v>
      </c>
      <c r="Q348" s="4" t="s">
        <v>112</v>
      </c>
      <c r="R348" s="35">
        <v>2015</v>
      </c>
      <c r="S348" s="4" t="s">
        <v>127</v>
      </c>
      <c r="T348" s="4" t="s">
        <v>13271</v>
      </c>
      <c r="U348" s="4" t="s">
        <v>10374</v>
      </c>
      <c r="V348" s="4" t="s">
        <v>10375</v>
      </c>
      <c r="W348" s="4" t="s">
        <v>131</v>
      </c>
      <c r="X348" s="4" t="s">
        <v>10376</v>
      </c>
      <c r="Y348" s="4" t="s">
        <v>10377</v>
      </c>
      <c r="Z348" s="4" t="s">
        <v>134</v>
      </c>
      <c r="AA348" s="4" t="s">
        <v>135</v>
      </c>
      <c r="AB348" s="4" t="s">
        <v>136</v>
      </c>
      <c r="AC348" s="4" t="s">
        <v>137</v>
      </c>
      <c r="AD348" s="4" t="s">
        <v>10378</v>
      </c>
      <c r="AE348" s="4" t="s">
        <v>140</v>
      </c>
      <c r="AF348" s="4" t="s">
        <v>116</v>
      </c>
      <c r="AG348" s="4" t="s">
        <v>13480</v>
      </c>
      <c r="AH348" s="4" t="s">
        <v>76</v>
      </c>
      <c r="AI348" s="4" t="s">
        <v>3149</v>
      </c>
      <c r="AJ348" s="4" t="s">
        <v>3150</v>
      </c>
      <c r="AK348" s="4" t="s">
        <v>13481</v>
      </c>
      <c r="AL348" s="4" t="s">
        <v>13482</v>
      </c>
      <c r="AM348" s="4" t="s">
        <v>5007</v>
      </c>
      <c r="AN348" s="4" t="s">
        <v>3152</v>
      </c>
      <c r="AO348" s="4" t="s">
        <v>4195</v>
      </c>
      <c r="AP348" s="4" t="s">
        <v>13483</v>
      </c>
      <c r="AQ348" s="4" t="s">
        <v>13177</v>
      </c>
      <c r="AR348" s="4" t="s">
        <v>13484</v>
      </c>
      <c r="AS348" s="4" t="s">
        <v>8823</v>
      </c>
      <c r="AT348" s="4" t="s">
        <v>3156</v>
      </c>
      <c r="AU348" s="4" t="s">
        <v>116</v>
      </c>
      <c r="AV348" s="4" t="s">
        <v>116</v>
      </c>
      <c r="AW348" s="4" t="s">
        <v>116</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13485</v>
      </c>
      <c r="B349" s="4" t="s">
        <v>112</v>
      </c>
      <c r="C349" s="35">
        <v>20241220</v>
      </c>
      <c r="D349" s="4" t="s">
        <v>13486</v>
      </c>
      <c r="E349" s="4" t="s">
        <v>13487</v>
      </c>
      <c r="F349" s="4" t="s">
        <v>13268</v>
      </c>
      <c r="G349" s="4" t="s">
        <v>116</v>
      </c>
      <c r="H349" s="4" t="s">
        <v>6245</v>
      </c>
      <c r="I349" s="4" t="s">
        <v>13488</v>
      </c>
      <c r="J349" s="35">
        <v>21158</v>
      </c>
      <c r="K349" s="11" t="s">
        <v>112</v>
      </c>
      <c r="L349" s="4" t="s">
        <v>122</v>
      </c>
      <c r="M349" s="4" t="s">
        <v>122</v>
      </c>
      <c r="N349" s="4" t="s">
        <v>13489</v>
      </c>
      <c r="O349" s="4" t="s">
        <v>116</v>
      </c>
      <c r="P349" s="4" t="s">
        <v>126</v>
      </c>
      <c r="Q349" s="4" t="s">
        <v>112</v>
      </c>
      <c r="R349" s="35">
        <v>2015</v>
      </c>
      <c r="S349" s="4" t="s">
        <v>127</v>
      </c>
      <c r="T349" s="4" t="s">
        <v>13271</v>
      </c>
      <c r="U349" s="4" t="s">
        <v>10374</v>
      </c>
      <c r="V349" s="4" t="s">
        <v>10375</v>
      </c>
      <c r="W349" s="4" t="s">
        <v>131</v>
      </c>
      <c r="X349" s="4" t="s">
        <v>10376</v>
      </c>
      <c r="Y349" s="4" t="s">
        <v>10377</v>
      </c>
      <c r="Z349" s="4" t="s">
        <v>134</v>
      </c>
      <c r="AA349" s="4" t="s">
        <v>135</v>
      </c>
      <c r="AB349" s="4" t="s">
        <v>136</v>
      </c>
      <c r="AC349" s="4" t="s">
        <v>137</v>
      </c>
      <c r="AD349" s="4" t="s">
        <v>10378</v>
      </c>
      <c r="AE349" s="4" t="s">
        <v>140</v>
      </c>
      <c r="AF349" s="4" t="s">
        <v>116</v>
      </c>
      <c r="AG349" s="4" t="s">
        <v>13490</v>
      </c>
      <c r="AH349" s="4" t="s">
        <v>76</v>
      </c>
      <c r="AI349" s="4" t="s">
        <v>13336</v>
      </c>
      <c r="AJ349" s="4" t="s">
        <v>9968</v>
      </c>
      <c r="AK349" s="4" t="s">
        <v>5195</v>
      </c>
      <c r="AL349" s="4" t="s">
        <v>6217</v>
      </c>
      <c r="AM349" s="4" t="s">
        <v>2004</v>
      </c>
      <c r="AN349" s="4" t="s">
        <v>13337</v>
      </c>
      <c r="AO349" s="4" t="s">
        <v>13338</v>
      </c>
      <c r="AP349" s="4" t="s">
        <v>13339</v>
      </c>
      <c r="AQ349" s="4" t="s">
        <v>13340</v>
      </c>
      <c r="AR349" s="4" t="s">
        <v>13341</v>
      </c>
      <c r="AS349" s="4" t="s">
        <v>13342</v>
      </c>
      <c r="AT349" s="4" t="s">
        <v>13343</v>
      </c>
      <c r="AU349" s="4" t="s">
        <v>11154</v>
      </c>
      <c r="AV349" s="4" t="s">
        <v>6262</v>
      </c>
      <c r="AW349" s="4" t="s">
        <v>8658</v>
      </c>
      <c r="AX349" s="4" t="s">
        <v>13344</v>
      </c>
      <c r="AY349" s="4" t="s">
        <v>13345</v>
      </c>
      <c r="AZ349" s="4" t="s">
        <v>13346</v>
      </c>
      <c r="BA349" s="4" t="s">
        <v>6266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13491</v>
      </c>
      <c r="B350" s="4" t="s">
        <v>112</v>
      </c>
      <c r="C350" s="35">
        <v>20241220</v>
      </c>
      <c r="D350" s="4" t="s">
        <v>10443</v>
      </c>
      <c r="E350" s="4" t="s">
        <v>13492</v>
      </c>
      <c r="F350" s="4" t="s">
        <v>7319</v>
      </c>
      <c r="G350" s="4" t="s">
        <v>116</v>
      </c>
      <c r="H350" s="4" t="s">
        <v>7320</v>
      </c>
      <c r="I350" s="4" t="s">
        <v>13493</v>
      </c>
      <c r="J350" s="35">
        <v>90802</v>
      </c>
      <c r="K350" s="11" t="s">
        <v>112</v>
      </c>
      <c r="L350" s="4" t="s">
        <v>122</v>
      </c>
      <c r="M350" s="4" t="s">
        <v>122</v>
      </c>
      <c r="N350" s="4" t="s">
        <v>13494</v>
      </c>
      <c r="O350" s="4" t="s">
        <v>116</v>
      </c>
      <c r="P350" s="4" t="s">
        <v>126</v>
      </c>
      <c r="Q350" s="4" t="s">
        <v>112</v>
      </c>
      <c r="R350" s="35">
        <v>2014</v>
      </c>
      <c r="S350" s="4" t="s">
        <v>127</v>
      </c>
      <c r="T350" s="4" t="s">
        <v>12698</v>
      </c>
      <c r="U350" s="4" t="s">
        <v>10374</v>
      </c>
      <c r="V350" s="4" t="s">
        <v>10375</v>
      </c>
      <c r="W350" s="4" t="s">
        <v>131</v>
      </c>
      <c r="X350" s="4" t="s">
        <v>10376</v>
      </c>
      <c r="Y350" s="4" t="s">
        <v>10377</v>
      </c>
      <c r="Z350" s="4" t="s">
        <v>134</v>
      </c>
      <c r="AA350" s="4" t="s">
        <v>135</v>
      </c>
      <c r="AB350" s="4" t="s">
        <v>136</v>
      </c>
      <c r="AC350" s="4" t="s">
        <v>137</v>
      </c>
      <c r="AD350" s="4" t="s">
        <v>10378</v>
      </c>
      <c r="AE350" s="4" t="s">
        <v>140</v>
      </c>
      <c r="AF350" s="4" t="s">
        <v>116</v>
      </c>
      <c r="AG350" s="4" t="s">
        <v>13495</v>
      </c>
      <c r="AH350" s="4" t="s">
        <v>76</v>
      </c>
      <c r="AI350" s="4" t="s">
        <v>13496</v>
      </c>
      <c r="AJ350" s="4" t="s">
        <v>311</v>
      </c>
      <c r="AK350" s="4" t="s">
        <v>4959</v>
      </c>
      <c r="AL350" s="4" t="s">
        <v>313</v>
      </c>
      <c r="AM350" s="4" t="s">
        <v>2195</v>
      </c>
      <c r="AN350" s="4" t="s">
        <v>4960</v>
      </c>
      <c r="AO350" s="4" t="s">
        <v>8064</v>
      </c>
      <c r="AP350" s="4" t="s">
        <v>3660</v>
      </c>
      <c r="AQ350" s="4" t="s">
        <v>3662</v>
      </c>
      <c r="AR350" s="4" t="s">
        <v>5431</v>
      </c>
      <c r="AS350" s="4" t="s">
        <v>3664</v>
      </c>
      <c r="AT350" s="4" t="s">
        <v>3666</v>
      </c>
      <c r="AU350" s="4" t="s">
        <v>3667</v>
      </c>
      <c r="AV350" s="4" t="s">
        <v>3699</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13497</v>
      </c>
      <c r="B351" s="4" t="s">
        <v>112</v>
      </c>
      <c r="C351" s="35">
        <v>20241220</v>
      </c>
      <c r="D351" s="4" t="s">
        <v>13498</v>
      </c>
      <c r="E351" s="4" t="s">
        <v>13499</v>
      </c>
      <c r="F351" s="4" t="s">
        <v>13500</v>
      </c>
      <c r="G351" s="4" t="s">
        <v>116</v>
      </c>
      <c r="H351" s="4" t="s">
        <v>13501</v>
      </c>
      <c r="I351" s="4" t="s">
        <v>13502</v>
      </c>
      <c r="J351" s="35">
        <v>10458</v>
      </c>
      <c r="K351" s="11" t="s">
        <v>112</v>
      </c>
      <c r="L351" s="4" t="s">
        <v>122</v>
      </c>
      <c r="M351" s="4" t="s">
        <v>122</v>
      </c>
      <c r="N351" s="4" t="s">
        <v>13503</v>
      </c>
      <c r="O351" s="4" t="s">
        <v>116</v>
      </c>
      <c r="P351" s="4" t="s">
        <v>126</v>
      </c>
      <c r="Q351" s="4" t="s">
        <v>112</v>
      </c>
      <c r="R351" s="35">
        <v>2014</v>
      </c>
      <c r="S351" s="4" t="s">
        <v>127</v>
      </c>
      <c r="T351" s="4" t="s">
        <v>10373</v>
      </c>
      <c r="U351" s="4" t="s">
        <v>10374</v>
      </c>
      <c r="V351" s="4" t="s">
        <v>10375</v>
      </c>
      <c r="W351" s="4" t="s">
        <v>131</v>
      </c>
      <c r="X351" s="4" t="s">
        <v>10376</v>
      </c>
      <c r="Y351" s="4" t="s">
        <v>10377</v>
      </c>
      <c r="Z351" s="4" t="s">
        <v>134</v>
      </c>
      <c r="AA351" s="4" t="s">
        <v>135</v>
      </c>
      <c r="AB351" s="4" t="s">
        <v>136</v>
      </c>
      <c r="AC351" s="4" t="s">
        <v>137</v>
      </c>
      <c r="AD351" s="4" t="s">
        <v>10378</v>
      </c>
      <c r="AE351" s="4" t="s">
        <v>140</v>
      </c>
      <c r="AF351" s="4" t="s">
        <v>116</v>
      </c>
      <c r="AG351" s="4" t="s">
        <v>13504</v>
      </c>
      <c r="AH351" s="4" t="s">
        <v>76</v>
      </c>
      <c r="AI351" s="4" t="s">
        <v>13505</v>
      </c>
      <c r="AJ351" s="4" t="s">
        <v>13506</v>
      </c>
      <c r="AK351" s="4" t="s">
        <v>13507</v>
      </c>
      <c r="AL351" s="4" t="s">
        <v>13508</v>
      </c>
      <c r="AM351" s="4" t="s">
        <v>13509</v>
      </c>
      <c r="AN351" s="4" t="s">
        <v>11578</v>
      </c>
      <c r="AO351" s="4" t="s">
        <v>13510</v>
      </c>
      <c r="AP351" s="4" t="s">
        <v>116</v>
      </c>
      <c r="AQ351" s="4" t="s">
        <v>116</v>
      </c>
      <c r="AR351" s="4" t="s">
        <v>116</v>
      </c>
      <c r="AS351" s="4" t="s">
        <v>116</v>
      </c>
      <c r="AT351" s="4" t="s">
        <v>116</v>
      </c>
      <c r="AU351" s="4" t="s">
        <v>116</v>
      </c>
      <c r="AV351" s="4" t="s">
        <v>116</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13511</v>
      </c>
      <c r="B352" s="4" t="s">
        <v>112</v>
      </c>
      <c r="C352" s="35">
        <v>20241220</v>
      </c>
      <c r="D352" s="4" t="s">
        <v>13512</v>
      </c>
      <c r="E352" s="4" t="s">
        <v>11614</v>
      </c>
      <c r="F352" s="4" t="s">
        <v>10600</v>
      </c>
      <c r="G352" s="4" t="s">
        <v>116</v>
      </c>
      <c r="H352" s="4" t="s">
        <v>10601</v>
      </c>
      <c r="I352" s="4" t="s">
        <v>13513</v>
      </c>
      <c r="J352" s="35">
        <v>35153</v>
      </c>
      <c r="K352" s="11" t="s">
        <v>112</v>
      </c>
      <c r="L352" s="4" t="s">
        <v>122</v>
      </c>
      <c r="M352" s="4" t="s">
        <v>122</v>
      </c>
      <c r="N352" s="4" t="s">
        <v>13514</v>
      </c>
      <c r="O352" s="4" t="s">
        <v>116</v>
      </c>
      <c r="P352" s="4" t="s">
        <v>126</v>
      </c>
      <c r="Q352" s="4" t="s">
        <v>112</v>
      </c>
      <c r="R352" s="35">
        <v>2014</v>
      </c>
      <c r="S352" s="4" t="s">
        <v>127</v>
      </c>
      <c r="T352" s="4" t="s">
        <v>12252</v>
      </c>
      <c r="U352" s="4" t="s">
        <v>10374</v>
      </c>
      <c r="V352" s="4" t="s">
        <v>10375</v>
      </c>
      <c r="W352" s="4" t="s">
        <v>131</v>
      </c>
      <c r="X352" s="4" t="s">
        <v>10376</v>
      </c>
      <c r="Y352" s="4" t="s">
        <v>10377</v>
      </c>
      <c r="Z352" s="4" t="s">
        <v>134</v>
      </c>
      <c r="AA352" s="4" t="s">
        <v>135</v>
      </c>
      <c r="AB352" s="4" t="s">
        <v>136</v>
      </c>
      <c r="AC352" s="4" t="s">
        <v>137</v>
      </c>
      <c r="AD352" s="4" t="s">
        <v>10378</v>
      </c>
      <c r="AE352" s="4" t="s">
        <v>140</v>
      </c>
      <c r="AF352" s="4" t="s">
        <v>116</v>
      </c>
      <c r="AG352" s="4" t="s">
        <v>13515</v>
      </c>
      <c r="AH352" s="4" t="s">
        <v>76</v>
      </c>
      <c r="AI352" s="4" t="s">
        <v>11618</v>
      </c>
      <c r="AJ352" s="4" t="s">
        <v>1524</v>
      </c>
      <c r="AK352" s="4" t="s">
        <v>11619</v>
      </c>
      <c r="AL352" s="4" t="s">
        <v>11620</v>
      </c>
      <c r="AM352" s="4" t="s">
        <v>2301</v>
      </c>
      <c r="AN352" s="4" t="s">
        <v>11621</v>
      </c>
      <c r="AO352" s="4" t="s">
        <v>9599</v>
      </c>
      <c r="AP352" s="4" t="s">
        <v>11622</v>
      </c>
      <c r="AQ352" s="4" t="s">
        <v>11578</v>
      </c>
      <c r="AR352" s="4" t="s">
        <v>714</v>
      </c>
      <c r="AS352" s="4" t="s">
        <v>116</v>
      </c>
      <c r="AT352" s="4" t="s">
        <v>116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13516</v>
      </c>
      <c r="B353" s="4" t="s">
        <v>112</v>
      </c>
      <c r="C353" s="35">
        <v>20241220</v>
      </c>
      <c r="D353" s="4" t="s">
        <v>13517</v>
      </c>
      <c r="E353" s="4" t="s">
        <v>13518</v>
      </c>
      <c r="F353" s="4" t="s">
        <v>10600</v>
      </c>
      <c r="G353" s="4" t="s">
        <v>116</v>
      </c>
      <c r="H353" s="4" t="s">
        <v>10601</v>
      </c>
      <c r="I353" s="4" t="s">
        <v>13519</v>
      </c>
      <c r="J353" s="35">
        <v>65652</v>
      </c>
      <c r="K353" s="11" t="s">
        <v>112</v>
      </c>
      <c r="L353" s="4" t="s">
        <v>122</v>
      </c>
      <c r="M353" s="4" t="s">
        <v>122</v>
      </c>
      <c r="N353" s="4" t="s">
        <v>13520</v>
      </c>
      <c r="O353" s="4" t="s">
        <v>116</v>
      </c>
      <c r="P353" s="4" t="s">
        <v>126</v>
      </c>
      <c r="Q353" s="4" t="s">
        <v>112</v>
      </c>
      <c r="R353" s="35">
        <v>2014</v>
      </c>
      <c r="S353" s="4" t="s">
        <v>127</v>
      </c>
      <c r="T353" s="4" t="s">
        <v>12252</v>
      </c>
      <c r="U353" s="4" t="s">
        <v>10374</v>
      </c>
      <c r="V353" s="4" t="s">
        <v>10375</v>
      </c>
      <c r="W353" s="4" t="s">
        <v>131</v>
      </c>
      <c r="X353" s="4" t="s">
        <v>10376</v>
      </c>
      <c r="Y353" s="4" t="s">
        <v>10377</v>
      </c>
      <c r="Z353" s="4" t="s">
        <v>134</v>
      </c>
      <c r="AA353" s="4" t="s">
        <v>135</v>
      </c>
      <c r="AB353" s="4" t="s">
        <v>136</v>
      </c>
      <c r="AC353" s="4" t="s">
        <v>137</v>
      </c>
      <c r="AD353" s="4" t="s">
        <v>10378</v>
      </c>
      <c r="AE353" s="4" t="s">
        <v>140</v>
      </c>
      <c r="AF353" s="4" t="s">
        <v>116</v>
      </c>
      <c r="AG353" s="4" t="s">
        <v>13521</v>
      </c>
      <c r="AH353" s="4" t="s">
        <v>76</v>
      </c>
      <c r="AI353" s="4" t="s">
        <v>13522</v>
      </c>
      <c r="AJ353" s="4" t="s">
        <v>13523</v>
      </c>
      <c r="AK353" s="4" t="s">
        <v>13524</v>
      </c>
      <c r="AL353" s="4" t="s">
        <v>11876</v>
      </c>
      <c r="AM353" s="4" t="s">
        <v>1856</v>
      </c>
      <c r="AN353" s="4" t="s">
        <v>13525</v>
      </c>
      <c r="AO353" s="4" t="s">
        <v>1857</v>
      </c>
      <c r="AP353" s="4" t="s">
        <v>2249</v>
      </c>
      <c r="AQ353" s="4" t="s">
        <v>13526</v>
      </c>
      <c r="AR353" s="4" t="s">
        <v>13527</v>
      </c>
      <c r="AS353" s="4" t="s">
        <v>4749</v>
      </c>
      <c r="AT353" s="4" t="s">
        <v>11578</v>
      </c>
      <c r="AU353" s="4" t="s">
        <v>3805</v>
      </c>
      <c r="AV353" s="4" t="s">
        <v>13528</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13529</v>
      </c>
      <c r="B354" s="4" t="s">
        <v>112</v>
      </c>
      <c r="C354" s="35">
        <v>20241220</v>
      </c>
      <c r="D354" s="4" t="s">
        <v>1247</v>
      </c>
      <c r="E354" s="4" t="s">
        <v>8577</v>
      </c>
      <c r="F354" s="4" t="s">
        <v>572</v>
      </c>
      <c r="G354" s="4" t="s">
        <v>116</v>
      </c>
      <c r="H354" s="4" t="s">
        <v>573</v>
      </c>
      <c r="I354" s="4" t="s">
        <v>13530</v>
      </c>
      <c r="J354" s="35">
        <v>64107</v>
      </c>
      <c r="K354" s="11" t="s">
        <v>112</v>
      </c>
      <c r="L354" s="4" t="s">
        <v>122</v>
      </c>
      <c r="M354" s="4" t="s">
        <v>122</v>
      </c>
      <c r="N354" s="4" t="s">
        <v>13531</v>
      </c>
      <c r="O354" s="4" t="s">
        <v>116</v>
      </c>
      <c r="P354" s="4" t="s">
        <v>126</v>
      </c>
      <c r="Q354" s="4" t="s">
        <v>112</v>
      </c>
      <c r="R354" s="35">
        <v>2014</v>
      </c>
      <c r="S354" s="4" t="s">
        <v>127</v>
      </c>
      <c r="T354" s="4" t="s">
        <v>13352</v>
      </c>
      <c r="U354" s="4" t="s">
        <v>10374</v>
      </c>
      <c r="V354" s="4" t="s">
        <v>10375</v>
      </c>
      <c r="W354" s="4" t="s">
        <v>131</v>
      </c>
      <c r="X354" s="4" t="s">
        <v>10376</v>
      </c>
      <c r="Y354" s="4" t="s">
        <v>10377</v>
      </c>
      <c r="Z354" s="4" t="s">
        <v>134</v>
      </c>
      <c r="AA354" s="4" t="s">
        <v>135</v>
      </c>
      <c r="AB354" s="4" t="s">
        <v>136</v>
      </c>
      <c r="AC354" s="4" t="s">
        <v>137</v>
      </c>
      <c r="AD354" s="4" t="s">
        <v>10378</v>
      </c>
      <c r="AE354" s="4" t="s">
        <v>140</v>
      </c>
      <c r="AF354" s="4" t="s">
        <v>116</v>
      </c>
      <c r="AG354" s="4" t="s">
        <v>13532</v>
      </c>
      <c r="AH354" s="4" t="s">
        <v>76</v>
      </c>
      <c r="AI354" s="4" t="s">
        <v>4021</v>
      </c>
      <c r="AJ354" s="4" t="s">
        <v>1253</v>
      </c>
      <c r="AK354" s="4" t="s">
        <v>8581</v>
      </c>
      <c r="AL354" s="4" t="s">
        <v>6159</v>
      </c>
      <c r="AM354" s="4" t="s">
        <v>8611</v>
      </c>
      <c r="AN354" s="4" t="s">
        <v>1909</v>
      </c>
      <c r="AO354" s="4" t="s">
        <v>4840</v>
      </c>
      <c r="AP354" s="4" t="s">
        <v>11578</v>
      </c>
      <c r="AQ354" s="4" t="s">
        <v>8582</v>
      </c>
      <c r="AR354" s="4" t="s">
        <v>7479</v>
      </c>
      <c r="AS354" s="4" t="s">
        <v>9830</v>
      </c>
      <c r="AT354" s="4" t="s">
        <v>8583</v>
      </c>
      <c r="AU354" s="4" t="s">
        <v>116</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13533</v>
      </c>
      <c r="B355" s="4" t="s">
        <v>112</v>
      </c>
      <c r="C355" s="35">
        <v>20241220</v>
      </c>
      <c r="D355" s="4" t="s">
        <v>9803</v>
      </c>
      <c r="E355" s="4" t="s">
        <v>116</v>
      </c>
      <c r="F355" s="4" t="s">
        <v>10369</v>
      </c>
      <c r="G355" s="4" t="s">
        <v>116</v>
      </c>
      <c r="H355" s="4" t="s">
        <v>10370</v>
      </c>
      <c r="I355" s="4" t="s">
        <v>13534</v>
      </c>
      <c r="J355" s="35">
        <v>33443</v>
      </c>
      <c r="K355" s="11" t="s">
        <v>112</v>
      </c>
      <c r="L355" s="4" t="s">
        <v>122</v>
      </c>
      <c r="M355" s="4" t="s">
        <v>122</v>
      </c>
      <c r="N355" s="4" t="s">
        <v>13535</v>
      </c>
      <c r="O355" s="4" t="s">
        <v>116</v>
      </c>
      <c r="P355" s="4" t="s">
        <v>126</v>
      </c>
      <c r="Q355" s="4" t="s">
        <v>112</v>
      </c>
      <c r="R355" s="35">
        <v>2014</v>
      </c>
      <c r="S355" s="4" t="s">
        <v>127</v>
      </c>
      <c r="T355" s="4" t="s">
        <v>13376</v>
      </c>
      <c r="U355" s="4" t="s">
        <v>10374</v>
      </c>
      <c r="V355" s="4" t="s">
        <v>10375</v>
      </c>
      <c r="W355" s="4" t="s">
        <v>131</v>
      </c>
      <c r="X355" s="4" t="s">
        <v>10376</v>
      </c>
      <c r="Y355" s="4" t="s">
        <v>10377</v>
      </c>
      <c r="Z355" s="4" t="s">
        <v>134</v>
      </c>
      <c r="AA355" s="4" t="s">
        <v>135</v>
      </c>
      <c r="AB355" s="4" t="s">
        <v>136</v>
      </c>
      <c r="AC355" s="4" t="s">
        <v>137</v>
      </c>
      <c r="AD355" s="4" t="s">
        <v>10378</v>
      </c>
      <c r="AE355" s="4" t="s">
        <v>140</v>
      </c>
      <c r="AF355" s="4" t="s">
        <v>116</v>
      </c>
      <c r="AG355" s="4" t="s">
        <v>13536</v>
      </c>
      <c r="AH355" s="4" t="s">
        <v>76</v>
      </c>
      <c r="AI355" s="4" t="s">
        <v>13537</v>
      </c>
      <c r="AJ355" s="4" t="s">
        <v>13538</v>
      </c>
      <c r="AK355" s="4" t="s">
        <v>3074</v>
      </c>
      <c r="AL355" s="4" t="s">
        <v>3075</v>
      </c>
      <c r="AM355" s="4" t="s">
        <v>2466</v>
      </c>
      <c r="AN355" s="4" t="s">
        <v>3076</v>
      </c>
      <c r="AO355" s="4" t="s">
        <v>3077</v>
      </c>
      <c r="AP355" s="4" t="s">
        <v>3078</v>
      </c>
      <c r="AQ355" s="4" t="s">
        <v>3079</v>
      </c>
      <c r="AR355" s="4" t="s">
        <v>3080</v>
      </c>
      <c r="AS355" s="4" t="s">
        <v>8751</v>
      </c>
      <c r="AT355" s="4" t="s">
        <v>9807</v>
      </c>
      <c r="AU355" s="4" t="s">
        <v>13539</v>
      </c>
      <c r="AV355" s="4" t="s">
        <v>13540</v>
      </c>
      <c r="AW355" s="4" t="s">
        <v>13541</v>
      </c>
      <c r="AX355" s="4" t="s">
        <v>2014</v>
      </c>
      <c r="AY355" s="4" t="s">
        <v>13542</v>
      </c>
      <c r="AZ355" s="4" t="s">
        <v>3085</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13543</v>
      </c>
      <c r="B356" s="4" t="s">
        <v>112</v>
      </c>
      <c r="C356" s="35">
        <v>20241220</v>
      </c>
      <c r="D356" s="4" t="s">
        <v>9225</v>
      </c>
      <c r="E356" s="4" t="s">
        <v>116</v>
      </c>
      <c r="F356" s="4" t="s">
        <v>10369</v>
      </c>
      <c r="G356" s="4" t="s">
        <v>116</v>
      </c>
      <c r="H356" s="4" t="s">
        <v>10370</v>
      </c>
      <c r="I356" s="4" t="s">
        <v>13544</v>
      </c>
      <c r="J356" s="35">
        <v>64849</v>
      </c>
      <c r="K356" s="11" t="s">
        <v>112</v>
      </c>
      <c r="L356" s="4" t="s">
        <v>122</v>
      </c>
      <c r="M356" s="4" t="s">
        <v>122</v>
      </c>
      <c r="N356" s="4" t="s">
        <v>13545</v>
      </c>
      <c r="O356" s="4" t="s">
        <v>116</v>
      </c>
      <c r="P356" s="4" t="s">
        <v>126</v>
      </c>
      <c r="Q356" s="4" t="s">
        <v>112</v>
      </c>
      <c r="R356" s="35">
        <v>2014</v>
      </c>
      <c r="S356" s="4" t="s">
        <v>127</v>
      </c>
      <c r="T356" s="4" t="s">
        <v>13376</v>
      </c>
      <c r="U356" s="4" t="s">
        <v>10374</v>
      </c>
      <c r="V356" s="4" t="s">
        <v>10375</v>
      </c>
      <c r="W356" s="4" t="s">
        <v>131</v>
      </c>
      <c r="X356" s="4" t="s">
        <v>10376</v>
      </c>
      <c r="Y356" s="4" t="s">
        <v>10377</v>
      </c>
      <c r="Z356" s="4" t="s">
        <v>134</v>
      </c>
      <c r="AA356" s="4" t="s">
        <v>135</v>
      </c>
      <c r="AB356" s="4" t="s">
        <v>136</v>
      </c>
      <c r="AC356" s="4" t="s">
        <v>137</v>
      </c>
      <c r="AD356" s="4" t="s">
        <v>10378</v>
      </c>
      <c r="AE356" s="4" t="s">
        <v>140</v>
      </c>
      <c r="AF356" s="4" t="s">
        <v>116</v>
      </c>
      <c r="AG356" s="4" t="s">
        <v>13546</v>
      </c>
      <c r="AH356" s="4" t="s">
        <v>76</v>
      </c>
      <c r="AI356" s="4" t="s">
        <v>8331</v>
      </c>
      <c r="AJ356" s="4" t="s">
        <v>2726</v>
      </c>
      <c r="AK356" s="4" t="s">
        <v>771</v>
      </c>
      <c r="AL356" s="4" t="s">
        <v>2728</v>
      </c>
      <c r="AM356" s="4" t="s">
        <v>13547</v>
      </c>
      <c r="AN356" s="4" t="s">
        <v>8751</v>
      </c>
      <c r="AO356" s="4" t="s">
        <v>2730</v>
      </c>
      <c r="AP356" s="4" t="s">
        <v>9232</v>
      </c>
      <c r="AQ356" s="4" t="s">
        <v>9233</v>
      </c>
      <c r="AR356" s="4" t="s">
        <v>9234</v>
      </c>
      <c r="AS356" s="4" t="s">
        <v>2734</v>
      </c>
      <c r="AT356" s="4" t="s">
        <v>13548</v>
      </c>
      <c r="AU356" s="4" t="s">
        <v>11578</v>
      </c>
      <c r="AV356" s="4" t="s">
        <v>1880</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13549</v>
      </c>
      <c r="B357" s="4" t="s">
        <v>112</v>
      </c>
      <c r="C357" s="35">
        <v>20241220</v>
      </c>
      <c r="D357" s="4" t="s">
        <v>9639</v>
      </c>
      <c r="E357" s="4" t="s">
        <v>116</v>
      </c>
      <c r="F357" s="4" t="s">
        <v>10369</v>
      </c>
      <c r="G357" s="4" t="s">
        <v>116</v>
      </c>
      <c r="H357" s="4" t="s">
        <v>10370</v>
      </c>
      <c r="I357" s="4" t="s">
        <v>13550</v>
      </c>
      <c r="J357" s="35">
        <v>75635</v>
      </c>
      <c r="K357" s="11" t="s">
        <v>112</v>
      </c>
      <c r="L357" s="4" t="s">
        <v>122</v>
      </c>
      <c r="M357" s="4" t="s">
        <v>122</v>
      </c>
      <c r="N357" s="4" t="s">
        <v>13551</v>
      </c>
      <c r="O357" s="4" t="s">
        <v>116</v>
      </c>
      <c r="P357" s="4" t="s">
        <v>126</v>
      </c>
      <c r="Q357" s="4" t="s">
        <v>112</v>
      </c>
      <c r="R357" s="35">
        <v>2014</v>
      </c>
      <c r="S357" s="4" t="s">
        <v>127</v>
      </c>
      <c r="T357" s="4" t="s">
        <v>13376</v>
      </c>
      <c r="U357" s="4" t="s">
        <v>10374</v>
      </c>
      <c r="V357" s="4" t="s">
        <v>10375</v>
      </c>
      <c r="W357" s="4" t="s">
        <v>131</v>
      </c>
      <c r="X357" s="4" t="s">
        <v>10376</v>
      </c>
      <c r="Y357" s="4" t="s">
        <v>10377</v>
      </c>
      <c r="Z357" s="4" t="s">
        <v>134</v>
      </c>
      <c r="AA357" s="4" t="s">
        <v>135</v>
      </c>
      <c r="AB357" s="4" t="s">
        <v>136</v>
      </c>
      <c r="AC357" s="4" t="s">
        <v>137</v>
      </c>
      <c r="AD357" s="4" t="s">
        <v>10378</v>
      </c>
      <c r="AE357" s="4" t="s">
        <v>140</v>
      </c>
      <c r="AF357" s="4" t="s">
        <v>116</v>
      </c>
      <c r="AG357" s="4" t="s">
        <v>13552</v>
      </c>
      <c r="AH357" s="4" t="s">
        <v>76</v>
      </c>
      <c r="AI357" s="4" t="s">
        <v>1867</v>
      </c>
      <c r="AJ357" s="4" t="s">
        <v>2004</v>
      </c>
      <c r="AK357" s="4" t="s">
        <v>2208</v>
      </c>
      <c r="AL357" s="4" t="s">
        <v>1868</v>
      </c>
      <c r="AM357" s="4" t="s">
        <v>2209</v>
      </c>
      <c r="AN357" s="4" t="s">
        <v>2210</v>
      </c>
      <c r="AO357" s="4" t="s">
        <v>2211</v>
      </c>
      <c r="AP357" s="4" t="s">
        <v>2212</v>
      </c>
      <c r="AQ357" s="4" t="s">
        <v>1869</v>
      </c>
      <c r="AR357" s="4" t="s">
        <v>1870</v>
      </c>
      <c r="AS357" s="4" t="s">
        <v>9231</v>
      </c>
      <c r="AT357" s="4" t="s">
        <v>8751</v>
      </c>
      <c r="AU357" s="4" t="s">
        <v>9643</v>
      </c>
      <c r="AV357" s="4" t="s">
        <v>1073</v>
      </c>
      <c r="AW357" s="4" t="s">
        <v>1873</v>
      </c>
      <c r="AX357" s="4" t="s">
        <v>1874</v>
      </c>
      <c r="AY357" s="4" t="s">
        <v>586</v>
      </c>
      <c r="AZ357" s="4" t="s">
        <v>1875</v>
      </c>
      <c r="BA357" s="4" t="s">
        <v>11578</v>
      </c>
      <c r="BB357" s="4" t="s">
        <v>9644</v>
      </c>
      <c r="BC357" s="4" t="s">
        <v>2216</v>
      </c>
      <c r="BD357" s="4" t="s">
        <v>1879</v>
      </c>
      <c r="BE357" s="4" t="s">
        <v>1880</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13553</v>
      </c>
      <c r="B358" s="4" t="s">
        <v>112</v>
      </c>
      <c r="C358" s="35">
        <v>20241220</v>
      </c>
      <c r="D358" s="4" t="s">
        <v>9170</v>
      </c>
      <c r="E358" s="4" t="s">
        <v>13554</v>
      </c>
      <c r="F358" s="4" t="s">
        <v>1062</v>
      </c>
      <c r="G358" s="4" t="s">
        <v>116</v>
      </c>
      <c r="H358" s="4" t="s">
        <v>1063</v>
      </c>
      <c r="I358" s="4" t="s">
        <v>13555</v>
      </c>
      <c r="J358" s="35">
        <v>152937</v>
      </c>
      <c r="K358" s="11" t="s">
        <v>112</v>
      </c>
      <c r="L358" s="4" t="s">
        <v>122</v>
      </c>
      <c r="M358" s="4" t="s">
        <v>122</v>
      </c>
      <c r="N358" s="4" t="s">
        <v>13556</v>
      </c>
      <c r="O358" s="4" t="s">
        <v>116</v>
      </c>
      <c r="P358" s="4" t="s">
        <v>126</v>
      </c>
      <c r="Q358" s="4" t="s">
        <v>112</v>
      </c>
      <c r="R358" s="35">
        <v>2014</v>
      </c>
      <c r="S358" s="4" t="s">
        <v>127</v>
      </c>
      <c r="T358" s="4" t="s">
        <v>12777</v>
      </c>
      <c r="U358" s="4" t="s">
        <v>10374</v>
      </c>
      <c r="V358" s="4" t="s">
        <v>10375</v>
      </c>
      <c r="W358" s="4" t="s">
        <v>131</v>
      </c>
      <c r="X358" s="4" t="s">
        <v>10376</v>
      </c>
      <c r="Y358" s="4" t="s">
        <v>10377</v>
      </c>
      <c r="Z358" s="4" t="s">
        <v>134</v>
      </c>
      <c r="AA358" s="4" t="s">
        <v>135</v>
      </c>
      <c r="AB358" s="4" t="s">
        <v>136</v>
      </c>
      <c r="AC358" s="4" t="s">
        <v>137</v>
      </c>
      <c r="AD358" s="4" t="s">
        <v>10378</v>
      </c>
      <c r="AE358" s="4" t="s">
        <v>140</v>
      </c>
      <c r="AF358" s="4" t="s">
        <v>116</v>
      </c>
      <c r="AG358" s="4" t="s">
        <v>13557</v>
      </c>
      <c r="AH358" s="4" t="s">
        <v>76</v>
      </c>
      <c r="AI358" s="4" t="s">
        <v>3658</v>
      </c>
      <c r="AJ358" s="4" t="s">
        <v>13558</v>
      </c>
      <c r="AK358" s="4" t="s">
        <v>2963</v>
      </c>
      <c r="AL358" s="4" t="s">
        <v>3660</v>
      </c>
      <c r="AM358" s="4" t="s">
        <v>3661</v>
      </c>
      <c r="AN358" s="4" t="s">
        <v>3662</v>
      </c>
      <c r="AO358" s="4" t="s">
        <v>3663</v>
      </c>
      <c r="AP358" s="4" t="s">
        <v>3664</v>
      </c>
      <c r="AQ358" s="4" t="s">
        <v>3666</v>
      </c>
      <c r="AR358" s="4" t="s">
        <v>3667</v>
      </c>
      <c r="AS358" s="4" t="s">
        <v>316</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13559</v>
      </c>
      <c r="B359" s="4" t="s">
        <v>112</v>
      </c>
      <c r="C359" s="35">
        <v>20241220</v>
      </c>
      <c r="D359" s="4" t="s">
        <v>13560</v>
      </c>
      <c r="E359" s="4" t="s">
        <v>13561</v>
      </c>
      <c r="F359" s="4" t="s">
        <v>4964</v>
      </c>
      <c r="G359" s="4" t="s">
        <v>116</v>
      </c>
      <c r="H359" s="4" t="s">
        <v>1278</v>
      </c>
      <c r="I359" s="4" t="s">
        <v>13562</v>
      </c>
      <c r="J359" s="35">
        <v>50603</v>
      </c>
      <c r="K359" s="11" t="s">
        <v>112</v>
      </c>
      <c r="L359" s="4" t="s">
        <v>122</v>
      </c>
      <c r="M359" s="4" t="s">
        <v>122</v>
      </c>
      <c r="N359" s="4" t="s">
        <v>13563</v>
      </c>
      <c r="O359" s="4" t="s">
        <v>116</v>
      </c>
      <c r="P359" s="4" t="s">
        <v>126</v>
      </c>
      <c r="Q359" s="4" t="s">
        <v>112</v>
      </c>
      <c r="R359" s="35">
        <v>2014</v>
      </c>
      <c r="S359" s="4" t="s">
        <v>127</v>
      </c>
      <c r="T359" s="4" t="s">
        <v>10464</v>
      </c>
      <c r="U359" s="4" t="s">
        <v>10374</v>
      </c>
      <c r="V359" s="4" t="s">
        <v>10375</v>
      </c>
      <c r="W359" s="4" t="s">
        <v>131</v>
      </c>
      <c r="X359" s="4" t="s">
        <v>10376</v>
      </c>
      <c r="Y359" s="4" t="s">
        <v>10377</v>
      </c>
      <c r="Z359" s="4" t="s">
        <v>134</v>
      </c>
      <c r="AA359" s="4" t="s">
        <v>135</v>
      </c>
      <c r="AB359" s="4" t="s">
        <v>136</v>
      </c>
      <c r="AC359" s="4" t="s">
        <v>137</v>
      </c>
      <c r="AD359" s="4" t="s">
        <v>10378</v>
      </c>
      <c r="AE359" s="4" t="s">
        <v>140</v>
      </c>
      <c r="AF359" s="4" t="s">
        <v>116</v>
      </c>
      <c r="AG359" s="4" t="s">
        <v>13564</v>
      </c>
      <c r="AH359" s="4" t="s">
        <v>76</v>
      </c>
      <c r="AI359" s="4" t="s">
        <v>13565</v>
      </c>
      <c r="AJ359" s="4" t="s">
        <v>13566</v>
      </c>
      <c r="AK359" s="4" t="s">
        <v>3660</v>
      </c>
      <c r="AL359" s="4" t="s">
        <v>3661</v>
      </c>
      <c r="AM359" s="4" t="s">
        <v>3662</v>
      </c>
      <c r="AN359" s="4" t="s">
        <v>3663</v>
      </c>
      <c r="AO359" s="4" t="s">
        <v>3664</v>
      </c>
      <c r="AP359" s="4" t="s">
        <v>5432</v>
      </c>
      <c r="AQ359" s="4" t="s">
        <v>3666</v>
      </c>
      <c r="AR359" s="4" t="s">
        <v>3667</v>
      </c>
      <c r="AS359" s="4" t="s">
        <v>13567</v>
      </c>
      <c r="AT359" s="4" t="s">
        <v>13568</v>
      </c>
      <c r="AU359" s="4" t="s">
        <v>714</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13569</v>
      </c>
      <c r="B360" s="4" t="s">
        <v>112</v>
      </c>
      <c r="C360" s="35">
        <v>20241220</v>
      </c>
      <c r="D360" s="4" t="s">
        <v>13570</v>
      </c>
      <c r="E360" s="4" t="s">
        <v>116</v>
      </c>
      <c r="F360" s="4" t="s">
        <v>3773</v>
      </c>
      <c r="G360" s="4" t="s">
        <v>116</v>
      </c>
      <c r="H360" s="4" t="s">
        <v>3774</v>
      </c>
      <c r="I360" s="4" t="s">
        <v>13571</v>
      </c>
      <c r="J360" s="35">
        <v>13347</v>
      </c>
      <c r="K360" s="11" t="s">
        <v>112</v>
      </c>
      <c r="L360" s="4" t="s">
        <v>122</v>
      </c>
      <c r="M360" s="4" t="s">
        <v>122</v>
      </c>
      <c r="N360" s="4" t="s">
        <v>13572</v>
      </c>
      <c r="O360" s="4" t="s">
        <v>116</v>
      </c>
      <c r="P360" s="4" t="s">
        <v>126</v>
      </c>
      <c r="Q360" s="4" t="s">
        <v>112</v>
      </c>
      <c r="R360" s="35">
        <v>2014</v>
      </c>
      <c r="S360" s="4" t="s">
        <v>127</v>
      </c>
      <c r="T360" s="4" t="s">
        <v>10464</v>
      </c>
      <c r="U360" s="4" t="s">
        <v>10374</v>
      </c>
      <c r="V360" s="4" t="s">
        <v>10375</v>
      </c>
      <c r="W360" s="4" t="s">
        <v>131</v>
      </c>
      <c r="X360" s="4" t="s">
        <v>10376</v>
      </c>
      <c r="Y360" s="4" t="s">
        <v>10377</v>
      </c>
      <c r="Z360" s="4" t="s">
        <v>134</v>
      </c>
      <c r="AA360" s="4" t="s">
        <v>135</v>
      </c>
      <c r="AB360" s="4" t="s">
        <v>136</v>
      </c>
      <c r="AC360" s="4" t="s">
        <v>137</v>
      </c>
      <c r="AD360" s="4" t="s">
        <v>10378</v>
      </c>
      <c r="AE360" s="4" t="s">
        <v>140</v>
      </c>
      <c r="AF360" s="4" t="s">
        <v>116</v>
      </c>
      <c r="AG360" s="4" t="s">
        <v>13573</v>
      </c>
      <c r="AH360" s="4" t="s">
        <v>76</v>
      </c>
      <c r="AI360" s="4" t="s">
        <v>13574</v>
      </c>
      <c r="AJ360" s="4" t="s">
        <v>13575</v>
      </c>
      <c r="AK360" s="4" t="s">
        <v>3660</v>
      </c>
      <c r="AL360" s="4" t="s">
        <v>3661</v>
      </c>
      <c r="AM360" s="4" t="s">
        <v>3662</v>
      </c>
      <c r="AN360" s="4" t="s">
        <v>3663</v>
      </c>
      <c r="AO360" s="4" t="s">
        <v>3664</v>
      </c>
      <c r="AP360" s="4" t="s">
        <v>5432</v>
      </c>
      <c r="AQ360" s="4" t="s">
        <v>3666</v>
      </c>
      <c r="AR360" s="4" t="s">
        <v>3667</v>
      </c>
      <c r="AS360" s="4" t="s">
        <v>13576</v>
      </c>
      <c r="AT360" s="4" t="s">
        <v>13577</v>
      </c>
      <c r="AU360" s="4" t="s">
        <v>714</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13578</v>
      </c>
      <c r="B361" s="4" t="s">
        <v>112</v>
      </c>
      <c r="C361" s="35">
        <v>20241220</v>
      </c>
      <c r="D361" s="4" t="s">
        <v>13579</v>
      </c>
      <c r="E361" s="4" t="s">
        <v>116</v>
      </c>
      <c r="F361" s="4" t="s">
        <v>12240</v>
      </c>
      <c r="G361" s="4" t="s">
        <v>116</v>
      </c>
      <c r="H361" s="4" t="s">
        <v>12241</v>
      </c>
      <c r="I361" s="4" t="s">
        <v>13580</v>
      </c>
      <c r="J361" s="35">
        <v>11550</v>
      </c>
      <c r="K361" s="11" t="s">
        <v>112</v>
      </c>
      <c r="L361" s="4" t="s">
        <v>122</v>
      </c>
      <c r="M361" s="4" t="s">
        <v>122</v>
      </c>
      <c r="N361" s="4" t="s">
        <v>13581</v>
      </c>
      <c r="O361" s="4" t="s">
        <v>116</v>
      </c>
      <c r="P361" s="4" t="s">
        <v>126</v>
      </c>
      <c r="Q361" s="4" t="s">
        <v>112</v>
      </c>
      <c r="R361" s="35">
        <v>2013</v>
      </c>
      <c r="S361" s="4" t="s">
        <v>127</v>
      </c>
      <c r="T361" s="4" t="s">
        <v>10373</v>
      </c>
      <c r="U361" s="4" t="s">
        <v>10374</v>
      </c>
      <c r="V361" s="4" t="s">
        <v>10375</v>
      </c>
      <c r="W361" s="4" t="s">
        <v>131</v>
      </c>
      <c r="X361" s="4" t="s">
        <v>10376</v>
      </c>
      <c r="Y361" s="4" t="s">
        <v>10377</v>
      </c>
      <c r="Z361" s="4" t="s">
        <v>134</v>
      </c>
      <c r="AA361" s="4" t="s">
        <v>135</v>
      </c>
      <c r="AB361" s="4" t="s">
        <v>136</v>
      </c>
      <c r="AC361" s="4" t="s">
        <v>137</v>
      </c>
      <c r="AD361" s="4" t="s">
        <v>10378</v>
      </c>
      <c r="AE361" s="4" t="s">
        <v>140</v>
      </c>
      <c r="AF361" s="4" t="s">
        <v>116</v>
      </c>
      <c r="AG361" s="4" t="s">
        <v>13582</v>
      </c>
      <c r="AH361" s="4" t="s">
        <v>76</v>
      </c>
      <c r="AI361" s="4" t="s">
        <v>9447</v>
      </c>
      <c r="AJ361" s="4" t="s">
        <v>1285</v>
      </c>
      <c r="AK361" s="4" t="s">
        <v>8751</v>
      </c>
      <c r="AL361" s="4" t="s">
        <v>9450</v>
      </c>
      <c r="AM361" s="4" t="s">
        <v>9451</v>
      </c>
      <c r="AN361" s="4" t="s">
        <v>5166</v>
      </c>
      <c r="AO361" s="4" t="s">
        <v>11578</v>
      </c>
      <c r="AP361" s="4" t="s">
        <v>2702</v>
      </c>
      <c r="AQ361" s="4" t="s">
        <v>9452</v>
      </c>
      <c r="AR361" s="4" t="s">
        <v>2705</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13583</v>
      </c>
      <c r="B362" s="4" t="s">
        <v>112</v>
      </c>
      <c r="C362" s="35">
        <v>20241220</v>
      </c>
      <c r="D362" s="4" t="s">
        <v>10144</v>
      </c>
      <c r="E362" s="4" t="s">
        <v>10145</v>
      </c>
      <c r="F362" s="4" t="s">
        <v>4964</v>
      </c>
      <c r="G362" s="4" t="s">
        <v>116</v>
      </c>
      <c r="H362" s="4" t="s">
        <v>1278</v>
      </c>
      <c r="I362" s="4" t="s">
        <v>13584</v>
      </c>
      <c r="J362" s="35">
        <v>104211</v>
      </c>
      <c r="K362" s="11" t="s">
        <v>112</v>
      </c>
      <c r="L362" s="4" t="s">
        <v>122</v>
      </c>
      <c r="M362" s="4" t="s">
        <v>122</v>
      </c>
      <c r="N362" s="4" t="s">
        <v>13585</v>
      </c>
      <c r="O362" s="4" t="s">
        <v>116</v>
      </c>
      <c r="P362" s="4" t="s">
        <v>126</v>
      </c>
      <c r="Q362" s="4" t="s">
        <v>112</v>
      </c>
      <c r="R362" s="35">
        <v>2013</v>
      </c>
      <c r="S362" s="4" t="s">
        <v>127</v>
      </c>
      <c r="T362" s="4" t="s">
        <v>13586</v>
      </c>
      <c r="U362" s="4" t="s">
        <v>10374</v>
      </c>
      <c r="V362" s="4" t="s">
        <v>10375</v>
      </c>
      <c r="W362" s="4" t="s">
        <v>131</v>
      </c>
      <c r="X362" s="4" t="s">
        <v>10376</v>
      </c>
      <c r="Y362" s="4" t="s">
        <v>10377</v>
      </c>
      <c r="Z362" s="4" t="s">
        <v>134</v>
      </c>
      <c r="AA362" s="4" t="s">
        <v>135</v>
      </c>
      <c r="AB362" s="4" t="s">
        <v>136</v>
      </c>
      <c r="AC362" s="4" t="s">
        <v>137</v>
      </c>
      <c r="AD362" s="4" t="s">
        <v>10378</v>
      </c>
      <c r="AE362" s="4" t="s">
        <v>140</v>
      </c>
      <c r="AF362" s="4" t="s">
        <v>116</v>
      </c>
      <c r="AG362" s="4" t="s">
        <v>13587</v>
      </c>
      <c r="AH362" s="4" t="s">
        <v>76</v>
      </c>
      <c r="AI362" s="4" t="s">
        <v>13588</v>
      </c>
      <c r="AJ362" s="4" t="s">
        <v>13589</v>
      </c>
      <c r="AK362" s="4" t="s">
        <v>10151</v>
      </c>
      <c r="AL362" s="4" t="s">
        <v>2240</v>
      </c>
      <c r="AM362" s="4" t="s">
        <v>10152</v>
      </c>
      <c r="AN362" s="4" t="s">
        <v>5741</v>
      </c>
      <c r="AO362" s="4" t="s">
        <v>3660</v>
      </c>
      <c r="AP362" s="4" t="s">
        <v>3661</v>
      </c>
      <c r="AQ362" s="4" t="s">
        <v>3662</v>
      </c>
      <c r="AR362" s="4" t="s">
        <v>5431</v>
      </c>
      <c r="AS362" s="4" t="s">
        <v>3664</v>
      </c>
      <c r="AT362" s="4" t="s">
        <v>5432</v>
      </c>
      <c r="AU362" s="4" t="s">
        <v>3666</v>
      </c>
      <c r="AV362" s="4" t="s">
        <v>3667</v>
      </c>
      <c r="AW362" s="4" t="s">
        <v>3098</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13590</v>
      </c>
      <c r="B363" s="4" t="s">
        <v>112</v>
      </c>
      <c r="C363" s="35">
        <v>20241220</v>
      </c>
      <c r="D363" s="4" t="s">
        <v>13591</v>
      </c>
      <c r="E363" s="4" t="s">
        <v>116</v>
      </c>
      <c r="F363" s="4" t="s">
        <v>13500</v>
      </c>
      <c r="G363" s="4" t="s">
        <v>116</v>
      </c>
      <c r="H363" s="4" t="s">
        <v>13501</v>
      </c>
      <c r="I363" s="4" t="s">
        <v>13592</v>
      </c>
      <c r="J363" s="35">
        <v>113703</v>
      </c>
      <c r="K363" s="11" t="s">
        <v>112</v>
      </c>
      <c r="L363" s="4" t="s">
        <v>122</v>
      </c>
      <c r="M363" s="4" t="s">
        <v>122</v>
      </c>
      <c r="N363" s="4" t="s">
        <v>13593</v>
      </c>
      <c r="O363" s="4" t="s">
        <v>116</v>
      </c>
      <c r="P363" s="4" t="s">
        <v>126</v>
      </c>
      <c r="Q363" s="4" t="s">
        <v>112</v>
      </c>
      <c r="R363" s="35">
        <v>2013</v>
      </c>
      <c r="S363" s="4" t="s">
        <v>127</v>
      </c>
      <c r="T363" s="4" t="s">
        <v>13376</v>
      </c>
      <c r="U363" s="4" t="s">
        <v>10374</v>
      </c>
      <c r="V363" s="4" t="s">
        <v>10375</v>
      </c>
      <c r="W363" s="4" t="s">
        <v>131</v>
      </c>
      <c r="X363" s="4" t="s">
        <v>10376</v>
      </c>
      <c r="Y363" s="4" t="s">
        <v>10377</v>
      </c>
      <c r="Z363" s="4" t="s">
        <v>134</v>
      </c>
      <c r="AA363" s="4" t="s">
        <v>135</v>
      </c>
      <c r="AB363" s="4" t="s">
        <v>136</v>
      </c>
      <c r="AC363" s="4" t="s">
        <v>137</v>
      </c>
      <c r="AD363" s="4" t="s">
        <v>10378</v>
      </c>
      <c r="AE363" s="4" t="s">
        <v>140</v>
      </c>
      <c r="AF363" s="4" t="s">
        <v>116</v>
      </c>
      <c r="AG363" s="4" t="s">
        <v>13594</v>
      </c>
      <c r="AH363" s="4" t="s">
        <v>76</v>
      </c>
      <c r="AI363" s="4" t="s">
        <v>6985</v>
      </c>
      <c r="AJ363" s="4" t="s">
        <v>5283</v>
      </c>
      <c r="AK363" s="4" t="s">
        <v>4647</v>
      </c>
      <c r="AL363" s="4" t="s">
        <v>9535</v>
      </c>
      <c r="AM363" s="4" t="s">
        <v>4649</v>
      </c>
      <c r="AN363" s="4" t="s">
        <v>4650</v>
      </c>
      <c r="AO363" s="4" t="s">
        <v>6899</v>
      </c>
      <c r="AP363" s="4" t="s">
        <v>6987</v>
      </c>
      <c r="AQ363" s="4" t="s">
        <v>13595</v>
      </c>
      <c r="AR363" s="4" t="s">
        <v>5567</v>
      </c>
      <c r="AS363" s="4" t="s">
        <v>6991</v>
      </c>
      <c r="AT363" s="4" t="s">
        <v>5568</v>
      </c>
      <c r="AU363" s="4" t="s">
        <v>6992</v>
      </c>
      <c r="AV363" s="4" t="s">
        <v>4653</v>
      </c>
      <c r="AW363" s="4" t="s">
        <v>4654</v>
      </c>
      <c r="AX363" s="4" t="s">
        <v>1637</v>
      </c>
      <c r="AY363" s="4" t="s">
        <v>5432</v>
      </c>
      <c r="AZ363" s="4" t="s">
        <v>3666</v>
      </c>
      <c r="BA363" s="4" t="s">
        <v>3667</v>
      </c>
      <c r="BB363" s="4" t="s">
        <v>1880</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13596</v>
      </c>
      <c r="B364" s="4" t="s">
        <v>112</v>
      </c>
      <c r="C364" s="35">
        <v>20241220</v>
      </c>
      <c r="D364" s="4" t="s">
        <v>13597</v>
      </c>
      <c r="E364" s="4" t="s">
        <v>116</v>
      </c>
      <c r="F364" s="4" t="s">
        <v>12240</v>
      </c>
      <c r="G364" s="4" t="s">
        <v>116</v>
      </c>
      <c r="H364" s="4" t="s">
        <v>12241</v>
      </c>
      <c r="I364" s="4" t="s">
        <v>13598</v>
      </c>
      <c r="J364" s="35">
        <v>94515</v>
      </c>
      <c r="K364" s="11" t="s">
        <v>112</v>
      </c>
      <c r="L364" s="4" t="s">
        <v>122</v>
      </c>
      <c r="M364" s="4" t="s">
        <v>122</v>
      </c>
      <c r="N364" s="4" t="s">
        <v>13599</v>
      </c>
      <c r="O364" s="4" t="s">
        <v>116</v>
      </c>
      <c r="P364" s="4" t="s">
        <v>126</v>
      </c>
      <c r="Q364" s="4" t="s">
        <v>112</v>
      </c>
      <c r="R364" s="35">
        <v>2013</v>
      </c>
      <c r="S364" s="4" t="s">
        <v>127</v>
      </c>
      <c r="T364" s="4" t="s">
        <v>13376</v>
      </c>
      <c r="U364" s="4" t="s">
        <v>10374</v>
      </c>
      <c r="V364" s="4" t="s">
        <v>10375</v>
      </c>
      <c r="W364" s="4" t="s">
        <v>131</v>
      </c>
      <c r="X364" s="4" t="s">
        <v>10376</v>
      </c>
      <c r="Y364" s="4" t="s">
        <v>10377</v>
      </c>
      <c r="Z364" s="4" t="s">
        <v>134</v>
      </c>
      <c r="AA364" s="4" t="s">
        <v>135</v>
      </c>
      <c r="AB364" s="4" t="s">
        <v>136</v>
      </c>
      <c r="AC364" s="4" t="s">
        <v>137</v>
      </c>
      <c r="AD364" s="4" t="s">
        <v>10378</v>
      </c>
      <c r="AE364" s="4" t="s">
        <v>140</v>
      </c>
      <c r="AF364" s="4" t="s">
        <v>116</v>
      </c>
      <c r="AG364" s="4" t="s">
        <v>13600</v>
      </c>
      <c r="AH364" s="4" t="s">
        <v>76</v>
      </c>
      <c r="AI364" s="4" t="s">
        <v>13601</v>
      </c>
      <c r="AJ364" s="4" t="s">
        <v>2726</v>
      </c>
      <c r="AK364" s="4" t="s">
        <v>2727</v>
      </c>
      <c r="AL364" s="4" t="s">
        <v>771</v>
      </c>
      <c r="AM364" s="4" t="s">
        <v>2728</v>
      </c>
      <c r="AN364" s="4" t="s">
        <v>2729</v>
      </c>
      <c r="AO364" s="4" t="s">
        <v>9928</v>
      </c>
      <c r="AP364" s="4" t="s">
        <v>2730</v>
      </c>
      <c r="AQ364" s="4" t="s">
        <v>13602</v>
      </c>
      <c r="AR364" s="4" t="s">
        <v>13603</v>
      </c>
      <c r="AS364" s="4" t="s">
        <v>13604</v>
      </c>
      <c r="AT364" s="4" t="s">
        <v>2734</v>
      </c>
      <c r="AU364" s="4" t="s">
        <v>2735</v>
      </c>
      <c r="AV364" s="4" t="s">
        <v>3660</v>
      </c>
      <c r="AW364" s="4" t="s">
        <v>3661</v>
      </c>
      <c r="AX364" s="4" t="s">
        <v>3662</v>
      </c>
      <c r="AY364" s="4" t="s">
        <v>3663</v>
      </c>
      <c r="AZ364" s="4" t="s">
        <v>3664</v>
      </c>
      <c r="BA364" s="4" t="s">
        <v>5432</v>
      </c>
      <c r="BB364" s="4" t="s">
        <v>3666</v>
      </c>
      <c r="BC364" s="4" t="s">
        <v>3667</v>
      </c>
      <c r="BD364" s="4" t="s">
        <v>1880</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13605</v>
      </c>
      <c r="B365" s="4" t="s">
        <v>112</v>
      </c>
      <c r="C365" s="35">
        <v>20241220</v>
      </c>
      <c r="D365" s="4" t="s">
        <v>9810</v>
      </c>
      <c r="E365" s="4" t="s">
        <v>116</v>
      </c>
      <c r="F365" s="4" t="s">
        <v>10369</v>
      </c>
      <c r="G365" s="4" t="s">
        <v>116</v>
      </c>
      <c r="H365" s="4" t="s">
        <v>10370</v>
      </c>
      <c r="I365" s="4" t="s">
        <v>13606</v>
      </c>
      <c r="J365" s="35">
        <v>72623</v>
      </c>
      <c r="K365" s="11" t="s">
        <v>112</v>
      </c>
      <c r="L365" s="4" t="s">
        <v>122</v>
      </c>
      <c r="M365" s="4" t="s">
        <v>122</v>
      </c>
      <c r="N365" s="4" t="s">
        <v>13607</v>
      </c>
      <c r="O365" s="4" t="s">
        <v>116</v>
      </c>
      <c r="P365" s="4" t="s">
        <v>126</v>
      </c>
      <c r="Q365" s="4" t="s">
        <v>112</v>
      </c>
      <c r="R365" s="35">
        <v>2013</v>
      </c>
      <c r="S365" s="4" t="s">
        <v>127</v>
      </c>
      <c r="T365" s="4" t="s">
        <v>13376</v>
      </c>
      <c r="U365" s="4" t="s">
        <v>10374</v>
      </c>
      <c r="V365" s="4" t="s">
        <v>10375</v>
      </c>
      <c r="W365" s="4" t="s">
        <v>131</v>
      </c>
      <c r="X365" s="4" t="s">
        <v>10376</v>
      </c>
      <c r="Y365" s="4" t="s">
        <v>10377</v>
      </c>
      <c r="Z365" s="4" t="s">
        <v>134</v>
      </c>
      <c r="AA365" s="4" t="s">
        <v>135</v>
      </c>
      <c r="AB365" s="4" t="s">
        <v>136</v>
      </c>
      <c r="AC365" s="4" t="s">
        <v>137</v>
      </c>
      <c r="AD365" s="4" t="s">
        <v>10378</v>
      </c>
      <c r="AE365" s="4" t="s">
        <v>140</v>
      </c>
      <c r="AF365" s="4" t="s">
        <v>116</v>
      </c>
      <c r="AG365" s="4" t="s">
        <v>13608</v>
      </c>
      <c r="AH365" s="4" t="s">
        <v>76</v>
      </c>
      <c r="AI365" s="4" t="s">
        <v>6985</v>
      </c>
      <c r="AJ365" s="4" t="s">
        <v>4647</v>
      </c>
      <c r="AK365" s="4" t="s">
        <v>9536</v>
      </c>
      <c r="AL365" s="4" t="s">
        <v>4649</v>
      </c>
      <c r="AM365" s="4" t="s">
        <v>4650</v>
      </c>
      <c r="AN365" s="4" t="s">
        <v>6899</v>
      </c>
      <c r="AO365" s="4" t="s">
        <v>6987</v>
      </c>
      <c r="AP365" s="4" t="s">
        <v>13609</v>
      </c>
      <c r="AQ365" s="4" t="s">
        <v>8751</v>
      </c>
      <c r="AR365" s="4" t="s">
        <v>5567</v>
      </c>
      <c r="AS365" s="4" t="s">
        <v>6991</v>
      </c>
      <c r="AT365" s="4" t="s">
        <v>5568</v>
      </c>
      <c r="AU365" s="4" t="s">
        <v>6992</v>
      </c>
      <c r="AV365" s="4" t="s">
        <v>4653</v>
      </c>
      <c r="AW365" s="4" t="s">
        <v>4654</v>
      </c>
      <c r="AX365" s="4" t="s">
        <v>1637</v>
      </c>
      <c r="AY365" s="4" t="s">
        <v>3660</v>
      </c>
      <c r="AZ365" s="4" t="s">
        <v>3661</v>
      </c>
      <c r="BA365" s="4" t="s">
        <v>3662</v>
      </c>
      <c r="BB365" s="4" t="s">
        <v>5431</v>
      </c>
      <c r="BC365" s="4" t="s">
        <v>3664</v>
      </c>
      <c r="BD365" s="4" t="s">
        <v>5432</v>
      </c>
      <c r="BE365" s="4" t="s">
        <v>3666</v>
      </c>
      <c r="BF365" s="4" t="s">
        <v>3667</v>
      </c>
      <c r="BG365" s="4" t="s">
        <v>1880</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13610</v>
      </c>
      <c r="B366" s="4" t="s">
        <v>112</v>
      </c>
      <c r="C366" s="35">
        <v>20241220</v>
      </c>
      <c r="D366" s="4" t="s">
        <v>13611</v>
      </c>
      <c r="E366" s="4" t="s">
        <v>13384</v>
      </c>
      <c r="F366" s="4" t="s">
        <v>3773</v>
      </c>
      <c r="G366" s="4" t="s">
        <v>116</v>
      </c>
      <c r="H366" s="4" t="s">
        <v>3774</v>
      </c>
      <c r="I366" s="4" t="s">
        <v>13612</v>
      </c>
      <c r="J366" s="35">
        <v>60531</v>
      </c>
      <c r="K366" s="11" t="s">
        <v>112</v>
      </c>
      <c r="L366" s="4" t="s">
        <v>122</v>
      </c>
      <c r="M366" s="4" t="s">
        <v>122</v>
      </c>
      <c r="N366" s="4" t="s">
        <v>13613</v>
      </c>
      <c r="O366" s="4" t="s">
        <v>116</v>
      </c>
      <c r="P366" s="4" t="s">
        <v>126</v>
      </c>
      <c r="Q366" s="4" t="s">
        <v>112</v>
      </c>
      <c r="R366" s="35">
        <v>2013</v>
      </c>
      <c r="S366" s="4" t="s">
        <v>127</v>
      </c>
      <c r="T366" s="4" t="s">
        <v>12777</v>
      </c>
      <c r="U366" s="4" t="s">
        <v>10374</v>
      </c>
      <c r="V366" s="4" t="s">
        <v>10375</v>
      </c>
      <c r="W366" s="4" t="s">
        <v>131</v>
      </c>
      <c r="X366" s="4" t="s">
        <v>10376</v>
      </c>
      <c r="Y366" s="4" t="s">
        <v>10377</v>
      </c>
      <c r="Z366" s="4" t="s">
        <v>134</v>
      </c>
      <c r="AA366" s="4" t="s">
        <v>135</v>
      </c>
      <c r="AB366" s="4" t="s">
        <v>136</v>
      </c>
      <c r="AC366" s="4" t="s">
        <v>137</v>
      </c>
      <c r="AD366" s="4" t="s">
        <v>10378</v>
      </c>
      <c r="AE366" s="4" t="s">
        <v>140</v>
      </c>
      <c r="AF366" s="4" t="s">
        <v>116</v>
      </c>
      <c r="AG366" s="4" t="s">
        <v>13614</v>
      </c>
      <c r="AH366" s="4" t="s">
        <v>76</v>
      </c>
      <c r="AI366" s="4" t="s">
        <v>2962</v>
      </c>
      <c r="AJ366" s="4" t="s">
        <v>2976</v>
      </c>
      <c r="AK366" s="4" t="s">
        <v>3780</v>
      </c>
      <c r="AL366" s="4" t="s">
        <v>1869</v>
      </c>
      <c r="AM366" s="4" t="s">
        <v>2977</v>
      </c>
      <c r="AN366" s="4" t="s">
        <v>2979</v>
      </c>
      <c r="AO366" s="4" t="s">
        <v>3660</v>
      </c>
      <c r="AP366" s="4" t="s">
        <v>3661</v>
      </c>
      <c r="AQ366" s="4" t="s">
        <v>3662</v>
      </c>
      <c r="AR366" s="4" t="s">
        <v>3663</v>
      </c>
      <c r="AS366" s="4" t="s">
        <v>3664</v>
      </c>
      <c r="AT366" s="4" t="s">
        <v>5432</v>
      </c>
      <c r="AU366" s="4" t="s">
        <v>3666</v>
      </c>
      <c r="AV366" s="4" t="s">
        <v>3667</v>
      </c>
      <c r="AW366" s="4" t="s">
        <v>4866</v>
      </c>
      <c r="AX366" s="4" t="s">
        <v>2088</v>
      </c>
      <c r="AY366" s="4" t="s">
        <v>1880</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13615</v>
      </c>
      <c r="B367" s="4" t="s">
        <v>112</v>
      </c>
      <c r="C367" s="35">
        <v>20241220</v>
      </c>
      <c r="D367" s="4" t="s">
        <v>13616</v>
      </c>
      <c r="E367" s="4" t="s">
        <v>473</v>
      </c>
      <c r="F367" s="4" t="s">
        <v>12404</v>
      </c>
      <c r="G367" s="4" t="s">
        <v>116</v>
      </c>
      <c r="H367" s="4" t="s">
        <v>12405</v>
      </c>
      <c r="I367" s="4" t="s">
        <v>13617</v>
      </c>
      <c r="J367" s="35">
        <v>64159</v>
      </c>
      <c r="K367" s="11" t="s">
        <v>112</v>
      </c>
      <c r="L367" s="4" t="s">
        <v>122</v>
      </c>
      <c r="M367" s="4" t="s">
        <v>122</v>
      </c>
      <c r="N367" s="4" t="s">
        <v>13618</v>
      </c>
      <c r="O367" s="4" t="s">
        <v>116</v>
      </c>
      <c r="P367" s="4" t="s">
        <v>126</v>
      </c>
      <c r="Q367" s="4" t="s">
        <v>112</v>
      </c>
      <c r="R367" s="35">
        <v>2013</v>
      </c>
      <c r="S367" s="4" t="s">
        <v>127</v>
      </c>
      <c r="T367" s="4" t="s">
        <v>12777</v>
      </c>
      <c r="U367" s="4" t="s">
        <v>10374</v>
      </c>
      <c r="V367" s="4" t="s">
        <v>10375</v>
      </c>
      <c r="W367" s="4" t="s">
        <v>131</v>
      </c>
      <c r="X367" s="4" t="s">
        <v>10376</v>
      </c>
      <c r="Y367" s="4" t="s">
        <v>10377</v>
      </c>
      <c r="Z367" s="4" t="s">
        <v>134</v>
      </c>
      <c r="AA367" s="4" t="s">
        <v>135</v>
      </c>
      <c r="AB367" s="4" t="s">
        <v>136</v>
      </c>
      <c r="AC367" s="4" t="s">
        <v>137</v>
      </c>
      <c r="AD367" s="4" t="s">
        <v>10378</v>
      </c>
      <c r="AE367" s="4" t="s">
        <v>140</v>
      </c>
      <c r="AF367" s="4" t="s">
        <v>116</v>
      </c>
      <c r="AG367" s="4" t="s">
        <v>13619</v>
      </c>
      <c r="AH367" s="4" t="s">
        <v>76</v>
      </c>
      <c r="AI367" s="4" t="s">
        <v>479</v>
      </c>
      <c r="AJ367" s="4" t="s">
        <v>480</v>
      </c>
      <c r="AK367" s="4" t="s">
        <v>481</v>
      </c>
      <c r="AL367" s="4" t="s">
        <v>483</v>
      </c>
      <c r="AM367" s="4" t="s">
        <v>484</v>
      </c>
      <c r="AN367" s="4" t="s">
        <v>282</v>
      </c>
      <c r="AO367" s="4" t="s">
        <v>485</v>
      </c>
      <c r="AP367" s="4" t="s">
        <v>486</v>
      </c>
      <c r="AQ367" s="4" t="s">
        <v>487</v>
      </c>
      <c r="AR367" s="4" t="s">
        <v>488</v>
      </c>
      <c r="AS367" s="4" t="s">
        <v>489</v>
      </c>
      <c r="AT367" s="4" t="s">
        <v>490</v>
      </c>
      <c r="AU367" s="4" t="s">
        <v>3660</v>
      </c>
      <c r="AV367" s="4" t="s">
        <v>3661</v>
      </c>
      <c r="AW367" s="4" t="s">
        <v>3662</v>
      </c>
      <c r="AX367" s="4" t="s">
        <v>3663</v>
      </c>
      <c r="AY367" s="4" t="s">
        <v>3664</v>
      </c>
      <c r="AZ367" s="4" t="s">
        <v>5432</v>
      </c>
      <c r="BA367" s="4" t="s">
        <v>3666</v>
      </c>
      <c r="BB367" s="4" t="s">
        <v>3667</v>
      </c>
      <c r="BC367" s="4" t="s">
        <v>492</v>
      </c>
      <c r="BD367" s="4" t="s">
        <v>2419</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13620</v>
      </c>
      <c r="B368" s="4" t="s">
        <v>112</v>
      </c>
      <c r="C368" s="35">
        <v>20241220</v>
      </c>
      <c r="D368" s="4" t="s">
        <v>9460</v>
      </c>
      <c r="E368" s="4" t="s">
        <v>7850</v>
      </c>
      <c r="F368" s="4" t="s">
        <v>7851</v>
      </c>
      <c r="G368" s="4" t="s">
        <v>116</v>
      </c>
      <c r="H368" s="4" t="s">
        <v>4726</v>
      </c>
      <c r="I368" s="4" t="s">
        <v>13621</v>
      </c>
      <c r="J368" s="35">
        <v>71917</v>
      </c>
      <c r="K368" s="11" t="s">
        <v>112</v>
      </c>
      <c r="L368" s="4" t="s">
        <v>122</v>
      </c>
      <c r="M368" s="4" t="s">
        <v>122</v>
      </c>
      <c r="N368" s="4" t="s">
        <v>13622</v>
      </c>
      <c r="O368" s="4" t="s">
        <v>116</v>
      </c>
      <c r="P368" s="4" t="s">
        <v>126</v>
      </c>
      <c r="Q368" s="4" t="s">
        <v>112</v>
      </c>
      <c r="R368" s="35">
        <v>2013</v>
      </c>
      <c r="S368" s="4" t="s">
        <v>127</v>
      </c>
      <c r="T368" s="4" t="s">
        <v>12777</v>
      </c>
      <c r="U368" s="4" t="s">
        <v>10374</v>
      </c>
      <c r="V368" s="4" t="s">
        <v>10375</v>
      </c>
      <c r="W368" s="4" t="s">
        <v>131</v>
      </c>
      <c r="X368" s="4" t="s">
        <v>10376</v>
      </c>
      <c r="Y368" s="4" t="s">
        <v>10377</v>
      </c>
      <c r="Z368" s="4" t="s">
        <v>134</v>
      </c>
      <c r="AA368" s="4" t="s">
        <v>135</v>
      </c>
      <c r="AB368" s="4" t="s">
        <v>136</v>
      </c>
      <c r="AC368" s="4" t="s">
        <v>137</v>
      </c>
      <c r="AD368" s="4" t="s">
        <v>10378</v>
      </c>
      <c r="AE368" s="4" t="s">
        <v>140</v>
      </c>
      <c r="AF368" s="4" t="s">
        <v>116</v>
      </c>
      <c r="AG368" s="4" t="s">
        <v>13623</v>
      </c>
      <c r="AH368" s="4" t="s">
        <v>76</v>
      </c>
      <c r="AI368" s="4" t="s">
        <v>1399</v>
      </c>
      <c r="AJ368" s="4" t="s">
        <v>1285</v>
      </c>
      <c r="AK368" s="4" t="s">
        <v>7855</v>
      </c>
      <c r="AL368" s="4" t="s">
        <v>1271</v>
      </c>
      <c r="AM368" s="4" t="s">
        <v>1400</v>
      </c>
      <c r="AN368" s="4" t="s">
        <v>1401</v>
      </c>
      <c r="AO368" s="4" t="s">
        <v>1822</v>
      </c>
      <c r="AP368" s="4" t="s">
        <v>1403</v>
      </c>
      <c r="AQ368" s="4" t="s">
        <v>1823</v>
      </c>
      <c r="AR368" s="4" t="s">
        <v>3660</v>
      </c>
      <c r="AS368" s="4" t="s">
        <v>3661</v>
      </c>
      <c r="AT368" s="4" t="s">
        <v>3662</v>
      </c>
      <c r="AU368" s="4" t="s">
        <v>5431</v>
      </c>
      <c r="AV368" s="4" t="s">
        <v>3664</v>
      </c>
      <c r="AW368" s="4" t="s">
        <v>5432</v>
      </c>
      <c r="AX368" s="4" t="s">
        <v>3665</v>
      </c>
      <c r="AY368" s="4" t="s">
        <v>3666</v>
      </c>
      <c r="AZ368" s="4" t="s">
        <v>3667</v>
      </c>
      <c r="BA368" s="4" t="s">
        <v>821</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13624</v>
      </c>
      <c r="B369" s="4" t="s">
        <v>112</v>
      </c>
      <c r="C369" s="35">
        <v>20241220</v>
      </c>
      <c r="D369" s="4" t="s">
        <v>9358</v>
      </c>
      <c r="E369" s="4" t="s">
        <v>13625</v>
      </c>
      <c r="F369" s="4" t="s">
        <v>2127</v>
      </c>
      <c r="G369" s="4" t="s">
        <v>116</v>
      </c>
      <c r="H369" s="4" t="s">
        <v>2128</v>
      </c>
      <c r="I369" s="4" t="s">
        <v>13626</v>
      </c>
      <c r="J369" s="35">
        <v>102028</v>
      </c>
      <c r="K369" s="11" t="s">
        <v>112</v>
      </c>
      <c r="L369" s="4" t="s">
        <v>122</v>
      </c>
      <c r="M369" s="4" t="s">
        <v>122</v>
      </c>
      <c r="N369" s="4" t="s">
        <v>13627</v>
      </c>
      <c r="O369" s="4" t="s">
        <v>116</v>
      </c>
      <c r="P369" s="4" t="s">
        <v>126</v>
      </c>
      <c r="Q369" s="4" t="s">
        <v>112</v>
      </c>
      <c r="R369" s="35">
        <v>2013</v>
      </c>
      <c r="S369" s="4" t="s">
        <v>127</v>
      </c>
      <c r="T369" s="4" t="s">
        <v>12777</v>
      </c>
      <c r="U369" s="4" t="s">
        <v>10374</v>
      </c>
      <c r="V369" s="4" t="s">
        <v>10375</v>
      </c>
      <c r="W369" s="4" t="s">
        <v>131</v>
      </c>
      <c r="X369" s="4" t="s">
        <v>10376</v>
      </c>
      <c r="Y369" s="4" t="s">
        <v>10377</v>
      </c>
      <c r="Z369" s="4" t="s">
        <v>134</v>
      </c>
      <c r="AA369" s="4" t="s">
        <v>135</v>
      </c>
      <c r="AB369" s="4" t="s">
        <v>136</v>
      </c>
      <c r="AC369" s="4" t="s">
        <v>137</v>
      </c>
      <c r="AD369" s="4" t="s">
        <v>10378</v>
      </c>
      <c r="AE369" s="4" t="s">
        <v>140</v>
      </c>
      <c r="AF369" s="4" t="s">
        <v>116</v>
      </c>
      <c r="AG369" s="4" t="s">
        <v>13628</v>
      </c>
      <c r="AH369" s="4" t="s">
        <v>76</v>
      </c>
      <c r="AI369" s="4" t="s">
        <v>13629</v>
      </c>
      <c r="AJ369" s="4" t="s">
        <v>486</v>
      </c>
      <c r="AK369" s="4" t="s">
        <v>7174</v>
      </c>
      <c r="AL369" s="4" t="s">
        <v>8398</v>
      </c>
      <c r="AM369" s="4" t="s">
        <v>13630</v>
      </c>
      <c r="AN369" s="4" t="s">
        <v>13631</v>
      </c>
      <c r="AO369" s="4" t="s">
        <v>3660</v>
      </c>
      <c r="AP369" s="4" t="s">
        <v>3661</v>
      </c>
      <c r="AQ369" s="4" t="s">
        <v>3662</v>
      </c>
      <c r="AR369" s="4" t="s">
        <v>3663</v>
      </c>
      <c r="AS369" s="4" t="s">
        <v>3664</v>
      </c>
      <c r="AT369" s="4" t="s">
        <v>5432</v>
      </c>
      <c r="AU369" s="4" t="s">
        <v>3666</v>
      </c>
      <c r="AV369" s="4" t="s">
        <v>3667</v>
      </c>
      <c r="AW369" s="4" t="s">
        <v>13089</v>
      </c>
      <c r="AX369" s="4" t="s">
        <v>7175</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13632</v>
      </c>
      <c r="B370" s="4" t="s">
        <v>112</v>
      </c>
      <c r="C370" s="35">
        <v>20241220</v>
      </c>
      <c r="D370" s="4" t="s">
        <v>13633</v>
      </c>
      <c r="E370" s="4" t="s">
        <v>13634</v>
      </c>
      <c r="F370" s="4" t="s">
        <v>4964</v>
      </c>
      <c r="G370" s="4" t="s">
        <v>116</v>
      </c>
      <c r="H370" s="4" t="s">
        <v>1278</v>
      </c>
      <c r="I370" s="4" t="s">
        <v>13635</v>
      </c>
      <c r="J370" s="35">
        <v>24414</v>
      </c>
      <c r="K370" s="11" t="s">
        <v>112</v>
      </c>
      <c r="L370" s="4" t="s">
        <v>122</v>
      </c>
      <c r="M370" s="4" t="s">
        <v>122</v>
      </c>
      <c r="N370" s="4" t="s">
        <v>13636</v>
      </c>
      <c r="O370" s="4" t="s">
        <v>116</v>
      </c>
      <c r="P370" s="4" t="s">
        <v>126</v>
      </c>
      <c r="Q370" s="4" t="s">
        <v>112</v>
      </c>
      <c r="R370" s="35">
        <v>2013</v>
      </c>
      <c r="S370" s="4" t="s">
        <v>127</v>
      </c>
      <c r="T370" s="4" t="s">
        <v>10464</v>
      </c>
      <c r="U370" s="4" t="s">
        <v>10374</v>
      </c>
      <c r="V370" s="4" t="s">
        <v>10375</v>
      </c>
      <c r="W370" s="4" t="s">
        <v>131</v>
      </c>
      <c r="X370" s="4" t="s">
        <v>10376</v>
      </c>
      <c r="Y370" s="4" t="s">
        <v>10377</v>
      </c>
      <c r="Z370" s="4" t="s">
        <v>134</v>
      </c>
      <c r="AA370" s="4" t="s">
        <v>135</v>
      </c>
      <c r="AB370" s="4" t="s">
        <v>136</v>
      </c>
      <c r="AC370" s="4" t="s">
        <v>137</v>
      </c>
      <c r="AD370" s="4" t="s">
        <v>10378</v>
      </c>
      <c r="AE370" s="4" t="s">
        <v>140</v>
      </c>
      <c r="AF370" s="4" t="s">
        <v>116</v>
      </c>
      <c r="AG370" s="4" t="s">
        <v>13637</v>
      </c>
      <c r="AH370" s="4" t="s">
        <v>76</v>
      </c>
      <c r="AI370" s="4" t="s">
        <v>13638</v>
      </c>
      <c r="AJ370" s="4" t="s">
        <v>13639</v>
      </c>
      <c r="AK370" s="4" t="s">
        <v>6455</v>
      </c>
      <c r="AL370" s="4" t="s">
        <v>13640</v>
      </c>
      <c r="AM370" s="4" t="s">
        <v>2377</v>
      </c>
      <c r="AN370" s="4" t="s">
        <v>2378</v>
      </c>
      <c r="AO370" s="4" t="s">
        <v>1537</v>
      </c>
      <c r="AP370" s="4" t="s">
        <v>2032</v>
      </c>
      <c r="AQ370" s="4" t="s">
        <v>3660</v>
      </c>
      <c r="AR370" s="4" t="s">
        <v>3661</v>
      </c>
      <c r="AS370" s="4" t="s">
        <v>3662</v>
      </c>
      <c r="AT370" s="4" t="s">
        <v>3663</v>
      </c>
      <c r="AU370" s="4" t="s">
        <v>3664</v>
      </c>
      <c r="AV370" s="4" t="s">
        <v>5432</v>
      </c>
      <c r="AW370" s="4" t="s">
        <v>3666</v>
      </c>
      <c r="AX370" s="4" t="s">
        <v>3667</v>
      </c>
      <c r="AY370" s="4" t="s">
        <v>1880</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13641</v>
      </c>
      <c r="B371" s="4" t="s">
        <v>112</v>
      </c>
      <c r="C371" s="35">
        <v>20241220</v>
      </c>
      <c r="D371" s="4" t="s">
        <v>9236</v>
      </c>
      <c r="E371" s="4" t="s">
        <v>12360</v>
      </c>
      <c r="F371" s="4" t="s">
        <v>4964</v>
      </c>
      <c r="G371" s="4" t="s">
        <v>116</v>
      </c>
      <c r="H371" s="4" t="s">
        <v>1278</v>
      </c>
      <c r="I371" s="4" t="s">
        <v>13642</v>
      </c>
      <c r="J371" s="35">
        <v>31432</v>
      </c>
      <c r="K371" s="11" t="s">
        <v>112</v>
      </c>
      <c r="L371" s="4" t="s">
        <v>122</v>
      </c>
      <c r="M371" s="4" t="s">
        <v>122</v>
      </c>
      <c r="N371" s="4" t="s">
        <v>13643</v>
      </c>
      <c r="O371" s="4" t="s">
        <v>116</v>
      </c>
      <c r="P371" s="4" t="s">
        <v>126</v>
      </c>
      <c r="Q371" s="4" t="s">
        <v>112</v>
      </c>
      <c r="R371" s="35">
        <v>2013</v>
      </c>
      <c r="S371" s="4" t="s">
        <v>127</v>
      </c>
      <c r="T371" s="4" t="s">
        <v>10464</v>
      </c>
      <c r="U371" s="4" t="s">
        <v>10374</v>
      </c>
      <c r="V371" s="4" t="s">
        <v>10375</v>
      </c>
      <c r="W371" s="4" t="s">
        <v>131</v>
      </c>
      <c r="X371" s="4" t="s">
        <v>10376</v>
      </c>
      <c r="Y371" s="4" t="s">
        <v>10377</v>
      </c>
      <c r="Z371" s="4" t="s">
        <v>134</v>
      </c>
      <c r="AA371" s="4" t="s">
        <v>135</v>
      </c>
      <c r="AB371" s="4" t="s">
        <v>136</v>
      </c>
      <c r="AC371" s="4" t="s">
        <v>137</v>
      </c>
      <c r="AD371" s="4" t="s">
        <v>10378</v>
      </c>
      <c r="AE371" s="4" t="s">
        <v>140</v>
      </c>
      <c r="AF371" s="4" t="s">
        <v>116</v>
      </c>
      <c r="AG371" s="4" t="s">
        <v>13644</v>
      </c>
      <c r="AH371" s="4" t="s">
        <v>76</v>
      </c>
      <c r="AI371" s="4" t="s">
        <v>13645</v>
      </c>
      <c r="AJ371" s="4" t="s">
        <v>4969</v>
      </c>
      <c r="AK371" s="4" t="s">
        <v>3660</v>
      </c>
      <c r="AL371" s="4" t="s">
        <v>3661</v>
      </c>
      <c r="AM371" s="4" t="s">
        <v>3662</v>
      </c>
      <c r="AN371" s="4" t="s">
        <v>3663</v>
      </c>
      <c r="AO371" s="4" t="s">
        <v>3664</v>
      </c>
      <c r="AP371" s="4" t="s">
        <v>5432</v>
      </c>
      <c r="AQ371" s="4" t="s">
        <v>3666</v>
      </c>
      <c r="AR371" s="4" t="s">
        <v>3667</v>
      </c>
      <c r="AS371" s="4" t="s">
        <v>714</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13646</v>
      </c>
      <c r="B372" s="4" t="s">
        <v>112</v>
      </c>
      <c r="C372" s="35">
        <v>20241220</v>
      </c>
      <c r="D372" s="4" t="s">
        <v>9815</v>
      </c>
      <c r="E372" s="4" t="s">
        <v>13647</v>
      </c>
      <c r="F372" s="4" t="s">
        <v>3773</v>
      </c>
      <c r="G372" s="4" t="s">
        <v>116</v>
      </c>
      <c r="H372" s="4" t="s">
        <v>3774</v>
      </c>
      <c r="I372" s="4" t="s">
        <v>13648</v>
      </c>
      <c r="J372" s="35">
        <v>15007</v>
      </c>
      <c r="K372" s="11" t="s">
        <v>112</v>
      </c>
      <c r="L372" s="4" t="s">
        <v>122</v>
      </c>
      <c r="M372" s="4" t="s">
        <v>122</v>
      </c>
      <c r="N372" s="4" t="s">
        <v>13649</v>
      </c>
      <c r="O372" s="4" t="s">
        <v>116</v>
      </c>
      <c r="P372" s="4" t="s">
        <v>126</v>
      </c>
      <c r="Q372" s="4" t="s">
        <v>112</v>
      </c>
      <c r="R372" s="35">
        <v>2013</v>
      </c>
      <c r="S372" s="4" t="s">
        <v>127</v>
      </c>
      <c r="T372" s="4" t="s">
        <v>10464</v>
      </c>
      <c r="U372" s="4" t="s">
        <v>10374</v>
      </c>
      <c r="V372" s="4" t="s">
        <v>10375</v>
      </c>
      <c r="W372" s="4" t="s">
        <v>131</v>
      </c>
      <c r="X372" s="4" t="s">
        <v>10376</v>
      </c>
      <c r="Y372" s="4" t="s">
        <v>10377</v>
      </c>
      <c r="Z372" s="4" t="s">
        <v>134</v>
      </c>
      <c r="AA372" s="4" t="s">
        <v>135</v>
      </c>
      <c r="AB372" s="4" t="s">
        <v>136</v>
      </c>
      <c r="AC372" s="4" t="s">
        <v>137</v>
      </c>
      <c r="AD372" s="4" t="s">
        <v>10378</v>
      </c>
      <c r="AE372" s="4" t="s">
        <v>140</v>
      </c>
      <c r="AF372" s="4" t="s">
        <v>116</v>
      </c>
      <c r="AG372" s="4" t="s">
        <v>13650</v>
      </c>
      <c r="AH372" s="4" t="s">
        <v>76</v>
      </c>
      <c r="AI372" s="4" t="s">
        <v>2974</v>
      </c>
      <c r="AJ372" s="4" t="s">
        <v>2962</v>
      </c>
      <c r="AK372" s="4" t="s">
        <v>9538</v>
      </c>
      <c r="AL372" s="4" t="s">
        <v>2976</v>
      </c>
      <c r="AM372" s="4" t="s">
        <v>2977</v>
      </c>
      <c r="AN372" s="4" t="s">
        <v>2979</v>
      </c>
      <c r="AO372" s="4" t="s">
        <v>9138</v>
      </c>
      <c r="AP372" s="4" t="s">
        <v>3660</v>
      </c>
      <c r="AQ372" s="4" t="s">
        <v>3661</v>
      </c>
      <c r="AR372" s="4" t="s">
        <v>3662</v>
      </c>
      <c r="AS372" s="4" t="s">
        <v>3663</v>
      </c>
      <c r="AT372" s="4" t="s">
        <v>3664</v>
      </c>
      <c r="AU372" s="4" t="s">
        <v>5432</v>
      </c>
      <c r="AV372" s="4" t="s">
        <v>3666</v>
      </c>
      <c r="AW372" s="4" t="s">
        <v>3667</v>
      </c>
      <c r="AX372" s="4" t="s">
        <v>2088</v>
      </c>
      <c r="AY372" s="4" t="s">
        <v>714</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13651</v>
      </c>
      <c r="B373" s="4" t="s">
        <v>112</v>
      </c>
      <c r="C373" s="35">
        <v>20241220</v>
      </c>
      <c r="D373" s="4" t="s">
        <v>10160</v>
      </c>
      <c r="E373" s="4" t="s">
        <v>10161</v>
      </c>
      <c r="F373" s="4" t="s">
        <v>7851</v>
      </c>
      <c r="G373" s="4" t="s">
        <v>116</v>
      </c>
      <c r="H373" s="4" t="s">
        <v>4726</v>
      </c>
      <c r="I373" s="4" t="s">
        <v>13652</v>
      </c>
      <c r="J373" s="35">
        <v>45122</v>
      </c>
      <c r="K373" s="11" t="s">
        <v>112</v>
      </c>
      <c r="L373" s="4" t="s">
        <v>122</v>
      </c>
      <c r="M373" s="4" t="s">
        <v>122</v>
      </c>
      <c r="N373" s="4" t="s">
        <v>13653</v>
      </c>
      <c r="O373" s="4" t="s">
        <v>116</v>
      </c>
      <c r="P373" s="4" t="s">
        <v>126</v>
      </c>
      <c r="Q373" s="4" t="s">
        <v>112</v>
      </c>
      <c r="R373" s="35">
        <v>2012</v>
      </c>
      <c r="S373" s="4" t="s">
        <v>127</v>
      </c>
      <c r="T373" s="4" t="s">
        <v>12777</v>
      </c>
      <c r="U373" s="4" t="s">
        <v>10374</v>
      </c>
      <c r="V373" s="4" t="s">
        <v>10375</v>
      </c>
      <c r="W373" s="4" t="s">
        <v>131</v>
      </c>
      <c r="X373" s="4" t="s">
        <v>10376</v>
      </c>
      <c r="Y373" s="4" t="s">
        <v>10377</v>
      </c>
      <c r="Z373" s="4" t="s">
        <v>134</v>
      </c>
      <c r="AA373" s="4" t="s">
        <v>135</v>
      </c>
      <c r="AB373" s="4" t="s">
        <v>136</v>
      </c>
      <c r="AC373" s="4" t="s">
        <v>137</v>
      </c>
      <c r="AD373" s="4" t="s">
        <v>10378</v>
      </c>
      <c r="AE373" s="4" t="s">
        <v>140</v>
      </c>
      <c r="AF373" s="4" t="s">
        <v>116</v>
      </c>
      <c r="AG373" s="4" t="s">
        <v>13654</v>
      </c>
      <c r="AH373" s="4" t="s">
        <v>76</v>
      </c>
      <c r="AI373" s="4" t="s">
        <v>1399</v>
      </c>
      <c r="AJ373" s="4" t="s">
        <v>486</v>
      </c>
      <c r="AK373" s="4" t="s">
        <v>1271</v>
      </c>
      <c r="AL373" s="4" t="s">
        <v>1400</v>
      </c>
      <c r="AM373" s="4" t="s">
        <v>1401</v>
      </c>
      <c r="AN373" s="4" t="s">
        <v>1403</v>
      </c>
      <c r="AO373" s="4" t="s">
        <v>3660</v>
      </c>
      <c r="AP373" s="4" t="s">
        <v>3661</v>
      </c>
      <c r="AQ373" s="4" t="s">
        <v>3662</v>
      </c>
      <c r="AR373" s="4" t="s">
        <v>5431</v>
      </c>
      <c r="AS373" s="4" t="s">
        <v>3664</v>
      </c>
      <c r="AT373" s="4" t="s">
        <v>5432</v>
      </c>
      <c r="AU373" s="4" t="s">
        <v>3665</v>
      </c>
      <c r="AV373" s="4" t="s">
        <v>3666</v>
      </c>
      <c r="AW373" s="4" t="s">
        <v>3667</v>
      </c>
      <c r="AX373" s="4" t="s">
        <v>1404</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13655</v>
      </c>
      <c r="B374" s="4" t="s">
        <v>112</v>
      </c>
      <c r="C374" s="35">
        <v>20241220</v>
      </c>
      <c r="D374" s="4" t="s">
        <v>13656</v>
      </c>
      <c r="E374" s="4" t="s">
        <v>8620</v>
      </c>
      <c r="F374" s="4" t="s">
        <v>572</v>
      </c>
      <c r="G374" s="4" t="s">
        <v>116</v>
      </c>
      <c r="H374" s="4" t="s">
        <v>573</v>
      </c>
      <c r="I374" s="4" t="s">
        <v>13657</v>
      </c>
      <c r="J374" s="35">
        <v>90815</v>
      </c>
      <c r="K374" s="11" t="s">
        <v>112</v>
      </c>
      <c r="L374" s="4" t="s">
        <v>122</v>
      </c>
      <c r="M374" s="4" t="s">
        <v>122</v>
      </c>
      <c r="N374" s="4" t="s">
        <v>13658</v>
      </c>
      <c r="O374" s="4" t="s">
        <v>116</v>
      </c>
      <c r="P374" s="4" t="s">
        <v>126</v>
      </c>
      <c r="Q374" s="4" t="s">
        <v>112</v>
      </c>
      <c r="R374" s="35">
        <v>2012</v>
      </c>
      <c r="S374" s="4" t="s">
        <v>127</v>
      </c>
      <c r="T374" s="4" t="s">
        <v>13401</v>
      </c>
      <c r="U374" s="4" t="s">
        <v>10374</v>
      </c>
      <c r="V374" s="4" t="s">
        <v>10375</v>
      </c>
      <c r="W374" s="4" t="s">
        <v>131</v>
      </c>
      <c r="X374" s="4" t="s">
        <v>10376</v>
      </c>
      <c r="Y374" s="4" t="s">
        <v>10377</v>
      </c>
      <c r="Z374" s="4" t="s">
        <v>134</v>
      </c>
      <c r="AA374" s="4" t="s">
        <v>135</v>
      </c>
      <c r="AB374" s="4" t="s">
        <v>136</v>
      </c>
      <c r="AC374" s="4" t="s">
        <v>137</v>
      </c>
      <c r="AD374" s="4" t="s">
        <v>10378</v>
      </c>
      <c r="AE374" s="4" t="s">
        <v>140</v>
      </c>
      <c r="AF374" s="4" t="s">
        <v>116</v>
      </c>
      <c r="AG374" s="4" t="s">
        <v>13659</v>
      </c>
      <c r="AH374" s="4" t="s">
        <v>76</v>
      </c>
      <c r="AI374" s="4" t="s">
        <v>8624</v>
      </c>
      <c r="AJ374" s="4" t="s">
        <v>8625</v>
      </c>
      <c r="AK374" s="4" t="s">
        <v>8627</v>
      </c>
      <c r="AL374" s="4" t="s">
        <v>8628</v>
      </c>
      <c r="AM374" s="4" t="s">
        <v>8629</v>
      </c>
      <c r="AN374" s="4" t="s">
        <v>8630</v>
      </c>
      <c r="AO374" s="4" t="s">
        <v>2402</v>
      </c>
      <c r="AP374" s="4" t="s">
        <v>8632</v>
      </c>
      <c r="AQ374" s="4" t="s">
        <v>5567</v>
      </c>
      <c r="AR374" s="4" t="s">
        <v>8633</v>
      </c>
      <c r="AS374" s="4" t="s">
        <v>3667</v>
      </c>
      <c r="AT374" s="4" t="s">
        <v>13660</v>
      </c>
      <c r="AU374" s="4" t="s">
        <v>8634</v>
      </c>
      <c r="AV374" s="4" t="s">
        <v>587</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13661</v>
      </c>
      <c r="B375" s="4" t="s">
        <v>112</v>
      </c>
      <c r="C375" s="35">
        <v>20241220</v>
      </c>
      <c r="D375" s="4" t="s">
        <v>9889</v>
      </c>
      <c r="E375" s="4" t="s">
        <v>116</v>
      </c>
      <c r="F375" s="4" t="s">
        <v>572</v>
      </c>
      <c r="G375" s="4" t="s">
        <v>116</v>
      </c>
      <c r="H375" s="4" t="s">
        <v>573</v>
      </c>
      <c r="I375" s="4" t="s">
        <v>13662</v>
      </c>
      <c r="J375" s="35">
        <v>82011</v>
      </c>
      <c r="K375" s="11" t="s">
        <v>112</v>
      </c>
      <c r="L375" s="4" t="s">
        <v>122</v>
      </c>
      <c r="M375" s="4" t="s">
        <v>122</v>
      </c>
      <c r="N375" s="4" t="s">
        <v>13663</v>
      </c>
      <c r="O375" s="4" t="s">
        <v>116</v>
      </c>
      <c r="P375" s="4" t="s">
        <v>126</v>
      </c>
      <c r="Q375" s="4" t="s">
        <v>112</v>
      </c>
      <c r="R375" s="35">
        <v>2012</v>
      </c>
      <c r="S375" s="4" t="s">
        <v>127</v>
      </c>
      <c r="T375" s="4" t="s">
        <v>13401</v>
      </c>
      <c r="U375" s="4" t="s">
        <v>10374</v>
      </c>
      <c r="V375" s="4" t="s">
        <v>10375</v>
      </c>
      <c r="W375" s="4" t="s">
        <v>131</v>
      </c>
      <c r="X375" s="4" t="s">
        <v>10376</v>
      </c>
      <c r="Y375" s="4" t="s">
        <v>10377</v>
      </c>
      <c r="Z375" s="4" t="s">
        <v>134</v>
      </c>
      <c r="AA375" s="4" t="s">
        <v>135</v>
      </c>
      <c r="AB375" s="4" t="s">
        <v>136</v>
      </c>
      <c r="AC375" s="4" t="s">
        <v>137</v>
      </c>
      <c r="AD375" s="4" t="s">
        <v>10378</v>
      </c>
      <c r="AE375" s="4" t="s">
        <v>140</v>
      </c>
      <c r="AF375" s="4" t="s">
        <v>116</v>
      </c>
      <c r="AG375" s="4" t="s">
        <v>13664</v>
      </c>
      <c r="AH375" s="4" t="s">
        <v>76</v>
      </c>
      <c r="AI375" s="4" t="s">
        <v>3475</v>
      </c>
      <c r="AJ375" s="4" t="s">
        <v>8857</v>
      </c>
      <c r="AK375" s="4" t="s">
        <v>3478</v>
      </c>
      <c r="AL375" s="4" t="s">
        <v>3482</v>
      </c>
      <c r="AM375" s="4" t="s">
        <v>3660</v>
      </c>
      <c r="AN375" s="4" t="s">
        <v>3661</v>
      </c>
      <c r="AO375" s="4" t="s">
        <v>3662</v>
      </c>
      <c r="AP375" s="4" t="s">
        <v>5431</v>
      </c>
      <c r="AQ375" s="4" t="s">
        <v>3664</v>
      </c>
      <c r="AR375" s="4" t="s">
        <v>1340</v>
      </c>
      <c r="AS375" s="4" t="s">
        <v>5432</v>
      </c>
      <c r="AT375" s="4" t="s">
        <v>3665</v>
      </c>
      <c r="AU375" s="4" t="s">
        <v>3666</v>
      </c>
      <c r="AV375" s="4" t="s">
        <v>3667</v>
      </c>
      <c r="AW375" s="4" t="s">
        <v>587</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13665</v>
      </c>
      <c r="B376" s="4" t="s">
        <v>112</v>
      </c>
      <c r="C376" s="35">
        <v>20241220</v>
      </c>
      <c r="D376" s="4" t="s">
        <v>10184</v>
      </c>
      <c r="E376" s="4" t="s">
        <v>13398</v>
      </c>
      <c r="F376" s="4" t="s">
        <v>572</v>
      </c>
      <c r="G376" s="4" t="s">
        <v>116</v>
      </c>
      <c r="H376" s="4" t="s">
        <v>573</v>
      </c>
      <c r="I376" s="4" t="s">
        <v>13666</v>
      </c>
      <c r="J376" s="35">
        <v>94606</v>
      </c>
      <c r="K376" s="11" t="s">
        <v>112</v>
      </c>
      <c r="L376" s="4" t="s">
        <v>122</v>
      </c>
      <c r="M376" s="4" t="s">
        <v>122</v>
      </c>
      <c r="N376" s="4" t="s">
        <v>13667</v>
      </c>
      <c r="O376" s="4" t="s">
        <v>116</v>
      </c>
      <c r="P376" s="4" t="s">
        <v>126</v>
      </c>
      <c r="Q376" s="4" t="s">
        <v>112</v>
      </c>
      <c r="R376" s="35">
        <v>2012</v>
      </c>
      <c r="S376" s="4" t="s">
        <v>127</v>
      </c>
      <c r="T376" s="4" t="s">
        <v>13401</v>
      </c>
      <c r="U376" s="4" t="s">
        <v>10374</v>
      </c>
      <c r="V376" s="4" t="s">
        <v>10375</v>
      </c>
      <c r="W376" s="4" t="s">
        <v>131</v>
      </c>
      <c r="X376" s="4" t="s">
        <v>10376</v>
      </c>
      <c r="Y376" s="4" t="s">
        <v>10377</v>
      </c>
      <c r="Z376" s="4" t="s">
        <v>134</v>
      </c>
      <c r="AA376" s="4" t="s">
        <v>135</v>
      </c>
      <c r="AB376" s="4" t="s">
        <v>136</v>
      </c>
      <c r="AC376" s="4" t="s">
        <v>137</v>
      </c>
      <c r="AD376" s="4" t="s">
        <v>10378</v>
      </c>
      <c r="AE376" s="4" t="s">
        <v>140</v>
      </c>
      <c r="AF376" s="4" t="s">
        <v>116</v>
      </c>
      <c r="AG376" s="4" t="s">
        <v>13668</v>
      </c>
      <c r="AH376" s="4" t="s">
        <v>76</v>
      </c>
      <c r="AI376" s="4" t="s">
        <v>13496</v>
      </c>
      <c r="AJ376" s="4" t="s">
        <v>8626</v>
      </c>
      <c r="AK376" s="4" t="s">
        <v>581</v>
      </c>
      <c r="AL376" s="4" t="s">
        <v>9291</v>
      </c>
      <c r="AM376" s="4" t="s">
        <v>583</v>
      </c>
      <c r="AN376" s="4" t="s">
        <v>584</v>
      </c>
      <c r="AO376" s="4" t="s">
        <v>586</v>
      </c>
      <c r="AP376" s="4" t="s">
        <v>3660</v>
      </c>
      <c r="AQ376" s="4" t="s">
        <v>3662</v>
      </c>
      <c r="AR376" s="4" t="s">
        <v>5431</v>
      </c>
      <c r="AS376" s="4" t="s">
        <v>3664</v>
      </c>
      <c r="AT376" s="4" t="s">
        <v>3666</v>
      </c>
      <c r="AU376" s="4" t="s">
        <v>3667</v>
      </c>
      <c r="AV376" s="4" t="s">
        <v>13669</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13670</v>
      </c>
      <c r="B377" s="4" t="s">
        <v>112</v>
      </c>
      <c r="C377" s="35">
        <v>20241220</v>
      </c>
      <c r="D377" s="4" t="s">
        <v>10078</v>
      </c>
      <c r="E377" s="4" t="s">
        <v>13671</v>
      </c>
      <c r="F377" s="4" t="s">
        <v>572</v>
      </c>
      <c r="G377" s="4" t="s">
        <v>116</v>
      </c>
      <c r="H377" s="4" t="s">
        <v>573</v>
      </c>
      <c r="I377" s="4" t="s">
        <v>13672</v>
      </c>
      <c r="J377" s="35">
        <v>71338</v>
      </c>
      <c r="K377" s="11" t="s">
        <v>112</v>
      </c>
      <c r="L377" s="4" t="s">
        <v>122</v>
      </c>
      <c r="M377" s="4" t="s">
        <v>122</v>
      </c>
      <c r="N377" s="4" t="s">
        <v>13673</v>
      </c>
      <c r="O377" s="4" t="s">
        <v>116</v>
      </c>
      <c r="P377" s="4" t="s">
        <v>126</v>
      </c>
      <c r="Q377" s="4" t="s">
        <v>112</v>
      </c>
      <c r="R377" s="35">
        <v>2012</v>
      </c>
      <c r="S377" s="4" t="s">
        <v>127</v>
      </c>
      <c r="T377" s="4" t="s">
        <v>13401</v>
      </c>
      <c r="U377" s="4" t="s">
        <v>10374</v>
      </c>
      <c r="V377" s="4" t="s">
        <v>10375</v>
      </c>
      <c r="W377" s="4" t="s">
        <v>131</v>
      </c>
      <c r="X377" s="4" t="s">
        <v>10376</v>
      </c>
      <c r="Y377" s="4" t="s">
        <v>10377</v>
      </c>
      <c r="Z377" s="4" t="s">
        <v>134</v>
      </c>
      <c r="AA377" s="4" t="s">
        <v>135</v>
      </c>
      <c r="AB377" s="4" t="s">
        <v>136</v>
      </c>
      <c r="AC377" s="4" t="s">
        <v>137</v>
      </c>
      <c r="AD377" s="4" t="s">
        <v>10378</v>
      </c>
      <c r="AE377" s="4" t="s">
        <v>140</v>
      </c>
      <c r="AF377" s="4" t="s">
        <v>116</v>
      </c>
      <c r="AG377" s="4" t="s">
        <v>13674</v>
      </c>
      <c r="AH377" s="4" t="s">
        <v>76</v>
      </c>
      <c r="AI377" s="4" t="s">
        <v>13675</v>
      </c>
      <c r="AJ377" s="4" t="s">
        <v>2203</v>
      </c>
      <c r="AK377" s="4" t="s">
        <v>2204</v>
      </c>
      <c r="AL377" s="4" t="s">
        <v>2205</v>
      </c>
      <c r="AM377" s="4" t="s">
        <v>2206</v>
      </c>
      <c r="AN377" s="4" t="s">
        <v>2207</v>
      </c>
      <c r="AO377" s="4" t="s">
        <v>2214</v>
      </c>
      <c r="AP377" s="4" t="s">
        <v>2215</v>
      </c>
      <c r="AQ377" s="4" t="s">
        <v>184</v>
      </c>
      <c r="AR377" s="4" t="s">
        <v>3660</v>
      </c>
      <c r="AS377" s="4" t="s">
        <v>3661</v>
      </c>
      <c r="AT377" s="4" t="s">
        <v>3662</v>
      </c>
      <c r="AU377" s="4" t="s">
        <v>5431</v>
      </c>
      <c r="AV377" s="4" t="s">
        <v>3664</v>
      </c>
      <c r="AW377" s="4" t="s">
        <v>5432</v>
      </c>
      <c r="AX377" s="4" t="s">
        <v>3665</v>
      </c>
      <c r="AY377" s="4" t="s">
        <v>3666</v>
      </c>
      <c r="AZ377" s="4" t="s">
        <v>3667</v>
      </c>
      <c r="BA377" s="4" t="s">
        <v>587</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sheetData>
  <hyperlinks>
    <hyperlink ref="AK94"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C6EA6-530A-4CA8-B019-9B0E77F44F8C}">
  <dimension ref="A1:CC641"/>
  <sheetViews>
    <sheetView workbookViewId="0"/>
  </sheetViews>
  <sheetFormatPr baseColWidth="10" defaultColWidth="11.42578125" defaultRowHeight="15" x14ac:dyDescent="0.2"/>
  <cols>
    <col min="1" max="1" width="16.85546875" style="40" customWidth="1"/>
    <col min="2" max="2" width="14.7109375" style="40" customWidth="1"/>
    <col min="3" max="4" width="16.5703125" style="35" customWidth="1"/>
    <col min="5" max="5" width="62.5703125" style="40" customWidth="1"/>
    <col min="6" max="6" width="67.140625" style="40" customWidth="1"/>
    <col min="7" max="7" width="65.28515625" style="40" bestFit="1" customWidth="1"/>
    <col min="8" max="8" width="16.140625" style="40" bestFit="1" customWidth="1"/>
    <col min="9" max="9" width="23.7109375" style="40" bestFit="1" customWidth="1"/>
    <col min="10" max="10" width="16.42578125" style="40" bestFit="1" customWidth="1"/>
    <col min="11" max="11" width="17.5703125" style="40" customWidth="1"/>
    <col min="12" max="12" width="15.5703125" style="40" bestFit="1" customWidth="1"/>
    <col min="13" max="13" width="11.42578125" style="40"/>
    <col min="14" max="14" width="13.5703125" style="40" bestFit="1" customWidth="1"/>
    <col min="15" max="17" width="11.42578125" style="40"/>
    <col min="18" max="18" width="22" style="40" customWidth="1"/>
    <col min="19" max="19" width="18.28515625" style="40" bestFit="1" customWidth="1"/>
    <col min="20" max="20" width="18.28515625" style="40" customWidth="1"/>
    <col min="21" max="22" width="17.28515625" style="40" customWidth="1"/>
    <col min="23" max="24" width="11.42578125" style="40"/>
    <col min="25" max="25" width="9.28515625" style="40" customWidth="1"/>
    <col min="26" max="26" width="42.42578125" style="40" customWidth="1"/>
    <col min="27" max="27" width="24.140625" style="40" bestFit="1" customWidth="1"/>
    <col min="28" max="30" width="11.42578125" style="40"/>
    <col min="31" max="31" width="14" style="40" bestFit="1" customWidth="1"/>
    <col min="32" max="33" width="11.42578125" style="40"/>
    <col min="34" max="34" width="17.28515625" style="40" bestFit="1" customWidth="1"/>
    <col min="35" max="36" width="11.42578125" style="40"/>
    <col min="37" max="37" width="14.28515625" style="40" bestFit="1" customWidth="1"/>
    <col min="38" max="38" width="27" style="40" bestFit="1" customWidth="1"/>
    <col min="39" max="40" width="11.42578125" style="40"/>
    <col min="41" max="41" width="28" style="40" bestFit="1" customWidth="1"/>
    <col min="42" max="42" width="65.42578125" style="40" bestFit="1" customWidth="1"/>
    <col min="43" max="16384" width="11.42578125" style="40"/>
  </cols>
  <sheetData>
    <row r="1" spans="1:80" s="2" customFormat="1" ht="20.100000000000001" customHeight="1" x14ac:dyDescent="0.25">
      <c r="A1" s="39" t="s">
        <v>13676</v>
      </c>
      <c r="B1" s="2" t="s">
        <v>0</v>
      </c>
      <c r="C1" s="2" t="s">
        <v>1</v>
      </c>
      <c r="D1" s="2" t="s">
        <v>2</v>
      </c>
      <c r="E1" s="2" t="s">
        <v>3</v>
      </c>
      <c r="F1" s="2" t="s">
        <v>4</v>
      </c>
      <c r="G1" s="2" t="s">
        <v>5</v>
      </c>
      <c r="H1" s="2" t="s">
        <v>6</v>
      </c>
      <c r="I1" s="2" t="s">
        <v>7</v>
      </c>
      <c r="J1" s="2" t="s">
        <v>8</v>
      </c>
      <c r="K1" s="2" t="s">
        <v>8</v>
      </c>
      <c r="L1" s="2" t="s">
        <v>8</v>
      </c>
      <c r="M1" s="2" t="s">
        <v>8</v>
      </c>
      <c r="N1" s="2" t="s">
        <v>9</v>
      </c>
      <c r="O1" s="2" t="s">
        <v>10</v>
      </c>
      <c r="P1" s="2" t="s">
        <v>11</v>
      </c>
      <c r="Q1" s="2" t="s">
        <v>12</v>
      </c>
      <c r="R1" s="2" t="s">
        <v>13</v>
      </c>
      <c r="S1" s="2" t="s">
        <v>14</v>
      </c>
      <c r="T1" s="6" t="s">
        <v>15</v>
      </c>
      <c r="U1" s="2" t="s">
        <v>16</v>
      </c>
      <c r="V1" s="2" t="s">
        <v>17</v>
      </c>
      <c r="W1" s="1" t="s">
        <v>18</v>
      </c>
      <c r="X1" s="1" t="s">
        <v>19</v>
      </c>
      <c r="Y1" s="2" t="s">
        <v>20</v>
      </c>
      <c r="Z1" s="2" t="s">
        <v>21</v>
      </c>
      <c r="AA1" s="2" t="s">
        <v>22</v>
      </c>
      <c r="AB1" s="2" t="s">
        <v>23</v>
      </c>
      <c r="AC1" s="2" t="s">
        <v>24</v>
      </c>
      <c r="AD1" s="2" t="s">
        <v>25</v>
      </c>
      <c r="AE1" s="2" t="s">
        <v>26</v>
      </c>
      <c r="AF1" s="2" t="s">
        <v>27</v>
      </c>
      <c r="AG1" s="2" t="s">
        <v>28</v>
      </c>
      <c r="AH1" s="2" t="s">
        <v>29</v>
      </c>
      <c r="AI1" s="2" t="s">
        <v>30</v>
      </c>
      <c r="AJ1" s="2" t="s">
        <v>31</v>
      </c>
      <c r="AK1" s="2" t="s">
        <v>32</v>
      </c>
      <c r="AL1" s="2" t="s">
        <v>33</v>
      </c>
      <c r="AM1" s="2" t="s">
        <v>34</v>
      </c>
      <c r="AN1" s="2" t="s">
        <v>35</v>
      </c>
      <c r="AO1" s="2" t="s">
        <v>36</v>
      </c>
      <c r="AP1" s="2" t="s">
        <v>37</v>
      </c>
      <c r="AQ1" s="2" t="s">
        <v>38</v>
      </c>
      <c r="AR1" s="2" t="s">
        <v>39</v>
      </c>
      <c r="AS1" s="2" t="s">
        <v>40</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c r="CA1" s="2" t="s">
        <v>41</v>
      </c>
    </row>
    <row r="2" spans="1:80" s="35" customFormat="1" ht="19.149999999999999" customHeight="1" x14ac:dyDescent="0.2">
      <c r="A2" s="42" t="s">
        <v>13681</v>
      </c>
      <c r="B2" s="26" t="s">
        <v>42</v>
      </c>
      <c r="C2" s="26" t="s">
        <v>43</v>
      </c>
      <c r="D2" s="26" t="s">
        <v>44</v>
      </c>
      <c r="E2" s="26" t="s">
        <v>45</v>
      </c>
      <c r="F2" s="26" t="s">
        <v>46</v>
      </c>
      <c r="G2" s="26" t="s">
        <v>47</v>
      </c>
      <c r="H2" s="26" t="s">
        <v>48</v>
      </c>
      <c r="I2" s="26" t="s">
        <v>49</v>
      </c>
      <c r="J2" s="26" t="s">
        <v>50</v>
      </c>
      <c r="K2" s="26" t="s">
        <v>51</v>
      </c>
      <c r="L2" s="26" t="s">
        <v>52</v>
      </c>
      <c r="M2" s="26" t="s">
        <v>53</v>
      </c>
      <c r="N2" s="26" t="s">
        <v>54</v>
      </c>
      <c r="O2" s="26" t="s">
        <v>55</v>
      </c>
      <c r="P2" s="26" t="s">
        <v>56</v>
      </c>
      <c r="Q2" s="26" t="s">
        <v>57</v>
      </c>
      <c r="R2" s="26" t="s">
        <v>58</v>
      </c>
      <c r="S2" s="26" t="s">
        <v>58</v>
      </c>
      <c r="T2" s="8" t="s">
        <v>59</v>
      </c>
      <c r="U2" s="26" t="s">
        <v>60</v>
      </c>
      <c r="V2" s="8" t="s">
        <v>61</v>
      </c>
      <c r="W2" s="26" t="s">
        <v>62</v>
      </c>
      <c r="X2" s="26" t="s">
        <v>61</v>
      </c>
      <c r="Y2" s="26" t="s">
        <v>63</v>
      </c>
      <c r="Z2" s="26" t="s">
        <v>56</v>
      </c>
      <c r="AA2" s="26" t="s">
        <v>64</v>
      </c>
      <c r="AB2" s="26"/>
      <c r="AC2" s="26" t="s">
        <v>65</v>
      </c>
      <c r="AD2" s="26" t="s">
        <v>66</v>
      </c>
      <c r="AE2" s="26" t="s">
        <v>66</v>
      </c>
      <c r="AF2" s="26" t="s">
        <v>67</v>
      </c>
      <c r="AG2" s="26" t="s">
        <v>68</v>
      </c>
      <c r="AH2" s="26" t="s">
        <v>68</v>
      </c>
      <c r="AI2" s="26" t="s">
        <v>67</v>
      </c>
      <c r="AJ2" s="26" t="s">
        <v>69</v>
      </c>
      <c r="AK2" s="26" t="s">
        <v>69</v>
      </c>
      <c r="AL2" s="26" t="s">
        <v>67</v>
      </c>
      <c r="AM2" s="26" t="s">
        <v>70</v>
      </c>
      <c r="AN2" s="26" t="s">
        <v>71</v>
      </c>
      <c r="AO2" s="26" t="s">
        <v>72</v>
      </c>
      <c r="AP2" s="26" t="s">
        <v>73</v>
      </c>
      <c r="AQ2" s="26" t="s">
        <v>74</v>
      </c>
      <c r="AR2" s="26" t="s">
        <v>75</v>
      </c>
      <c r="AS2" s="26" t="s">
        <v>76</v>
      </c>
      <c r="AT2" s="26" t="s">
        <v>77</v>
      </c>
      <c r="AU2" s="26" t="s">
        <v>78</v>
      </c>
      <c r="AV2" s="26" t="s">
        <v>79</v>
      </c>
      <c r="AW2" s="26" t="s">
        <v>80</v>
      </c>
      <c r="AX2" s="26" t="s">
        <v>81</v>
      </c>
      <c r="AY2" s="26" t="s">
        <v>82</v>
      </c>
      <c r="AZ2" s="26" t="s">
        <v>83</v>
      </c>
      <c r="BA2" s="26" t="s">
        <v>84</v>
      </c>
      <c r="BB2" s="26" t="s">
        <v>85</v>
      </c>
      <c r="BC2" s="26" t="s">
        <v>86</v>
      </c>
      <c r="BD2" s="26" t="s">
        <v>87</v>
      </c>
      <c r="BE2" s="26" t="s">
        <v>88</v>
      </c>
      <c r="BF2" s="26" t="s">
        <v>89</v>
      </c>
      <c r="BG2" s="26" t="s">
        <v>90</v>
      </c>
      <c r="BH2" s="26" t="s">
        <v>91</v>
      </c>
      <c r="BI2" s="26" t="s">
        <v>92</v>
      </c>
      <c r="BJ2" s="26" t="s">
        <v>93</v>
      </c>
      <c r="BK2" s="26" t="s">
        <v>94</v>
      </c>
      <c r="BL2" s="26" t="s">
        <v>95</v>
      </c>
      <c r="BM2" s="26" t="s">
        <v>96</v>
      </c>
      <c r="BN2" s="26" t="s">
        <v>97</v>
      </c>
      <c r="BO2" s="26" t="s">
        <v>98</v>
      </c>
      <c r="BP2" s="26" t="s">
        <v>99</v>
      </c>
      <c r="BQ2" s="26" t="s">
        <v>100</v>
      </c>
      <c r="BR2" s="26" t="s">
        <v>101</v>
      </c>
      <c r="BS2" s="26" t="s">
        <v>102</v>
      </c>
      <c r="BT2" s="26" t="s">
        <v>103</v>
      </c>
      <c r="BU2" s="26" t="s">
        <v>104</v>
      </c>
      <c r="BV2" s="26" t="s">
        <v>105</v>
      </c>
      <c r="BW2" s="26" t="s">
        <v>106</v>
      </c>
      <c r="BX2" s="26" t="s">
        <v>107</v>
      </c>
      <c r="BY2" s="26" t="s">
        <v>108</v>
      </c>
      <c r="BZ2" s="26" t="s">
        <v>109</v>
      </c>
      <c r="CA2" s="26" t="s">
        <v>110</v>
      </c>
    </row>
    <row r="3" spans="1:80" s="35" customFormat="1" ht="20.100000000000001" customHeight="1" x14ac:dyDescent="0.2">
      <c r="A3" s="52">
        <v>45627</v>
      </c>
      <c r="B3" s="35" t="s">
        <v>18319</v>
      </c>
      <c r="C3" s="35" t="s">
        <v>112</v>
      </c>
      <c r="D3" s="35">
        <v>20241120</v>
      </c>
      <c r="E3" s="35" t="s">
        <v>393</v>
      </c>
      <c r="F3" s="35" t="s">
        <v>18320</v>
      </c>
      <c r="G3" s="35" t="s">
        <v>395</v>
      </c>
      <c r="H3" s="35" t="s">
        <v>116</v>
      </c>
      <c r="I3" s="35" t="s">
        <v>396</v>
      </c>
      <c r="J3" s="35" t="s">
        <v>116</v>
      </c>
      <c r="K3" s="35" t="s">
        <v>116</v>
      </c>
      <c r="L3" s="35" t="s">
        <v>116</v>
      </c>
      <c r="M3" s="35" t="s">
        <v>116</v>
      </c>
      <c r="N3" s="5" t="s">
        <v>4310</v>
      </c>
      <c r="O3" s="5" t="s">
        <v>4616</v>
      </c>
      <c r="P3" s="35" t="s">
        <v>112</v>
      </c>
      <c r="Q3" s="6" t="s">
        <v>122</v>
      </c>
      <c r="R3" s="7" t="s">
        <v>122</v>
      </c>
      <c r="S3" s="7" t="s">
        <v>122</v>
      </c>
      <c r="T3" s="36" t="s">
        <v>18321</v>
      </c>
      <c r="U3" s="36">
        <v>9782409026317</v>
      </c>
      <c r="V3" s="35" t="s">
        <v>124</v>
      </c>
      <c r="W3" s="35">
        <v>9782409026300</v>
      </c>
      <c r="X3" s="35" t="s">
        <v>125</v>
      </c>
      <c r="Y3" s="35" t="s">
        <v>126</v>
      </c>
      <c r="Z3" s="35" t="s">
        <v>112</v>
      </c>
      <c r="AA3" s="35">
        <v>2020</v>
      </c>
      <c r="AB3" s="35" t="s">
        <v>127</v>
      </c>
      <c r="AC3" s="35" t="s">
        <v>164</v>
      </c>
      <c r="AD3" s="35" t="s">
        <v>129</v>
      </c>
      <c r="AE3" s="35" t="s">
        <v>130</v>
      </c>
      <c r="AF3" s="35" t="s">
        <v>131</v>
      </c>
      <c r="AG3" s="35" t="s">
        <v>132</v>
      </c>
      <c r="AH3" s="35" t="s">
        <v>133</v>
      </c>
      <c r="AI3" s="35" t="s">
        <v>134</v>
      </c>
      <c r="AJ3" s="35" t="s">
        <v>135</v>
      </c>
      <c r="AK3" s="35" t="s">
        <v>136</v>
      </c>
      <c r="AL3" s="35" t="s">
        <v>137</v>
      </c>
      <c r="AM3" s="35" t="s">
        <v>138</v>
      </c>
      <c r="AN3" s="35" t="s">
        <v>139</v>
      </c>
      <c r="AO3" s="35" t="s">
        <v>140</v>
      </c>
      <c r="AP3" s="35" t="s">
        <v>141</v>
      </c>
      <c r="AQ3" s="35" t="s">
        <v>116</v>
      </c>
      <c r="AR3" s="35" t="s">
        <v>18322</v>
      </c>
      <c r="AS3" s="35" t="s">
        <v>76</v>
      </c>
      <c r="AT3" s="35" t="s">
        <v>400</v>
      </c>
      <c r="AU3" s="35" t="s">
        <v>401</v>
      </c>
      <c r="AV3" s="35" t="s">
        <v>402</v>
      </c>
      <c r="AW3" s="35" t="s">
        <v>404</v>
      </c>
      <c r="AX3" s="35" t="s">
        <v>18323</v>
      </c>
      <c r="AY3" s="35" t="s">
        <v>405</v>
      </c>
      <c r="AZ3" s="35" t="s">
        <v>2417</v>
      </c>
      <c r="BA3" s="35" t="s">
        <v>407</v>
      </c>
      <c r="BB3" s="35" t="s">
        <v>4396</v>
      </c>
      <c r="BC3" s="35" t="s">
        <v>116</v>
      </c>
      <c r="BD3" s="35" t="s">
        <v>116</v>
      </c>
      <c r="BE3" s="35" t="s">
        <v>116</v>
      </c>
      <c r="BF3" s="35" t="s">
        <v>116</v>
      </c>
      <c r="BG3" s="35" t="s">
        <v>116</v>
      </c>
      <c r="BH3" s="35" t="s">
        <v>116</v>
      </c>
      <c r="BI3" s="35" t="s">
        <v>116</v>
      </c>
      <c r="BJ3" s="35" t="s">
        <v>116</v>
      </c>
      <c r="BK3" s="35" t="s">
        <v>116</v>
      </c>
      <c r="BL3" s="35" t="s">
        <v>116</v>
      </c>
      <c r="BM3" s="35" t="s">
        <v>116</v>
      </c>
      <c r="BN3" s="35" t="s">
        <v>116</v>
      </c>
      <c r="BO3" s="35" t="s">
        <v>116</v>
      </c>
      <c r="BP3" s="35" t="s">
        <v>116</v>
      </c>
      <c r="BQ3" s="35" t="s">
        <v>116</v>
      </c>
      <c r="BR3" s="35" t="s">
        <v>116</v>
      </c>
      <c r="BS3" s="35" t="s">
        <v>116</v>
      </c>
      <c r="BT3" s="35" t="s">
        <v>116</v>
      </c>
      <c r="BU3" s="35" t="s">
        <v>116</v>
      </c>
      <c r="BV3" s="35" t="s">
        <v>116</v>
      </c>
      <c r="BW3" s="35" t="s">
        <v>116</v>
      </c>
      <c r="BX3" s="35" t="s">
        <v>116</v>
      </c>
      <c r="BY3" s="35" t="s">
        <v>116</v>
      </c>
      <c r="BZ3" s="35" t="s">
        <v>116</v>
      </c>
      <c r="CA3" s="35" t="s">
        <v>116</v>
      </c>
      <c r="CB3" s="35" t="s">
        <v>116</v>
      </c>
    </row>
    <row r="4" spans="1:80" s="35" customFormat="1" ht="20.100000000000001" customHeight="1" x14ac:dyDescent="0.2">
      <c r="A4" s="52">
        <v>45627</v>
      </c>
      <c r="B4" s="35" t="s">
        <v>18304</v>
      </c>
      <c r="C4" s="35" t="s">
        <v>112</v>
      </c>
      <c r="D4" s="35">
        <v>20241120</v>
      </c>
      <c r="E4" s="35" t="s">
        <v>8753</v>
      </c>
      <c r="F4" s="35" t="s">
        <v>18305</v>
      </c>
      <c r="G4" s="35" t="s">
        <v>18306</v>
      </c>
      <c r="H4" s="35" t="s">
        <v>116</v>
      </c>
      <c r="I4" s="35" t="s">
        <v>18307</v>
      </c>
      <c r="J4" s="35" t="s">
        <v>116</v>
      </c>
      <c r="K4" s="35" t="s">
        <v>116</v>
      </c>
      <c r="L4" s="35" t="s">
        <v>116</v>
      </c>
      <c r="M4" s="35" t="s">
        <v>116</v>
      </c>
      <c r="N4" s="5" t="s">
        <v>9895</v>
      </c>
      <c r="O4" s="5" t="s">
        <v>14181</v>
      </c>
      <c r="P4" s="35" t="s">
        <v>112</v>
      </c>
      <c r="Q4" s="6" t="s">
        <v>122</v>
      </c>
      <c r="R4" s="7" t="s">
        <v>122</v>
      </c>
      <c r="S4" s="7" t="s">
        <v>122</v>
      </c>
      <c r="T4" s="36" t="s">
        <v>18308</v>
      </c>
      <c r="U4" s="36">
        <v>9782746074316</v>
      </c>
      <c r="V4" s="35" t="s">
        <v>124</v>
      </c>
      <c r="W4" s="35">
        <v>9782746073562</v>
      </c>
      <c r="X4" s="35" t="s">
        <v>125</v>
      </c>
      <c r="Y4" s="35" t="s">
        <v>126</v>
      </c>
      <c r="Z4" s="35" t="s">
        <v>112</v>
      </c>
      <c r="AA4" s="35">
        <v>2012</v>
      </c>
      <c r="AB4" s="35" t="s">
        <v>127</v>
      </c>
      <c r="AC4" s="35" t="s">
        <v>152</v>
      </c>
      <c r="AD4" s="35" t="s">
        <v>129</v>
      </c>
      <c r="AE4" s="35" t="s">
        <v>130</v>
      </c>
      <c r="AF4" s="35" t="s">
        <v>131</v>
      </c>
      <c r="AG4" s="35" t="s">
        <v>132</v>
      </c>
      <c r="AH4" s="35" t="s">
        <v>133</v>
      </c>
      <c r="AI4" s="35" t="s">
        <v>134</v>
      </c>
      <c r="AJ4" s="35" t="s">
        <v>135</v>
      </c>
      <c r="AK4" s="35" t="s">
        <v>136</v>
      </c>
      <c r="AL4" s="35" t="s">
        <v>137</v>
      </c>
      <c r="AM4" s="35" t="s">
        <v>138</v>
      </c>
      <c r="AN4" s="35" t="s">
        <v>139</v>
      </c>
      <c r="AO4" s="35" t="s">
        <v>140</v>
      </c>
      <c r="AP4" s="35" t="s">
        <v>141</v>
      </c>
      <c r="AQ4" s="35" t="s">
        <v>116</v>
      </c>
      <c r="AR4" s="35" t="s">
        <v>18309</v>
      </c>
      <c r="AS4" s="35" t="s">
        <v>76</v>
      </c>
      <c r="AT4" s="35" t="s">
        <v>18310</v>
      </c>
      <c r="AU4" s="35" t="s">
        <v>18311</v>
      </c>
      <c r="AV4" s="35" t="s">
        <v>8517</v>
      </c>
      <c r="AW4" s="35" t="s">
        <v>18312</v>
      </c>
      <c r="AX4" s="35" t="s">
        <v>18313</v>
      </c>
      <c r="AY4" s="35" t="s">
        <v>18314</v>
      </c>
      <c r="AZ4" s="35" t="s">
        <v>18315</v>
      </c>
      <c r="BA4" s="35" t="s">
        <v>18316</v>
      </c>
      <c r="BB4" s="35" t="s">
        <v>6771</v>
      </c>
      <c r="BC4" s="35" t="s">
        <v>10198</v>
      </c>
      <c r="BD4" s="35" t="s">
        <v>8766</v>
      </c>
      <c r="BE4" s="35" t="s">
        <v>18317</v>
      </c>
      <c r="BF4" s="35" t="s">
        <v>18318</v>
      </c>
      <c r="BG4" s="35" t="s">
        <v>116</v>
      </c>
      <c r="BH4" s="35" t="s">
        <v>116</v>
      </c>
      <c r="BI4" s="35" t="s">
        <v>116</v>
      </c>
      <c r="BJ4" s="35" t="s">
        <v>116</v>
      </c>
      <c r="BK4" s="35" t="s">
        <v>116</v>
      </c>
      <c r="BL4" s="35" t="s">
        <v>116</v>
      </c>
      <c r="BM4" s="35" t="s">
        <v>116</v>
      </c>
      <c r="BN4" s="35" t="s">
        <v>116</v>
      </c>
      <c r="BO4" s="35" t="s">
        <v>116</v>
      </c>
      <c r="BP4" s="35" t="s">
        <v>116</v>
      </c>
      <c r="BQ4" s="35" t="s">
        <v>116</v>
      </c>
      <c r="BR4" s="35" t="s">
        <v>116</v>
      </c>
      <c r="BS4" s="35" t="s">
        <v>116</v>
      </c>
      <c r="BT4" s="35" t="s">
        <v>116</v>
      </c>
      <c r="BU4" s="35" t="s">
        <v>116</v>
      </c>
      <c r="BV4" s="35" t="s">
        <v>116</v>
      </c>
      <c r="BW4" s="35" t="s">
        <v>116</v>
      </c>
      <c r="BX4" s="35" t="s">
        <v>116</v>
      </c>
      <c r="BY4" s="35" t="s">
        <v>116</v>
      </c>
      <c r="BZ4" s="35" t="s">
        <v>116</v>
      </c>
      <c r="CA4" s="35" t="s">
        <v>116</v>
      </c>
      <c r="CB4" s="35" t="s">
        <v>116</v>
      </c>
    </row>
    <row r="5" spans="1:80" s="35" customFormat="1" ht="20.100000000000001" customHeight="1" x14ac:dyDescent="0.2">
      <c r="A5" s="52">
        <v>45627</v>
      </c>
      <c r="B5" s="35" t="s">
        <v>18299</v>
      </c>
      <c r="C5" s="35" t="s">
        <v>112</v>
      </c>
      <c r="D5" s="35">
        <v>20241120</v>
      </c>
      <c r="E5" s="35" t="s">
        <v>1107</v>
      </c>
      <c r="F5" s="35" t="s">
        <v>18300</v>
      </c>
      <c r="G5" s="35" t="s">
        <v>1109</v>
      </c>
      <c r="H5" s="35" t="s">
        <v>116</v>
      </c>
      <c r="I5" s="35" t="s">
        <v>1110</v>
      </c>
      <c r="J5" s="35" t="s">
        <v>116</v>
      </c>
      <c r="K5" s="35" t="s">
        <v>116</v>
      </c>
      <c r="L5" s="35" t="s">
        <v>116</v>
      </c>
      <c r="M5" s="35" t="s">
        <v>116</v>
      </c>
      <c r="N5" s="5" t="s">
        <v>2483</v>
      </c>
      <c r="O5" s="5" t="s">
        <v>18301</v>
      </c>
      <c r="P5" s="35" t="s">
        <v>112</v>
      </c>
      <c r="Q5" s="6" t="s">
        <v>122</v>
      </c>
      <c r="R5" s="2" t="s">
        <v>122</v>
      </c>
      <c r="S5" s="35" t="s">
        <v>122</v>
      </c>
      <c r="T5" s="35" t="s">
        <v>18302</v>
      </c>
      <c r="U5" s="35">
        <v>9782409035616</v>
      </c>
      <c r="V5" s="35" t="s">
        <v>124</v>
      </c>
      <c r="W5" s="35">
        <v>9782409035609</v>
      </c>
      <c r="X5" s="35" t="s">
        <v>125</v>
      </c>
      <c r="Y5" s="35" t="s">
        <v>126</v>
      </c>
      <c r="Z5" s="35" t="s">
        <v>112</v>
      </c>
      <c r="AA5" s="35">
        <v>2022</v>
      </c>
      <c r="AB5" s="35" t="s">
        <v>127</v>
      </c>
      <c r="AC5" s="35" t="s">
        <v>152</v>
      </c>
      <c r="AD5" s="35" t="s">
        <v>129</v>
      </c>
      <c r="AE5" s="35" t="s">
        <v>130</v>
      </c>
      <c r="AF5" s="35" t="s">
        <v>131</v>
      </c>
      <c r="AG5" s="35" t="s">
        <v>132</v>
      </c>
      <c r="AH5" s="35" t="s">
        <v>133</v>
      </c>
      <c r="AI5" s="35" t="s">
        <v>134</v>
      </c>
      <c r="AJ5" s="35" t="s">
        <v>135</v>
      </c>
      <c r="AK5" s="35" t="s">
        <v>136</v>
      </c>
      <c r="AL5" s="35" t="s">
        <v>137</v>
      </c>
      <c r="AM5" s="35" t="s">
        <v>138</v>
      </c>
      <c r="AN5" s="35" t="s">
        <v>139</v>
      </c>
      <c r="AO5" s="35" t="s">
        <v>140</v>
      </c>
      <c r="AP5" s="35" t="s">
        <v>141</v>
      </c>
      <c r="AQ5" s="35" t="s">
        <v>116</v>
      </c>
      <c r="AR5" s="35" t="s">
        <v>18303</v>
      </c>
      <c r="AS5" s="35" t="s">
        <v>76</v>
      </c>
      <c r="AT5" s="35" t="s">
        <v>1114</v>
      </c>
      <c r="AU5" s="35" t="s">
        <v>1115</v>
      </c>
      <c r="AV5" s="35" t="s">
        <v>1116</v>
      </c>
      <c r="AW5" s="35" t="s">
        <v>116</v>
      </c>
      <c r="AX5" s="35" t="s">
        <v>116</v>
      </c>
      <c r="AY5" s="35" t="s">
        <v>116</v>
      </c>
      <c r="AZ5" s="35" t="s">
        <v>116</v>
      </c>
      <c r="BA5" s="35" t="s">
        <v>116</v>
      </c>
      <c r="BB5" s="35" t="s">
        <v>116</v>
      </c>
      <c r="BC5" s="35" t="s">
        <v>116</v>
      </c>
      <c r="BD5" s="35" t="s">
        <v>116</v>
      </c>
      <c r="BE5" s="35" t="s">
        <v>116</v>
      </c>
      <c r="BF5" s="35" t="s">
        <v>116</v>
      </c>
      <c r="BG5" s="35" t="s">
        <v>116</v>
      </c>
      <c r="BH5" s="35" t="s">
        <v>116</v>
      </c>
      <c r="BI5" s="35" t="s">
        <v>116</v>
      </c>
      <c r="BJ5" s="35" t="s">
        <v>116</v>
      </c>
      <c r="BK5" s="35" t="s">
        <v>116</v>
      </c>
      <c r="BL5" s="35" t="s">
        <v>116</v>
      </c>
      <c r="BM5" s="35" t="s">
        <v>116</v>
      </c>
      <c r="BN5" s="35" t="s">
        <v>116</v>
      </c>
      <c r="BO5" s="35" t="s">
        <v>116</v>
      </c>
      <c r="BP5" s="35" t="s">
        <v>116</v>
      </c>
      <c r="BQ5" s="35" t="s">
        <v>116</v>
      </c>
      <c r="BR5" s="35" t="s">
        <v>116</v>
      </c>
      <c r="BS5" s="35" t="s">
        <v>116</v>
      </c>
      <c r="BT5" s="35" t="s">
        <v>116</v>
      </c>
      <c r="BU5" s="35" t="s">
        <v>116</v>
      </c>
      <c r="BV5" s="35" t="s">
        <v>116</v>
      </c>
      <c r="BW5" s="35" t="s">
        <v>116</v>
      </c>
      <c r="BX5" s="35" t="s">
        <v>116</v>
      </c>
      <c r="BY5" s="35" t="s">
        <v>116</v>
      </c>
      <c r="BZ5" s="35" t="s">
        <v>116</v>
      </c>
      <c r="CA5" s="35" t="s">
        <v>116</v>
      </c>
      <c r="CB5" s="35" t="s">
        <v>116</v>
      </c>
    </row>
    <row r="6" spans="1:80" s="35" customFormat="1" ht="20.100000000000001" customHeight="1" x14ac:dyDescent="0.2">
      <c r="A6" s="52">
        <v>45597</v>
      </c>
      <c r="B6" s="35" t="s">
        <v>14072</v>
      </c>
      <c r="C6" s="35" t="s">
        <v>112</v>
      </c>
      <c r="D6" s="35">
        <v>20241017</v>
      </c>
      <c r="E6" s="35" t="s">
        <v>14073</v>
      </c>
      <c r="F6" s="35" t="s">
        <v>14074</v>
      </c>
      <c r="G6" s="35" t="s">
        <v>14075</v>
      </c>
      <c r="H6" s="35" t="s">
        <v>116</v>
      </c>
      <c r="I6" s="35" t="s">
        <v>116</v>
      </c>
      <c r="J6" s="35" t="s">
        <v>812</v>
      </c>
      <c r="K6" s="35" t="s">
        <v>116</v>
      </c>
      <c r="L6" s="35" t="s">
        <v>116</v>
      </c>
      <c r="M6" s="35" t="s">
        <v>116</v>
      </c>
      <c r="N6" s="5" t="s">
        <v>5663</v>
      </c>
      <c r="O6" s="5" t="s">
        <v>1142</v>
      </c>
      <c r="P6" s="35" t="s">
        <v>112</v>
      </c>
      <c r="Q6" s="6" t="s">
        <v>122</v>
      </c>
      <c r="R6" s="7" t="s">
        <v>122</v>
      </c>
      <c r="S6" s="7" t="s">
        <v>122</v>
      </c>
      <c r="T6" s="36" t="s">
        <v>14076</v>
      </c>
      <c r="U6" s="36">
        <v>9782409015366</v>
      </c>
      <c r="V6" s="35" t="s">
        <v>124</v>
      </c>
      <c r="W6" s="35">
        <v>9782409015342</v>
      </c>
      <c r="X6" s="35" t="s">
        <v>125</v>
      </c>
      <c r="Y6" s="35" t="s">
        <v>126</v>
      </c>
      <c r="Z6" s="35" t="s">
        <v>112</v>
      </c>
      <c r="AA6" s="35">
        <v>2018</v>
      </c>
      <c r="AB6" s="35" t="s">
        <v>127</v>
      </c>
      <c r="AC6" s="35" t="s">
        <v>164</v>
      </c>
      <c r="AD6" s="35" t="s">
        <v>129</v>
      </c>
      <c r="AE6" s="35" t="s">
        <v>130</v>
      </c>
      <c r="AF6" s="35" t="s">
        <v>131</v>
      </c>
      <c r="AG6" s="35" t="s">
        <v>132</v>
      </c>
      <c r="AH6" s="35" t="s">
        <v>133</v>
      </c>
      <c r="AI6" s="35" t="s">
        <v>134</v>
      </c>
      <c r="AJ6" s="35" t="s">
        <v>135</v>
      </c>
      <c r="AK6" s="35" t="s">
        <v>136</v>
      </c>
      <c r="AL6" s="35" t="s">
        <v>137</v>
      </c>
      <c r="AM6" s="35" t="s">
        <v>138</v>
      </c>
      <c r="AN6" s="35" t="s">
        <v>139</v>
      </c>
      <c r="AO6" s="35" t="s">
        <v>140</v>
      </c>
      <c r="AP6" s="35" t="s">
        <v>141</v>
      </c>
      <c r="AQ6" s="35" t="s">
        <v>116</v>
      </c>
      <c r="AR6" s="35" t="s">
        <v>14077</v>
      </c>
      <c r="AS6" s="35" t="s">
        <v>76</v>
      </c>
      <c r="AT6" s="35" t="s">
        <v>14078</v>
      </c>
      <c r="AU6" s="35" t="s">
        <v>816</v>
      </c>
      <c r="AV6" s="35" t="s">
        <v>817</v>
      </c>
      <c r="AW6" s="35" t="s">
        <v>14079</v>
      </c>
      <c r="AX6" s="35" t="s">
        <v>818</v>
      </c>
      <c r="AY6" s="35" t="s">
        <v>819</v>
      </c>
      <c r="AZ6" s="35" t="s">
        <v>490</v>
      </c>
      <c r="BA6" s="35" t="s">
        <v>14080</v>
      </c>
      <c r="BB6" s="35" t="s">
        <v>14081</v>
      </c>
      <c r="BC6" s="35" t="s">
        <v>14082</v>
      </c>
      <c r="BD6" s="35" t="s">
        <v>14083</v>
      </c>
      <c r="BE6" s="35" t="s">
        <v>116</v>
      </c>
      <c r="BF6" s="35" t="s">
        <v>116</v>
      </c>
      <c r="BG6" s="35" t="s">
        <v>116</v>
      </c>
      <c r="BH6" s="35" t="s">
        <v>116</v>
      </c>
      <c r="BI6" s="35" t="s">
        <v>116</v>
      </c>
      <c r="BJ6" s="35" t="s">
        <v>116</v>
      </c>
      <c r="BK6" s="35" t="s">
        <v>116</v>
      </c>
      <c r="BL6" s="35" t="s">
        <v>116</v>
      </c>
      <c r="BM6" s="35" t="s">
        <v>116</v>
      </c>
      <c r="BN6" s="35" t="s">
        <v>116</v>
      </c>
      <c r="BO6" s="35" t="s">
        <v>116</v>
      </c>
      <c r="BP6" s="35" t="s">
        <v>116</v>
      </c>
      <c r="BQ6" s="35" t="s">
        <v>116</v>
      </c>
      <c r="BR6" s="35" t="s">
        <v>116</v>
      </c>
      <c r="BS6" s="35" t="s">
        <v>116</v>
      </c>
      <c r="BT6" s="35" t="s">
        <v>116</v>
      </c>
      <c r="BU6" s="35" t="s">
        <v>116</v>
      </c>
      <c r="BV6" s="35" t="s">
        <v>116</v>
      </c>
      <c r="BW6" s="35" t="s">
        <v>116</v>
      </c>
      <c r="BX6" s="35" t="s">
        <v>116</v>
      </c>
      <c r="BY6" s="35" t="s">
        <v>116</v>
      </c>
      <c r="BZ6" s="35" t="s">
        <v>116</v>
      </c>
      <c r="CA6" s="35" t="s">
        <v>116</v>
      </c>
      <c r="CB6" s="35" t="s">
        <v>116</v>
      </c>
    </row>
    <row r="7" spans="1:80" s="35" customFormat="1" ht="20.100000000000001" customHeight="1" x14ac:dyDescent="0.2">
      <c r="A7" s="52">
        <v>45597</v>
      </c>
      <c r="B7" s="35" t="s">
        <v>14084</v>
      </c>
      <c r="C7" s="35" t="s">
        <v>112</v>
      </c>
      <c r="D7" s="35">
        <v>20241017</v>
      </c>
      <c r="E7" s="35" t="s">
        <v>1205</v>
      </c>
      <c r="F7" s="35" t="s">
        <v>14085</v>
      </c>
      <c r="G7" s="35" t="s">
        <v>1207</v>
      </c>
      <c r="H7" s="35" t="s">
        <v>116</v>
      </c>
      <c r="I7" s="35" t="s">
        <v>1208</v>
      </c>
      <c r="J7" s="35" t="s">
        <v>116</v>
      </c>
      <c r="K7" s="35" t="s">
        <v>116</v>
      </c>
      <c r="L7" s="35" t="s">
        <v>116</v>
      </c>
      <c r="M7" s="35" t="s">
        <v>116</v>
      </c>
      <c r="N7" s="5" t="s">
        <v>7720</v>
      </c>
      <c r="O7" s="5" t="s">
        <v>6125</v>
      </c>
      <c r="P7" s="35" t="s">
        <v>112</v>
      </c>
      <c r="Q7" s="6" t="s">
        <v>122</v>
      </c>
      <c r="R7" s="7" t="s">
        <v>122</v>
      </c>
      <c r="S7" s="7" t="s">
        <v>122</v>
      </c>
      <c r="T7" s="36" t="s">
        <v>14086</v>
      </c>
      <c r="U7" s="36">
        <v>9782746098060</v>
      </c>
      <c r="V7" s="35" t="s">
        <v>124</v>
      </c>
      <c r="W7" s="35">
        <v>9782746097124</v>
      </c>
      <c r="X7" s="35" t="s">
        <v>125</v>
      </c>
      <c r="Y7" s="35" t="s">
        <v>126</v>
      </c>
      <c r="Z7" s="35" t="s">
        <v>112</v>
      </c>
      <c r="AA7" s="35">
        <v>2015</v>
      </c>
      <c r="AB7" s="35" t="s">
        <v>127</v>
      </c>
      <c r="AC7" s="35" t="s">
        <v>164</v>
      </c>
      <c r="AD7" s="35" t="s">
        <v>129</v>
      </c>
      <c r="AE7" s="35" t="s">
        <v>130</v>
      </c>
      <c r="AF7" s="35" t="s">
        <v>131</v>
      </c>
      <c r="AG7" s="35" t="s">
        <v>132</v>
      </c>
      <c r="AH7" s="35" t="s">
        <v>133</v>
      </c>
      <c r="AI7" s="35" t="s">
        <v>134</v>
      </c>
      <c r="AJ7" s="35" t="s">
        <v>135</v>
      </c>
      <c r="AK7" s="35" t="s">
        <v>136</v>
      </c>
      <c r="AL7" s="35" t="s">
        <v>137</v>
      </c>
      <c r="AM7" s="35" t="s">
        <v>138</v>
      </c>
      <c r="AN7" s="35" t="s">
        <v>139</v>
      </c>
      <c r="AO7" s="35" t="s">
        <v>140</v>
      </c>
      <c r="AP7" s="35" t="s">
        <v>141</v>
      </c>
      <c r="AQ7" s="35" t="s">
        <v>116</v>
      </c>
      <c r="AR7" s="35" t="s">
        <v>14087</v>
      </c>
      <c r="AS7" s="35" t="s">
        <v>76</v>
      </c>
      <c r="AT7" s="35" t="s">
        <v>1212</v>
      </c>
      <c r="AU7" s="35" t="s">
        <v>1213</v>
      </c>
      <c r="AV7" s="35" t="s">
        <v>1214</v>
      </c>
      <c r="AW7" s="35" t="s">
        <v>1215</v>
      </c>
      <c r="AX7" s="35" t="s">
        <v>1216</v>
      </c>
      <c r="AY7" s="35" t="s">
        <v>1217</v>
      </c>
      <c r="AZ7" s="35" t="s">
        <v>1218</v>
      </c>
      <c r="BA7" s="35" t="s">
        <v>1219</v>
      </c>
      <c r="BB7" s="35" t="s">
        <v>1220</v>
      </c>
      <c r="BC7" s="35" t="s">
        <v>1221</v>
      </c>
      <c r="BD7" s="35" t="s">
        <v>1222</v>
      </c>
      <c r="BE7" s="35" t="s">
        <v>14088</v>
      </c>
      <c r="BF7" s="35" t="s">
        <v>1223</v>
      </c>
      <c r="BG7" s="35" t="s">
        <v>231</v>
      </c>
      <c r="BH7" s="35" t="s">
        <v>1224</v>
      </c>
      <c r="BI7" s="35" t="s">
        <v>14089</v>
      </c>
      <c r="BJ7" s="35" t="s">
        <v>1226</v>
      </c>
      <c r="BK7" s="35" t="s">
        <v>185</v>
      </c>
      <c r="BL7" s="35" t="s">
        <v>1227</v>
      </c>
      <c r="BM7" s="35" t="s">
        <v>1228</v>
      </c>
      <c r="BN7" s="35" t="s">
        <v>733</v>
      </c>
      <c r="BO7" s="35" t="s">
        <v>116</v>
      </c>
      <c r="BP7" s="35" t="s">
        <v>116</v>
      </c>
      <c r="BQ7" s="35" t="s">
        <v>116</v>
      </c>
      <c r="BR7" s="35" t="s">
        <v>116</v>
      </c>
      <c r="BS7" s="35" t="s">
        <v>116</v>
      </c>
      <c r="BT7" s="35" t="s">
        <v>116</v>
      </c>
      <c r="BU7" s="35" t="s">
        <v>116</v>
      </c>
      <c r="BV7" s="35" t="s">
        <v>116</v>
      </c>
      <c r="BW7" s="35" t="s">
        <v>116</v>
      </c>
      <c r="BX7" s="35" t="s">
        <v>116</v>
      </c>
      <c r="BY7" s="35" t="s">
        <v>116</v>
      </c>
      <c r="BZ7" s="35" t="s">
        <v>116</v>
      </c>
      <c r="CA7" s="35" t="s">
        <v>116</v>
      </c>
      <c r="CB7" s="35" t="s">
        <v>116</v>
      </c>
    </row>
    <row r="8" spans="1:80" s="35" customFormat="1" ht="20.100000000000001" customHeight="1" x14ac:dyDescent="0.2">
      <c r="A8" s="52">
        <v>45597</v>
      </c>
      <c r="B8" s="35" t="s">
        <v>14090</v>
      </c>
      <c r="C8" s="35" t="s">
        <v>112</v>
      </c>
      <c r="D8" s="35">
        <v>20241017</v>
      </c>
      <c r="E8" s="35" t="s">
        <v>598</v>
      </c>
      <c r="F8" s="35" t="s">
        <v>14091</v>
      </c>
      <c r="G8" s="35" t="s">
        <v>600</v>
      </c>
      <c r="H8" s="35" t="s">
        <v>116</v>
      </c>
      <c r="I8" s="35" t="s">
        <v>173</v>
      </c>
      <c r="J8" s="35" t="s">
        <v>601</v>
      </c>
      <c r="K8" s="35" t="s">
        <v>116</v>
      </c>
      <c r="L8" s="35" t="s">
        <v>116</v>
      </c>
      <c r="M8" s="35" t="s">
        <v>116</v>
      </c>
      <c r="N8" s="5" t="s">
        <v>3630</v>
      </c>
      <c r="O8" s="5" t="s">
        <v>7208</v>
      </c>
      <c r="P8" s="35" t="s">
        <v>112</v>
      </c>
      <c r="Q8" s="6" t="s">
        <v>122</v>
      </c>
      <c r="R8" s="35" t="s">
        <v>122</v>
      </c>
      <c r="S8" s="35" t="s">
        <v>122</v>
      </c>
      <c r="T8" s="35" t="s">
        <v>14092</v>
      </c>
      <c r="U8" s="35">
        <v>9782409030802</v>
      </c>
      <c r="V8" s="35" t="s">
        <v>124</v>
      </c>
      <c r="W8" s="35">
        <v>9782409030796</v>
      </c>
      <c r="X8" s="35" t="s">
        <v>125</v>
      </c>
      <c r="Y8" s="35" t="s">
        <v>126</v>
      </c>
      <c r="Z8" s="35" t="s">
        <v>112</v>
      </c>
      <c r="AA8" s="35">
        <v>2021</v>
      </c>
      <c r="AB8" s="35" t="s">
        <v>127</v>
      </c>
      <c r="AC8" s="35" t="s">
        <v>260</v>
      </c>
      <c r="AD8" s="35" t="s">
        <v>129</v>
      </c>
      <c r="AE8" s="35" t="s">
        <v>130</v>
      </c>
      <c r="AF8" s="35" t="s">
        <v>131</v>
      </c>
      <c r="AG8" s="35" t="s">
        <v>132</v>
      </c>
      <c r="AH8" s="35" t="s">
        <v>133</v>
      </c>
      <c r="AI8" s="35" t="s">
        <v>134</v>
      </c>
      <c r="AJ8" s="35" t="s">
        <v>135</v>
      </c>
      <c r="AK8" s="35" t="s">
        <v>136</v>
      </c>
      <c r="AL8" s="35" t="s">
        <v>137</v>
      </c>
      <c r="AM8" s="35" t="s">
        <v>138</v>
      </c>
      <c r="AN8" s="35" t="s">
        <v>139</v>
      </c>
      <c r="AO8" s="35" t="s">
        <v>140</v>
      </c>
      <c r="AP8" s="35" t="s">
        <v>141</v>
      </c>
      <c r="AQ8" s="35" t="s">
        <v>116</v>
      </c>
      <c r="AR8" s="35" t="s">
        <v>14093</v>
      </c>
      <c r="AS8" s="35" t="s">
        <v>76</v>
      </c>
      <c r="AT8" s="35" t="s">
        <v>605</v>
      </c>
      <c r="AU8" s="35" t="s">
        <v>606</v>
      </c>
      <c r="AV8" s="35" t="s">
        <v>1587</v>
      </c>
      <c r="AW8" s="35" t="s">
        <v>608</v>
      </c>
      <c r="AX8" s="35" t="s">
        <v>609</v>
      </c>
      <c r="AY8" s="35" t="s">
        <v>610</v>
      </c>
      <c r="AZ8" s="35" t="s">
        <v>116</v>
      </c>
      <c r="BA8" s="35" t="s">
        <v>116</v>
      </c>
      <c r="BB8" s="35" t="s">
        <v>116</v>
      </c>
      <c r="BC8" s="35" t="s">
        <v>116</v>
      </c>
      <c r="BD8" s="35" t="s">
        <v>116</v>
      </c>
      <c r="BE8" s="35" t="s">
        <v>116</v>
      </c>
      <c r="BF8" s="35" t="s">
        <v>116</v>
      </c>
      <c r="BG8" s="35" t="s">
        <v>116</v>
      </c>
      <c r="BH8" s="35" t="s">
        <v>116</v>
      </c>
      <c r="BI8" s="35" t="s">
        <v>116</v>
      </c>
      <c r="BJ8" s="35" t="s">
        <v>116</v>
      </c>
      <c r="BK8" s="35" t="s">
        <v>116</v>
      </c>
      <c r="BL8" s="35" t="s">
        <v>116</v>
      </c>
      <c r="BM8" s="35" t="s">
        <v>116</v>
      </c>
      <c r="BN8" s="35" t="s">
        <v>116</v>
      </c>
      <c r="BO8" s="35" t="s">
        <v>116</v>
      </c>
      <c r="BP8" s="35" t="s">
        <v>116</v>
      </c>
      <c r="BQ8" s="35" t="s">
        <v>116</v>
      </c>
      <c r="BR8" s="35" t="s">
        <v>116</v>
      </c>
      <c r="BS8" s="35" t="s">
        <v>116</v>
      </c>
      <c r="BT8" s="35" t="s">
        <v>116</v>
      </c>
      <c r="BU8" s="35" t="s">
        <v>116</v>
      </c>
      <c r="BV8" s="35" t="s">
        <v>116</v>
      </c>
      <c r="BW8" s="35" t="s">
        <v>116</v>
      </c>
      <c r="BX8" s="35" t="s">
        <v>116</v>
      </c>
      <c r="BY8" s="35" t="s">
        <v>116</v>
      </c>
      <c r="BZ8" s="35" t="s">
        <v>116</v>
      </c>
      <c r="CA8" s="35" t="s">
        <v>116</v>
      </c>
      <c r="CB8" s="35" t="s">
        <v>116</v>
      </c>
    </row>
    <row r="9" spans="1:80" s="35" customFormat="1" ht="19.5" customHeight="1" x14ac:dyDescent="0.2">
      <c r="A9" s="52">
        <v>45597</v>
      </c>
      <c r="B9" s="35" t="s">
        <v>14094</v>
      </c>
      <c r="C9" s="35" t="s">
        <v>112</v>
      </c>
      <c r="D9" s="35">
        <v>20241017</v>
      </c>
      <c r="E9" s="35" t="s">
        <v>13761</v>
      </c>
      <c r="F9" s="35" t="s">
        <v>833</v>
      </c>
      <c r="G9" s="35" t="s">
        <v>834</v>
      </c>
      <c r="H9" s="35" t="s">
        <v>116</v>
      </c>
      <c r="I9" s="35" t="s">
        <v>835</v>
      </c>
      <c r="J9" s="35" t="s">
        <v>116</v>
      </c>
      <c r="K9" s="35" t="s">
        <v>116</v>
      </c>
      <c r="L9" s="35" t="s">
        <v>116</v>
      </c>
      <c r="M9" s="35" t="s">
        <v>116</v>
      </c>
      <c r="N9" s="5" t="s">
        <v>2393</v>
      </c>
      <c r="O9" s="35" t="s">
        <v>8717</v>
      </c>
      <c r="P9" s="35" t="s">
        <v>112</v>
      </c>
      <c r="Q9" s="35" t="s">
        <v>122</v>
      </c>
      <c r="R9" s="35" t="s">
        <v>122</v>
      </c>
      <c r="S9" s="35" t="s">
        <v>122</v>
      </c>
      <c r="T9" s="35" t="s">
        <v>14095</v>
      </c>
      <c r="U9" s="35">
        <v>9782409034053</v>
      </c>
      <c r="V9" s="35" t="s">
        <v>124</v>
      </c>
      <c r="W9" s="35">
        <v>9782409034046</v>
      </c>
      <c r="X9" s="35" t="s">
        <v>125</v>
      </c>
      <c r="Y9" s="35" t="s">
        <v>126</v>
      </c>
      <c r="Z9" s="35" t="s">
        <v>112</v>
      </c>
      <c r="AA9" s="35">
        <v>2022</v>
      </c>
      <c r="AB9" s="35" t="s">
        <v>127</v>
      </c>
      <c r="AC9" s="35" t="s">
        <v>152</v>
      </c>
      <c r="AD9" s="35" t="s">
        <v>129</v>
      </c>
      <c r="AE9" s="35" t="s">
        <v>130</v>
      </c>
      <c r="AF9" s="35" t="s">
        <v>131</v>
      </c>
      <c r="AG9" s="35" t="s">
        <v>132</v>
      </c>
      <c r="AH9" s="35" t="s">
        <v>133</v>
      </c>
      <c r="AI9" s="35" t="s">
        <v>134</v>
      </c>
      <c r="AJ9" s="35" t="s">
        <v>135</v>
      </c>
      <c r="AK9" s="35" t="s">
        <v>136</v>
      </c>
      <c r="AL9" s="35" t="s">
        <v>137</v>
      </c>
      <c r="AM9" s="35" t="s">
        <v>138</v>
      </c>
      <c r="AN9" s="35" t="s">
        <v>139</v>
      </c>
      <c r="AO9" s="35" t="s">
        <v>140</v>
      </c>
      <c r="AP9" s="35" t="s">
        <v>141</v>
      </c>
      <c r="AQ9" s="35" t="s">
        <v>116</v>
      </c>
      <c r="AR9" s="35" t="s">
        <v>14096</v>
      </c>
      <c r="AS9" s="35" t="s">
        <v>76</v>
      </c>
      <c r="AT9" s="35" t="s">
        <v>14097</v>
      </c>
      <c r="AU9" s="35" t="s">
        <v>7726</v>
      </c>
      <c r="AV9" s="35" t="s">
        <v>10697</v>
      </c>
      <c r="AW9" s="35" t="s">
        <v>116</v>
      </c>
      <c r="AX9" s="35" t="s">
        <v>116</v>
      </c>
      <c r="AY9" s="35" t="s">
        <v>116</v>
      </c>
      <c r="AZ9" s="35" t="s">
        <v>116</v>
      </c>
      <c r="BA9" s="35" t="s">
        <v>116</v>
      </c>
      <c r="BB9" s="35" t="s">
        <v>116</v>
      </c>
      <c r="BC9" s="35" t="s">
        <v>116</v>
      </c>
      <c r="BD9" s="35" t="s">
        <v>116</v>
      </c>
      <c r="BE9" s="35" t="s">
        <v>116</v>
      </c>
      <c r="BF9" s="35" t="s">
        <v>116</v>
      </c>
      <c r="BG9" s="35" t="s">
        <v>116</v>
      </c>
      <c r="BH9" s="35" t="s">
        <v>116</v>
      </c>
      <c r="BI9" s="35" t="s">
        <v>116</v>
      </c>
      <c r="BJ9" s="35" t="s">
        <v>116</v>
      </c>
      <c r="BK9" s="35" t="s">
        <v>116</v>
      </c>
      <c r="BL9" s="35" t="s">
        <v>116</v>
      </c>
      <c r="BM9" s="35" t="s">
        <v>116</v>
      </c>
      <c r="BN9" s="35" t="s">
        <v>116</v>
      </c>
      <c r="BO9" s="35" t="s">
        <v>116</v>
      </c>
      <c r="BP9" s="35" t="s">
        <v>116</v>
      </c>
      <c r="BQ9" s="35" t="s">
        <v>116</v>
      </c>
      <c r="BR9" s="35" t="s">
        <v>116</v>
      </c>
      <c r="BS9" s="35" t="s">
        <v>116</v>
      </c>
      <c r="BT9" s="35" t="s">
        <v>116</v>
      </c>
      <c r="BU9" s="35" t="s">
        <v>116</v>
      </c>
      <c r="BV9" s="35" t="s">
        <v>116</v>
      </c>
      <c r="BW9" s="35" t="s">
        <v>116</v>
      </c>
      <c r="BX9" s="35" t="s">
        <v>116</v>
      </c>
      <c r="BY9" s="35" t="s">
        <v>116</v>
      </c>
      <c r="BZ9" s="35" t="s">
        <v>116</v>
      </c>
      <c r="CA9" s="35" t="s">
        <v>116</v>
      </c>
      <c r="CB9" s="35" t="s">
        <v>116</v>
      </c>
    </row>
    <row r="10" spans="1:80" s="35" customFormat="1" ht="20.100000000000001" customHeight="1" x14ac:dyDescent="0.2">
      <c r="A10" s="52">
        <v>45597</v>
      </c>
      <c r="B10" s="35" t="s">
        <v>14098</v>
      </c>
      <c r="C10" s="35" t="s">
        <v>112</v>
      </c>
      <c r="D10" s="35">
        <v>20241017</v>
      </c>
      <c r="E10" s="35" t="s">
        <v>14099</v>
      </c>
      <c r="F10" s="35" t="s">
        <v>116</v>
      </c>
      <c r="G10" s="35" t="s">
        <v>1181</v>
      </c>
      <c r="H10" s="35" t="s">
        <v>116</v>
      </c>
      <c r="I10" s="35" t="s">
        <v>1182</v>
      </c>
      <c r="J10" s="35" t="s">
        <v>116</v>
      </c>
      <c r="K10" s="35" t="s">
        <v>116</v>
      </c>
      <c r="L10" s="35" t="s">
        <v>116</v>
      </c>
      <c r="M10" s="35" t="s">
        <v>116</v>
      </c>
      <c r="N10" s="5" t="s">
        <v>5235</v>
      </c>
      <c r="O10" s="5" t="s">
        <v>5960</v>
      </c>
      <c r="P10" s="35" t="s">
        <v>112</v>
      </c>
      <c r="Q10" s="6" t="s">
        <v>122</v>
      </c>
      <c r="R10" s="7" t="s">
        <v>122</v>
      </c>
      <c r="S10" s="7" t="s">
        <v>122</v>
      </c>
      <c r="T10" s="36" t="s">
        <v>14100</v>
      </c>
      <c r="U10" s="36">
        <v>9782409019449</v>
      </c>
      <c r="V10" s="35" t="s">
        <v>124</v>
      </c>
      <c r="W10" s="35">
        <v>9782409019432</v>
      </c>
      <c r="X10" s="35" t="s">
        <v>125</v>
      </c>
      <c r="Y10" s="35" t="s">
        <v>126</v>
      </c>
      <c r="Z10" s="35" t="s">
        <v>112</v>
      </c>
      <c r="AA10" s="35">
        <v>2019</v>
      </c>
      <c r="AB10" s="35" t="s">
        <v>127</v>
      </c>
      <c r="AC10" s="35" t="s">
        <v>128</v>
      </c>
      <c r="AD10" s="35" t="s">
        <v>129</v>
      </c>
      <c r="AE10" s="35" t="s">
        <v>130</v>
      </c>
      <c r="AF10" s="35" t="s">
        <v>131</v>
      </c>
      <c r="AG10" s="35" t="s">
        <v>132</v>
      </c>
      <c r="AH10" s="35" t="s">
        <v>133</v>
      </c>
      <c r="AI10" s="35" t="s">
        <v>134</v>
      </c>
      <c r="AJ10" s="35" t="s">
        <v>135</v>
      </c>
      <c r="AK10" s="35" t="s">
        <v>136</v>
      </c>
      <c r="AL10" s="35" t="s">
        <v>137</v>
      </c>
      <c r="AM10" s="35" t="s">
        <v>138</v>
      </c>
      <c r="AN10" s="35" t="s">
        <v>139</v>
      </c>
      <c r="AO10" s="35" t="s">
        <v>140</v>
      </c>
      <c r="AP10" s="35" t="s">
        <v>141</v>
      </c>
      <c r="AQ10" s="35" t="s">
        <v>116</v>
      </c>
      <c r="AR10" s="35" t="s">
        <v>14101</v>
      </c>
      <c r="AS10" s="35" t="s">
        <v>76</v>
      </c>
      <c r="AT10" s="35" t="s">
        <v>1186</v>
      </c>
      <c r="AU10" s="35" t="s">
        <v>14102</v>
      </c>
      <c r="AV10" s="35" t="s">
        <v>14103</v>
      </c>
      <c r="AW10" s="35" t="s">
        <v>1188</v>
      </c>
      <c r="AX10" s="35" t="s">
        <v>116</v>
      </c>
      <c r="AY10" s="35" t="s">
        <v>116</v>
      </c>
      <c r="AZ10" s="35" t="s">
        <v>116</v>
      </c>
      <c r="BA10" s="35" t="s">
        <v>116</v>
      </c>
      <c r="BB10" s="35" t="s">
        <v>116</v>
      </c>
      <c r="BC10" s="35" t="s">
        <v>116</v>
      </c>
      <c r="BD10" s="35" t="s">
        <v>116</v>
      </c>
      <c r="BE10" s="35" t="s">
        <v>116</v>
      </c>
      <c r="BF10" s="35" t="s">
        <v>116</v>
      </c>
      <c r="BG10" s="35" t="s">
        <v>116</v>
      </c>
      <c r="BH10" s="35" t="s">
        <v>116</v>
      </c>
      <c r="BI10" s="35" t="s">
        <v>116</v>
      </c>
      <c r="BJ10" s="35" t="s">
        <v>116</v>
      </c>
      <c r="BK10" s="35" t="s">
        <v>116</v>
      </c>
      <c r="BL10" s="35" t="s">
        <v>116</v>
      </c>
      <c r="BM10" s="35" t="s">
        <v>116</v>
      </c>
      <c r="BN10" s="35" t="s">
        <v>116</v>
      </c>
      <c r="BO10" s="35" t="s">
        <v>116</v>
      </c>
      <c r="BP10" s="35" t="s">
        <v>116</v>
      </c>
      <c r="BQ10" s="35" t="s">
        <v>116</v>
      </c>
      <c r="BR10" s="35" t="s">
        <v>116</v>
      </c>
      <c r="BS10" s="35" t="s">
        <v>116</v>
      </c>
      <c r="BT10" s="35" t="s">
        <v>116</v>
      </c>
      <c r="BU10" s="35" t="s">
        <v>116</v>
      </c>
      <c r="BV10" s="35" t="s">
        <v>116</v>
      </c>
      <c r="BW10" s="35" t="s">
        <v>116</v>
      </c>
      <c r="BX10" s="35" t="s">
        <v>116</v>
      </c>
      <c r="BY10" s="35" t="s">
        <v>116</v>
      </c>
      <c r="BZ10" s="35" t="s">
        <v>116</v>
      </c>
      <c r="CA10" s="35" t="s">
        <v>116</v>
      </c>
      <c r="CB10" s="35" t="s">
        <v>116</v>
      </c>
    </row>
    <row r="11" spans="1:80" s="33" customFormat="1" ht="20.100000000000001" customHeight="1" x14ac:dyDescent="0.25">
      <c r="A11" s="53">
        <v>45566</v>
      </c>
      <c r="B11" s="33" t="s">
        <v>14104</v>
      </c>
      <c r="C11" s="33" t="s">
        <v>112</v>
      </c>
      <c r="D11" s="33">
        <v>20240920</v>
      </c>
      <c r="E11" s="33" t="s">
        <v>14105</v>
      </c>
      <c r="F11" s="33" t="s">
        <v>14106</v>
      </c>
      <c r="G11" s="33" t="s">
        <v>549</v>
      </c>
      <c r="H11" s="33" t="s">
        <v>116</v>
      </c>
      <c r="I11" s="33" t="s">
        <v>550</v>
      </c>
      <c r="J11" s="33" t="s">
        <v>116</v>
      </c>
      <c r="K11" s="33" t="s">
        <v>116</v>
      </c>
      <c r="L11" s="33" t="s">
        <v>116</v>
      </c>
      <c r="M11" s="33" t="s">
        <v>116</v>
      </c>
      <c r="N11" s="5" t="s">
        <v>1377</v>
      </c>
      <c r="O11" s="33" t="s">
        <v>1426</v>
      </c>
      <c r="P11" s="33" t="s">
        <v>112</v>
      </c>
      <c r="Q11" s="20" t="s">
        <v>122</v>
      </c>
      <c r="R11" s="33" t="s">
        <v>122</v>
      </c>
      <c r="S11" s="33" t="s">
        <v>122</v>
      </c>
      <c r="T11" s="33" t="s">
        <v>14107</v>
      </c>
      <c r="U11" s="33">
        <v>9782409038495</v>
      </c>
      <c r="V11" s="33" t="s">
        <v>124</v>
      </c>
      <c r="W11" s="33">
        <v>9782409038488</v>
      </c>
      <c r="X11" s="33" t="s">
        <v>125</v>
      </c>
      <c r="Y11" s="33" t="s">
        <v>126</v>
      </c>
      <c r="Z11" s="33" t="s">
        <v>112</v>
      </c>
      <c r="AA11" s="33">
        <v>2023</v>
      </c>
      <c r="AB11" s="33" t="s">
        <v>127</v>
      </c>
      <c r="AC11" s="33" t="s">
        <v>1456</v>
      </c>
      <c r="AD11" s="33" t="s">
        <v>129</v>
      </c>
      <c r="AE11" s="33" t="s">
        <v>130</v>
      </c>
      <c r="AF11" s="33" t="s">
        <v>131</v>
      </c>
      <c r="AG11" s="33" t="s">
        <v>132</v>
      </c>
      <c r="AH11" s="33" t="s">
        <v>133</v>
      </c>
      <c r="AI11" s="33" t="s">
        <v>134</v>
      </c>
      <c r="AJ11" s="33" t="s">
        <v>135</v>
      </c>
      <c r="AK11" s="33" t="s">
        <v>136</v>
      </c>
      <c r="AL11" s="33" t="s">
        <v>137</v>
      </c>
      <c r="AM11" s="33" t="s">
        <v>138</v>
      </c>
      <c r="AN11" s="33" t="s">
        <v>139</v>
      </c>
      <c r="AO11" s="33" t="s">
        <v>140</v>
      </c>
      <c r="AP11" s="33" t="s">
        <v>141</v>
      </c>
      <c r="AQ11" s="33" t="s">
        <v>116</v>
      </c>
      <c r="AR11" s="33" t="s">
        <v>14108</v>
      </c>
      <c r="AS11" s="33" t="s">
        <v>76</v>
      </c>
      <c r="AT11" s="33" t="s">
        <v>14109</v>
      </c>
      <c r="AU11" s="33" t="s">
        <v>14110</v>
      </c>
      <c r="AV11" s="33" t="s">
        <v>14111</v>
      </c>
      <c r="AW11" s="33" t="s">
        <v>4945</v>
      </c>
      <c r="AX11" s="33" t="s">
        <v>14112</v>
      </c>
      <c r="AY11" s="33" t="s">
        <v>2489</v>
      </c>
      <c r="AZ11" s="33" t="s">
        <v>8094</v>
      </c>
      <c r="BA11" s="33" t="s">
        <v>2758</v>
      </c>
      <c r="BB11" s="33" t="s">
        <v>4949</v>
      </c>
      <c r="BC11" s="33" t="s">
        <v>7691</v>
      </c>
      <c r="BD11" s="33" t="s">
        <v>2492</v>
      </c>
      <c r="BE11" s="33" t="s">
        <v>4950</v>
      </c>
      <c r="BF11" s="33" t="s">
        <v>4951</v>
      </c>
      <c r="BG11" s="33" t="s">
        <v>3252</v>
      </c>
      <c r="BH11" s="33" t="s">
        <v>3253</v>
      </c>
      <c r="BI11" s="33" t="s">
        <v>3963</v>
      </c>
      <c r="BJ11" s="33" t="s">
        <v>116</v>
      </c>
      <c r="BK11" s="33" t="s">
        <v>116</v>
      </c>
      <c r="BL11" s="33" t="s">
        <v>116</v>
      </c>
      <c r="BM11" s="33" t="s">
        <v>116</v>
      </c>
      <c r="BN11" s="33" t="s">
        <v>116</v>
      </c>
      <c r="BO11" s="33" t="s">
        <v>116</v>
      </c>
      <c r="BP11" s="33" t="s">
        <v>116</v>
      </c>
      <c r="BQ11" s="33" t="s">
        <v>116</v>
      </c>
      <c r="BR11" s="33" t="s">
        <v>116</v>
      </c>
      <c r="BS11" s="33" t="s">
        <v>116</v>
      </c>
      <c r="BT11" s="33" t="s">
        <v>116</v>
      </c>
      <c r="BU11" s="33" t="s">
        <v>116</v>
      </c>
      <c r="BV11" s="33" t="s">
        <v>116</v>
      </c>
      <c r="BW11" s="33" t="s">
        <v>116</v>
      </c>
      <c r="BX11" s="33" t="s">
        <v>116</v>
      </c>
      <c r="BY11" s="33" t="s">
        <v>116</v>
      </c>
      <c r="BZ11" s="33" t="s">
        <v>116</v>
      </c>
      <c r="CA11" s="33" t="s">
        <v>116</v>
      </c>
      <c r="CB11" s="33" t="s">
        <v>116</v>
      </c>
    </row>
    <row r="12" spans="1:80" s="35" customFormat="1" ht="20.100000000000001" customHeight="1" x14ac:dyDescent="0.25">
      <c r="A12" s="53">
        <v>45566</v>
      </c>
      <c r="B12" s="35" t="s">
        <v>14113</v>
      </c>
      <c r="C12" s="35" t="s">
        <v>112</v>
      </c>
      <c r="D12" s="35">
        <v>20240920</v>
      </c>
      <c r="E12" s="35" t="s">
        <v>716</v>
      </c>
      <c r="F12" s="35" t="s">
        <v>14114</v>
      </c>
      <c r="G12" s="35" t="s">
        <v>718</v>
      </c>
      <c r="H12" s="35" t="s">
        <v>116</v>
      </c>
      <c r="I12" s="35" t="s">
        <v>719</v>
      </c>
      <c r="J12" s="35" t="s">
        <v>116</v>
      </c>
      <c r="K12" s="35" t="s">
        <v>116</v>
      </c>
      <c r="L12" s="35" t="s">
        <v>116</v>
      </c>
      <c r="M12" s="35" t="s">
        <v>116</v>
      </c>
      <c r="N12" s="5" t="s">
        <v>3564</v>
      </c>
      <c r="O12" s="5" t="s">
        <v>14115</v>
      </c>
      <c r="P12" s="35" t="s">
        <v>112</v>
      </c>
      <c r="Q12" s="6" t="s">
        <v>122</v>
      </c>
      <c r="R12" s="35" t="s">
        <v>122</v>
      </c>
      <c r="S12" s="35" t="s">
        <v>122</v>
      </c>
      <c r="T12" s="35" t="s">
        <v>14116</v>
      </c>
      <c r="U12" s="35">
        <v>9782409032844</v>
      </c>
      <c r="V12" s="35" t="s">
        <v>124</v>
      </c>
      <c r="W12" s="35">
        <v>9782409032837</v>
      </c>
      <c r="X12" s="35" t="s">
        <v>125</v>
      </c>
      <c r="Y12" s="35" t="s">
        <v>126</v>
      </c>
      <c r="Z12" s="35" t="s">
        <v>112</v>
      </c>
      <c r="AA12" s="35">
        <v>2021</v>
      </c>
      <c r="AB12" s="35" t="s">
        <v>127</v>
      </c>
      <c r="AC12" s="35" t="s">
        <v>164</v>
      </c>
      <c r="AD12" s="35" t="s">
        <v>129</v>
      </c>
      <c r="AE12" s="35" t="s">
        <v>130</v>
      </c>
      <c r="AF12" s="35" t="s">
        <v>131</v>
      </c>
      <c r="AG12" s="35" t="s">
        <v>132</v>
      </c>
      <c r="AH12" s="35" t="s">
        <v>133</v>
      </c>
      <c r="AI12" s="35" t="s">
        <v>134</v>
      </c>
      <c r="AJ12" s="35" t="s">
        <v>135</v>
      </c>
      <c r="AK12" s="35" t="s">
        <v>136</v>
      </c>
      <c r="AL12" s="35" t="s">
        <v>137</v>
      </c>
      <c r="AM12" s="35" t="s">
        <v>138</v>
      </c>
      <c r="AN12" s="35" t="s">
        <v>139</v>
      </c>
      <c r="AO12" s="35" t="s">
        <v>140</v>
      </c>
      <c r="AP12" s="35" t="s">
        <v>141</v>
      </c>
      <c r="AQ12" s="35" t="s">
        <v>116</v>
      </c>
      <c r="AR12" s="35" t="s">
        <v>14117</v>
      </c>
      <c r="AS12" s="35" t="s">
        <v>76</v>
      </c>
      <c r="AT12" s="35" t="s">
        <v>723</v>
      </c>
      <c r="AU12" s="35" t="s">
        <v>724</v>
      </c>
      <c r="AV12" s="35" t="s">
        <v>678</v>
      </c>
      <c r="AW12" s="35" t="s">
        <v>725</v>
      </c>
      <c r="AX12" s="35" t="s">
        <v>682</v>
      </c>
      <c r="AY12" s="35" t="s">
        <v>726</v>
      </c>
      <c r="AZ12" s="35" t="s">
        <v>727</v>
      </c>
      <c r="BA12" s="35" t="s">
        <v>728</v>
      </c>
      <c r="BB12" s="35" t="s">
        <v>729</v>
      </c>
      <c r="BC12" s="35" t="s">
        <v>730</v>
      </c>
      <c r="BD12" s="35" t="s">
        <v>731</v>
      </c>
      <c r="BE12" s="35" t="s">
        <v>732</v>
      </c>
      <c r="BF12" s="35" t="s">
        <v>733</v>
      </c>
      <c r="BG12" s="35" t="s">
        <v>116</v>
      </c>
      <c r="BH12" s="35" t="s">
        <v>116</v>
      </c>
      <c r="BI12" s="35" t="s">
        <v>116</v>
      </c>
      <c r="BJ12" s="35" t="s">
        <v>116</v>
      </c>
      <c r="BK12" s="35" t="s">
        <v>116</v>
      </c>
      <c r="BL12" s="35" t="s">
        <v>116</v>
      </c>
      <c r="BM12" s="35" t="s">
        <v>116</v>
      </c>
      <c r="BN12" s="35" t="s">
        <v>116</v>
      </c>
      <c r="BO12" s="35" t="s">
        <v>116</v>
      </c>
      <c r="BP12" s="35" t="s">
        <v>116</v>
      </c>
      <c r="BQ12" s="35" t="s">
        <v>116</v>
      </c>
      <c r="BR12" s="35" t="s">
        <v>116</v>
      </c>
      <c r="BS12" s="35" t="s">
        <v>116</v>
      </c>
      <c r="BT12" s="35" t="s">
        <v>116</v>
      </c>
      <c r="BU12" s="35" t="s">
        <v>116</v>
      </c>
      <c r="BV12" s="35" t="s">
        <v>116</v>
      </c>
      <c r="BW12" s="35" t="s">
        <v>116</v>
      </c>
      <c r="BX12" s="35" t="s">
        <v>116</v>
      </c>
      <c r="BY12" s="35" t="s">
        <v>116</v>
      </c>
      <c r="BZ12" s="35" t="s">
        <v>116</v>
      </c>
      <c r="CA12" s="35" t="s">
        <v>116</v>
      </c>
      <c r="CB12" s="35" t="s">
        <v>116</v>
      </c>
    </row>
    <row r="13" spans="1:80" s="35" customFormat="1" ht="20.100000000000001" customHeight="1" x14ac:dyDescent="0.25">
      <c r="A13" s="53">
        <v>45566</v>
      </c>
      <c r="B13" s="35" t="s">
        <v>14118</v>
      </c>
      <c r="C13" s="35" t="s">
        <v>112</v>
      </c>
      <c r="D13" s="35">
        <v>20240920</v>
      </c>
      <c r="E13" s="35" t="s">
        <v>14119</v>
      </c>
      <c r="F13" s="35" t="s">
        <v>559</v>
      </c>
      <c r="G13" s="35" t="s">
        <v>560</v>
      </c>
      <c r="H13" s="35" t="s">
        <v>116</v>
      </c>
      <c r="I13" s="35" t="s">
        <v>561</v>
      </c>
      <c r="J13" s="35" t="s">
        <v>116</v>
      </c>
      <c r="K13" s="35" t="s">
        <v>116</v>
      </c>
      <c r="L13" s="35" t="s">
        <v>116</v>
      </c>
      <c r="M13" s="35" t="s">
        <v>116</v>
      </c>
      <c r="N13" s="5" t="s">
        <v>2511</v>
      </c>
      <c r="O13" s="5" t="s">
        <v>14120</v>
      </c>
      <c r="P13" s="35" t="s">
        <v>112</v>
      </c>
      <c r="Q13" s="6" t="s">
        <v>122</v>
      </c>
      <c r="R13" s="2" t="s">
        <v>122</v>
      </c>
      <c r="S13" s="35" t="s">
        <v>122</v>
      </c>
      <c r="T13" s="35" t="s">
        <v>14121</v>
      </c>
      <c r="U13" s="35">
        <v>9782409037238</v>
      </c>
      <c r="V13" s="35" t="s">
        <v>124</v>
      </c>
      <c r="W13" s="35">
        <v>9782409037221</v>
      </c>
      <c r="X13" s="35" t="s">
        <v>125</v>
      </c>
      <c r="Y13" s="35" t="s">
        <v>126</v>
      </c>
      <c r="Z13" s="35" t="s">
        <v>112</v>
      </c>
      <c r="AA13" s="35">
        <v>2022</v>
      </c>
      <c r="AB13" s="35" t="s">
        <v>127</v>
      </c>
      <c r="AC13" s="35" t="s">
        <v>152</v>
      </c>
      <c r="AD13" s="35" t="s">
        <v>129</v>
      </c>
      <c r="AE13" s="35" t="s">
        <v>130</v>
      </c>
      <c r="AF13" s="35" t="s">
        <v>131</v>
      </c>
      <c r="AG13" s="35" t="s">
        <v>132</v>
      </c>
      <c r="AH13" s="35" t="s">
        <v>133</v>
      </c>
      <c r="AI13" s="35" t="s">
        <v>134</v>
      </c>
      <c r="AJ13" s="35" t="s">
        <v>135</v>
      </c>
      <c r="AK13" s="35" t="s">
        <v>136</v>
      </c>
      <c r="AL13" s="35" t="s">
        <v>137</v>
      </c>
      <c r="AM13" s="35" t="s">
        <v>138</v>
      </c>
      <c r="AN13" s="35" t="s">
        <v>139</v>
      </c>
      <c r="AO13" s="35" t="s">
        <v>140</v>
      </c>
      <c r="AP13" s="35" t="s">
        <v>141</v>
      </c>
      <c r="AQ13" s="35" t="s">
        <v>116</v>
      </c>
      <c r="AR13" s="35" t="s">
        <v>14122</v>
      </c>
      <c r="AS13" s="35" t="s">
        <v>76</v>
      </c>
      <c r="AT13" s="35" t="s">
        <v>565</v>
      </c>
      <c r="AU13" s="35" t="s">
        <v>566</v>
      </c>
      <c r="AV13" s="35" t="s">
        <v>567</v>
      </c>
      <c r="AW13" s="35" t="s">
        <v>568</v>
      </c>
      <c r="AX13" s="35" t="s">
        <v>116</v>
      </c>
      <c r="AY13" s="35" t="s">
        <v>116</v>
      </c>
      <c r="AZ13" s="35" t="s">
        <v>116</v>
      </c>
      <c r="BA13" s="35" t="s">
        <v>116</v>
      </c>
      <c r="BB13" s="35" t="s">
        <v>116</v>
      </c>
      <c r="BC13" s="35" t="s">
        <v>116</v>
      </c>
      <c r="BD13" s="35" t="s">
        <v>116</v>
      </c>
      <c r="BE13" s="35" t="s">
        <v>116</v>
      </c>
      <c r="BF13" s="35" t="s">
        <v>116</v>
      </c>
      <c r="BG13" s="35" t="s">
        <v>116</v>
      </c>
      <c r="BH13" s="35" t="s">
        <v>116</v>
      </c>
      <c r="BI13" s="35" t="s">
        <v>116</v>
      </c>
      <c r="BJ13" s="35" t="s">
        <v>116</v>
      </c>
      <c r="BK13" s="35" t="s">
        <v>116</v>
      </c>
      <c r="BL13" s="35" t="s">
        <v>116</v>
      </c>
      <c r="BM13" s="35" t="s">
        <v>116</v>
      </c>
      <c r="BN13" s="35" t="s">
        <v>116</v>
      </c>
      <c r="BO13" s="35" t="s">
        <v>116</v>
      </c>
      <c r="BP13" s="35" t="s">
        <v>116</v>
      </c>
      <c r="BQ13" s="35" t="s">
        <v>116</v>
      </c>
      <c r="BR13" s="35" t="s">
        <v>116</v>
      </c>
      <c r="BS13" s="35" t="s">
        <v>116</v>
      </c>
      <c r="BT13" s="35" t="s">
        <v>116</v>
      </c>
      <c r="BU13" s="35" t="s">
        <v>116</v>
      </c>
      <c r="BV13" s="35" t="s">
        <v>116</v>
      </c>
      <c r="BW13" s="35" t="s">
        <v>116</v>
      </c>
      <c r="BX13" s="35" t="s">
        <v>116</v>
      </c>
      <c r="BY13" s="35" t="s">
        <v>116</v>
      </c>
      <c r="BZ13" s="35" t="s">
        <v>116</v>
      </c>
      <c r="CA13" s="35" t="s">
        <v>116</v>
      </c>
      <c r="CB13" s="35" t="s">
        <v>116</v>
      </c>
    </row>
    <row r="14" spans="1:80" s="35" customFormat="1" ht="20.100000000000001" customHeight="1" x14ac:dyDescent="0.25">
      <c r="A14" s="53">
        <v>45566</v>
      </c>
      <c r="B14" s="35" t="s">
        <v>14123</v>
      </c>
      <c r="C14" s="35" t="s">
        <v>112</v>
      </c>
      <c r="D14" s="35">
        <v>20240920</v>
      </c>
      <c r="E14" s="35" t="s">
        <v>1086</v>
      </c>
      <c r="F14" s="35" t="s">
        <v>14124</v>
      </c>
      <c r="G14" s="35" t="s">
        <v>1088</v>
      </c>
      <c r="H14" s="35" t="s">
        <v>116</v>
      </c>
      <c r="I14" s="35" t="s">
        <v>1089</v>
      </c>
      <c r="J14" s="35" t="s">
        <v>116</v>
      </c>
      <c r="K14" s="35" t="s">
        <v>116</v>
      </c>
      <c r="L14" s="35" t="s">
        <v>116</v>
      </c>
      <c r="M14" s="35" t="s">
        <v>116</v>
      </c>
      <c r="N14" s="5" t="s">
        <v>5037</v>
      </c>
      <c r="O14" s="5" t="s">
        <v>1426</v>
      </c>
      <c r="P14" s="35" t="s">
        <v>112</v>
      </c>
      <c r="Q14" s="6" t="s">
        <v>122</v>
      </c>
      <c r="R14" s="7" t="s">
        <v>122</v>
      </c>
      <c r="S14" s="7" t="s">
        <v>122</v>
      </c>
      <c r="T14" s="36" t="s">
        <v>14125</v>
      </c>
      <c r="U14" s="36">
        <v>9782409021527</v>
      </c>
      <c r="V14" s="35" t="s">
        <v>124</v>
      </c>
      <c r="W14" s="35">
        <v>9782409021510</v>
      </c>
      <c r="X14" s="35" t="s">
        <v>125</v>
      </c>
      <c r="Y14" s="35" t="s">
        <v>126</v>
      </c>
      <c r="Z14" s="35" t="s">
        <v>112</v>
      </c>
      <c r="AA14" s="35">
        <v>2019</v>
      </c>
      <c r="AB14" s="35" t="s">
        <v>127</v>
      </c>
      <c r="AC14" s="35" t="s">
        <v>260</v>
      </c>
      <c r="AD14" s="35" t="s">
        <v>129</v>
      </c>
      <c r="AE14" s="35" t="s">
        <v>130</v>
      </c>
      <c r="AF14" s="35" t="s">
        <v>131</v>
      </c>
      <c r="AG14" s="35" t="s">
        <v>132</v>
      </c>
      <c r="AH14" s="35" t="s">
        <v>133</v>
      </c>
      <c r="AI14" s="35" t="s">
        <v>134</v>
      </c>
      <c r="AJ14" s="35" t="s">
        <v>135</v>
      </c>
      <c r="AK14" s="35" t="s">
        <v>136</v>
      </c>
      <c r="AL14" s="35" t="s">
        <v>137</v>
      </c>
      <c r="AM14" s="35" t="s">
        <v>138</v>
      </c>
      <c r="AN14" s="35" t="s">
        <v>139</v>
      </c>
      <c r="AO14" s="35" t="s">
        <v>140</v>
      </c>
      <c r="AP14" s="35" t="s">
        <v>141</v>
      </c>
      <c r="AQ14" s="35" t="s">
        <v>116</v>
      </c>
      <c r="AR14" s="35" t="s">
        <v>14126</v>
      </c>
      <c r="AS14" s="35" t="s">
        <v>76</v>
      </c>
      <c r="AT14" s="35" t="s">
        <v>1093</v>
      </c>
      <c r="AU14" s="35" t="s">
        <v>8777</v>
      </c>
      <c r="AV14" s="35" t="s">
        <v>1095</v>
      </c>
      <c r="AW14" s="35" t="s">
        <v>14127</v>
      </c>
      <c r="AX14" s="35" t="s">
        <v>1096</v>
      </c>
      <c r="AY14" s="35" t="s">
        <v>116</v>
      </c>
      <c r="AZ14" s="35" t="s">
        <v>116</v>
      </c>
      <c r="BA14" s="35" t="s">
        <v>116</v>
      </c>
      <c r="BB14" s="35" t="s">
        <v>116</v>
      </c>
      <c r="BC14" s="35" t="s">
        <v>116</v>
      </c>
      <c r="BD14" s="35" t="s">
        <v>116</v>
      </c>
      <c r="BE14" s="35" t="s">
        <v>116</v>
      </c>
      <c r="BF14" s="35" t="s">
        <v>116</v>
      </c>
      <c r="BG14" s="35" t="s">
        <v>116</v>
      </c>
      <c r="BH14" s="35" t="s">
        <v>116</v>
      </c>
      <c r="BI14" s="35" t="s">
        <v>116</v>
      </c>
      <c r="BJ14" s="35" t="s">
        <v>116</v>
      </c>
      <c r="BK14" s="35" t="s">
        <v>116</v>
      </c>
      <c r="BL14" s="35" t="s">
        <v>116</v>
      </c>
      <c r="BM14" s="35" t="s">
        <v>116</v>
      </c>
      <c r="BN14" s="35" t="s">
        <v>116</v>
      </c>
      <c r="BO14" s="35" t="s">
        <v>116</v>
      </c>
      <c r="BP14" s="35" t="s">
        <v>116</v>
      </c>
      <c r="BQ14" s="35" t="s">
        <v>116</v>
      </c>
      <c r="BR14" s="35" t="s">
        <v>116</v>
      </c>
      <c r="BS14" s="35" t="s">
        <v>116</v>
      </c>
      <c r="BT14" s="35" t="s">
        <v>116</v>
      </c>
      <c r="BU14" s="35" t="s">
        <v>116</v>
      </c>
      <c r="BV14" s="35" t="s">
        <v>116</v>
      </c>
      <c r="BW14" s="35" t="s">
        <v>116</v>
      </c>
      <c r="BX14" s="35" t="s">
        <v>116</v>
      </c>
      <c r="BY14" s="35" t="s">
        <v>116</v>
      </c>
      <c r="BZ14" s="35" t="s">
        <v>116</v>
      </c>
      <c r="CA14" s="35" t="s">
        <v>116</v>
      </c>
      <c r="CB14" s="35" t="s">
        <v>116</v>
      </c>
    </row>
    <row r="15" spans="1:80" s="35" customFormat="1" ht="20.100000000000001" customHeight="1" x14ac:dyDescent="0.2">
      <c r="A15" s="52">
        <v>45536</v>
      </c>
      <c r="B15" s="35" t="s">
        <v>14128</v>
      </c>
      <c r="C15" s="35" t="s">
        <v>112</v>
      </c>
      <c r="D15" s="35">
        <v>20240820</v>
      </c>
      <c r="E15" s="35" t="s">
        <v>648</v>
      </c>
      <c r="F15" s="35" t="s">
        <v>14129</v>
      </c>
      <c r="G15" s="35" t="s">
        <v>650</v>
      </c>
      <c r="H15" s="35" t="s">
        <v>116</v>
      </c>
      <c r="I15" s="35" t="s">
        <v>651</v>
      </c>
      <c r="J15" s="35" t="s">
        <v>116</v>
      </c>
      <c r="K15" s="35" t="s">
        <v>116</v>
      </c>
      <c r="L15" s="35" t="s">
        <v>116</v>
      </c>
      <c r="M15" s="35" t="s">
        <v>116</v>
      </c>
      <c r="N15" s="5" t="s">
        <v>3472</v>
      </c>
      <c r="O15" s="5" t="s">
        <v>383</v>
      </c>
      <c r="P15" s="35" t="s">
        <v>112</v>
      </c>
      <c r="Q15" s="6" t="s">
        <v>122</v>
      </c>
      <c r="R15" s="35" t="s">
        <v>122</v>
      </c>
      <c r="S15" s="35" t="s">
        <v>122</v>
      </c>
      <c r="T15" s="35" t="s">
        <v>14130</v>
      </c>
      <c r="U15" s="35">
        <v>9782409030062</v>
      </c>
      <c r="V15" s="35" t="s">
        <v>124</v>
      </c>
      <c r="W15" s="35">
        <v>9782409030055</v>
      </c>
      <c r="X15" s="35" t="s">
        <v>125</v>
      </c>
      <c r="Y15" s="35" t="s">
        <v>126</v>
      </c>
      <c r="Z15" s="35" t="s">
        <v>112</v>
      </c>
      <c r="AA15" s="35">
        <v>2021</v>
      </c>
      <c r="AB15" s="35" t="s">
        <v>127</v>
      </c>
      <c r="AC15" s="35" t="s">
        <v>249</v>
      </c>
      <c r="AD15" s="35" t="s">
        <v>129</v>
      </c>
      <c r="AE15" s="35" t="s">
        <v>130</v>
      </c>
      <c r="AF15" s="35" t="s">
        <v>131</v>
      </c>
      <c r="AG15" s="35" t="s">
        <v>132</v>
      </c>
      <c r="AH15" s="35" t="s">
        <v>133</v>
      </c>
      <c r="AI15" s="35" t="s">
        <v>134</v>
      </c>
      <c r="AJ15" s="35" t="s">
        <v>135</v>
      </c>
      <c r="AK15" s="35" t="s">
        <v>136</v>
      </c>
      <c r="AL15" s="35" t="s">
        <v>137</v>
      </c>
      <c r="AM15" s="35" t="s">
        <v>138</v>
      </c>
      <c r="AN15" s="35" t="s">
        <v>139</v>
      </c>
      <c r="AO15" s="35" t="s">
        <v>140</v>
      </c>
      <c r="AP15" s="35" t="s">
        <v>141</v>
      </c>
      <c r="AQ15" s="35" t="s">
        <v>116</v>
      </c>
      <c r="AR15" s="35" t="s">
        <v>14131</v>
      </c>
      <c r="AS15" s="35" t="s">
        <v>76</v>
      </c>
      <c r="AT15" s="35" t="s">
        <v>2531</v>
      </c>
      <c r="AU15" s="35" t="s">
        <v>2532</v>
      </c>
      <c r="AV15" s="35" t="s">
        <v>4945</v>
      </c>
      <c r="AW15" s="35" t="s">
        <v>1836</v>
      </c>
      <c r="AX15" s="35" t="s">
        <v>4946</v>
      </c>
      <c r="AY15" s="35" t="s">
        <v>4947</v>
      </c>
      <c r="AZ15" s="35" t="s">
        <v>2489</v>
      </c>
      <c r="BA15" s="35" t="s">
        <v>4073</v>
      </c>
      <c r="BB15" s="35" t="s">
        <v>14132</v>
      </c>
      <c r="BC15" s="35" t="s">
        <v>4949</v>
      </c>
      <c r="BD15" s="35" t="s">
        <v>4950</v>
      </c>
      <c r="BE15" s="35" t="s">
        <v>1301</v>
      </c>
      <c r="BF15" s="35" t="s">
        <v>4951</v>
      </c>
      <c r="BG15" s="35" t="s">
        <v>4952</v>
      </c>
      <c r="BH15" s="35" t="s">
        <v>4953</v>
      </c>
      <c r="BI15" s="35" t="s">
        <v>116</v>
      </c>
      <c r="BJ15" s="35" t="s">
        <v>116</v>
      </c>
      <c r="BK15" s="35" t="s">
        <v>116</v>
      </c>
      <c r="BL15" s="35" t="s">
        <v>116</v>
      </c>
      <c r="BM15" s="35" t="s">
        <v>116</v>
      </c>
      <c r="BN15" s="35" t="s">
        <v>116</v>
      </c>
      <c r="BO15" s="35" t="s">
        <v>116</v>
      </c>
      <c r="BP15" s="35" t="s">
        <v>116</v>
      </c>
      <c r="BQ15" s="35" t="s">
        <v>116</v>
      </c>
      <c r="BR15" s="35" t="s">
        <v>116</v>
      </c>
      <c r="BS15" s="35" t="s">
        <v>116</v>
      </c>
      <c r="BT15" s="35" t="s">
        <v>116</v>
      </c>
      <c r="BU15" s="35" t="s">
        <v>116</v>
      </c>
      <c r="BV15" s="35" t="s">
        <v>116</v>
      </c>
      <c r="BW15" s="35" t="s">
        <v>116</v>
      </c>
      <c r="BX15" s="35" t="s">
        <v>116</v>
      </c>
      <c r="BY15" s="35" t="s">
        <v>116</v>
      </c>
      <c r="BZ15" s="35" t="s">
        <v>116</v>
      </c>
      <c r="CA15" s="35" t="s">
        <v>116</v>
      </c>
      <c r="CB15" s="35" t="s">
        <v>116</v>
      </c>
    </row>
    <row r="16" spans="1:80" s="35" customFormat="1" ht="20.100000000000001" customHeight="1" x14ac:dyDescent="0.2">
      <c r="A16" s="52">
        <v>45536</v>
      </c>
      <c r="B16" s="35" t="s">
        <v>14133</v>
      </c>
      <c r="C16" s="35" t="s">
        <v>112</v>
      </c>
      <c r="D16" s="35">
        <v>20240820</v>
      </c>
      <c r="E16" s="35" t="s">
        <v>1014</v>
      </c>
      <c r="F16" s="35" t="s">
        <v>14134</v>
      </c>
      <c r="G16" s="35" t="s">
        <v>14135</v>
      </c>
      <c r="H16" s="35" t="s">
        <v>116</v>
      </c>
      <c r="I16" s="35" t="s">
        <v>1018</v>
      </c>
      <c r="J16" s="35" t="s">
        <v>116</v>
      </c>
      <c r="K16" s="35" t="s">
        <v>116</v>
      </c>
      <c r="L16" s="35" t="s">
        <v>116</v>
      </c>
      <c r="M16" s="35" t="s">
        <v>116</v>
      </c>
      <c r="N16" s="5" t="s">
        <v>4281</v>
      </c>
      <c r="O16" s="5" t="s">
        <v>1702</v>
      </c>
      <c r="P16" s="35" t="s">
        <v>112</v>
      </c>
      <c r="Q16" s="6" t="s">
        <v>122</v>
      </c>
      <c r="R16" s="35" t="s">
        <v>122</v>
      </c>
      <c r="S16" s="35" t="s">
        <v>122</v>
      </c>
      <c r="T16" s="35" t="s">
        <v>14136</v>
      </c>
      <c r="U16" s="35">
        <v>9782409023798</v>
      </c>
      <c r="V16" s="35" t="s">
        <v>124</v>
      </c>
      <c r="W16" s="35">
        <v>9782409023781</v>
      </c>
      <c r="X16" s="35" t="s">
        <v>125</v>
      </c>
      <c r="Y16" s="35" t="s">
        <v>126</v>
      </c>
      <c r="Z16" s="35" t="s">
        <v>112</v>
      </c>
      <c r="AA16" s="35">
        <v>2020</v>
      </c>
      <c r="AB16" s="35" t="s">
        <v>127</v>
      </c>
      <c r="AC16" s="35" t="s">
        <v>876</v>
      </c>
      <c r="AD16" s="35" t="s">
        <v>129</v>
      </c>
      <c r="AE16" s="35" t="s">
        <v>130</v>
      </c>
      <c r="AF16" s="35" t="s">
        <v>131</v>
      </c>
      <c r="AG16" s="35" t="s">
        <v>132</v>
      </c>
      <c r="AH16" s="35" t="s">
        <v>133</v>
      </c>
      <c r="AI16" s="35" t="s">
        <v>134</v>
      </c>
      <c r="AJ16" s="35" t="s">
        <v>135</v>
      </c>
      <c r="AK16" s="35" t="s">
        <v>136</v>
      </c>
      <c r="AL16" s="35" t="s">
        <v>137</v>
      </c>
      <c r="AM16" s="35" t="s">
        <v>138</v>
      </c>
      <c r="AN16" s="35" t="s">
        <v>139</v>
      </c>
      <c r="AO16" s="35" t="s">
        <v>140</v>
      </c>
      <c r="AP16" s="35" t="s">
        <v>141</v>
      </c>
      <c r="AQ16" s="35" t="s">
        <v>116</v>
      </c>
      <c r="AR16" s="35" t="s">
        <v>14137</v>
      </c>
      <c r="AS16" s="35" t="s">
        <v>76</v>
      </c>
      <c r="AT16" s="35" t="s">
        <v>2004</v>
      </c>
      <c r="AU16" s="35" t="s">
        <v>14138</v>
      </c>
      <c r="AV16" s="35" t="s">
        <v>14139</v>
      </c>
      <c r="AW16" s="35" t="s">
        <v>11153</v>
      </c>
      <c r="AX16" s="35" t="s">
        <v>4497</v>
      </c>
      <c r="AY16" s="35" t="s">
        <v>4498</v>
      </c>
      <c r="AZ16" s="35" t="s">
        <v>14140</v>
      </c>
      <c r="BA16" s="35" t="s">
        <v>6266</v>
      </c>
      <c r="BB16" s="35" t="s">
        <v>116</v>
      </c>
      <c r="BC16" s="35" t="s">
        <v>116</v>
      </c>
      <c r="BD16" s="35" t="s">
        <v>116</v>
      </c>
      <c r="BE16" s="35" t="s">
        <v>116</v>
      </c>
      <c r="BF16" s="35" t="s">
        <v>116</v>
      </c>
      <c r="BG16" s="35" t="s">
        <v>116</v>
      </c>
      <c r="BH16" s="35" t="s">
        <v>116</v>
      </c>
      <c r="BI16" s="35" t="s">
        <v>116</v>
      </c>
      <c r="BJ16" s="35" t="s">
        <v>116</v>
      </c>
      <c r="BK16" s="35" t="s">
        <v>116</v>
      </c>
      <c r="BL16" s="35" t="s">
        <v>116</v>
      </c>
      <c r="BM16" s="35" t="s">
        <v>116</v>
      </c>
      <c r="BN16" s="35" t="s">
        <v>116</v>
      </c>
      <c r="BO16" s="35" t="s">
        <v>116</v>
      </c>
      <c r="BP16" s="35" t="s">
        <v>116</v>
      </c>
      <c r="BQ16" s="35" t="s">
        <v>116</v>
      </c>
      <c r="BR16" s="35" t="s">
        <v>116</v>
      </c>
      <c r="BS16" s="35" t="s">
        <v>116</v>
      </c>
      <c r="BT16" s="35" t="s">
        <v>116</v>
      </c>
      <c r="BU16" s="35" t="s">
        <v>116</v>
      </c>
      <c r="BV16" s="35" t="s">
        <v>116</v>
      </c>
      <c r="BW16" s="35" t="s">
        <v>116</v>
      </c>
      <c r="BX16" s="35" t="s">
        <v>116</v>
      </c>
      <c r="BY16" s="35" t="s">
        <v>116</v>
      </c>
      <c r="BZ16" s="35" t="s">
        <v>116</v>
      </c>
      <c r="CA16" s="35" t="s">
        <v>116</v>
      </c>
      <c r="CB16" s="35" t="s">
        <v>116</v>
      </c>
    </row>
    <row r="17" spans="1:81" s="35" customFormat="1" ht="20.100000000000001" customHeight="1" x14ac:dyDescent="0.2">
      <c r="A17" s="52">
        <v>45536</v>
      </c>
      <c r="B17" s="35" t="s">
        <v>14141</v>
      </c>
      <c r="C17" s="35" t="s">
        <v>112</v>
      </c>
      <c r="D17" s="35">
        <v>20240820</v>
      </c>
      <c r="E17" s="35" t="s">
        <v>511</v>
      </c>
      <c r="F17" s="35" t="s">
        <v>14142</v>
      </c>
      <c r="G17" s="35" t="s">
        <v>4504</v>
      </c>
      <c r="H17" s="35" t="s">
        <v>116</v>
      </c>
      <c r="I17" s="35" t="s">
        <v>4505</v>
      </c>
      <c r="J17" s="35" t="s">
        <v>116</v>
      </c>
      <c r="K17" s="35" t="s">
        <v>116</v>
      </c>
      <c r="L17" s="35" t="s">
        <v>116</v>
      </c>
      <c r="M17" s="35" t="s">
        <v>116</v>
      </c>
      <c r="N17" s="5" t="s">
        <v>5190</v>
      </c>
      <c r="O17" s="5" t="s">
        <v>4692</v>
      </c>
      <c r="P17" s="35" t="s">
        <v>112</v>
      </c>
      <c r="Q17" s="6" t="s">
        <v>122</v>
      </c>
      <c r="R17" s="7" t="s">
        <v>122</v>
      </c>
      <c r="S17" s="7" t="s">
        <v>122</v>
      </c>
      <c r="T17" s="36" t="s">
        <v>14143</v>
      </c>
      <c r="U17" s="36">
        <v>9782409018275</v>
      </c>
      <c r="V17" s="35" t="s">
        <v>124</v>
      </c>
      <c r="W17" s="35">
        <v>9782409017896</v>
      </c>
      <c r="X17" s="35" t="s">
        <v>125</v>
      </c>
      <c r="Y17" s="35" t="s">
        <v>126</v>
      </c>
      <c r="Z17" s="35" t="s">
        <v>112</v>
      </c>
      <c r="AA17" s="35">
        <v>2019</v>
      </c>
      <c r="AB17" s="35" t="s">
        <v>127</v>
      </c>
      <c r="AC17" s="35" t="s">
        <v>152</v>
      </c>
      <c r="AD17" s="35" t="s">
        <v>129</v>
      </c>
      <c r="AE17" s="35" t="s">
        <v>130</v>
      </c>
      <c r="AF17" s="35" t="s">
        <v>131</v>
      </c>
      <c r="AG17" s="35" t="s">
        <v>132</v>
      </c>
      <c r="AH17" s="35" t="s">
        <v>133</v>
      </c>
      <c r="AI17" s="35" t="s">
        <v>134</v>
      </c>
      <c r="AJ17" s="35" t="s">
        <v>135</v>
      </c>
      <c r="AK17" s="35" t="s">
        <v>136</v>
      </c>
      <c r="AL17" s="35" t="s">
        <v>137</v>
      </c>
      <c r="AM17" s="35" t="s">
        <v>138</v>
      </c>
      <c r="AN17" s="35" t="s">
        <v>139</v>
      </c>
      <c r="AO17" s="35" t="s">
        <v>140</v>
      </c>
      <c r="AP17" s="35" t="s">
        <v>141</v>
      </c>
      <c r="AQ17" s="35" t="s">
        <v>116</v>
      </c>
      <c r="AR17" s="35" t="s">
        <v>14144</v>
      </c>
      <c r="AS17" s="35" t="s">
        <v>76</v>
      </c>
      <c r="AT17" s="35" t="s">
        <v>519</v>
      </c>
      <c r="AU17" s="35" t="s">
        <v>520</v>
      </c>
      <c r="AV17" s="35" t="s">
        <v>14145</v>
      </c>
      <c r="AW17" s="35" t="s">
        <v>181</v>
      </c>
      <c r="AX17" s="35" t="s">
        <v>522</v>
      </c>
      <c r="AY17" s="35" t="s">
        <v>3137</v>
      </c>
      <c r="AZ17" s="35" t="s">
        <v>523</v>
      </c>
      <c r="BA17" s="35" t="s">
        <v>524</v>
      </c>
      <c r="BB17" s="35" t="s">
        <v>525</v>
      </c>
      <c r="BC17" s="35" t="s">
        <v>116</v>
      </c>
      <c r="BD17" s="35" t="s">
        <v>116</v>
      </c>
      <c r="BE17" s="35" t="s">
        <v>116</v>
      </c>
      <c r="BF17" s="35" t="s">
        <v>116</v>
      </c>
      <c r="BG17" s="35" t="s">
        <v>116</v>
      </c>
      <c r="BH17" s="35" t="s">
        <v>116</v>
      </c>
      <c r="BI17" s="35" t="s">
        <v>116</v>
      </c>
      <c r="BJ17" s="35" t="s">
        <v>116</v>
      </c>
      <c r="BK17" s="35" t="s">
        <v>116</v>
      </c>
      <c r="BL17" s="35" t="s">
        <v>116</v>
      </c>
      <c r="BM17" s="35" t="s">
        <v>116</v>
      </c>
      <c r="BN17" s="35" t="s">
        <v>116</v>
      </c>
      <c r="BO17" s="35" t="s">
        <v>116</v>
      </c>
      <c r="BP17" s="35" t="s">
        <v>116</v>
      </c>
      <c r="BQ17" s="35" t="s">
        <v>116</v>
      </c>
      <c r="BR17" s="35" t="s">
        <v>116</v>
      </c>
      <c r="BS17" s="35" t="s">
        <v>116</v>
      </c>
      <c r="BT17" s="35" t="s">
        <v>116</v>
      </c>
      <c r="BU17" s="35" t="s">
        <v>116</v>
      </c>
      <c r="BV17" s="35" t="s">
        <v>116</v>
      </c>
      <c r="BW17" s="35" t="s">
        <v>116</v>
      </c>
      <c r="BX17" s="35" t="s">
        <v>116</v>
      </c>
      <c r="BY17" s="35" t="s">
        <v>116</v>
      </c>
      <c r="BZ17" s="35" t="s">
        <v>116</v>
      </c>
      <c r="CA17" s="35" t="s">
        <v>116</v>
      </c>
      <c r="CB17" s="35" t="s">
        <v>116</v>
      </c>
    </row>
    <row r="18" spans="1:81" s="35" customFormat="1" ht="19.5" customHeight="1" x14ac:dyDescent="0.2">
      <c r="A18" s="52">
        <v>45536</v>
      </c>
      <c r="B18" s="35" t="s">
        <v>14146</v>
      </c>
      <c r="C18" s="35" t="s">
        <v>112</v>
      </c>
      <c r="D18" s="35">
        <v>20240820</v>
      </c>
      <c r="E18" s="35" t="s">
        <v>495</v>
      </c>
      <c r="F18" s="35" t="s">
        <v>14147</v>
      </c>
      <c r="G18" s="35" t="s">
        <v>497</v>
      </c>
      <c r="H18" s="35" t="s">
        <v>116</v>
      </c>
      <c r="I18" s="35" t="s">
        <v>498</v>
      </c>
      <c r="J18" s="35" t="s">
        <v>499</v>
      </c>
      <c r="K18" s="35" t="s">
        <v>500</v>
      </c>
      <c r="L18" s="35" t="s">
        <v>116</v>
      </c>
      <c r="M18" s="35" t="s">
        <v>116</v>
      </c>
      <c r="N18" s="5" t="s">
        <v>2638</v>
      </c>
      <c r="O18" s="35" t="s">
        <v>6981</v>
      </c>
      <c r="P18" s="35" t="s">
        <v>112</v>
      </c>
      <c r="Q18" s="7" t="s">
        <v>122</v>
      </c>
      <c r="R18" s="35" t="s">
        <v>122</v>
      </c>
      <c r="S18" s="35" t="s">
        <v>122</v>
      </c>
      <c r="T18" s="35" t="s">
        <v>14148</v>
      </c>
      <c r="U18" s="35">
        <v>9782409036101</v>
      </c>
      <c r="V18" s="35" t="s">
        <v>124</v>
      </c>
      <c r="W18" s="35">
        <v>9782409036095</v>
      </c>
      <c r="X18" s="35" t="s">
        <v>125</v>
      </c>
      <c r="Y18" s="35" t="s">
        <v>126</v>
      </c>
      <c r="Z18" s="35" t="s">
        <v>112</v>
      </c>
      <c r="AA18" s="35">
        <v>2022</v>
      </c>
      <c r="AB18" s="35" t="s">
        <v>127</v>
      </c>
      <c r="AC18" s="35" t="s">
        <v>1456</v>
      </c>
      <c r="AD18" s="35" t="s">
        <v>129</v>
      </c>
      <c r="AE18" s="35" t="s">
        <v>130</v>
      </c>
      <c r="AF18" s="35" t="s">
        <v>131</v>
      </c>
      <c r="AG18" s="35" t="s">
        <v>132</v>
      </c>
      <c r="AH18" s="35" t="s">
        <v>133</v>
      </c>
      <c r="AI18" s="35" t="s">
        <v>134</v>
      </c>
      <c r="AJ18" s="35" t="s">
        <v>135</v>
      </c>
      <c r="AK18" s="35" t="s">
        <v>136</v>
      </c>
      <c r="AL18" s="35" t="s">
        <v>137</v>
      </c>
      <c r="AM18" s="35" t="s">
        <v>138</v>
      </c>
      <c r="AN18" s="35" t="s">
        <v>139</v>
      </c>
      <c r="AO18" s="35" t="s">
        <v>140</v>
      </c>
      <c r="AP18" s="35" t="s">
        <v>141</v>
      </c>
      <c r="AQ18" s="35" t="s">
        <v>116</v>
      </c>
      <c r="AR18" s="35" t="s">
        <v>14149</v>
      </c>
      <c r="AS18" s="35" t="s">
        <v>76</v>
      </c>
      <c r="AT18" s="35" t="s">
        <v>504</v>
      </c>
      <c r="AU18" s="35" t="s">
        <v>505</v>
      </c>
      <c r="AV18" s="35" t="s">
        <v>506</v>
      </c>
      <c r="AW18" s="35" t="s">
        <v>507</v>
      </c>
      <c r="AX18" s="35" t="s">
        <v>508</v>
      </c>
      <c r="AY18" s="35" t="s">
        <v>509</v>
      </c>
      <c r="AZ18" s="35" t="s">
        <v>116</v>
      </c>
      <c r="BA18" s="35" t="s">
        <v>116</v>
      </c>
      <c r="BB18" s="35" t="s">
        <v>116</v>
      </c>
      <c r="BC18" s="35" t="s">
        <v>116</v>
      </c>
      <c r="BD18" s="35" t="s">
        <v>116</v>
      </c>
      <c r="BE18" s="35" t="s">
        <v>116</v>
      </c>
      <c r="BF18" s="35" t="s">
        <v>116</v>
      </c>
      <c r="BG18" s="35" t="s">
        <v>116</v>
      </c>
      <c r="BH18" s="35" t="s">
        <v>116</v>
      </c>
      <c r="BI18" s="35" t="s">
        <v>116</v>
      </c>
      <c r="BJ18" s="35" t="s">
        <v>116</v>
      </c>
      <c r="BK18" s="35" t="s">
        <v>116</v>
      </c>
      <c r="BL18" s="35" t="s">
        <v>116</v>
      </c>
      <c r="BM18" s="35" t="s">
        <v>116</v>
      </c>
      <c r="BN18" s="35" t="s">
        <v>116</v>
      </c>
      <c r="BO18" s="35" t="s">
        <v>116</v>
      </c>
      <c r="BP18" s="35" t="s">
        <v>116</v>
      </c>
      <c r="BQ18" s="35" t="s">
        <v>116</v>
      </c>
      <c r="BR18" s="35" t="s">
        <v>116</v>
      </c>
      <c r="BS18" s="35" t="s">
        <v>116</v>
      </c>
      <c r="BT18" s="35" t="s">
        <v>116</v>
      </c>
      <c r="BU18" s="35" t="s">
        <v>116</v>
      </c>
      <c r="BV18" s="35" t="s">
        <v>116</v>
      </c>
      <c r="BW18" s="35" t="s">
        <v>116</v>
      </c>
      <c r="BX18" s="35" t="s">
        <v>116</v>
      </c>
      <c r="BY18" s="35" t="s">
        <v>116</v>
      </c>
      <c r="BZ18" s="35" t="s">
        <v>116</v>
      </c>
      <c r="CA18" s="35" t="s">
        <v>116</v>
      </c>
      <c r="CB18" s="35" t="s">
        <v>116</v>
      </c>
    </row>
    <row r="19" spans="1:81" s="35" customFormat="1" ht="20.100000000000001" customHeight="1" x14ac:dyDescent="0.2">
      <c r="A19" s="52">
        <v>45505</v>
      </c>
      <c r="B19" s="35" t="s">
        <v>14150</v>
      </c>
      <c r="C19" s="35" t="s">
        <v>112</v>
      </c>
      <c r="D19" s="35">
        <v>20240820</v>
      </c>
      <c r="E19" s="35" t="s">
        <v>527</v>
      </c>
      <c r="F19" s="35" t="s">
        <v>14151</v>
      </c>
      <c r="G19" s="35" t="s">
        <v>529</v>
      </c>
      <c r="H19" s="35" t="s">
        <v>116</v>
      </c>
      <c r="I19" s="35" t="s">
        <v>530</v>
      </c>
      <c r="J19" s="35" t="s">
        <v>116</v>
      </c>
      <c r="K19" s="35" t="s">
        <v>116</v>
      </c>
      <c r="L19" s="35" t="s">
        <v>116</v>
      </c>
      <c r="M19" s="35" t="s">
        <v>116</v>
      </c>
      <c r="N19" s="5" t="s">
        <v>2711</v>
      </c>
      <c r="O19" s="5" t="s">
        <v>5236</v>
      </c>
      <c r="P19" s="35" t="s">
        <v>112</v>
      </c>
      <c r="Q19" s="6" t="s">
        <v>122</v>
      </c>
      <c r="R19" s="7" t="s">
        <v>122</v>
      </c>
      <c r="S19" s="7" t="s">
        <v>122</v>
      </c>
      <c r="T19" s="36" t="s">
        <v>14152</v>
      </c>
      <c r="U19" s="36">
        <v>9782409036361</v>
      </c>
      <c r="V19" s="35" t="s">
        <v>124</v>
      </c>
      <c r="W19" s="35">
        <v>9782409036354</v>
      </c>
      <c r="X19" s="35" t="s">
        <v>125</v>
      </c>
      <c r="Y19" s="35" t="s">
        <v>126</v>
      </c>
      <c r="Z19" s="35" t="s">
        <v>112</v>
      </c>
      <c r="AA19" s="35">
        <v>2022</v>
      </c>
      <c r="AB19" s="35" t="s">
        <v>127</v>
      </c>
      <c r="AC19" s="35" t="s">
        <v>128</v>
      </c>
      <c r="AD19" s="35" t="s">
        <v>129</v>
      </c>
      <c r="AE19" s="35" t="s">
        <v>130</v>
      </c>
      <c r="AF19" s="35" t="s">
        <v>131</v>
      </c>
      <c r="AG19" s="35" t="s">
        <v>132</v>
      </c>
      <c r="AH19" s="35" t="s">
        <v>133</v>
      </c>
      <c r="AI19" s="35" t="s">
        <v>134</v>
      </c>
      <c r="AJ19" s="35" t="s">
        <v>135</v>
      </c>
      <c r="AK19" s="35" t="s">
        <v>136</v>
      </c>
      <c r="AL19" s="35" t="s">
        <v>137</v>
      </c>
      <c r="AM19" s="35" t="s">
        <v>138</v>
      </c>
      <c r="AN19" s="35" t="s">
        <v>139</v>
      </c>
      <c r="AO19" s="35" t="s">
        <v>140</v>
      </c>
      <c r="AP19" s="35" t="s">
        <v>141</v>
      </c>
      <c r="AQ19" s="35" t="s">
        <v>116</v>
      </c>
      <c r="AR19" s="35" t="s">
        <v>14153</v>
      </c>
      <c r="AS19" s="35" t="s">
        <v>76</v>
      </c>
      <c r="AT19" s="35" t="s">
        <v>535</v>
      </c>
      <c r="AU19" s="35" t="s">
        <v>536</v>
      </c>
      <c r="AV19" s="35" t="s">
        <v>537</v>
      </c>
      <c r="AW19" s="35" t="s">
        <v>538</v>
      </c>
      <c r="AX19" s="35" t="s">
        <v>539</v>
      </c>
      <c r="AY19" s="35" t="s">
        <v>540</v>
      </c>
      <c r="AZ19" s="35" t="s">
        <v>541</v>
      </c>
      <c r="BA19" s="35" t="s">
        <v>542</v>
      </c>
      <c r="BB19" s="35" t="s">
        <v>543</v>
      </c>
      <c r="BC19" s="35" t="s">
        <v>544</v>
      </c>
      <c r="BD19" s="35" t="s">
        <v>545</v>
      </c>
      <c r="BE19" s="35" t="s">
        <v>116</v>
      </c>
      <c r="BF19" s="35" t="s">
        <v>116</v>
      </c>
      <c r="BG19" s="35" t="s">
        <v>116</v>
      </c>
      <c r="BH19" s="35" t="s">
        <v>116</v>
      </c>
      <c r="BI19" s="35" t="s">
        <v>116</v>
      </c>
      <c r="BJ19" s="35" t="s">
        <v>116</v>
      </c>
      <c r="BK19" s="35" t="s">
        <v>116</v>
      </c>
      <c r="BL19" s="35" t="s">
        <v>116</v>
      </c>
      <c r="BM19" s="35" t="s">
        <v>116</v>
      </c>
      <c r="BN19" s="35" t="s">
        <v>116</v>
      </c>
      <c r="BO19" s="35" t="s">
        <v>116</v>
      </c>
      <c r="BP19" s="35" t="s">
        <v>116</v>
      </c>
      <c r="BQ19" s="35" t="s">
        <v>116</v>
      </c>
      <c r="BR19" s="35" t="s">
        <v>116</v>
      </c>
      <c r="BS19" s="35" t="s">
        <v>116</v>
      </c>
      <c r="BT19" s="35" t="s">
        <v>116</v>
      </c>
      <c r="BU19" s="35" t="s">
        <v>116</v>
      </c>
      <c r="BV19" s="35" t="s">
        <v>116</v>
      </c>
      <c r="BW19" s="35" t="s">
        <v>116</v>
      </c>
      <c r="BX19" s="35" t="s">
        <v>116</v>
      </c>
      <c r="BY19" s="35" t="s">
        <v>116</v>
      </c>
      <c r="BZ19" s="35" t="s">
        <v>116</v>
      </c>
      <c r="CA19" s="35" t="s">
        <v>116</v>
      </c>
      <c r="CB19" s="35" t="s">
        <v>116</v>
      </c>
    </row>
    <row r="20" spans="1:81" s="35" customFormat="1" ht="20.100000000000001" customHeight="1" x14ac:dyDescent="0.2">
      <c r="A20" s="52">
        <v>45474</v>
      </c>
      <c r="B20" s="35" t="s">
        <v>14154</v>
      </c>
      <c r="C20" s="35" t="s">
        <v>112</v>
      </c>
      <c r="D20" s="35">
        <v>20240620</v>
      </c>
      <c r="E20" s="35" t="s">
        <v>14155</v>
      </c>
      <c r="F20" s="35" t="s">
        <v>14156</v>
      </c>
      <c r="G20" s="35" t="s">
        <v>3890</v>
      </c>
      <c r="H20" s="35" t="s">
        <v>116</v>
      </c>
      <c r="I20" s="35" t="s">
        <v>381</v>
      </c>
      <c r="J20" s="35" t="s">
        <v>116</v>
      </c>
      <c r="K20" s="35" t="s">
        <v>116</v>
      </c>
      <c r="L20" s="35" t="s">
        <v>116</v>
      </c>
      <c r="M20" s="35" t="s">
        <v>116</v>
      </c>
      <c r="N20" s="5" t="s">
        <v>5235</v>
      </c>
      <c r="O20" s="5" t="s">
        <v>5773</v>
      </c>
      <c r="P20" s="35" t="s">
        <v>112</v>
      </c>
      <c r="Q20" s="6" t="s">
        <v>122</v>
      </c>
      <c r="R20" s="7" t="s">
        <v>122</v>
      </c>
      <c r="S20" s="7" t="s">
        <v>122</v>
      </c>
      <c r="T20" s="36" t="s">
        <v>14157</v>
      </c>
      <c r="U20" s="36">
        <v>9782409018992</v>
      </c>
      <c r="V20" s="35" t="s">
        <v>124</v>
      </c>
      <c r="W20" s="35">
        <v>9782409018978</v>
      </c>
      <c r="X20" s="35" t="s">
        <v>125</v>
      </c>
      <c r="Y20" s="35" t="s">
        <v>126</v>
      </c>
      <c r="Z20" s="35" t="s">
        <v>112</v>
      </c>
      <c r="AA20" s="35">
        <v>2019</v>
      </c>
      <c r="AB20" s="35" t="s">
        <v>127</v>
      </c>
      <c r="AC20" s="35" t="s">
        <v>385</v>
      </c>
      <c r="AD20" s="35" t="s">
        <v>129</v>
      </c>
      <c r="AE20" s="35" t="s">
        <v>130</v>
      </c>
      <c r="AF20" s="35" t="s">
        <v>131</v>
      </c>
      <c r="AG20" s="35" t="s">
        <v>132</v>
      </c>
      <c r="AH20" s="35" t="s">
        <v>133</v>
      </c>
      <c r="AI20" s="35" t="s">
        <v>134</v>
      </c>
      <c r="AJ20" s="35" t="s">
        <v>135</v>
      </c>
      <c r="AK20" s="35" t="s">
        <v>136</v>
      </c>
      <c r="AL20" s="35" t="s">
        <v>137</v>
      </c>
      <c r="AM20" s="35" t="s">
        <v>138</v>
      </c>
      <c r="AN20" s="35" t="s">
        <v>139</v>
      </c>
      <c r="AO20" s="35" t="s">
        <v>140</v>
      </c>
      <c r="AP20" s="35" t="s">
        <v>141</v>
      </c>
      <c r="AQ20" s="35" t="s">
        <v>116</v>
      </c>
      <c r="AR20" s="35" t="s">
        <v>14158</v>
      </c>
      <c r="AS20" s="35" t="s">
        <v>76</v>
      </c>
      <c r="AT20" s="35" t="s">
        <v>12680</v>
      </c>
      <c r="AU20" s="35" t="s">
        <v>2004</v>
      </c>
      <c r="AV20" s="35" t="s">
        <v>2004</v>
      </c>
      <c r="AW20" s="35" t="s">
        <v>12681</v>
      </c>
      <c r="AX20" s="35" t="s">
        <v>4681</v>
      </c>
      <c r="AY20" s="35" t="s">
        <v>2195</v>
      </c>
      <c r="AZ20" s="35" t="s">
        <v>12682</v>
      </c>
      <c r="BA20" s="35" t="s">
        <v>12683</v>
      </c>
      <c r="BB20" s="35" t="s">
        <v>14159</v>
      </c>
      <c r="BC20" s="35" t="s">
        <v>12684</v>
      </c>
      <c r="BD20" s="35" t="s">
        <v>12685</v>
      </c>
      <c r="BE20" s="35" t="s">
        <v>14160</v>
      </c>
      <c r="BF20" s="35" t="s">
        <v>4026</v>
      </c>
      <c r="BG20" s="35" t="s">
        <v>12686</v>
      </c>
      <c r="BH20" s="35" t="s">
        <v>4197</v>
      </c>
      <c r="BI20" s="35" t="s">
        <v>12687</v>
      </c>
      <c r="BJ20" s="35" t="s">
        <v>9980</v>
      </c>
      <c r="BK20" s="35" t="s">
        <v>12688</v>
      </c>
      <c r="BL20" s="35" t="s">
        <v>12689</v>
      </c>
      <c r="BM20" s="35" t="s">
        <v>12690</v>
      </c>
      <c r="BN20" s="35" t="s">
        <v>12691</v>
      </c>
      <c r="BO20" s="35" t="s">
        <v>4029</v>
      </c>
      <c r="BP20" s="35" t="s">
        <v>14161</v>
      </c>
      <c r="BQ20" s="35" t="s">
        <v>6261</v>
      </c>
      <c r="BR20" s="35" t="s">
        <v>6262</v>
      </c>
      <c r="BS20" s="35" t="s">
        <v>12692</v>
      </c>
      <c r="BT20" s="35" t="s">
        <v>12693</v>
      </c>
      <c r="BU20" s="35" t="s">
        <v>13274</v>
      </c>
      <c r="BV20" s="35" t="s">
        <v>13275</v>
      </c>
      <c r="BW20" s="35" t="s">
        <v>116</v>
      </c>
      <c r="BX20" s="35" t="s">
        <v>116</v>
      </c>
      <c r="BY20" s="35" t="s">
        <v>116</v>
      </c>
      <c r="BZ20" s="35" t="s">
        <v>116</v>
      </c>
      <c r="CA20" s="35" t="s">
        <v>116</v>
      </c>
      <c r="CB20" s="35" t="s">
        <v>116</v>
      </c>
    </row>
    <row r="21" spans="1:81" s="35" customFormat="1" ht="20.100000000000001" customHeight="1" x14ac:dyDescent="0.2">
      <c r="A21" s="52">
        <v>45474</v>
      </c>
      <c r="B21" s="35" t="s">
        <v>14162</v>
      </c>
      <c r="C21" s="35" t="s">
        <v>112</v>
      </c>
      <c r="D21" s="35">
        <v>20240620</v>
      </c>
      <c r="E21" s="35" t="s">
        <v>7177</v>
      </c>
      <c r="F21" s="35" t="s">
        <v>14163</v>
      </c>
      <c r="G21" s="35" t="s">
        <v>572</v>
      </c>
      <c r="H21" s="35" t="s">
        <v>116</v>
      </c>
      <c r="I21" s="35" t="s">
        <v>573</v>
      </c>
      <c r="J21" s="35" t="s">
        <v>116</v>
      </c>
      <c r="K21" s="35" t="s">
        <v>116</v>
      </c>
      <c r="L21" s="35" t="s">
        <v>116</v>
      </c>
      <c r="M21" s="35" t="s">
        <v>116</v>
      </c>
      <c r="N21" s="5" t="s">
        <v>5136</v>
      </c>
      <c r="O21" s="5" t="s">
        <v>4373</v>
      </c>
      <c r="P21" s="35" t="s">
        <v>112</v>
      </c>
      <c r="Q21" s="6" t="s">
        <v>122</v>
      </c>
      <c r="R21" s="7" t="s">
        <v>122</v>
      </c>
      <c r="S21" s="7" t="s">
        <v>122</v>
      </c>
      <c r="T21" s="36" t="s">
        <v>14164</v>
      </c>
      <c r="U21" s="36">
        <v>9782409018817</v>
      </c>
      <c r="V21" s="35" t="s">
        <v>124</v>
      </c>
      <c r="W21" s="35">
        <v>9782409018510</v>
      </c>
      <c r="X21" s="35" t="s">
        <v>125</v>
      </c>
      <c r="Y21" s="35" t="s">
        <v>126</v>
      </c>
      <c r="Z21" s="35" t="s">
        <v>112</v>
      </c>
      <c r="AA21" s="35">
        <v>2019</v>
      </c>
      <c r="AB21" s="35" t="s">
        <v>127</v>
      </c>
      <c r="AC21" s="35" t="s">
        <v>385</v>
      </c>
      <c r="AD21" s="35" t="s">
        <v>129</v>
      </c>
      <c r="AE21" s="35" t="s">
        <v>130</v>
      </c>
      <c r="AF21" s="35" t="s">
        <v>131</v>
      </c>
      <c r="AG21" s="35" t="s">
        <v>132</v>
      </c>
      <c r="AH21" s="35" t="s">
        <v>133</v>
      </c>
      <c r="AI21" s="35" t="s">
        <v>134</v>
      </c>
      <c r="AJ21" s="35" t="s">
        <v>135</v>
      </c>
      <c r="AK21" s="35" t="s">
        <v>136</v>
      </c>
      <c r="AL21" s="35" t="s">
        <v>137</v>
      </c>
      <c r="AM21" s="35" t="s">
        <v>138</v>
      </c>
      <c r="AN21" s="35" t="s">
        <v>139</v>
      </c>
      <c r="AO21" s="35" t="s">
        <v>140</v>
      </c>
      <c r="AP21" s="35" t="s">
        <v>141</v>
      </c>
      <c r="AQ21" s="35" t="s">
        <v>116</v>
      </c>
      <c r="AR21" s="35" t="s">
        <v>14165</v>
      </c>
      <c r="AS21" s="35" t="s">
        <v>76</v>
      </c>
      <c r="AT21" s="35" t="s">
        <v>7181</v>
      </c>
      <c r="AU21" s="35" t="s">
        <v>3411</v>
      </c>
      <c r="AV21" s="35" t="s">
        <v>680</v>
      </c>
      <c r="AW21" s="35" t="s">
        <v>1868</v>
      </c>
      <c r="AX21" s="35" t="s">
        <v>3413</v>
      </c>
      <c r="AY21" s="35" t="s">
        <v>683</v>
      </c>
      <c r="AZ21" s="35" t="s">
        <v>7182</v>
      </c>
      <c r="BA21" s="35" t="s">
        <v>14166</v>
      </c>
      <c r="BB21" s="35" t="s">
        <v>6159</v>
      </c>
      <c r="BC21" s="35" t="s">
        <v>3234</v>
      </c>
      <c r="BD21" s="35" t="s">
        <v>4199</v>
      </c>
      <c r="BE21" s="35" t="s">
        <v>7184</v>
      </c>
      <c r="BF21" s="35" t="s">
        <v>4839</v>
      </c>
      <c r="BG21" s="35" t="s">
        <v>7185</v>
      </c>
      <c r="BH21" s="35" t="s">
        <v>7186</v>
      </c>
      <c r="BI21" s="35" t="s">
        <v>116</v>
      </c>
      <c r="BJ21" s="35" t="s">
        <v>116</v>
      </c>
      <c r="BK21" s="35" t="s">
        <v>116</v>
      </c>
      <c r="BL21" s="35" t="s">
        <v>116</v>
      </c>
      <c r="BM21" s="35" t="s">
        <v>116</v>
      </c>
      <c r="BN21" s="35" t="s">
        <v>116</v>
      </c>
      <c r="BO21" s="35" t="s">
        <v>116</v>
      </c>
      <c r="BP21" s="35" t="s">
        <v>116</v>
      </c>
      <c r="BQ21" s="35" t="s">
        <v>116</v>
      </c>
      <c r="BR21" s="35" t="s">
        <v>116</v>
      </c>
      <c r="BS21" s="35" t="s">
        <v>116</v>
      </c>
      <c r="BT21" s="35" t="s">
        <v>116</v>
      </c>
      <c r="BU21" s="35" t="s">
        <v>116</v>
      </c>
      <c r="BV21" s="35" t="s">
        <v>116</v>
      </c>
      <c r="BW21" s="35" t="s">
        <v>116</v>
      </c>
      <c r="BX21" s="35" t="s">
        <v>116</v>
      </c>
      <c r="BY21" s="35" t="s">
        <v>116</v>
      </c>
      <c r="BZ21" s="35" t="s">
        <v>116</v>
      </c>
      <c r="CA21" s="35" t="s">
        <v>116</v>
      </c>
      <c r="CB21" s="35" t="s">
        <v>116</v>
      </c>
    </row>
    <row r="22" spans="1:81" s="35" customFormat="1" ht="19.5" customHeight="1" x14ac:dyDescent="0.2">
      <c r="A22" s="52">
        <v>45474</v>
      </c>
      <c r="B22" s="35" t="s">
        <v>14167</v>
      </c>
      <c r="C22" s="35" t="s">
        <v>112</v>
      </c>
      <c r="D22" s="35">
        <v>20240620</v>
      </c>
      <c r="E22" s="35" t="s">
        <v>991</v>
      </c>
      <c r="F22" s="35" t="s">
        <v>14168</v>
      </c>
      <c r="G22" s="35" t="s">
        <v>993</v>
      </c>
      <c r="H22" s="35" t="s">
        <v>116</v>
      </c>
      <c r="I22" s="35" t="s">
        <v>994</v>
      </c>
      <c r="J22" s="35" t="s">
        <v>116</v>
      </c>
      <c r="K22" s="35" t="s">
        <v>116</v>
      </c>
      <c r="L22" s="35" t="s">
        <v>116</v>
      </c>
      <c r="M22" s="35" t="s">
        <v>116</v>
      </c>
      <c r="N22" s="5" t="s">
        <v>2592</v>
      </c>
      <c r="O22" s="35" t="s">
        <v>14169</v>
      </c>
      <c r="P22" s="35" t="s">
        <v>112</v>
      </c>
      <c r="Q22" s="7" t="s">
        <v>122</v>
      </c>
      <c r="R22" s="35" t="s">
        <v>122</v>
      </c>
      <c r="S22" s="35" t="s">
        <v>122</v>
      </c>
      <c r="T22" s="35" t="s">
        <v>14170</v>
      </c>
      <c r="U22" s="35">
        <v>9782409037177</v>
      </c>
      <c r="V22" s="35" t="s">
        <v>124</v>
      </c>
      <c r="W22" s="35">
        <v>9782409037160</v>
      </c>
      <c r="X22" s="35" t="s">
        <v>125</v>
      </c>
      <c r="Y22" s="35" t="s">
        <v>126</v>
      </c>
      <c r="Z22" s="35" t="s">
        <v>112</v>
      </c>
      <c r="AA22" s="35">
        <v>2022</v>
      </c>
      <c r="AB22" s="35" t="s">
        <v>127</v>
      </c>
      <c r="AC22" s="35" t="s">
        <v>1456</v>
      </c>
      <c r="AD22" s="35" t="s">
        <v>129</v>
      </c>
      <c r="AE22" s="35" t="s">
        <v>130</v>
      </c>
      <c r="AF22" s="35" t="s">
        <v>131</v>
      </c>
      <c r="AG22" s="35" t="s">
        <v>132</v>
      </c>
      <c r="AH22" s="35" t="s">
        <v>133</v>
      </c>
      <c r="AI22" s="35" t="s">
        <v>134</v>
      </c>
      <c r="AJ22" s="35" t="s">
        <v>135</v>
      </c>
      <c r="AK22" s="35" t="s">
        <v>136</v>
      </c>
      <c r="AL22" s="35" t="s">
        <v>137</v>
      </c>
      <c r="AM22" s="35" t="s">
        <v>138</v>
      </c>
      <c r="AN22" s="35" t="s">
        <v>139</v>
      </c>
      <c r="AO22" s="35" t="s">
        <v>140</v>
      </c>
      <c r="AP22" s="35" t="s">
        <v>141</v>
      </c>
      <c r="AQ22" s="35" t="s">
        <v>116</v>
      </c>
      <c r="AR22" s="35" t="s">
        <v>14171</v>
      </c>
      <c r="AS22" s="35" t="s">
        <v>76</v>
      </c>
      <c r="AT22" s="35" t="s">
        <v>997</v>
      </c>
      <c r="AU22" s="35" t="s">
        <v>998</v>
      </c>
      <c r="AV22" s="35" t="s">
        <v>999</v>
      </c>
      <c r="AW22" s="35" t="s">
        <v>1000</v>
      </c>
      <c r="AX22" s="35" t="s">
        <v>1001</v>
      </c>
      <c r="AY22" s="35" t="s">
        <v>1002</v>
      </c>
      <c r="AZ22" s="35" t="s">
        <v>1003</v>
      </c>
      <c r="BA22" s="35" t="s">
        <v>1004</v>
      </c>
      <c r="BB22" s="35" t="s">
        <v>1005</v>
      </c>
      <c r="BC22" s="35" t="s">
        <v>1006</v>
      </c>
      <c r="BD22" s="35" t="s">
        <v>1007</v>
      </c>
      <c r="BE22" s="35" t="s">
        <v>755</v>
      </c>
      <c r="BF22" s="35" t="s">
        <v>1008</v>
      </c>
      <c r="BG22" s="35" t="s">
        <v>1009</v>
      </c>
      <c r="BH22" s="35" t="s">
        <v>1010</v>
      </c>
      <c r="BI22" s="35" t="s">
        <v>1011</v>
      </c>
      <c r="BJ22" s="35" t="s">
        <v>1012</v>
      </c>
      <c r="BK22" s="35" t="s">
        <v>116</v>
      </c>
      <c r="BL22" s="35" t="s">
        <v>116</v>
      </c>
      <c r="BM22" s="35" t="s">
        <v>116</v>
      </c>
      <c r="BN22" s="35" t="s">
        <v>116</v>
      </c>
      <c r="BO22" s="35" t="s">
        <v>116</v>
      </c>
      <c r="BP22" s="35" t="s">
        <v>116</v>
      </c>
      <c r="BQ22" s="35" t="s">
        <v>116</v>
      </c>
      <c r="BR22" s="35" t="s">
        <v>116</v>
      </c>
      <c r="BS22" s="35" t="s">
        <v>116</v>
      </c>
      <c r="BT22" s="35" t="s">
        <v>116</v>
      </c>
      <c r="BU22" s="35" t="s">
        <v>116</v>
      </c>
      <c r="BV22" s="35" t="s">
        <v>116</v>
      </c>
      <c r="BW22" s="35" t="s">
        <v>116</v>
      </c>
      <c r="BX22" s="35" t="s">
        <v>116</v>
      </c>
      <c r="BY22" s="35" t="s">
        <v>116</v>
      </c>
      <c r="BZ22" s="35" t="s">
        <v>116</v>
      </c>
      <c r="CA22" s="35" t="s">
        <v>116</v>
      </c>
      <c r="CB22" s="35" t="s">
        <v>116</v>
      </c>
    </row>
    <row r="23" spans="1:81" s="35" customFormat="1" ht="20.100000000000001" customHeight="1" x14ac:dyDescent="0.2">
      <c r="A23" s="52">
        <v>45444</v>
      </c>
      <c r="B23" s="35" t="s">
        <v>14172</v>
      </c>
      <c r="C23" s="35" t="s">
        <v>112</v>
      </c>
      <c r="D23" s="35">
        <v>20240520</v>
      </c>
      <c r="E23" s="35" t="s">
        <v>14173</v>
      </c>
      <c r="F23" s="35" t="s">
        <v>953</v>
      </c>
      <c r="G23" s="35" t="s">
        <v>358</v>
      </c>
      <c r="H23" s="35" t="s">
        <v>116</v>
      </c>
      <c r="I23" s="35" t="s">
        <v>359</v>
      </c>
      <c r="J23" s="35" t="s">
        <v>116</v>
      </c>
      <c r="K23" s="35" t="s">
        <v>116</v>
      </c>
      <c r="L23" s="35" t="s">
        <v>116</v>
      </c>
      <c r="M23" s="35" t="s">
        <v>116</v>
      </c>
      <c r="N23" s="5" t="s">
        <v>6423</v>
      </c>
      <c r="O23" s="5" t="s">
        <v>2896</v>
      </c>
      <c r="P23" s="35" t="s">
        <v>112</v>
      </c>
      <c r="Q23" s="6" t="s">
        <v>122</v>
      </c>
      <c r="R23" s="7" t="s">
        <v>122</v>
      </c>
      <c r="S23" s="7" t="s">
        <v>122</v>
      </c>
      <c r="T23" s="36" t="s">
        <v>14174</v>
      </c>
      <c r="U23" s="36">
        <v>9782409009969</v>
      </c>
      <c r="V23" s="35" t="s">
        <v>124</v>
      </c>
      <c r="W23" s="35">
        <v>9782409008917</v>
      </c>
      <c r="X23" s="35" t="s">
        <v>125</v>
      </c>
      <c r="Y23" s="35" t="s">
        <v>126</v>
      </c>
      <c r="Z23" s="35" t="s">
        <v>112</v>
      </c>
      <c r="AA23" s="35">
        <v>2017</v>
      </c>
      <c r="AB23" s="35" t="s">
        <v>127</v>
      </c>
      <c r="AC23" s="35" t="s">
        <v>249</v>
      </c>
      <c r="AD23" s="35" t="s">
        <v>129</v>
      </c>
      <c r="AE23" s="35" t="s">
        <v>130</v>
      </c>
      <c r="AF23" s="35" t="s">
        <v>131</v>
      </c>
      <c r="AG23" s="35" t="s">
        <v>132</v>
      </c>
      <c r="AH23" s="35" t="s">
        <v>133</v>
      </c>
      <c r="AI23" s="35" t="s">
        <v>134</v>
      </c>
      <c r="AJ23" s="35" t="s">
        <v>135</v>
      </c>
      <c r="AK23" s="35" t="s">
        <v>136</v>
      </c>
      <c r="AL23" s="35" t="s">
        <v>137</v>
      </c>
      <c r="AM23" s="35" t="s">
        <v>138</v>
      </c>
      <c r="AN23" s="35" t="s">
        <v>139</v>
      </c>
      <c r="AO23" s="35" t="s">
        <v>140</v>
      </c>
      <c r="AP23" s="35" t="s">
        <v>141</v>
      </c>
      <c r="AQ23" s="35" t="s">
        <v>116</v>
      </c>
      <c r="AR23" s="35" t="s">
        <v>14175</v>
      </c>
      <c r="AS23" s="35" t="s">
        <v>76</v>
      </c>
      <c r="AT23" s="35" t="s">
        <v>4266</v>
      </c>
      <c r="AU23" s="35" t="s">
        <v>14176</v>
      </c>
      <c r="AV23" s="35" t="s">
        <v>3176</v>
      </c>
      <c r="AW23" s="35" t="s">
        <v>14177</v>
      </c>
      <c r="AX23" s="35" t="s">
        <v>3042</v>
      </c>
      <c r="AY23" s="35" t="s">
        <v>12393</v>
      </c>
      <c r="AZ23" s="35" t="s">
        <v>3044</v>
      </c>
      <c r="BA23" s="35" t="s">
        <v>4276</v>
      </c>
      <c r="BB23" s="35" t="s">
        <v>14178</v>
      </c>
      <c r="BC23" s="35" t="s">
        <v>116</v>
      </c>
      <c r="BD23" s="35" t="s">
        <v>116</v>
      </c>
      <c r="BE23" s="35" t="s">
        <v>116</v>
      </c>
      <c r="BF23" s="35" t="s">
        <v>116</v>
      </c>
      <c r="BG23" s="35" t="s">
        <v>116</v>
      </c>
      <c r="BH23" s="35" t="s">
        <v>116</v>
      </c>
      <c r="BI23" s="35" t="s">
        <v>116</v>
      </c>
      <c r="BJ23" s="35" t="s">
        <v>116</v>
      </c>
      <c r="BK23" s="35" t="s">
        <v>116</v>
      </c>
      <c r="BL23" s="35" t="s">
        <v>116</v>
      </c>
      <c r="BM23" s="35" t="s">
        <v>116</v>
      </c>
      <c r="BN23" s="35" t="s">
        <v>116</v>
      </c>
      <c r="BO23" s="35" t="s">
        <v>116</v>
      </c>
      <c r="BP23" s="35" t="s">
        <v>116</v>
      </c>
      <c r="BQ23" s="35" t="s">
        <v>116</v>
      </c>
      <c r="BR23" s="35" t="s">
        <v>116</v>
      </c>
      <c r="BS23" s="35" t="s">
        <v>116</v>
      </c>
      <c r="BT23" s="35" t="s">
        <v>116</v>
      </c>
      <c r="BU23" s="35" t="s">
        <v>116</v>
      </c>
      <c r="BV23" s="35" t="s">
        <v>116</v>
      </c>
      <c r="BW23" s="35" t="s">
        <v>116</v>
      </c>
      <c r="BX23" s="35" t="s">
        <v>116</v>
      </c>
      <c r="BY23" s="35" t="s">
        <v>116</v>
      </c>
      <c r="BZ23" s="35" t="s">
        <v>116</v>
      </c>
      <c r="CA23" s="35" t="s">
        <v>116</v>
      </c>
      <c r="CB23" s="35" t="s">
        <v>116</v>
      </c>
    </row>
    <row r="24" spans="1:81" s="35" customFormat="1" ht="20.100000000000001" customHeight="1" x14ac:dyDescent="0.2">
      <c r="A24" s="52">
        <v>45444</v>
      </c>
      <c r="B24" s="35" t="s">
        <v>14179</v>
      </c>
      <c r="C24" s="35" t="s">
        <v>112</v>
      </c>
      <c r="D24" s="35">
        <v>20240520</v>
      </c>
      <c r="E24" s="35" t="s">
        <v>778</v>
      </c>
      <c r="F24" s="35" t="s">
        <v>14180</v>
      </c>
      <c r="G24" s="35" t="s">
        <v>780</v>
      </c>
      <c r="H24" s="35" t="s">
        <v>116</v>
      </c>
      <c r="I24" s="35" t="s">
        <v>781</v>
      </c>
      <c r="J24" s="35" t="s">
        <v>116</v>
      </c>
      <c r="K24" s="35" t="s">
        <v>116</v>
      </c>
      <c r="L24" s="35" t="s">
        <v>116</v>
      </c>
      <c r="M24" s="35" t="s">
        <v>116</v>
      </c>
      <c r="N24" s="5" t="s">
        <v>3472</v>
      </c>
      <c r="O24" s="5" t="s">
        <v>14181</v>
      </c>
      <c r="P24" s="35" t="s">
        <v>112</v>
      </c>
      <c r="Q24" s="6" t="s">
        <v>122</v>
      </c>
      <c r="R24" s="35" t="s">
        <v>122</v>
      </c>
      <c r="S24" s="35" t="s">
        <v>122</v>
      </c>
      <c r="T24" s="35" t="s">
        <v>14182</v>
      </c>
      <c r="U24" s="35">
        <v>9782409030215</v>
      </c>
      <c r="V24" s="35" t="s">
        <v>124</v>
      </c>
      <c r="W24" s="35">
        <v>9782409030208</v>
      </c>
      <c r="X24" s="35" t="s">
        <v>125</v>
      </c>
      <c r="Y24" s="35" t="s">
        <v>126</v>
      </c>
      <c r="Z24" s="35" t="s">
        <v>112</v>
      </c>
      <c r="AA24" s="35">
        <v>2021</v>
      </c>
      <c r="AB24" s="35" t="s">
        <v>127</v>
      </c>
      <c r="AC24" s="35" t="s">
        <v>164</v>
      </c>
      <c r="AD24" s="35" t="s">
        <v>129</v>
      </c>
      <c r="AE24" s="35" t="s">
        <v>130</v>
      </c>
      <c r="AF24" s="35" t="s">
        <v>131</v>
      </c>
      <c r="AG24" s="35" t="s">
        <v>132</v>
      </c>
      <c r="AH24" s="35" t="s">
        <v>133</v>
      </c>
      <c r="AI24" s="35" t="s">
        <v>134</v>
      </c>
      <c r="AJ24" s="35" t="s">
        <v>135</v>
      </c>
      <c r="AK24" s="35" t="s">
        <v>136</v>
      </c>
      <c r="AL24" s="35" t="s">
        <v>137</v>
      </c>
      <c r="AM24" s="35" t="s">
        <v>138</v>
      </c>
      <c r="AN24" s="35" t="s">
        <v>139</v>
      </c>
      <c r="AO24" s="35" t="s">
        <v>140</v>
      </c>
      <c r="AP24" s="35" t="s">
        <v>141</v>
      </c>
      <c r="AQ24" s="35" t="s">
        <v>116</v>
      </c>
      <c r="AR24" s="35" t="s">
        <v>14183</v>
      </c>
      <c r="AS24" s="35" t="s">
        <v>76</v>
      </c>
      <c r="AT24" s="35" t="s">
        <v>785</v>
      </c>
      <c r="AU24" s="35" t="s">
        <v>786</v>
      </c>
      <c r="AV24" s="35" t="s">
        <v>706</v>
      </c>
      <c r="AW24" s="35" t="s">
        <v>787</v>
      </c>
      <c r="AX24" s="35" t="s">
        <v>788</v>
      </c>
      <c r="AY24" s="35" t="s">
        <v>789</v>
      </c>
      <c r="AZ24" s="35" t="s">
        <v>488</v>
      </c>
      <c r="BA24" s="35" t="s">
        <v>790</v>
      </c>
      <c r="BB24" s="35" t="s">
        <v>791</v>
      </c>
      <c r="BC24" s="35" t="s">
        <v>792</v>
      </c>
      <c r="BD24" s="35" t="s">
        <v>793</v>
      </c>
      <c r="BE24" s="35" t="s">
        <v>116</v>
      </c>
      <c r="BF24" s="35" t="s">
        <v>116</v>
      </c>
      <c r="BG24" s="35" t="s">
        <v>116</v>
      </c>
      <c r="BH24" s="35" t="s">
        <v>116</v>
      </c>
      <c r="BI24" s="35" t="s">
        <v>116</v>
      </c>
      <c r="BJ24" s="35" t="s">
        <v>116</v>
      </c>
      <c r="BK24" s="35" t="s">
        <v>116</v>
      </c>
      <c r="BL24" s="35" t="s">
        <v>116</v>
      </c>
      <c r="BM24" s="35" t="s">
        <v>116</v>
      </c>
      <c r="BN24" s="35" t="s">
        <v>116</v>
      </c>
      <c r="BO24" s="35" t="s">
        <v>116</v>
      </c>
      <c r="BP24" s="35" t="s">
        <v>116</v>
      </c>
      <c r="BQ24" s="35" t="s">
        <v>116</v>
      </c>
      <c r="BR24" s="35" t="s">
        <v>116</v>
      </c>
      <c r="BS24" s="35" t="s">
        <v>116</v>
      </c>
      <c r="BT24" s="35" t="s">
        <v>116</v>
      </c>
      <c r="BU24" s="35" t="s">
        <v>116</v>
      </c>
      <c r="BV24" s="35" t="s">
        <v>116</v>
      </c>
      <c r="BW24" s="35" t="s">
        <v>116</v>
      </c>
      <c r="BX24" s="35" t="s">
        <v>116</v>
      </c>
      <c r="BY24" s="35" t="s">
        <v>116</v>
      </c>
      <c r="BZ24" s="35" t="s">
        <v>116</v>
      </c>
      <c r="CA24" s="35" t="s">
        <v>116</v>
      </c>
      <c r="CB24" s="35" t="s">
        <v>116</v>
      </c>
    </row>
    <row r="25" spans="1:81" s="35" customFormat="1" ht="19.5" customHeight="1" x14ac:dyDescent="0.2">
      <c r="A25" s="52">
        <v>45444</v>
      </c>
      <c r="B25" s="35" t="s">
        <v>14184</v>
      </c>
      <c r="C25" s="35" t="s">
        <v>112</v>
      </c>
      <c r="D25" s="35">
        <v>20240520</v>
      </c>
      <c r="E25" s="35" t="s">
        <v>456</v>
      </c>
      <c r="F25" s="35" t="s">
        <v>14185</v>
      </c>
      <c r="G25" s="35" t="s">
        <v>458</v>
      </c>
      <c r="H25" s="35" t="s">
        <v>116</v>
      </c>
      <c r="I25" s="35" t="s">
        <v>459</v>
      </c>
      <c r="J25" s="35" t="s">
        <v>116</v>
      </c>
      <c r="K25" s="35" t="s">
        <v>116</v>
      </c>
      <c r="L25" s="35" t="s">
        <v>116</v>
      </c>
      <c r="M25" s="35" t="s">
        <v>116</v>
      </c>
      <c r="N25" s="5" t="s">
        <v>2412</v>
      </c>
      <c r="O25" s="35" t="s">
        <v>1662</v>
      </c>
      <c r="P25" s="35" t="s">
        <v>112</v>
      </c>
      <c r="Q25" s="7" t="s">
        <v>122</v>
      </c>
      <c r="R25" s="35" t="s">
        <v>122</v>
      </c>
      <c r="S25" s="35" t="s">
        <v>122</v>
      </c>
      <c r="T25" s="35" t="s">
        <v>14186</v>
      </c>
      <c r="U25" s="35">
        <v>9782409036569</v>
      </c>
      <c r="V25" s="35" t="s">
        <v>124</v>
      </c>
      <c r="W25" s="35">
        <v>9782409036552</v>
      </c>
      <c r="X25" s="35" t="s">
        <v>125</v>
      </c>
      <c r="Y25" s="35" t="s">
        <v>126</v>
      </c>
      <c r="Z25" s="35" t="s">
        <v>112</v>
      </c>
      <c r="AA25" s="35">
        <v>2022</v>
      </c>
      <c r="AB25" s="35" t="s">
        <v>127</v>
      </c>
      <c r="AC25" s="35" t="s">
        <v>260</v>
      </c>
      <c r="AD25" s="35" t="s">
        <v>129</v>
      </c>
      <c r="AE25" s="35" t="s">
        <v>130</v>
      </c>
      <c r="AF25" s="35" t="s">
        <v>131</v>
      </c>
      <c r="AG25" s="35" t="s">
        <v>132</v>
      </c>
      <c r="AH25" s="35" t="s">
        <v>133</v>
      </c>
      <c r="AI25" s="35" t="s">
        <v>134</v>
      </c>
      <c r="AJ25" s="35" t="s">
        <v>135</v>
      </c>
      <c r="AK25" s="35" t="s">
        <v>136</v>
      </c>
      <c r="AL25" s="35" t="s">
        <v>137</v>
      </c>
      <c r="AM25" s="35" t="s">
        <v>138</v>
      </c>
      <c r="AN25" s="35" t="s">
        <v>139</v>
      </c>
      <c r="AO25" s="35" t="s">
        <v>140</v>
      </c>
      <c r="AP25" s="35" t="s">
        <v>141</v>
      </c>
      <c r="AQ25" s="35" t="s">
        <v>116</v>
      </c>
      <c r="AR25" s="35" t="s">
        <v>14187</v>
      </c>
      <c r="AS25" s="35" t="s">
        <v>76</v>
      </c>
      <c r="AT25" s="35" t="s">
        <v>282</v>
      </c>
      <c r="AU25" s="35" t="s">
        <v>463</v>
      </c>
      <c r="AV25" s="35" t="s">
        <v>464</v>
      </c>
      <c r="AW25" s="35" t="s">
        <v>465</v>
      </c>
      <c r="AX25" s="35" t="s">
        <v>466</v>
      </c>
      <c r="AY25" s="35" t="s">
        <v>467</v>
      </c>
      <c r="AZ25" s="35" t="s">
        <v>468</v>
      </c>
      <c r="BA25" s="35" t="s">
        <v>469</v>
      </c>
      <c r="BB25" s="35" t="s">
        <v>470</v>
      </c>
      <c r="BC25" s="35" t="s">
        <v>116</v>
      </c>
      <c r="BD25" s="35" t="s">
        <v>116</v>
      </c>
      <c r="BE25" s="35" t="s">
        <v>116</v>
      </c>
      <c r="BF25" s="35" t="s">
        <v>116</v>
      </c>
      <c r="BG25" s="35" t="s">
        <v>116</v>
      </c>
      <c r="BH25" s="35" t="s">
        <v>116</v>
      </c>
      <c r="BI25" s="35" t="s">
        <v>116</v>
      </c>
      <c r="BJ25" s="35" t="s">
        <v>116</v>
      </c>
      <c r="BK25" s="35" t="s">
        <v>116</v>
      </c>
      <c r="BL25" s="35" t="s">
        <v>116</v>
      </c>
      <c r="BM25" s="35" t="s">
        <v>116</v>
      </c>
      <c r="BN25" s="35" t="s">
        <v>116</v>
      </c>
      <c r="BO25" s="35" t="s">
        <v>116</v>
      </c>
      <c r="BP25" s="35" t="s">
        <v>116</v>
      </c>
      <c r="BQ25" s="35" t="s">
        <v>116</v>
      </c>
      <c r="BR25" s="35" t="s">
        <v>116</v>
      </c>
      <c r="BS25" s="35" t="s">
        <v>116</v>
      </c>
      <c r="BT25" s="35" t="s">
        <v>116</v>
      </c>
      <c r="BU25" s="35" t="s">
        <v>116</v>
      </c>
      <c r="BV25" s="35" t="s">
        <v>116</v>
      </c>
      <c r="BW25" s="35" t="s">
        <v>116</v>
      </c>
      <c r="BX25" s="35" t="s">
        <v>116</v>
      </c>
      <c r="BY25" s="35" t="s">
        <v>116</v>
      </c>
      <c r="BZ25" s="35" t="s">
        <v>116</v>
      </c>
      <c r="CA25" s="35" t="s">
        <v>116</v>
      </c>
      <c r="CB25" s="35" t="s">
        <v>116</v>
      </c>
    </row>
    <row r="26" spans="1:81" s="35" customFormat="1" ht="20.100000000000001" customHeight="1" x14ac:dyDescent="0.2">
      <c r="A26" s="52">
        <v>45413</v>
      </c>
      <c r="B26" s="35" t="s">
        <v>14188</v>
      </c>
      <c r="C26" s="35" t="s">
        <v>112</v>
      </c>
      <c r="D26" s="35">
        <v>20240419</v>
      </c>
      <c r="E26" s="35" t="s">
        <v>658</v>
      </c>
      <c r="F26" s="35" t="s">
        <v>14189</v>
      </c>
      <c r="G26" s="35" t="s">
        <v>14190</v>
      </c>
      <c r="H26" s="35" t="s">
        <v>116</v>
      </c>
      <c r="I26" s="35" t="s">
        <v>14191</v>
      </c>
      <c r="J26" s="35" t="s">
        <v>116</v>
      </c>
      <c r="K26" s="35" t="s">
        <v>116</v>
      </c>
      <c r="L26" s="35" t="s">
        <v>116</v>
      </c>
      <c r="M26" s="35" t="s">
        <v>116</v>
      </c>
      <c r="N26" s="5" t="s">
        <v>5295</v>
      </c>
      <c r="O26" s="5" t="s">
        <v>14192</v>
      </c>
      <c r="P26" s="35" t="s">
        <v>112</v>
      </c>
      <c r="Q26" s="6" t="s">
        <v>122</v>
      </c>
      <c r="R26" s="7" t="s">
        <v>122</v>
      </c>
      <c r="S26" s="7" t="s">
        <v>122</v>
      </c>
      <c r="T26" s="36" t="s">
        <v>14193</v>
      </c>
      <c r="U26" s="36">
        <v>9782409020254</v>
      </c>
      <c r="V26" s="35" t="s">
        <v>124</v>
      </c>
      <c r="W26" s="35">
        <v>9782409020247</v>
      </c>
      <c r="X26" s="35" t="s">
        <v>125</v>
      </c>
      <c r="Y26" s="35" t="s">
        <v>126</v>
      </c>
      <c r="Z26" s="35" t="s">
        <v>112</v>
      </c>
      <c r="AA26" s="35">
        <v>2019</v>
      </c>
      <c r="AB26" s="35" t="s">
        <v>127</v>
      </c>
      <c r="AC26" s="35" t="s">
        <v>222</v>
      </c>
      <c r="AD26" s="35" t="s">
        <v>129</v>
      </c>
      <c r="AE26" s="35" t="s">
        <v>130</v>
      </c>
      <c r="AF26" s="35" t="s">
        <v>131</v>
      </c>
      <c r="AG26" s="35" t="s">
        <v>132</v>
      </c>
      <c r="AH26" s="35" t="s">
        <v>133</v>
      </c>
      <c r="AI26" s="35" t="s">
        <v>134</v>
      </c>
      <c r="AJ26" s="35" t="s">
        <v>135</v>
      </c>
      <c r="AK26" s="35" t="s">
        <v>136</v>
      </c>
      <c r="AL26" s="35" t="s">
        <v>137</v>
      </c>
      <c r="AM26" s="35" t="s">
        <v>138</v>
      </c>
      <c r="AN26" s="35" t="s">
        <v>139</v>
      </c>
      <c r="AO26" s="35" t="s">
        <v>140</v>
      </c>
      <c r="AP26" s="35" t="s">
        <v>141</v>
      </c>
      <c r="AQ26" s="35" t="s">
        <v>116</v>
      </c>
      <c r="AR26" s="35" t="s">
        <v>14194</v>
      </c>
      <c r="AS26" s="35" t="s">
        <v>76</v>
      </c>
      <c r="AT26" s="35" t="s">
        <v>665</v>
      </c>
      <c r="AU26" s="35" t="s">
        <v>666</v>
      </c>
      <c r="AV26" s="35" t="s">
        <v>14195</v>
      </c>
      <c r="AW26" s="38" t="s">
        <v>667</v>
      </c>
      <c r="AX26" s="35" t="s">
        <v>668</v>
      </c>
      <c r="AY26" s="35" t="s">
        <v>14196</v>
      </c>
      <c r="AZ26" s="35" t="s">
        <v>670</v>
      </c>
      <c r="BA26" s="35" t="s">
        <v>116</v>
      </c>
      <c r="BB26" s="35" t="s">
        <v>116</v>
      </c>
      <c r="BC26" s="35" t="s">
        <v>116</v>
      </c>
      <c r="BD26" s="35" t="s">
        <v>116</v>
      </c>
      <c r="BE26" s="35" t="s">
        <v>116</v>
      </c>
      <c r="BF26" s="35" t="s">
        <v>116</v>
      </c>
      <c r="BG26" s="35" t="s">
        <v>116</v>
      </c>
      <c r="BH26" s="35" t="s">
        <v>116</v>
      </c>
      <c r="BI26" s="35" t="s">
        <v>116</v>
      </c>
      <c r="BJ26" s="35" t="s">
        <v>116</v>
      </c>
      <c r="BK26" s="35" t="s">
        <v>116</v>
      </c>
      <c r="BL26" s="35" t="s">
        <v>116</v>
      </c>
      <c r="BM26" s="35" t="s">
        <v>116</v>
      </c>
      <c r="BN26" s="35" t="s">
        <v>116</v>
      </c>
      <c r="BO26" s="35" t="s">
        <v>116</v>
      </c>
      <c r="BP26" s="35" t="s">
        <v>116</v>
      </c>
      <c r="BQ26" s="35" t="s">
        <v>116</v>
      </c>
      <c r="BR26" s="35" t="s">
        <v>116</v>
      </c>
      <c r="BS26" s="35" t="s">
        <v>116</v>
      </c>
      <c r="BT26" s="35" t="s">
        <v>116</v>
      </c>
      <c r="BU26" s="35" t="s">
        <v>116</v>
      </c>
      <c r="BV26" s="35" t="s">
        <v>116</v>
      </c>
      <c r="BW26" s="35" t="s">
        <v>116</v>
      </c>
      <c r="BX26" s="35" t="s">
        <v>116</v>
      </c>
      <c r="BY26" s="35" t="s">
        <v>116</v>
      </c>
      <c r="BZ26" s="35" t="s">
        <v>116</v>
      </c>
      <c r="CA26" s="35" t="s">
        <v>116</v>
      </c>
      <c r="CB26" s="35" t="s">
        <v>116</v>
      </c>
    </row>
    <row r="27" spans="1:81" s="35" customFormat="1" ht="20.100000000000001" customHeight="1" x14ac:dyDescent="0.2">
      <c r="A27" s="52">
        <v>45413</v>
      </c>
      <c r="B27" s="35" t="s">
        <v>14197</v>
      </c>
      <c r="C27" s="35" t="s">
        <v>112</v>
      </c>
      <c r="D27" s="35">
        <v>20240419</v>
      </c>
      <c r="E27" s="35" t="s">
        <v>1190</v>
      </c>
      <c r="F27" s="35" t="s">
        <v>14198</v>
      </c>
      <c r="G27" s="35" t="s">
        <v>14199</v>
      </c>
      <c r="H27" s="35" t="s">
        <v>116</v>
      </c>
      <c r="I27" s="35" t="s">
        <v>14200</v>
      </c>
      <c r="J27" s="35" t="s">
        <v>116</v>
      </c>
      <c r="K27" s="35" t="s">
        <v>116</v>
      </c>
      <c r="L27" s="35" t="s">
        <v>116</v>
      </c>
      <c r="M27" s="35" t="s">
        <v>116</v>
      </c>
      <c r="N27" s="5" t="s">
        <v>3524</v>
      </c>
      <c r="O27" s="5" t="s">
        <v>515</v>
      </c>
      <c r="P27" s="35" t="s">
        <v>112</v>
      </c>
      <c r="Q27" s="6" t="s">
        <v>122</v>
      </c>
      <c r="R27" s="35" t="s">
        <v>122</v>
      </c>
      <c r="S27" s="35" t="s">
        <v>122</v>
      </c>
      <c r="T27" s="35" t="s">
        <v>14201</v>
      </c>
      <c r="U27" s="35">
        <v>9782409032523</v>
      </c>
      <c r="V27" s="35" t="s">
        <v>124</v>
      </c>
      <c r="W27" s="35">
        <v>9782409032516</v>
      </c>
      <c r="X27" s="35" t="s">
        <v>125</v>
      </c>
      <c r="Y27" s="35" t="s">
        <v>126</v>
      </c>
      <c r="Z27" s="35" t="s">
        <v>112</v>
      </c>
      <c r="AA27" s="35">
        <v>2021</v>
      </c>
      <c r="AB27" s="35" t="s">
        <v>127</v>
      </c>
      <c r="AC27" s="35" t="s">
        <v>152</v>
      </c>
      <c r="AD27" s="35" t="s">
        <v>129</v>
      </c>
      <c r="AE27" s="35" t="s">
        <v>130</v>
      </c>
      <c r="AF27" s="35" t="s">
        <v>131</v>
      </c>
      <c r="AG27" s="35" t="s">
        <v>132</v>
      </c>
      <c r="AH27" s="35" t="s">
        <v>133</v>
      </c>
      <c r="AI27" s="35" t="s">
        <v>134</v>
      </c>
      <c r="AJ27" s="35" t="s">
        <v>135</v>
      </c>
      <c r="AK27" s="35" t="s">
        <v>136</v>
      </c>
      <c r="AL27" s="35" t="s">
        <v>137</v>
      </c>
      <c r="AM27" s="35" t="s">
        <v>138</v>
      </c>
      <c r="AN27" s="35" t="s">
        <v>139</v>
      </c>
      <c r="AO27" s="35" t="s">
        <v>140</v>
      </c>
      <c r="AP27" s="35" t="s">
        <v>141</v>
      </c>
      <c r="AQ27" s="35" t="s">
        <v>116</v>
      </c>
      <c r="AR27" s="35" t="s">
        <v>14202</v>
      </c>
      <c r="AS27" s="35" t="s">
        <v>76</v>
      </c>
      <c r="AT27" s="35" t="s">
        <v>1197</v>
      </c>
      <c r="AU27" s="35" t="s">
        <v>1198</v>
      </c>
      <c r="AV27" s="35" t="s">
        <v>1199</v>
      </c>
      <c r="AW27" s="35" t="s">
        <v>1200</v>
      </c>
      <c r="AX27" s="35" t="s">
        <v>1167</v>
      </c>
      <c r="AY27" s="35" t="s">
        <v>1201</v>
      </c>
      <c r="AZ27" s="35" t="s">
        <v>1202</v>
      </c>
      <c r="BA27" s="35" t="s">
        <v>1203</v>
      </c>
      <c r="BB27" s="35" t="s">
        <v>116</v>
      </c>
      <c r="BC27" s="35" t="s">
        <v>116</v>
      </c>
      <c r="BD27" s="35" t="s">
        <v>116</v>
      </c>
      <c r="BE27" s="35" t="s">
        <v>116</v>
      </c>
      <c r="BF27" s="35" t="s">
        <v>116</v>
      </c>
      <c r="BG27" s="35" t="s">
        <v>116</v>
      </c>
      <c r="BH27" s="35" t="s">
        <v>116</v>
      </c>
      <c r="BI27" s="35" t="s">
        <v>116</v>
      </c>
      <c r="BJ27" s="35" t="s">
        <v>116</v>
      </c>
      <c r="BK27" s="35" t="s">
        <v>116</v>
      </c>
      <c r="BL27" s="35" t="s">
        <v>116</v>
      </c>
      <c r="BM27" s="35" t="s">
        <v>116</v>
      </c>
      <c r="BN27" s="35" t="s">
        <v>116</v>
      </c>
      <c r="BO27" s="35" t="s">
        <v>116</v>
      </c>
      <c r="BP27" s="35" t="s">
        <v>116</v>
      </c>
      <c r="BQ27" s="35" t="s">
        <v>116</v>
      </c>
      <c r="BR27" s="35" t="s">
        <v>116</v>
      </c>
      <c r="BS27" s="35" t="s">
        <v>116</v>
      </c>
      <c r="BT27" s="35" t="s">
        <v>116</v>
      </c>
      <c r="BU27" s="35" t="s">
        <v>116</v>
      </c>
      <c r="BV27" s="35" t="s">
        <v>116</v>
      </c>
      <c r="BW27" s="35" t="s">
        <v>116</v>
      </c>
      <c r="BX27" s="35" t="s">
        <v>116</v>
      </c>
      <c r="BY27" s="35" t="s">
        <v>116</v>
      </c>
      <c r="BZ27" s="35" t="s">
        <v>116</v>
      </c>
      <c r="CA27" s="35" t="s">
        <v>116</v>
      </c>
      <c r="CB27" s="35" t="s">
        <v>116</v>
      </c>
    </row>
    <row r="28" spans="1:81" s="35" customFormat="1" ht="20.100000000000001" customHeight="1" x14ac:dyDescent="0.2">
      <c r="A28" s="52">
        <v>45383</v>
      </c>
      <c r="B28" s="35" t="s">
        <v>14203</v>
      </c>
      <c r="C28" s="35" t="s">
        <v>112</v>
      </c>
      <c r="D28" s="35">
        <v>20240320</v>
      </c>
      <c r="E28" s="35" t="s">
        <v>968</v>
      </c>
      <c r="F28" s="35" t="s">
        <v>14204</v>
      </c>
      <c r="G28" s="35" t="s">
        <v>14205</v>
      </c>
      <c r="H28" s="35" t="s">
        <v>116</v>
      </c>
      <c r="I28" s="35" t="s">
        <v>14206</v>
      </c>
      <c r="J28" s="35" t="s">
        <v>116</v>
      </c>
      <c r="K28" s="35" t="s">
        <v>116</v>
      </c>
      <c r="L28" s="35" t="s">
        <v>116</v>
      </c>
      <c r="M28" s="35" t="s">
        <v>116</v>
      </c>
      <c r="N28" s="5" t="s">
        <v>4339</v>
      </c>
      <c r="O28" s="5" t="s">
        <v>4373</v>
      </c>
      <c r="P28" s="35" t="s">
        <v>112</v>
      </c>
      <c r="Q28" s="6" t="s">
        <v>122</v>
      </c>
      <c r="R28" s="35" t="s">
        <v>122</v>
      </c>
      <c r="S28" s="35" t="s">
        <v>122</v>
      </c>
      <c r="T28" s="35" t="s">
        <v>14207</v>
      </c>
      <c r="U28" s="35">
        <v>9782409022937</v>
      </c>
      <c r="V28" s="35" t="s">
        <v>124</v>
      </c>
      <c r="W28" s="35">
        <v>9782409022920</v>
      </c>
      <c r="X28" s="35" t="s">
        <v>125</v>
      </c>
      <c r="Y28" s="35" t="s">
        <v>126</v>
      </c>
      <c r="Z28" s="35" t="s">
        <v>112</v>
      </c>
      <c r="AA28" s="35">
        <v>2020</v>
      </c>
      <c r="AB28" s="35" t="s">
        <v>127</v>
      </c>
      <c r="AC28" s="35" t="s">
        <v>152</v>
      </c>
      <c r="AD28" s="35" t="s">
        <v>129</v>
      </c>
      <c r="AE28" s="35" t="s">
        <v>130</v>
      </c>
      <c r="AF28" s="35" t="s">
        <v>131</v>
      </c>
      <c r="AG28" s="35" t="s">
        <v>132</v>
      </c>
      <c r="AH28" s="35" t="s">
        <v>133</v>
      </c>
      <c r="AI28" s="35" t="s">
        <v>134</v>
      </c>
      <c r="AJ28" s="35" t="s">
        <v>135</v>
      </c>
      <c r="AK28" s="35" t="s">
        <v>136</v>
      </c>
      <c r="AL28" s="35" t="s">
        <v>137</v>
      </c>
      <c r="AM28" s="35" t="s">
        <v>138</v>
      </c>
      <c r="AN28" s="35" t="s">
        <v>139</v>
      </c>
      <c r="AO28" s="35" t="s">
        <v>140</v>
      </c>
      <c r="AP28" s="35" t="s">
        <v>141</v>
      </c>
      <c r="AQ28" s="35" t="s">
        <v>116</v>
      </c>
      <c r="AR28" s="35" t="s">
        <v>14208</v>
      </c>
      <c r="AS28" s="35" t="s">
        <v>76</v>
      </c>
      <c r="AT28" s="35" t="s">
        <v>14209</v>
      </c>
      <c r="AU28" s="35" t="s">
        <v>14210</v>
      </c>
      <c r="AV28" s="35" t="s">
        <v>976</v>
      </c>
      <c r="AW28" s="35" t="s">
        <v>977</v>
      </c>
      <c r="AX28" s="35" t="s">
        <v>978</v>
      </c>
      <c r="AY28" s="35" t="s">
        <v>979</v>
      </c>
      <c r="AZ28" s="35" t="s">
        <v>980</v>
      </c>
      <c r="BA28" s="35" t="s">
        <v>116</v>
      </c>
      <c r="BB28" s="35" t="s">
        <v>116</v>
      </c>
      <c r="BC28" s="35" t="s">
        <v>116</v>
      </c>
      <c r="BD28" s="35" t="s">
        <v>116</v>
      </c>
      <c r="BE28" s="35" t="s">
        <v>116</v>
      </c>
      <c r="BF28" s="35" t="s">
        <v>116</v>
      </c>
      <c r="BG28" s="35" t="s">
        <v>116</v>
      </c>
      <c r="BH28" s="13" t="s">
        <v>116</v>
      </c>
      <c r="BI28" s="13" t="s">
        <v>116</v>
      </c>
      <c r="BJ28" s="13" t="s">
        <v>116</v>
      </c>
      <c r="BK28" s="13" t="s">
        <v>116</v>
      </c>
      <c r="BL28" s="13" t="s">
        <v>116</v>
      </c>
      <c r="BM28" s="13" t="s">
        <v>116</v>
      </c>
      <c r="BN28" s="13" t="s">
        <v>116</v>
      </c>
      <c r="BO28" s="13" t="s">
        <v>116</v>
      </c>
      <c r="BP28" s="13" t="s">
        <v>116</v>
      </c>
      <c r="BQ28" s="13" t="s">
        <v>116</v>
      </c>
      <c r="BR28" s="13" t="s">
        <v>116</v>
      </c>
      <c r="BS28" s="13" t="s">
        <v>116</v>
      </c>
      <c r="BT28" s="13" t="s">
        <v>116</v>
      </c>
      <c r="BU28" s="13" t="s">
        <v>116</v>
      </c>
      <c r="BV28" s="13" t="s">
        <v>116</v>
      </c>
      <c r="BW28" s="13" t="s">
        <v>116</v>
      </c>
      <c r="BX28" s="13" t="s">
        <v>116</v>
      </c>
      <c r="BY28" s="13" t="s">
        <v>116</v>
      </c>
      <c r="BZ28" s="35" t="s">
        <v>116</v>
      </c>
      <c r="CA28" s="35" t="s">
        <v>116</v>
      </c>
      <c r="CB28" s="35" t="s">
        <v>116</v>
      </c>
    </row>
    <row r="29" spans="1:81" s="35" customFormat="1" ht="20.100000000000001" customHeight="1" x14ac:dyDescent="0.2">
      <c r="A29" s="52">
        <v>45383</v>
      </c>
      <c r="B29" s="35" t="s">
        <v>14211</v>
      </c>
      <c r="C29" s="35" t="s">
        <v>112</v>
      </c>
      <c r="D29" s="35">
        <v>20240320</v>
      </c>
      <c r="E29" s="35" t="s">
        <v>7177</v>
      </c>
      <c r="F29" s="35" t="s">
        <v>14212</v>
      </c>
      <c r="G29" s="35" t="s">
        <v>13813</v>
      </c>
      <c r="H29" s="35" t="s">
        <v>116</v>
      </c>
      <c r="I29" s="35" t="s">
        <v>13814</v>
      </c>
      <c r="J29" s="35" t="s">
        <v>116</v>
      </c>
      <c r="K29" s="35" t="s">
        <v>116</v>
      </c>
      <c r="L29" s="35" t="s">
        <v>116</v>
      </c>
      <c r="M29" s="35" t="s">
        <v>116</v>
      </c>
      <c r="N29" s="5" t="s">
        <v>4221</v>
      </c>
      <c r="O29" s="5" t="s">
        <v>14213</v>
      </c>
      <c r="P29" s="35" t="s">
        <v>112</v>
      </c>
      <c r="Q29" s="6" t="s">
        <v>122</v>
      </c>
      <c r="R29" s="35" t="s">
        <v>122</v>
      </c>
      <c r="S29" s="35" t="s">
        <v>122</v>
      </c>
      <c r="T29" s="35" t="s">
        <v>14214</v>
      </c>
      <c r="U29" s="35">
        <v>9782409027574</v>
      </c>
      <c r="V29" s="35" t="s">
        <v>124</v>
      </c>
      <c r="W29" s="35">
        <v>9782409027567</v>
      </c>
      <c r="X29" s="35" t="s">
        <v>125</v>
      </c>
      <c r="Y29" s="35" t="s">
        <v>126</v>
      </c>
      <c r="Z29" s="35" t="s">
        <v>112</v>
      </c>
      <c r="AA29" s="35">
        <v>2020</v>
      </c>
      <c r="AB29" s="35" t="s">
        <v>127</v>
      </c>
      <c r="AC29" s="35" t="s">
        <v>164</v>
      </c>
      <c r="AD29" s="35" t="s">
        <v>129</v>
      </c>
      <c r="AE29" s="35" t="s">
        <v>130</v>
      </c>
      <c r="AF29" s="35" t="s">
        <v>131</v>
      </c>
      <c r="AG29" s="35" t="s">
        <v>132</v>
      </c>
      <c r="AH29" s="35" t="s">
        <v>133</v>
      </c>
      <c r="AI29" s="35" t="s">
        <v>134</v>
      </c>
      <c r="AJ29" s="35" t="s">
        <v>135</v>
      </c>
      <c r="AK29" s="35" t="s">
        <v>136</v>
      </c>
      <c r="AL29" s="35" t="s">
        <v>137</v>
      </c>
      <c r="AM29" s="35" t="s">
        <v>138</v>
      </c>
      <c r="AN29" s="35" t="s">
        <v>139</v>
      </c>
      <c r="AO29" s="35" t="s">
        <v>140</v>
      </c>
      <c r="AP29" s="35" t="s">
        <v>141</v>
      </c>
      <c r="AQ29" s="35" t="s">
        <v>116</v>
      </c>
      <c r="AR29" s="35" t="s">
        <v>14215</v>
      </c>
      <c r="AS29" s="35" t="s">
        <v>76</v>
      </c>
      <c r="AT29" s="35" t="s">
        <v>800</v>
      </c>
      <c r="AU29" s="35" t="s">
        <v>801</v>
      </c>
      <c r="AV29" s="35" t="s">
        <v>802</v>
      </c>
      <c r="AW29" s="35" t="s">
        <v>684</v>
      </c>
      <c r="AX29" s="35" t="s">
        <v>803</v>
      </c>
      <c r="AY29" s="35" t="s">
        <v>804</v>
      </c>
      <c r="AZ29" s="35" t="s">
        <v>805</v>
      </c>
      <c r="BA29" s="35" t="s">
        <v>806</v>
      </c>
      <c r="BB29" s="35" t="s">
        <v>807</v>
      </c>
      <c r="BC29" s="35" t="s">
        <v>116</v>
      </c>
      <c r="BD29" s="35" t="s">
        <v>116</v>
      </c>
      <c r="BE29" s="35" t="s">
        <v>116</v>
      </c>
      <c r="BF29" s="35" t="s">
        <v>116</v>
      </c>
      <c r="BG29" s="35" t="s">
        <v>116</v>
      </c>
      <c r="BH29" s="35" t="s">
        <v>116</v>
      </c>
      <c r="BI29" s="35" t="s">
        <v>116</v>
      </c>
      <c r="BJ29" s="35" t="s">
        <v>116</v>
      </c>
      <c r="BK29" s="35" t="s">
        <v>116</v>
      </c>
      <c r="BL29" s="35" t="s">
        <v>116</v>
      </c>
      <c r="BM29" s="35" t="s">
        <v>116</v>
      </c>
      <c r="BN29" s="35" t="s">
        <v>116</v>
      </c>
      <c r="BO29" s="35" t="s">
        <v>116</v>
      </c>
      <c r="BP29" s="35" t="s">
        <v>116</v>
      </c>
      <c r="BQ29" s="35" t="s">
        <v>116</v>
      </c>
      <c r="BR29" s="35" t="s">
        <v>116</v>
      </c>
      <c r="BS29" s="35" t="s">
        <v>116</v>
      </c>
      <c r="BT29" s="35" t="s">
        <v>116</v>
      </c>
      <c r="BU29" s="35" t="s">
        <v>116</v>
      </c>
      <c r="BV29" s="35" t="s">
        <v>116</v>
      </c>
      <c r="BW29" s="35" t="s">
        <v>116</v>
      </c>
      <c r="BX29" s="35" t="s">
        <v>116</v>
      </c>
      <c r="BY29" s="35" t="s">
        <v>116</v>
      </c>
      <c r="BZ29" s="35" t="s">
        <v>116</v>
      </c>
      <c r="CA29" s="35" t="s">
        <v>116</v>
      </c>
      <c r="CB29" s="35" t="s">
        <v>116</v>
      </c>
    </row>
    <row r="30" spans="1:81" s="35" customFormat="1" ht="20.100000000000001" customHeight="1" x14ac:dyDescent="0.2">
      <c r="A30" s="52">
        <v>45383</v>
      </c>
      <c r="B30" s="35" t="s">
        <v>14216</v>
      </c>
      <c r="C30" s="35" t="s">
        <v>112</v>
      </c>
      <c r="D30" s="35">
        <v>20240320</v>
      </c>
      <c r="E30" s="35" t="s">
        <v>14217</v>
      </c>
      <c r="F30" s="35" t="s">
        <v>14218</v>
      </c>
      <c r="G30" s="35" t="s">
        <v>14219</v>
      </c>
      <c r="H30" s="35" t="s">
        <v>116</v>
      </c>
      <c r="I30" s="35" t="s">
        <v>14220</v>
      </c>
      <c r="J30" s="35" t="s">
        <v>116</v>
      </c>
      <c r="K30" s="35" t="s">
        <v>116</v>
      </c>
      <c r="L30" s="35" t="s">
        <v>116</v>
      </c>
      <c r="M30" s="35" t="s">
        <v>116</v>
      </c>
      <c r="N30" s="5" t="s">
        <v>5153</v>
      </c>
      <c r="O30" s="5" t="s">
        <v>14221</v>
      </c>
      <c r="P30" s="35" t="s">
        <v>112</v>
      </c>
      <c r="Q30" s="6" t="s">
        <v>122</v>
      </c>
      <c r="R30" s="7" t="s">
        <v>122</v>
      </c>
      <c r="S30" s="7" t="s">
        <v>122</v>
      </c>
      <c r="T30" s="36" t="s">
        <v>14222</v>
      </c>
      <c r="U30" s="36">
        <v>9782409019937</v>
      </c>
      <c r="V30" s="35" t="s">
        <v>124</v>
      </c>
      <c r="W30" s="35">
        <v>9782409019920</v>
      </c>
      <c r="X30" s="35" t="s">
        <v>125</v>
      </c>
      <c r="Y30" s="35" t="s">
        <v>126</v>
      </c>
      <c r="Z30" s="35" t="s">
        <v>112</v>
      </c>
      <c r="AA30" s="35">
        <v>2019</v>
      </c>
      <c r="AB30" s="35" t="s">
        <v>127</v>
      </c>
      <c r="AC30" s="35" t="s">
        <v>260</v>
      </c>
      <c r="AD30" s="35" t="s">
        <v>129</v>
      </c>
      <c r="AE30" s="35" t="s">
        <v>130</v>
      </c>
      <c r="AF30" s="35" t="s">
        <v>131</v>
      </c>
      <c r="AG30" s="35" t="s">
        <v>132</v>
      </c>
      <c r="AH30" s="35" t="s">
        <v>133</v>
      </c>
      <c r="AI30" s="35" t="s">
        <v>134</v>
      </c>
      <c r="AJ30" s="35" t="s">
        <v>135</v>
      </c>
      <c r="AK30" s="35" t="s">
        <v>136</v>
      </c>
      <c r="AL30" s="35" t="s">
        <v>137</v>
      </c>
      <c r="AM30" s="35" t="s">
        <v>138</v>
      </c>
      <c r="AN30" s="35" t="s">
        <v>139</v>
      </c>
      <c r="AO30" s="35" t="s">
        <v>140</v>
      </c>
      <c r="AP30" s="35" t="s">
        <v>141</v>
      </c>
      <c r="AQ30" s="35" t="s">
        <v>116</v>
      </c>
      <c r="AR30" s="35" t="s">
        <v>14223</v>
      </c>
      <c r="AS30" s="35" t="s">
        <v>76</v>
      </c>
      <c r="AT30" s="35" t="s">
        <v>262</v>
      </c>
      <c r="AU30" s="35" t="s">
        <v>263</v>
      </c>
      <c r="AV30" s="35" t="s">
        <v>2879</v>
      </c>
      <c r="AW30" s="35" t="s">
        <v>265</v>
      </c>
      <c r="AX30" s="35" t="s">
        <v>266</v>
      </c>
      <c r="AY30" s="35" t="s">
        <v>267</v>
      </c>
      <c r="AZ30" s="35" t="s">
        <v>14224</v>
      </c>
      <c r="BA30" s="35" t="s">
        <v>268</v>
      </c>
      <c r="BB30" s="35" t="s">
        <v>269</v>
      </c>
      <c r="BC30" s="35" t="s">
        <v>270</v>
      </c>
      <c r="BD30" s="35" t="s">
        <v>271</v>
      </c>
      <c r="BE30" s="35" t="s">
        <v>272</v>
      </c>
      <c r="BF30" s="35" t="s">
        <v>273</v>
      </c>
      <c r="BG30" s="35" t="s">
        <v>116</v>
      </c>
      <c r="BH30" s="35" t="s">
        <v>116</v>
      </c>
      <c r="BI30" s="35" t="s">
        <v>116</v>
      </c>
      <c r="BJ30" s="35" t="s">
        <v>116</v>
      </c>
      <c r="BK30" s="35" t="s">
        <v>116</v>
      </c>
      <c r="BL30" s="35" t="s">
        <v>116</v>
      </c>
      <c r="BM30" s="35" t="s">
        <v>116</v>
      </c>
      <c r="BN30" s="35" t="s">
        <v>116</v>
      </c>
      <c r="BO30" s="35" t="s">
        <v>116</v>
      </c>
      <c r="BP30" s="35" t="s">
        <v>116</v>
      </c>
      <c r="BQ30" s="35" t="s">
        <v>116</v>
      </c>
      <c r="BR30" s="35" t="s">
        <v>116</v>
      </c>
      <c r="BS30" s="35" t="s">
        <v>116</v>
      </c>
      <c r="BT30" s="35" t="s">
        <v>116</v>
      </c>
      <c r="BU30" s="35" t="s">
        <v>116</v>
      </c>
      <c r="BV30" s="35" t="s">
        <v>116</v>
      </c>
      <c r="BW30" s="35" t="s">
        <v>116</v>
      </c>
      <c r="BX30" s="35" t="s">
        <v>116</v>
      </c>
      <c r="BY30" s="35" t="s">
        <v>116</v>
      </c>
      <c r="BZ30" s="35" t="s">
        <v>116</v>
      </c>
      <c r="CA30" s="35" t="s">
        <v>116</v>
      </c>
      <c r="CB30" s="35" t="s">
        <v>116</v>
      </c>
    </row>
    <row r="31" spans="1:81" s="35" customFormat="1" ht="20.100000000000001" customHeight="1" x14ac:dyDescent="0.25">
      <c r="A31" s="52">
        <v>45323</v>
      </c>
      <c r="B31" s="35" t="s">
        <v>14225</v>
      </c>
      <c r="C31" s="33" t="s">
        <v>112</v>
      </c>
      <c r="D31" s="33">
        <v>20240120</v>
      </c>
      <c r="E31" s="35" t="s">
        <v>14226</v>
      </c>
      <c r="F31" s="35" t="s">
        <v>14227</v>
      </c>
      <c r="G31" s="35" t="s">
        <v>14228</v>
      </c>
      <c r="I31" s="35" t="s">
        <v>14229</v>
      </c>
      <c r="K31" s="35" t="s">
        <v>116</v>
      </c>
      <c r="L31" s="35" t="s">
        <v>116</v>
      </c>
      <c r="M31" s="35" t="s">
        <v>116</v>
      </c>
      <c r="N31" s="5" t="s">
        <v>7803</v>
      </c>
      <c r="O31" s="5" t="s">
        <v>1883</v>
      </c>
      <c r="P31" s="35" t="s">
        <v>112</v>
      </c>
      <c r="Q31" s="6" t="s">
        <v>122</v>
      </c>
      <c r="R31" s="7" t="s">
        <v>122</v>
      </c>
      <c r="S31" s="7" t="s">
        <v>122</v>
      </c>
      <c r="T31" s="36" t="s">
        <v>14230</v>
      </c>
      <c r="U31" s="36">
        <v>9782746096783</v>
      </c>
      <c r="V31" s="35" t="s">
        <v>124</v>
      </c>
      <c r="W31" s="35">
        <v>9782746095748</v>
      </c>
      <c r="X31" s="35" t="s">
        <v>125</v>
      </c>
      <c r="Y31" s="35" t="s">
        <v>126</v>
      </c>
      <c r="Z31" s="35" t="s">
        <v>112</v>
      </c>
      <c r="AA31" s="35">
        <v>2015</v>
      </c>
      <c r="AB31" s="35" t="s">
        <v>127</v>
      </c>
      <c r="AC31" s="35" t="s">
        <v>128</v>
      </c>
      <c r="AD31" s="35" t="s">
        <v>129</v>
      </c>
      <c r="AE31" s="35" t="s">
        <v>130</v>
      </c>
      <c r="AF31" s="35" t="s">
        <v>131</v>
      </c>
      <c r="AG31" s="35" t="s">
        <v>132</v>
      </c>
      <c r="AH31" s="35" t="s">
        <v>133</v>
      </c>
      <c r="AI31" s="35" t="s">
        <v>134</v>
      </c>
      <c r="AJ31" s="35" t="s">
        <v>135</v>
      </c>
      <c r="AK31" s="35" t="s">
        <v>136</v>
      </c>
      <c r="AL31" s="35" t="s">
        <v>137</v>
      </c>
      <c r="AM31" s="35" t="s">
        <v>138</v>
      </c>
      <c r="AN31" s="35" t="s">
        <v>139</v>
      </c>
      <c r="AO31" s="35" t="s">
        <v>140</v>
      </c>
      <c r="AP31" s="35" t="s">
        <v>141</v>
      </c>
      <c r="AR31" s="35" t="s">
        <v>14231</v>
      </c>
      <c r="AS31" s="35" t="s">
        <v>76</v>
      </c>
      <c r="AT31" s="35" t="s">
        <v>7930</v>
      </c>
      <c r="AU31" s="35" t="s">
        <v>14232</v>
      </c>
      <c r="AV31" s="35" t="s">
        <v>14233</v>
      </c>
      <c r="AW31" s="35" t="s">
        <v>1325</v>
      </c>
      <c r="AX31" s="35" t="s">
        <v>7003</v>
      </c>
      <c r="AY31" s="35" t="s">
        <v>7200</v>
      </c>
      <c r="AZ31" s="35" t="s">
        <v>14234</v>
      </c>
      <c r="BA31" s="35" t="s">
        <v>12908</v>
      </c>
      <c r="BB31" s="35" t="s">
        <v>14235</v>
      </c>
      <c r="BC31" s="35" t="s">
        <v>116</v>
      </c>
      <c r="BD31" s="35" t="s">
        <v>116</v>
      </c>
      <c r="BE31" s="35" t="s">
        <v>116</v>
      </c>
      <c r="BF31" s="35" t="s">
        <v>116</v>
      </c>
      <c r="BG31" s="35" t="s">
        <v>116</v>
      </c>
      <c r="BI31" s="35" t="s">
        <v>116</v>
      </c>
      <c r="BJ31" s="35" t="s">
        <v>116</v>
      </c>
      <c r="BK31" s="35" t="s">
        <v>116</v>
      </c>
      <c r="BL31" s="35" t="s">
        <v>116</v>
      </c>
      <c r="BM31" s="35" t="s">
        <v>116</v>
      </c>
      <c r="BN31" s="35" t="s">
        <v>116</v>
      </c>
      <c r="BO31" s="35" t="s">
        <v>116</v>
      </c>
      <c r="BP31" s="35" t="s">
        <v>116</v>
      </c>
      <c r="BQ31" s="35" t="s">
        <v>116</v>
      </c>
      <c r="BR31" s="35" t="s">
        <v>116</v>
      </c>
      <c r="BS31" s="35" t="s">
        <v>116</v>
      </c>
      <c r="BT31" s="35" t="s">
        <v>116</v>
      </c>
      <c r="BU31" s="35" t="s">
        <v>116</v>
      </c>
      <c r="BV31" s="35" t="s">
        <v>116</v>
      </c>
      <c r="BW31" s="35" t="s">
        <v>116</v>
      </c>
      <c r="BX31" s="35" t="s">
        <v>116</v>
      </c>
      <c r="BY31" s="35" t="s">
        <v>116</v>
      </c>
      <c r="BZ31" s="35" t="s">
        <v>116</v>
      </c>
      <c r="CA31" s="35" t="s">
        <v>116</v>
      </c>
      <c r="CB31" s="35" t="s">
        <v>116</v>
      </c>
      <c r="CC31" s="35" t="s">
        <v>116</v>
      </c>
    </row>
    <row r="32" spans="1:81" s="35" customFormat="1" ht="20.100000000000001" customHeight="1" x14ac:dyDescent="0.25">
      <c r="A32" s="52">
        <v>45323</v>
      </c>
      <c r="B32" s="35" t="s">
        <v>14236</v>
      </c>
      <c r="C32" s="33" t="s">
        <v>112</v>
      </c>
      <c r="D32" s="33">
        <v>20240120</v>
      </c>
      <c r="E32" s="35" t="s">
        <v>14237</v>
      </c>
      <c r="F32" s="35" t="s">
        <v>14238</v>
      </c>
      <c r="G32" s="35" t="s">
        <v>14239</v>
      </c>
      <c r="I32" s="35" t="s">
        <v>14240</v>
      </c>
      <c r="K32" s="35" t="s">
        <v>116</v>
      </c>
      <c r="L32" s="35" t="s">
        <v>116</v>
      </c>
      <c r="M32" s="35" t="s">
        <v>116</v>
      </c>
      <c r="N32" s="5" t="s">
        <v>5025</v>
      </c>
      <c r="O32" s="5" t="s">
        <v>593</v>
      </c>
      <c r="P32" s="35" t="s">
        <v>112</v>
      </c>
      <c r="Q32" s="6" t="s">
        <v>122</v>
      </c>
      <c r="R32" s="7" t="s">
        <v>122</v>
      </c>
      <c r="S32" s="7" t="s">
        <v>122</v>
      </c>
      <c r="T32" s="36" t="s">
        <v>14241</v>
      </c>
      <c r="U32" s="36">
        <v>9782409020780</v>
      </c>
      <c r="V32" s="35" t="s">
        <v>124</v>
      </c>
      <c r="W32" s="35">
        <v>9782409020735</v>
      </c>
      <c r="X32" s="35" t="s">
        <v>125</v>
      </c>
      <c r="Y32" s="35" t="s">
        <v>126</v>
      </c>
      <c r="Z32" s="35" t="s">
        <v>112</v>
      </c>
      <c r="AA32" s="35">
        <v>2019</v>
      </c>
      <c r="AB32" s="35" t="s">
        <v>127</v>
      </c>
      <c r="AC32" s="35" t="s">
        <v>164</v>
      </c>
      <c r="AD32" s="35" t="s">
        <v>129</v>
      </c>
      <c r="AE32" s="35" t="s">
        <v>130</v>
      </c>
      <c r="AF32" s="35" t="s">
        <v>131</v>
      </c>
      <c r="AG32" s="35" t="s">
        <v>132</v>
      </c>
      <c r="AH32" s="35" t="s">
        <v>133</v>
      </c>
      <c r="AI32" s="35" t="s">
        <v>134</v>
      </c>
      <c r="AJ32" s="35" t="s">
        <v>135</v>
      </c>
      <c r="AK32" s="35" t="s">
        <v>136</v>
      </c>
      <c r="AL32" s="35" t="s">
        <v>137</v>
      </c>
      <c r="AM32" s="35" t="s">
        <v>138</v>
      </c>
      <c r="AN32" s="35" t="s">
        <v>139</v>
      </c>
      <c r="AO32" s="35" t="s">
        <v>140</v>
      </c>
      <c r="AP32" s="35" t="s">
        <v>141</v>
      </c>
      <c r="AR32" s="35" t="s">
        <v>14242</v>
      </c>
      <c r="AS32" s="35" t="s">
        <v>76</v>
      </c>
      <c r="AT32" s="35" t="s">
        <v>751</v>
      </c>
      <c r="AU32" s="35" t="s">
        <v>752</v>
      </c>
      <c r="AV32" s="35" t="s">
        <v>3114</v>
      </c>
      <c r="AW32" s="35" t="s">
        <v>755</v>
      </c>
      <c r="AX32" s="35" t="s">
        <v>14243</v>
      </c>
      <c r="AY32" s="35" t="s">
        <v>756</v>
      </c>
      <c r="AZ32" s="35" t="s">
        <v>757</v>
      </c>
      <c r="BA32" s="35" t="s">
        <v>1200</v>
      </c>
      <c r="BB32" s="35" t="s">
        <v>758</v>
      </c>
      <c r="BC32" s="35" t="s">
        <v>759</v>
      </c>
      <c r="BD32" s="35" t="s">
        <v>760</v>
      </c>
      <c r="BE32" s="35" t="s">
        <v>116</v>
      </c>
      <c r="BF32" s="35" t="s">
        <v>116</v>
      </c>
      <c r="BG32" s="35" t="s">
        <v>116</v>
      </c>
      <c r="BI32" s="35" t="s">
        <v>116</v>
      </c>
      <c r="BJ32" s="35" t="s">
        <v>116</v>
      </c>
      <c r="BK32" s="35" t="s">
        <v>116</v>
      </c>
      <c r="BL32" s="35" t="s">
        <v>116</v>
      </c>
      <c r="BM32" s="35" t="s">
        <v>116</v>
      </c>
      <c r="BN32" s="35" t="s">
        <v>116</v>
      </c>
      <c r="BO32" s="35" t="s">
        <v>116</v>
      </c>
      <c r="BP32" s="35" t="s">
        <v>116</v>
      </c>
      <c r="BQ32" s="35" t="s">
        <v>116</v>
      </c>
      <c r="BR32" s="35" t="s">
        <v>116</v>
      </c>
      <c r="BS32" s="35" t="s">
        <v>116</v>
      </c>
      <c r="BT32" s="35" t="s">
        <v>116</v>
      </c>
      <c r="BU32" s="35" t="s">
        <v>116</v>
      </c>
      <c r="BV32" s="35" t="s">
        <v>116</v>
      </c>
      <c r="BW32" s="35" t="s">
        <v>116</v>
      </c>
      <c r="BX32" s="35" t="s">
        <v>116</v>
      </c>
      <c r="BY32" s="35" t="s">
        <v>116</v>
      </c>
      <c r="BZ32" s="35" t="s">
        <v>116</v>
      </c>
      <c r="CA32" s="35" t="s">
        <v>116</v>
      </c>
      <c r="CB32" s="35" t="s">
        <v>116</v>
      </c>
      <c r="CC32" s="35" t="s">
        <v>116</v>
      </c>
    </row>
    <row r="33" spans="1:81" s="35" customFormat="1" ht="20.100000000000001" customHeight="1" x14ac:dyDescent="0.25">
      <c r="A33" s="52">
        <v>45323</v>
      </c>
      <c r="B33" s="35" t="s">
        <v>14244</v>
      </c>
      <c r="C33" s="33" t="s">
        <v>112</v>
      </c>
      <c r="D33" s="33">
        <v>20240120</v>
      </c>
      <c r="E33" s="35" t="s">
        <v>169</v>
      </c>
      <c r="F33" s="35" t="s">
        <v>14245</v>
      </c>
      <c r="G33" s="35" t="s">
        <v>14246</v>
      </c>
      <c r="I33" s="35" t="s">
        <v>14247</v>
      </c>
      <c r="K33" s="35" t="s">
        <v>116</v>
      </c>
      <c r="L33" s="35" t="s">
        <v>116</v>
      </c>
      <c r="M33" s="35" t="s">
        <v>116</v>
      </c>
      <c r="N33" s="5" t="s">
        <v>4564</v>
      </c>
      <c r="O33" s="5" t="s">
        <v>14248</v>
      </c>
      <c r="P33" s="35" t="s">
        <v>112</v>
      </c>
      <c r="Q33" s="6" t="s">
        <v>122</v>
      </c>
      <c r="R33" s="35" t="s">
        <v>122</v>
      </c>
      <c r="S33" s="35" t="s">
        <v>122</v>
      </c>
      <c r="T33" s="35" t="s">
        <v>14249</v>
      </c>
      <c r="U33" s="35">
        <v>9782409025723</v>
      </c>
      <c r="V33" s="35" t="s">
        <v>124</v>
      </c>
      <c r="W33" s="35">
        <v>9782409025716</v>
      </c>
      <c r="X33" s="35" t="s">
        <v>125</v>
      </c>
      <c r="Y33" s="35" t="s">
        <v>126</v>
      </c>
      <c r="Z33" s="35" t="s">
        <v>112</v>
      </c>
      <c r="AA33" s="35">
        <v>2020</v>
      </c>
      <c r="AB33" s="35" t="s">
        <v>127</v>
      </c>
      <c r="AC33" s="35" t="s">
        <v>164</v>
      </c>
      <c r="AD33" s="35" t="s">
        <v>129</v>
      </c>
      <c r="AE33" s="35" t="s">
        <v>130</v>
      </c>
      <c r="AF33" s="35" t="s">
        <v>131</v>
      </c>
      <c r="AG33" s="35" t="s">
        <v>132</v>
      </c>
      <c r="AH33" s="35" t="s">
        <v>133</v>
      </c>
      <c r="AI33" s="35" t="s">
        <v>134</v>
      </c>
      <c r="AJ33" s="35" t="s">
        <v>135</v>
      </c>
      <c r="AK33" s="35" t="s">
        <v>136</v>
      </c>
      <c r="AL33" s="35" t="s">
        <v>137</v>
      </c>
      <c r="AM33" s="35" t="s">
        <v>138</v>
      </c>
      <c r="AN33" s="35" t="s">
        <v>139</v>
      </c>
      <c r="AO33" s="35" t="s">
        <v>140</v>
      </c>
      <c r="AP33" s="35" t="s">
        <v>141</v>
      </c>
      <c r="AR33" s="35" t="s">
        <v>14250</v>
      </c>
      <c r="AS33" s="35" t="s">
        <v>76</v>
      </c>
      <c r="AT33" s="35" t="s">
        <v>177</v>
      </c>
      <c r="AU33" s="35" t="s">
        <v>3127</v>
      </c>
      <c r="AV33" s="35" t="s">
        <v>179</v>
      </c>
      <c r="AW33" s="35" t="s">
        <v>180</v>
      </c>
      <c r="AX33" s="35" t="s">
        <v>181</v>
      </c>
      <c r="AY33" s="35" t="s">
        <v>182</v>
      </c>
      <c r="AZ33" s="35" t="s">
        <v>183</v>
      </c>
      <c r="BA33" s="35" t="s">
        <v>184</v>
      </c>
      <c r="BB33" s="35" t="s">
        <v>185</v>
      </c>
      <c r="BC33" s="35" t="s">
        <v>186</v>
      </c>
      <c r="BD33" s="35" t="s">
        <v>187</v>
      </c>
      <c r="BE33" s="35" t="s">
        <v>188</v>
      </c>
      <c r="BF33" s="35" t="s">
        <v>189</v>
      </c>
      <c r="BG33" s="35" t="s">
        <v>116</v>
      </c>
      <c r="BI33" s="35" t="s">
        <v>116</v>
      </c>
      <c r="BJ33" s="35" t="s">
        <v>116</v>
      </c>
      <c r="BK33" s="35" t="s">
        <v>116</v>
      </c>
      <c r="BL33" s="35" t="s">
        <v>116</v>
      </c>
      <c r="BM33" s="35" t="s">
        <v>116</v>
      </c>
      <c r="BN33" s="35" t="s">
        <v>116</v>
      </c>
      <c r="BO33" s="35" t="s">
        <v>116</v>
      </c>
      <c r="BP33" s="35" t="s">
        <v>116</v>
      </c>
      <c r="BQ33" s="35" t="s">
        <v>116</v>
      </c>
      <c r="BR33" s="35" t="s">
        <v>116</v>
      </c>
      <c r="BS33" s="35" t="s">
        <v>116</v>
      </c>
      <c r="BT33" s="35" t="s">
        <v>116</v>
      </c>
      <c r="BU33" s="35" t="s">
        <v>116</v>
      </c>
      <c r="BV33" s="35" t="s">
        <v>116</v>
      </c>
      <c r="BW33" s="35" t="s">
        <v>116</v>
      </c>
      <c r="BX33" s="35" t="s">
        <v>116</v>
      </c>
      <c r="BY33" s="35" t="s">
        <v>116</v>
      </c>
      <c r="BZ33" s="35" t="s">
        <v>116</v>
      </c>
      <c r="CA33" s="35" t="s">
        <v>116</v>
      </c>
      <c r="CB33" s="35" t="s">
        <v>116</v>
      </c>
      <c r="CC33" s="35" t="s">
        <v>116</v>
      </c>
    </row>
    <row r="34" spans="1:81" s="35" customFormat="1" ht="19.5" customHeight="1" x14ac:dyDescent="0.25">
      <c r="A34" s="52">
        <v>45323</v>
      </c>
      <c r="B34" s="35" t="s">
        <v>14251</v>
      </c>
      <c r="C34" s="33" t="s">
        <v>112</v>
      </c>
      <c r="D34" s="33">
        <v>20240120</v>
      </c>
      <c r="E34" s="35" t="s">
        <v>14252</v>
      </c>
      <c r="F34" s="35" t="s">
        <v>14253</v>
      </c>
      <c r="G34" s="35" t="s">
        <v>673</v>
      </c>
      <c r="I34" s="35" t="s">
        <v>674</v>
      </c>
      <c r="K34" s="35" t="s">
        <v>116</v>
      </c>
      <c r="L34" s="35" t="s">
        <v>116</v>
      </c>
      <c r="M34" s="35" t="s">
        <v>116</v>
      </c>
      <c r="N34" s="5" t="s">
        <v>2711</v>
      </c>
      <c r="O34" s="35" t="s">
        <v>9756</v>
      </c>
      <c r="P34" s="35" t="s">
        <v>112</v>
      </c>
      <c r="Q34" s="7" t="s">
        <v>122</v>
      </c>
      <c r="R34" s="35" t="s">
        <v>122</v>
      </c>
      <c r="S34" s="35" t="s">
        <v>122</v>
      </c>
      <c r="T34" s="35" t="s">
        <v>14254</v>
      </c>
      <c r="U34" s="35">
        <v>9782409036408</v>
      </c>
      <c r="V34" s="35" t="s">
        <v>124</v>
      </c>
      <c r="W34" s="35">
        <v>9782409036392</v>
      </c>
      <c r="X34" s="35" t="s">
        <v>125</v>
      </c>
      <c r="Y34" s="35" t="s">
        <v>126</v>
      </c>
      <c r="Z34" s="35" t="s">
        <v>112</v>
      </c>
      <c r="AA34" s="35">
        <v>2022</v>
      </c>
      <c r="AB34" s="35" t="s">
        <v>127</v>
      </c>
      <c r="AC34" s="35" t="s">
        <v>164</v>
      </c>
      <c r="AD34" s="35" t="s">
        <v>129</v>
      </c>
      <c r="AE34" s="35" t="s">
        <v>130</v>
      </c>
      <c r="AF34" s="35" t="s">
        <v>131</v>
      </c>
      <c r="AG34" s="35" t="s">
        <v>132</v>
      </c>
      <c r="AH34" s="35" t="s">
        <v>133</v>
      </c>
      <c r="AI34" s="35" t="s">
        <v>134</v>
      </c>
      <c r="AJ34" s="35" t="s">
        <v>135</v>
      </c>
      <c r="AK34" s="35" t="s">
        <v>136</v>
      </c>
      <c r="AL34" s="35" t="s">
        <v>137</v>
      </c>
      <c r="AM34" s="35" t="s">
        <v>138</v>
      </c>
      <c r="AN34" s="35" t="s">
        <v>139</v>
      </c>
      <c r="AO34" s="35" t="s">
        <v>140</v>
      </c>
      <c r="AP34" s="35" t="s">
        <v>141</v>
      </c>
      <c r="AR34" s="35" t="s">
        <v>14255</v>
      </c>
      <c r="AS34" s="35" t="s">
        <v>76</v>
      </c>
      <c r="AT34" s="35" t="s">
        <v>678</v>
      </c>
      <c r="AU34" s="35" t="s">
        <v>679</v>
      </c>
      <c r="AV34" s="35" t="s">
        <v>13300</v>
      </c>
      <c r="AW34" s="35" t="s">
        <v>681</v>
      </c>
      <c r="AX34" s="35" t="s">
        <v>682</v>
      </c>
      <c r="AY34" s="35" t="s">
        <v>683</v>
      </c>
      <c r="AZ34" s="35" t="s">
        <v>684</v>
      </c>
      <c r="BA34" s="35" t="s">
        <v>685</v>
      </c>
      <c r="BB34" s="35" t="s">
        <v>116</v>
      </c>
      <c r="BC34" s="35" t="s">
        <v>116</v>
      </c>
      <c r="BD34" s="35" t="s">
        <v>116</v>
      </c>
      <c r="BE34" s="35" t="s">
        <v>116</v>
      </c>
      <c r="BF34" s="35" t="s">
        <v>116</v>
      </c>
      <c r="BG34" s="35" t="s">
        <v>116</v>
      </c>
      <c r="BI34" s="35" t="s">
        <v>116</v>
      </c>
      <c r="BJ34" s="35" t="s">
        <v>116</v>
      </c>
      <c r="BK34" s="35" t="s">
        <v>116</v>
      </c>
      <c r="BL34" s="35" t="s">
        <v>116</v>
      </c>
      <c r="BM34" s="35" t="s">
        <v>116</v>
      </c>
      <c r="BN34" s="35" t="s">
        <v>116</v>
      </c>
      <c r="BO34" s="35" t="s">
        <v>116</v>
      </c>
      <c r="BP34" s="35" t="s">
        <v>116</v>
      </c>
      <c r="BQ34" s="35" t="s">
        <v>116</v>
      </c>
      <c r="BR34" s="35" t="s">
        <v>116</v>
      </c>
      <c r="BS34" s="35" t="s">
        <v>116</v>
      </c>
      <c r="BT34" s="35" t="s">
        <v>116</v>
      </c>
      <c r="BU34" s="35" t="s">
        <v>116</v>
      </c>
      <c r="BV34" s="35" t="s">
        <v>116</v>
      </c>
      <c r="BW34" s="35" t="s">
        <v>116</v>
      </c>
      <c r="BX34" s="35" t="s">
        <v>116</v>
      </c>
      <c r="BY34" s="35" t="s">
        <v>116</v>
      </c>
      <c r="BZ34" s="35" t="s">
        <v>116</v>
      </c>
      <c r="CA34" s="35" t="s">
        <v>116</v>
      </c>
      <c r="CB34" s="35" t="s">
        <v>116</v>
      </c>
      <c r="CC34" s="35" t="s">
        <v>116</v>
      </c>
    </row>
    <row r="35" spans="1:81" s="35" customFormat="1" ht="20.100000000000001" customHeight="1" x14ac:dyDescent="0.25">
      <c r="A35" s="52">
        <v>45323</v>
      </c>
      <c r="B35" s="35" t="s">
        <v>14256</v>
      </c>
      <c r="C35" s="33" t="s">
        <v>112</v>
      </c>
      <c r="D35" s="33">
        <v>20240120</v>
      </c>
      <c r="E35" s="35" t="s">
        <v>456</v>
      </c>
      <c r="F35" s="35" t="s">
        <v>14257</v>
      </c>
      <c r="G35" s="35" t="s">
        <v>14258</v>
      </c>
      <c r="I35" s="35" t="s">
        <v>14259</v>
      </c>
      <c r="K35" s="35" t="s">
        <v>116</v>
      </c>
      <c r="L35" s="35" t="s">
        <v>116</v>
      </c>
      <c r="M35" s="35" t="s">
        <v>116</v>
      </c>
      <c r="N35" s="5" t="s">
        <v>6124</v>
      </c>
      <c r="O35" s="5" t="s">
        <v>14260</v>
      </c>
      <c r="P35" s="35" t="s">
        <v>112</v>
      </c>
      <c r="Q35" s="6" t="s">
        <v>122</v>
      </c>
      <c r="R35" s="7" t="s">
        <v>122</v>
      </c>
      <c r="S35" s="7" t="s">
        <v>122</v>
      </c>
      <c r="T35" s="36" t="s">
        <v>14261</v>
      </c>
      <c r="U35" s="36">
        <v>9782409014505</v>
      </c>
      <c r="V35" s="35" t="s">
        <v>124</v>
      </c>
      <c r="W35" s="35">
        <v>9782409014499</v>
      </c>
      <c r="X35" s="35" t="s">
        <v>125</v>
      </c>
      <c r="Y35" s="35" t="s">
        <v>126</v>
      </c>
      <c r="Z35" s="35" t="s">
        <v>112</v>
      </c>
      <c r="AA35" s="35">
        <v>2018</v>
      </c>
      <c r="AB35" s="35" t="s">
        <v>127</v>
      </c>
      <c r="AC35" s="35" t="s">
        <v>260</v>
      </c>
      <c r="AD35" s="35" t="s">
        <v>129</v>
      </c>
      <c r="AE35" s="35" t="s">
        <v>130</v>
      </c>
      <c r="AF35" s="35" t="s">
        <v>131</v>
      </c>
      <c r="AG35" s="35" t="s">
        <v>132</v>
      </c>
      <c r="AH35" s="35" t="s">
        <v>133</v>
      </c>
      <c r="AI35" s="35" t="s">
        <v>134</v>
      </c>
      <c r="AJ35" s="35" t="s">
        <v>135</v>
      </c>
      <c r="AK35" s="35" t="s">
        <v>136</v>
      </c>
      <c r="AL35" s="35" t="s">
        <v>137</v>
      </c>
      <c r="AM35" s="35" t="s">
        <v>138</v>
      </c>
      <c r="AN35" s="35" t="s">
        <v>139</v>
      </c>
      <c r="AO35" s="35" t="s">
        <v>140</v>
      </c>
      <c r="AP35" s="35" t="s">
        <v>141</v>
      </c>
      <c r="AR35" s="35" t="s">
        <v>14262</v>
      </c>
      <c r="AS35" s="35" t="s">
        <v>76</v>
      </c>
      <c r="AT35" s="35" t="s">
        <v>1029</v>
      </c>
      <c r="AU35" s="35" t="s">
        <v>1030</v>
      </c>
      <c r="AV35" s="35" t="s">
        <v>14263</v>
      </c>
      <c r="AW35" s="35" t="s">
        <v>2645</v>
      </c>
      <c r="AX35" s="35" t="s">
        <v>1032</v>
      </c>
      <c r="AY35" s="35" t="s">
        <v>1033</v>
      </c>
      <c r="AZ35" s="35" t="s">
        <v>14264</v>
      </c>
      <c r="BA35" s="35" t="s">
        <v>14265</v>
      </c>
      <c r="BB35" s="35" t="s">
        <v>1034</v>
      </c>
      <c r="BC35" s="35" t="s">
        <v>465</v>
      </c>
      <c r="BD35" s="35" t="s">
        <v>1035</v>
      </c>
      <c r="BE35" s="35" t="s">
        <v>1036</v>
      </c>
      <c r="BF35" s="35" t="s">
        <v>1037</v>
      </c>
      <c r="BG35" s="35" t="s">
        <v>2913</v>
      </c>
      <c r="BI35" s="35" t="s">
        <v>116</v>
      </c>
      <c r="BJ35" s="35" t="s">
        <v>116</v>
      </c>
      <c r="BK35" s="35" t="s">
        <v>116</v>
      </c>
      <c r="BL35" s="35" t="s">
        <v>116</v>
      </c>
      <c r="BM35" s="35" t="s">
        <v>116</v>
      </c>
      <c r="BN35" s="35" t="s">
        <v>116</v>
      </c>
      <c r="BO35" s="35" t="s">
        <v>116</v>
      </c>
      <c r="BP35" s="35" t="s">
        <v>116</v>
      </c>
      <c r="BQ35" s="35" t="s">
        <v>116</v>
      </c>
      <c r="BR35" s="35" t="s">
        <v>116</v>
      </c>
      <c r="BS35" s="35" t="s">
        <v>116</v>
      </c>
      <c r="BT35" s="35" t="s">
        <v>116</v>
      </c>
      <c r="BU35" s="35" t="s">
        <v>116</v>
      </c>
      <c r="BV35" s="35" t="s">
        <v>116</v>
      </c>
      <c r="BW35" s="35" t="s">
        <v>116</v>
      </c>
      <c r="BX35" s="35" t="s">
        <v>116</v>
      </c>
      <c r="BY35" s="35" t="s">
        <v>116</v>
      </c>
      <c r="BZ35" s="35" t="s">
        <v>116</v>
      </c>
      <c r="CA35" s="35" t="s">
        <v>116</v>
      </c>
      <c r="CB35" s="35" t="s">
        <v>116</v>
      </c>
      <c r="CC35" s="35" t="s">
        <v>116</v>
      </c>
    </row>
    <row r="36" spans="1:81" s="35" customFormat="1" ht="20.100000000000001" customHeight="1" x14ac:dyDescent="0.25">
      <c r="A36" s="52">
        <v>45323</v>
      </c>
      <c r="B36" s="35" t="s">
        <v>14266</v>
      </c>
      <c r="C36" s="33" t="s">
        <v>112</v>
      </c>
      <c r="D36" s="33">
        <v>20240120</v>
      </c>
      <c r="E36" s="35" t="s">
        <v>10931</v>
      </c>
      <c r="F36" s="35" t="s">
        <v>14267</v>
      </c>
      <c r="G36" s="35" t="s">
        <v>14268</v>
      </c>
      <c r="I36" s="35" t="s">
        <v>14269</v>
      </c>
      <c r="K36" s="35" t="s">
        <v>116</v>
      </c>
      <c r="L36" s="35" t="s">
        <v>116</v>
      </c>
      <c r="M36" s="35" t="s">
        <v>116</v>
      </c>
      <c r="N36" s="5" t="s">
        <v>5025</v>
      </c>
      <c r="O36" s="5" t="s">
        <v>652</v>
      </c>
      <c r="P36" s="35" t="s">
        <v>112</v>
      </c>
      <c r="Q36" s="6" t="s">
        <v>122</v>
      </c>
      <c r="R36" s="7" t="s">
        <v>122</v>
      </c>
      <c r="S36" s="7" t="s">
        <v>122</v>
      </c>
      <c r="T36" s="36" t="s">
        <v>14270</v>
      </c>
      <c r="U36" s="36">
        <v>9782409020810</v>
      </c>
      <c r="V36" s="35" t="s">
        <v>124</v>
      </c>
      <c r="W36" s="35">
        <v>9782409020742</v>
      </c>
      <c r="X36" s="35" t="s">
        <v>125</v>
      </c>
      <c r="Y36" s="35" t="s">
        <v>126</v>
      </c>
      <c r="Z36" s="35" t="s">
        <v>112</v>
      </c>
      <c r="AA36" s="35">
        <v>2019</v>
      </c>
      <c r="AB36" s="35" t="s">
        <v>127</v>
      </c>
      <c r="AC36" s="35" t="s">
        <v>128</v>
      </c>
      <c r="AD36" s="35" t="s">
        <v>129</v>
      </c>
      <c r="AE36" s="35" t="s">
        <v>130</v>
      </c>
      <c r="AF36" s="35" t="s">
        <v>131</v>
      </c>
      <c r="AG36" s="35" t="s">
        <v>132</v>
      </c>
      <c r="AH36" s="35" t="s">
        <v>133</v>
      </c>
      <c r="AI36" s="35" t="s">
        <v>134</v>
      </c>
      <c r="AJ36" s="35" t="s">
        <v>135</v>
      </c>
      <c r="AK36" s="35" t="s">
        <v>136</v>
      </c>
      <c r="AL36" s="35" t="s">
        <v>137</v>
      </c>
      <c r="AM36" s="35" t="s">
        <v>138</v>
      </c>
      <c r="AN36" s="35" t="s">
        <v>139</v>
      </c>
      <c r="AO36" s="35" t="s">
        <v>140</v>
      </c>
      <c r="AP36" s="35" t="s">
        <v>141</v>
      </c>
      <c r="AR36" s="35" t="s">
        <v>14271</v>
      </c>
      <c r="AS36" s="35" t="s">
        <v>76</v>
      </c>
      <c r="AT36" s="35" t="s">
        <v>1186</v>
      </c>
      <c r="AU36" s="35" t="s">
        <v>198</v>
      </c>
      <c r="AV36" s="35" t="s">
        <v>3973</v>
      </c>
      <c r="AW36" s="35" t="s">
        <v>200</v>
      </c>
      <c r="AX36" s="35" t="s">
        <v>201</v>
      </c>
      <c r="AY36" s="35" t="s">
        <v>14272</v>
      </c>
      <c r="AZ36" s="35" t="s">
        <v>3975</v>
      </c>
      <c r="BA36" s="35" t="s">
        <v>116</v>
      </c>
      <c r="BB36" s="35" t="s">
        <v>116</v>
      </c>
      <c r="BC36" s="35" t="s">
        <v>116</v>
      </c>
      <c r="BD36" s="35" t="s">
        <v>116</v>
      </c>
      <c r="BE36" s="35" t="s">
        <v>116</v>
      </c>
      <c r="BF36" s="35" t="s">
        <v>116</v>
      </c>
      <c r="BG36" s="35" t="s">
        <v>116</v>
      </c>
      <c r="BI36" s="35" t="s">
        <v>116</v>
      </c>
      <c r="BJ36" s="35" t="s">
        <v>116</v>
      </c>
      <c r="BK36" s="35" t="s">
        <v>116</v>
      </c>
      <c r="BL36" s="35" t="s">
        <v>116</v>
      </c>
      <c r="BM36" s="35" t="s">
        <v>116</v>
      </c>
      <c r="BN36" s="35" t="s">
        <v>116</v>
      </c>
      <c r="BO36" s="35" t="s">
        <v>116</v>
      </c>
      <c r="BP36" s="35" t="s">
        <v>116</v>
      </c>
      <c r="BQ36" s="35" t="s">
        <v>116</v>
      </c>
      <c r="BR36" s="35" t="s">
        <v>116</v>
      </c>
      <c r="BS36" s="35" t="s">
        <v>116</v>
      </c>
      <c r="BT36" s="35" t="s">
        <v>116</v>
      </c>
      <c r="BU36" s="35" t="s">
        <v>116</v>
      </c>
      <c r="BV36" s="35" t="s">
        <v>116</v>
      </c>
      <c r="BW36" s="35" t="s">
        <v>116</v>
      </c>
      <c r="BX36" s="35" t="s">
        <v>116</v>
      </c>
      <c r="BY36" s="35" t="s">
        <v>116</v>
      </c>
      <c r="BZ36" s="35" t="s">
        <v>116</v>
      </c>
      <c r="CA36" s="35" t="s">
        <v>116</v>
      </c>
      <c r="CB36" s="35" t="s">
        <v>116</v>
      </c>
      <c r="CC36" s="35" t="s">
        <v>116</v>
      </c>
    </row>
    <row r="37" spans="1:81" s="35" customFormat="1" ht="20.100000000000001" customHeight="1" x14ac:dyDescent="0.25">
      <c r="A37" s="52">
        <v>45323</v>
      </c>
      <c r="B37" s="35" t="s">
        <v>14273</v>
      </c>
      <c r="C37" s="33" t="s">
        <v>112</v>
      </c>
      <c r="D37" s="33">
        <v>20240120</v>
      </c>
      <c r="E37" s="35" t="s">
        <v>844</v>
      </c>
      <c r="F37" s="35" t="s">
        <v>14274</v>
      </c>
      <c r="G37" s="35" t="s">
        <v>14275</v>
      </c>
      <c r="I37" s="35" t="s">
        <v>14276</v>
      </c>
      <c r="J37" s="35" t="s">
        <v>14277</v>
      </c>
      <c r="L37" s="35" t="s">
        <v>116</v>
      </c>
      <c r="M37" s="35" t="s">
        <v>116</v>
      </c>
      <c r="N37" s="5" t="s">
        <v>3408</v>
      </c>
      <c r="O37" s="5" t="s">
        <v>5546</v>
      </c>
      <c r="P37" s="35" t="s">
        <v>112</v>
      </c>
      <c r="Q37" s="6" t="s">
        <v>122</v>
      </c>
      <c r="R37" s="2" t="s">
        <v>122</v>
      </c>
      <c r="S37" s="35" t="s">
        <v>122</v>
      </c>
      <c r="T37" s="35" t="s">
        <v>14278</v>
      </c>
      <c r="U37" s="35">
        <v>9782409029066</v>
      </c>
      <c r="V37" s="35" t="s">
        <v>124</v>
      </c>
      <c r="W37" s="35">
        <v>9782409029059</v>
      </c>
      <c r="X37" s="35" t="s">
        <v>125</v>
      </c>
      <c r="Y37" s="35" t="s">
        <v>126</v>
      </c>
      <c r="Z37" s="35" t="s">
        <v>112</v>
      </c>
      <c r="AA37" s="35">
        <v>2021</v>
      </c>
      <c r="AB37" s="35" t="s">
        <v>127</v>
      </c>
      <c r="AC37" s="35" t="s">
        <v>128</v>
      </c>
      <c r="AD37" s="35" t="s">
        <v>129</v>
      </c>
      <c r="AE37" s="35" t="s">
        <v>130</v>
      </c>
      <c r="AF37" s="35" t="s">
        <v>131</v>
      </c>
      <c r="AG37" s="35" t="s">
        <v>132</v>
      </c>
      <c r="AH37" s="35" t="s">
        <v>133</v>
      </c>
      <c r="AI37" s="35" t="s">
        <v>134</v>
      </c>
      <c r="AJ37" s="35" t="s">
        <v>135</v>
      </c>
      <c r="AK37" s="35" t="s">
        <v>136</v>
      </c>
      <c r="AL37" s="35" t="s">
        <v>137</v>
      </c>
      <c r="AM37" s="35" t="s">
        <v>138</v>
      </c>
      <c r="AN37" s="35" t="s">
        <v>139</v>
      </c>
      <c r="AO37" s="35" t="s">
        <v>140</v>
      </c>
      <c r="AP37" s="35" t="s">
        <v>141</v>
      </c>
      <c r="AR37" s="35" t="s">
        <v>14279</v>
      </c>
      <c r="AS37" s="35" t="s">
        <v>76</v>
      </c>
      <c r="AT37" s="35" t="s">
        <v>852</v>
      </c>
      <c r="AU37" s="35" t="s">
        <v>853</v>
      </c>
      <c r="AV37" s="35" t="s">
        <v>116</v>
      </c>
      <c r="AW37" s="35" t="s">
        <v>116</v>
      </c>
      <c r="AX37" s="35" t="s">
        <v>116</v>
      </c>
      <c r="AY37" s="35" t="s">
        <v>116</v>
      </c>
      <c r="AZ37" s="35" t="s">
        <v>116</v>
      </c>
      <c r="BA37" s="35" t="s">
        <v>116</v>
      </c>
      <c r="BB37" s="35" t="s">
        <v>116</v>
      </c>
      <c r="BC37" s="35" t="s">
        <v>116</v>
      </c>
      <c r="BD37" s="35" t="s">
        <v>116</v>
      </c>
      <c r="BE37" s="35" t="s">
        <v>116</v>
      </c>
      <c r="BF37" s="35" t="s">
        <v>116</v>
      </c>
      <c r="BG37" s="35" t="s">
        <v>116</v>
      </c>
      <c r="BI37" s="35" t="s">
        <v>116</v>
      </c>
      <c r="BJ37" s="35" t="s">
        <v>116</v>
      </c>
      <c r="BK37" s="35" t="s">
        <v>116</v>
      </c>
      <c r="BL37" s="35" t="s">
        <v>116</v>
      </c>
      <c r="BM37" s="35" t="s">
        <v>116</v>
      </c>
      <c r="BN37" s="35" t="s">
        <v>116</v>
      </c>
      <c r="BO37" s="35" t="s">
        <v>116</v>
      </c>
      <c r="BP37" s="35" t="s">
        <v>116</v>
      </c>
      <c r="BQ37" s="35" t="s">
        <v>116</v>
      </c>
      <c r="BR37" s="35" t="s">
        <v>116</v>
      </c>
      <c r="BS37" s="35" t="s">
        <v>116</v>
      </c>
      <c r="BT37" s="35" t="s">
        <v>116</v>
      </c>
      <c r="BU37" s="35" t="s">
        <v>116</v>
      </c>
      <c r="BV37" s="35" t="s">
        <v>116</v>
      </c>
      <c r="BW37" s="35" t="s">
        <v>116</v>
      </c>
      <c r="BX37" s="35" t="s">
        <v>116</v>
      </c>
      <c r="BY37" s="35" t="s">
        <v>116</v>
      </c>
      <c r="BZ37" s="35" t="s">
        <v>116</v>
      </c>
      <c r="CA37" s="35" t="s">
        <v>116</v>
      </c>
      <c r="CB37" s="35" t="s">
        <v>116</v>
      </c>
      <c r="CC37" s="35" t="s">
        <v>116</v>
      </c>
    </row>
    <row r="38" spans="1:81" s="35" customFormat="1" ht="20.100000000000001" customHeight="1" x14ac:dyDescent="0.25">
      <c r="A38" s="52">
        <v>45292</v>
      </c>
      <c r="B38" s="35" t="s">
        <v>14280</v>
      </c>
      <c r="C38" s="33" t="s">
        <v>112</v>
      </c>
      <c r="D38" s="33">
        <v>20240120</v>
      </c>
      <c r="E38" s="35" t="s">
        <v>410</v>
      </c>
      <c r="F38" s="35" t="s">
        <v>14281</v>
      </c>
      <c r="G38" s="35" t="s">
        <v>14282</v>
      </c>
      <c r="H38" s="35" t="s">
        <v>116</v>
      </c>
      <c r="I38" s="35" t="s">
        <v>14283</v>
      </c>
      <c r="J38" s="35" t="s">
        <v>116</v>
      </c>
      <c r="K38" s="35" t="s">
        <v>116</v>
      </c>
      <c r="L38" s="35" t="s">
        <v>116</v>
      </c>
      <c r="M38" s="35" t="s">
        <v>116</v>
      </c>
      <c r="N38" s="5" t="s">
        <v>4392</v>
      </c>
      <c r="O38" s="5" t="s">
        <v>532</v>
      </c>
      <c r="P38" s="35" t="s">
        <v>112</v>
      </c>
      <c r="Q38" s="6" t="s">
        <v>122</v>
      </c>
      <c r="R38" s="35" t="s">
        <v>122</v>
      </c>
      <c r="S38" s="35" t="s">
        <v>122</v>
      </c>
      <c r="T38" s="35" t="s">
        <v>14284</v>
      </c>
      <c r="U38" s="35">
        <v>9782409026560</v>
      </c>
      <c r="V38" s="35" t="s">
        <v>124</v>
      </c>
      <c r="W38" s="35">
        <v>9782409026553</v>
      </c>
      <c r="X38" s="35" t="s">
        <v>125</v>
      </c>
      <c r="Y38" s="35" t="s">
        <v>126</v>
      </c>
      <c r="Z38" s="35" t="s">
        <v>112</v>
      </c>
      <c r="AA38" s="35">
        <v>2020</v>
      </c>
      <c r="AB38" s="35" t="s">
        <v>127</v>
      </c>
      <c r="AC38" s="35" t="s">
        <v>164</v>
      </c>
      <c r="AD38" s="35" t="s">
        <v>129</v>
      </c>
      <c r="AE38" s="35" t="s">
        <v>130</v>
      </c>
      <c r="AF38" s="35" t="s">
        <v>131</v>
      </c>
      <c r="AG38" s="35" t="s">
        <v>132</v>
      </c>
      <c r="AH38" s="35" t="s">
        <v>133</v>
      </c>
      <c r="AI38" s="35" t="s">
        <v>134</v>
      </c>
      <c r="AJ38" s="35" t="s">
        <v>135</v>
      </c>
      <c r="AK38" s="35" t="s">
        <v>136</v>
      </c>
      <c r="AL38" s="35" t="s">
        <v>137</v>
      </c>
      <c r="AM38" s="35" t="s">
        <v>138</v>
      </c>
      <c r="AN38" s="35" t="s">
        <v>139</v>
      </c>
      <c r="AO38" s="35" t="s">
        <v>140</v>
      </c>
      <c r="AP38" s="35" t="s">
        <v>141</v>
      </c>
      <c r="AQ38" s="35" t="s">
        <v>116</v>
      </c>
      <c r="AR38" s="35" t="s">
        <v>14285</v>
      </c>
      <c r="AS38" s="35" t="s">
        <v>76</v>
      </c>
      <c r="AT38" s="35" t="s">
        <v>417</v>
      </c>
      <c r="AU38" s="35" t="s">
        <v>418</v>
      </c>
      <c r="AV38" s="35" t="s">
        <v>419</v>
      </c>
      <c r="AW38" s="35" t="s">
        <v>420</v>
      </c>
      <c r="AX38" s="35" t="s">
        <v>421</v>
      </c>
      <c r="AY38" s="35" t="s">
        <v>422</v>
      </c>
      <c r="AZ38" s="35" t="s">
        <v>423</v>
      </c>
      <c r="BA38" s="35" t="s">
        <v>424</v>
      </c>
      <c r="BB38" s="35" t="s">
        <v>425</v>
      </c>
      <c r="BC38" s="35" t="s">
        <v>426</v>
      </c>
      <c r="BD38" s="35" t="s">
        <v>427</v>
      </c>
      <c r="BE38" s="35" t="s">
        <v>116</v>
      </c>
      <c r="BF38" s="35" t="s">
        <v>116</v>
      </c>
      <c r="BG38" s="35" t="s">
        <v>116</v>
      </c>
      <c r="BH38" s="35" t="s">
        <v>116</v>
      </c>
      <c r="BI38" s="35" t="s">
        <v>116</v>
      </c>
      <c r="BJ38" s="35" t="s">
        <v>116</v>
      </c>
      <c r="BK38" s="35" t="s">
        <v>116</v>
      </c>
      <c r="BL38" s="35" t="s">
        <v>116</v>
      </c>
      <c r="BM38" s="35" t="s">
        <v>116</v>
      </c>
      <c r="BN38" s="35" t="s">
        <v>116</v>
      </c>
      <c r="BO38" s="35" t="s">
        <v>116</v>
      </c>
      <c r="BP38" s="35" t="s">
        <v>116</v>
      </c>
      <c r="BQ38" s="35" t="s">
        <v>116</v>
      </c>
      <c r="BR38" s="35" t="s">
        <v>116</v>
      </c>
      <c r="BS38" s="35" t="s">
        <v>116</v>
      </c>
      <c r="BT38" s="35" t="s">
        <v>116</v>
      </c>
      <c r="BU38" s="35" t="s">
        <v>116</v>
      </c>
      <c r="BV38" s="35" t="s">
        <v>116</v>
      </c>
      <c r="BW38" s="35" t="s">
        <v>116</v>
      </c>
      <c r="BX38" s="35" t="s">
        <v>116</v>
      </c>
      <c r="BY38" s="35" t="s">
        <v>116</v>
      </c>
      <c r="BZ38" s="35" t="s">
        <v>116</v>
      </c>
      <c r="CA38" s="35" t="s">
        <v>116</v>
      </c>
      <c r="CB38" s="35" t="s">
        <v>116</v>
      </c>
    </row>
    <row r="39" spans="1:81" s="35" customFormat="1" ht="20.100000000000001" customHeight="1" x14ac:dyDescent="0.25">
      <c r="A39" s="52">
        <v>45292</v>
      </c>
      <c r="B39" s="35" t="s">
        <v>14286</v>
      </c>
      <c r="C39" s="33" t="s">
        <v>112</v>
      </c>
      <c r="D39" s="33">
        <v>20240120</v>
      </c>
      <c r="E39" s="35" t="s">
        <v>1128</v>
      </c>
      <c r="F39" s="35" t="s">
        <v>14287</v>
      </c>
      <c r="G39" s="35" t="s">
        <v>14288</v>
      </c>
      <c r="H39" s="35" t="s">
        <v>116</v>
      </c>
      <c r="I39" s="35" t="s">
        <v>14289</v>
      </c>
      <c r="J39" s="35" t="s">
        <v>116</v>
      </c>
      <c r="K39" s="35" t="s">
        <v>116</v>
      </c>
      <c r="L39" s="35" t="s">
        <v>116</v>
      </c>
      <c r="M39" s="35" t="s">
        <v>116</v>
      </c>
      <c r="N39" s="5" t="s">
        <v>4339</v>
      </c>
      <c r="O39" s="5" t="s">
        <v>813</v>
      </c>
      <c r="P39" s="35" t="s">
        <v>112</v>
      </c>
      <c r="Q39" s="6" t="s">
        <v>122</v>
      </c>
      <c r="R39" s="35" t="s">
        <v>122</v>
      </c>
      <c r="S39" s="35" t="s">
        <v>122</v>
      </c>
      <c r="T39" s="35" t="s">
        <v>14290</v>
      </c>
      <c r="U39" s="35">
        <v>9782409022739</v>
      </c>
      <c r="V39" s="35" t="s">
        <v>124</v>
      </c>
      <c r="W39" s="35">
        <v>9782409022722</v>
      </c>
      <c r="X39" s="35" t="s">
        <v>125</v>
      </c>
      <c r="Y39" s="35" t="s">
        <v>126</v>
      </c>
      <c r="Z39" s="35" t="s">
        <v>112</v>
      </c>
      <c r="AA39" s="35">
        <v>2020</v>
      </c>
      <c r="AB39" s="35" t="s">
        <v>127</v>
      </c>
      <c r="AC39" s="35" t="s">
        <v>152</v>
      </c>
      <c r="AD39" s="35" t="s">
        <v>129</v>
      </c>
      <c r="AE39" s="35" t="s">
        <v>130</v>
      </c>
      <c r="AF39" s="35" t="s">
        <v>131</v>
      </c>
      <c r="AG39" s="35" t="s">
        <v>132</v>
      </c>
      <c r="AH39" s="35" t="s">
        <v>133</v>
      </c>
      <c r="AI39" s="35" t="s">
        <v>134</v>
      </c>
      <c r="AJ39" s="35" t="s">
        <v>135</v>
      </c>
      <c r="AK39" s="35" t="s">
        <v>136</v>
      </c>
      <c r="AL39" s="35" t="s">
        <v>137</v>
      </c>
      <c r="AM39" s="35" t="s">
        <v>138</v>
      </c>
      <c r="AN39" s="35" t="s">
        <v>139</v>
      </c>
      <c r="AO39" s="35" t="s">
        <v>140</v>
      </c>
      <c r="AP39" s="35" t="s">
        <v>141</v>
      </c>
      <c r="AQ39" s="35" t="s">
        <v>116</v>
      </c>
      <c r="AR39" s="35" t="s">
        <v>14291</v>
      </c>
      <c r="AS39" s="35" t="s">
        <v>76</v>
      </c>
      <c r="AT39" s="35" t="s">
        <v>4579</v>
      </c>
      <c r="AU39" s="35" t="s">
        <v>14292</v>
      </c>
      <c r="AV39" s="35" t="s">
        <v>12157</v>
      </c>
      <c r="AW39" s="35" t="s">
        <v>14293</v>
      </c>
      <c r="AX39" s="35" t="s">
        <v>805</v>
      </c>
      <c r="AY39" s="35" t="s">
        <v>1554</v>
      </c>
      <c r="AZ39" s="35" t="s">
        <v>14294</v>
      </c>
      <c r="BA39" s="35" t="s">
        <v>14295</v>
      </c>
      <c r="BB39" s="35" t="s">
        <v>14296</v>
      </c>
      <c r="BC39" s="35" t="s">
        <v>14297</v>
      </c>
      <c r="BD39" s="35" t="s">
        <v>568</v>
      </c>
      <c r="BE39" s="35" t="s">
        <v>116</v>
      </c>
      <c r="BF39" s="35" t="s">
        <v>116</v>
      </c>
      <c r="BG39" s="35" t="s">
        <v>116</v>
      </c>
      <c r="BH39" s="35" t="s">
        <v>116</v>
      </c>
      <c r="BI39" s="35" t="s">
        <v>116</v>
      </c>
      <c r="BJ39" s="35" t="s">
        <v>116</v>
      </c>
      <c r="BK39" s="35" t="s">
        <v>116</v>
      </c>
      <c r="BL39" s="35" t="s">
        <v>116</v>
      </c>
      <c r="BM39" s="35" t="s">
        <v>116</v>
      </c>
      <c r="BN39" s="35" t="s">
        <v>116</v>
      </c>
      <c r="BO39" s="35" t="s">
        <v>116</v>
      </c>
      <c r="BP39" s="35" t="s">
        <v>116</v>
      </c>
      <c r="BQ39" s="35" t="s">
        <v>116</v>
      </c>
      <c r="BR39" s="35" t="s">
        <v>116</v>
      </c>
      <c r="BS39" s="35" t="s">
        <v>116</v>
      </c>
      <c r="BT39" s="35" t="s">
        <v>116</v>
      </c>
      <c r="BU39" s="35" t="s">
        <v>116</v>
      </c>
      <c r="BV39" s="35" t="s">
        <v>116</v>
      </c>
      <c r="BW39" s="35" t="s">
        <v>116</v>
      </c>
      <c r="BX39" s="35" t="s">
        <v>116</v>
      </c>
      <c r="BY39" s="35" t="s">
        <v>116</v>
      </c>
      <c r="BZ39" s="35" t="s">
        <v>116</v>
      </c>
      <c r="CA39" s="35" t="s">
        <v>116</v>
      </c>
      <c r="CB39" s="35" t="s">
        <v>116</v>
      </c>
    </row>
    <row r="40" spans="1:81" s="35" customFormat="1" ht="20.100000000000001" customHeight="1" x14ac:dyDescent="0.25">
      <c r="A40" s="52">
        <v>45292</v>
      </c>
      <c r="B40" s="35" t="s">
        <v>14298</v>
      </c>
      <c r="C40" s="33" t="s">
        <v>112</v>
      </c>
      <c r="D40" s="33">
        <v>20240120</v>
      </c>
      <c r="E40" s="35" t="s">
        <v>429</v>
      </c>
      <c r="F40" s="35" t="s">
        <v>14299</v>
      </c>
      <c r="G40" s="35" t="s">
        <v>14300</v>
      </c>
      <c r="H40" s="35" t="s">
        <v>116</v>
      </c>
      <c r="I40" s="35" t="s">
        <v>14301</v>
      </c>
      <c r="J40" s="35" t="s">
        <v>14302</v>
      </c>
      <c r="K40" s="35" t="s">
        <v>14303</v>
      </c>
      <c r="L40" s="35" t="s">
        <v>14304</v>
      </c>
      <c r="M40" s="35" t="s">
        <v>116</v>
      </c>
      <c r="N40" s="5" t="s">
        <v>4564</v>
      </c>
      <c r="O40" s="5" t="s">
        <v>9331</v>
      </c>
      <c r="P40" s="35" t="s">
        <v>112</v>
      </c>
      <c r="Q40" s="6" t="s">
        <v>122</v>
      </c>
      <c r="R40" s="35" t="s">
        <v>122</v>
      </c>
      <c r="S40" s="35" t="s">
        <v>122</v>
      </c>
      <c r="T40" s="35" t="s">
        <v>14305</v>
      </c>
      <c r="U40" s="35">
        <v>9782409025396</v>
      </c>
      <c r="V40" s="35" t="s">
        <v>124</v>
      </c>
      <c r="W40" s="35">
        <v>9782409025389</v>
      </c>
      <c r="X40" s="35" t="s">
        <v>125</v>
      </c>
      <c r="Y40" s="35" t="s">
        <v>126</v>
      </c>
      <c r="Z40" s="35" t="s">
        <v>112</v>
      </c>
      <c r="AA40" s="35">
        <v>2020</v>
      </c>
      <c r="AB40" s="35" t="s">
        <v>127</v>
      </c>
      <c r="AC40" s="35" t="s">
        <v>128</v>
      </c>
      <c r="AD40" s="35" t="s">
        <v>129</v>
      </c>
      <c r="AE40" s="35" t="s">
        <v>130</v>
      </c>
      <c r="AF40" s="35" t="s">
        <v>131</v>
      </c>
      <c r="AG40" s="35" t="s">
        <v>132</v>
      </c>
      <c r="AH40" s="35" t="s">
        <v>133</v>
      </c>
      <c r="AI40" s="35" t="s">
        <v>134</v>
      </c>
      <c r="AJ40" s="35" t="s">
        <v>135</v>
      </c>
      <c r="AK40" s="35" t="s">
        <v>136</v>
      </c>
      <c r="AL40" s="35" t="s">
        <v>137</v>
      </c>
      <c r="AM40" s="35" t="s">
        <v>138</v>
      </c>
      <c r="AN40" s="35" t="s">
        <v>139</v>
      </c>
      <c r="AO40" s="35" t="s">
        <v>140</v>
      </c>
      <c r="AP40" s="35" t="s">
        <v>141</v>
      </c>
      <c r="AQ40" s="35" t="s">
        <v>116</v>
      </c>
      <c r="AR40" s="35" t="s">
        <v>14306</v>
      </c>
      <c r="AS40" s="35" t="s">
        <v>76</v>
      </c>
      <c r="AT40" s="35" t="s">
        <v>2514</v>
      </c>
      <c r="AU40" s="35" t="s">
        <v>440</v>
      </c>
      <c r="AV40" s="35" t="s">
        <v>14307</v>
      </c>
      <c r="AW40" s="35" t="s">
        <v>441</v>
      </c>
      <c r="AX40" s="35" t="s">
        <v>14308</v>
      </c>
      <c r="AY40" s="35" t="s">
        <v>116</v>
      </c>
      <c r="AZ40" s="35" t="s">
        <v>116</v>
      </c>
      <c r="BA40" s="35" t="s">
        <v>116</v>
      </c>
      <c r="BB40" s="35" t="s">
        <v>116</v>
      </c>
      <c r="BC40" s="35" t="s">
        <v>116</v>
      </c>
      <c r="BD40" s="35" t="s">
        <v>116</v>
      </c>
      <c r="BE40" s="35" t="s">
        <v>116</v>
      </c>
      <c r="BF40" s="35" t="s">
        <v>116</v>
      </c>
      <c r="BG40" s="35" t="s">
        <v>116</v>
      </c>
      <c r="BH40" s="35" t="s">
        <v>116</v>
      </c>
      <c r="BI40" s="35" t="s">
        <v>116</v>
      </c>
      <c r="BJ40" s="35" t="s">
        <v>116</v>
      </c>
      <c r="BK40" s="35" t="s">
        <v>116</v>
      </c>
      <c r="BL40" s="35" t="s">
        <v>116</v>
      </c>
      <c r="BM40" s="35" t="s">
        <v>116</v>
      </c>
      <c r="BN40" s="35" t="s">
        <v>116</v>
      </c>
      <c r="BO40" s="35" t="s">
        <v>116</v>
      </c>
      <c r="BP40" s="35" t="s">
        <v>116</v>
      </c>
      <c r="BQ40" s="35" t="s">
        <v>116</v>
      </c>
      <c r="BR40" s="35" t="s">
        <v>116</v>
      </c>
      <c r="BS40" s="35" t="s">
        <v>116</v>
      </c>
      <c r="BT40" s="35" t="s">
        <v>116</v>
      </c>
      <c r="BU40" s="35" t="s">
        <v>116</v>
      </c>
      <c r="BV40" s="35" t="s">
        <v>116</v>
      </c>
      <c r="BW40" s="35" t="s">
        <v>116</v>
      </c>
      <c r="BX40" s="35" t="s">
        <v>116</v>
      </c>
      <c r="BY40" s="35" t="s">
        <v>116</v>
      </c>
      <c r="BZ40" s="35" t="s">
        <v>116</v>
      </c>
      <c r="CA40" s="35" t="s">
        <v>116</v>
      </c>
      <c r="CB40" s="35" t="s">
        <v>116</v>
      </c>
    </row>
    <row r="41" spans="1:81" s="35" customFormat="1" ht="20.100000000000001" customHeight="1" x14ac:dyDescent="0.25">
      <c r="A41" s="52">
        <v>45292</v>
      </c>
      <c r="B41" s="35" t="s">
        <v>14309</v>
      </c>
      <c r="C41" s="33" t="s">
        <v>112</v>
      </c>
      <c r="D41" s="33">
        <v>20240120</v>
      </c>
      <c r="E41" s="35" t="s">
        <v>169</v>
      </c>
      <c r="F41" s="35" t="s">
        <v>14310</v>
      </c>
      <c r="G41" s="35" t="s">
        <v>14246</v>
      </c>
      <c r="H41" s="35" t="s">
        <v>116</v>
      </c>
      <c r="I41" s="35" t="s">
        <v>14247</v>
      </c>
      <c r="J41" s="35" t="s">
        <v>116</v>
      </c>
      <c r="K41" s="35" t="s">
        <v>116</v>
      </c>
      <c r="L41" s="35" t="s">
        <v>116</v>
      </c>
      <c r="M41" s="35" t="s">
        <v>116</v>
      </c>
      <c r="N41" s="5" t="s">
        <v>4246</v>
      </c>
      <c r="O41" s="5" t="s">
        <v>3841</v>
      </c>
      <c r="P41" s="35" t="s">
        <v>112</v>
      </c>
      <c r="Q41" s="6" t="s">
        <v>122</v>
      </c>
      <c r="R41" s="35" t="s">
        <v>122</v>
      </c>
      <c r="S41" s="35" t="s">
        <v>122</v>
      </c>
      <c r="T41" s="35" t="s">
        <v>14311</v>
      </c>
      <c r="U41" s="35">
        <v>9782409024979</v>
      </c>
      <c r="V41" s="35" t="s">
        <v>124</v>
      </c>
      <c r="W41" s="35">
        <v>9782409024962</v>
      </c>
      <c r="X41" s="35" t="s">
        <v>125</v>
      </c>
      <c r="Y41" s="35" t="s">
        <v>126</v>
      </c>
      <c r="Z41" s="35" t="s">
        <v>112</v>
      </c>
      <c r="AA41" s="35">
        <v>2020</v>
      </c>
      <c r="AB41" s="35" t="s">
        <v>127</v>
      </c>
      <c r="AC41" s="35" t="s">
        <v>1043</v>
      </c>
      <c r="AD41" s="35" t="s">
        <v>129</v>
      </c>
      <c r="AE41" s="35" t="s">
        <v>130</v>
      </c>
      <c r="AF41" s="35" t="s">
        <v>131</v>
      </c>
      <c r="AG41" s="35" t="s">
        <v>132</v>
      </c>
      <c r="AH41" s="35" t="s">
        <v>133</v>
      </c>
      <c r="AI41" s="35" t="s">
        <v>134</v>
      </c>
      <c r="AJ41" s="35" t="s">
        <v>135</v>
      </c>
      <c r="AK41" s="35" t="s">
        <v>136</v>
      </c>
      <c r="AL41" s="35" t="s">
        <v>137</v>
      </c>
      <c r="AM41" s="35" t="s">
        <v>138</v>
      </c>
      <c r="AN41" s="35" t="s">
        <v>139</v>
      </c>
      <c r="AO41" s="35" t="s">
        <v>140</v>
      </c>
      <c r="AP41" s="35" t="s">
        <v>141</v>
      </c>
      <c r="AQ41" s="35" t="s">
        <v>116</v>
      </c>
      <c r="AR41" s="35" t="s">
        <v>14312</v>
      </c>
      <c r="AS41" s="35" t="s">
        <v>76</v>
      </c>
      <c r="AT41" s="35">
        <v>101</v>
      </c>
      <c r="AU41" s="35">
        <v>102</v>
      </c>
      <c r="AV41" s="35" t="s">
        <v>1045</v>
      </c>
      <c r="AW41" s="35" t="s">
        <v>1566</v>
      </c>
      <c r="AX41" s="35" t="s">
        <v>14313</v>
      </c>
      <c r="AY41" s="35" t="s">
        <v>1047</v>
      </c>
      <c r="AZ41" s="35" t="s">
        <v>6874</v>
      </c>
      <c r="BA41" s="35" t="s">
        <v>116</v>
      </c>
      <c r="BB41" s="35" t="s">
        <v>116</v>
      </c>
      <c r="BC41" s="35" t="s">
        <v>116</v>
      </c>
      <c r="BD41" s="35" t="s">
        <v>116</v>
      </c>
      <c r="BE41" s="35" t="s">
        <v>116</v>
      </c>
      <c r="BF41" s="35" t="s">
        <v>116</v>
      </c>
      <c r="BG41" s="35" t="s">
        <v>116</v>
      </c>
      <c r="BH41" s="35" t="s">
        <v>116</v>
      </c>
      <c r="BI41" s="35" t="s">
        <v>116</v>
      </c>
      <c r="BJ41" s="35" t="s">
        <v>116</v>
      </c>
      <c r="BK41" s="35" t="s">
        <v>116</v>
      </c>
      <c r="BL41" s="35" t="s">
        <v>116</v>
      </c>
      <c r="BM41" s="35" t="s">
        <v>116</v>
      </c>
      <c r="BN41" s="35" t="s">
        <v>116</v>
      </c>
      <c r="BO41" s="35" t="s">
        <v>116</v>
      </c>
      <c r="BP41" s="35" t="s">
        <v>116</v>
      </c>
      <c r="BQ41" s="35" t="s">
        <v>116</v>
      </c>
      <c r="BR41" s="35" t="s">
        <v>116</v>
      </c>
      <c r="BS41" s="35" t="s">
        <v>116</v>
      </c>
      <c r="BT41" s="35" t="s">
        <v>116</v>
      </c>
      <c r="BU41" s="35" t="s">
        <v>116</v>
      </c>
      <c r="BV41" s="35" t="s">
        <v>116</v>
      </c>
      <c r="BW41" s="35" t="s">
        <v>116</v>
      </c>
      <c r="BX41" s="35" t="s">
        <v>116</v>
      </c>
      <c r="BY41" s="35" t="s">
        <v>116</v>
      </c>
      <c r="BZ41" s="35" t="s">
        <v>116</v>
      </c>
      <c r="CA41" s="35" t="s">
        <v>116</v>
      </c>
      <c r="CB41" s="35" t="s">
        <v>116</v>
      </c>
    </row>
    <row r="42" spans="1:81" s="35" customFormat="1" ht="20.100000000000001" customHeight="1" x14ac:dyDescent="0.25">
      <c r="A42" s="52">
        <v>45231</v>
      </c>
      <c r="B42" s="35" t="s">
        <v>14314</v>
      </c>
      <c r="C42" s="33" t="s">
        <v>112</v>
      </c>
      <c r="D42" s="33">
        <v>20240120</v>
      </c>
      <c r="E42" s="35" t="s">
        <v>2103</v>
      </c>
      <c r="F42" s="35" t="s">
        <v>14315</v>
      </c>
      <c r="G42" s="35" t="s">
        <v>14316</v>
      </c>
      <c r="H42" s="35" t="s">
        <v>116</v>
      </c>
      <c r="I42" s="35" t="s">
        <v>14317</v>
      </c>
      <c r="J42" s="35" t="s">
        <v>116</v>
      </c>
      <c r="K42" s="35" t="s">
        <v>116</v>
      </c>
      <c r="L42" s="35" t="s">
        <v>116</v>
      </c>
      <c r="M42" s="35" t="s">
        <v>116</v>
      </c>
      <c r="N42" s="5" t="s">
        <v>4246</v>
      </c>
      <c r="O42" s="5" t="s">
        <v>2067</v>
      </c>
      <c r="P42" s="35" t="s">
        <v>112</v>
      </c>
      <c r="Q42" s="6" t="s">
        <v>122</v>
      </c>
      <c r="R42" s="35" t="s">
        <v>122</v>
      </c>
      <c r="S42" s="35" t="s">
        <v>122</v>
      </c>
      <c r="T42" s="35" t="s">
        <v>14318</v>
      </c>
      <c r="U42" s="35">
        <v>9782409025037</v>
      </c>
      <c r="V42" s="35" t="s">
        <v>124</v>
      </c>
      <c r="W42" s="35">
        <v>9782409025020</v>
      </c>
      <c r="X42" s="35" t="s">
        <v>125</v>
      </c>
      <c r="Y42" s="35" t="s">
        <v>126</v>
      </c>
      <c r="Z42" s="35" t="s">
        <v>112</v>
      </c>
      <c r="AA42" s="35">
        <v>2020</v>
      </c>
      <c r="AB42" s="35" t="s">
        <v>127</v>
      </c>
      <c r="AC42" s="35" t="s">
        <v>152</v>
      </c>
      <c r="AD42" s="35" t="s">
        <v>129</v>
      </c>
      <c r="AE42" s="35" t="s">
        <v>130</v>
      </c>
      <c r="AF42" s="35" t="s">
        <v>131</v>
      </c>
      <c r="AG42" s="35" t="s">
        <v>132</v>
      </c>
      <c r="AH42" s="35" t="s">
        <v>133</v>
      </c>
      <c r="AI42" s="35" t="s">
        <v>134</v>
      </c>
      <c r="AJ42" s="35" t="s">
        <v>135</v>
      </c>
      <c r="AK42" s="35" t="s">
        <v>136</v>
      </c>
      <c r="AL42" s="35" t="s">
        <v>137</v>
      </c>
      <c r="AM42" s="35" t="s">
        <v>138</v>
      </c>
      <c r="AN42" s="35" t="s">
        <v>139</v>
      </c>
      <c r="AO42" s="35" t="s">
        <v>140</v>
      </c>
      <c r="AP42" s="35" t="s">
        <v>141</v>
      </c>
      <c r="AQ42" s="35" t="s">
        <v>116</v>
      </c>
      <c r="AR42" s="35" t="s">
        <v>14319</v>
      </c>
      <c r="AS42" s="35" t="s">
        <v>76</v>
      </c>
      <c r="AT42" s="35" t="s">
        <v>2110</v>
      </c>
      <c r="AU42" s="35" t="s">
        <v>14320</v>
      </c>
      <c r="AV42" s="35" t="s">
        <v>486</v>
      </c>
      <c r="AW42" s="35" t="s">
        <v>14321</v>
      </c>
      <c r="AX42" s="35" t="s">
        <v>2112</v>
      </c>
      <c r="AY42" s="35" t="s">
        <v>2113</v>
      </c>
      <c r="AZ42" s="35" t="s">
        <v>184</v>
      </c>
      <c r="BA42" s="35" t="s">
        <v>5433</v>
      </c>
      <c r="BB42" s="35" t="s">
        <v>116</v>
      </c>
      <c r="BC42" s="35" t="s">
        <v>116</v>
      </c>
      <c r="BD42" s="35" t="s">
        <v>116</v>
      </c>
      <c r="BE42" s="35" t="s">
        <v>116</v>
      </c>
      <c r="BF42" s="35" t="s">
        <v>116</v>
      </c>
      <c r="BG42" s="35" t="s">
        <v>116</v>
      </c>
      <c r="BH42" s="35" t="s">
        <v>116</v>
      </c>
      <c r="BI42" s="35" t="s">
        <v>116</v>
      </c>
      <c r="BJ42" s="35" t="s">
        <v>116</v>
      </c>
      <c r="BK42" s="35" t="s">
        <v>116</v>
      </c>
      <c r="BL42" s="35" t="s">
        <v>116</v>
      </c>
      <c r="BM42" s="35" t="s">
        <v>116</v>
      </c>
      <c r="BN42" s="35" t="s">
        <v>116</v>
      </c>
      <c r="BO42" s="35" t="s">
        <v>116</v>
      </c>
      <c r="BP42" s="35" t="s">
        <v>116</v>
      </c>
      <c r="BQ42" s="35" t="s">
        <v>116</v>
      </c>
      <c r="BR42" s="35" t="s">
        <v>116</v>
      </c>
      <c r="BS42" s="35" t="s">
        <v>116</v>
      </c>
      <c r="BT42" s="35" t="s">
        <v>116</v>
      </c>
      <c r="BU42" s="35" t="s">
        <v>116</v>
      </c>
      <c r="BV42" s="35" t="s">
        <v>116</v>
      </c>
      <c r="BW42" s="35" t="s">
        <v>116</v>
      </c>
      <c r="BX42" s="35" t="s">
        <v>116</v>
      </c>
      <c r="BY42" s="35" t="s">
        <v>116</v>
      </c>
      <c r="BZ42" s="35" t="s">
        <v>116</v>
      </c>
      <c r="CA42" s="35" t="s">
        <v>116</v>
      </c>
      <c r="CB42" s="35" t="s">
        <v>116</v>
      </c>
    </row>
    <row r="43" spans="1:81" s="35" customFormat="1" ht="20.100000000000001" customHeight="1" x14ac:dyDescent="0.25">
      <c r="A43" s="52">
        <v>45231</v>
      </c>
      <c r="B43" s="35" t="s">
        <v>14322</v>
      </c>
      <c r="C43" s="33" t="s">
        <v>112</v>
      </c>
      <c r="D43" s="33">
        <v>20240120</v>
      </c>
      <c r="E43" s="35" t="s">
        <v>1431</v>
      </c>
      <c r="F43" s="35" t="s">
        <v>14323</v>
      </c>
      <c r="G43" s="35" t="s">
        <v>14324</v>
      </c>
      <c r="H43" s="35" t="s">
        <v>116</v>
      </c>
      <c r="I43" s="35" t="s">
        <v>14325</v>
      </c>
      <c r="J43" s="35" t="s">
        <v>116</v>
      </c>
      <c r="K43" s="35" t="s">
        <v>116</v>
      </c>
      <c r="L43" s="35" t="s">
        <v>116</v>
      </c>
      <c r="M43" s="35" t="s">
        <v>116</v>
      </c>
      <c r="N43" s="5" t="s">
        <v>5749</v>
      </c>
      <c r="O43" s="5" t="s">
        <v>7721</v>
      </c>
      <c r="P43" s="35" t="s">
        <v>112</v>
      </c>
      <c r="Q43" s="6" t="s">
        <v>122</v>
      </c>
      <c r="R43" s="7" t="s">
        <v>122</v>
      </c>
      <c r="S43" s="7" t="s">
        <v>122</v>
      </c>
      <c r="T43" s="36" t="s">
        <v>14326</v>
      </c>
      <c r="U43" s="36">
        <v>9782409013805</v>
      </c>
      <c r="V43" s="35" t="s">
        <v>124</v>
      </c>
      <c r="W43" s="35">
        <v>9782409013782</v>
      </c>
      <c r="X43" s="35" t="s">
        <v>125</v>
      </c>
      <c r="Y43" s="35" t="s">
        <v>126</v>
      </c>
      <c r="Z43" s="35" t="s">
        <v>112</v>
      </c>
      <c r="AA43" s="35">
        <v>2018</v>
      </c>
      <c r="AB43" s="35" t="s">
        <v>127</v>
      </c>
      <c r="AC43" s="35" t="s">
        <v>152</v>
      </c>
      <c r="AD43" s="35" t="s">
        <v>129</v>
      </c>
      <c r="AE43" s="35" t="s">
        <v>130</v>
      </c>
      <c r="AF43" s="35" t="s">
        <v>131</v>
      </c>
      <c r="AG43" s="35" t="s">
        <v>132</v>
      </c>
      <c r="AH43" s="35" t="s">
        <v>133</v>
      </c>
      <c r="AI43" s="35" t="s">
        <v>134</v>
      </c>
      <c r="AJ43" s="35" t="s">
        <v>135</v>
      </c>
      <c r="AK43" s="35" t="s">
        <v>136</v>
      </c>
      <c r="AL43" s="35" t="s">
        <v>137</v>
      </c>
      <c r="AM43" s="35" t="s">
        <v>138</v>
      </c>
      <c r="AN43" s="35" t="s">
        <v>139</v>
      </c>
      <c r="AO43" s="35" t="s">
        <v>140</v>
      </c>
      <c r="AP43" s="35" t="s">
        <v>141</v>
      </c>
      <c r="AQ43" s="35" t="s">
        <v>116</v>
      </c>
      <c r="AR43" s="35" t="s">
        <v>14327</v>
      </c>
      <c r="AS43" s="35" t="s">
        <v>76</v>
      </c>
      <c r="AT43" s="35" t="s">
        <v>1438</v>
      </c>
      <c r="AU43" s="35" t="s">
        <v>1439</v>
      </c>
      <c r="AV43" s="35" t="s">
        <v>282</v>
      </c>
      <c r="AW43" s="35" t="s">
        <v>14328</v>
      </c>
      <c r="AX43" s="35" t="s">
        <v>1441</v>
      </c>
      <c r="AY43" s="35" t="s">
        <v>14329</v>
      </c>
      <c r="AZ43" s="35" t="s">
        <v>1442</v>
      </c>
      <c r="BA43" s="35" t="s">
        <v>1443</v>
      </c>
      <c r="BB43" s="35" t="s">
        <v>1444</v>
      </c>
      <c r="BC43" s="35" t="s">
        <v>1254</v>
      </c>
      <c r="BD43" s="35" t="s">
        <v>1254</v>
      </c>
      <c r="BE43" s="35" t="s">
        <v>1445</v>
      </c>
      <c r="BF43" s="35" t="s">
        <v>1446</v>
      </c>
      <c r="BG43" s="35" t="s">
        <v>1447</v>
      </c>
      <c r="BH43" s="35" t="s">
        <v>2913</v>
      </c>
      <c r="BI43" s="35" t="s">
        <v>116</v>
      </c>
      <c r="BJ43" s="35" t="s">
        <v>116</v>
      </c>
      <c r="BK43" s="35" t="s">
        <v>116</v>
      </c>
      <c r="BL43" s="35" t="s">
        <v>116</v>
      </c>
      <c r="BM43" s="35" t="s">
        <v>116</v>
      </c>
      <c r="BN43" s="35" t="s">
        <v>116</v>
      </c>
      <c r="BO43" s="35" t="s">
        <v>116</v>
      </c>
      <c r="BP43" s="35" t="s">
        <v>116</v>
      </c>
      <c r="BQ43" s="35" t="s">
        <v>116</v>
      </c>
      <c r="BR43" s="35" t="s">
        <v>116</v>
      </c>
      <c r="BS43" s="35" t="s">
        <v>116</v>
      </c>
      <c r="BT43" s="35" t="s">
        <v>116</v>
      </c>
      <c r="BU43" s="35" t="s">
        <v>116</v>
      </c>
      <c r="BV43" s="35" t="s">
        <v>116</v>
      </c>
      <c r="BW43" s="35" t="s">
        <v>116</v>
      </c>
      <c r="BX43" s="35" t="s">
        <v>116</v>
      </c>
      <c r="BY43" s="35" t="s">
        <v>116</v>
      </c>
      <c r="BZ43" s="35" t="s">
        <v>116</v>
      </c>
      <c r="CA43" s="35" t="s">
        <v>116</v>
      </c>
      <c r="CB43" s="35" t="s">
        <v>116</v>
      </c>
    </row>
    <row r="44" spans="1:81" s="35" customFormat="1" ht="20.100000000000001" customHeight="1" x14ac:dyDescent="0.25">
      <c r="A44" s="52">
        <v>45231</v>
      </c>
      <c r="B44" s="35" t="s">
        <v>14330</v>
      </c>
      <c r="C44" s="33" t="s">
        <v>112</v>
      </c>
      <c r="D44" s="33">
        <v>20240120</v>
      </c>
      <c r="E44" s="35" t="s">
        <v>1515</v>
      </c>
      <c r="F44" s="35" t="s">
        <v>14331</v>
      </c>
      <c r="G44" s="35" t="s">
        <v>14332</v>
      </c>
      <c r="H44" s="35" t="s">
        <v>116</v>
      </c>
      <c r="I44" s="35" t="s">
        <v>14333</v>
      </c>
      <c r="J44" s="35" t="s">
        <v>116</v>
      </c>
      <c r="K44" s="35" t="s">
        <v>116</v>
      </c>
      <c r="L44" s="35" t="s">
        <v>116</v>
      </c>
      <c r="M44" s="35" t="s">
        <v>116</v>
      </c>
      <c r="N44" s="5" t="s">
        <v>7195</v>
      </c>
      <c r="O44" s="5" t="s">
        <v>1756</v>
      </c>
      <c r="P44" s="35" t="s">
        <v>112</v>
      </c>
      <c r="Q44" s="6" t="s">
        <v>122</v>
      </c>
      <c r="R44" s="7" t="s">
        <v>122</v>
      </c>
      <c r="S44" s="7" t="s">
        <v>122</v>
      </c>
      <c r="T44" s="36" t="s">
        <v>14334</v>
      </c>
      <c r="U44" s="36">
        <v>9782409000010</v>
      </c>
      <c r="V44" s="35" t="s">
        <v>124</v>
      </c>
      <c r="W44" s="35">
        <v>9782746098756</v>
      </c>
      <c r="X44" s="35" t="s">
        <v>125</v>
      </c>
      <c r="Y44" s="35" t="s">
        <v>126</v>
      </c>
      <c r="Z44" s="35" t="s">
        <v>112</v>
      </c>
      <c r="AA44" s="35">
        <v>2016</v>
      </c>
      <c r="AB44" s="35" t="s">
        <v>127</v>
      </c>
      <c r="AC44" s="35" t="s">
        <v>128</v>
      </c>
      <c r="AD44" s="35" t="s">
        <v>129</v>
      </c>
      <c r="AE44" s="35" t="s">
        <v>130</v>
      </c>
      <c r="AF44" s="35" t="s">
        <v>131</v>
      </c>
      <c r="AG44" s="35" t="s">
        <v>132</v>
      </c>
      <c r="AH44" s="35" t="s">
        <v>133</v>
      </c>
      <c r="AI44" s="35" t="s">
        <v>134</v>
      </c>
      <c r="AJ44" s="35" t="s">
        <v>135</v>
      </c>
      <c r="AK44" s="35" t="s">
        <v>136</v>
      </c>
      <c r="AL44" s="35" t="s">
        <v>137</v>
      </c>
      <c r="AM44" s="35" t="s">
        <v>138</v>
      </c>
      <c r="AN44" s="35" t="s">
        <v>139</v>
      </c>
      <c r="AO44" s="35" t="s">
        <v>140</v>
      </c>
      <c r="AP44" s="35" t="s">
        <v>141</v>
      </c>
      <c r="AQ44" s="35" t="s">
        <v>116</v>
      </c>
      <c r="AR44" s="35" t="s">
        <v>14335</v>
      </c>
      <c r="AS44" s="35" t="s">
        <v>76</v>
      </c>
      <c r="AT44" s="35" t="s">
        <v>1522</v>
      </c>
      <c r="AU44" s="35" t="s">
        <v>1523</v>
      </c>
      <c r="AV44" s="35" t="s">
        <v>1524</v>
      </c>
      <c r="AW44" s="35" t="s">
        <v>1525</v>
      </c>
      <c r="AX44" s="35" t="s">
        <v>1526</v>
      </c>
      <c r="AY44" s="35" t="s">
        <v>1527</v>
      </c>
      <c r="AZ44" s="35" t="s">
        <v>1528</v>
      </c>
      <c r="BA44" s="35" t="s">
        <v>1529</v>
      </c>
      <c r="BB44" s="35" t="s">
        <v>1530</v>
      </c>
      <c r="BC44" s="35" t="s">
        <v>14336</v>
      </c>
      <c r="BD44" s="35" t="s">
        <v>14337</v>
      </c>
      <c r="BE44" s="35" t="s">
        <v>1532</v>
      </c>
      <c r="BF44" s="35" t="s">
        <v>1533</v>
      </c>
      <c r="BG44" s="35" t="s">
        <v>1534</v>
      </c>
      <c r="BH44" s="35" t="s">
        <v>182</v>
      </c>
      <c r="BI44" s="35" t="s">
        <v>1535</v>
      </c>
      <c r="BJ44" s="35" t="s">
        <v>1536</v>
      </c>
      <c r="BK44" s="35" t="s">
        <v>1537</v>
      </c>
      <c r="BL44" s="35" t="s">
        <v>1537</v>
      </c>
      <c r="BM44" s="35" t="s">
        <v>1538</v>
      </c>
      <c r="BN44" s="35" t="s">
        <v>1539</v>
      </c>
      <c r="BO44" s="35" t="s">
        <v>1540</v>
      </c>
      <c r="BP44" s="35" t="s">
        <v>1541</v>
      </c>
      <c r="BQ44" s="35" t="s">
        <v>1542</v>
      </c>
      <c r="BR44" s="35" t="s">
        <v>1543</v>
      </c>
      <c r="BS44" s="35" t="s">
        <v>116</v>
      </c>
      <c r="BT44" s="35" t="s">
        <v>116</v>
      </c>
      <c r="BU44" s="35" t="s">
        <v>116</v>
      </c>
      <c r="BV44" s="35" t="s">
        <v>116</v>
      </c>
      <c r="BW44" s="35" t="s">
        <v>116</v>
      </c>
      <c r="BX44" s="35" t="s">
        <v>116</v>
      </c>
      <c r="BY44" s="35" t="s">
        <v>116</v>
      </c>
      <c r="BZ44" s="35" t="s">
        <v>116</v>
      </c>
      <c r="CA44" s="35" t="s">
        <v>116</v>
      </c>
      <c r="CB44" s="35" t="s">
        <v>116</v>
      </c>
    </row>
    <row r="45" spans="1:81" s="35" customFormat="1" ht="20.100000000000001" customHeight="1" x14ac:dyDescent="0.25">
      <c r="A45" s="52">
        <v>45231</v>
      </c>
      <c r="B45" s="35" t="s">
        <v>14338</v>
      </c>
      <c r="C45" s="33" t="s">
        <v>112</v>
      </c>
      <c r="D45" s="33">
        <v>20240120</v>
      </c>
      <c r="E45" s="35" t="s">
        <v>1358</v>
      </c>
      <c r="F45" s="35" t="s">
        <v>14339</v>
      </c>
      <c r="G45" s="35" t="s">
        <v>14340</v>
      </c>
      <c r="H45" s="35" t="s">
        <v>116</v>
      </c>
      <c r="I45" s="35" t="s">
        <v>14341</v>
      </c>
      <c r="J45" s="35" t="s">
        <v>116</v>
      </c>
      <c r="K45" s="35" t="s">
        <v>116</v>
      </c>
      <c r="L45" s="35" t="s">
        <v>116</v>
      </c>
      <c r="M45" s="35" t="s">
        <v>116</v>
      </c>
      <c r="N45" s="5" t="s">
        <v>5972</v>
      </c>
      <c r="O45" s="5" t="s">
        <v>14342</v>
      </c>
      <c r="P45" s="35" t="s">
        <v>112</v>
      </c>
      <c r="Q45" s="6" t="s">
        <v>122</v>
      </c>
      <c r="R45" s="7" t="s">
        <v>122</v>
      </c>
      <c r="S45" s="7" t="s">
        <v>122</v>
      </c>
      <c r="T45" s="36" t="s">
        <v>14343</v>
      </c>
      <c r="U45" s="36">
        <v>9782409012532</v>
      </c>
      <c r="V45" s="35" t="s">
        <v>124</v>
      </c>
      <c r="W45" s="35">
        <v>9782409012426</v>
      </c>
      <c r="X45" s="35" t="s">
        <v>125</v>
      </c>
      <c r="Y45" s="35" t="s">
        <v>126</v>
      </c>
      <c r="Z45" s="35" t="s">
        <v>112</v>
      </c>
      <c r="AA45" s="35">
        <v>2018</v>
      </c>
      <c r="AB45" s="35" t="s">
        <v>127</v>
      </c>
      <c r="AC45" s="35" t="s">
        <v>128</v>
      </c>
      <c r="AD45" s="35" t="s">
        <v>129</v>
      </c>
      <c r="AE45" s="35" t="s">
        <v>130</v>
      </c>
      <c r="AF45" s="35" t="s">
        <v>131</v>
      </c>
      <c r="AG45" s="35" t="s">
        <v>132</v>
      </c>
      <c r="AH45" s="35" t="s">
        <v>133</v>
      </c>
      <c r="AI45" s="35" t="s">
        <v>134</v>
      </c>
      <c r="AJ45" s="35" t="s">
        <v>135</v>
      </c>
      <c r="AK45" s="35" t="s">
        <v>136</v>
      </c>
      <c r="AL45" s="35" t="s">
        <v>137</v>
      </c>
      <c r="AM45" s="35" t="s">
        <v>138</v>
      </c>
      <c r="AN45" s="35" t="s">
        <v>139</v>
      </c>
      <c r="AO45" s="35" t="s">
        <v>140</v>
      </c>
      <c r="AP45" s="35" t="s">
        <v>141</v>
      </c>
      <c r="AQ45" s="35" t="s">
        <v>116</v>
      </c>
      <c r="AR45" s="35" t="s">
        <v>14344</v>
      </c>
      <c r="AS45" s="35" t="s">
        <v>76</v>
      </c>
      <c r="AT45" s="35" t="s">
        <v>1366</v>
      </c>
      <c r="AU45" s="35" t="s">
        <v>1367</v>
      </c>
      <c r="AV45" s="35" t="s">
        <v>1368</v>
      </c>
      <c r="AW45" s="35" t="s">
        <v>1369</v>
      </c>
      <c r="AX45" s="35" t="s">
        <v>14345</v>
      </c>
      <c r="AY45" s="35" t="s">
        <v>1370</v>
      </c>
      <c r="AZ45" s="35" t="s">
        <v>1371</v>
      </c>
      <c r="BA45" s="35" t="s">
        <v>12642</v>
      </c>
      <c r="BB45" s="35" t="s">
        <v>1373</v>
      </c>
      <c r="BC45" s="35" t="s">
        <v>116</v>
      </c>
      <c r="BD45" s="35" t="s">
        <v>116</v>
      </c>
      <c r="BE45" s="35" t="s">
        <v>116</v>
      </c>
      <c r="BF45" s="35" t="s">
        <v>116</v>
      </c>
      <c r="BG45" s="35" t="s">
        <v>116</v>
      </c>
      <c r="BH45" s="35" t="s">
        <v>116</v>
      </c>
      <c r="BI45" s="35" t="s">
        <v>116</v>
      </c>
      <c r="BJ45" s="35" t="s">
        <v>116</v>
      </c>
      <c r="BK45" s="35" t="s">
        <v>116</v>
      </c>
      <c r="BL45" s="35" t="s">
        <v>116</v>
      </c>
      <c r="BM45" s="35" t="s">
        <v>116</v>
      </c>
      <c r="BN45" s="35" t="s">
        <v>116</v>
      </c>
      <c r="BO45" s="35" t="s">
        <v>116</v>
      </c>
      <c r="BP45" s="35" t="s">
        <v>116</v>
      </c>
      <c r="BQ45" s="35" t="s">
        <v>116</v>
      </c>
      <c r="BR45" s="35" t="s">
        <v>116</v>
      </c>
      <c r="BS45" s="35" t="s">
        <v>116</v>
      </c>
      <c r="BT45" s="35" t="s">
        <v>116</v>
      </c>
      <c r="BU45" s="35" t="s">
        <v>116</v>
      </c>
      <c r="BV45" s="35" t="s">
        <v>116</v>
      </c>
      <c r="BW45" s="35" t="s">
        <v>116</v>
      </c>
      <c r="BX45" s="35" t="s">
        <v>116</v>
      </c>
      <c r="BY45" s="35" t="s">
        <v>116</v>
      </c>
      <c r="BZ45" s="35" t="s">
        <v>116</v>
      </c>
      <c r="CA45" s="35" t="s">
        <v>116</v>
      </c>
      <c r="CB45" s="35" t="s">
        <v>116</v>
      </c>
    </row>
    <row r="46" spans="1:81" ht="20.100000000000001" customHeight="1" x14ac:dyDescent="0.25">
      <c r="A46" s="52">
        <v>45231</v>
      </c>
      <c r="B46" s="35" t="s">
        <v>14346</v>
      </c>
      <c r="C46" s="33" t="s">
        <v>112</v>
      </c>
      <c r="D46" s="33">
        <v>20240120</v>
      </c>
      <c r="E46" s="35" t="s">
        <v>14347</v>
      </c>
      <c r="F46" s="35" t="str">
        <f t="shared" ref="F46:F109" si="0">VLOOKUP(B46,base,3,FALSE)</f>
        <v/>
      </c>
      <c r="G46" s="35" t="str">
        <f t="shared" ref="G46:G109" si="1">VLOOKUP(B46,base,4,FALSE)</f>
        <v>Jean-Baptiste Baron,Julien Wittmer</v>
      </c>
      <c r="H46" s="35" t="str">
        <f t="shared" ref="H46:H109" si="2">VLOOKUP(B46,base,5,FALSE)</f>
        <v/>
      </c>
      <c r="I46" s="35" t="str">
        <f t="shared" ref="I46:I109" si="3">VLOOKUP(B46,base,6,FALSE)</f>
        <v>Baron, Jean-Baptiste</v>
      </c>
      <c r="J46" s="35" t="str">
        <f t="shared" ref="J46:J109" si="4">VLOOKUP(B46,base,7,FALSE)</f>
        <v>Wittmer, Julien</v>
      </c>
      <c r="K46" s="35" t="str">
        <f t="shared" ref="K46:K109" si="5">VLOOKUP(B46,base,8,FALSE)</f>
        <v/>
      </c>
      <c r="L46" s="35" t="str">
        <f t="shared" ref="L46:L109" si="6">VLOOKUP(B46,base,9,FALSE)</f>
        <v/>
      </c>
      <c r="M46" s="35" t="str">
        <f t="shared" ref="M46:M109" si="7">VLOOKUP(B46,base,10,FALSE)</f>
        <v/>
      </c>
      <c r="N46" s="5" t="str">
        <f t="shared" ref="N46:N109" si="8">VLOOKUP(B46,base,11,FALSE)</f>
        <v>Edition du 1 January 2010</v>
      </c>
      <c r="O46" s="5" t="str">
        <f t="shared" ref="O46:O109" si="9">VLOOKUP(B46,base,12,FALSE)</f>
        <v>601 pages</v>
      </c>
      <c r="P46" s="35" t="str">
        <f t="shared" ref="P46:P109" si="10">VLOOKUP(B46,base,13,FALSE)</f>
        <v>Editions ENI</v>
      </c>
      <c r="Q46" s="6" t="str">
        <f t="shared" ref="Q46:Q109" si="11">VLOOKUP(B46,base,14,FALSE)</f>
        <v>fre</v>
      </c>
      <c r="R46" s="35" t="str">
        <f t="shared" ref="R46:R109" si="12">VLOOKUP(B46,base,15,FALSE)</f>
        <v>fre</v>
      </c>
      <c r="S46" s="35" t="str">
        <f t="shared" ref="S46:S109" si="13">VLOOKUP(B46,base,16,FALSE)</f>
        <v>fre</v>
      </c>
      <c r="T46" s="35" t="str">
        <f t="shared" ref="T46:T109" si="14">VLOOKUP(B46,base,17,FALSE)</f>
        <v>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v>
      </c>
      <c r="U46" s="35">
        <f t="shared" ref="U46:U109" si="15">VLOOKUP(B46,base,18,FALSE)</f>
        <v>9782746053724</v>
      </c>
      <c r="V46" s="35" t="str">
        <f t="shared" ref="V46:V109" si="16">VLOOKUP(B46,base,19,FALSE)</f>
        <v>Version Numérique</v>
      </c>
      <c r="W46" s="35">
        <f t="shared" ref="W46:W109" si="17">VLOOKUP(B46,base,20,FALSE)</f>
        <v>9782746052864</v>
      </c>
      <c r="X46" s="35" t="str">
        <f t="shared" ref="X46:X109" si="18">VLOOKUP(B46,base,21,FALSE)</f>
        <v>Version Imprimée</v>
      </c>
      <c r="Y46" s="35" t="str">
        <f t="shared" ref="Y46:Y109" si="19">VLOOKUP(B46,base,22,FALSE)</f>
        <v>St-Herblain</v>
      </c>
      <c r="Z46" s="35" t="str">
        <f t="shared" ref="Z46:Z109" si="20">VLOOKUP(B46,base,23,FALSE)</f>
        <v>Editions ENI</v>
      </c>
      <c r="AA46" s="35">
        <f t="shared" ref="AA46:AA109" si="21">VLOOKUP(B46,base,24,FALSE)</f>
        <v>2010</v>
      </c>
      <c r="AB46" s="35" t="str">
        <f t="shared" ref="AB46:AB109" si="22">VLOOKUP(B46,base,25,FALSE)</f>
        <v>Bibliothèque Numérique ENI (Service en ligne)</v>
      </c>
      <c r="AC46" s="35" t="str">
        <f t="shared" ref="AC46:AC109" si="23">VLOOKUP(B46,base,26,FALSE)</f>
        <v>ATRIUM</v>
      </c>
      <c r="AD46" s="35" t="str">
        <f t="shared" ref="AD46:AD109" si="24">VLOOKUP(B46,base,27,FALSE)</f>
        <v>texte</v>
      </c>
      <c r="AE46" s="35" t="str">
        <f t="shared" ref="AE46:AE109" si="25">VLOOKUP(B46,base,28,FALSE)</f>
        <v>txt</v>
      </c>
      <c r="AF46" s="35" t="str">
        <f t="shared" ref="AF46:AF109" si="26">VLOOKUP(B46,base,29,FALSE)</f>
        <v>rdacontent/fre</v>
      </c>
      <c r="AG46" s="35" t="str">
        <f t="shared" ref="AG46:AG109" si="27">VLOOKUP(B46,base,30,FALSE)</f>
        <v>informatique</v>
      </c>
      <c r="AH46" s="35" t="str">
        <f t="shared" ref="AH46:AH109" si="28">VLOOKUP(B46,base,31,FALSE)</f>
        <v>c</v>
      </c>
      <c r="AI46" s="35" t="str">
        <f t="shared" ref="AI46:AI109" si="29">VLOOKUP(B46,base,32,FALSE)</f>
        <v>rdamedia/fre</v>
      </c>
      <c r="AJ46" s="35" t="str">
        <f t="shared" ref="AJ46:AJ109" si="30">VLOOKUP(B46,base,33,FALSE)</f>
        <v>ressource en ligne</v>
      </c>
      <c r="AK46" s="35" t="str">
        <f t="shared" ref="AK46:AK109" si="31">VLOOKUP(B46,base,34,FALSE)</f>
        <v>cr</v>
      </c>
      <c r="AL46" s="35" t="str">
        <f t="shared" ref="AL46:AL109" si="32">VLOOKUP(B46,base,35,FALSE)</f>
        <v>rdacarrier/fre</v>
      </c>
      <c r="AM46" s="35" t="str">
        <f t="shared" ref="AM46:AM109" si="33">VLOOKUP(B46,base,36,FALSE)</f>
        <v>m\\\\\o\\d\\\\\\\\</v>
      </c>
      <c r="AN46" s="35" t="str">
        <f t="shared" ref="AN46:AN109" si="34">VLOOKUP(B46,base,37,FALSE)</f>
        <v>cr\cn\\\\uuaua</v>
      </c>
      <c r="AO46" s="35" t="str">
        <f t="shared" ref="AO46:AO109" si="35">VLOOKUP(B46,base,38,FALSE)</f>
        <v>Accès restreint aux membres</v>
      </c>
      <c r="AP46" s="35" t="str">
        <f t="shared" ref="AP46:AP109" si="36">VLOOKUP(B46,base,39,FALSE)</f>
        <v>Source de la note de description : Version imprimée</v>
      </c>
      <c r="AQ46" s="35" t="str">
        <f t="shared" ref="AQ46:AQ109" si="37">VLOOKUP(B46,base,40,FALSE)</f>
        <v/>
      </c>
      <c r="AR46" s="35" t="str">
        <f t="shared" ref="AR46:AR109" si="38">VLOOKUP(B46,base,41,FALSE)</f>
        <v>%SITE_CLIENT%/?library_guid=1CAB78C0-D9E2-4843-A317-25D40F616E5B</v>
      </c>
      <c r="AS46" s="35" t="str">
        <f t="shared" ref="AS46:AS109" si="39">VLOOKUP(B46,base,42,FALSE)</f>
        <v>Accès au travers du portail ENI</v>
      </c>
      <c r="AT46" s="35" t="str">
        <f t="shared" ref="AT46:AT109" si="40">VLOOKUP(B46,base,43,FALSE)</f>
        <v xml:space="preserve"> 3d </v>
      </c>
      <c r="AU46" s="35" t="str">
        <f t="shared" ref="AU46:AU109" si="41">VLOOKUP(B46,base,44,FALSE)</f>
        <v xml:space="preserve"> 3D Max </v>
      </c>
      <c r="AV46" s="35" t="str">
        <f t="shared" ref="AV46:AV109" si="42">VLOOKUP(B46,base,45,FALSE)</f>
        <v xml:space="preserve"> 3dsmax </v>
      </c>
      <c r="AW46" s="35" t="str">
        <f t="shared" ref="AW46:AW109" si="43">VLOOKUP(B46,base,46,FALSE)</f>
        <v xml:space="preserve"> animation </v>
      </c>
      <c r="AX46" s="35" t="str">
        <f t="shared" ref="AX46:AX109" si="44">VLOOKUP(B46,base,47,FALSE)</f>
        <v xml:space="preserve"> bitmap </v>
      </c>
      <c r="AY46" s="35" t="str">
        <f t="shared" ref="AY46:AY109" si="45">VLOOKUP(B46,base,48,FALSE)</f>
        <v xml:space="preserve"> caméra </v>
      </c>
      <c r="AZ46" s="35" t="str">
        <f t="shared" ref="AZ46:AZ109" si="46">VLOOKUP(B46,base,49,FALSE)</f>
        <v xml:space="preserve"> éclairage </v>
      </c>
      <c r="BA46" s="35" t="str">
        <f t="shared" ref="BA46:BA109" si="47">VLOOKUP(B46,base,50,FALSE)</f>
        <v xml:space="preserve"> image de synthèse </v>
      </c>
      <c r="BB46" s="35" t="str">
        <f t="shared" ref="BB46:BB109" si="48">VLOOKUP(B46,base,51,FALSE)</f>
        <v xml:space="preserve"> LNAT103DS</v>
      </c>
      <c r="BC46" s="35" t="str">
        <f t="shared" ref="BC46:BC109" si="49">VLOOKUP(B46,base,52,FALSE)</f>
        <v xml:space="preserve"> lumière </v>
      </c>
      <c r="BD46" s="35" t="str">
        <f t="shared" ref="BD46:BD109" si="50">VLOOKUP(B46,base,53,FALSE)</f>
        <v xml:space="preserve"> matériaux </v>
      </c>
      <c r="BE46" s="35" t="str">
        <f t="shared" ref="BE46:BE109" si="51">VLOOKUP(B46,base,54,FALSE)</f>
        <v xml:space="preserve"> modélisation </v>
      </c>
      <c r="BF46" s="35" t="str">
        <f t="shared" ref="BF46:BF109" si="52">VLOOKUP(B46,base,55,FALSE)</f>
        <v xml:space="preserve"> radiosité </v>
      </c>
      <c r="BG46" s="35" t="str">
        <f t="shared" ref="BG46:BG109" si="53">VLOOKUP(B46,base,56,FALSE)</f>
        <v xml:space="preserve"> rendu </v>
      </c>
      <c r="BH46" s="35" t="str">
        <f t="shared" ref="BH46:BH109" si="54">VLOOKUP(B46,base,57,FALSE)</f>
        <v xml:space="preserve"> spline </v>
      </c>
      <c r="BI46" s="35" t="str">
        <f t="shared" ref="BI46:BI109" si="55">VLOOKUP(B46,base,58,FALSE)</f>
        <v xml:space="preserve"> texture </v>
      </c>
      <c r="BJ46" s="35" t="str">
        <f t="shared" ref="BJ46:BJ109" si="56">VLOOKUP(B46,base,59,FALSE)</f>
        <v xml:space="preserve"> traceur </v>
      </c>
      <c r="BK46" s="35" t="str">
        <f t="shared" ref="BK46:BK109" si="57">VLOOKUP(B46,base,60,FALSE)</f>
        <v xml:space="preserve">Discreet </v>
      </c>
      <c r="BL46" s="35" t="str">
        <f t="shared" ref="BL46:BL109" si="58">VLOOKUP(B46,base,61,FALSE)</f>
        <v/>
      </c>
      <c r="BM46" s="35" t="str">
        <f t="shared" ref="BM46:BM109" si="59">VLOOKUP(B46,base,62,FALSE)</f>
        <v/>
      </c>
      <c r="BN46" s="35" t="str">
        <f t="shared" ref="BN46:BN109" si="60">VLOOKUP(B46,base,63,FALSE)</f>
        <v/>
      </c>
      <c r="BO46" s="35" t="str">
        <f t="shared" ref="BO46:BO109" si="61">VLOOKUP(B46,base,64,FALSE)</f>
        <v/>
      </c>
      <c r="BP46" s="35" t="str">
        <f t="shared" ref="BP46:BP109" si="62">VLOOKUP(B46,base,65,FALSE)</f>
        <v/>
      </c>
      <c r="BQ46" s="35" t="str">
        <f t="shared" ref="BQ46:BQ109" si="63">VLOOKUP(B46,base,66,FALSE)</f>
        <v/>
      </c>
      <c r="BR46" s="35" t="str">
        <f t="shared" ref="BR46:BR109" si="64">VLOOKUP(B46,base,67,FALSE)</f>
        <v/>
      </c>
      <c r="BS46" s="35" t="str">
        <f t="shared" ref="BS46:BS109" si="65">VLOOKUP(B46,base,68,FALSE)</f>
        <v/>
      </c>
      <c r="BT46" s="35" t="str">
        <f t="shared" ref="BT46:BT109" si="66">VLOOKUP(B46,base,69,FALSE)</f>
        <v/>
      </c>
      <c r="BU46" s="40" t="str">
        <f t="shared" ref="BU46:BU109" si="67">VLOOKUP(B46,base,70,FALSE)</f>
        <v/>
      </c>
      <c r="BV46" s="40" t="s">
        <v>116</v>
      </c>
      <c r="BW46" s="40" t="s">
        <v>116</v>
      </c>
      <c r="BX46" s="40" t="s">
        <v>116</v>
      </c>
      <c r="BY46" s="40" t="s">
        <v>116</v>
      </c>
      <c r="BZ46" s="40" t="s">
        <v>116</v>
      </c>
      <c r="CA46" s="40" t="s">
        <v>116</v>
      </c>
      <c r="CB46" s="40" t="s">
        <v>116</v>
      </c>
      <c r="CC46" s="40" t="s">
        <v>116</v>
      </c>
    </row>
    <row r="47" spans="1:81" ht="20.100000000000001" customHeight="1" x14ac:dyDescent="0.25">
      <c r="A47" s="52">
        <v>45231</v>
      </c>
      <c r="B47" s="35" t="s">
        <v>14348</v>
      </c>
      <c r="C47" s="33" t="s">
        <v>112</v>
      </c>
      <c r="D47" s="33">
        <v>20240120</v>
      </c>
      <c r="E47" s="35" t="s">
        <v>14349</v>
      </c>
      <c r="F47" s="35" t="str">
        <f t="shared" si="0"/>
        <v>Conception, dessin 2D et 3D, présentation - Tous les outils et fonctionnalités avancées</v>
      </c>
      <c r="G47" s="35" t="str">
        <f t="shared" si="1"/>
        <v>Olivier LE FRAPPER</v>
      </c>
      <c r="H47" s="35" t="str">
        <f t="shared" si="2"/>
        <v/>
      </c>
      <c r="I47" s="35" t="str">
        <f t="shared" si="3"/>
        <v>LE FRAPPER, Olivier</v>
      </c>
      <c r="J47" s="35" t="str">
        <f t="shared" si="4"/>
        <v/>
      </c>
      <c r="K47" s="35" t="str">
        <f t="shared" si="5"/>
        <v/>
      </c>
      <c r="L47" s="35" t="str">
        <f t="shared" si="6"/>
        <v/>
      </c>
      <c r="M47" s="35" t="str">
        <f t="shared" si="7"/>
        <v/>
      </c>
      <c r="N47" s="5" t="str">
        <f t="shared" si="8"/>
        <v>Edition du 1 December 2011</v>
      </c>
      <c r="O47" s="5" t="str">
        <f t="shared" si="9"/>
        <v>778 pages</v>
      </c>
      <c r="P47" s="35" t="str">
        <f t="shared" si="10"/>
        <v>Editions ENI</v>
      </c>
      <c r="Q47" s="6" t="str">
        <f t="shared" si="11"/>
        <v>fre</v>
      </c>
      <c r="R47" s="35" t="str">
        <f t="shared" si="12"/>
        <v>fre</v>
      </c>
      <c r="S47" s="35" t="str">
        <f t="shared" si="13"/>
        <v>fre</v>
      </c>
      <c r="T47" s="35" t="str">
        <f t="shared" si="14"/>
        <v>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
      <c r="U47" s="35">
        <f t="shared" si="15"/>
        <v>9782746071490</v>
      </c>
      <c r="V47" s="35" t="str">
        <f t="shared" si="16"/>
        <v>Version Numérique</v>
      </c>
      <c r="W47" s="35">
        <f t="shared" si="17"/>
        <v>9782746070479</v>
      </c>
      <c r="X47" s="35" t="str">
        <f t="shared" si="18"/>
        <v>Version Imprimée</v>
      </c>
      <c r="Y47" s="35" t="str">
        <f t="shared" si="19"/>
        <v>St-Herblain</v>
      </c>
      <c r="Z47" s="35" t="str">
        <f t="shared" si="20"/>
        <v>Editions ENI</v>
      </c>
      <c r="AA47" s="35">
        <f t="shared" si="21"/>
        <v>2011</v>
      </c>
      <c r="AB47" s="35" t="str">
        <f t="shared" si="22"/>
        <v>Bibliothèque Numérique ENI (Service en ligne)</v>
      </c>
      <c r="AC47" s="35" t="str">
        <f t="shared" si="23"/>
        <v>ATRIUM</v>
      </c>
      <c r="AD47" s="35" t="str">
        <f t="shared" si="24"/>
        <v>texte</v>
      </c>
      <c r="AE47" s="35" t="str">
        <f t="shared" si="25"/>
        <v>txt</v>
      </c>
      <c r="AF47" s="35" t="str">
        <f t="shared" si="26"/>
        <v>rdacontent/fre</v>
      </c>
      <c r="AG47" s="35" t="str">
        <f t="shared" si="27"/>
        <v>informatique</v>
      </c>
      <c r="AH47" s="35" t="str">
        <f t="shared" si="28"/>
        <v>c</v>
      </c>
      <c r="AI47" s="35" t="str">
        <f t="shared" si="29"/>
        <v>rdamedia/fre</v>
      </c>
      <c r="AJ47" s="35" t="str">
        <f t="shared" si="30"/>
        <v>ressource en ligne</v>
      </c>
      <c r="AK47" s="35" t="str">
        <f t="shared" si="31"/>
        <v>cr</v>
      </c>
      <c r="AL47" s="35" t="str">
        <f t="shared" si="32"/>
        <v>rdacarrier/fre</v>
      </c>
      <c r="AM47" s="35" t="str">
        <f t="shared" si="33"/>
        <v>m\\\\\o\\d\\\\\\\\</v>
      </c>
      <c r="AN47" s="35" t="str">
        <f t="shared" si="34"/>
        <v>cr\cn\\\\uuaua</v>
      </c>
      <c r="AO47" s="35" t="str">
        <f t="shared" si="35"/>
        <v>Accès restreint aux membres</v>
      </c>
      <c r="AP47" s="35" t="str">
        <f t="shared" si="36"/>
        <v>Source de la note de description : Version imprimée</v>
      </c>
      <c r="AQ47" s="35" t="str">
        <f t="shared" si="37"/>
        <v/>
      </c>
      <c r="AR47" s="35" t="str">
        <f t="shared" si="38"/>
        <v>%SITE_CLIENT%/?library_guid=0039B143-03FB-40F0-8955-B5687133C536</v>
      </c>
      <c r="AS47" s="35" t="str">
        <f t="shared" si="39"/>
        <v>Accès au travers du portail ENI</v>
      </c>
      <c r="AT47" s="35" t="str">
        <f t="shared" si="40"/>
        <v xml:space="preserve"> 2D </v>
      </c>
      <c r="AU47" s="35" t="str">
        <f t="shared" si="41"/>
        <v xml:space="preserve"> 3D </v>
      </c>
      <c r="AV47" s="35" t="str">
        <f t="shared" si="42"/>
        <v xml:space="preserve"> AutoDesk </v>
      </c>
      <c r="AW47" s="35" t="str">
        <f t="shared" si="43"/>
        <v xml:space="preserve"> CAO </v>
      </c>
      <c r="AX47" s="35" t="str">
        <f t="shared" si="44"/>
        <v xml:space="preserve"> Catia </v>
      </c>
      <c r="AY47" s="35" t="str">
        <f t="shared" si="45"/>
        <v xml:space="preserve"> DAO </v>
      </c>
      <c r="AZ47" s="35" t="str">
        <f t="shared" si="46"/>
        <v xml:space="preserve"> Dessin </v>
      </c>
      <c r="BA47" s="35" t="str">
        <f t="shared" si="47"/>
        <v xml:space="preserve"> DGN </v>
      </c>
      <c r="BB47" s="35" t="str">
        <f t="shared" si="48"/>
        <v xml:space="preserve"> DWF </v>
      </c>
      <c r="BC47" s="35" t="str">
        <f t="shared" si="49"/>
        <v xml:space="preserve"> Iges </v>
      </c>
      <c r="BD47" s="35" t="str">
        <f t="shared" si="50"/>
        <v xml:space="preserve"> JT </v>
      </c>
      <c r="BE47" s="35" t="str">
        <f t="shared" si="51"/>
        <v xml:space="preserve"> LNAT12AUT</v>
      </c>
      <c r="BF47" s="35" t="str">
        <f t="shared" si="52"/>
        <v xml:space="preserve"> NX </v>
      </c>
      <c r="BG47" s="35" t="str">
        <f t="shared" si="53"/>
        <v xml:space="preserve"> parasolid </v>
      </c>
      <c r="BH47" s="35" t="str">
        <f t="shared" si="54"/>
        <v xml:space="preserve"> ProE </v>
      </c>
      <c r="BI47" s="35" t="str">
        <f t="shared" si="55"/>
        <v xml:space="preserve"> Rhino </v>
      </c>
      <c r="BJ47" s="35" t="str">
        <f t="shared" si="56"/>
        <v xml:space="preserve"> SolidWorks </v>
      </c>
      <c r="BK47" s="35" t="str">
        <f t="shared" si="57"/>
        <v xml:space="preserve"> Step </v>
      </c>
      <c r="BL47" s="35" t="str">
        <f t="shared" si="58"/>
        <v xml:space="preserve">auto cad </v>
      </c>
      <c r="BM47" s="35" t="str">
        <f t="shared" si="59"/>
        <v/>
      </c>
      <c r="BN47" s="35" t="str">
        <f t="shared" si="60"/>
        <v/>
      </c>
      <c r="BO47" s="35" t="str">
        <f t="shared" si="61"/>
        <v/>
      </c>
      <c r="BP47" s="35" t="str">
        <f t="shared" si="62"/>
        <v/>
      </c>
      <c r="BQ47" s="35" t="str">
        <f t="shared" si="63"/>
        <v/>
      </c>
      <c r="BR47" s="35" t="str">
        <f t="shared" si="64"/>
        <v/>
      </c>
      <c r="BS47" s="35" t="str">
        <f t="shared" si="65"/>
        <v/>
      </c>
      <c r="BT47" s="35" t="str">
        <f t="shared" si="66"/>
        <v/>
      </c>
      <c r="BU47" s="40" t="str">
        <f t="shared" si="67"/>
        <v/>
      </c>
      <c r="BV47" s="40" t="s">
        <v>116</v>
      </c>
      <c r="BW47" s="40" t="s">
        <v>116</v>
      </c>
      <c r="BX47" s="40" t="s">
        <v>116</v>
      </c>
      <c r="BY47" s="40" t="s">
        <v>116</v>
      </c>
      <c r="BZ47" s="40" t="s">
        <v>116</v>
      </c>
      <c r="CA47" s="40" t="s">
        <v>116</v>
      </c>
      <c r="CB47" s="40" t="s">
        <v>116</v>
      </c>
      <c r="CC47" s="40" t="s">
        <v>116</v>
      </c>
    </row>
    <row r="48" spans="1:81" ht="20.100000000000001" customHeight="1" x14ac:dyDescent="0.25">
      <c r="A48" s="52">
        <v>45231</v>
      </c>
      <c r="B48" s="35" t="s">
        <v>14350</v>
      </c>
      <c r="C48" s="33" t="s">
        <v>112</v>
      </c>
      <c r="D48" s="33">
        <v>20240120</v>
      </c>
      <c r="E48" s="35" t="s">
        <v>14351</v>
      </c>
      <c r="F48" s="35" t="str">
        <f t="shared" si="0"/>
        <v>pour les bureaux d'études</v>
      </c>
      <c r="G48" s="35" t="str">
        <f t="shared" si="1"/>
        <v>Maxence DUPUPET</v>
      </c>
      <c r="H48" s="35" t="str">
        <f t="shared" si="2"/>
        <v/>
      </c>
      <c r="I48" s="35" t="str">
        <f t="shared" si="3"/>
        <v>DUPUPET, Maxence</v>
      </c>
      <c r="J48" s="35" t="str">
        <f t="shared" si="4"/>
        <v/>
      </c>
      <c r="K48" s="35" t="str">
        <f t="shared" si="5"/>
        <v/>
      </c>
      <c r="L48" s="35" t="str">
        <f t="shared" si="6"/>
        <v/>
      </c>
      <c r="M48" s="35" t="str">
        <f t="shared" si="7"/>
        <v/>
      </c>
      <c r="N48" s="5" t="str">
        <f t="shared" si="8"/>
        <v>Edition du 1 May 2011</v>
      </c>
      <c r="O48" s="5" t="str">
        <f t="shared" si="9"/>
        <v>734 pages</v>
      </c>
      <c r="P48" s="35" t="str">
        <f t="shared" si="10"/>
        <v>Editions ENI</v>
      </c>
      <c r="Q48" s="6" t="str">
        <f t="shared" si="11"/>
        <v>fre</v>
      </c>
      <c r="R48" s="35" t="str">
        <f t="shared" si="12"/>
        <v>fre</v>
      </c>
      <c r="S48" s="35" t="str">
        <f t="shared" si="13"/>
        <v>fre</v>
      </c>
      <c r="T48" s="35" t="str">
        <f t="shared" si="14"/>
        <v>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v>
      </c>
      <c r="U48" s="35">
        <f t="shared" si="15"/>
        <v>9782746066090</v>
      </c>
      <c r="V48" s="35" t="str">
        <f t="shared" si="16"/>
        <v>Version Numérique</v>
      </c>
      <c r="W48" s="35">
        <f t="shared" si="17"/>
        <v>9782746064638</v>
      </c>
      <c r="X48" s="35" t="str">
        <f t="shared" si="18"/>
        <v>Version Imprimée</v>
      </c>
      <c r="Y48" s="35" t="str">
        <f t="shared" si="19"/>
        <v>St-Herblain</v>
      </c>
      <c r="Z48" s="35" t="str">
        <f t="shared" si="20"/>
        <v>Editions ENI</v>
      </c>
      <c r="AA48" s="35">
        <f t="shared" si="21"/>
        <v>2011</v>
      </c>
      <c r="AB48" s="35" t="str">
        <f t="shared" si="22"/>
        <v>Bibliothèque Numérique ENI (Service en ligne)</v>
      </c>
      <c r="AC48" s="35" t="str">
        <f t="shared" si="23"/>
        <v>ATRIUM</v>
      </c>
      <c r="AD48" s="35" t="str">
        <f t="shared" si="24"/>
        <v>texte</v>
      </c>
      <c r="AE48" s="35" t="str">
        <f t="shared" si="25"/>
        <v>txt</v>
      </c>
      <c r="AF48" s="35" t="str">
        <f t="shared" si="26"/>
        <v>rdacontent/fre</v>
      </c>
      <c r="AG48" s="35" t="str">
        <f t="shared" si="27"/>
        <v>informatique</v>
      </c>
      <c r="AH48" s="35" t="str">
        <f t="shared" si="28"/>
        <v>c</v>
      </c>
      <c r="AI48" s="35" t="str">
        <f t="shared" si="29"/>
        <v>rdamedia/fre</v>
      </c>
      <c r="AJ48" s="35" t="str">
        <f t="shared" si="30"/>
        <v>ressource en ligne</v>
      </c>
      <c r="AK48" s="35" t="str">
        <f t="shared" si="31"/>
        <v>cr</v>
      </c>
      <c r="AL48" s="35" t="str">
        <f t="shared" si="32"/>
        <v>rdacarrier/fre</v>
      </c>
      <c r="AM48" s="35" t="str">
        <f t="shared" si="33"/>
        <v>m\\\\\o\\d\\\\\\\\</v>
      </c>
      <c r="AN48" s="35" t="str">
        <f t="shared" si="34"/>
        <v>cr\cn\\\\uuaua</v>
      </c>
      <c r="AO48" s="35" t="str">
        <f t="shared" si="35"/>
        <v>Accès restreint aux membres</v>
      </c>
      <c r="AP48" s="35" t="str">
        <f t="shared" si="36"/>
        <v>Source de la note de description : Version imprimée</v>
      </c>
      <c r="AQ48" s="35" t="str">
        <f t="shared" si="37"/>
        <v/>
      </c>
      <c r="AR48" s="35" t="str">
        <f t="shared" si="38"/>
        <v>%SITE_CLIENT%/?library_guid=023CFDFE-B849-4C24-8CBD-E2A95793A020</v>
      </c>
      <c r="AS48" s="35" t="str">
        <f t="shared" si="39"/>
        <v>Accès au travers du portail ENI</v>
      </c>
      <c r="AT48" s="35" t="str">
        <f t="shared" si="40"/>
        <v xml:space="preserve"> AutoDesk </v>
      </c>
      <c r="AU48" s="35" t="str">
        <f t="shared" si="41"/>
        <v xml:space="preserve"> Dessin </v>
      </c>
      <c r="AV48" s="35" t="str">
        <f t="shared" si="42"/>
        <v xml:space="preserve"> DWF </v>
      </c>
      <c r="AW48" s="35" t="str">
        <f t="shared" si="43"/>
        <v xml:space="preserve"> livre CAO </v>
      </c>
      <c r="AX48" s="35" t="str">
        <f t="shared" si="44"/>
        <v xml:space="preserve"> livre DAO </v>
      </c>
      <c r="AY48" s="35" t="str">
        <f t="shared" si="45"/>
        <v xml:space="preserve"> LNAT12BEAUT</v>
      </c>
      <c r="AZ48" s="35" t="str">
        <f t="shared" si="46"/>
        <v xml:space="preserve"> Xref </v>
      </c>
      <c r="BA48" s="35" t="str">
        <f t="shared" si="47"/>
        <v xml:space="preserve">livre autocad </v>
      </c>
      <c r="BB48" s="35" t="str">
        <f t="shared" si="48"/>
        <v/>
      </c>
      <c r="BC48" s="35" t="str">
        <f t="shared" si="49"/>
        <v/>
      </c>
      <c r="BD48" s="35" t="str">
        <f t="shared" si="50"/>
        <v/>
      </c>
      <c r="BE48" s="35" t="str">
        <f t="shared" si="51"/>
        <v/>
      </c>
      <c r="BF48" s="35" t="str">
        <f t="shared" si="52"/>
        <v/>
      </c>
      <c r="BG48" s="35" t="str">
        <f t="shared" si="53"/>
        <v/>
      </c>
      <c r="BH48" s="35" t="str">
        <f t="shared" si="54"/>
        <v/>
      </c>
      <c r="BI48" s="35" t="str">
        <f t="shared" si="55"/>
        <v/>
      </c>
      <c r="BJ48" s="35" t="str">
        <f t="shared" si="56"/>
        <v/>
      </c>
      <c r="BK48" s="35" t="str">
        <f t="shared" si="57"/>
        <v/>
      </c>
      <c r="BL48" s="35" t="str">
        <f t="shared" si="58"/>
        <v/>
      </c>
      <c r="BM48" s="35" t="str">
        <f t="shared" si="59"/>
        <v/>
      </c>
      <c r="BN48" s="35" t="str">
        <f t="shared" si="60"/>
        <v/>
      </c>
      <c r="BO48" s="35" t="str">
        <f t="shared" si="61"/>
        <v/>
      </c>
      <c r="BP48" s="35" t="str">
        <f t="shared" si="62"/>
        <v/>
      </c>
      <c r="BQ48" s="35" t="str">
        <f t="shared" si="63"/>
        <v/>
      </c>
      <c r="BR48" s="35" t="str">
        <f t="shared" si="64"/>
        <v/>
      </c>
      <c r="BS48" s="35" t="str">
        <f t="shared" si="65"/>
        <v/>
      </c>
      <c r="BT48" s="35" t="str">
        <f t="shared" si="66"/>
        <v/>
      </c>
      <c r="BU48" s="40" t="str">
        <f t="shared" si="67"/>
        <v/>
      </c>
      <c r="BV48" s="40" t="s">
        <v>116</v>
      </c>
      <c r="BW48" s="40" t="s">
        <v>116</v>
      </c>
      <c r="BX48" s="40" t="s">
        <v>116</v>
      </c>
      <c r="BY48" s="40" t="s">
        <v>116</v>
      </c>
      <c r="BZ48" s="40" t="s">
        <v>116</v>
      </c>
      <c r="CA48" s="40" t="s">
        <v>116</v>
      </c>
      <c r="CB48" s="40" t="s">
        <v>116</v>
      </c>
      <c r="CC48" s="40" t="s">
        <v>116</v>
      </c>
    </row>
    <row r="49" spans="1:81" ht="20.100000000000001" customHeight="1" x14ac:dyDescent="0.25">
      <c r="A49" s="52">
        <v>45231</v>
      </c>
      <c r="B49" s="35" t="s">
        <v>14352</v>
      </c>
      <c r="C49" s="33" t="s">
        <v>112</v>
      </c>
      <c r="D49" s="33">
        <v>20240120</v>
      </c>
      <c r="E49" s="35" t="s">
        <v>14353</v>
      </c>
      <c r="F49" s="35" t="str">
        <f t="shared" si="0"/>
        <v/>
      </c>
      <c r="G49" s="35" t="str">
        <f t="shared" si="1"/>
        <v>Thierry Crespeau</v>
      </c>
      <c r="H49" s="35" t="str">
        <f t="shared" si="2"/>
        <v/>
      </c>
      <c r="I49" s="35" t="str">
        <f t="shared" si="3"/>
        <v>Crespeau, Thierry</v>
      </c>
      <c r="J49" s="35" t="str">
        <f t="shared" si="4"/>
        <v/>
      </c>
      <c r="K49" s="35" t="str">
        <f t="shared" si="5"/>
        <v/>
      </c>
      <c r="L49" s="35" t="str">
        <f t="shared" si="6"/>
        <v/>
      </c>
      <c r="M49" s="35" t="str">
        <f t="shared" si="7"/>
        <v/>
      </c>
      <c r="N49" s="5" t="str">
        <f t="shared" si="8"/>
        <v>Edition du 1 January 2012</v>
      </c>
      <c r="O49" s="5" t="str">
        <f t="shared" si="9"/>
        <v>619 pages</v>
      </c>
      <c r="P49" s="35" t="str">
        <f t="shared" si="10"/>
        <v>Editions ENI</v>
      </c>
      <c r="Q49" s="6" t="str">
        <f t="shared" si="11"/>
        <v>fre</v>
      </c>
      <c r="R49" s="35" t="str">
        <f t="shared" si="12"/>
        <v>fre</v>
      </c>
      <c r="S49" s="35" t="str">
        <f t="shared" si="13"/>
        <v>fre</v>
      </c>
      <c r="T49" s="35" t="str">
        <f t="shared" si="14"/>
        <v>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v>
      </c>
      <c r="U49" s="35">
        <f t="shared" si="15"/>
        <v>9782746072077</v>
      </c>
      <c r="V49" s="35" t="str">
        <f t="shared" si="16"/>
        <v>Version Numérique</v>
      </c>
      <c r="W49" s="35">
        <f t="shared" si="17"/>
        <v>9782746071001</v>
      </c>
      <c r="X49" s="35" t="str">
        <f t="shared" si="18"/>
        <v>Version Imprimée</v>
      </c>
      <c r="Y49" s="35" t="str">
        <f t="shared" si="19"/>
        <v>St-Herblain</v>
      </c>
      <c r="Z49" s="35" t="str">
        <f t="shared" si="20"/>
        <v>Editions ENI</v>
      </c>
      <c r="AA49" s="35">
        <f t="shared" si="21"/>
        <v>2012</v>
      </c>
      <c r="AB49" s="35" t="str">
        <f t="shared" si="22"/>
        <v>Bibliothèque Numérique ENI (Service en ligne)</v>
      </c>
      <c r="AC49" s="35" t="str">
        <f t="shared" si="23"/>
        <v>ATRIUM</v>
      </c>
      <c r="AD49" s="35" t="str">
        <f t="shared" si="24"/>
        <v>texte</v>
      </c>
      <c r="AE49" s="35" t="str">
        <f t="shared" si="25"/>
        <v>txt</v>
      </c>
      <c r="AF49" s="35" t="str">
        <f t="shared" si="26"/>
        <v>rdacontent/fre</v>
      </c>
      <c r="AG49" s="35" t="str">
        <f t="shared" si="27"/>
        <v>informatique</v>
      </c>
      <c r="AH49" s="35" t="str">
        <f t="shared" si="28"/>
        <v>c</v>
      </c>
      <c r="AI49" s="35" t="str">
        <f t="shared" si="29"/>
        <v>rdamedia/fre</v>
      </c>
      <c r="AJ49" s="35" t="str">
        <f t="shared" si="30"/>
        <v>ressource en ligne</v>
      </c>
      <c r="AK49" s="35" t="str">
        <f t="shared" si="31"/>
        <v>cr</v>
      </c>
      <c r="AL49" s="35" t="str">
        <f t="shared" si="32"/>
        <v>rdacarrier/fre</v>
      </c>
      <c r="AM49" s="35" t="str">
        <f t="shared" si="33"/>
        <v>m\\\\\o\\d\\\\\\\\</v>
      </c>
      <c r="AN49" s="35" t="str">
        <f t="shared" si="34"/>
        <v>cr\cn\\\\uuaua</v>
      </c>
      <c r="AO49" s="35" t="str">
        <f t="shared" si="35"/>
        <v>Accès restreint aux membres</v>
      </c>
      <c r="AP49" s="35" t="str">
        <f t="shared" si="36"/>
        <v>Source de la note de description : Version imprimée</v>
      </c>
      <c r="AQ49" s="35" t="str">
        <f t="shared" si="37"/>
        <v/>
      </c>
      <c r="AR49" s="35" t="str">
        <f t="shared" si="38"/>
        <v>%SITE_CLIENT%/?library_guid=9EDD7986-2A08-44E8-9D39-4FBF23918E2C</v>
      </c>
      <c r="AS49" s="35" t="str">
        <f t="shared" si="39"/>
        <v>Accès au travers du portail ENI</v>
      </c>
      <c r="AT49" s="35" t="str">
        <f t="shared" si="40"/>
        <v xml:space="preserve"> 3D </v>
      </c>
      <c r="AU49" s="35" t="str">
        <f t="shared" si="41"/>
        <v xml:space="preserve"> assemblage </v>
      </c>
      <c r="AV49" s="35" t="str">
        <f t="shared" si="42"/>
        <v xml:space="preserve"> balayage </v>
      </c>
      <c r="AW49" s="35" t="str">
        <f t="shared" si="43"/>
        <v xml:space="preserve"> CAO </v>
      </c>
      <c r="AX49" s="35" t="str">
        <f t="shared" si="44"/>
        <v xml:space="preserve"> CFAO </v>
      </c>
      <c r="AY49" s="35" t="str">
        <f t="shared" si="45"/>
        <v xml:space="preserve"> DAO </v>
      </c>
      <c r="AZ49" s="35" t="str">
        <f t="shared" si="46"/>
        <v xml:space="preserve"> Dassault systèmes </v>
      </c>
      <c r="BA49" s="35" t="str">
        <f t="shared" si="47"/>
        <v xml:space="preserve"> extrusion </v>
      </c>
      <c r="BB49" s="35" t="str">
        <f t="shared" si="48"/>
        <v xml:space="preserve"> LNAT12SOL</v>
      </c>
      <c r="BC49" s="35" t="str">
        <f t="shared" si="49"/>
        <v xml:space="preserve"> mise en plan </v>
      </c>
      <c r="BD49" s="35" t="str">
        <f t="shared" si="50"/>
        <v xml:space="preserve"> pièce </v>
      </c>
      <c r="BE49" s="35" t="str">
        <f t="shared" si="51"/>
        <v xml:space="preserve"> révolution </v>
      </c>
      <c r="BF49" s="35" t="str">
        <f t="shared" si="52"/>
        <v xml:space="preserve"> solidwork </v>
      </c>
      <c r="BG49" s="35" t="str">
        <f t="shared" si="53"/>
        <v xml:space="preserve">Livre SolidWorks </v>
      </c>
      <c r="BH49" s="35" t="str">
        <f t="shared" si="54"/>
        <v/>
      </c>
      <c r="BI49" s="35" t="str">
        <f t="shared" si="55"/>
        <v/>
      </c>
      <c r="BJ49" s="35" t="str">
        <f t="shared" si="56"/>
        <v/>
      </c>
      <c r="BK49" s="35" t="str">
        <f t="shared" si="57"/>
        <v/>
      </c>
      <c r="BL49" s="35" t="str">
        <f t="shared" si="58"/>
        <v/>
      </c>
      <c r="BM49" s="35" t="str">
        <f t="shared" si="59"/>
        <v/>
      </c>
      <c r="BN49" s="35" t="str">
        <f t="shared" si="60"/>
        <v/>
      </c>
      <c r="BO49" s="35" t="str">
        <f t="shared" si="61"/>
        <v/>
      </c>
      <c r="BP49" s="35" t="str">
        <f t="shared" si="62"/>
        <v/>
      </c>
      <c r="BQ49" s="35" t="str">
        <f t="shared" si="63"/>
        <v/>
      </c>
      <c r="BR49" s="35" t="str">
        <f t="shared" si="64"/>
        <v/>
      </c>
      <c r="BS49" s="35" t="str">
        <f t="shared" si="65"/>
        <v/>
      </c>
      <c r="BT49" s="35" t="str">
        <f t="shared" si="66"/>
        <v/>
      </c>
      <c r="BU49" s="40" t="str">
        <f t="shared" si="67"/>
        <v/>
      </c>
      <c r="BV49" s="40" t="s">
        <v>116</v>
      </c>
      <c r="BW49" s="40" t="s">
        <v>116</v>
      </c>
      <c r="BX49" s="40" t="s">
        <v>116</v>
      </c>
      <c r="BY49" s="40" t="s">
        <v>116</v>
      </c>
      <c r="BZ49" s="40" t="s">
        <v>116</v>
      </c>
      <c r="CA49" s="40" t="s">
        <v>116</v>
      </c>
      <c r="CB49" s="40" t="s">
        <v>116</v>
      </c>
      <c r="CC49" s="40" t="s">
        <v>116</v>
      </c>
    </row>
    <row r="50" spans="1:81" ht="20.100000000000001" customHeight="1" x14ac:dyDescent="0.25">
      <c r="A50" s="52">
        <v>45231</v>
      </c>
      <c r="B50" s="35" t="s">
        <v>14354</v>
      </c>
      <c r="C50" s="33" t="s">
        <v>112</v>
      </c>
      <c r="D50" s="33">
        <v>20240120</v>
      </c>
      <c r="E50" s="35" t="s">
        <v>14355</v>
      </c>
      <c r="F50" s="35" t="str">
        <f t="shared" si="0"/>
        <v/>
      </c>
      <c r="G50" s="35" t="str">
        <f t="shared" si="1"/>
        <v>Thierry Crespeau</v>
      </c>
      <c r="H50" s="35" t="str">
        <f t="shared" si="2"/>
        <v/>
      </c>
      <c r="I50" s="35" t="str">
        <f t="shared" si="3"/>
        <v>Crespeau, Thierry</v>
      </c>
      <c r="J50" s="35" t="str">
        <f t="shared" si="4"/>
        <v/>
      </c>
      <c r="K50" s="35" t="str">
        <f t="shared" si="5"/>
        <v/>
      </c>
      <c r="L50" s="35" t="str">
        <f t="shared" si="6"/>
        <v/>
      </c>
      <c r="M50" s="35" t="str">
        <f t="shared" si="7"/>
        <v/>
      </c>
      <c r="N50" s="5" t="str">
        <f t="shared" si="8"/>
        <v>Edition du 1 May 2010</v>
      </c>
      <c r="O50" s="5" t="str">
        <f t="shared" si="9"/>
        <v>539 pages</v>
      </c>
      <c r="P50" s="35" t="str">
        <f t="shared" si="10"/>
        <v>Editions ENI</v>
      </c>
      <c r="Q50" s="6" t="str">
        <f t="shared" si="11"/>
        <v>fre</v>
      </c>
      <c r="R50" s="35" t="str">
        <f t="shared" si="12"/>
        <v>fre</v>
      </c>
      <c r="S50" s="35" t="str">
        <f t="shared" si="13"/>
        <v>fre</v>
      </c>
      <c r="T50" s="35" t="str">
        <f t="shared" si="14"/>
        <v>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v>
      </c>
      <c r="U50" s="35">
        <f t="shared" si="15"/>
        <v>9782746055810</v>
      </c>
      <c r="V50" s="35" t="str">
        <f t="shared" si="16"/>
        <v>Version Numérique</v>
      </c>
      <c r="W50" s="35">
        <f t="shared" si="17"/>
        <v>9782746054592</v>
      </c>
      <c r="X50" s="35" t="str">
        <f t="shared" si="18"/>
        <v>Version Imprimée</v>
      </c>
      <c r="Y50" s="35" t="str">
        <f t="shared" si="19"/>
        <v>St-Herblain</v>
      </c>
      <c r="Z50" s="35" t="str">
        <f t="shared" si="20"/>
        <v>Editions ENI</v>
      </c>
      <c r="AA50" s="35">
        <f t="shared" si="21"/>
        <v>2010</v>
      </c>
      <c r="AB50" s="35" t="str">
        <f t="shared" si="22"/>
        <v>Bibliothèque Numérique ENI (Service en ligne)</v>
      </c>
      <c r="AC50" s="35" t="str">
        <f t="shared" si="23"/>
        <v>ATRIUM</v>
      </c>
      <c r="AD50" s="35" t="str">
        <f t="shared" si="24"/>
        <v>texte</v>
      </c>
      <c r="AE50" s="35" t="str">
        <f t="shared" si="25"/>
        <v>txt</v>
      </c>
      <c r="AF50" s="35" t="str">
        <f t="shared" si="26"/>
        <v>rdacontent/fre</v>
      </c>
      <c r="AG50" s="35" t="str">
        <f t="shared" si="27"/>
        <v>informatique</v>
      </c>
      <c r="AH50" s="35" t="str">
        <f t="shared" si="28"/>
        <v>c</v>
      </c>
      <c r="AI50" s="35" t="str">
        <f t="shared" si="29"/>
        <v>rdamedia/fre</v>
      </c>
      <c r="AJ50" s="35" t="str">
        <f t="shared" si="30"/>
        <v>ressource en ligne</v>
      </c>
      <c r="AK50" s="35" t="str">
        <f t="shared" si="31"/>
        <v>cr</v>
      </c>
      <c r="AL50" s="35" t="str">
        <f t="shared" si="32"/>
        <v>rdacarrier/fre</v>
      </c>
      <c r="AM50" s="35" t="str">
        <f t="shared" si="33"/>
        <v>m\\\\\o\\d\\\\\\\\</v>
      </c>
      <c r="AN50" s="35" t="str">
        <f t="shared" si="34"/>
        <v>cr\cn\\\\uuaua</v>
      </c>
      <c r="AO50" s="35" t="str">
        <f t="shared" si="35"/>
        <v>Accès restreint aux membres</v>
      </c>
      <c r="AP50" s="35" t="str">
        <f t="shared" si="36"/>
        <v>Source de la note de description : Version imprimée</v>
      </c>
      <c r="AQ50" s="35" t="str">
        <f t="shared" si="37"/>
        <v/>
      </c>
      <c r="AR50" s="35" t="str">
        <f t="shared" si="38"/>
        <v>%SITE_CLIENT%/?library_guid=A26949AE-6E72-4FAE-A937-E23AE1996186</v>
      </c>
      <c r="AS50" s="35" t="str">
        <f t="shared" si="39"/>
        <v>Accès au travers du portail ENI</v>
      </c>
      <c r="AT50" s="35" t="str">
        <f t="shared" si="40"/>
        <v xml:space="preserve"> archi </v>
      </c>
      <c r="AU50" s="35" t="str">
        <f t="shared" si="41"/>
        <v xml:space="preserve"> architecte </v>
      </c>
      <c r="AV50" s="35" t="str">
        <f t="shared" si="42"/>
        <v xml:space="preserve"> architecture </v>
      </c>
      <c r="AW50" s="35" t="str">
        <f t="shared" si="43"/>
        <v xml:space="preserve"> caméra </v>
      </c>
      <c r="AX50" s="35" t="str">
        <f t="shared" si="44"/>
        <v xml:space="preserve"> LNAT13ARC</v>
      </c>
      <c r="AY50" s="35" t="str">
        <f t="shared" si="45"/>
        <v xml:space="preserve"> objet VR </v>
      </c>
      <c r="AZ50" s="35" t="str">
        <f t="shared" si="46"/>
        <v xml:space="preserve"> rendu </v>
      </c>
      <c r="BA50" s="35" t="str">
        <f t="shared" si="47"/>
        <v xml:space="preserve"> Roofmaker </v>
      </c>
      <c r="BB50" s="35" t="str">
        <f t="shared" si="48"/>
        <v xml:space="preserve"> Scène VR </v>
      </c>
      <c r="BC50" s="35" t="str">
        <f t="shared" si="49"/>
        <v xml:space="preserve"> Trustmaker </v>
      </c>
      <c r="BD50" s="35" t="str">
        <f t="shared" si="50"/>
        <v xml:space="preserve">3D </v>
      </c>
      <c r="BE50" s="35" t="str">
        <f t="shared" si="51"/>
        <v/>
      </c>
      <c r="BF50" s="35" t="str">
        <f t="shared" si="52"/>
        <v/>
      </c>
      <c r="BG50" s="35" t="str">
        <f t="shared" si="53"/>
        <v/>
      </c>
      <c r="BH50" s="35" t="str">
        <f t="shared" si="54"/>
        <v/>
      </c>
      <c r="BI50" s="35" t="str">
        <f t="shared" si="55"/>
        <v/>
      </c>
      <c r="BJ50" s="35" t="str">
        <f t="shared" si="56"/>
        <v/>
      </c>
      <c r="BK50" s="35" t="str">
        <f t="shared" si="57"/>
        <v/>
      </c>
      <c r="BL50" s="35" t="str">
        <f t="shared" si="58"/>
        <v/>
      </c>
      <c r="BM50" s="35" t="str">
        <f t="shared" si="59"/>
        <v/>
      </c>
      <c r="BN50" s="35" t="str">
        <f t="shared" si="60"/>
        <v/>
      </c>
      <c r="BO50" s="35" t="str">
        <f t="shared" si="61"/>
        <v/>
      </c>
      <c r="BP50" s="35" t="str">
        <f t="shared" si="62"/>
        <v/>
      </c>
      <c r="BQ50" s="35" t="str">
        <f t="shared" si="63"/>
        <v/>
      </c>
      <c r="BR50" s="35" t="str">
        <f t="shared" si="64"/>
        <v/>
      </c>
      <c r="BS50" s="35" t="str">
        <f t="shared" si="65"/>
        <v/>
      </c>
      <c r="BT50" s="35" t="str">
        <f t="shared" si="66"/>
        <v/>
      </c>
      <c r="BU50" s="40" t="str">
        <f t="shared" si="67"/>
        <v/>
      </c>
      <c r="BV50" s="40" t="s">
        <v>116</v>
      </c>
      <c r="BW50" s="40" t="s">
        <v>116</v>
      </c>
      <c r="BX50" s="40" t="s">
        <v>116</v>
      </c>
      <c r="BY50" s="40" t="s">
        <v>116</v>
      </c>
      <c r="BZ50" s="40" t="s">
        <v>116</v>
      </c>
      <c r="CA50" s="40" t="s">
        <v>116</v>
      </c>
      <c r="CB50" s="40" t="s">
        <v>116</v>
      </c>
      <c r="CC50" s="40" t="s">
        <v>116</v>
      </c>
    </row>
    <row r="51" spans="1:81" ht="20.100000000000001" customHeight="1" x14ac:dyDescent="0.25">
      <c r="A51" s="52">
        <v>45231</v>
      </c>
      <c r="B51" s="35" t="s">
        <v>14356</v>
      </c>
      <c r="C51" s="33" t="s">
        <v>112</v>
      </c>
      <c r="D51" s="33">
        <v>20240120</v>
      </c>
      <c r="E51" s="35" t="s">
        <v>14357</v>
      </c>
      <c r="F51" s="35" t="str">
        <f t="shared" si="0"/>
        <v>version gratuite et Pro</v>
      </c>
      <c r="G51" s="35" t="str">
        <f t="shared" si="1"/>
        <v>Jean-Luc CLAUSS</v>
      </c>
      <c r="H51" s="35" t="str">
        <f t="shared" si="2"/>
        <v/>
      </c>
      <c r="I51" s="35" t="str">
        <f t="shared" si="3"/>
        <v>CLAUSS, Jean-Luc</v>
      </c>
      <c r="J51" s="35" t="str">
        <f t="shared" si="4"/>
        <v/>
      </c>
      <c r="K51" s="35" t="str">
        <f t="shared" si="5"/>
        <v/>
      </c>
      <c r="L51" s="35" t="str">
        <f t="shared" si="6"/>
        <v/>
      </c>
      <c r="M51" s="35" t="str">
        <f t="shared" si="7"/>
        <v/>
      </c>
      <c r="N51" s="5" t="str">
        <f t="shared" si="8"/>
        <v>Edition du 1 July 2011</v>
      </c>
      <c r="O51" s="5" t="str">
        <f t="shared" si="9"/>
        <v>492 pages</v>
      </c>
      <c r="P51" s="35" t="str">
        <f t="shared" si="10"/>
        <v>Editions ENI</v>
      </c>
      <c r="Q51" s="6" t="str">
        <f t="shared" si="11"/>
        <v>fre</v>
      </c>
      <c r="R51" s="35" t="str">
        <f t="shared" si="12"/>
        <v>fre</v>
      </c>
      <c r="S51" s="35" t="str">
        <f t="shared" si="13"/>
        <v>fre</v>
      </c>
      <c r="T51" s="35" t="str">
        <f t="shared" si="14"/>
        <v>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v>
      </c>
      <c r="U51" s="35">
        <f t="shared" si="15"/>
        <v>9782746067332</v>
      </c>
      <c r="V51" s="35" t="str">
        <f t="shared" si="16"/>
        <v>Version Numérique</v>
      </c>
      <c r="W51" s="35">
        <f t="shared" si="17"/>
        <v>9782746066434</v>
      </c>
      <c r="X51" s="35" t="str">
        <f t="shared" si="18"/>
        <v>Version Imprimée</v>
      </c>
      <c r="Y51" s="35" t="str">
        <f t="shared" si="19"/>
        <v>St-Herblain</v>
      </c>
      <c r="Z51" s="35" t="str">
        <f t="shared" si="20"/>
        <v>Editions ENI</v>
      </c>
      <c r="AA51" s="35">
        <f t="shared" si="21"/>
        <v>2011</v>
      </c>
      <c r="AB51" s="35" t="str">
        <f t="shared" si="22"/>
        <v>Bibliothèque Numérique ENI (Service en ligne)</v>
      </c>
      <c r="AC51" s="35" t="str">
        <f t="shared" si="23"/>
        <v>ATRIUM</v>
      </c>
      <c r="AD51" s="35" t="str">
        <f t="shared" si="24"/>
        <v>texte</v>
      </c>
      <c r="AE51" s="35" t="str">
        <f t="shared" si="25"/>
        <v>txt</v>
      </c>
      <c r="AF51" s="35" t="str">
        <f t="shared" si="26"/>
        <v>rdacontent/fre</v>
      </c>
      <c r="AG51" s="35" t="str">
        <f t="shared" si="27"/>
        <v>informatique</v>
      </c>
      <c r="AH51" s="35" t="str">
        <f t="shared" si="28"/>
        <v>c</v>
      </c>
      <c r="AI51" s="35" t="str">
        <f t="shared" si="29"/>
        <v>rdamedia/fre</v>
      </c>
      <c r="AJ51" s="35" t="str">
        <f t="shared" si="30"/>
        <v>ressource en ligne</v>
      </c>
      <c r="AK51" s="35" t="str">
        <f t="shared" si="31"/>
        <v>cr</v>
      </c>
      <c r="AL51" s="35" t="str">
        <f t="shared" si="32"/>
        <v>rdacarrier/fre</v>
      </c>
      <c r="AM51" s="35" t="str">
        <f t="shared" si="33"/>
        <v>m\\\\\o\\d\\\\\\\\</v>
      </c>
      <c r="AN51" s="35" t="str">
        <f t="shared" si="34"/>
        <v>cr\cn\\\\uuaua</v>
      </c>
      <c r="AO51" s="35" t="str">
        <f t="shared" si="35"/>
        <v>Accès restreint aux membres</v>
      </c>
      <c r="AP51" s="35" t="str">
        <f t="shared" si="36"/>
        <v>Source de la note de description : Version imprimée</v>
      </c>
      <c r="AQ51" s="35" t="str">
        <f t="shared" si="37"/>
        <v/>
      </c>
      <c r="AR51" s="35" t="str">
        <f t="shared" si="38"/>
        <v>%SITE_CLIENT%/?library_guid=BAB916CA-6077-4E1E-AC8C-6747FC2015D4</v>
      </c>
      <c r="AS51" s="35" t="str">
        <f t="shared" si="39"/>
        <v>Accès au travers du portail ENI</v>
      </c>
      <c r="AT51" s="35" t="str">
        <f t="shared" si="40"/>
        <v xml:space="preserve"> 3D </v>
      </c>
      <c r="AU51" s="35" t="str">
        <f t="shared" si="41"/>
        <v xml:space="preserve"> CAO/DAO </v>
      </c>
      <c r="AV51" s="35" t="str">
        <f t="shared" si="42"/>
        <v xml:space="preserve"> DAO </v>
      </c>
      <c r="AW51" s="35" t="str">
        <f t="shared" si="43"/>
        <v xml:space="preserve"> e</v>
      </c>
      <c r="AX51" s="35" t="str">
        <f t="shared" si="44"/>
        <v xml:space="preserve"> ebook </v>
      </c>
      <c r="AY51" s="35" t="str">
        <f t="shared" si="45"/>
        <v xml:space="preserve"> Google </v>
      </c>
      <c r="AZ51" s="35" t="str">
        <f t="shared" si="46"/>
        <v xml:space="preserve"> LayOut </v>
      </c>
      <c r="BA51" s="35" t="str">
        <f t="shared" si="47"/>
        <v xml:space="preserve"> livre électronique </v>
      </c>
      <c r="BB51" s="35" t="str">
        <f t="shared" si="48"/>
        <v xml:space="preserve"> livre numérique </v>
      </c>
      <c r="BC51" s="35" t="str">
        <f t="shared" si="49"/>
        <v xml:space="preserve"> livres électroniques </v>
      </c>
      <c r="BD51" s="35" t="str">
        <f t="shared" si="50"/>
        <v xml:space="preserve"> livres numériques </v>
      </c>
      <c r="BE51" s="35" t="str">
        <f t="shared" si="51"/>
        <v xml:space="preserve"> LNAT8SKE</v>
      </c>
      <c r="BF51" s="35" t="str">
        <f t="shared" si="52"/>
        <v xml:space="preserve"> Style Builder </v>
      </c>
      <c r="BG51" s="35" t="str">
        <f t="shared" si="53"/>
        <v xml:space="preserve">book </v>
      </c>
      <c r="BH51" s="35" t="str">
        <f t="shared" si="54"/>
        <v xml:space="preserve">Modélisation </v>
      </c>
      <c r="BI51" s="35" t="str">
        <f t="shared" si="55"/>
        <v/>
      </c>
      <c r="BJ51" s="35" t="str">
        <f t="shared" si="56"/>
        <v/>
      </c>
      <c r="BK51" s="35" t="str">
        <f t="shared" si="57"/>
        <v/>
      </c>
      <c r="BL51" s="35" t="str">
        <f t="shared" si="58"/>
        <v/>
      </c>
      <c r="BM51" s="35" t="str">
        <f t="shared" si="59"/>
        <v/>
      </c>
      <c r="BN51" s="35" t="str">
        <f t="shared" si="60"/>
        <v/>
      </c>
      <c r="BO51" s="35" t="str">
        <f t="shared" si="61"/>
        <v/>
      </c>
      <c r="BP51" s="35" t="str">
        <f t="shared" si="62"/>
        <v/>
      </c>
      <c r="BQ51" s="35" t="str">
        <f t="shared" si="63"/>
        <v/>
      </c>
      <c r="BR51" s="35" t="str">
        <f t="shared" si="64"/>
        <v/>
      </c>
      <c r="BS51" s="35" t="str">
        <f t="shared" si="65"/>
        <v/>
      </c>
      <c r="BT51" s="35" t="str">
        <f t="shared" si="66"/>
        <v/>
      </c>
      <c r="BU51" s="40" t="str">
        <f t="shared" si="67"/>
        <v/>
      </c>
      <c r="BV51" s="40" t="s">
        <v>116</v>
      </c>
      <c r="BW51" s="40" t="s">
        <v>116</v>
      </c>
      <c r="BX51" s="40" t="s">
        <v>116</v>
      </c>
      <c r="BY51" s="40" t="s">
        <v>116</v>
      </c>
      <c r="BZ51" s="40" t="s">
        <v>116</v>
      </c>
      <c r="CA51" s="40" t="s">
        <v>116</v>
      </c>
      <c r="CB51" s="40" t="s">
        <v>116</v>
      </c>
      <c r="CC51" s="40" t="s">
        <v>116</v>
      </c>
    </row>
    <row r="52" spans="1:81" ht="20.100000000000001" customHeight="1" x14ac:dyDescent="0.25">
      <c r="A52" s="52">
        <v>45231</v>
      </c>
      <c r="B52" s="35" t="s">
        <v>14358</v>
      </c>
      <c r="C52" s="33" t="s">
        <v>112</v>
      </c>
      <c r="D52" s="33">
        <v>20240120</v>
      </c>
      <c r="E52" s="35" t="s">
        <v>14359</v>
      </c>
      <c r="F52" s="35" t="str">
        <f t="shared" si="0"/>
        <v>Examen MCTS 70-236</v>
      </c>
      <c r="G52" s="35" t="str">
        <f t="shared" si="1"/>
        <v>Emmanuel Vinazza</v>
      </c>
      <c r="H52" s="35" t="str">
        <f t="shared" si="2"/>
        <v/>
      </c>
      <c r="I52" s="35" t="str">
        <f t="shared" si="3"/>
        <v>Vinazza, Emmanuel</v>
      </c>
      <c r="J52" s="35" t="str">
        <f t="shared" si="4"/>
        <v/>
      </c>
      <c r="K52" s="35" t="str">
        <f t="shared" si="5"/>
        <v/>
      </c>
      <c r="L52" s="35" t="str">
        <f t="shared" si="6"/>
        <v/>
      </c>
      <c r="M52" s="35" t="str">
        <f t="shared" si="7"/>
        <v/>
      </c>
      <c r="N52" s="5" t="str">
        <f t="shared" si="8"/>
        <v>Edition du 1 October 2008</v>
      </c>
      <c r="O52" s="5" t="str">
        <f t="shared" si="9"/>
        <v>555 pages</v>
      </c>
      <c r="P52" s="35" t="str">
        <f t="shared" si="10"/>
        <v>Editions ENI</v>
      </c>
      <c r="Q52" s="6" t="str">
        <f t="shared" si="11"/>
        <v>fre</v>
      </c>
      <c r="R52" s="35" t="str">
        <f t="shared" si="12"/>
        <v>fre</v>
      </c>
      <c r="S52" s="35" t="str">
        <f t="shared" si="13"/>
        <v>fre</v>
      </c>
      <c r="T52" s="35" t="str">
        <f t="shared" si="14"/>
        <v>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v>
      </c>
      <c r="U52" s="35">
        <f t="shared" si="15"/>
        <v>9782746046290</v>
      </c>
      <c r="V52" s="35" t="str">
        <f t="shared" si="16"/>
        <v>Version Numérique</v>
      </c>
      <c r="W52" s="35">
        <f t="shared" si="17"/>
        <v>9782746043930</v>
      </c>
      <c r="X52" s="35" t="str">
        <f t="shared" si="18"/>
        <v>Version Imprimée</v>
      </c>
      <c r="Y52" s="35" t="str">
        <f t="shared" si="19"/>
        <v>St-Herblain</v>
      </c>
      <c r="Z52" s="35" t="str">
        <f t="shared" si="20"/>
        <v>Editions ENI</v>
      </c>
      <c r="AA52" s="35">
        <f t="shared" si="21"/>
        <v>2008</v>
      </c>
      <c r="AB52" s="35" t="str">
        <f t="shared" si="22"/>
        <v>Bibliothèque Numérique ENI (Service en ligne)</v>
      </c>
      <c r="AC52" s="35" t="str">
        <f t="shared" si="23"/>
        <v>CERTIFICATIONS</v>
      </c>
      <c r="AD52" s="35" t="str">
        <f t="shared" si="24"/>
        <v>texte</v>
      </c>
      <c r="AE52" s="35" t="str">
        <f t="shared" si="25"/>
        <v>txt</v>
      </c>
      <c r="AF52" s="35" t="str">
        <f t="shared" si="26"/>
        <v>rdacontent/fre</v>
      </c>
      <c r="AG52" s="35" t="str">
        <f t="shared" si="27"/>
        <v>informatique</v>
      </c>
      <c r="AH52" s="35" t="str">
        <f t="shared" si="28"/>
        <v>c</v>
      </c>
      <c r="AI52" s="35" t="str">
        <f t="shared" si="29"/>
        <v>rdamedia/fre</v>
      </c>
      <c r="AJ52" s="35" t="str">
        <f t="shared" si="30"/>
        <v>ressource en ligne</v>
      </c>
      <c r="AK52" s="35" t="str">
        <f t="shared" si="31"/>
        <v>cr</v>
      </c>
      <c r="AL52" s="35" t="str">
        <f t="shared" si="32"/>
        <v>rdacarrier/fre</v>
      </c>
      <c r="AM52" s="35" t="str">
        <f t="shared" si="33"/>
        <v>m\\\\\o\\d\\\\\\\\</v>
      </c>
      <c r="AN52" s="35" t="str">
        <f t="shared" si="34"/>
        <v>cr\cn\\\\uuaua</v>
      </c>
      <c r="AO52" s="35" t="str">
        <f t="shared" si="35"/>
        <v>Accès restreint aux membres</v>
      </c>
      <c r="AP52" s="35" t="str">
        <f t="shared" si="36"/>
        <v>Source de la note de description : Version imprimée</v>
      </c>
      <c r="AQ52" s="35" t="str">
        <f t="shared" si="37"/>
        <v/>
      </c>
      <c r="AR52" s="35" t="str">
        <f t="shared" si="38"/>
        <v>%SITE_CLIENT%/?library_guid=9D88CDC5-0B25-418F-9BD6-590E00740257</v>
      </c>
      <c r="AS52" s="35" t="str">
        <f t="shared" si="39"/>
        <v>Accès au travers du portail ENI</v>
      </c>
      <c r="AT52" s="35" t="str">
        <f t="shared" si="40"/>
        <v xml:space="preserve"> Domino Server </v>
      </c>
      <c r="AU52" s="35" t="str">
        <f t="shared" si="41"/>
        <v xml:space="preserve"> exchange serveur </v>
      </c>
      <c r="AV52" s="35" t="str">
        <f t="shared" si="42"/>
        <v xml:space="preserve"> exchange2007 </v>
      </c>
      <c r="AW52" s="35" t="str">
        <f t="shared" si="43"/>
        <v xml:space="preserve"> infrastructure de messagerie </v>
      </c>
      <c r="AX52" s="35" t="str">
        <f t="shared" si="44"/>
        <v xml:space="preserve"> livre 70</v>
      </c>
      <c r="AY52" s="35" t="str">
        <f t="shared" si="45"/>
        <v xml:space="preserve"> livre MCTS </v>
      </c>
      <c r="AZ52" s="35" t="str">
        <f t="shared" si="46"/>
        <v xml:space="preserve"> LNCE07EXCS</v>
      </c>
      <c r="BA52" s="35" t="str">
        <f t="shared" si="47"/>
        <v xml:space="preserve"> mcitp </v>
      </c>
      <c r="BB52" s="35" t="str">
        <f t="shared" si="48"/>
        <v xml:space="preserve"> messagerie unifiée </v>
      </c>
      <c r="BC52" s="35" t="str">
        <f t="shared" si="49"/>
        <v xml:space="preserve"> MU </v>
      </c>
      <c r="BD52" s="35" t="str">
        <f t="shared" si="50"/>
        <v xml:space="preserve"> Outlook </v>
      </c>
      <c r="BE52" s="35" t="str">
        <f t="shared" si="51"/>
        <v xml:space="preserve"> PowerShell </v>
      </c>
      <c r="BF52" s="35" t="str">
        <f t="shared" si="52"/>
        <v xml:space="preserve"> solution en cluster </v>
      </c>
      <c r="BG52" s="35">
        <f t="shared" si="53"/>
        <v>236</v>
      </c>
      <c r="BH52" s="35" t="str">
        <f t="shared" si="54"/>
        <v xml:space="preserve">livre Exchange </v>
      </c>
      <c r="BI52" s="35" t="str">
        <f t="shared" si="55"/>
        <v/>
      </c>
      <c r="BJ52" s="35" t="str">
        <f t="shared" si="56"/>
        <v/>
      </c>
      <c r="BK52" s="35" t="str">
        <f t="shared" si="57"/>
        <v/>
      </c>
      <c r="BL52" s="35" t="str">
        <f t="shared" si="58"/>
        <v/>
      </c>
      <c r="BM52" s="35" t="str">
        <f t="shared" si="59"/>
        <v/>
      </c>
      <c r="BN52" s="35" t="str">
        <f t="shared" si="60"/>
        <v/>
      </c>
      <c r="BO52" s="35" t="str">
        <f t="shared" si="61"/>
        <v/>
      </c>
      <c r="BP52" s="35" t="str">
        <f t="shared" si="62"/>
        <v/>
      </c>
      <c r="BQ52" s="35" t="str">
        <f t="shared" si="63"/>
        <v/>
      </c>
      <c r="BR52" s="35" t="str">
        <f t="shared" si="64"/>
        <v/>
      </c>
      <c r="BS52" s="35" t="str">
        <f t="shared" si="65"/>
        <v/>
      </c>
      <c r="BT52" s="35" t="str">
        <f t="shared" si="66"/>
        <v/>
      </c>
      <c r="BU52" s="40" t="str">
        <f t="shared" si="67"/>
        <v/>
      </c>
      <c r="BV52" s="40" t="s">
        <v>116</v>
      </c>
      <c r="BW52" s="40" t="s">
        <v>116</v>
      </c>
      <c r="BX52" s="40" t="s">
        <v>116</v>
      </c>
      <c r="BY52" s="40" t="s">
        <v>116</v>
      </c>
      <c r="BZ52" s="40" t="s">
        <v>116</v>
      </c>
      <c r="CA52" s="40" t="s">
        <v>116</v>
      </c>
      <c r="CB52" s="40" t="s">
        <v>116</v>
      </c>
      <c r="CC52" s="40" t="s">
        <v>116</v>
      </c>
    </row>
    <row r="53" spans="1:81" ht="20.100000000000001" customHeight="1" x14ac:dyDescent="0.25">
      <c r="A53" s="52">
        <v>45231</v>
      </c>
      <c r="B53" s="35" t="s">
        <v>14360</v>
      </c>
      <c r="C53" s="33" t="s">
        <v>112</v>
      </c>
      <c r="D53" s="33">
        <v>20240120</v>
      </c>
      <c r="E53" s="35" t="s">
        <v>14361</v>
      </c>
      <c r="F53" s="35" t="str">
        <f t="shared" si="0"/>
        <v>Virtualisation de serveurs avec Windows Server 2008 R2 - Préparation à l'examen MCTS 70-659</v>
      </c>
      <c r="G53" s="35" t="str">
        <f t="shared" si="1"/>
        <v xml:space="preserve">Duy Hoa MAI </v>
      </c>
      <c r="H53" s="35" t="str">
        <f t="shared" si="2"/>
        <v/>
      </c>
      <c r="I53" s="35" t="str">
        <f t="shared" si="3"/>
        <v>MAI , Duy Hoa</v>
      </c>
      <c r="J53" s="35" t="str">
        <f t="shared" si="4"/>
        <v/>
      </c>
      <c r="K53" s="35" t="str">
        <f t="shared" si="5"/>
        <v/>
      </c>
      <c r="L53" s="35" t="str">
        <f t="shared" si="6"/>
        <v/>
      </c>
      <c r="M53" s="35" t="str">
        <f t="shared" si="7"/>
        <v/>
      </c>
      <c r="N53" s="5" t="str">
        <f t="shared" si="8"/>
        <v>Edition du 1 February 2012</v>
      </c>
      <c r="O53" s="5" t="str">
        <f t="shared" si="9"/>
        <v>592 pages</v>
      </c>
      <c r="P53" s="35" t="str">
        <f t="shared" si="10"/>
        <v>Editions ENI</v>
      </c>
      <c r="Q53" s="6" t="str">
        <f t="shared" si="11"/>
        <v>fre</v>
      </c>
      <c r="R53" s="35" t="str">
        <f t="shared" si="12"/>
        <v>fre</v>
      </c>
      <c r="S53" s="35" t="str">
        <f t="shared" si="13"/>
        <v>fre</v>
      </c>
      <c r="T53" s="35" t="str">
        <f t="shared" si="14"/>
        <v>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v>
      </c>
      <c r="U53" s="35">
        <f t="shared" si="15"/>
        <v>9782746072947</v>
      </c>
      <c r="V53" s="35" t="str">
        <f t="shared" si="16"/>
        <v>Version Numérique</v>
      </c>
      <c r="W53" s="35">
        <f t="shared" si="17"/>
        <v>9782746071674</v>
      </c>
      <c r="X53" s="35" t="str">
        <f t="shared" si="18"/>
        <v>Version Imprimée</v>
      </c>
      <c r="Y53" s="35" t="str">
        <f t="shared" si="19"/>
        <v>St-Herblain</v>
      </c>
      <c r="Z53" s="35" t="str">
        <f t="shared" si="20"/>
        <v>Editions ENI</v>
      </c>
      <c r="AA53" s="35">
        <f t="shared" si="21"/>
        <v>2012</v>
      </c>
      <c r="AB53" s="35" t="str">
        <f t="shared" si="22"/>
        <v>Bibliothèque Numérique ENI (Service en ligne)</v>
      </c>
      <c r="AC53" s="35" t="str">
        <f t="shared" si="23"/>
        <v>CERTIFICATIONS</v>
      </c>
      <c r="AD53" s="35" t="str">
        <f t="shared" si="24"/>
        <v>texte</v>
      </c>
      <c r="AE53" s="35" t="str">
        <f t="shared" si="25"/>
        <v>txt</v>
      </c>
      <c r="AF53" s="35" t="str">
        <f t="shared" si="26"/>
        <v>rdacontent/fre</v>
      </c>
      <c r="AG53" s="35" t="str">
        <f t="shared" si="27"/>
        <v>informatique</v>
      </c>
      <c r="AH53" s="35" t="str">
        <f t="shared" si="28"/>
        <v>c</v>
      </c>
      <c r="AI53" s="35" t="str">
        <f t="shared" si="29"/>
        <v>rdamedia/fre</v>
      </c>
      <c r="AJ53" s="35" t="str">
        <f t="shared" si="30"/>
        <v>ressource en ligne</v>
      </c>
      <c r="AK53" s="35" t="str">
        <f t="shared" si="31"/>
        <v>cr</v>
      </c>
      <c r="AL53" s="35" t="str">
        <f t="shared" si="32"/>
        <v>rdacarrier/fre</v>
      </c>
      <c r="AM53" s="35" t="str">
        <f t="shared" si="33"/>
        <v>m\\\\\o\\d\\\\\\\\</v>
      </c>
      <c r="AN53" s="35" t="str">
        <f t="shared" si="34"/>
        <v>cr\cn\\\\uuaua</v>
      </c>
      <c r="AO53" s="35" t="str">
        <f t="shared" si="35"/>
        <v>Accès restreint aux membres</v>
      </c>
      <c r="AP53" s="35" t="str">
        <f t="shared" si="36"/>
        <v>Source de la note de description : Version imprimée</v>
      </c>
      <c r="AQ53" s="35" t="str">
        <f t="shared" si="37"/>
        <v/>
      </c>
      <c r="AR53" s="35" t="str">
        <f t="shared" si="38"/>
        <v>%SITE_CLIENT%/?library_guid=6C91513D-97C8-4C2B-BBCE-68013AB53823</v>
      </c>
      <c r="AS53" s="35" t="str">
        <f t="shared" si="39"/>
        <v>Accès au travers du portail ENI</v>
      </c>
      <c r="AT53" s="35" t="str">
        <f t="shared" si="40"/>
        <v xml:space="preserve"> hyper v </v>
      </c>
      <c r="AU53" s="35" t="str">
        <f t="shared" si="41"/>
        <v xml:space="preserve"> hyperv </v>
      </c>
      <c r="AV53" s="35" t="str">
        <f t="shared" si="42"/>
        <v xml:space="preserve"> LNCE08R2HYP</v>
      </c>
      <c r="AW53" s="35" t="str">
        <f t="shared" si="43"/>
        <v xml:space="preserve"> R2 </v>
      </c>
      <c r="AX53" s="35" t="str">
        <f t="shared" si="44"/>
        <v xml:space="preserve"> windows serveur </v>
      </c>
      <c r="AY53" s="35" t="str">
        <f t="shared" si="45"/>
        <v xml:space="preserve">microsoft </v>
      </c>
      <c r="AZ53" s="35" t="str">
        <f t="shared" si="46"/>
        <v/>
      </c>
      <c r="BA53" s="35" t="str">
        <f t="shared" si="47"/>
        <v/>
      </c>
      <c r="BB53" s="35" t="str">
        <f t="shared" si="48"/>
        <v/>
      </c>
      <c r="BC53" s="35" t="str">
        <f t="shared" si="49"/>
        <v/>
      </c>
      <c r="BD53" s="35" t="str">
        <f t="shared" si="50"/>
        <v/>
      </c>
      <c r="BE53" s="35" t="str">
        <f t="shared" si="51"/>
        <v/>
      </c>
      <c r="BF53" s="35" t="str">
        <f t="shared" si="52"/>
        <v/>
      </c>
      <c r="BG53" s="35" t="str">
        <f t="shared" si="53"/>
        <v/>
      </c>
      <c r="BH53" s="35" t="str">
        <f t="shared" si="54"/>
        <v/>
      </c>
      <c r="BI53" s="35" t="str">
        <f t="shared" si="55"/>
        <v/>
      </c>
      <c r="BJ53" s="35" t="str">
        <f t="shared" si="56"/>
        <v/>
      </c>
      <c r="BK53" s="35" t="str">
        <f t="shared" si="57"/>
        <v/>
      </c>
      <c r="BL53" s="35" t="str">
        <f t="shared" si="58"/>
        <v/>
      </c>
      <c r="BM53" s="35" t="str">
        <f t="shared" si="59"/>
        <v/>
      </c>
      <c r="BN53" s="35" t="str">
        <f t="shared" si="60"/>
        <v/>
      </c>
      <c r="BO53" s="35" t="str">
        <f t="shared" si="61"/>
        <v/>
      </c>
      <c r="BP53" s="35" t="str">
        <f t="shared" si="62"/>
        <v/>
      </c>
      <c r="BQ53" s="35" t="str">
        <f t="shared" si="63"/>
        <v/>
      </c>
      <c r="BR53" s="35" t="str">
        <f t="shared" si="64"/>
        <v/>
      </c>
      <c r="BS53" s="35" t="str">
        <f t="shared" si="65"/>
        <v/>
      </c>
      <c r="BT53" s="35" t="str">
        <f t="shared" si="66"/>
        <v/>
      </c>
      <c r="BU53" s="40" t="str">
        <f t="shared" si="67"/>
        <v/>
      </c>
      <c r="BV53" s="40" t="s">
        <v>116</v>
      </c>
      <c r="BW53" s="40" t="s">
        <v>116</v>
      </c>
      <c r="BX53" s="40" t="s">
        <v>116</v>
      </c>
      <c r="BY53" s="40" t="s">
        <v>116</v>
      </c>
      <c r="BZ53" s="40" t="s">
        <v>116</v>
      </c>
      <c r="CA53" s="40" t="s">
        <v>116</v>
      </c>
      <c r="CB53" s="40" t="s">
        <v>116</v>
      </c>
      <c r="CC53" s="40" t="s">
        <v>116</v>
      </c>
    </row>
    <row r="54" spans="1:81" ht="20.100000000000001" customHeight="1" x14ac:dyDescent="0.25">
      <c r="A54" s="52">
        <v>45231</v>
      </c>
      <c r="B54" s="35" t="s">
        <v>14362</v>
      </c>
      <c r="C54" s="33" t="s">
        <v>112</v>
      </c>
      <c r="D54" s="33">
        <v>20240120</v>
      </c>
      <c r="E54" s="35" t="s">
        <v>14363</v>
      </c>
      <c r="F54" s="35" t="str">
        <f t="shared" si="0"/>
        <v>Examen MCTS 70-642 - Configuration d'une infrastructure réseau</v>
      </c>
      <c r="G54" s="35" t="str">
        <f t="shared" si="1"/>
        <v>Philippe FREDDI</v>
      </c>
      <c r="H54" s="35" t="str">
        <f t="shared" si="2"/>
        <v/>
      </c>
      <c r="I54" s="35" t="str">
        <f t="shared" si="3"/>
        <v>FREDDI, Philippe</v>
      </c>
      <c r="J54" s="35" t="str">
        <f t="shared" si="4"/>
        <v/>
      </c>
      <c r="K54" s="35" t="str">
        <f t="shared" si="5"/>
        <v/>
      </c>
      <c r="L54" s="35" t="str">
        <f t="shared" si="6"/>
        <v/>
      </c>
      <c r="M54" s="35" t="str">
        <f t="shared" si="7"/>
        <v/>
      </c>
      <c r="N54" s="5" t="str">
        <f t="shared" si="8"/>
        <v>Edition du 1 July 2009</v>
      </c>
      <c r="O54" s="5" t="str">
        <f t="shared" si="9"/>
        <v>691 pages</v>
      </c>
      <c r="P54" s="35" t="str">
        <f t="shared" si="10"/>
        <v>Editions ENI</v>
      </c>
      <c r="Q54" s="6" t="str">
        <f t="shared" si="11"/>
        <v>fre</v>
      </c>
      <c r="R54" s="35" t="str">
        <f t="shared" si="12"/>
        <v>fre</v>
      </c>
      <c r="S54" s="35" t="str">
        <f t="shared" si="13"/>
        <v>fre</v>
      </c>
      <c r="T54" s="35" t="str">
        <f t="shared" si="14"/>
        <v>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v>
      </c>
      <c r="U54" s="35">
        <f t="shared" si="15"/>
        <v>9782746050679</v>
      </c>
      <c r="V54" s="35" t="str">
        <f t="shared" si="16"/>
        <v>Version Numérique</v>
      </c>
      <c r="W54" s="35">
        <f t="shared" si="17"/>
        <v>9782746049789</v>
      </c>
      <c r="X54" s="35" t="str">
        <f t="shared" si="18"/>
        <v>Version Imprimée</v>
      </c>
      <c r="Y54" s="35" t="str">
        <f t="shared" si="19"/>
        <v>St-Herblain</v>
      </c>
      <c r="Z54" s="35" t="str">
        <f t="shared" si="20"/>
        <v>Editions ENI</v>
      </c>
      <c r="AA54" s="35">
        <f t="shared" si="21"/>
        <v>2009</v>
      </c>
      <c r="AB54" s="35" t="str">
        <f t="shared" si="22"/>
        <v>Bibliothèque Numérique ENI (Service en ligne)</v>
      </c>
      <c r="AC54" s="35" t="str">
        <f t="shared" si="23"/>
        <v>CERTIFICATIONS</v>
      </c>
      <c r="AD54" s="35" t="str">
        <f t="shared" si="24"/>
        <v>texte</v>
      </c>
      <c r="AE54" s="35" t="str">
        <f t="shared" si="25"/>
        <v>txt</v>
      </c>
      <c r="AF54" s="35" t="str">
        <f t="shared" si="26"/>
        <v>rdacontent/fre</v>
      </c>
      <c r="AG54" s="35" t="str">
        <f t="shared" si="27"/>
        <v>informatique</v>
      </c>
      <c r="AH54" s="35" t="str">
        <f t="shared" si="28"/>
        <v>c</v>
      </c>
      <c r="AI54" s="35" t="str">
        <f t="shared" si="29"/>
        <v>rdamedia/fre</v>
      </c>
      <c r="AJ54" s="35" t="str">
        <f t="shared" si="30"/>
        <v>ressource en ligne</v>
      </c>
      <c r="AK54" s="35" t="str">
        <f t="shared" si="31"/>
        <v>cr</v>
      </c>
      <c r="AL54" s="35" t="str">
        <f t="shared" si="32"/>
        <v>rdacarrier/fre</v>
      </c>
      <c r="AM54" s="35" t="str">
        <f t="shared" si="33"/>
        <v>m\\\\\o\\d\\\\\\\\</v>
      </c>
      <c r="AN54" s="35" t="str">
        <f t="shared" si="34"/>
        <v>cr\cn\\\\uuaua</v>
      </c>
      <c r="AO54" s="35" t="str">
        <f t="shared" si="35"/>
        <v>Accès restreint aux membres</v>
      </c>
      <c r="AP54" s="35" t="str">
        <f t="shared" si="36"/>
        <v>Source de la note de description : Version imprimée</v>
      </c>
      <c r="AQ54" s="35" t="str">
        <f t="shared" si="37"/>
        <v/>
      </c>
      <c r="AR54" s="35" t="str">
        <f t="shared" si="38"/>
        <v>%SITE_CLIENT%/?library_guid=AF273A62-A164-47C2-95CB-DB15DC436D44</v>
      </c>
      <c r="AS54" s="35" t="str">
        <f t="shared" si="39"/>
        <v>Accès au travers du portail ENI</v>
      </c>
      <c r="AT54" s="35" t="str">
        <f t="shared" si="40"/>
        <v xml:space="preserve"> certification </v>
      </c>
      <c r="AU54" s="35" t="str">
        <f t="shared" si="41"/>
        <v xml:space="preserve"> Core </v>
      </c>
      <c r="AV54" s="35" t="str">
        <f t="shared" si="42"/>
        <v xml:space="preserve"> dhcp </v>
      </c>
      <c r="AW54" s="35" t="str">
        <f t="shared" si="43"/>
        <v xml:space="preserve"> DNS </v>
      </c>
      <c r="AX54" s="35" t="str">
        <f t="shared" si="44"/>
        <v xml:space="preserve"> efs </v>
      </c>
      <c r="AY54" s="35" t="str">
        <f t="shared" si="45"/>
        <v xml:space="preserve"> ip v4 </v>
      </c>
      <c r="AZ54" s="35" t="str">
        <f t="shared" si="46"/>
        <v xml:space="preserve"> ip v6 </v>
      </c>
      <c r="BA54" s="35" t="str">
        <f t="shared" si="47"/>
        <v xml:space="preserve"> ipp </v>
      </c>
      <c r="BB54" s="35" t="str">
        <f t="shared" si="48"/>
        <v xml:space="preserve"> ipv4 </v>
      </c>
      <c r="BC54" s="35" t="str">
        <f t="shared" si="49"/>
        <v xml:space="preserve"> ipv6 </v>
      </c>
      <c r="BD54" s="35" t="str">
        <f t="shared" si="50"/>
        <v xml:space="preserve"> livre réseau </v>
      </c>
      <c r="BE54" s="35" t="str">
        <f t="shared" si="51"/>
        <v xml:space="preserve"> livre windows </v>
      </c>
      <c r="BF54" s="35" t="str">
        <f t="shared" si="52"/>
        <v xml:space="preserve"> LNCE08WINIR</v>
      </c>
      <c r="BG54" s="35" t="str">
        <f t="shared" si="53"/>
        <v xml:space="preserve"> lpd </v>
      </c>
      <c r="BH54" s="35" t="str">
        <f t="shared" si="54"/>
        <v xml:space="preserve"> mcitp </v>
      </c>
      <c r="BI54" s="35" t="str">
        <f t="shared" si="55"/>
        <v xml:space="preserve"> nap </v>
      </c>
      <c r="BJ54" s="35" t="str">
        <f t="shared" si="56"/>
        <v xml:space="preserve"> ntfs </v>
      </c>
      <c r="BK54" s="35" t="str">
        <f t="shared" si="57"/>
        <v xml:space="preserve"> routage </v>
      </c>
      <c r="BL54" s="35" t="str">
        <f t="shared" si="58"/>
        <v xml:space="preserve"> server Core </v>
      </c>
      <c r="BM54" s="35" t="str">
        <f t="shared" si="59"/>
        <v xml:space="preserve"> services réseau </v>
      </c>
      <c r="BN54" s="35" t="str">
        <f t="shared" si="60"/>
        <v xml:space="preserve"> snmp </v>
      </c>
      <c r="BO54" s="35" t="str">
        <f t="shared" si="61"/>
        <v xml:space="preserve"> windows serveur </v>
      </c>
      <c r="BP54" s="35" t="str">
        <f t="shared" si="62"/>
        <v xml:space="preserve"> wsus </v>
      </c>
      <c r="BQ54" s="35" t="str">
        <f t="shared" si="63"/>
        <v xml:space="preserve">livre microsoft </v>
      </c>
      <c r="BR54" s="35" t="str">
        <f t="shared" si="64"/>
        <v/>
      </c>
      <c r="BS54" s="35" t="str">
        <f t="shared" si="65"/>
        <v/>
      </c>
      <c r="BT54" s="35" t="str">
        <f t="shared" si="66"/>
        <v/>
      </c>
      <c r="BU54" s="40" t="str">
        <f t="shared" si="67"/>
        <v/>
      </c>
      <c r="BV54" s="40" t="s">
        <v>116</v>
      </c>
      <c r="BW54" s="40" t="s">
        <v>116</v>
      </c>
      <c r="BX54" s="40" t="s">
        <v>116</v>
      </c>
      <c r="BY54" s="40" t="s">
        <v>116</v>
      </c>
      <c r="BZ54" s="40" t="s">
        <v>116</v>
      </c>
      <c r="CA54" s="40" t="s">
        <v>116</v>
      </c>
      <c r="CB54" s="40" t="s">
        <v>116</v>
      </c>
      <c r="CC54" s="40" t="s">
        <v>116</v>
      </c>
    </row>
    <row r="55" spans="1:81" ht="20.100000000000001" customHeight="1" x14ac:dyDescent="0.25">
      <c r="A55" s="52">
        <v>45231</v>
      </c>
      <c r="B55" s="35" t="s">
        <v>14364</v>
      </c>
      <c r="C55" s="33" t="s">
        <v>112</v>
      </c>
      <c r="D55" s="33">
        <v>20240120</v>
      </c>
      <c r="E55" s="35" t="s">
        <v>14365</v>
      </c>
      <c r="F55" s="35" t="str">
        <f t="shared" si="0"/>
        <v>Administration - Préparation à la certification MCITP 70-646</v>
      </c>
      <c r="G55" s="35" t="str">
        <f t="shared" si="1"/>
        <v>Philippe FREDDI</v>
      </c>
      <c r="H55" s="35" t="str">
        <f t="shared" si="2"/>
        <v/>
      </c>
      <c r="I55" s="35" t="str">
        <f t="shared" si="3"/>
        <v>FREDDI, Philippe</v>
      </c>
      <c r="J55" s="35" t="str">
        <f t="shared" si="4"/>
        <v/>
      </c>
      <c r="K55" s="35" t="str">
        <f t="shared" si="5"/>
        <v/>
      </c>
      <c r="L55" s="35" t="str">
        <f t="shared" si="6"/>
        <v/>
      </c>
      <c r="M55" s="35" t="str">
        <f t="shared" si="7"/>
        <v/>
      </c>
      <c r="N55" s="5" t="str">
        <f t="shared" si="8"/>
        <v>Edition du 1 October 2010</v>
      </c>
      <c r="O55" s="5" t="str">
        <f t="shared" si="9"/>
        <v>882 pages</v>
      </c>
      <c r="P55" s="35" t="str">
        <f t="shared" si="10"/>
        <v>Editions ENI</v>
      </c>
      <c r="Q55" s="6" t="str">
        <f t="shared" si="11"/>
        <v>fre</v>
      </c>
      <c r="R55" s="35" t="str">
        <f t="shared" si="12"/>
        <v>fre</v>
      </c>
      <c r="S55" s="35" t="str">
        <f t="shared" si="13"/>
        <v>fre</v>
      </c>
      <c r="T55" s="35" t="str">
        <f t="shared" si="14"/>
        <v>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v>
      </c>
      <c r="U55" s="35">
        <f t="shared" si="15"/>
        <v>9782746059931</v>
      </c>
      <c r="V55" s="35" t="str">
        <f t="shared" si="16"/>
        <v>Version Numérique</v>
      </c>
      <c r="W55" s="35">
        <f t="shared" si="17"/>
        <v>9782746058118</v>
      </c>
      <c r="X55" s="35" t="str">
        <f t="shared" si="18"/>
        <v>Version Imprimée</v>
      </c>
      <c r="Y55" s="35" t="str">
        <f t="shared" si="19"/>
        <v>St-Herblain</v>
      </c>
      <c r="Z55" s="35" t="str">
        <f t="shared" si="20"/>
        <v>Editions ENI</v>
      </c>
      <c r="AA55" s="35">
        <f t="shared" si="21"/>
        <v>2010</v>
      </c>
      <c r="AB55" s="35" t="str">
        <f t="shared" si="22"/>
        <v>Bibliothèque Numérique ENI (Service en ligne)</v>
      </c>
      <c r="AC55" s="35" t="str">
        <f t="shared" si="23"/>
        <v>CERTIFICATIONS</v>
      </c>
      <c r="AD55" s="35" t="str">
        <f t="shared" si="24"/>
        <v>texte</v>
      </c>
      <c r="AE55" s="35" t="str">
        <f t="shared" si="25"/>
        <v>txt</v>
      </c>
      <c r="AF55" s="35" t="str">
        <f t="shared" si="26"/>
        <v>rdacontent/fre</v>
      </c>
      <c r="AG55" s="35" t="str">
        <f t="shared" si="27"/>
        <v>informatique</v>
      </c>
      <c r="AH55" s="35" t="str">
        <f t="shared" si="28"/>
        <v>c</v>
      </c>
      <c r="AI55" s="35" t="str">
        <f t="shared" si="29"/>
        <v>rdamedia/fre</v>
      </c>
      <c r="AJ55" s="35" t="str">
        <f t="shared" si="30"/>
        <v>ressource en ligne</v>
      </c>
      <c r="AK55" s="35" t="str">
        <f t="shared" si="31"/>
        <v>cr</v>
      </c>
      <c r="AL55" s="35" t="str">
        <f t="shared" si="32"/>
        <v>rdacarrier/fre</v>
      </c>
      <c r="AM55" s="35" t="str">
        <f t="shared" si="33"/>
        <v>m\\\\\o\\d\\\\\\\\</v>
      </c>
      <c r="AN55" s="35" t="str">
        <f t="shared" si="34"/>
        <v>cr\cn\\\\uuaua</v>
      </c>
      <c r="AO55" s="35" t="str">
        <f t="shared" si="35"/>
        <v>Accès restreint aux membres</v>
      </c>
      <c r="AP55" s="35" t="str">
        <f t="shared" si="36"/>
        <v>Source de la note de description : Version imprimée</v>
      </c>
      <c r="AQ55" s="35" t="str">
        <f t="shared" si="37"/>
        <v/>
      </c>
      <c r="AR55" s="35" t="str">
        <f t="shared" si="38"/>
        <v>%SITE_CLIENT%/?library_guid=E0C3C056-23A7-467D-B028-99FE2C735DD4</v>
      </c>
      <c r="AS55" s="35" t="str">
        <f t="shared" si="39"/>
        <v>Accès au travers du portail ENI</v>
      </c>
      <c r="AT55" s="35" t="str">
        <f t="shared" si="40"/>
        <v xml:space="preserve"> livre 70</v>
      </c>
      <c r="AU55" s="35" t="str">
        <f t="shared" si="41"/>
        <v xml:space="preserve"> livre MCITP </v>
      </c>
      <c r="AV55" s="35" t="str">
        <f t="shared" si="42"/>
        <v xml:space="preserve"> LNCE08WINS</v>
      </c>
      <c r="AW55" s="35" t="str">
        <f t="shared" si="43"/>
        <v xml:space="preserve"> microsoft </v>
      </c>
      <c r="AX55" s="35" t="str">
        <f t="shared" si="44"/>
        <v xml:space="preserve"> windows serveur </v>
      </c>
      <c r="AY55" s="35">
        <f t="shared" si="45"/>
        <v>646</v>
      </c>
      <c r="AZ55" s="35" t="str">
        <f t="shared" si="46"/>
        <v xml:space="preserve">livre windows </v>
      </c>
      <c r="BA55" s="35" t="str">
        <f t="shared" si="47"/>
        <v/>
      </c>
      <c r="BB55" s="35" t="str">
        <f t="shared" si="48"/>
        <v/>
      </c>
      <c r="BC55" s="35" t="str">
        <f t="shared" si="49"/>
        <v/>
      </c>
      <c r="BD55" s="35" t="str">
        <f t="shared" si="50"/>
        <v/>
      </c>
      <c r="BE55" s="35" t="str">
        <f t="shared" si="51"/>
        <v/>
      </c>
      <c r="BF55" s="35" t="str">
        <f t="shared" si="52"/>
        <v/>
      </c>
      <c r="BG55" s="35" t="str">
        <f t="shared" si="53"/>
        <v/>
      </c>
      <c r="BH55" s="35" t="str">
        <f t="shared" si="54"/>
        <v/>
      </c>
      <c r="BI55" s="35" t="str">
        <f t="shared" si="55"/>
        <v/>
      </c>
      <c r="BJ55" s="35" t="str">
        <f t="shared" si="56"/>
        <v/>
      </c>
      <c r="BK55" s="35" t="str">
        <f t="shared" si="57"/>
        <v/>
      </c>
      <c r="BL55" s="35" t="str">
        <f t="shared" si="58"/>
        <v/>
      </c>
      <c r="BM55" s="35" t="str">
        <f t="shared" si="59"/>
        <v/>
      </c>
      <c r="BN55" s="35" t="str">
        <f t="shared" si="60"/>
        <v/>
      </c>
      <c r="BO55" s="35" t="str">
        <f t="shared" si="61"/>
        <v/>
      </c>
      <c r="BP55" s="35" t="str">
        <f t="shared" si="62"/>
        <v/>
      </c>
      <c r="BQ55" s="35" t="str">
        <f t="shared" si="63"/>
        <v/>
      </c>
      <c r="BR55" s="35" t="str">
        <f t="shared" si="64"/>
        <v/>
      </c>
      <c r="BS55" s="35" t="str">
        <f t="shared" si="65"/>
        <v/>
      </c>
      <c r="BT55" s="35" t="str">
        <f t="shared" si="66"/>
        <v/>
      </c>
      <c r="BU55" s="40" t="str">
        <f t="shared" si="67"/>
        <v/>
      </c>
      <c r="BV55" s="40" t="s">
        <v>116</v>
      </c>
      <c r="BW55" s="40" t="s">
        <v>116</v>
      </c>
      <c r="BX55" s="40" t="s">
        <v>116</v>
      </c>
      <c r="BY55" s="40" t="s">
        <v>116</v>
      </c>
      <c r="BZ55" s="40" t="s">
        <v>116</v>
      </c>
      <c r="CA55" s="40" t="s">
        <v>116</v>
      </c>
      <c r="CB55" s="40" t="s">
        <v>116</v>
      </c>
      <c r="CC55" s="40" t="s">
        <v>116</v>
      </c>
    </row>
    <row r="56" spans="1:81" ht="20.100000000000001" customHeight="1" x14ac:dyDescent="0.25">
      <c r="A56" s="52">
        <v>45231</v>
      </c>
      <c r="B56" s="35" t="s">
        <v>14366</v>
      </c>
      <c r="C56" s="33" t="s">
        <v>112</v>
      </c>
      <c r="D56" s="33">
        <v>20240120</v>
      </c>
      <c r="E56" s="35" t="s">
        <v>14367</v>
      </c>
      <c r="F56" s="35" t="str">
        <f t="shared" si="0"/>
        <v>Préparation à la certification MCTS 70-662</v>
      </c>
      <c r="G56" s="35" t="str">
        <f t="shared" si="1"/>
        <v>Emmanuel Vinazza</v>
      </c>
      <c r="H56" s="35" t="str">
        <f t="shared" si="2"/>
        <v/>
      </c>
      <c r="I56" s="35" t="str">
        <f t="shared" si="3"/>
        <v>Vinazza, Emmanuel</v>
      </c>
      <c r="J56" s="35" t="str">
        <f t="shared" si="4"/>
        <v/>
      </c>
      <c r="K56" s="35" t="str">
        <f t="shared" si="5"/>
        <v/>
      </c>
      <c r="L56" s="35" t="str">
        <f t="shared" si="6"/>
        <v/>
      </c>
      <c r="M56" s="35" t="str">
        <f t="shared" si="7"/>
        <v/>
      </c>
      <c r="N56" s="5" t="str">
        <f t="shared" si="8"/>
        <v>Edition du 1 October 2010</v>
      </c>
      <c r="O56" s="5" t="str">
        <f t="shared" si="9"/>
        <v>681 pages</v>
      </c>
      <c r="P56" s="35" t="str">
        <f t="shared" si="10"/>
        <v>Editions ENI</v>
      </c>
      <c r="Q56" s="6" t="str">
        <f t="shared" si="11"/>
        <v>fre</v>
      </c>
      <c r="R56" s="35" t="str">
        <f t="shared" si="12"/>
        <v>fre</v>
      </c>
      <c r="S56" s="35" t="str">
        <f t="shared" si="13"/>
        <v>fre</v>
      </c>
      <c r="T56" s="35" t="str">
        <f t="shared" si="14"/>
        <v>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v>
      </c>
      <c r="U56" s="35">
        <f t="shared" si="15"/>
        <v>9782746059924</v>
      </c>
      <c r="V56" s="35" t="str">
        <f t="shared" si="16"/>
        <v>Version Numérique</v>
      </c>
      <c r="W56" s="35">
        <f t="shared" si="17"/>
        <v>9782746058101</v>
      </c>
      <c r="X56" s="35" t="str">
        <f t="shared" si="18"/>
        <v>Version Imprimée</v>
      </c>
      <c r="Y56" s="35" t="str">
        <f t="shared" si="19"/>
        <v>St-Herblain</v>
      </c>
      <c r="Z56" s="35" t="str">
        <f t="shared" si="20"/>
        <v>Editions ENI</v>
      </c>
      <c r="AA56" s="35">
        <f t="shared" si="21"/>
        <v>2010</v>
      </c>
      <c r="AB56" s="35" t="str">
        <f t="shared" si="22"/>
        <v>Bibliothèque Numérique ENI (Service en ligne)</v>
      </c>
      <c r="AC56" s="35" t="str">
        <f t="shared" si="23"/>
        <v>CERTIFICATIONS</v>
      </c>
      <c r="AD56" s="35" t="str">
        <f t="shared" si="24"/>
        <v>texte</v>
      </c>
      <c r="AE56" s="35" t="str">
        <f t="shared" si="25"/>
        <v>txt</v>
      </c>
      <c r="AF56" s="35" t="str">
        <f t="shared" si="26"/>
        <v>rdacontent/fre</v>
      </c>
      <c r="AG56" s="35" t="str">
        <f t="shared" si="27"/>
        <v>informatique</v>
      </c>
      <c r="AH56" s="35" t="str">
        <f t="shared" si="28"/>
        <v>c</v>
      </c>
      <c r="AI56" s="35" t="str">
        <f t="shared" si="29"/>
        <v>rdamedia/fre</v>
      </c>
      <c r="AJ56" s="35" t="str">
        <f t="shared" si="30"/>
        <v>ressource en ligne</v>
      </c>
      <c r="AK56" s="35" t="str">
        <f t="shared" si="31"/>
        <v>cr</v>
      </c>
      <c r="AL56" s="35" t="str">
        <f t="shared" si="32"/>
        <v>rdacarrier/fre</v>
      </c>
      <c r="AM56" s="35" t="str">
        <f t="shared" si="33"/>
        <v>m\\\\\o\\d\\\\\\\\</v>
      </c>
      <c r="AN56" s="35" t="str">
        <f t="shared" si="34"/>
        <v>cr\cn\\\\uuaua</v>
      </c>
      <c r="AO56" s="35" t="str">
        <f t="shared" si="35"/>
        <v>Accès restreint aux membres</v>
      </c>
      <c r="AP56" s="35" t="str">
        <f t="shared" si="36"/>
        <v>Source de la note de description : Version imprimée</v>
      </c>
      <c r="AQ56" s="35" t="str">
        <f t="shared" si="37"/>
        <v/>
      </c>
      <c r="AR56" s="35" t="str">
        <f t="shared" si="38"/>
        <v>%SITE_CLIENT%/?library_guid=9BA95FC2-2A15-4C9C-B27A-C70950D1FBF7</v>
      </c>
      <c r="AS56" s="35" t="str">
        <f t="shared" si="39"/>
        <v>Accès au travers du portail ENI</v>
      </c>
      <c r="AT56" s="35" t="str">
        <f t="shared" si="40"/>
        <v xml:space="preserve"> Domino Server </v>
      </c>
      <c r="AU56" s="35" t="str">
        <f t="shared" si="41"/>
        <v xml:space="preserve"> exchange serveur </v>
      </c>
      <c r="AV56" s="35" t="str">
        <f t="shared" si="42"/>
        <v xml:space="preserve"> infrastructure de messagerie </v>
      </c>
      <c r="AW56" s="35" t="str">
        <f t="shared" si="43"/>
        <v xml:space="preserve"> livre 70</v>
      </c>
      <c r="AX56" s="35" t="str">
        <f t="shared" si="44"/>
        <v xml:space="preserve"> livre MCTS </v>
      </c>
      <c r="AY56" s="35" t="str">
        <f t="shared" si="45"/>
        <v xml:space="preserve"> LNCE10EXCS</v>
      </c>
      <c r="AZ56" s="35" t="str">
        <f t="shared" si="46"/>
        <v xml:space="preserve"> messagerie unifiée </v>
      </c>
      <c r="BA56" s="35" t="str">
        <f t="shared" si="47"/>
        <v xml:space="preserve"> Microsoft </v>
      </c>
      <c r="BB56" s="35" t="str">
        <f t="shared" si="48"/>
        <v xml:space="preserve"> MU </v>
      </c>
      <c r="BC56" s="35" t="str">
        <f t="shared" si="49"/>
        <v xml:space="preserve"> Outlook </v>
      </c>
      <c r="BD56" s="35" t="str">
        <f t="shared" si="50"/>
        <v xml:space="preserve"> PowerShell </v>
      </c>
      <c r="BE56" s="35" t="str">
        <f t="shared" si="51"/>
        <v xml:space="preserve"> solution en cluster </v>
      </c>
      <c r="BF56" s="35">
        <f t="shared" si="52"/>
        <v>662</v>
      </c>
      <c r="BG56" s="35" t="str">
        <f t="shared" si="53"/>
        <v xml:space="preserve">livre Exchange </v>
      </c>
      <c r="BH56" s="35" t="str">
        <f t="shared" si="54"/>
        <v/>
      </c>
      <c r="BI56" s="35" t="str">
        <f t="shared" si="55"/>
        <v/>
      </c>
      <c r="BJ56" s="35" t="str">
        <f t="shared" si="56"/>
        <v/>
      </c>
      <c r="BK56" s="35" t="str">
        <f t="shared" si="57"/>
        <v/>
      </c>
      <c r="BL56" s="35" t="str">
        <f t="shared" si="58"/>
        <v/>
      </c>
      <c r="BM56" s="35" t="str">
        <f t="shared" si="59"/>
        <v/>
      </c>
      <c r="BN56" s="35" t="str">
        <f t="shared" si="60"/>
        <v/>
      </c>
      <c r="BO56" s="35" t="str">
        <f t="shared" si="61"/>
        <v/>
      </c>
      <c r="BP56" s="35" t="str">
        <f t="shared" si="62"/>
        <v/>
      </c>
      <c r="BQ56" s="35" t="str">
        <f t="shared" si="63"/>
        <v/>
      </c>
      <c r="BR56" s="35" t="str">
        <f t="shared" si="64"/>
        <v/>
      </c>
      <c r="BS56" s="35" t="str">
        <f t="shared" si="65"/>
        <v/>
      </c>
      <c r="BT56" s="35" t="str">
        <f t="shared" si="66"/>
        <v/>
      </c>
      <c r="BU56" s="40" t="str">
        <f t="shared" si="67"/>
        <v/>
      </c>
      <c r="BV56" s="40" t="s">
        <v>116</v>
      </c>
      <c r="BW56" s="40" t="s">
        <v>116</v>
      </c>
      <c r="BX56" s="40" t="s">
        <v>116</v>
      </c>
      <c r="BY56" s="40" t="s">
        <v>116</v>
      </c>
      <c r="BZ56" s="40" t="s">
        <v>116</v>
      </c>
      <c r="CA56" s="40" t="s">
        <v>116</v>
      </c>
      <c r="CB56" s="40" t="s">
        <v>116</v>
      </c>
      <c r="CC56" s="40" t="s">
        <v>116</v>
      </c>
    </row>
    <row r="57" spans="1:81" ht="20.100000000000001" customHeight="1" x14ac:dyDescent="0.25">
      <c r="A57" s="52">
        <v>45231</v>
      </c>
      <c r="B57" s="35" t="s">
        <v>14368</v>
      </c>
      <c r="C57" s="33" t="s">
        <v>112</v>
      </c>
      <c r="D57" s="33">
        <v>20240120</v>
      </c>
      <c r="E57" s="35" t="s">
        <v>14369</v>
      </c>
      <c r="F57" s="35" t="str">
        <f t="shared" si="0"/>
        <v>Configuration d'une infrastructure Active Directory [2ième édition]</v>
      </c>
      <c r="G57" s="35" t="str">
        <f t="shared" si="1"/>
        <v>Jean-François APRÉA</v>
      </c>
      <c r="H57" s="35" t="str">
        <f t="shared" si="2"/>
        <v/>
      </c>
      <c r="I57" s="35" t="str">
        <f t="shared" si="3"/>
        <v>APRÉA, Jean-François</v>
      </c>
      <c r="J57" s="35" t="str">
        <f t="shared" si="4"/>
        <v/>
      </c>
      <c r="K57" s="35" t="str">
        <f t="shared" si="5"/>
        <v/>
      </c>
      <c r="L57" s="35" t="str">
        <f t="shared" si="6"/>
        <v/>
      </c>
      <c r="M57" s="35" t="str">
        <f t="shared" si="7"/>
        <v/>
      </c>
      <c r="N57" s="5" t="str">
        <f t="shared" si="8"/>
        <v>Edition du 1 April 2011</v>
      </c>
      <c r="O57" s="5" t="str">
        <f t="shared" si="9"/>
        <v>829 pages</v>
      </c>
      <c r="P57" s="35" t="str">
        <f t="shared" si="10"/>
        <v>Editions ENI</v>
      </c>
      <c r="Q57" s="6" t="str">
        <f t="shared" si="11"/>
        <v>fre</v>
      </c>
      <c r="R57" s="35" t="str">
        <f t="shared" si="12"/>
        <v>fre</v>
      </c>
      <c r="S57" s="35" t="str">
        <f t="shared" si="13"/>
        <v>fre</v>
      </c>
      <c r="T57" s="35" t="str">
        <f t="shared" si="14"/>
        <v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v>
      </c>
      <c r="U57" s="35">
        <f t="shared" si="15"/>
        <v>9782746064775</v>
      </c>
      <c r="V57" s="35" t="str">
        <f t="shared" si="16"/>
        <v>Version Numérique</v>
      </c>
      <c r="W57" s="35">
        <f t="shared" si="17"/>
        <v>9782746063150</v>
      </c>
      <c r="X57" s="35" t="str">
        <f t="shared" si="18"/>
        <v>Version Imprimée</v>
      </c>
      <c r="Y57" s="35" t="str">
        <f t="shared" si="19"/>
        <v>St-Herblain</v>
      </c>
      <c r="Z57" s="35" t="str">
        <f t="shared" si="20"/>
        <v>Editions ENI</v>
      </c>
      <c r="AA57" s="35">
        <f t="shared" si="21"/>
        <v>2011</v>
      </c>
      <c r="AB57" s="35" t="str">
        <f t="shared" si="22"/>
        <v>Bibliothèque Numérique ENI (Service en ligne)</v>
      </c>
      <c r="AC57" s="35" t="str">
        <f t="shared" si="23"/>
        <v>CERTIFICATIONS</v>
      </c>
      <c r="AD57" s="35" t="str">
        <f t="shared" si="24"/>
        <v>texte</v>
      </c>
      <c r="AE57" s="35" t="str">
        <f t="shared" si="25"/>
        <v>txt</v>
      </c>
      <c r="AF57" s="35" t="str">
        <f t="shared" si="26"/>
        <v>rdacontent/fre</v>
      </c>
      <c r="AG57" s="35" t="str">
        <f t="shared" si="27"/>
        <v>informatique</v>
      </c>
      <c r="AH57" s="35" t="str">
        <f t="shared" si="28"/>
        <v>c</v>
      </c>
      <c r="AI57" s="35" t="str">
        <f t="shared" si="29"/>
        <v>rdamedia/fre</v>
      </c>
      <c r="AJ57" s="35" t="str">
        <f t="shared" si="30"/>
        <v>ressource en ligne</v>
      </c>
      <c r="AK57" s="35" t="str">
        <f t="shared" si="31"/>
        <v>cr</v>
      </c>
      <c r="AL57" s="35" t="str">
        <f t="shared" si="32"/>
        <v>rdacarrier/fre</v>
      </c>
      <c r="AM57" s="35" t="str">
        <f t="shared" si="33"/>
        <v>m\\\\\o\\d\\\\\\\\</v>
      </c>
      <c r="AN57" s="35" t="str">
        <f t="shared" si="34"/>
        <v>cr\cn\\\\uuaua</v>
      </c>
      <c r="AO57" s="35" t="str">
        <f t="shared" si="35"/>
        <v>Accès restreint aux membres</v>
      </c>
      <c r="AP57" s="35" t="str">
        <f t="shared" si="36"/>
        <v>Source de la note de description : Version imprimée</v>
      </c>
      <c r="AQ57" s="35" t="str">
        <f t="shared" si="37"/>
        <v/>
      </c>
      <c r="AR57" s="35" t="str">
        <f t="shared" si="38"/>
        <v>%SITE_CLIENT%/?library_guid=CC7A5811-FDD6-472B-973C-7EFE7FC976A3</v>
      </c>
      <c r="AS57" s="35" t="str">
        <f t="shared" si="39"/>
        <v>Accès au travers du portail ENI</v>
      </c>
      <c r="AT57" s="35" t="str">
        <f t="shared" si="40"/>
        <v xml:space="preserve"> Active Directory </v>
      </c>
      <c r="AU57" s="35" t="str">
        <f t="shared" si="41"/>
        <v xml:space="preserve"> AD </v>
      </c>
      <c r="AV57" s="35" t="str">
        <f t="shared" si="42"/>
        <v xml:space="preserve"> AD CS </v>
      </c>
      <c r="AW57" s="35" t="str">
        <f t="shared" si="43"/>
        <v xml:space="preserve"> AD FS </v>
      </c>
      <c r="AX57" s="35" t="str">
        <f t="shared" si="44"/>
        <v xml:space="preserve"> AD RMS </v>
      </c>
      <c r="AY57" s="35" t="str">
        <f t="shared" si="45"/>
        <v xml:space="preserve"> délégation </v>
      </c>
      <c r="AZ57" s="35" t="str">
        <f t="shared" si="46"/>
        <v xml:space="preserve"> déploiement </v>
      </c>
      <c r="BA57" s="35" t="str">
        <f t="shared" si="47"/>
        <v xml:space="preserve"> DNS </v>
      </c>
      <c r="BB57" s="35" t="str">
        <f t="shared" si="48"/>
        <v xml:space="preserve"> domaine </v>
      </c>
      <c r="BC57" s="35" t="str">
        <f t="shared" si="49"/>
        <v xml:space="preserve"> GPMC </v>
      </c>
      <c r="BD57" s="35" t="str">
        <f t="shared" si="50"/>
        <v xml:space="preserve"> LNCE208WINAD</v>
      </c>
      <c r="BE57" s="35" t="str">
        <f t="shared" si="51"/>
        <v xml:space="preserve"> MCTS </v>
      </c>
      <c r="BF57" s="35" t="str">
        <f t="shared" si="52"/>
        <v xml:space="preserve"> OCSP </v>
      </c>
      <c r="BG57" s="35" t="str">
        <f t="shared" si="53"/>
        <v xml:space="preserve"> OU </v>
      </c>
      <c r="BH57" s="35" t="str">
        <f t="shared" si="54"/>
        <v xml:space="preserve"> OUs </v>
      </c>
      <c r="BI57" s="35" t="str">
        <f t="shared" si="55"/>
        <v xml:space="preserve"> RsoP </v>
      </c>
      <c r="BJ57" s="35" t="str">
        <f t="shared" si="56"/>
        <v xml:space="preserve"> SCEP </v>
      </c>
      <c r="BK57" s="35" t="str">
        <f t="shared" si="57"/>
        <v xml:space="preserve"> serveur AD CS </v>
      </c>
      <c r="BL57" s="35" t="str">
        <f t="shared" si="58"/>
        <v xml:space="preserve"> serveur AD FS </v>
      </c>
      <c r="BM57" s="35" t="str">
        <f t="shared" si="59"/>
        <v xml:space="preserve"> serveur AD RMS </v>
      </c>
      <c r="BN57" s="35" t="str">
        <f t="shared" si="60"/>
        <v xml:space="preserve"> services DNS </v>
      </c>
      <c r="BO57" s="35" t="str">
        <f t="shared" si="61"/>
        <v xml:space="preserve"> stratégie </v>
      </c>
      <c r="BP57" s="35" t="str">
        <f t="shared" si="62"/>
        <v xml:space="preserve"> stratégie de groupe </v>
      </c>
      <c r="BQ57" s="35" t="str">
        <f t="shared" si="63"/>
        <v xml:space="preserve"> Windows Server 2008 </v>
      </c>
      <c r="BR57" s="35" t="str">
        <f t="shared" si="64"/>
        <v xml:space="preserve"> windows serveur </v>
      </c>
      <c r="BS57" s="35">
        <f t="shared" si="65"/>
        <v>640</v>
      </c>
      <c r="BT57" s="35">
        <f t="shared" si="66"/>
        <v>70</v>
      </c>
      <c r="BU57" s="40" t="str">
        <f t="shared" si="67"/>
        <v/>
      </c>
      <c r="BV57" s="40" t="s">
        <v>116</v>
      </c>
      <c r="BW57" s="40" t="s">
        <v>116</v>
      </c>
      <c r="BX57" s="40" t="s">
        <v>116</v>
      </c>
      <c r="BY57" s="40" t="s">
        <v>116</v>
      </c>
      <c r="BZ57" s="40" t="s">
        <v>116</v>
      </c>
      <c r="CA57" s="40" t="s">
        <v>116</v>
      </c>
      <c r="CB57" s="40" t="s">
        <v>116</v>
      </c>
      <c r="CC57" s="40" t="s">
        <v>116</v>
      </c>
    </row>
    <row r="58" spans="1:81" ht="20.100000000000001" customHeight="1" x14ac:dyDescent="0.25">
      <c r="A58" s="52">
        <v>45231</v>
      </c>
      <c r="B58" s="35" t="s">
        <v>14370</v>
      </c>
      <c r="C58" s="33" t="s">
        <v>112</v>
      </c>
      <c r="D58" s="33">
        <v>20240120</v>
      </c>
      <c r="E58" s="35" t="s">
        <v>14371</v>
      </c>
      <c r="F58" s="35" t="str">
        <f t="shared" si="0"/>
        <v>Préparation à la Certification MCTS 70-620 [2ième édition]</v>
      </c>
      <c r="G58" s="35" t="str">
        <f t="shared" si="1"/>
        <v>Benoît Lanlard</v>
      </c>
      <c r="H58" s="35" t="str">
        <f t="shared" si="2"/>
        <v/>
      </c>
      <c r="I58" s="35" t="str">
        <f t="shared" si="3"/>
        <v>Lanlard, Benoît</v>
      </c>
      <c r="J58" s="35" t="str">
        <f t="shared" si="4"/>
        <v/>
      </c>
      <c r="K58" s="35" t="str">
        <f t="shared" si="5"/>
        <v/>
      </c>
      <c r="L58" s="35" t="str">
        <f t="shared" si="6"/>
        <v/>
      </c>
      <c r="M58" s="35" t="str">
        <f t="shared" si="7"/>
        <v/>
      </c>
      <c r="N58" s="5" t="str">
        <f t="shared" si="8"/>
        <v>Edition du 1 August 2008</v>
      </c>
      <c r="O58" s="5" t="str">
        <f t="shared" si="9"/>
        <v>630 pages</v>
      </c>
      <c r="P58" s="35" t="str">
        <f t="shared" si="10"/>
        <v>Editions ENI</v>
      </c>
      <c r="Q58" s="6" t="str">
        <f t="shared" si="11"/>
        <v>fre</v>
      </c>
      <c r="R58" s="35" t="str">
        <f t="shared" si="12"/>
        <v>fre</v>
      </c>
      <c r="S58" s="35" t="str">
        <f t="shared" si="13"/>
        <v>fre</v>
      </c>
      <c r="T58" s="35" t="str">
        <f t="shared" si="14"/>
        <v>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v>
      </c>
      <c r="U58" s="35">
        <f t="shared" si="15"/>
        <v>9782746044494</v>
      </c>
      <c r="V58" s="35" t="str">
        <f t="shared" si="16"/>
        <v>Version Numérique</v>
      </c>
      <c r="W58" s="35">
        <f t="shared" si="17"/>
        <v>9782746042995</v>
      </c>
      <c r="X58" s="35" t="str">
        <f t="shared" si="18"/>
        <v>Version Imprimée</v>
      </c>
      <c r="Y58" s="35" t="str">
        <f t="shared" si="19"/>
        <v>St-Herblain</v>
      </c>
      <c r="Z58" s="35" t="str">
        <f t="shared" si="20"/>
        <v>Editions ENI</v>
      </c>
      <c r="AA58" s="35">
        <f t="shared" si="21"/>
        <v>2008</v>
      </c>
      <c r="AB58" s="35" t="str">
        <f t="shared" si="22"/>
        <v>Bibliothèque Numérique ENI (Service en ligne)</v>
      </c>
      <c r="AC58" s="35" t="str">
        <f t="shared" si="23"/>
        <v>CERTIFICATIONS</v>
      </c>
      <c r="AD58" s="35" t="str">
        <f t="shared" si="24"/>
        <v>texte</v>
      </c>
      <c r="AE58" s="35" t="str">
        <f t="shared" si="25"/>
        <v>txt</v>
      </c>
      <c r="AF58" s="35" t="str">
        <f t="shared" si="26"/>
        <v>rdacontent/fre</v>
      </c>
      <c r="AG58" s="35" t="str">
        <f t="shared" si="27"/>
        <v>informatique</v>
      </c>
      <c r="AH58" s="35" t="str">
        <f t="shared" si="28"/>
        <v>c</v>
      </c>
      <c r="AI58" s="35" t="str">
        <f t="shared" si="29"/>
        <v>rdamedia/fre</v>
      </c>
      <c r="AJ58" s="35" t="str">
        <f t="shared" si="30"/>
        <v>ressource en ligne</v>
      </c>
      <c r="AK58" s="35" t="str">
        <f t="shared" si="31"/>
        <v>cr</v>
      </c>
      <c r="AL58" s="35" t="str">
        <f t="shared" si="32"/>
        <v>rdacarrier/fre</v>
      </c>
      <c r="AM58" s="35" t="str">
        <f t="shared" si="33"/>
        <v>m\\\\\o\\d\\\\\\\\</v>
      </c>
      <c r="AN58" s="35" t="str">
        <f t="shared" si="34"/>
        <v>cr\cn\\\\uuaua</v>
      </c>
      <c r="AO58" s="35" t="str">
        <f t="shared" si="35"/>
        <v>Accès restreint aux membres</v>
      </c>
      <c r="AP58" s="35" t="str">
        <f t="shared" si="36"/>
        <v>Source de la note de description : Version imprimée</v>
      </c>
      <c r="AQ58" s="35" t="str">
        <f t="shared" si="37"/>
        <v/>
      </c>
      <c r="AR58" s="35" t="str">
        <f t="shared" si="38"/>
        <v>%SITE_CLIENT%/?library_guid=14E09E22-500C-4014-84B6-72CDD6DEBF56</v>
      </c>
      <c r="AS58" s="35" t="str">
        <f t="shared" si="39"/>
        <v>Accès au travers du portail ENI</v>
      </c>
      <c r="AT58" s="35" t="str">
        <f t="shared" si="40"/>
        <v xml:space="preserve"> e</v>
      </c>
      <c r="AU58" s="35" t="str">
        <f t="shared" si="41"/>
        <v xml:space="preserve"> ebook </v>
      </c>
      <c r="AV58" s="35" t="str">
        <f t="shared" si="42"/>
        <v xml:space="preserve"> livre 70</v>
      </c>
      <c r="AW58" s="35" t="str">
        <f t="shared" si="43"/>
        <v xml:space="preserve"> livre électronique </v>
      </c>
      <c r="AX58" s="35" t="str">
        <f t="shared" si="44"/>
        <v xml:space="preserve"> livre numérique </v>
      </c>
      <c r="AY58" s="35" t="str">
        <f t="shared" si="45"/>
        <v xml:space="preserve"> livres électroniques </v>
      </c>
      <c r="AZ58" s="35" t="str">
        <f t="shared" si="46"/>
        <v xml:space="preserve"> livres numériques </v>
      </c>
      <c r="BA58" s="35" t="str">
        <f t="shared" si="47"/>
        <v xml:space="preserve"> LNCE2VIWIN</v>
      </c>
      <c r="BB58" s="35" t="str">
        <f t="shared" si="48"/>
        <v xml:space="preserve"> mcitp </v>
      </c>
      <c r="BC58" s="35" t="str">
        <f t="shared" si="49"/>
        <v xml:space="preserve"> MCP </v>
      </c>
      <c r="BD58" s="35" t="str">
        <f t="shared" si="50"/>
        <v xml:space="preserve"> MCSE </v>
      </c>
      <c r="BE58" s="35" t="str">
        <f t="shared" si="51"/>
        <v xml:space="preserve"> MCTS + tous les mots clefs du RI Vista </v>
      </c>
      <c r="BF58" s="35" t="str">
        <f t="shared" si="52"/>
        <v xml:space="preserve"> Microsoft </v>
      </c>
      <c r="BG58" s="35" t="str">
        <f t="shared" si="53"/>
        <v xml:space="preserve"> SP1 </v>
      </c>
      <c r="BH58" s="35">
        <f t="shared" si="54"/>
        <v>620</v>
      </c>
      <c r="BI58" s="35" t="str">
        <f t="shared" si="55"/>
        <v xml:space="preserve">book </v>
      </c>
      <c r="BJ58" s="35" t="str">
        <f t="shared" si="56"/>
        <v xml:space="preserve">livre vista </v>
      </c>
      <c r="BK58" s="35" t="str">
        <f t="shared" si="57"/>
        <v/>
      </c>
      <c r="BL58" s="35" t="str">
        <f t="shared" si="58"/>
        <v/>
      </c>
      <c r="BM58" s="35" t="str">
        <f t="shared" si="59"/>
        <v/>
      </c>
      <c r="BN58" s="35" t="str">
        <f t="shared" si="60"/>
        <v/>
      </c>
      <c r="BO58" s="35" t="str">
        <f t="shared" si="61"/>
        <v/>
      </c>
      <c r="BP58" s="35" t="str">
        <f t="shared" si="62"/>
        <v/>
      </c>
      <c r="BQ58" s="35" t="str">
        <f t="shared" si="63"/>
        <v/>
      </c>
      <c r="BR58" s="35" t="str">
        <f t="shared" si="64"/>
        <v/>
      </c>
      <c r="BS58" s="35" t="str">
        <f t="shared" si="65"/>
        <v/>
      </c>
      <c r="BT58" s="35" t="str">
        <f t="shared" si="66"/>
        <v/>
      </c>
      <c r="BU58" s="40" t="str">
        <f t="shared" si="67"/>
        <v/>
      </c>
      <c r="BV58" s="40" t="s">
        <v>116</v>
      </c>
      <c r="BW58" s="40" t="s">
        <v>116</v>
      </c>
      <c r="BX58" s="40" t="s">
        <v>116</v>
      </c>
      <c r="BY58" s="40" t="s">
        <v>116</v>
      </c>
      <c r="BZ58" s="40" t="s">
        <v>116</v>
      </c>
      <c r="CA58" s="40" t="s">
        <v>116</v>
      </c>
      <c r="CB58" s="40" t="s">
        <v>116</v>
      </c>
      <c r="CC58" s="40" t="s">
        <v>116</v>
      </c>
    </row>
    <row r="59" spans="1:81" ht="20.100000000000001" customHeight="1" x14ac:dyDescent="0.25">
      <c r="A59" s="52">
        <v>45231</v>
      </c>
      <c r="B59" s="35" t="s">
        <v>14372</v>
      </c>
      <c r="C59" s="33" t="s">
        <v>112</v>
      </c>
      <c r="D59" s="33">
        <v>20240120</v>
      </c>
      <c r="E59" s="35" t="s">
        <v>14373</v>
      </c>
      <c r="F59" s="35" t="str">
        <f t="shared" si="0"/>
        <v>Configuration - Préparation à l'examen MCTS 70-680</v>
      </c>
      <c r="G59" s="35" t="str">
        <f t="shared" si="1"/>
        <v>Emmanuel Dreux</v>
      </c>
      <c r="H59" s="35" t="str">
        <f t="shared" si="2"/>
        <v/>
      </c>
      <c r="I59" s="35" t="str">
        <f t="shared" si="3"/>
        <v>Dreux, Emmanuel</v>
      </c>
      <c r="J59" s="35" t="str">
        <f t="shared" si="4"/>
        <v/>
      </c>
      <c r="K59" s="35" t="str">
        <f t="shared" si="5"/>
        <v/>
      </c>
      <c r="L59" s="35" t="str">
        <f t="shared" si="6"/>
        <v/>
      </c>
      <c r="M59" s="35" t="str">
        <f t="shared" si="7"/>
        <v/>
      </c>
      <c r="N59" s="5" t="str">
        <f t="shared" si="8"/>
        <v>Edition du 1 February 2010</v>
      </c>
      <c r="O59" s="5" t="str">
        <f t="shared" si="9"/>
        <v>604 pages</v>
      </c>
      <c r="P59" s="35" t="str">
        <f t="shared" si="10"/>
        <v>Editions ENI</v>
      </c>
      <c r="Q59" s="6" t="str">
        <f t="shared" si="11"/>
        <v>fre</v>
      </c>
      <c r="R59" s="35" t="str">
        <f t="shared" si="12"/>
        <v>fre</v>
      </c>
      <c r="S59" s="35" t="str">
        <f t="shared" si="13"/>
        <v>fre</v>
      </c>
      <c r="T59" s="35" t="str">
        <f t="shared" si="14"/>
        <v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v>
      </c>
      <c r="U59" s="35">
        <f t="shared" si="15"/>
        <v>9782746054066</v>
      </c>
      <c r="V59" s="35" t="str">
        <f t="shared" si="16"/>
        <v>Version Numérique</v>
      </c>
      <c r="W59" s="35">
        <f t="shared" si="17"/>
        <v>9782746053359</v>
      </c>
      <c r="X59" s="35" t="str">
        <f t="shared" si="18"/>
        <v>Version Imprimée</v>
      </c>
      <c r="Y59" s="35" t="str">
        <f t="shared" si="19"/>
        <v>St-Herblain</v>
      </c>
      <c r="Z59" s="35" t="str">
        <f t="shared" si="20"/>
        <v>Editions ENI</v>
      </c>
      <c r="AA59" s="35">
        <f t="shared" si="21"/>
        <v>2010</v>
      </c>
      <c r="AB59" s="35" t="str">
        <f t="shared" si="22"/>
        <v>Bibliothèque Numérique ENI (Service en ligne)</v>
      </c>
      <c r="AC59" s="35" t="str">
        <f t="shared" si="23"/>
        <v>CERTIFICATIONS</v>
      </c>
      <c r="AD59" s="35" t="str">
        <f t="shared" si="24"/>
        <v>texte</v>
      </c>
      <c r="AE59" s="35" t="str">
        <f t="shared" si="25"/>
        <v>txt</v>
      </c>
      <c r="AF59" s="35" t="str">
        <f t="shared" si="26"/>
        <v>rdacontent/fre</v>
      </c>
      <c r="AG59" s="35" t="str">
        <f t="shared" si="27"/>
        <v>informatique</v>
      </c>
      <c r="AH59" s="35" t="str">
        <f t="shared" si="28"/>
        <v>c</v>
      </c>
      <c r="AI59" s="35" t="str">
        <f t="shared" si="29"/>
        <v>rdamedia/fre</v>
      </c>
      <c r="AJ59" s="35" t="str">
        <f t="shared" si="30"/>
        <v>ressource en ligne</v>
      </c>
      <c r="AK59" s="35" t="str">
        <f t="shared" si="31"/>
        <v>cr</v>
      </c>
      <c r="AL59" s="35" t="str">
        <f t="shared" si="32"/>
        <v>rdacarrier/fre</v>
      </c>
      <c r="AM59" s="35" t="str">
        <f t="shared" si="33"/>
        <v>m\\\\\o\\d\\\\\\\\</v>
      </c>
      <c r="AN59" s="35" t="str">
        <f t="shared" si="34"/>
        <v>cr\cn\\\\uuaua</v>
      </c>
      <c r="AO59" s="35" t="str">
        <f t="shared" si="35"/>
        <v>Accès restreint aux membres</v>
      </c>
      <c r="AP59" s="35" t="str">
        <f t="shared" si="36"/>
        <v>Source de la note de description : Version imprimée</v>
      </c>
      <c r="AQ59" s="35" t="str">
        <f t="shared" si="37"/>
        <v/>
      </c>
      <c r="AR59" s="35" t="str">
        <f t="shared" si="38"/>
        <v>%SITE_CLIENT%/?library_guid=2FCDA9DD-0D69-4D5A-9ECA-8C04623E0884</v>
      </c>
      <c r="AS59" s="35" t="str">
        <f t="shared" si="39"/>
        <v>Accès au travers du portail ENI</v>
      </c>
      <c r="AT59" s="35" t="str">
        <f t="shared" si="40"/>
        <v xml:space="preserve"> livre 70</v>
      </c>
      <c r="AU59" s="35" t="str">
        <f t="shared" si="41"/>
        <v xml:space="preserve"> livre microsoft </v>
      </c>
      <c r="AV59" s="35" t="str">
        <f t="shared" si="42"/>
        <v xml:space="preserve"> livre windows 7 </v>
      </c>
      <c r="AW59" s="35" t="str">
        <f t="shared" si="43"/>
        <v xml:space="preserve"> LNCE7WIN</v>
      </c>
      <c r="AX59" s="35" t="str">
        <f t="shared" si="44"/>
        <v xml:space="preserve"> MCITP </v>
      </c>
      <c r="AY59" s="35" t="str">
        <f t="shared" si="45"/>
        <v xml:space="preserve"> MCP </v>
      </c>
      <c r="AZ59" s="35" t="str">
        <f t="shared" si="46"/>
        <v xml:space="preserve"> MCTS </v>
      </c>
      <c r="BA59" s="35" t="str">
        <f t="shared" si="47"/>
        <v xml:space="preserve"> seven </v>
      </c>
      <c r="BB59" s="35" t="str">
        <f t="shared" si="48"/>
        <v xml:space="preserve"> windows7 </v>
      </c>
      <c r="BC59" s="35">
        <f t="shared" si="49"/>
        <v>680</v>
      </c>
      <c r="BD59" s="35" t="str">
        <f t="shared" si="50"/>
        <v xml:space="preserve">livre windows </v>
      </c>
      <c r="BE59" s="35" t="str">
        <f t="shared" si="51"/>
        <v/>
      </c>
      <c r="BF59" s="35" t="str">
        <f t="shared" si="52"/>
        <v/>
      </c>
      <c r="BG59" s="35" t="str">
        <f t="shared" si="53"/>
        <v/>
      </c>
      <c r="BH59" s="35" t="str">
        <f t="shared" si="54"/>
        <v/>
      </c>
      <c r="BI59" s="35" t="str">
        <f t="shared" si="55"/>
        <v/>
      </c>
      <c r="BJ59" s="35" t="str">
        <f t="shared" si="56"/>
        <v/>
      </c>
      <c r="BK59" s="35" t="str">
        <f t="shared" si="57"/>
        <v/>
      </c>
      <c r="BL59" s="35" t="str">
        <f t="shared" si="58"/>
        <v/>
      </c>
      <c r="BM59" s="35" t="str">
        <f t="shared" si="59"/>
        <v/>
      </c>
      <c r="BN59" s="35" t="str">
        <f t="shared" si="60"/>
        <v/>
      </c>
      <c r="BO59" s="35" t="str">
        <f t="shared" si="61"/>
        <v/>
      </c>
      <c r="BP59" s="35" t="str">
        <f t="shared" si="62"/>
        <v/>
      </c>
      <c r="BQ59" s="35" t="str">
        <f t="shared" si="63"/>
        <v/>
      </c>
      <c r="BR59" s="35" t="str">
        <f t="shared" si="64"/>
        <v/>
      </c>
      <c r="BS59" s="35" t="str">
        <f t="shared" si="65"/>
        <v/>
      </c>
      <c r="BT59" s="35" t="str">
        <f t="shared" si="66"/>
        <v/>
      </c>
      <c r="BU59" s="40" t="str">
        <f t="shared" si="67"/>
        <v/>
      </c>
      <c r="BV59" s="40" t="s">
        <v>116</v>
      </c>
      <c r="BW59" s="40" t="s">
        <v>116</v>
      </c>
      <c r="BX59" s="40" t="s">
        <v>116</v>
      </c>
      <c r="BY59" s="40" t="s">
        <v>116</v>
      </c>
      <c r="BZ59" s="40" t="s">
        <v>116</v>
      </c>
      <c r="CA59" s="40" t="s">
        <v>116</v>
      </c>
      <c r="CB59" s="40" t="s">
        <v>116</v>
      </c>
      <c r="CC59" s="40" t="s">
        <v>116</v>
      </c>
    </row>
    <row r="60" spans="1:81" ht="20.100000000000001" customHeight="1" x14ac:dyDescent="0.25">
      <c r="A60" s="52">
        <v>45231</v>
      </c>
      <c r="B60" s="35" t="s">
        <v>14374</v>
      </c>
      <c r="C60" s="33" t="s">
        <v>112</v>
      </c>
      <c r="D60" s="33">
        <v>20240120</v>
      </c>
      <c r="E60" s="35" t="s">
        <v>14375</v>
      </c>
      <c r="F60" s="35" t="str">
        <f t="shared" si="0"/>
        <v>Administrateur de postes de travail Windows 7 en entreprise - Préparation à l'examen MCITP 70-686</v>
      </c>
      <c r="G60" s="35" t="str">
        <f t="shared" si="1"/>
        <v>Philippe PAIOLA</v>
      </c>
      <c r="H60" s="35" t="str">
        <f t="shared" si="2"/>
        <v/>
      </c>
      <c r="I60" s="35" t="str">
        <f t="shared" si="3"/>
        <v>PAIOLA, Philippe</v>
      </c>
      <c r="J60" s="35" t="str">
        <f t="shared" si="4"/>
        <v/>
      </c>
      <c r="K60" s="35" t="str">
        <f t="shared" si="5"/>
        <v/>
      </c>
      <c r="L60" s="35" t="str">
        <f t="shared" si="6"/>
        <v/>
      </c>
      <c r="M60" s="35" t="str">
        <f t="shared" si="7"/>
        <v/>
      </c>
      <c r="N60" s="5" t="str">
        <f t="shared" si="8"/>
        <v>Edition du 1 December 2011</v>
      </c>
      <c r="O60" s="5" t="str">
        <f t="shared" si="9"/>
        <v>414 pages</v>
      </c>
      <c r="P60" s="35" t="str">
        <f t="shared" si="10"/>
        <v>Editions ENI</v>
      </c>
      <c r="Q60" s="6" t="str">
        <f t="shared" si="11"/>
        <v>fre</v>
      </c>
      <c r="R60" s="35" t="str">
        <f t="shared" si="12"/>
        <v>fre</v>
      </c>
      <c r="S60" s="35" t="str">
        <f t="shared" si="13"/>
        <v>fre</v>
      </c>
      <c r="T60" s="35" t="str">
        <f t="shared" si="14"/>
        <v>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v>
      </c>
      <c r="U60" s="35">
        <f t="shared" si="15"/>
        <v>9782746071568</v>
      </c>
      <c r="V60" s="35" t="str">
        <f t="shared" si="16"/>
        <v>Version Numérique</v>
      </c>
      <c r="W60" s="35">
        <f t="shared" si="17"/>
        <v>9782746070486</v>
      </c>
      <c r="X60" s="35" t="str">
        <f t="shared" si="18"/>
        <v>Version Imprimée</v>
      </c>
      <c r="Y60" s="35" t="str">
        <f t="shared" si="19"/>
        <v>St-Herblain</v>
      </c>
      <c r="Z60" s="35" t="str">
        <f t="shared" si="20"/>
        <v>Editions ENI</v>
      </c>
      <c r="AA60" s="35">
        <f t="shared" si="21"/>
        <v>2011</v>
      </c>
      <c r="AB60" s="35" t="str">
        <f t="shared" si="22"/>
        <v>Bibliothèque Numérique ENI (Service en ligne)</v>
      </c>
      <c r="AC60" s="35" t="str">
        <f t="shared" si="23"/>
        <v>CERTIFICATIONS</v>
      </c>
      <c r="AD60" s="35" t="str">
        <f t="shared" si="24"/>
        <v>texte</v>
      </c>
      <c r="AE60" s="35" t="str">
        <f t="shared" si="25"/>
        <v>txt</v>
      </c>
      <c r="AF60" s="35" t="str">
        <f t="shared" si="26"/>
        <v>rdacontent/fre</v>
      </c>
      <c r="AG60" s="35" t="str">
        <f t="shared" si="27"/>
        <v>informatique</v>
      </c>
      <c r="AH60" s="35" t="str">
        <f t="shared" si="28"/>
        <v>c</v>
      </c>
      <c r="AI60" s="35" t="str">
        <f t="shared" si="29"/>
        <v>rdamedia/fre</v>
      </c>
      <c r="AJ60" s="35" t="str">
        <f t="shared" si="30"/>
        <v>ressource en ligne</v>
      </c>
      <c r="AK60" s="35" t="str">
        <f t="shared" si="31"/>
        <v>cr</v>
      </c>
      <c r="AL60" s="35" t="str">
        <f t="shared" si="32"/>
        <v>rdacarrier/fre</v>
      </c>
      <c r="AM60" s="35" t="str">
        <f t="shared" si="33"/>
        <v>m\\\\\o\\d\\\\\\\\</v>
      </c>
      <c r="AN60" s="35" t="str">
        <f t="shared" si="34"/>
        <v>cr\cn\\\\uuaua</v>
      </c>
      <c r="AO60" s="35" t="str">
        <f t="shared" si="35"/>
        <v>Accès restreint aux membres</v>
      </c>
      <c r="AP60" s="35" t="str">
        <f t="shared" si="36"/>
        <v>Source de la note de description : Version imprimée</v>
      </c>
      <c r="AQ60" s="35" t="str">
        <f t="shared" si="37"/>
        <v/>
      </c>
      <c r="AR60" s="35" t="str">
        <f t="shared" si="38"/>
        <v>%SITE_CLIENT%/?library_guid=DB90B4F6-7C16-4B11-BDC2-F7AF3DCFBF53</v>
      </c>
      <c r="AS60" s="35" t="str">
        <f t="shared" si="39"/>
        <v>Accès au travers du portail ENI</v>
      </c>
      <c r="AT60" s="35" t="str">
        <f t="shared" si="40"/>
        <v xml:space="preserve"> certification </v>
      </c>
      <c r="AU60" s="35" t="str">
        <f t="shared" si="41"/>
        <v xml:space="preserve"> LNCE7WINA</v>
      </c>
      <c r="AV60" s="35" t="str">
        <f t="shared" si="42"/>
        <v xml:space="preserve"> mcts </v>
      </c>
      <c r="AW60" s="35" t="str">
        <f t="shared" si="43"/>
        <v xml:space="preserve"> microsoft </v>
      </c>
      <c r="AX60" s="35" t="str">
        <f t="shared" si="44"/>
        <v xml:space="preserve">MCP </v>
      </c>
      <c r="AY60" s="35" t="str">
        <f t="shared" si="45"/>
        <v/>
      </c>
      <c r="AZ60" s="35" t="str">
        <f t="shared" si="46"/>
        <v/>
      </c>
      <c r="BA60" s="35" t="str">
        <f t="shared" si="47"/>
        <v/>
      </c>
      <c r="BB60" s="35" t="str">
        <f t="shared" si="48"/>
        <v/>
      </c>
      <c r="BC60" s="35" t="str">
        <f t="shared" si="49"/>
        <v/>
      </c>
      <c r="BD60" s="35" t="str">
        <f t="shared" si="50"/>
        <v/>
      </c>
      <c r="BE60" s="35" t="str">
        <f t="shared" si="51"/>
        <v/>
      </c>
      <c r="BF60" s="35" t="str">
        <f t="shared" si="52"/>
        <v/>
      </c>
      <c r="BG60" s="35" t="str">
        <f t="shared" si="53"/>
        <v/>
      </c>
      <c r="BH60" s="35" t="str">
        <f t="shared" si="54"/>
        <v/>
      </c>
      <c r="BI60" s="35" t="str">
        <f t="shared" si="55"/>
        <v/>
      </c>
      <c r="BJ60" s="35" t="str">
        <f t="shared" si="56"/>
        <v/>
      </c>
      <c r="BK60" s="35" t="str">
        <f t="shared" si="57"/>
        <v/>
      </c>
      <c r="BL60" s="35" t="str">
        <f t="shared" si="58"/>
        <v/>
      </c>
      <c r="BM60" s="35" t="str">
        <f t="shared" si="59"/>
        <v/>
      </c>
      <c r="BN60" s="35" t="str">
        <f t="shared" si="60"/>
        <v/>
      </c>
      <c r="BO60" s="35" t="str">
        <f t="shared" si="61"/>
        <v/>
      </c>
      <c r="BP60" s="35" t="str">
        <f t="shared" si="62"/>
        <v/>
      </c>
      <c r="BQ60" s="35" t="str">
        <f t="shared" si="63"/>
        <v/>
      </c>
      <c r="BR60" s="35" t="str">
        <f t="shared" si="64"/>
        <v/>
      </c>
      <c r="BS60" s="35" t="str">
        <f t="shared" si="65"/>
        <v/>
      </c>
      <c r="BT60" s="35" t="str">
        <f t="shared" si="66"/>
        <v/>
      </c>
      <c r="BU60" s="40" t="str">
        <f t="shared" si="67"/>
        <v/>
      </c>
      <c r="BV60" s="40" t="s">
        <v>116</v>
      </c>
      <c r="BW60" s="40" t="s">
        <v>116</v>
      </c>
      <c r="BX60" s="40" t="s">
        <v>116</v>
      </c>
      <c r="BY60" s="40" t="s">
        <v>116</v>
      </c>
      <c r="BZ60" s="40" t="s">
        <v>116</v>
      </c>
      <c r="CA60" s="40" t="s">
        <v>116</v>
      </c>
      <c r="CB60" s="40" t="s">
        <v>116</v>
      </c>
      <c r="CC60" s="40" t="s">
        <v>116</v>
      </c>
    </row>
    <row r="61" spans="1:81" ht="20.100000000000001" customHeight="1" x14ac:dyDescent="0.25">
      <c r="A61" s="52">
        <v>45231</v>
      </c>
      <c r="B61" s="35" t="s">
        <v>14376</v>
      </c>
      <c r="C61" s="33" t="s">
        <v>112</v>
      </c>
      <c r="D61" s="33">
        <v>20240120</v>
      </c>
      <c r="E61" s="35" t="s">
        <v>14377</v>
      </c>
      <c r="F61" s="35" t="str">
        <f t="shared" si="0"/>
        <v>Technicien Support pour postes de travail en entreprise - Préparation à l'examen MCITP 70-685</v>
      </c>
      <c r="G61" s="35" t="str">
        <f t="shared" si="1"/>
        <v>Laurent LEROY</v>
      </c>
      <c r="H61" s="35" t="str">
        <f t="shared" si="2"/>
        <v/>
      </c>
      <c r="I61" s="35" t="str">
        <f t="shared" si="3"/>
        <v>LEROY, Laurent</v>
      </c>
      <c r="J61" s="35" t="str">
        <f t="shared" si="4"/>
        <v/>
      </c>
      <c r="K61" s="35" t="str">
        <f t="shared" si="5"/>
        <v/>
      </c>
      <c r="L61" s="35" t="str">
        <f t="shared" si="6"/>
        <v/>
      </c>
      <c r="M61" s="35" t="str">
        <f t="shared" si="7"/>
        <v/>
      </c>
      <c r="N61" s="5" t="str">
        <f t="shared" si="8"/>
        <v>Edition du 1 August 2012</v>
      </c>
      <c r="O61" s="5" t="str">
        <f t="shared" si="9"/>
        <v>676 pages</v>
      </c>
      <c r="P61" s="35" t="str">
        <f t="shared" si="10"/>
        <v>Editions ENI</v>
      </c>
      <c r="Q61" s="6" t="str">
        <f t="shared" si="11"/>
        <v>fre</v>
      </c>
      <c r="R61" s="35" t="str">
        <f t="shared" si="12"/>
        <v>fre</v>
      </c>
      <c r="S61" s="35" t="str">
        <f t="shared" si="13"/>
        <v>fre</v>
      </c>
      <c r="T61" s="35" t="str">
        <f t="shared" si="14"/>
        <v>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v>
      </c>
      <c r="U61" s="35">
        <f t="shared" si="15"/>
        <v>9782746075221</v>
      </c>
      <c r="V61" s="35" t="str">
        <f t="shared" si="16"/>
        <v>Version Numérique</v>
      </c>
      <c r="W61" s="35">
        <f t="shared" si="17"/>
        <v>9782746075092</v>
      </c>
      <c r="X61" s="35" t="str">
        <f t="shared" si="18"/>
        <v>Version Imprimée</v>
      </c>
      <c r="Y61" s="35" t="str">
        <f t="shared" si="19"/>
        <v>St-Herblain</v>
      </c>
      <c r="Z61" s="35" t="str">
        <f t="shared" si="20"/>
        <v>Editions ENI</v>
      </c>
      <c r="AA61" s="35">
        <f t="shared" si="21"/>
        <v>2012</v>
      </c>
      <c r="AB61" s="35" t="str">
        <f t="shared" si="22"/>
        <v>Bibliothèque Numérique ENI (Service en ligne)</v>
      </c>
      <c r="AC61" s="35" t="str">
        <f t="shared" si="23"/>
        <v>CERTIFICATIONS</v>
      </c>
      <c r="AD61" s="35" t="str">
        <f t="shared" si="24"/>
        <v>texte</v>
      </c>
      <c r="AE61" s="35" t="str">
        <f t="shared" si="25"/>
        <v>txt</v>
      </c>
      <c r="AF61" s="35" t="str">
        <f t="shared" si="26"/>
        <v>rdacontent/fre</v>
      </c>
      <c r="AG61" s="35" t="str">
        <f t="shared" si="27"/>
        <v>informatique</v>
      </c>
      <c r="AH61" s="35" t="str">
        <f t="shared" si="28"/>
        <v>c</v>
      </c>
      <c r="AI61" s="35" t="str">
        <f t="shared" si="29"/>
        <v>rdamedia/fre</v>
      </c>
      <c r="AJ61" s="35" t="str">
        <f t="shared" si="30"/>
        <v>ressource en ligne</v>
      </c>
      <c r="AK61" s="35" t="str">
        <f t="shared" si="31"/>
        <v>cr</v>
      </c>
      <c r="AL61" s="35" t="str">
        <f t="shared" si="32"/>
        <v>rdacarrier/fre</v>
      </c>
      <c r="AM61" s="35" t="str">
        <f t="shared" si="33"/>
        <v>m\\\\\o\\d\\\\\\\\</v>
      </c>
      <c r="AN61" s="35" t="str">
        <f t="shared" si="34"/>
        <v>cr\cn\\\\uuaua</v>
      </c>
      <c r="AO61" s="35" t="str">
        <f t="shared" si="35"/>
        <v>Accès restreint aux membres</v>
      </c>
      <c r="AP61" s="35" t="str">
        <f t="shared" si="36"/>
        <v>Source de la note de description : Version imprimée</v>
      </c>
      <c r="AQ61" s="35" t="str">
        <f t="shared" si="37"/>
        <v/>
      </c>
      <c r="AR61" s="35" t="str">
        <f t="shared" si="38"/>
        <v>%SITE_CLIENT%/?library_guid=7E647C44-B2A5-4252-8FD6-C48E3C401270</v>
      </c>
      <c r="AS61" s="35" t="str">
        <f t="shared" si="39"/>
        <v>Accès au travers du portail ENI</v>
      </c>
      <c r="AT61" s="35" t="str">
        <f t="shared" si="40"/>
        <v xml:space="preserve"> certification </v>
      </c>
      <c r="AU61" s="35" t="str">
        <f t="shared" si="41"/>
        <v xml:space="preserve"> LNCE7WINTS</v>
      </c>
      <c r="AV61" s="35" t="str">
        <f t="shared" si="42"/>
        <v xml:space="preserve"> mcts </v>
      </c>
      <c r="AW61" s="35" t="str">
        <f t="shared" si="43"/>
        <v xml:space="preserve"> microsoft </v>
      </c>
      <c r="AX61" s="35" t="str">
        <f t="shared" si="44"/>
        <v xml:space="preserve">MCP </v>
      </c>
      <c r="AY61" s="35" t="str">
        <f t="shared" si="45"/>
        <v/>
      </c>
      <c r="AZ61" s="35" t="str">
        <f t="shared" si="46"/>
        <v/>
      </c>
      <c r="BA61" s="35" t="str">
        <f t="shared" si="47"/>
        <v/>
      </c>
      <c r="BB61" s="35" t="str">
        <f t="shared" si="48"/>
        <v/>
      </c>
      <c r="BC61" s="35" t="str">
        <f t="shared" si="49"/>
        <v/>
      </c>
      <c r="BD61" s="35" t="str">
        <f t="shared" si="50"/>
        <v/>
      </c>
      <c r="BE61" s="35" t="str">
        <f t="shared" si="51"/>
        <v/>
      </c>
      <c r="BF61" s="35" t="str">
        <f t="shared" si="52"/>
        <v/>
      </c>
      <c r="BG61" s="35" t="str">
        <f t="shared" si="53"/>
        <v/>
      </c>
      <c r="BH61" s="35" t="str">
        <f t="shared" si="54"/>
        <v/>
      </c>
      <c r="BI61" s="35" t="str">
        <f t="shared" si="55"/>
        <v/>
      </c>
      <c r="BJ61" s="35" t="str">
        <f t="shared" si="56"/>
        <v/>
      </c>
      <c r="BK61" s="35" t="str">
        <f t="shared" si="57"/>
        <v/>
      </c>
      <c r="BL61" s="35" t="str">
        <f t="shared" si="58"/>
        <v/>
      </c>
      <c r="BM61" s="35" t="str">
        <f t="shared" si="59"/>
        <v/>
      </c>
      <c r="BN61" s="35" t="str">
        <f t="shared" si="60"/>
        <v/>
      </c>
      <c r="BO61" s="35" t="str">
        <f t="shared" si="61"/>
        <v/>
      </c>
      <c r="BP61" s="35" t="str">
        <f t="shared" si="62"/>
        <v/>
      </c>
      <c r="BQ61" s="35" t="str">
        <f t="shared" si="63"/>
        <v/>
      </c>
      <c r="BR61" s="35" t="str">
        <f t="shared" si="64"/>
        <v/>
      </c>
      <c r="BS61" s="35" t="str">
        <f t="shared" si="65"/>
        <v/>
      </c>
      <c r="BT61" s="35" t="str">
        <f t="shared" si="66"/>
        <v/>
      </c>
      <c r="BU61" s="40" t="str">
        <f t="shared" si="67"/>
        <v/>
      </c>
      <c r="BV61" s="40" t="s">
        <v>116</v>
      </c>
      <c r="BW61" s="40" t="s">
        <v>116</v>
      </c>
      <c r="BX61" s="40" t="s">
        <v>116</v>
      </c>
      <c r="BY61" s="40" t="s">
        <v>116</v>
      </c>
      <c r="BZ61" s="40" t="s">
        <v>116</v>
      </c>
      <c r="CA61" s="40" t="s">
        <v>116</v>
      </c>
      <c r="CB61" s="40" t="s">
        <v>116</v>
      </c>
      <c r="CC61" s="40" t="s">
        <v>116</v>
      </c>
    </row>
    <row r="62" spans="1:81" ht="20.100000000000001" customHeight="1" x14ac:dyDescent="0.25">
      <c r="A62" s="52">
        <v>45231</v>
      </c>
      <c r="B62" s="35" t="s">
        <v>14378</v>
      </c>
      <c r="C62" s="33" t="s">
        <v>112</v>
      </c>
      <c r="D62" s="33">
        <v>20240120</v>
      </c>
      <c r="E62" s="35" t="s">
        <v>14379</v>
      </c>
      <c r="F62" s="35" t="str">
        <f t="shared" si="0"/>
        <v>Préparation à l'examen Microsoft&amp;reg; Certified Application Specialist Excel 2007 (77-602)</v>
      </c>
      <c r="G62" s="35" t="str">
        <f t="shared" si="1"/>
        <v/>
      </c>
      <c r="H62" s="35" t="str">
        <f t="shared" si="2"/>
        <v/>
      </c>
      <c r="I62" s="35" t="str">
        <f t="shared" si="3"/>
        <v/>
      </c>
      <c r="J62" s="35" t="str">
        <f t="shared" si="4"/>
        <v/>
      </c>
      <c r="K62" s="35" t="str">
        <f t="shared" si="5"/>
        <v/>
      </c>
      <c r="L62" s="35" t="str">
        <f t="shared" si="6"/>
        <v/>
      </c>
      <c r="M62" s="35" t="str">
        <f t="shared" si="7"/>
        <v/>
      </c>
      <c r="N62" s="5" t="str">
        <f t="shared" si="8"/>
        <v>Edition du 1 January 2008</v>
      </c>
      <c r="O62" s="5" t="str">
        <f t="shared" si="9"/>
        <v>309 pages</v>
      </c>
      <c r="P62" s="35" t="str">
        <f t="shared" si="10"/>
        <v>Editions ENI</v>
      </c>
      <c r="Q62" s="6" t="str">
        <f t="shared" si="11"/>
        <v>fre</v>
      </c>
      <c r="R62" s="35" t="str">
        <f t="shared" si="12"/>
        <v>fre</v>
      </c>
      <c r="S62" s="35" t="str">
        <f t="shared" si="13"/>
        <v>fre</v>
      </c>
      <c r="T62" s="35" t="str">
        <f t="shared" si="14"/>
        <v>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
      <c r="U62" s="35">
        <f t="shared" si="15"/>
        <v>9782746044777</v>
      </c>
      <c r="V62" s="35" t="str">
        <f t="shared" si="16"/>
        <v>Version Numérique</v>
      </c>
      <c r="W62" s="35">
        <f t="shared" si="17"/>
        <v>9782746040861</v>
      </c>
      <c r="X62" s="35" t="str">
        <f t="shared" si="18"/>
        <v>Version Imprimée</v>
      </c>
      <c r="Y62" s="35" t="str">
        <f t="shared" si="19"/>
        <v>St-Herblain</v>
      </c>
      <c r="Z62" s="35" t="str">
        <f t="shared" si="20"/>
        <v>Editions ENI</v>
      </c>
      <c r="AA62" s="35">
        <f t="shared" si="21"/>
        <v>2008</v>
      </c>
      <c r="AB62" s="35" t="str">
        <f t="shared" si="22"/>
        <v>Bibliothèque Numérique ENI (Service en ligne)</v>
      </c>
      <c r="AC62" s="35" t="str">
        <f t="shared" si="23"/>
        <v>CERTIFICATIONS MICROSOFT OFFICE</v>
      </c>
      <c r="AD62" s="35" t="str">
        <f t="shared" si="24"/>
        <v>texte</v>
      </c>
      <c r="AE62" s="35" t="str">
        <f t="shared" si="25"/>
        <v>txt</v>
      </c>
      <c r="AF62" s="35" t="str">
        <f t="shared" si="26"/>
        <v>rdacontent/fre</v>
      </c>
      <c r="AG62" s="35" t="str">
        <f t="shared" si="27"/>
        <v>informatique</v>
      </c>
      <c r="AH62" s="35" t="str">
        <f t="shared" si="28"/>
        <v>c</v>
      </c>
      <c r="AI62" s="35" t="str">
        <f t="shared" si="29"/>
        <v>rdamedia/fre</v>
      </c>
      <c r="AJ62" s="35" t="str">
        <f t="shared" si="30"/>
        <v>ressource en ligne</v>
      </c>
      <c r="AK62" s="35" t="str">
        <f t="shared" si="31"/>
        <v>cr</v>
      </c>
      <c r="AL62" s="35" t="str">
        <f t="shared" si="32"/>
        <v>rdacarrier/fre</v>
      </c>
      <c r="AM62" s="35" t="str">
        <f t="shared" si="33"/>
        <v>m\\\\\o\\d\\\\\\\\</v>
      </c>
      <c r="AN62" s="35" t="str">
        <f t="shared" si="34"/>
        <v>cr\cn\\\\uuaua</v>
      </c>
      <c r="AO62" s="35" t="str">
        <f t="shared" si="35"/>
        <v>Accès restreint aux membres</v>
      </c>
      <c r="AP62" s="35" t="str">
        <f t="shared" si="36"/>
        <v>Source de la note de description : Version imprimée</v>
      </c>
      <c r="AQ62" s="35" t="str">
        <f t="shared" si="37"/>
        <v/>
      </c>
      <c r="AR62" s="35" t="str">
        <f t="shared" si="38"/>
        <v>%SITE_CLIENT%/?library_guid=C8514D96-5E9A-43E2-A3E4-04EE324C8947</v>
      </c>
      <c r="AS62" s="35" t="str">
        <f t="shared" si="39"/>
        <v>Accès au travers du portail ENI</v>
      </c>
      <c r="AT62" s="35" t="str">
        <f t="shared" si="40"/>
        <v xml:space="preserve">  examen </v>
      </c>
      <c r="AU62" s="35">
        <f t="shared" si="41"/>
        <v>70</v>
      </c>
      <c r="AV62" s="35" t="str">
        <f t="shared" si="42"/>
        <v xml:space="preserve"> Certification Microsoft </v>
      </c>
      <c r="AW62" s="35" t="str">
        <f t="shared" si="43"/>
        <v xml:space="preserve"> e</v>
      </c>
      <c r="AX62" s="35" t="str">
        <f t="shared" si="44"/>
        <v xml:space="preserve"> ebook </v>
      </c>
      <c r="AY62" s="35" t="str">
        <f t="shared" si="45"/>
        <v xml:space="preserve"> examen microsoft </v>
      </c>
      <c r="AZ62" s="35" t="str">
        <f t="shared" si="46"/>
        <v xml:space="preserve"> Excel 2007 </v>
      </c>
      <c r="BA62" s="35" t="str">
        <f t="shared" si="47"/>
        <v xml:space="preserve"> exercices </v>
      </c>
      <c r="BB62" s="35" t="str">
        <f t="shared" si="48"/>
        <v xml:space="preserve"> livre électronique </v>
      </c>
      <c r="BC62" s="35" t="str">
        <f t="shared" si="49"/>
        <v xml:space="preserve"> livre numérique </v>
      </c>
      <c r="BD62" s="35" t="str">
        <f t="shared" si="50"/>
        <v xml:space="preserve"> livres électroniques </v>
      </c>
      <c r="BE62" s="35" t="str">
        <f t="shared" si="51"/>
        <v xml:space="preserve"> livres numériques </v>
      </c>
      <c r="BF62" s="35" t="str">
        <f t="shared" si="52"/>
        <v xml:space="preserve"> LNCMO07EXC</v>
      </c>
      <c r="BG62" s="35" t="str">
        <f t="shared" si="53"/>
        <v xml:space="preserve"> MCAS </v>
      </c>
      <c r="BH62" s="35" t="str">
        <f t="shared" si="54"/>
        <v xml:space="preserve"> micosoft </v>
      </c>
      <c r="BI62" s="35" t="str">
        <f t="shared" si="55"/>
        <v xml:space="preserve"> microsoft office  </v>
      </c>
      <c r="BJ62" s="35" t="str">
        <f t="shared" si="56"/>
        <v xml:space="preserve"> microsoft office specialist </v>
      </c>
      <c r="BK62" s="35" t="str">
        <f t="shared" si="57"/>
        <v xml:space="preserve"> mos </v>
      </c>
      <c r="BL62" s="35" t="str">
        <f t="shared" si="58"/>
        <v xml:space="preserve"> Tableur </v>
      </c>
      <c r="BM62" s="35">
        <f t="shared" si="59"/>
        <v>602</v>
      </c>
      <c r="BN62" s="35" t="str">
        <f t="shared" si="60"/>
        <v xml:space="preserve">book </v>
      </c>
      <c r="BO62" s="35" t="str">
        <f t="shared" si="61"/>
        <v xml:space="preserve">Livre </v>
      </c>
      <c r="BP62" s="35" t="str">
        <f t="shared" si="62"/>
        <v/>
      </c>
      <c r="BQ62" s="35" t="str">
        <f t="shared" si="63"/>
        <v/>
      </c>
      <c r="BR62" s="35" t="str">
        <f t="shared" si="64"/>
        <v/>
      </c>
      <c r="BS62" s="35" t="str">
        <f t="shared" si="65"/>
        <v/>
      </c>
      <c r="BT62" s="35" t="str">
        <f t="shared" si="66"/>
        <v/>
      </c>
      <c r="BU62" s="40" t="str">
        <f t="shared" si="67"/>
        <v/>
      </c>
      <c r="BV62" s="40" t="s">
        <v>116</v>
      </c>
      <c r="BW62" s="40" t="s">
        <v>116</v>
      </c>
      <c r="BX62" s="40" t="s">
        <v>116</v>
      </c>
      <c r="BY62" s="40" t="s">
        <v>116</v>
      </c>
      <c r="BZ62" s="40" t="s">
        <v>116</v>
      </c>
      <c r="CA62" s="40" t="s">
        <v>116</v>
      </c>
      <c r="CB62" s="40" t="s">
        <v>116</v>
      </c>
      <c r="CC62" s="40" t="s">
        <v>116</v>
      </c>
    </row>
    <row r="63" spans="1:81" ht="20.100000000000001" customHeight="1" x14ac:dyDescent="0.25">
      <c r="A63" s="52">
        <v>45231</v>
      </c>
      <c r="B63" s="35" t="s">
        <v>14380</v>
      </c>
      <c r="C63" s="33" t="s">
        <v>112</v>
      </c>
      <c r="D63" s="33">
        <v>20240120</v>
      </c>
      <c r="E63" s="35" t="s">
        <v>14381</v>
      </c>
      <c r="F63" s="35" t="str">
        <f t="shared" si="0"/>
        <v>Préparation à l'examen Microsoft&amp;reg; Certified Application Specialist Word 2007 (77-601)</v>
      </c>
      <c r="G63" s="35" t="str">
        <f t="shared" si="1"/>
        <v/>
      </c>
      <c r="H63" s="35" t="str">
        <f t="shared" si="2"/>
        <v/>
      </c>
      <c r="I63" s="35" t="str">
        <f t="shared" si="3"/>
        <v/>
      </c>
      <c r="J63" s="35" t="str">
        <f t="shared" si="4"/>
        <v/>
      </c>
      <c r="K63" s="35" t="str">
        <f t="shared" si="5"/>
        <v/>
      </c>
      <c r="L63" s="35" t="str">
        <f t="shared" si="6"/>
        <v/>
      </c>
      <c r="M63" s="35" t="str">
        <f t="shared" si="7"/>
        <v/>
      </c>
      <c r="N63" s="5" t="str">
        <f t="shared" si="8"/>
        <v>Edition du 1 January 2008</v>
      </c>
      <c r="O63" s="5" t="str">
        <f t="shared" si="9"/>
        <v>421 pages</v>
      </c>
      <c r="P63" s="35" t="str">
        <f t="shared" si="10"/>
        <v>Editions ENI</v>
      </c>
      <c r="Q63" s="6" t="str">
        <f t="shared" si="11"/>
        <v>fre</v>
      </c>
      <c r="R63" s="35" t="str">
        <f t="shared" si="12"/>
        <v>fre</v>
      </c>
      <c r="S63" s="35" t="str">
        <f t="shared" si="13"/>
        <v>fre</v>
      </c>
      <c r="T63" s="35" t="str">
        <f t="shared" si="14"/>
        <v>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
      <c r="U63" s="35">
        <f t="shared" si="15"/>
        <v>9782746044784</v>
      </c>
      <c r="V63" s="35" t="str">
        <f t="shared" si="16"/>
        <v>Version Numérique</v>
      </c>
      <c r="W63" s="35">
        <f t="shared" si="17"/>
        <v>9782746040878</v>
      </c>
      <c r="X63" s="35" t="str">
        <f t="shared" si="18"/>
        <v>Version Imprimée</v>
      </c>
      <c r="Y63" s="35" t="str">
        <f t="shared" si="19"/>
        <v>St-Herblain</v>
      </c>
      <c r="Z63" s="35" t="str">
        <f t="shared" si="20"/>
        <v>Editions ENI</v>
      </c>
      <c r="AA63" s="35">
        <f t="shared" si="21"/>
        <v>2008</v>
      </c>
      <c r="AB63" s="35" t="str">
        <f t="shared" si="22"/>
        <v>Bibliothèque Numérique ENI (Service en ligne)</v>
      </c>
      <c r="AC63" s="35" t="str">
        <f t="shared" si="23"/>
        <v>CERTIFICATIONS MICROSOFT OFFICE</v>
      </c>
      <c r="AD63" s="35" t="str">
        <f t="shared" si="24"/>
        <v>texte</v>
      </c>
      <c r="AE63" s="35" t="str">
        <f t="shared" si="25"/>
        <v>txt</v>
      </c>
      <c r="AF63" s="35" t="str">
        <f t="shared" si="26"/>
        <v>rdacontent/fre</v>
      </c>
      <c r="AG63" s="35" t="str">
        <f t="shared" si="27"/>
        <v>informatique</v>
      </c>
      <c r="AH63" s="35" t="str">
        <f t="shared" si="28"/>
        <v>c</v>
      </c>
      <c r="AI63" s="35" t="str">
        <f t="shared" si="29"/>
        <v>rdamedia/fre</v>
      </c>
      <c r="AJ63" s="35" t="str">
        <f t="shared" si="30"/>
        <v>ressource en ligne</v>
      </c>
      <c r="AK63" s="35" t="str">
        <f t="shared" si="31"/>
        <v>cr</v>
      </c>
      <c r="AL63" s="35" t="str">
        <f t="shared" si="32"/>
        <v>rdacarrier/fre</v>
      </c>
      <c r="AM63" s="35" t="str">
        <f t="shared" si="33"/>
        <v>m\\\\\o\\d\\\\\\\\</v>
      </c>
      <c r="AN63" s="35" t="str">
        <f t="shared" si="34"/>
        <v>cr\cn\\\\uuaua</v>
      </c>
      <c r="AO63" s="35" t="str">
        <f t="shared" si="35"/>
        <v>Accès restreint aux membres</v>
      </c>
      <c r="AP63" s="35" t="str">
        <f t="shared" si="36"/>
        <v>Source de la note de description : Version imprimée</v>
      </c>
      <c r="AQ63" s="35" t="str">
        <f t="shared" si="37"/>
        <v/>
      </c>
      <c r="AR63" s="35" t="str">
        <f t="shared" si="38"/>
        <v>%SITE_CLIENT%/?library_guid=12B29CF5-B21B-476C-9F1F-9493D802BD5D</v>
      </c>
      <c r="AS63" s="35" t="str">
        <f t="shared" si="39"/>
        <v>Accès au travers du portail ENI</v>
      </c>
      <c r="AT63" s="35">
        <f t="shared" si="40"/>
        <v>70</v>
      </c>
      <c r="AU63" s="35" t="str">
        <f t="shared" si="41"/>
        <v xml:space="preserve"> Certification Microsoft </v>
      </c>
      <c r="AV63" s="35" t="str">
        <f t="shared" si="42"/>
        <v xml:space="preserve"> e</v>
      </c>
      <c r="AW63" s="35" t="str">
        <f t="shared" si="43"/>
        <v xml:space="preserve"> ebook </v>
      </c>
      <c r="AX63" s="35" t="str">
        <f t="shared" si="44"/>
        <v xml:space="preserve"> examen </v>
      </c>
      <c r="AY63" s="35" t="str">
        <f t="shared" si="45"/>
        <v xml:space="preserve"> exercices </v>
      </c>
      <c r="AZ63" s="35" t="str">
        <f t="shared" si="46"/>
        <v xml:space="preserve"> livre électronique </v>
      </c>
      <c r="BA63" s="35" t="str">
        <f t="shared" si="47"/>
        <v xml:space="preserve"> livre numérique </v>
      </c>
      <c r="BB63" s="35" t="str">
        <f t="shared" si="48"/>
        <v xml:space="preserve"> livres électroniques </v>
      </c>
      <c r="BC63" s="35" t="str">
        <f t="shared" si="49"/>
        <v xml:space="preserve"> livres numériques </v>
      </c>
      <c r="BD63" s="35" t="str">
        <f t="shared" si="50"/>
        <v xml:space="preserve"> LNCMO07WOR</v>
      </c>
      <c r="BE63" s="35" t="str">
        <f t="shared" si="51"/>
        <v xml:space="preserve"> MCAS </v>
      </c>
      <c r="BF63" s="35" t="str">
        <f t="shared" si="52"/>
        <v xml:space="preserve"> microsoft office </v>
      </c>
      <c r="BG63" s="35" t="str">
        <f t="shared" si="53"/>
        <v xml:space="preserve"> microsoft office specialist </v>
      </c>
      <c r="BH63" s="35" t="str">
        <f t="shared" si="54"/>
        <v xml:space="preserve"> mos </v>
      </c>
      <c r="BI63" s="35" t="str">
        <f t="shared" si="55"/>
        <v xml:space="preserve"> Traitement de texte </v>
      </c>
      <c r="BJ63" s="35" t="str">
        <f t="shared" si="56"/>
        <v xml:space="preserve"> Word 2007 </v>
      </c>
      <c r="BK63" s="35">
        <f t="shared" si="57"/>
        <v>601</v>
      </c>
      <c r="BL63" s="35" t="str">
        <f t="shared" si="58"/>
        <v xml:space="preserve">book </v>
      </c>
      <c r="BM63" s="35" t="str">
        <f t="shared" si="59"/>
        <v xml:space="preserve">Livre </v>
      </c>
      <c r="BN63" s="35" t="str">
        <f t="shared" si="60"/>
        <v/>
      </c>
      <c r="BO63" s="35" t="str">
        <f t="shared" si="61"/>
        <v/>
      </c>
      <c r="BP63" s="35" t="str">
        <f t="shared" si="62"/>
        <v/>
      </c>
      <c r="BQ63" s="35" t="str">
        <f t="shared" si="63"/>
        <v/>
      </c>
      <c r="BR63" s="35" t="str">
        <f t="shared" si="64"/>
        <v/>
      </c>
      <c r="BS63" s="35" t="str">
        <f t="shared" si="65"/>
        <v/>
      </c>
      <c r="BT63" s="35" t="str">
        <f t="shared" si="66"/>
        <v/>
      </c>
      <c r="BU63" s="40" t="str">
        <f t="shared" si="67"/>
        <v/>
      </c>
      <c r="BV63" s="40" t="s">
        <v>116</v>
      </c>
      <c r="BW63" s="40" t="s">
        <v>116</v>
      </c>
      <c r="BX63" s="40" t="s">
        <v>116</v>
      </c>
      <c r="BY63" s="40" t="s">
        <v>116</v>
      </c>
      <c r="BZ63" s="40" t="s">
        <v>116</v>
      </c>
      <c r="CA63" s="40" t="s">
        <v>116</v>
      </c>
      <c r="CB63" s="40" t="s">
        <v>116</v>
      </c>
      <c r="CC63" s="40" t="s">
        <v>116</v>
      </c>
    </row>
    <row r="64" spans="1:81" ht="20.100000000000001" customHeight="1" x14ac:dyDescent="0.25">
      <c r="A64" s="52">
        <v>45231</v>
      </c>
      <c r="B64" s="35" t="s">
        <v>14382</v>
      </c>
      <c r="C64" s="33" t="s">
        <v>112</v>
      </c>
      <c r="D64" s="33">
        <v>20240120</v>
      </c>
      <c r="E64" s="35" t="s">
        <v>14383</v>
      </c>
      <c r="F64" s="35" t="str">
        <f t="shared" si="0"/>
        <v>Méta-modèles de collaboration pour des solutions logicielles performantes</v>
      </c>
      <c r="G64" s="35" t="str">
        <f t="shared" si="1"/>
        <v>Taoffi NASSAR</v>
      </c>
      <c r="H64" s="35" t="str">
        <f t="shared" si="2"/>
        <v/>
      </c>
      <c r="I64" s="35" t="str">
        <f t="shared" si="3"/>
        <v>NASSAR, Taoffi</v>
      </c>
      <c r="J64" s="35" t="str">
        <f t="shared" si="4"/>
        <v/>
      </c>
      <c r="K64" s="35" t="str">
        <f t="shared" si="5"/>
        <v/>
      </c>
      <c r="L64" s="35" t="str">
        <f t="shared" si="6"/>
        <v/>
      </c>
      <c r="M64" s="35" t="str">
        <f t="shared" si="7"/>
        <v/>
      </c>
      <c r="N64" s="5" t="str">
        <f t="shared" si="8"/>
        <v>Edition du 1 September 2011</v>
      </c>
      <c r="O64" s="5" t="str">
        <f t="shared" si="9"/>
        <v>306 pages</v>
      </c>
      <c r="P64" s="35" t="str">
        <f t="shared" si="10"/>
        <v>Editions ENI</v>
      </c>
      <c r="Q64" s="6" t="str">
        <f t="shared" si="11"/>
        <v>fre</v>
      </c>
      <c r="R64" s="35" t="str">
        <f t="shared" si="12"/>
        <v>fre</v>
      </c>
      <c r="S64" s="35" t="str">
        <f t="shared" si="13"/>
        <v>fre</v>
      </c>
      <c r="T64" s="35" t="str">
        <f t="shared" si="14"/>
        <v>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v>
      </c>
      <c r="U64" s="35">
        <f t="shared" si="15"/>
        <v>9782746069732</v>
      </c>
      <c r="V64" s="35" t="str">
        <f t="shared" si="16"/>
        <v>Version Numérique</v>
      </c>
      <c r="W64" s="35">
        <f t="shared" si="17"/>
        <v>9782746067882</v>
      </c>
      <c r="X64" s="35" t="str">
        <f t="shared" si="18"/>
        <v>Version Imprimée</v>
      </c>
      <c r="Y64" s="35" t="str">
        <f t="shared" si="19"/>
        <v>St-Herblain</v>
      </c>
      <c r="Z64" s="35" t="str">
        <f t="shared" si="20"/>
        <v>Editions ENI</v>
      </c>
      <c r="AA64" s="35">
        <f t="shared" si="21"/>
        <v>2011</v>
      </c>
      <c r="AB64" s="35" t="str">
        <f t="shared" si="22"/>
        <v>Bibliothèque Numérique ENI (Service en ligne)</v>
      </c>
      <c r="AC64" s="35" t="str">
        <f t="shared" si="23"/>
        <v>DATA PRO</v>
      </c>
      <c r="AD64" s="35" t="str">
        <f t="shared" si="24"/>
        <v>texte</v>
      </c>
      <c r="AE64" s="35" t="str">
        <f t="shared" si="25"/>
        <v>txt</v>
      </c>
      <c r="AF64" s="35" t="str">
        <f t="shared" si="26"/>
        <v>rdacontent/fre</v>
      </c>
      <c r="AG64" s="35" t="str">
        <f t="shared" si="27"/>
        <v>informatique</v>
      </c>
      <c r="AH64" s="35" t="str">
        <f t="shared" si="28"/>
        <v>c</v>
      </c>
      <c r="AI64" s="35" t="str">
        <f t="shared" si="29"/>
        <v>rdamedia/fre</v>
      </c>
      <c r="AJ64" s="35" t="str">
        <f t="shared" si="30"/>
        <v>ressource en ligne</v>
      </c>
      <c r="AK64" s="35" t="str">
        <f t="shared" si="31"/>
        <v>cr</v>
      </c>
      <c r="AL64" s="35" t="str">
        <f t="shared" si="32"/>
        <v>rdacarrier/fre</v>
      </c>
      <c r="AM64" s="35" t="str">
        <f t="shared" si="33"/>
        <v>m\\\\\o\\d\\\\\\\\</v>
      </c>
      <c r="AN64" s="35" t="str">
        <f t="shared" si="34"/>
        <v>cr\cn\\\\uuaua</v>
      </c>
      <c r="AO64" s="35" t="str">
        <f t="shared" si="35"/>
        <v>Accès restreint aux membres</v>
      </c>
      <c r="AP64" s="35" t="str">
        <f t="shared" si="36"/>
        <v>Source de la note de description : Version imprimée</v>
      </c>
      <c r="AQ64" s="35" t="str">
        <f t="shared" si="37"/>
        <v/>
      </c>
      <c r="AR64" s="35" t="str">
        <f t="shared" si="38"/>
        <v>%SITE_CLIENT%/?library_guid=A48019B3-7CD0-48FF-BF33-1FEEFC77A2C6</v>
      </c>
      <c r="AS64" s="35" t="str">
        <f t="shared" si="39"/>
        <v>Accès au travers du portail ENI</v>
      </c>
      <c r="AT64" s="35" t="str">
        <f t="shared" si="40"/>
        <v xml:space="preserve"> .NET </v>
      </c>
      <c r="AU64" s="35" t="str">
        <f t="shared" si="41"/>
        <v xml:space="preserve"> BDD </v>
      </c>
      <c r="AV64" s="35" t="str">
        <f t="shared" si="42"/>
        <v xml:space="preserve"> C # </v>
      </c>
      <c r="AW64" s="35" t="str">
        <f t="shared" si="43"/>
        <v xml:space="preserve"> C# </v>
      </c>
      <c r="AX64" s="35" t="str">
        <f t="shared" si="44"/>
        <v xml:space="preserve"> LNDPBAS</v>
      </c>
      <c r="AY64" s="35" t="str">
        <f t="shared" si="45"/>
        <v xml:space="preserve"> NET </v>
      </c>
      <c r="AZ64" s="35" t="str">
        <f t="shared" si="46"/>
        <v xml:space="preserve"> runtime </v>
      </c>
      <c r="BA64" s="35" t="str">
        <f t="shared" si="47"/>
        <v xml:space="preserve"> SGBD </v>
      </c>
      <c r="BB64" s="35" t="str">
        <f t="shared" si="48"/>
        <v xml:space="preserve"> SGBDR </v>
      </c>
      <c r="BC64" s="35" t="str">
        <f t="shared" si="49"/>
        <v xml:space="preserve">DBA </v>
      </c>
      <c r="BD64" s="35" t="str">
        <f t="shared" si="50"/>
        <v/>
      </c>
      <c r="BE64" s="35" t="str">
        <f t="shared" si="51"/>
        <v/>
      </c>
      <c r="BF64" s="35" t="str">
        <f t="shared" si="52"/>
        <v/>
      </c>
      <c r="BG64" s="35" t="str">
        <f t="shared" si="53"/>
        <v/>
      </c>
      <c r="BH64" s="35" t="str">
        <f t="shared" si="54"/>
        <v/>
      </c>
      <c r="BI64" s="35" t="str">
        <f t="shared" si="55"/>
        <v/>
      </c>
      <c r="BJ64" s="35" t="str">
        <f t="shared" si="56"/>
        <v/>
      </c>
      <c r="BK64" s="35" t="str">
        <f t="shared" si="57"/>
        <v/>
      </c>
      <c r="BL64" s="35" t="str">
        <f t="shared" si="58"/>
        <v/>
      </c>
      <c r="BM64" s="35" t="str">
        <f t="shared" si="59"/>
        <v/>
      </c>
      <c r="BN64" s="35" t="str">
        <f t="shared" si="60"/>
        <v/>
      </c>
      <c r="BO64" s="35" t="str">
        <f t="shared" si="61"/>
        <v/>
      </c>
      <c r="BP64" s="35" t="str">
        <f t="shared" si="62"/>
        <v/>
      </c>
      <c r="BQ64" s="35" t="str">
        <f t="shared" si="63"/>
        <v/>
      </c>
      <c r="BR64" s="35" t="str">
        <f t="shared" si="64"/>
        <v/>
      </c>
      <c r="BS64" s="35" t="str">
        <f t="shared" si="65"/>
        <v/>
      </c>
      <c r="BT64" s="35" t="str">
        <f t="shared" si="66"/>
        <v/>
      </c>
      <c r="BU64" s="40" t="str">
        <f t="shared" si="67"/>
        <v/>
      </c>
      <c r="BV64" s="40" t="s">
        <v>116</v>
      </c>
      <c r="BW64" s="40" t="s">
        <v>116</v>
      </c>
      <c r="BX64" s="40" t="s">
        <v>116</v>
      </c>
      <c r="BY64" s="40" t="s">
        <v>116</v>
      </c>
      <c r="BZ64" s="40" t="s">
        <v>116</v>
      </c>
      <c r="CA64" s="40" t="s">
        <v>116</v>
      </c>
      <c r="CB64" s="40" t="s">
        <v>116</v>
      </c>
      <c r="CC64" s="40" t="s">
        <v>116</v>
      </c>
    </row>
    <row r="65" spans="1:81" ht="20.100000000000001" customHeight="1" x14ac:dyDescent="0.25">
      <c r="A65" s="52">
        <v>45231</v>
      </c>
      <c r="B65" s="35" t="s">
        <v>14384</v>
      </c>
      <c r="C65" s="33" t="s">
        <v>112</v>
      </c>
      <c r="D65" s="33">
        <v>20240120</v>
      </c>
      <c r="E65" s="35" t="s">
        <v>14385</v>
      </c>
      <c r="F65" s="35" t="str">
        <f t="shared" si="0"/>
        <v>Manuel d'utilisation à l'usage des professionnels des systèmes d'information</v>
      </c>
      <c r="G65" s="35" t="str">
        <f t="shared" si="1"/>
        <v>Yves TRÉHIN</v>
      </c>
      <c r="H65" s="35" t="str">
        <f t="shared" si="2"/>
        <v/>
      </c>
      <c r="I65" s="35" t="str">
        <f t="shared" si="3"/>
        <v>TRÉHIN, Yves</v>
      </c>
      <c r="J65" s="35" t="str">
        <f t="shared" si="4"/>
        <v/>
      </c>
      <c r="K65" s="35" t="str">
        <f t="shared" si="5"/>
        <v/>
      </c>
      <c r="L65" s="35" t="str">
        <f t="shared" si="6"/>
        <v/>
      </c>
      <c r="M65" s="35" t="str">
        <f t="shared" si="7"/>
        <v/>
      </c>
      <c r="N65" s="5" t="str">
        <f t="shared" si="8"/>
        <v>Edition du 1 May 2011</v>
      </c>
      <c r="O65" s="5" t="str">
        <f t="shared" si="9"/>
        <v>271 pages</v>
      </c>
      <c r="P65" s="35" t="str">
        <f t="shared" si="10"/>
        <v>Editions ENI</v>
      </c>
      <c r="Q65" s="6" t="str">
        <f t="shared" si="11"/>
        <v>fre</v>
      </c>
      <c r="R65" s="35" t="str">
        <f t="shared" si="12"/>
        <v>fre</v>
      </c>
      <c r="S65" s="35" t="str">
        <f t="shared" si="13"/>
        <v>fre</v>
      </c>
      <c r="T65" s="35" t="str">
        <f t="shared" si="14"/>
        <v>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v>
      </c>
      <c r="U65" s="35">
        <f t="shared" si="15"/>
        <v>9782746066113</v>
      </c>
      <c r="V65" s="35" t="str">
        <f t="shared" si="16"/>
        <v>Version Numérique</v>
      </c>
      <c r="W65" s="35">
        <f t="shared" si="17"/>
        <v>9782746064225</v>
      </c>
      <c r="X65" s="35" t="str">
        <f t="shared" si="18"/>
        <v>Version Imprimée</v>
      </c>
      <c r="Y65" s="35" t="str">
        <f t="shared" si="19"/>
        <v>St-Herblain</v>
      </c>
      <c r="Z65" s="35" t="str">
        <f t="shared" si="20"/>
        <v>Editions ENI</v>
      </c>
      <c r="AA65" s="35">
        <f t="shared" si="21"/>
        <v>2011</v>
      </c>
      <c r="AB65" s="35" t="str">
        <f t="shared" si="22"/>
        <v>Bibliothèque Numérique ENI (Service en ligne)</v>
      </c>
      <c r="AC65" s="35" t="str">
        <f t="shared" si="23"/>
        <v>DATA PRO</v>
      </c>
      <c r="AD65" s="35" t="str">
        <f t="shared" si="24"/>
        <v>texte</v>
      </c>
      <c r="AE65" s="35" t="str">
        <f t="shared" si="25"/>
        <v>txt</v>
      </c>
      <c r="AF65" s="35" t="str">
        <f t="shared" si="26"/>
        <v>rdacontent/fre</v>
      </c>
      <c r="AG65" s="35" t="str">
        <f t="shared" si="27"/>
        <v>informatique</v>
      </c>
      <c r="AH65" s="35" t="str">
        <f t="shared" si="28"/>
        <v>c</v>
      </c>
      <c r="AI65" s="35" t="str">
        <f t="shared" si="29"/>
        <v>rdamedia/fre</v>
      </c>
      <c r="AJ65" s="35" t="str">
        <f t="shared" si="30"/>
        <v>ressource en ligne</v>
      </c>
      <c r="AK65" s="35" t="str">
        <f t="shared" si="31"/>
        <v>cr</v>
      </c>
      <c r="AL65" s="35" t="str">
        <f t="shared" si="32"/>
        <v>rdacarrier/fre</v>
      </c>
      <c r="AM65" s="35" t="str">
        <f t="shared" si="33"/>
        <v>m\\\\\o\\d\\\\\\\\</v>
      </c>
      <c r="AN65" s="35" t="str">
        <f t="shared" si="34"/>
        <v>cr\cn\\\\uuaua</v>
      </c>
      <c r="AO65" s="35" t="str">
        <f t="shared" si="35"/>
        <v>Accès restreint aux membres</v>
      </c>
      <c r="AP65" s="35" t="str">
        <f t="shared" si="36"/>
        <v>Source de la note de description : Version imprimée</v>
      </c>
      <c r="AQ65" s="35" t="str">
        <f t="shared" si="37"/>
        <v/>
      </c>
      <c r="AR65" s="35" t="str">
        <f t="shared" si="38"/>
        <v>%SITE_CLIENT%/?library_guid=2805FDEA-93D8-4647-8E27-D9951A39296E</v>
      </c>
      <c r="AS65" s="35" t="str">
        <f t="shared" si="39"/>
        <v>Accès au travers du portail ENI</v>
      </c>
      <c r="AT65" s="35" t="str">
        <f t="shared" si="40"/>
        <v xml:space="preserve"> iso </v>
      </c>
      <c r="AU65" s="35" t="str">
        <f t="shared" si="41"/>
        <v xml:space="preserve"> itil </v>
      </c>
      <c r="AV65" s="35" t="str">
        <f t="shared" si="42"/>
        <v xml:space="preserve"> LNDPCMM</v>
      </c>
      <c r="AW65" s="35" t="str">
        <f t="shared" si="43"/>
        <v xml:space="preserve"> projet </v>
      </c>
      <c r="AX65" s="35" t="str">
        <f t="shared" si="44"/>
        <v xml:space="preserve">cmm </v>
      </c>
      <c r="AY65" s="35" t="str">
        <f t="shared" si="45"/>
        <v/>
      </c>
      <c r="AZ65" s="35" t="str">
        <f t="shared" si="46"/>
        <v/>
      </c>
      <c r="BA65" s="35" t="str">
        <f t="shared" si="47"/>
        <v/>
      </c>
      <c r="BB65" s="35" t="str">
        <f t="shared" si="48"/>
        <v/>
      </c>
      <c r="BC65" s="35" t="str">
        <f t="shared" si="49"/>
        <v/>
      </c>
      <c r="BD65" s="35" t="str">
        <f t="shared" si="50"/>
        <v/>
      </c>
      <c r="BE65" s="35" t="str">
        <f t="shared" si="51"/>
        <v/>
      </c>
      <c r="BF65" s="35" t="str">
        <f t="shared" si="52"/>
        <v/>
      </c>
      <c r="BG65" s="35" t="str">
        <f t="shared" si="53"/>
        <v/>
      </c>
      <c r="BH65" s="35" t="str">
        <f t="shared" si="54"/>
        <v/>
      </c>
      <c r="BI65" s="35" t="str">
        <f t="shared" si="55"/>
        <v/>
      </c>
      <c r="BJ65" s="35" t="str">
        <f t="shared" si="56"/>
        <v/>
      </c>
      <c r="BK65" s="35" t="str">
        <f t="shared" si="57"/>
        <v/>
      </c>
      <c r="BL65" s="35" t="str">
        <f t="shared" si="58"/>
        <v/>
      </c>
      <c r="BM65" s="35" t="str">
        <f t="shared" si="59"/>
        <v/>
      </c>
      <c r="BN65" s="35" t="str">
        <f t="shared" si="60"/>
        <v/>
      </c>
      <c r="BO65" s="35" t="str">
        <f t="shared" si="61"/>
        <v/>
      </c>
      <c r="BP65" s="35" t="str">
        <f t="shared" si="62"/>
        <v/>
      </c>
      <c r="BQ65" s="35" t="str">
        <f t="shared" si="63"/>
        <v/>
      </c>
      <c r="BR65" s="35" t="str">
        <f t="shared" si="64"/>
        <v/>
      </c>
      <c r="BS65" s="35" t="str">
        <f t="shared" si="65"/>
        <v/>
      </c>
      <c r="BT65" s="35" t="str">
        <f t="shared" si="66"/>
        <v/>
      </c>
      <c r="BU65" s="40" t="str">
        <f t="shared" si="67"/>
        <v/>
      </c>
      <c r="BV65" s="40" t="s">
        <v>116</v>
      </c>
      <c r="BW65" s="40" t="s">
        <v>116</v>
      </c>
      <c r="BX65" s="40" t="s">
        <v>116</v>
      </c>
      <c r="BY65" s="40" t="s">
        <v>116</v>
      </c>
      <c r="BZ65" s="40" t="s">
        <v>116</v>
      </c>
      <c r="CA65" s="40" t="s">
        <v>116</v>
      </c>
      <c r="CB65" s="40" t="s">
        <v>116</v>
      </c>
      <c r="CC65" s="40" t="s">
        <v>116</v>
      </c>
    </row>
    <row r="66" spans="1:81" ht="20.100000000000001" customHeight="1" x14ac:dyDescent="0.25">
      <c r="A66" s="52">
        <v>45231</v>
      </c>
      <c r="B66" s="35" t="s">
        <v>14386</v>
      </c>
      <c r="C66" s="33" t="s">
        <v>112</v>
      </c>
      <c r="D66" s="33">
        <v>20240120</v>
      </c>
      <c r="E66" s="35" t="s">
        <v>14387</v>
      </c>
      <c r="F66" s="35" t="str">
        <f t="shared" si="0"/>
        <v>Gérez la consommation d'énergie de vos systèmes informatiques</v>
      </c>
      <c r="G66" s="35" t="str">
        <f t="shared" si="1"/>
        <v>Olivier PHILIPPOT</v>
      </c>
      <c r="H66" s="35" t="str">
        <f t="shared" si="2"/>
        <v/>
      </c>
      <c r="I66" s="35" t="str">
        <f t="shared" si="3"/>
        <v>PHILIPPOT, Olivier</v>
      </c>
      <c r="J66" s="35" t="str">
        <f t="shared" si="4"/>
        <v/>
      </c>
      <c r="K66" s="35" t="str">
        <f t="shared" si="5"/>
        <v/>
      </c>
      <c r="L66" s="35" t="str">
        <f t="shared" si="6"/>
        <v/>
      </c>
      <c r="M66" s="35" t="str">
        <f t="shared" si="7"/>
        <v/>
      </c>
      <c r="N66" s="5" t="str">
        <f t="shared" si="8"/>
        <v>Edition du 1 August 2010</v>
      </c>
      <c r="O66" s="5" t="str">
        <f t="shared" si="9"/>
        <v>446 pages</v>
      </c>
      <c r="P66" s="35" t="str">
        <f t="shared" si="10"/>
        <v>Editions ENI</v>
      </c>
      <c r="Q66" s="6" t="str">
        <f t="shared" si="11"/>
        <v>fre</v>
      </c>
      <c r="R66" s="35" t="str">
        <f t="shared" si="12"/>
        <v>fre</v>
      </c>
      <c r="S66" s="35" t="str">
        <f t="shared" si="13"/>
        <v>fre</v>
      </c>
      <c r="T66" s="35" t="str">
        <f t="shared" si="14"/>
        <v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v>
      </c>
      <c r="U66" s="35">
        <f t="shared" si="15"/>
        <v>9782746057012</v>
      </c>
      <c r="V66" s="35" t="str">
        <f t="shared" si="16"/>
        <v>Version Numérique</v>
      </c>
      <c r="W66" s="35">
        <f t="shared" si="17"/>
        <v>9782746056183</v>
      </c>
      <c r="X66" s="35" t="str">
        <f t="shared" si="18"/>
        <v>Version Imprimée</v>
      </c>
      <c r="Y66" s="35" t="str">
        <f t="shared" si="19"/>
        <v>St-Herblain</v>
      </c>
      <c r="Z66" s="35" t="str">
        <f t="shared" si="20"/>
        <v>Editions ENI</v>
      </c>
      <c r="AA66" s="35">
        <f t="shared" si="21"/>
        <v>2010</v>
      </c>
      <c r="AB66" s="35" t="str">
        <f t="shared" si="22"/>
        <v>Bibliothèque Numérique ENI (Service en ligne)</v>
      </c>
      <c r="AC66" s="35" t="str">
        <f t="shared" si="23"/>
        <v>DATA PRO</v>
      </c>
      <c r="AD66" s="35" t="str">
        <f t="shared" si="24"/>
        <v>texte</v>
      </c>
      <c r="AE66" s="35" t="str">
        <f t="shared" si="25"/>
        <v>txt</v>
      </c>
      <c r="AF66" s="35" t="str">
        <f t="shared" si="26"/>
        <v>rdacontent/fre</v>
      </c>
      <c r="AG66" s="35" t="str">
        <f t="shared" si="27"/>
        <v>informatique</v>
      </c>
      <c r="AH66" s="35" t="str">
        <f t="shared" si="28"/>
        <v>c</v>
      </c>
      <c r="AI66" s="35" t="str">
        <f t="shared" si="29"/>
        <v>rdamedia/fre</v>
      </c>
      <c r="AJ66" s="35" t="str">
        <f t="shared" si="30"/>
        <v>ressource en ligne</v>
      </c>
      <c r="AK66" s="35" t="str">
        <f t="shared" si="31"/>
        <v>cr</v>
      </c>
      <c r="AL66" s="35" t="str">
        <f t="shared" si="32"/>
        <v>rdacarrier/fre</v>
      </c>
      <c r="AM66" s="35" t="str">
        <f t="shared" si="33"/>
        <v>m\\\\\o\\d\\\\\\\\</v>
      </c>
      <c r="AN66" s="35" t="str">
        <f t="shared" si="34"/>
        <v>cr\cn\\\\uuaua</v>
      </c>
      <c r="AO66" s="35" t="str">
        <f t="shared" si="35"/>
        <v>Accès restreint aux membres</v>
      </c>
      <c r="AP66" s="35" t="str">
        <f t="shared" si="36"/>
        <v>Source de la note de description : Version imprimée</v>
      </c>
      <c r="AQ66" s="35" t="str">
        <f t="shared" si="37"/>
        <v/>
      </c>
      <c r="AR66" s="35" t="str">
        <f t="shared" si="38"/>
        <v>%SITE_CLIENT%/?library_guid=87BDDABC-AFFD-4298-9468-C399D59D2DE2</v>
      </c>
      <c r="AS66" s="35" t="str">
        <f t="shared" si="39"/>
        <v>Accès au travers du portail ENI</v>
      </c>
      <c r="AT66" s="35" t="str">
        <f t="shared" si="40"/>
        <v xml:space="preserve"> développement durable </v>
      </c>
      <c r="AU66" s="35" t="str">
        <f t="shared" si="41"/>
        <v xml:space="preserve"> eco</v>
      </c>
      <c r="AV66" s="35" t="str">
        <f t="shared" si="42"/>
        <v xml:space="preserve"> economie </v>
      </c>
      <c r="AW66" s="35" t="str">
        <f t="shared" si="43"/>
        <v xml:space="preserve"> économie </v>
      </c>
      <c r="AX66" s="35" t="str">
        <f t="shared" si="44"/>
        <v xml:space="preserve"> energie </v>
      </c>
      <c r="AY66" s="35" t="str">
        <f t="shared" si="45"/>
        <v xml:space="preserve"> energy star </v>
      </c>
      <c r="AZ66" s="35" t="str">
        <f t="shared" si="46"/>
        <v xml:space="preserve"> informatique verte </v>
      </c>
      <c r="BA66" s="35" t="str">
        <f t="shared" si="47"/>
        <v xml:space="preserve"> LNDPGRE</v>
      </c>
      <c r="BB66" s="35" t="str">
        <f t="shared" si="48"/>
        <v xml:space="preserve">green it </v>
      </c>
      <c r="BC66" s="35" t="str">
        <f t="shared" si="49"/>
        <v xml:space="preserve">TIC </v>
      </c>
      <c r="BD66" s="35" t="str">
        <f t="shared" si="50"/>
        <v/>
      </c>
      <c r="BE66" s="35" t="str">
        <f t="shared" si="51"/>
        <v/>
      </c>
      <c r="BF66" s="35" t="str">
        <f t="shared" si="52"/>
        <v/>
      </c>
      <c r="BG66" s="35" t="str">
        <f t="shared" si="53"/>
        <v/>
      </c>
      <c r="BH66" s="35" t="str">
        <f t="shared" si="54"/>
        <v/>
      </c>
      <c r="BI66" s="35" t="str">
        <f t="shared" si="55"/>
        <v/>
      </c>
      <c r="BJ66" s="35" t="str">
        <f t="shared" si="56"/>
        <v/>
      </c>
      <c r="BK66" s="35" t="str">
        <f t="shared" si="57"/>
        <v/>
      </c>
      <c r="BL66" s="35" t="str">
        <f t="shared" si="58"/>
        <v/>
      </c>
      <c r="BM66" s="35" t="str">
        <f t="shared" si="59"/>
        <v/>
      </c>
      <c r="BN66" s="35" t="str">
        <f t="shared" si="60"/>
        <v/>
      </c>
      <c r="BO66" s="35" t="str">
        <f t="shared" si="61"/>
        <v/>
      </c>
      <c r="BP66" s="35" t="str">
        <f t="shared" si="62"/>
        <v/>
      </c>
      <c r="BQ66" s="35" t="str">
        <f t="shared" si="63"/>
        <v/>
      </c>
      <c r="BR66" s="35" t="str">
        <f t="shared" si="64"/>
        <v/>
      </c>
      <c r="BS66" s="35" t="str">
        <f t="shared" si="65"/>
        <v/>
      </c>
      <c r="BT66" s="35" t="str">
        <f t="shared" si="66"/>
        <v/>
      </c>
      <c r="BU66" s="40" t="str">
        <f t="shared" si="67"/>
        <v/>
      </c>
      <c r="BV66" s="40" t="s">
        <v>116</v>
      </c>
      <c r="BW66" s="40" t="s">
        <v>116</v>
      </c>
      <c r="BX66" s="40" t="s">
        <v>116</v>
      </c>
      <c r="BY66" s="40" t="s">
        <v>116</v>
      </c>
      <c r="BZ66" s="40" t="s">
        <v>116</v>
      </c>
      <c r="CA66" s="40" t="s">
        <v>116</v>
      </c>
      <c r="CB66" s="40" t="s">
        <v>116</v>
      </c>
      <c r="CC66" s="40" t="s">
        <v>116</v>
      </c>
    </row>
    <row r="67" spans="1:81" ht="20.100000000000001" customHeight="1" x14ac:dyDescent="0.25">
      <c r="A67" s="52">
        <v>45231</v>
      </c>
      <c r="B67" s="35" t="s">
        <v>14388</v>
      </c>
      <c r="C67" s="33" t="s">
        <v>112</v>
      </c>
      <c r="D67" s="33">
        <v>20240120</v>
      </c>
      <c r="E67" s="35" t="s">
        <v>14389</v>
      </c>
      <c r="F67" s="35" t="str">
        <f t="shared" si="0"/>
        <v>Personnalisation par le développement et le déploiement de composants</v>
      </c>
      <c r="G67" s="35" t="str">
        <f t="shared" si="1"/>
        <v>Stéphane Eyskens,Ludovic Lefort</v>
      </c>
      <c r="H67" s="35" t="str">
        <f t="shared" si="2"/>
        <v/>
      </c>
      <c r="I67" s="35" t="str">
        <f t="shared" si="3"/>
        <v>Eyskens, Stéphane</v>
      </c>
      <c r="J67" s="35" t="str">
        <f t="shared" si="4"/>
        <v>Lefort, Ludovic</v>
      </c>
      <c r="K67" s="35" t="str">
        <f t="shared" si="5"/>
        <v/>
      </c>
      <c r="L67" s="35" t="str">
        <f t="shared" si="6"/>
        <v/>
      </c>
      <c r="M67" s="35" t="str">
        <f t="shared" si="7"/>
        <v/>
      </c>
      <c r="N67" s="5" t="str">
        <f t="shared" si="8"/>
        <v>Edition du 1 January 2009</v>
      </c>
      <c r="O67" s="5" t="str">
        <f t="shared" si="9"/>
        <v>520 pages</v>
      </c>
      <c r="P67" s="35" t="str">
        <f t="shared" si="10"/>
        <v>Editions ENI</v>
      </c>
      <c r="Q67" s="6" t="str">
        <f t="shared" si="11"/>
        <v>fre</v>
      </c>
      <c r="R67" s="35" t="str">
        <f t="shared" si="12"/>
        <v>fre</v>
      </c>
      <c r="S67" s="35" t="str">
        <f t="shared" si="13"/>
        <v>fre</v>
      </c>
      <c r="T67" s="35" t="str">
        <f t="shared" si="14"/>
        <v>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v>
      </c>
      <c r="U67" s="35">
        <f t="shared" si="15"/>
        <v>9782746047921</v>
      </c>
      <c r="V67" s="35" t="str">
        <f t="shared" si="16"/>
        <v>Version Numérique</v>
      </c>
      <c r="W67" s="35">
        <f t="shared" si="17"/>
        <v>9782746046726</v>
      </c>
      <c r="X67" s="35" t="str">
        <f t="shared" si="18"/>
        <v>Version Imprimée</v>
      </c>
      <c r="Y67" s="35" t="str">
        <f t="shared" si="19"/>
        <v>St-Herblain</v>
      </c>
      <c r="Z67" s="35" t="str">
        <f t="shared" si="20"/>
        <v>Editions ENI</v>
      </c>
      <c r="AA67" s="35">
        <f t="shared" si="21"/>
        <v>2009</v>
      </c>
      <c r="AB67" s="35" t="str">
        <f t="shared" si="22"/>
        <v>Bibliothèque Numérique ENI (Service en ligne)</v>
      </c>
      <c r="AC67" s="35" t="str">
        <f t="shared" si="23"/>
        <v>EXPERT IT</v>
      </c>
      <c r="AD67" s="35" t="str">
        <f t="shared" si="24"/>
        <v>texte</v>
      </c>
      <c r="AE67" s="35" t="str">
        <f t="shared" si="25"/>
        <v>txt</v>
      </c>
      <c r="AF67" s="35" t="str">
        <f t="shared" si="26"/>
        <v>rdacontent/fre</v>
      </c>
      <c r="AG67" s="35" t="str">
        <f t="shared" si="27"/>
        <v>informatique</v>
      </c>
      <c r="AH67" s="35" t="str">
        <f t="shared" si="28"/>
        <v>c</v>
      </c>
      <c r="AI67" s="35" t="str">
        <f t="shared" si="29"/>
        <v>rdamedia/fre</v>
      </c>
      <c r="AJ67" s="35" t="str">
        <f t="shared" si="30"/>
        <v>ressource en ligne</v>
      </c>
      <c r="AK67" s="35" t="str">
        <f t="shared" si="31"/>
        <v>cr</v>
      </c>
      <c r="AL67" s="35" t="str">
        <f t="shared" si="32"/>
        <v>rdacarrier/fre</v>
      </c>
      <c r="AM67" s="35" t="str">
        <f t="shared" si="33"/>
        <v>m\\\\\o\\d\\\\\\\\</v>
      </c>
      <c r="AN67" s="35" t="str">
        <f t="shared" si="34"/>
        <v>cr\cn\\\\uuaua</v>
      </c>
      <c r="AO67" s="35" t="str">
        <f t="shared" si="35"/>
        <v>Accès restreint aux membres</v>
      </c>
      <c r="AP67" s="35" t="str">
        <f t="shared" si="36"/>
        <v>Source de la note de description : Version imprimée</v>
      </c>
      <c r="AQ67" s="35" t="str">
        <f t="shared" si="37"/>
        <v/>
      </c>
      <c r="AR67" s="35" t="str">
        <f t="shared" si="38"/>
        <v>%SITE_CLIENT%/?library_guid=FEB60C48-3A4E-4B95-833B-E200847596DE</v>
      </c>
      <c r="AS67" s="35" t="str">
        <f t="shared" si="39"/>
        <v>Accès au travers du portail ENI</v>
      </c>
      <c r="AT67" s="35" t="str">
        <f t="shared" si="40"/>
        <v xml:space="preserve"> bdc </v>
      </c>
      <c r="AU67" s="35" t="str">
        <f t="shared" si="41"/>
        <v xml:space="preserve"> CAML </v>
      </c>
      <c r="AV67" s="35" t="str">
        <f t="shared" si="42"/>
        <v xml:space="preserve"> excel services </v>
      </c>
      <c r="AW67" s="35" t="str">
        <f t="shared" si="43"/>
        <v xml:space="preserve"> forms server </v>
      </c>
      <c r="AX67" s="35" t="str">
        <f t="shared" si="44"/>
        <v xml:space="preserve"> ged </v>
      </c>
      <c r="AY67" s="35" t="str">
        <f t="shared" si="45"/>
        <v xml:space="preserve"> livre MOSS </v>
      </c>
      <c r="AZ67" s="35" t="str">
        <f t="shared" si="46"/>
        <v xml:space="preserve"> LNEI07SHA</v>
      </c>
      <c r="BA67" s="35" t="str">
        <f t="shared" si="47"/>
        <v xml:space="preserve"> Microsoft </v>
      </c>
      <c r="BB67" s="35" t="str">
        <f t="shared" si="48"/>
        <v xml:space="preserve"> MVP </v>
      </c>
      <c r="BC67" s="35" t="str">
        <f t="shared" si="49"/>
        <v xml:space="preserve"> travail collaboratif </v>
      </c>
      <c r="BD67" s="35" t="str">
        <f t="shared" si="50"/>
        <v xml:space="preserve"> webpart </v>
      </c>
      <c r="BE67" s="35" t="str">
        <f t="shared" si="51"/>
        <v xml:space="preserve">livre sharepoint </v>
      </c>
      <c r="BF67" s="35" t="str">
        <f t="shared" si="52"/>
        <v/>
      </c>
      <c r="BG67" s="35" t="str">
        <f t="shared" si="53"/>
        <v/>
      </c>
      <c r="BH67" s="35" t="str">
        <f t="shared" si="54"/>
        <v/>
      </c>
      <c r="BI67" s="35" t="str">
        <f t="shared" si="55"/>
        <v/>
      </c>
      <c r="BJ67" s="35" t="str">
        <f t="shared" si="56"/>
        <v/>
      </c>
      <c r="BK67" s="35" t="str">
        <f t="shared" si="57"/>
        <v/>
      </c>
      <c r="BL67" s="35" t="str">
        <f t="shared" si="58"/>
        <v/>
      </c>
      <c r="BM67" s="35" t="str">
        <f t="shared" si="59"/>
        <v/>
      </c>
      <c r="BN67" s="35" t="str">
        <f t="shared" si="60"/>
        <v/>
      </c>
      <c r="BO67" s="35" t="str">
        <f t="shared" si="61"/>
        <v/>
      </c>
      <c r="BP67" s="35" t="str">
        <f t="shared" si="62"/>
        <v/>
      </c>
      <c r="BQ67" s="35" t="str">
        <f t="shared" si="63"/>
        <v/>
      </c>
      <c r="BR67" s="35" t="str">
        <f t="shared" si="64"/>
        <v/>
      </c>
      <c r="BS67" s="35" t="str">
        <f t="shared" si="65"/>
        <v/>
      </c>
      <c r="BT67" s="35" t="str">
        <f t="shared" si="66"/>
        <v/>
      </c>
      <c r="BU67" s="40" t="str">
        <f t="shared" si="67"/>
        <v/>
      </c>
      <c r="BV67" s="40" t="s">
        <v>116</v>
      </c>
      <c r="BW67" s="40" t="s">
        <v>116</v>
      </c>
      <c r="BX67" s="40" t="s">
        <v>116</v>
      </c>
      <c r="BY67" s="40" t="s">
        <v>116</v>
      </c>
      <c r="BZ67" s="40" t="s">
        <v>116</v>
      </c>
      <c r="CA67" s="40" t="s">
        <v>116</v>
      </c>
      <c r="CB67" s="40" t="s">
        <v>116</v>
      </c>
      <c r="CC67" s="40" t="s">
        <v>116</v>
      </c>
    </row>
    <row r="68" spans="1:81" ht="20.100000000000001" customHeight="1" x14ac:dyDescent="0.25">
      <c r="A68" s="52">
        <v>45231</v>
      </c>
      <c r="B68" s="35" t="s">
        <v>14390</v>
      </c>
      <c r="C68" s="33" t="s">
        <v>112</v>
      </c>
      <c r="D68" s="33">
        <v>20240120</v>
      </c>
      <c r="E68" s="35" t="s">
        <v>14391</v>
      </c>
      <c r="F68" s="35" t="str">
        <f t="shared" si="0"/>
        <v>Conception et développement d'applications Web</v>
      </c>
      <c r="G68" s="35" t="str">
        <f t="shared" si="1"/>
        <v>Brice-Arnaud GUÉRIN</v>
      </c>
      <c r="H68" s="35" t="str">
        <f t="shared" si="2"/>
        <v/>
      </c>
      <c r="I68" s="35" t="str">
        <f t="shared" si="3"/>
        <v>GUÉRIN, Brice-Arnaud</v>
      </c>
      <c r="J68" s="35" t="str">
        <f t="shared" si="4"/>
        <v/>
      </c>
      <c r="K68" s="35" t="str">
        <f t="shared" si="5"/>
        <v/>
      </c>
      <c r="L68" s="35" t="str">
        <f t="shared" si="6"/>
        <v/>
      </c>
      <c r="M68" s="35" t="str">
        <f t="shared" si="7"/>
        <v/>
      </c>
      <c r="N68" s="5" t="str">
        <f t="shared" si="8"/>
        <v>Edition du 1 January 2009</v>
      </c>
      <c r="O68" s="5" t="str">
        <f t="shared" si="9"/>
        <v>492 pages</v>
      </c>
      <c r="P68" s="35" t="str">
        <f t="shared" si="10"/>
        <v>Editions ENI</v>
      </c>
      <c r="Q68" s="6" t="str">
        <f t="shared" si="11"/>
        <v>fre</v>
      </c>
      <c r="R68" s="35" t="str">
        <f t="shared" si="12"/>
        <v>fre</v>
      </c>
      <c r="S68" s="35" t="str">
        <f t="shared" si="13"/>
        <v>fre</v>
      </c>
      <c r="T68" s="35"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v>
      </c>
      <c r="U68" s="35">
        <f t="shared" si="15"/>
        <v>9782746047518</v>
      </c>
      <c r="V68" s="35" t="str">
        <f t="shared" si="16"/>
        <v>Version Numérique</v>
      </c>
      <c r="W68" s="35">
        <f t="shared" si="17"/>
        <v>9782746046788</v>
      </c>
      <c r="X68" s="35" t="str">
        <f t="shared" si="18"/>
        <v>Version Imprimée</v>
      </c>
      <c r="Y68" s="35" t="str">
        <f t="shared" si="19"/>
        <v>St-Herblain</v>
      </c>
      <c r="Z68" s="35" t="str">
        <f t="shared" si="20"/>
        <v>Editions ENI</v>
      </c>
      <c r="AA68" s="35">
        <f t="shared" si="21"/>
        <v>2009</v>
      </c>
      <c r="AB68" s="35" t="str">
        <f t="shared" si="22"/>
        <v>Bibliothèque Numérique ENI (Service en ligne)</v>
      </c>
      <c r="AC68" s="35" t="str">
        <f t="shared" si="23"/>
        <v>EXPERT IT</v>
      </c>
      <c r="AD68" s="35" t="str">
        <f t="shared" si="24"/>
        <v>texte</v>
      </c>
      <c r="AE68" s="35" t="str">
        <f t="shared" si="25"/>
        <v>txt</v>
      </c>
      <c r="AF68" s="35" t="str">
        <f t="shared" si="26"/>
        <v>rdacontent/fre</v>
      </c>
      <c r="AG68" s="35" t="str">
        <f t="shared" si="27"/>
        <v>informatique</v>
      </c>
      <c r="AH68" s="35" t="str">
        <f t="shared" si="28"/>
        <v>c</v>
      </c>
      <c r="AI68" s="35" t="str">
        <f t="shared" si="29"/>
        <v>rdamedia/fre</v>
      </c>
      <c r="AJ68" s="35" t="str">
        <f t="shared" si="30"/>
        <v>ressource en ligne</v>
      </c>
      <c r="AK68" s="35" t="str">
        <f t="shared" si="31"/>
        <v>cr</v>
      </c>
      <c r="AL68" s="35" t="str">
        <f t="shared" si="32"/>
        <v>rdacarrier/fre</v>
      </c>
      <c r="AM68" s="35" t="str">
        <f t="shared" si="33"/>
        <v>m\\\\\o\\d\\\\\\\\</v>
      </c>
      <c r="AN68" s="35" t="str">
        <f t="shared" si="34"/>
        <v>cr\cn\\\\uuaua</v>
      </c>
      <c r="AO68" s="35" t="str">
        <f t="shared" si="35"/>
        <v>Accès restreint aux membres</v>
      </c>
      <c r="AP68" s="35" t="str">
        <f t="shared" si="36"/>
        <v>Source de la note de description : Version imprimée</v>
      </c>
      <c r="AQ68" s="35" t="str">
        <f t="shared" si="37"/>
        <v/>
      </c>
      <c r="AR68" s="35" t="str">
        <f t="shared" si="38"/>
        <v>%SITE_CLIENT%/?library_guid=2A9F05DB-58E7-48AC-A326-C4861992579D</v>
      </c>
      <c r="AS68" s="35" t="str">
        <f t="shared" si="39"/>
        <v>Accès au travers du portail ENI</v>
      </c>
      <c r="AT68" s="35" t="str">
        <f t="shared" si="40"/>
        <v xml:space="preserve"> ADO.net </v>
      </c>
      <c r="AU68" s="35" t="str">
        <f t="shared" si="41"/>
        <v xml:space="preserve"> application </v>
      </c>
      <c r="AV68" s="35" t="str">
        <f t="shared" si="42"/>
        <v xml:space="preserve"> assemblage </v>
      </c>
      <c r="AW68" s="35" t="str">
        <f t="shared" si="43"/>
        <v xml:space="preserve"> c # </v>
      </c>
      <c r="AX68" s="35" t="str">
        <f t="shared" si="44"/>
        <v xml:space="preserve"> C # </v>
      </c>
      <c r="AY68" s="35" t="str">
        <f t="shared" si="45"/>
        <v xml:space="preserve"> C# </v>
      </c>
      <c r="AZ68" s="35" t="str">
        <f t="shared" si="46"/>
        <v xml:space="preserve"> c# </v>
      </c>
      <c r="BA68" s="35" t="str">
        <f t="shared" si="47"/>
        <v xml:space="preserve"> framework </v>
      </c>
      <c r="BB68" s="35" t="str">
        <f t="shared" si="48"/>
        <v xml:space="preserve"> livre c# </v>
      </c>
      <c r="BC68" s="35" t="str">
        <f t="shared" si="49"/>
        <v xml:space="preserve"> LNEI08CASP</v>
      </c>
      <c r="BD68" s="35" t="str">
        <f t="shared" si="50"/>
        <v xml:space="preserve"> Microsoft </v>
      </c>
      <c r="BE68" s="35" t="str">
        <f t="shared" si="51"/>
        <v xml:space="preserve"> Visual studio </v>
      </c>
      <c r="BF68" s="35" t="str">
        <f t="shared" si="52"/>
        <v xml:space="preserve"> VS 2008 </v>
      </c>
      <c r="BG68" s="35" t="str">
        <f t="shared" si="53"/>
        <v xml:space="preserve"> Web Forms </v>
      </c>
      <c r="BH68" s="35" t="str">
        <f t="shared" si="54"/>
        <v xml:space="preserve">ADO </v>
      </c>
      <c r="BI68" s="35" t="str">
        <f t="shared" si="55"/>
        <v xml:space="preserve">livre asp </v>
      </c>
      <c r="BJ68" s="35" t="str">
        <f t="shared" si="56"/>
        <v/>
      </c>
      <c r="BK68" s="35" t="str">
        <f t="shared" si="57"/>
        <v/>
      </c>
      <c r="BL68" s="35" t="str">
        <f t="shared" si="58"/>
        <v/>
      </c>
      <c r="BM68" s="35" t="str">
        <f t="shared" si="59"/>
        <v/>
      </c>
      <c r="BN68" s="35" t="str">
        <f t="shared" si="60"/>
        <v/>
      </c>
      <c r="BO68" s="35" t="str">
        <f t="shared" si="61"/>
        <v/>
      </c>
      <c r="BP68" s="35" t="str">
        <f t="shared" si="62"/>
        <v/>
      </c>
      <c r="BQ68" s="35" t="str">
        <f t="shared" si="63"/>
        <v/>
      </c>
      <c r="BR68" s="35" t="str">
        <f t="shared" si="64"/>
        <v/>
      </c>
      <c r="BS68" s="35" t="str">
        <f t="shared" si="65"/>
        <v/>
      </c>
      <c r="BT68" s="35" t="str">
        <f t="shared" si="66"/>
        <v/>
      </c>
      <c r="BU68" s="40" t="str">
        <f t="shared" si="67"/>
        <v/>
      </c>
      <c r="BV68" s="40" t="s">
        <v>116</v>
      </c>
      <c r="BW68" s="40" t="s">
        <v>116</v>
      </c>
      <c r="BX68" s="40" t="s">
        <v>116</v>
      </c>
      <c r="BY68" s="40" t="s">
        <v>116</v>
      </c>
      <c r="BZ68" s="40" t="s">
        <v>116</v>
      </c>
      <c r="CA68" s="40" t="s">
        <v>116</v>
      </c>
      <c r="CB68" s="40" t="s">
        <v>116</v>
      </c>
      <c r="CC68" s="40" t="s">
        <v>116</v>
      </c>
    </row>
    <row r="69" spans="1:81" ht="20.100000000000001" customHeight="1" x14ac:dyDescent="0.25">
      <c r="A69" s="52">
        <v>45231</v>
      </c>
      <c r="B69" s="35" t="s">
        <v>14392</v>
      </c>
      <c r="C69" s="33" t="s">
        <v>112</v>
      </c>
      <c r="D69" s="33">
        <v>20240120</v>
      </c>
      <c r="E69" s="35" t="s">
        <v>14393</v>
      </c>
      <c r="F69" s="35" t="str">
        <f t="shared" si="0"/>
        <v>Implémentation et déploiement d'une solution de Business Intelligence</v>
      </c>
      <c r="G69" s="35" t="str">
        <f t="shared" si="1"/>
        <v>Thomas GAUCHET</v>
      </c>
      <c r="H69" s="35" t="str">
        <f t="shared" si="2"/>
        <v/>
      </c>
      <c r="I69" s="35" t="str">
        <f t="shared" si="3"/>
        <v>GAUCHET, Thomas</v>
      </c>
      <c r="J69" s="35" t="str">
        <f t="shared" si="4"/>
        <v/>
      </c>
      <c r="K69" s="35" t="str">
        <f t="shared" si="5"/>
        <v/>
      </c>
      <c r="L69" s="35" t="str">
        <f t="shared" si="6"/>
        <v/>
      </c>
      <c r="M69" s="35" t="str">
        <f t="shared" si="7"/>
        <v/>
      </c>
      <c r="N69" s="5" t="str">
        <f t="shared" si="8"/>
        <v>Edition du 1 November 2010</v>
      </c>
      <c r="O69" s="5" t="str">
        <f t="shared" si="9"/>
        <v>503 pages</v>
      </c>
      <c r="P69" s="35" t="str">
        <f t="shared" si="10"/>
        <v>Editions ENI</v>
      </c>
      <c r="Q69" s="6" t="str">
        <f t="shared" si="11"/>
        <v>fre</v>
      </c>
      <c r="R69" s="35" t="str">
        <f t="shared" si="12"/>
        <v>fre</v>
      </c>
      <c r="S69" s="35" t="str">
        <f t="shared" si="13"/>
        <v>fre</v>
      </c>
      <c r="T69" s="35" t="str">
        <f t="shared" si="14"/>
        <v>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v>
      </c>
      <c r="U69" s="35">
        <f t="shared" si="15"/>
        <v>9782746061019</v>
      </c>
      <c r="V69" s="35" t="str">
        <f t="shared" si="16"/>
        <v>Version Numérique</v>
      </c>
      <c r="W69" s="35">
        <f t="shared" si="17"/>
        <v>9782746058910</v>
      </c>
      <c r="X69" s="35" t="str">
        <f t="shared" si="18"/>
        <v>Version Imprimée</v>
      </c>
      <c r="Y69" s="35" t="str">
        <f t="shared" si="19"/>
        <v>St-Herblain</v>
      </c>
      <c r="Z69" s="35" t="str">
        <f t="shared" si="20"/>
        <v>Editions ENI</v>
      </c>
      <c r="AA69" s="35">
        <f t="shared" si="21"/>
        <v>2010</v>
      </c>
      <c r="AB69" s="35" t="str">
        <f t="shared" si="22"/>
        <v>Bibliothèque Numérique ENI (Service en ligne)</v>
      </c>
      <c r="AC69" s="35" t="str">
        <f t="shared" si="23"/>
        <v>EXPERT IT</v>
      </c>
      <c r="AD69" s="35" t="str">
        <f t="shared" si="24"/>
        <v>texte</v>
      </c>
      <c r="AE69" s="35" t="str">
        <f t="shared" si="25"/>
        <v>txt</v>
      </c>
      <c r="AF69" s="35" t="str">
        <f t="shared" si="26"/>
        <v>rdacontent/fre</v>
      </c>
      <c r="AG69" s="35" t="str">
        <f t="shared" si="27"/>
        <v>informatique</v>
      </c>
      <c r="AH69" s="35" t="str">
        <f t="shared" si="28"/>
        <v>c</v>
      </c>
      <c r="AI69" s="35" t="str">
        <f t="shared" si="29"/>
        <v>rdamedia/fre</v>
      </c>
      <c r="AJ69" s="35" t="str">
        <f t="shared" si="30"/>
        <v>ressource en ligne</v>
      </c>
      <c r="AK69" s="35" t="str">
        <f t="shared" si="31"/>
        <v>cr</v>
      </c>
      <c r="AL69" s="35" t="str">
        <f t="shared" si="32"/>
        <v>rdacarrier/fre</v>
      </c>
      <c r="AM69" s="35" t="str">
        <f t="shared" si="33"/>
        <v>m\\\\\o\\d\\\\\\\\</v>
      </c>
      <c r="AN69" s="35" t="str">
        <f t="shared" si="34"/>
        <v>cr\cn\\\\uuaua</v>
      </c>
      <c r="AO69" s="35" t="str">
        <f t="shared" si="35"/>
        <v>Accès restreint aux membres</v>
      </c>
      <c r="AP69" s="35" t="str">
        <f t="shared" si="36"/>
        <v>Source de la note de description : Version imprimée</v>
      </c>
      <c r="AQ69" s="35" t="str">
        <f t="shared" si="37"/>
        <v/>
      </c>
      <c r="AR69" s="35" t="str">
        <f t="shared" si="38"/>
        <v>%SITE_CLIENT%/?library_guid=949E77C5-08EF-4335-BB20-7930BA891881</v>
      </c>
      <c r="AS69" s="35" t="str">
        <f t="shared" si="39"/>
        <v>Accès au travers du portail ENI</v>
      </c>
      <c r="AT69" s="35" t="str">
        <f t="shared" si="40"/>
        <v xml:space="preserve"> 2008 R2 active </v>
      </c>
      <c r="AU69" s="35" t="str">
        <f t="shared" si="41"/>
        <v xml:space="preserve"> 2008r2  </v>
      </c>
      <c r="AV69" s="35" t="str">
        <f t="shared" si="42"/>
        <v xml:space="preserve"> dw </v>
      </c>
      <c r="AW69" s="35" t="str">
        <f t="shared" si="43"/>
        <v xml:space="preserve"> etl </v>
      </c>
      <c r="AX69" s="35" t="str">
        <f t="shared" si="44"/>
        <v xml:space="preserve"> livre bi </v>
      </c>
      <c r="AY69" s="35" t="str">
        <f t="shared" si="45"/>
        <v xml:space="preserve"> livre business intelligence </v>
      </c>
      <c r="AZ69" s="35" t="str">
        <f t="shared" si="46"/>
        <v xml:space="preserve"> livre microsoft </v>
      </c>
      <c r="BA69" s="35" t="str">
        <f t="shared" si="47"/>
        <v xml:space="preserve"> livre sql server </v>
      </c>
      <c r="BB69" s="35" t="str">
        <f t="shared" si="48"/>
        <v xml:space="preserve"> LNEI08R2SQL</v>
      </c>
      <c r="BC69" s="35" t="str">
        <f t="shared" si="49"/>
        <v xml:space="preserve"> olap </v>
      </c>
      <c r="BD69" s="35" t="str">
        <f t="shared" si="50"/>
        <v xml:space="preserve"> power pivot </v>
      </c>
      <c r="BE69" s="35" t="str">
        <f t="shared" si="51"/>
        <v xml:space="preserve"> powerpivot </v>
      </c>
      <c r="BF69" s="35" t="str">
        <f t="shared" si="52"/>
        <v xml:space="preserve"> sql serveur </v>
      </c>
      <c r="BG69" s="35" t="str">
        <f t="shared" si="53"/>
        <v xml:space="preserve"> sqlserver </v>
      </c>
      <c r="BH69" s="35" t="str">
        <f t="shared" si="54"/>
        <v xml:space="preserve">livre sql </v>
      </c>
      <c r="BI69" s="35" t="str">
        <f t="shared" si="55"/>
        <v/>
      </c>
      <c r="BJ69" s="35" t="str">
        <f t="shared" si="56"/>
        <v/>
      </c>
      <c r="BK69" s="35" t="str">
        <f t="shared" si="57"/>
        <v/>
      </c>
      <c r="BL69" s="35" t="str">
        <f t="shared" si="58"/>
        <v/>
      </c>
      <c r="BM69" s="35" t="str">
        <f t="shared" si="59"/>
        <v/>
      </c>
      <c r="BN69" s="35" t="str">
        <f t="shared" si="60"/>
        <v/>
      </c>
      <c r="BO69" s="35" t="str">
        <f t="shared" si="61"/>
        <v/>
      </c>
      <c r="BP69" s="35" t="str">
        <f t="shared" si="62"/>
        <v/>
      </c>
      <c r="BQ69" s="35" t="str">
        <f t="shared" si="63"/>
        <v/>
      </c>
      <c r="BR69" s="35" t="str">
        <f t="shared" si="64"/>
        <v/>
      </c>
      <c r="BS69" s="35" t="str">
        <f t="shared" si="65"/>
        <v/>
      </c>
      <c r="BT69" s="35" t="str">
        <f t="shared" si="66"/>
        <v/>
      </c>
      <c r="BU69" s="40" t="str">
        <f t="shared" si="67"/>
        <v/>
      </c>
      <c r="BV69" s="40" t="s">
        <v>116</v>
      </c>
      <c r="BW69" s="40" t="s">
        <v>116</v>
      </c>
      <c r="BX69" s="40" t="s">
        <v>116</v>
      </c>
      <c r="BY69" s="40" t="s">
        <v>116</v>
      </c>
      <c r="BZ69" s="40" t="s">
        <v>116</v>
      </c>
      <c r="CA69" s="40" t="s">
        <v>116</v>
      </c>
      <c r="CB69" s="40" t="s">
        <v>116</v>
      </c>
      <c r="CC69" s="40" t="s">
        <v>116</v>
      </c>
    </row>
    <row r="70" spans="1:81" ht="20.100000000000001" customHeight="1" x14ac:dyDescent="0.25">
      <c r="A70" s="52">
        <v>45231</v>
      </c>
      <c r="B70" s="35" t="s">
        <v>14394</v>
      </c>
      <c r="C70" s="33" t="s">
        <v>112</v>
      </c>
      <c r="D70" s="33">
        <v>20240120</v>
      </c>
      <c r="E70" s="35" t="s">
        <v>14395</v>
      </c>
      <c r="F70" s="35" t="str">
        <f t="shared" si="0"/>
        <v>La plate-forme de gestion du cycle de vie des applications</v>
      </c>
      <c r="G70" s="35" t="str">
        <f t="shared" si="1"/>
        <v>Florent Santin</v>
      </c>
      <c r="H70" s="35" t="str">
        <f t="shared" si="2"/>
        <v/>
      </c>
      <c r="I70" s="35" t="str">
        <f t="shared" si="3"/>
        <v>Santin, Florent</v>
      </c>
      <c r="J70" s="35" t="str">
        <f t="shared" si="4"/>
        <v/>
      </c>
      <c r="K70" s="35" t="str">
        <f t="shared" si="5"/>
        <v/>
      </c>
      <c r="L70" s="35" t="str">
        <f t="shared" si="6"/>
        <v/>
      </c>
      <c r="M70" s="35" t="str">
        <f t="shared" si="7"/>
        <v/>
      </c>
      <c r="N70" s="5" t="str">
        <f t="shared" si="8"/>
        <v>Edition du 1 February 2009</v>
      </c>
      <c r="O70" s="5" t="str">
        <f t="shared" si="9"/>
        <v>381 pages</v>
      </c>
      <c r="P70" s="35" t="str">
        <f t="shared" si="10"/>
        <v>Editions ENI</v>
      </c>
      <c r="Q70" s="6" t="str">
        <f t="shared" si="11"/>
        <v>fre</v>
      </c>
      <c r="R70" s="35" t="str">
        <f t="shared" si="12"/>
        <v>fre</v>
      </c>
      <c r="S70" s="35" t="str">
        <f t="shared" si="13"/>
        <v>fre</v>
      </c>
      <c r="T70" s="35" t="str">
        <f t="shared" si="14"/>
        <v>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v>
      </c>
      <c r="U70" s="35">
        <f t="shared" si="15"/>
        <v>9782746048324</v>
      </c>
      <c r="V70" s="35" t="str">
        <f t="shared" si="16"/>
        <v>Version Numérique</v>
      </c>
      <c r="W70" s="35">
        <f t="shared" si="17"/>
        <v>9782746047112</v>
      </c>
      <c r="X70" s="35" t="str">
        <f t="shared" si="18"/>
        <v>Version Imprimée</v>
      </c>
      <c r="Y70" s="35" t="str">
        <f t="shared" si="19"/>
        <v>St-Herblain</v>
      </c>
      <c r="Z70" s="35" t="str">
        <f t="shared" si="20"/>
        <v>Editions ENI</v>
      </c>
      <c r="AA70" s="35">
        <f t="shared" si="21"/>
        <v>2009</v>
      </c>
      <c r="AB70" s="35" t="str">
        <f t="shared" si="22"/>
        <v>Bibliothèque Numérique ENI (Service en ligne)</v>
      </c>
      <c r="AC70" s="35" t="str">
        <f t="shared" si="23"/>
        <v>EXPERT IT</v>
      </c>
      <c r="AD70" s="35" t="str">
        <f t="shared" si="24"/>
        <v>texte</v>
      </c>
      <c r="AE70" s="35" t="str">
        <f t="shared" si="25"/>
        <v>txt</v>
      </c>
      <c r="AF70" s="35" t="str">
        <f t="shared" si="26"/>
        <v>rdacontent/fre</v>
      </c>
      <c r="AG70" s="35" t="str">
        <f t="shared" si="27"/>
        <v>informatique</v>
      </c>
      <c r="AH70" s="35" t="str">
        <f t="shared" si="28"/>
        <v>c</v>
      </c>
      <c r="AI70" s="35" t="str">
        <f t="shared" si="29"/>
        <v>rdamedia/fre</v>
      </c>
      <c r="AJ70" s="35" t="str">
        <f t="shared" si="30"/>
        <v>ressource en ligne</v>
      </c>
      <c r="AK70" s="35" t="str">
        <f t="shared" si="31"/>
        <v>cr</v>
      </c>
      <c r="AL70" s="35" t="str">
        <f t="shared" si="32"/>
        <v>rdacarrier/fre</v>
      </c>
      <c r="AM70" s="35" t="str">
        <f t="shared" si="33"/>
        <v>m\\\\\o\\d\\\\\\\\</v>
      </c>
      <c r="AN70" s="35" t="str">
        <f t="shared" si="34"/>
        <v>cr\cn\\\\uuaua</v>
      </c>
      <c r="AO70" s="35" t="str">
        <f t="shared" si="35"/>
        <v>Accès restreint aux membres</v>
      </c>
      <c r="AP70" s="35" t="str">
        <f t="shared" si="36"/>
        <v>Source de la note de description : Version imprimée</v>
      </c>
      <c r="AQ70" s="35" t="str">
        <f t="shared" si="37"/>
        <v/>
      </c>
      <c r="AR70" s="35" t="str">
        <f t="shared" si="38"/>
        <v>%SITE_CLIENT%/?library_guid=E2D01259-9BB4-4429-9E77-92100707259D</v>
      </c>
      <c r="AS70" s="35" t="str">
        <f t="shared" si="39"/>
        <v>Accès au travers du portail ENI</v>
      </c>
      <c r="AT70" s="35" t="str">
        <f t="shared" si="40"/>
        <v xml:space="preserve"> livre Microsoft </v>
      </c>
      <c r="AU70" s="35" t="str">
        <f t="shared" si="41"/>
        <v xml:space="preserve"> livre VSTS </v>
      </c>
      <c r="AV70" s="35" t="str">
        <f t="shared" si="42"/>
        <v xml:space="preserve"> LNEI08TFS</v>
      </c>
      <c r="AW70" s="35" t="str">
        <f t="shared" si="43"/>
        <v xml:space="preserve"> visual studio </v>
      </c>
      <c r="AX70" s="35" t="str">
        <f t="shared" si="44"/>
        <v xml:space="preserve">livre TFS </v>
      </c>
      <c r="AY70" s="35" t="str">
        <f t="shared" si="45"/>
        <v/>
      </c>
      <c r="AZ70" s="35" t="str">
        <f t="shared" si="46"/>
        <v/>
      </c>
      <c r="BA70" s="35" t="str">
        <f t="shared" si="47"/>
        <v/>
      </c>
      <c r="BB70" s="35" t="str">
        <f t="shared" si="48"/>
        <v/>
      </c>
      <c r="BC70" s="35" t="str">
        <f t="shared" si="49"/>
        <v/>
      </c>
      <c r="BD70" s="35" t="str">
        <f t="shared" si="50"/>
        <v/>
      </c>
      <c r="BE70" s="35" t="str">
        <f t="shared" si="51"/>
        <v/>
      </c>
      <c r="BF70" s="35" t="str">
        <f t="shared" si="52"/>
        <v/>
      </c>
      <c r="BG70" s="35" t="str">
        <f t="shared" si="53"/>
        <v/>
      </c>
      <c r="BH70" s="35" t="str">
        <f t="shared" si="54"/>
        <v/>
      </c>
      <c r="BI70" s="35" t="str">
        <f t="shared" si="55"/>
        <v/>
      </c>
      <c r="BJ70" s="35" t="str">
        <f t="shared" si="56"/>
        <v/>
      </c>
      <c r="BK70" s="35" t="str">
        <f t="shared" si="57"/>
        <v/>
      </c>
      <c r="BL70" s="35" t="str">
        <f t="shared" si="58"/>
        <v/>
      </c>
      <c r="BM70" s="35" t="str">
        <f t="shared" si="59"/>
        <v/>
      </c>
      <c r="BN70" s="35" t="str">
        <f t="shared" si="60"/>
        <v/>
      </c>
      <c r="BO70" s="35" t="str">
        <f t="shared" si="61"/>
        <v/>
      </c>
      <c r="BP70" s="35" t="str">
        <f t="shared" si="62"/>
        <v/>
      </c>
      <c r="BQ70" s="35" t="str">
        <f t="shared" si="63"/>
        <v/>
      </c>
      <c r="BR70" s="35" t="str">
        <f t="shared" si="64"/>
        <v/>
      </c>
      <c r="BS70" s="35" t="str">
        <f t="shared" si="65"/>
        <v/>
      </c>
      <c r="BT70" s="35" t="str">
        <f t="shared" si="66"/>
        <v/>
      </c>
      <c r="BU70" s="40" t="str">
        <f t="shared" si="67"/>
        <v/>
      </c>
      <c r="BV70" s="40" t="s">
        <v>116</v>
      </c>
      <c r="BW70" s="40" t="s">
        <v>116</v>
      </c>
      <c r="BX70" s="40" t="s">
        <v>116</v>
      </c>
      <c r="BY70" s="40" t="s">
        <v>116</v>
      </c>
      <c r="BZ70" s="40" t="s">
        <v>116</v>
      </c>
      <c r="CA70" s="40" t="s">
        <v>116</v>
      </c>
      <c r="CB70" s="40" t="s">
        <v>116</v>
      </c>
      <c r="CC70" s="40" t="s">
        <v>116</v>
      </c>
    </row>
    <row r="71" spans="1:81" ht="20.100000000000001" customHeight="1" x14ac:dyDescent="0.25">
      <c r="A71" s="52">
        <v>45231</v>
      </c>
      <c r="B71" s="35" t="s">
        <v>14396</v>
      </c>
      <c r="C71" s="33" t="s">
        <v>112</v>
      </c>
      <c r="D71" s="33">
        <v>20240120</v>
      </c>
      <c r="E71" s="35" t="s">
        <v>14397</v>
      </c>
      <c r="F71" s="35" t="str">
        <f t="shared" si="0"/>
        <v>Clients légers : Architecture et Implémentation</v>
      </c>
      <c r="G71" s="35" t="str">
        <f t="shared" si="1"/>
        <v>Cédric Ortega</v>
      </c>
      <c r="H71" s="35" t="str">
        <f t="shared" si="2"/>
        <v/>
      </c>
      <c r="I71" s="35" t="str">
        <f t="shared" si="3"/>
        <v>Ortega, Cédric</v>
      </c>
      <c r="J71" s="35" t="str">
        <f t="shared" si="4"/>
        <v/>
      </c>
      <c r="K71" s="35" t="str">
        <f t="shared" si="5"/>
        <v/>
      </c>
      <c r="L71" s="35" t="str">
        <f t="shared" si="6"/>
        <v/>
      </c>
      <c r="M71" s="35" t="str">
        <f t="shared" si="7"/>
        <v/>
      </c>
      <c r="N71" s="5" t="str">
        <f t="shared" si="8"/>
        <v>Edition du 1 June 2008</v>
      </c>
      <c r="O71" s="5" t="str">
        <f t="shared" si="9"/>
        <v>354 pages</v>
      </c>
      <c r="P71" s="35" t="str">
        <f t="shared" si="10"/>
        <v>Editions ENI</v>
      </c>
      <c r="Q71" s="6" t="str">
        <f t="shared" si="11"/>
        <v>fre</v>
      </c>
      <c r="R71" s="35" t="str">
        <f t="shared" si="12"/>
        <v>fre</v>
      </c>
      <c r="S71" s="35" t="str">
        <f t="shared" si="13"/>
        <v>fre</v>
      </c>
      <c r="T71" s="35" t="str">
        <f t="shared" si="14"/>
        <v>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v>
      </c>
      <c r="U71" s="35">
        <f t="shared" si="15"/>
        <v>9782746044449</v>
      </c>
      <c r="V71" s="35" t="str">
        <f t="shared" si="16"/>
        <v>Version Numérique</v>
      </c>
      <c r="W71" s="35">
        <f t="shared" si="17"/>
        <v>9782746042582</v>
      </c>
      <c r="X71" s="35" t="str">
        <f t="shared" si="18"/>
        <v>Version Imprimée</v>
      </c>
      <c r="Y71" s="35" t="str">
        <f t="shared" si="19"/>
        <v>St-Herblain</v>
      </c>
      <c r="Z71" s="35" t="str">
        <f t="shared" si="20"/>
        <v>Editions ENI</v>
      </c>
      <c r="AA71" s="35">
        <f t="shared" si="21"/>
        <v>2008</v>
      </c>
      <c r="AB71" s="35" t="str">
        <f t="shared" si="22"/>
        <v>Bibliothèque Numérique ENI (Service en ligne)</v>
      </c>
      <c r="AC71" s="35" t="str">
        <f t="shared" si="23"/>
        <v>EXPERT IT</v>
      </c>
      <c r="AD71" s="35" t="str">
        <f t="shared" si="24"/>
        <v>texte</v>
      </c>
      <c r="AE71" s="35" t="str">
        <f t="shared" si="25"/>
        <v>txt</v>
      </c>
      <c r="AF71" s="35" t="str">
        <f t="shared" si="26"/>
        <v>rdacontent/fre</v>
      </c>
      <c r="AG71" s="35" t="str">
        <f t="shared" si="27"/>
        <v>informatique</v>
      </c>
      <c r="AH71" s="35" t="str">
        <f t="shared" si="28"/>
        <v>c</v>
      </c>
      <c r="AI71" s="35" t="str">
        <f t="shared" si="29"/>
        <v>rdamedia/fre</v>
      </c>
      <c r="AJ71" s="35" t="str">
        <f t="shared" si="30"/>
        <v>ressource en ligne</v>
      </c>
      <c r="AK71" s="35" t="str">
        <f t="shared" si="31"/>
        <v>cr</v>
      </c>
      <c r="AL71" s="35" t="str">
        <f t="shared" si="32"/>
        <v>rdacarrier/fre</v>
      </c>
      <c r="AM71" s="35" t="str">
        <f t="shared" si="33"/>
        <v>m\\\\\o\\d\\\\\\\\</v>
      </c>
      <c r="AN71" s="35" t="str">
        <f t="shared" si="34"/>
        <v>cr\cn\\\\uuaua</v>
      </c>
      <c r="AO71" s="35" t="str">
        <f t="shared" si="35"/>
        <v>Accès restreint aux membres</v>
      </c>
      <c r="AP71" s="35" t="str">
        <f t="shared" si="36"/>
        <v>Source de la note de description : Version imprimée</v>
      </c>
      <c r="AQ71" s="35" t="str">
        <f t="shared" si="37"/>
        <v/>
      </c>
      <c r="AR71" s="35" t="str">
        <f t="shared" si="38"/>
        <v>%SITE_CLIENT%/?library_guid=798F325E-36BD-4046-8EE6-73E9C9EC6D3C</v>
      </c>
      <c r="AS71" s="35" t="str">
        <f t="shared" si="39"/>
        <v>Accès au travers du portail ENI</v>
      </c>
      <c r="AT71" s="35" t="str">
        <f t="shared" si="40"/>
        <v xml:space="preserve"> Citrix </v>
      </c>
      <c r="AU71" s="35" t="str">
        <f t="shared" si="41"/>
        <v xml:space="preserve"> client léger </v>
      </c>
      <c r="AV71" s="35" t="str">
        <f t="shared" si="42"/>
        <v xml:space="preserve"> e</v>
      </c>
      <c r="AW71" s="35" t="str">
        <f t="shared" si="43"/>
        <v xml:space="preserve"> ebook </v>
      </c>
      <c r="AX71" s="35" t="str">
        <f t="shared" si="44"/>
        <v xml:space="preserve"> livre numerique </v>
      </c>
      <c r="AY71" s="35" t="str">
        <f t="shared" si="45"/>
        <v xml:space="preserve"> livre numérique </v>
      </c>
      <c r="AZ71" s="35" t="str">
        <f t="shared" si="46"/>
        <v xml:space="preserve"> livre Terminal Server </v>
      </c>
      <c r="BA71" s="35" t="str">
        <f t="shared" si="47"/>
        <v xml:space="preserve"> livres numeriques </v>
      </c>
      <c r="BB71" s="35" t="str">
        <f t="shared" si="48"/>
        <v xml:space="preserve"> livres numériques </v>
      </c>
      <c r="BC71" s="35" t="str">
        <f t="shared" si="49"/>
        <v xml:space="preserve"> LNEI08TSE</v>
      </c>
      <c r="BD71" s="35" t="str">
        <f t="shared" si="50"/>
        <v xml:space="preserve"> RDP </v>
      </c>
      <c r="BE71" s="35" t="str">
        <f t="shared" si="51"/>
        <v xml:space="preserve"> terminal serveur </v>
      </c>
      <c r="BF71" s="35" t="str">
        <f t="shared" si="52"/>
        <v xml:space="preserve"> Terminal services </v>
      </c>
      <c r="BG71" s="35" t="str">
        <f t="shared" si="53"/>
        <v xml:space="preserve"> Windows Server 2008 </v>
      </c>
      <c r="BH71" s="35" t="str">
        <f t="shared" si="54"/>
        <v xml:space="preserve">book </v>
      </c>
      <c r="BI71" s="35" t="str">
        <f t="shared" si="55"/>
        <v xml:space="preserve">livre TSE </v>
      </c>
      <c r="BJ71" s="35" t="str">
        <f t="shared" si="56"/>
        <v/>
      </c>
      <c r="BK71" s="35" t="str">
        <f t="shared" si="57"/>
        <v/>
      </c>
      <c r="BL71" s="35" t="str">
        <f t="shared" si="58"/>
        <v/>
      </c>
      <c r="BM71" s="35" t="str">
        <f t="shared" si="59"/>
        <v/>
      </c>
      <c r="BN71" s="35" t="str">
        <f t="shared" si="60"/>
        <v/>
      </c>
      <c r="BO71" s="35" t="str">
        <f t="shared" si="61"/>
        <v/>
      </c>
      <c r="BP71" s="35" t="str">
        <f t="shared" si="62"/>
        <v/>
      </c>
      <c r="BQ71" s="35" t="str">
        <f t="shared" si="63"/>
        <v/>
      </c>
      <c r="BR71" s="35" t="str">
        <f t="shared" si="64"/>
        <v/>
      </c>
      <c r="BS71" s="35" t="str">
        <f t="shared" si="65"/>
        <v/>
      </c>
      <c r="BT71" s="35" t="str">
        <f t="shared" si="66"/>
        <v/>
      </c>
      <c r="BU71" s="40" t="str">
        <f t="shared" si="67"/>
        <v/>
      </c>
      <c r="BV71" s="40" t="s">
        <v>116</v>
      </c>
      <c r="BW71" s="40" t="s">
        <v>116</v>
      </c>
      <c r="BX71" s="40" t="s">
        <v>116</v>
      </c>
      <c r="BY71" s="40" t="s">
        <v>116</v>
      </c>
      <c r="BZ71" s="40" t="s">
        <v>116</v>
      </c>
      <c r="CA71" s="40" t="s">
        <v>116</v>
      </c>
      <c r="CB71" s="40" t="s">
        <v>116</v>
      </c>
      <c r="CC71" s="40" t="s">
        <v>116</v>
      </c>
    </row>
    <row r="72" spans="1:81" ht="20.100000000000001" customHeight="1" x14ac:dyDescent="0.25">
      <c r="A72" s="52">
        <v>45231</v>
      </c>
      <c r="B72" s="35" t="s">
        <v>14398</v>
      </c>
      <c r="C72" s="33" t="s">
        <v>112</v>
      </c>
      <c r="D72" s="33">
        <v>20240120</v>
      </c>
      <c r="E72" s="35" t="s">
        <v>14399</v>
      </c>
      <c r="F72" s="35" t="str">
        <f t="shared" si="0"/>
        <v>Conception et développement d'applications Web</v>
      </c>
      <c r="G72" s="35" t="str">
        <f t="shared" si="1"/>
        <v>Brice-Arnaud GUÉRIN</v>
      </c>
      <c r="H72" s="35" t="str">
        <f t="shared" si="2"/>
        <v/>
      </c>
      <c r="I72" s="35" t="str">
        <f t="shared" si="3"/>
        <v>GUÉRIN, Brice-Arnaud</v>
      </c>
      <c r="J72" s="35" t="str">
        <f t="shared" si="4"/>
        <v/>
      </c>
      <c r="K72" s="35" t="str">
        <f t="shared" si="5"/>
        <v/>
      </c>
      <c r="L72" s="35" t="str">
        <f t="shared" si="6"/>
        <v/>
      </c>
      <c r="M72" s="35" t="str">
        <f t="shared" si="7"/>
        <v/>
      </c>
      <c r="N72" s="5" t="str">
        <f t="shared" si="8"/>
        <v>Edition du 1 March 2009</v>
      </c>
      <c r="O72" s="5" t="str">
        <f t="shared" si="9"/>
        <v>463 pages</v>
      </c>
      <c r="P72" s="35" t="str">
        <f t="shared" si="10"/>
        <v>Editions ENI</v>
      </c>
      <c r="Q72" s="6" t="str">
        <f t="shared" si="11"/>
        <v>fre</v>
      </c>
      <c r="R72" s="35" t="str">
        <f t="shared" si="12"/>
        <v>fre</v>
      </c>
      <c r="S72" s="35" t="str">
        <f t="shared" si="13"/>
        <v>fre</v>
      </c>
      <c r="T72" s="35"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v>
      </c>
      <c r="U72" s="35">
        <f t="shared" si="15"/>
        <v>9782746048591</v>
      </c>
      <c r="V72" s="35" t="str">
        <f t="shared" si="16"/>
        <v>Version Numérique</v>
      </c>
      <c r="W72" s="35">
        <f t="shared" si="17"/>
        <v>9782746047587</v>
      </c>
      <c r="X72" s="35" t="str">
        <f t="shared" si="18"/>
        <v>Version Imprimée</v>
      </c>
      <c r="Y72" s="35" t="str">
        <f t="shared" si="19"/>
        <v>St-Herblain</v>
      </c>
      <c r="Z72" s="35" t="str">
        <f t="shared" si="20"/>
        <v>Editions ENI</v>
      </c>
      <c r="AA72" s="35">
        <f t="shared" si="21"/>
        <v>2009</v>
      </c>
      <c r="AB72" s="35" t="str">
        <f t="shared" si="22"/>
        <v>Bibliothèque Numérique ENI (Service en ligne)</v>
      </c>
      <c r="AC72" s="35" t="str">
        <f t="shared" si="23"/>
        <v>EXPERT IT</v>
      </c>
      <c r="AD72" s="35" t="str">
        <f t="shared" si="24"/>
        <v>texte</v>
      </c>
      <c r="AE72" s="35" t="str">
        <f t="shared" si="25"/>
        <v>txt</v>
      </c>
      <c r="AF72" s="35" t="str">
        <f t="shared" si="26"/>
        <v>rdacontent/fre</v>
      </c>
      <c r="AG72" s="35" t="str">
        <f t="shared" si="27"/>
        <v>informatique</v>
      </c>
      <c r="AH72" s="35" t="str">
        <f t="shared" si="28"/>
        <v>c</v>
      </c>
      <c r="AI72" s="35" t="str">
        <f t="shared" si="29"/>
        <v>rdamedia/fre</v>
      </c>
      <c r="AJ72" s="35" t="str">
        <f t="shared" si="30"/>
        <v>ressource en ligne</v>
      </c>
      <c r="AK72" s="35" t="str">
        <f t="shared" si="31"/>
        <v>cr</v>
      </c>
      <c r="AL72" s="35" t="str">
        <f t="shared" si="32"/>
        <v>rdacarrier/fre</v>
      </c>
      <c r="AM72" s="35" t="str">
        <f t="shared" si="33"/>
        <v>m\\\\\o\\d\\\\\\\\</v>
      </c>
      <c r="AN72" s="35" t="str">
        <f t="shared" si="34"/>
        <v>cr\cn\\\\uuaua</v>
      </c>
      <c r="AO72" s="35" t="str">
        <f t="shared" si="35"/>
        <v>Accès restreint aux membres</v>
      </c>
      <c r="AP72" s="35" t="str">
        <f t="shared" si="36"/>
        <v>Source de la note de description : Version imprimée</v>
      </c>
      <c r="AQ72" s="35" t="str">
        <f t="shared" si="37"/>
        <v/>
      </c>
      <c r="AR72" s="35" t="str">
        <f t="shared" si="38"/>
        <v>%SITE_CLIENT%/?library_guid=A5130E30-FA98-4A3D-A89F-6F03D03C0F1D</v>
      </c>
      <c r="AS72" s="35" t="str">
        <f t="shared" si="39"/>
        <v>Accès au travers du portail ENI</v>
      </c>
      <c r="AT72" s="35" t="str">
        <f t="shared" si="40"/>
        <v xml:space="preserve"> ADO.net </v>
      </c>
      <c r="AU72" s="35" t="str">
        <f t="shared" si="41"/>
        <v xml:space="preserve"> ajax </v>
      </c>
      <c r="AV72" s="35" t="str">
        <f t="shared" si="42"/>
        <v xml:space="preserve"> application </v>
      </c>
      <c r="AW72" s="35" t="str">
        <f t="shared" si="43"/>
        <v xml:space="preserve"> assemblage </v>
      </c>
      <c r="AX72" s="35" t="str">
        <f t="shared" si="44"/>
        <v xml:space="preserve"> framework </v>
      </c>
      <c r="AY72" s="35" t="str">
        <f t="shared" si="45"/>
        <v xml:space="preserve"> linq </v>
      </c>
      <c r="AZ72" s="35" t="str">
        <f t="shared" si="46"/>
        <v xml:space="preserve"> livre VB </v>
      </c>
      <c r="BA72" s="35" t="str">
        <f t="shared" si="47"/>
        <v xml:space="preserve"> livre VB.NET </v>
      </c>
      <c r="BB72" s="35" t="str">
        <f t="shared" si="48"/>
        <v xml:space="preserve"> LNEI08VASP</v>
      </c>
      <c r="BC72" s="35" t="str">
        <f t="shared" si="49"/>
        <v xml:space="preserve"> Microsoft </v>
      </c>
      <c r="BD72" s="35" t="str">
        <f t="shared" si="50"/>
        <v xml:space="preserve"> vb net </v>
      </c>
      <c r="BE72" s="35" t="str">
        <f t="shared" si="51"/>
        <v xml:space="preserve"> Visual studio </v>
      </c>
      <c r="BF72" s="35" t="str">
        <f t="shared" si="52"/>
        <v xml:space="preserve"> VS 2008 </v>
      </c>
      <c r="BG72" s="35" t="str">
        <f t="shared" si="53"/>
        <v xml:space="preserve"> Web Forms </v>
      </c>
      <c r="BH72" s="35" t="str">
        <f t="shared" si="54"/>
        <v xml:space="preserve">ADO </v>
      </c>
      <c r="BI72" s="35" t="str">
        <f t="shared" si="55"/>
        <v xml:space="preserve">livre asp </v>
      </c>
      <c r="BJ72" s="35" t="str">
        <f t="shared" si="56"/>
        <v/>
      </c>
      <c r="BK72" s="35" t="str">
        <f t="shared" si="57"/>
        <v/>
      </c>
      <c r="BL72" s="35" t="str">
        <f t="shared" si="58"/>
        <v/>
      </c>
      <c r="BM72" s="35" t="str">
        <f t="shared" si="59"/>
        <v/>
      </c>
      <c r="BN72" s="35" t="str">
        <f t="shared" si="60"/>
        <v/>
      </c>
      <c r="BO72" s="35" t="str">
        <f t="shared" si="61"/>
        <v/>
      </c>
      <c r="BP72" s="35" t="str">
        <f t="shared" si="62"/>
        <v/>
      </c>
      <c r="BQ72" s="35" t="str">
        <f t="shared" si="63"/>
        <v/>
      </c>
      <c r="BR72" s="35" t="str">
        <f t="shared" si="64"/>
        <v/>
      </c>
      <c r="BS72" s="35" t="str">
        <f t="shared" si="65"/>
        <v/>
      </c>
      <c r="BT72" s="35" t="str">
        <f t="shared" si="66"/>
        <v/>
      </c>
      <c r="BU72" s="40" t="str">
        <f t="shared" si="67"/>
        <v/>
      </c>
      <c r="BV72" s="40" t="s">
        <v>116</v>
      </c>
      <c r="BW72" s="40" t="s">
        <v>116</v>
      </c>
      <c r="BX72" s="40" t="s">
        <v>116</v>
      </c>
      <c r="BY72" s="40" t="s">
        <v>116</v>
      </c>
      <c r="BZ72" s="40" t="s">
        <v>116</v>
      </c>
      <c r="CA72" s="40" t="s">
        <v>116</v>
      </c>
      <c r="CB72" s="40" t="s">
        <v>116</v>
      </c>
      <c r="CC72" s="40" t="s">
        <v>116</v>
      </c>
    </row>
    <row r="73" spans="1:81" ht="20.100000000000001" customHeight="1" x14ac:dyDescent="0.25">
      <c r="A73" s="52">
        <v>45231</v>
      </c>
      <c r="B73" s="35" t="s">
        <v>14400</v>
      </c>
      <c r="C73" s="33" t="s">
        <v>112</v>
      </c>
      <c r="D73" s="33">
        <v>20240120</v>
      </c>
      <c r="E73" s="35" t="s">
        <v>14401</v>
      </c>
      <c r="F73" s="35" t="str">
        <f t="shared" si="0"/>
        <v>Administration avancée</v>
      </c>
      <c r="G73" s="35" t="str">
        <f t="shared" si="1"/>
        <v>Mathieu CHATEAU,Thierry DEMAN,Freddy ELMALEH,Sébastien NEILD</v>
      </c>
      <c r="H73" s="35" t="str">
        <f t="shared" si="2"/>
        <v/>
      </c>
      <c r="I73" s="35" t="str">
        <f t="shared" si="3"/>
        <v>CHATEAU, Mathieu</v>
      </c>
      <c r="J73" s="35" t="str">
        <f t="shared" si="4"/>
        <v>DEMAN, Thierry</v>
      </c>
      <c r="K73" s="35" t="str">
        <f t="shared" si="5"/>
        <v>ELMALEH, Freddy</v>
      </c>
      <c r="L73" s="35" t="str">
        <f t="shared" si="6"/>
        <v>NEILD, Sébastien</v>
      </c>
      <c r="M73" s="35" t="str">
        <f t="shared" si="7"/>
        <v/>
      </c>
      <c r="N73" s="5" t="str">
        <f t="shared" si="8"/>
        <v>Edition du 1 April 2009</v>
      </c>
      <c r="O73" s="5" t="str">
        <f t="shared" si="9"/>
        <v>500 pages</v>
      </c>
      <c r="P73" s="35" t="str">
        <f t="shared" si="10"/>
        <v>Editions ENI</v>
      </c>
      <c r="Q73" s="6" t="str">
        <f t="shared" si="11"/>
        <v>fre</v>
      </c>
      <c r="R73" s="35" t="str">
        <f t="shared" si="12"/>
        <v>fre</v>
      </c>
      <c r="S73" s="35" t="str">
        <f t="shared" si="13"/>
        <v>fre</v>
      </c>
      <c r="T73" s="35" t="str">
        <f t="shared" si="14"/>
        <v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v>
      </c>
      <c r="U73" s="35">
        <f t="shared" si="15"/>
        <v>9782746049406</v>
      </c>
      <c r="V73" s="35" t="str">
        <f t="shared" si="16"/>
        <v>Version Numérique</v>
      </c>
      <c r="W73" s="35">
        <f t="shared" si="17"/>
        <v>9782746048218</v>
      </c>
      <c r="X73" s="35" t="str">
        <f t="shared" si="18"/>
        <v>Version Imprimée</v>
      </c>
      <c r="Y73" s="35" t="str">
        <f t="shared" si="19"/>
        <v>St-Herblain</v>
      </c>
      <c r="Z73" s="35" t="str">
        <f t="shared" si="20"/>
        <v>Editions ENI</v>
      </c>
      <c r="AA73" s="35">
        <f t="shared" si="21"/>
        <v>2009</v>
      </c>
      <c r="AB73" s="35" t="str">
        <f t="shared" si="22"/>
        <v>Bibliothèque Numérique ENI (Service en ligne)</v>
      </c>
      <c r="AC73" s="35" t="str">
        <f t="shared" si="23"/>
        <v>EXPERT IT</v>
      </c>
      <c r="AD73" s="35" t="str">
        <f t="shared" si="24"/>
        <v>texte</v>
      </c>
      <c r="AE73" s="35" t="str">
        <f t="shared" si="25"/>
        <v>txt</v>
      </c>
      <c r="AF73" s="35" t="str">
        <f t="shared" si="26"/>
        <v>rdacontent/fre</v>
      </c>
      <c r="AG73" s="35" t="str">
        <f t="shared" si="27"/>
        <v>informatique</v>
      </c>
      <c r="AH73" s="35" t="str">
        <f t="shared" si="28"/>
        <v>c</v>
      </c>
      <c r="AI73" s="35" t="str">
        <f t="shared" si="29"/>
        <v>rdamedia/fre</v>
      </c>
      <c r="AJ73" s="35" t="str">
        <f t="shared" si="30"/>
        <v>ressource en ligne</v>
      </c>
      <c r="AK73" s="35" t="str">
        <f t="shared" si="31"/>
        <v>cr</v>
      </c>
      <c r="AL73" s="35" t="str">
        <f t="shared" si="32"/>
        <v>rdacarrier/fre</v>
      </c>
      <c r="AM73" s="35" t="str">
        <f t="shared" si="33"/>
        <v>m\\\\\o\\d\\\\\\\\</v>
      </c>
      <c r="AN73" s="35" t="str">
        <f t="shared" si="34"/>
        <v>cr\cn\\\\uuaua</v>
      </c>
      <c r="AO73" s="35" t="str">
        <f t="shared" si="35"/>
        <v>Accès restreint aux membres</v>
      </c>
      <c r="AP73" s="35" t="str">
        <f t="shared" si="36"/>
        <v>Source de la note de description : Version imprimée</v>
      </c>
      <c r="AQ73" s="35" t="str">
        <f t="shared" si="37"/>
        <v/>
      </c>
      <c r="AR73" s="35" t="str">
        <f t="shared" si="38"/>
        <v>%SITE_CLIENT%/?library_guid=14B0CEC8-2158-4CC8-9FC1-48321989B06C</v>
      </c>
      <c r="AS73" s="35" t="str">
        <f t="shared" si="39"/>
        <v>Accès au travers du portail ENI</v>
      </c>
      <c r="AT73" s="35" t="str">
        <f t="shared" si="40"/>
        <v xml:space="preserve"> DNS </v>
      </c>
      <c r="AU73" s="35" t="str">
        <f t="shared" si="41"/>
        <v xml:space="preserve"> e</v>
      </c>
      <c r="AV73" s="35" t="str">
        <f t="shared" si="42"/>
        <v xml:space="preserve"> ebook </v>
      </c>
      <c r="AW73" s="35" t="str">
        <f t="shared" si="43"/>
        <v xml:space="preserve"> Exchange </v>
      </c>
      <c r="AX73" s="35" t="str">
        <f t="shared" si="44"/>
        <v xml:space="preserve"> Hyper</v>
      </c>
      <c r="AY73" s="35" t="str">
        <f t="shared" si="45"/>
        <v xml:space="preserve"> livre numerique </v>
      </c>
      <c r="AZ73" s="35" t="str">
        <f t="shared" si="46"/>
        <v xml:space="preserve"> livre numérique </v>
      </c>
      <c r="BA73" s="35" t="str">
        <f t="shared" si="47"/>
        <v xml:space="preserve"> livre Windows server </v>
      </c>
      <c r="BB73" s="35" t="str">
        <f t="shared" si="48"/>
        <v xml:space="preserve"> livres numeriques </v>
      </c>
      <c r="BC73" s="35" t="str">
        <f t="shared" si="49"/>
        <v xml:space="preserve"> livres numériques </v>
      </c>
      <c r="BD73" s="35" t="str">
        <f t="shared" si="50"/>
        <v xml:space="preserve"> LNEI08WINS</v>
      </c>
      <c r="BE73" s="35" t="str">
        <f t="shared" si="51"/>
        <v xml:space="preserve"> PowerShell </v>
      </c>
      <c r="BF73" s="35" t="str">
        <f t="shared" si="52"/>
        <v xml:space="preserve"> TSE </v>
      </c>
      <c r="BG73" s="35" t="str">
        <f t="shared" si="53"/>
        <v xml:space="preserve"> VPN </v>
      </c>
      <c r="BH73" s="35" t="str">
        <f t="shared" si="54"/>
        <v xml:space="preserve"> windows serveur </v>
      </c>
      <c r="BI73" s="35" t="str">
        <f t="shared" si="55"/>
        <v xml:space="preserve">book </v>
      </c>
      <c r="BJ73" s="35" t="str">
        <f t="shared" si="56"/>
        <v xml:space="preserve">livre windows </v>
      </c>
      <c r="BK73" s="35" t="str">
        <f t="shared" si="57"/>
        <v xml:space="preserve">v </v>
      </c>
      <c r="BL73" s="35" t="str">
        <f t="shared" si="58"/>
        <v/>
      </c>
      <c r="BM73" s="35" t="str">
        <f t="shared" si="59"/>
        <v/>
      </c>
      <c r="BN73" s="35" t="str">
        <f t="shared" si="60"/>
        <v/>
      </c>
      <c r="BO73" s="35" t="str">
        <f t="shared" si="61"/>
        <v/>
      </c>
      <c r="BP73" s="35" t="str">
        <f t="shared" si="62"/>
        <v/>
      </c>
      <c r="BQ73" s="35" t="str">
        <f t="shared" si="63"/>
        <v/>
      </c>
      <c r="BR73" s="35" t="str">
        <f t="shared" si="64"/>
        <v/>
      </c>
      <c r="BS73" s="35" t="str">
        <f t="shared" si="65"/>
        <v/>
      </c>
      <c r="BT73" s="35" t="str">
        <f t="shared" si="66"/>
        <v/>
      </c>
      <c r="BU73" s="40" t="str">
        <f t="shared" si="67"/>
        <v/>
      </c>
      <c r="BV73" s="40" t="s">
        <v>116</v>
      </c>
      <c r="BW73" s="40" t="s">
        <v>116</v>
      </c>
      <c r="BX73" s="40" t="s">
        <v>116</v>
      </c>
      <c r="BY73" s="40" t="s">
        <v>116</v>
      </c>
      <c r="BZ73" s="40" t="s">
        <v>116</v>
      </c>
      <c r="CA73" s="40" t="s">
        <v>116</v>
      </c>
      <c r="CB73" s="40" t="s">
        <v>116</v>
      </c>
      <c r="CC73" s="40" t="s">
        <v>116</v>
      </c>
    </row>
    <row r="74" spans="1:81" ht="20.100000000000001" customHeight="1" x14ac:dyDescent="0.25">
      <c r="A74" s="52">
        <v>45231</v>
      </c>
      <c r="B74" s="35" t="s">
        <v>14402</v>
      </c>
      <c r="C74" s="33" t="s">
        <v>112</v>
      </c>
      <c r="D74" s="33">
        <v>20240120</v>
      </c>
      <c r="E74" s="35" t="s">
        <v>14403</v>
      </c>
      <c r="F74" s="35" t="str">
        <f t="shared" si="0"/>
        <v>Conception et développement d'applications Web</v>
      </c>
      <c r="G74" s="35" t="str">
        <f t="shared" si="1"/>
        <v>Brice-Arnaud GUÉRIN</v>
      </c>
      <c r="H74" s="35" t="str">
        <f t="shared" si="2"/>
        <v/>
      </c>
      <c r="I74" s="35" t="str">
        <f t="shared" si="3"/>
        <v>GUÉRIN, Brice-Arnaud</v>
      </c>
      <c r="J74" s="35" t="str">
        <f t="shared" si="4"/>
        <v/>
      </c>
      <c r="K74" s="35" t="str">
        <f t="shared" si="5"/>
        <v/>
      </c>
      <c r="L74" s="35" t="str">
        <f t="shared" si="6"/>
        <v/>
      </c>
      <c r="M74" s="35" t="str">
        <f t="shared" si="7"/>
        <v/>
      </c>
      <c r="N74" s="5" t="str">
        <f t="shared" si="8"/>
        <v>Edition du 1 January 2011</v>
      </c>
      <c r="O74" s="5" t="str">
        <f t="shared" si="9"/>
        <v>531 pages</v>
      </c>
      <c r="P74" s="35" t="str">
        <f t="shared" si="10"/>
        <v>Editions ENI</v>
      </c>
      <c r="Q74" s="6" t="str">
        <f t="shared" si="11"/>
        <v>fre</v>
      </c>
      <c r="R74" s="35" t="str">
        <f t="shared" si="12"/>
        <v>fre</v>
      </c>
      <c r="S74" s="35" t="str">
        <f t="shared" si="13"/>
        <v>fre</v>
      </c>
      <c r="T74" s="35"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v>
      </c>
      <c r="U74" s="35">
        <f t="shared" si="15"/>
        <v>9782746062603</v>
      </c>
      <c r="V74" s="35" t="str">
        <f t="shared" si="16"/>
        <v>Version Numérique</v>
      </c>
      <c r="W74" s="35">
        <f t="shared" si="17"/>
        <v>9782746060654</v>
      </c>
      <c r="X74" s="35" t="str">
        <f t="shared" si="18"/>
        <v>Version Imprimée</v>
      </c>
      <c r="Y74" s="35" t="str">
        <f t="shared" si="19"/>
        <v>St-Herblain</v>
      </c>
      <c r="Z74" s="35" t="str">
        <f t="shared" si="20"/>
        <v>Editions ENI</v>
      </c>
      <c r="AA74" s="35">
        <f t="shared" si="21"/>
        <v>2011</v>
      </c>
      <c r="AB74" s="35" t="str">
        <f t="shared" si="22"/>
        <v>Bibliothèque Numérique ENI (Service en ligne)</v>
      </c>
      <c r="AC74" s="35" t="str">
        <f t="shared" si="23"/>
        <v>EXPERT IT</v>
      </c>
      <c r="AD74" s="35" t="str">
        <f t="shared" si="24"/>
        <v>texte</v>
      </c>
      <c r="AE74" s="35" t="str">
        <f t="shared" si="25"/>
        <v>txt</v>
      </c>
      <c r="AF74" s="35" t="str">
        <f t="shared" si="26"/>
        <v>rdacontent/fre</v>
      </c>
      <c r="AG74" s="35" t="str">
        <f t="shared" si="27"/>
        <v>informatique</v>
      </c>
      <c r="AH74" s="35" t="str">
        <f t="shared" si="28"/>
        <v>c</v>
      </c>
      <c r="AI74" s="35" t="str">
        <f t="shared" si="29"/>
        <v>rdamedia/fre</v>
      </c>
      <c r="AJ74" s="35" t="str">
        <f t="shared" si="30"/>
        <v>ressource en ligne</v>
      </c>
      <c r="AK74" s="35" t="str">
        <f t="shared" si="31"/>
        <v>cr</v>
      </c>
      <c r="AL74" s="35" t="str">
        <f t="shared" si="32"/>
        <v>rdacarrier/fre</v>
      </c>
      <c r="AM74" s="35" t="str">
        <f t="shared" si="33"/>
        <v>m\\\\\o\\d\\\\\\\\</v>
      </c>
      <c r="AN74" s="35" t="str">
        <f t="shared" si="34"/>
        <v>cr\cn\\\\uuaua</v>
      </c>
      <c r="AO74" s="35" t="str">
        <f t="shared" si="35"/>
        <v>Accès restreint aux membres</v>
      </c>
      <c r="AP74" s="35" t="str">
        <f t="shared" si="36"/>
        <v>Source de la note de description : Version imprimée</v>
      </c>
      <c r="AQ74" s="35" t="str">
        <f t="shared" si="37"/>
        <v/>
      </c>
      <c r="AR74" s="35" t="str">
        <f t="shared" si="38"/>
        <v>%SITE_CLIENT%/?library_guid=52B20BE2-D5E5-4B61-83F7-46B34B3F4A45</v>
      </c>
      <c r="AS74" s="35" t="str">
        <f t="shared" si="39"/>
        <v>Accès au travers du portail ENI</v>
      </c>
      <c r="AT74" s="35" t="str">
        <f t="shared" si="40"/>
        <v xml:space="preserve"> ado </v>
      </c>
      <c r="AU74" s="35" t="str">
        <f t="shared" si="41"/>
        <v xml:space="preserve"> ajax </v>
      </c>
      <c r="AV74" s="35" t="str">
        <f t="shared" si="42"/>
        <v xml:space="preserve"> framework </v>
      </c>
      <c r="AW74" s="35" t="str">
        <f t="shared" si="43"/>
        <v xml:space="preserve"> linq </v>
      </c>
      <c r="AX74" s="35" t="str">
        <f t="shared" si="44"/>
        <v xml:space="preserve"> livre asp </v>
      </c>
      <c r="AY74" s="35" t="str">
        <f t="shared" si="45"/>
        <v xml:space="preserve"> livre c# </v>
      </c>
      <c r="AZ74" s="35" t="str">
        <f t="shared" si="46"/>
        <v xml:space="preserve"> LNEI10CASP</v>
      </c>
      <c r="BA74" s="35" t="str">
        <f t="shared" si="47"/>
        <v xml:space="preserve"> mvc </v>
      </c>
      <c r="BB74" s="35" t="str">
        <f t="shared" si="48"/>
        <v xml:space="preserve"> visual studio </v>
      </c>
      <c r="BC74" s="35" t="str">
        <f t="shared" si="49"/>
        <v xml:space="preserve"> vs 2010 </v>
      </c>
      <c r="BD74" s="35" t="str">
        <f t="shared" si="50"/>
        <v xml:space="preserve"> web forms </v>
      </c>
      <c r="BE74" s="35" t="str">
        <f t="shared" si="51"/>
        <v xml:space="preserve">livre microsoft </v>
      </c>
      <c r="BF74" s="35" t="str">
        <f t="shared" si="52"/>
        <v/>
      </c>
      <c r="BG74" s="35" t="str">
        <f t="shared" si="53"/>
        <v/>
      </c>
      <c r="BH74" s="35" t="str">
        <f t="shared" si="54"/>
        <v/>
      </c>
      <c r="BI74" s="35" t="str">
        <f t="shared" si="55"/>
        <v/>
      </c>
      <c r="BJ74" s="35" t="str">
        <f t="shared" si="56"/>
        <v/>
      </c>
      <c r="BK74" s="35" t="str">
        <f t="shared" si="57"/>
        <v/>
      </c>
      <c r="BL74" s="35" t="str">
        <f t="shared" si="58"/>
        <v/>
      </c>
      <c r="BM74" s="35" t="str">
        <f t="shared" si="59"/>
        <v/>
      </c>
      <c r="BN74" s="35" t="str">
        <f t="shared" si="60"/>
        <v/>
      </c>
      <c r="BO74" s="35" t="str">
        <f t="shared" si="61"/>
        <v/>
      </c>
      <c r="BP74" s="35" t="str">
        <f t="shared" si="62"/>
        <v/>
      </c>
      <c r="BQ74" s="35" t="str">
        <f t="shared" si="63"/>
        <v/>
      </c>
      <c r="BR74" s="35" t="str">
        <f t="shared" si="64"/>
        <v/>
      </c>
      <c r="BS74" s="35" t="str">
        <f t="shared" si="65"/>
        <v/>
      </c>
      <c r="BT74" s="35" t="str">
        <f t="shared" si="66"/>
        <v/>
      </c>
      <c r="BU74" s="40" t="str">
        <f t="shared" si="67"/>
        <v/>
      </c>
      <c r="BV74" s="40" t="s">
        <v>116</v>
      </c>
      <c r="BW74" s="40" t="s">
        <v>116</v>
      </c>
      <c r="BX74" s="40" t="s">
        <v>116</v>
      </c>
      <c r="BY74" s="40" t="s">
        <v>116</v>
      </c>
      <c r="BZ74" s="40" t="s">
        <v>116</v>
      </c>
      <c r="CA74" s="40" t="s">
        <v>116</v>
      </c>
      <c r="CB74" s="40" t="s">
        <v>116</v>
      </c>
      <c r="CC74" s="40" t="s">
        <v>116</v>
      </c>
    </row>
    <row r="75" spans="1:81" ht="20.100000000000001" customHeight="1" x14ac:dyDescent="0.25">
      <c r="A75" s="52">
        <v>45231</v>
      </c>
      <c r="B75" s="35" t="s">
        <v>14404</v>
      </c>
      <c r="C75" s="33" t="s">
        <v>112</v>
      </c>
      <c r="D75" s="33">
        <v>20240120</v>
      </c>
      <c r="E75" s="35" t="s">
        <v>14405</v>
      </c>
      <c r="F75" s="35" t="str">
        <f t="shared" si="0"/>
        <v>Développez en .NET pour personnaliser SharePoint</v>
      </c>
      <c r="G75" s="35" t="str">
        <f t="shared" si="1"/>
        <v>Stéphane Eyskens,Ludovic Lefort</v>
      </c>
      <c r="H75" s="35" t="str">
        <f t="shared" si="2"/>
        <v/>
      </c>
      <c r="I75" s="35" t="str">
        <f t="shared" si="3"/>
        <v>Eyskens, Stéphane</v>
      </c>
      <c r="J75" s="35" t="str">
        <f t="shared" si="4"/>
        <v>Lefort, Ludovic</v>
      </c>
      <c r="K75" s="35" t="str">
        <f t="shared" si="5"/>
        <v/>
      </c>
      <c r="L75" s="35" t="str">
        <f t="shared" si="6"/>
        <v/>
      </c>
      <c r="M75" s="35" t="str">
        <f t="shared" si="7"/>
        <v/>
      </c>
      <c r="N75" s="5" t="str">
        <f t="shared" si="8"/>
        <v>Edition du 1 December 2010</v>
      </c>
      <c r="O75" s="5" t="str">
        <f t="shared" si="9"/>
        <v>456 pages</v>
      </c>
      <c r="P75" s="35" t="str">
        <f t="shared" si="10"/>
        <v>Editions ENI</v>
      </c>
      <c r="Q75" s="6" t="str">
        <f t="shared" si="11"/>
        <v>fre</v>
      </c>
      <c r="R75" s="35" t="str">
        <f t="shared" si="12"/>
        <v>fre</v>
      </c>
      <c r="S75" s="35" t="str">
        <f t="shared" si="13"/>
        <v>fre</v>
      </c>
      <c r="T75" s="35" t="str">
        <f t="shared" si="14"/>
        <v>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v>
      </c>
      <c r="U75" s="35">
        <f t="shared" si="15"/>
        <v>9782746061798</v>
      </c>
      <c r="V75" s="35" t="str">
        <f t="shared" si="16"/>
        <v>Version Numérique</v>
      </c>
      <c r="W75" s="35">
        <f t="shared" si="17"/>
        <v>9782746059184</v>
      </c>
      <c r="X75" s="35" t="str">
        <f t="shared" si="18"/>
        <v>Version Imprimée</v>
      </c>
      <c r="Y75" s="35" t="str">
        <f t="shared" si="19"/>
        <v>St-Herblain</v>
      </c>
      <c r="Z75" s="35" t="str">
        <f t="shared" si="20"/>
        <v>Editions ENI</v>
      </c>
      <c r="AA75" s="35">
        <f t="shared" si="21"/>
        <v>2010</v>
      </c>
      <c r="AB75" s="35" t="str">
        <f t="shared" si="22"/>
        <v>Bibliothèque Numérique ENI (Service en ligne)</v>
      </c>
      <c r="AC75" s="35" t="str">
        <f t="shared" si="23"/>
        <v>EXPERT IT</v>
      </c>
      <c r="AD75" s="35" t="str">
        <f t="shared" si="24"/>
        <v>texte</v>
      </c>
      <c r="AE75" s="35" t="str">
        <f t="shared" si="25"/>
        <v>txt</v>
      </c>
      <c r="AF75" s="35" t="str">
        <f t="shared" si="26"/>
        <v>rdacontent/fre</v>
      </c>
      <c r="AG75" s="35" t="str">
        <f t="shared" si="27"/>
        <v>informatique</v>
      </c>
      <c r="AH75" s="35" t="str">
        <f t="shared" si="28"/>
        <v>c</v>
      </c>
      <c r="AI75" s="35" t="str">
        <f t="shared" si="29"/>
        <v>rdamedia/fre</v>
      </c>
      <c r="AJ75" s="35" t="str">
        <f t="shared" si="30"/>
        <v>ressource en ligne</v>
      </c>
      <c r="AK75" s="35" t="str">
        <f t="shared" si="31"/>
        <v>cr</v>
      </c>
      <c r="AL75" s="35" t="str">
        <f t="shared" si="32"/>
        <v>rdacarrier/fre</v>
      </c>
      <c r="AM75" s="35" t="str">
        <f t="shared" si="33"/>
        <v>m\\\\\o\\d\\\\\\\\</v>
      </c>
      <c r="AN75" s="35" t="str">
        <f t="shared" si="34"/>
        <v>cr\cn\\\\uuaua</v>
      </c>
      <c r="AO75" s="35" t="str">
        <f t="shared" si="35"/>
        <v>Accès restreint aux membres</v>
      </c>
      <c r="AP75" s="35" t="str">
        <f t="shared" si="36"/>
        <v>Source de la note de description : Version imprimée</v>
      </c>
      <c r="AQ75" s="35" t="str">
        <f t="shared" si="37"/>
        <v/>
      </c>
      <c r="AR75" s="35" t="str">
        <f t="shared" si="38"/>
        <v>%SITE_CLIENT%/?library_guid=FD46EFB9-DABF-40EB-AB14-D31F962907EC</v>
      </c>
      <c r="AS75" s="35" t="str">
        <f t="shared" si="39"/>
        <v>Accès au travers du portail ENI</v>
      </c>
      <c r="AT75" s="35" t="str">
        <f t="shared" si="40"/>
        <v xml:space="preserve"> .net </v>
      </c>
      <c r="AU75" s="35" t="str">
        <f t="shared" si="41"/>
        <v xml:space="preserve"> access services </v>
      </c>
      <c r="AV75" s="35" t="str">
        <f t="shared" si="42"/>
        <v xml:space="preserve"> bdc </v>
      </c>
      <c r="AW75" s="35" t="str">
        <f t="shared" si="43"/>
        <v xml:space="preserve"> business connectivity services </v>
      </c>
      <c r="AX75" s="35" t="str">
        <f t="shared" si="44"/>
        <v xml:space="preserve"> caml </v>
      </c>
      <c r="AY75" s="35" t="str">
        <f t="shared" si="45"/>
        <v xml:space="preserve"> dot net </v>
      </c>
      <c r="AZ75" s="35" t="str">
        <f t="shared" si="46"/>
        <v xml:space="preserve"> ecmascript </v>
      </c>
      <c r="BA75" s="35" t="str">
        <f t="shared" si="47"/>
        <v xml:space="preserve"> excel services </v>
      </c>
      <c r="BB75" s="35" t="str">
        <f t="shared" si="48"/>
        <v xml:space="preserve"> excel services </v>
      </c>
      <c r="BC75" s="35" t="str">
        <f t="shared" si="49"/>
        <v xml:space="preserve"> forms server </v>
      </c>
      <c r="BD75" s="35" t="str">
        <f t="shared" si="50"/>
        <v xml:space="preserve"> forms services </v>
      </c>
      <c r="BE75" s="35" t="str">
        <f t="shared" si="51"/>
        <v xml:space="preserve"> linq </v>
      </c>
      <c r="BF75" s="35" t="str">
        <f t="shared" si="52"/>
        <v xml:space="preserve"> livre MOSS </v>
      </c>
      <c r="BG75" s="35" t="str">
        <f t="shared" si="53"/>
        <v xml:space="preserve"> LNEI10SHA</v>
      </c>
      <c r="BH75" s="35" t="str">
        <f t="shared" si="54"/>
        <v xml:space="preserve"> Microsoft </v>
      </c>
      <c r="BI75" s="35" t="str">
        <f t="shared" si="55"/>
        <v xml:space="preserve"> MVP </v>
      </c>
      <c r="BJ75" s="35" t="str">
        <f t="shared" si="56"/>
        <v xml:space="preserve"> net </v>
      </c>
      <c r="BK75" s="35" t="str">
        <f t="shared" si="57"/>
        <v xml:space="preserve"> rest </v>
      </c>
      <c r="BL75" s="35" t="str">
        <f t="shared" si="58"/>
        <v xml:space="preserve"> sharepoint designer </v>
      </c>
      <c r="BM75" s="35" t="str">
        <f t="shared" si="59"/>
        <v xml:space="preserve"> SharePoint Server 2010
 </v>
      </c>
      <c r="BN75" s="35" t="str">
        <f t="shared" si="60"/>
        <v xml:space="preserve"> silverlight </v>
      </c>
      <c r="BO75" s="35" t="str">
        <f t="shared" si="61"/>
        <v xml:space="preserve"> travail collaboratif </v>
      </c>
      <c r="BP75" s="35" t="str">
        <f t="shared" si="62"/>
        <v xml:space="preserve"> visio services </v>
      </c>
      <c r="BQ75" s="35" t="str">
        <f t="shared" si="63"/>
        <v xml:space="preserve"> wcf </v>
      </c>
      <c r="BR75" s="35" t="str">
        <f t="shared" si="64"/>
        <v xml:space="preserve"> webpart </v>
      </c>
      <c r="BS75" s="35" t="str">
        <f t="shared" si="65"/>
        <v xml:space="preserve">livre sharepoint </v>
      </c>
      <c r="BT75" s="35" t="str">
        <f t="shared" si="66"/>
        <v/>
      </c>
      <c r="BU75" s="40" t="str">
        <f t="shared" si="67"/>
        <v/>
      </c>
      <c r="BV75" s="40" t="s">
        <v>116</v>
      </c>
      <c r="BW75" s="40" t="s">
        <v>116</v>
      </c>
      <c r="BX75" s="40" t="s">
        <v>116</v>
      </c>
      <c r="BY75" s="40" t="s">
        <v>116</v>
      </c>
      <c r="BZ75" s="40" t="s">
        <v>116</v>
      </c>
      <c r="CA75" s="40" t="s">
        <v>116</v>
      </c>
      <c r="CB75" s="40" t="s">
        <v>116</v>
      </c>
      <c r="CC75" s="40" t="s">
        <v>116</v>
      </c>
    </row>
    <row r="76" spans="1:81" ht="20.100000000000001" customHeight="1" x14ac:dyDescent="0.25">
      <c r="A76" s="52">
        <v>45231</v>
      </c>
      <c r="B76" s="35" t="s">
        <v>14406</v>
      </c>
      <c r="C76" s="33" t="s">
        <v>112</v>
      </c>
      <c r="D76" s="33">
        <v>20240120</v>
      </c>
      <c r="E76" s="35" t="s">
        <v>14407</v>
      </c>
      <c r="F76" s="35" t="str">
        <f t="shared" si="0"/>
        <v>Maîtrisez la personnalisation et la gestion de l'information de vos sites SharePoint</v>
      </c>
      <c r="G76" s="35" t="str">
        <f t="shared" si="1"/>
        <v>Emmanuel BARON</v>
      </c>
      <c r="H76" s="35" t="str">
        <f t="shared" si="2"/>
        <v/>
      </c>
      <c r="I76" s="35" t="str">
        <f t="shared" si="3"/>
        <v>BARON, Emmanuel</v>
      </c>
      <c r="J76" s="35" t="str">
        <f t="shared" si="4"/>
        <v/>
      </c>
      <c r="K76" s="35" t="str">
        <f t="shared" si="5"/>
        <v/>
      </c>
      <c r="L76" s="35" t="str">
        <f t="shared" si="6"/>
        <v/>
      </c>
      <c r="M76" s="35" t="str">
        <f t="shared" si="7"/>
        <v/>
      </c>
      <c r="N76" s="5" t="str">
        <f t="shared" si="8"/>
        <v>Edition du 1 September 2011</v>
      </c>
      <c r="O76" s="5" t="str">
        <f t="shared" si="9"/>
        <v>934 pages</v>
      </c>
      <c r="P76" s="35" t="str">
        <f t="shared" si="10"/>
        <v>Editions ENI</v>
      </c>
      <c r="Q76" s="6" t="str">
        <f t="shared" si="11"/>
        <v>fre</v>
      </c>
      <c r="R76" s="35" t="str">
        <f t="shared" si="12"/>
        <v>fre</v>
      </c>
      <c r="S76" s="35" t="str">
        <f t="shared" si="13"/>
        <v>fre</v>
      </c>
      <c r="T76" s="35" t="str">
        <f t="shared" si="14"/>
        <v>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v>
      </c>
      <c r="U76" s="35">
        <f t="shared" si="15"/>
        <v>9782746069701</v>
      </c>
      <c r="V76" s="35" t="str">
        <f t="shared" si="16"/>
        <v>Version Numérique</v>
      </c>
      <c r="W76" s="35">
        <f t="shared" si="17"/>
        <v>9782746067622</v>
      </c>
      <c r="X76" s="35" t="str">
        <f t="shared" si="18"/>
        <v>Version Imprimée</v>
      </c>
      <c r="Y76" s="35" t="str">
        <f t="shared" si="19"/>
        <v>St-Herblain</v>
      </c>
      <c r="Z76" s="35" t="str">
        <f t="shared" si="20"/>
        <v>Editions ENI</v>
      </c>
      <c r="AA76" s="35">
        <f t="shared" si="21"/>
        <v>2011</v>
      </c>
      <c r="AB76" s="35" t="str">
        <f t="shared" si="22"/>
        <v>Bibliothèque Numérique ENI (Service en ligne)</v>
      </c>
      <c r="AC76" s="35" t="str">
        <f t="shared" si="23"/>
        <v>EXPERT IT</v>
      </c>
      <c r="AD76" s="35" t="str">
        <f t="shared" si="24"/>
        <v>texte</v>
      </c>
      <c r="AE76" s="35" t="str">
        <f t="shared" si="25"/>
        <v>txt</v>
      </c>
      <c r="AF76" s="35" t="str">
        <f t="shared" si="26"/>
        <v>rdacontent/fre</v>
      </c>
      <c r="AG76" s="35" t="str">
        <f t="shared" si="27"/>
        <v>informatique</v>
      </c>
      <c r="AH76" s="35" t="str">
        <f t="shared" si="28"/>
        <v>c</v>
      </c>
      <c r="AI76" s="35" t="str">
        <f t="shared" si="29"/>
        <v>rdamedia/fre</v>
      </c>
      <c r="AJ76" s="35" t="str">
        <f t="shared" si="30"/>
        <v>ressource en ligne</v>
      </c>
      <c r="AK76" s="35" t="str">
        <f t="shared" si="31"/>
        <v>cr</v>
      </c>
      <c r="AL76" s="35" t="str">
        <f t="shared" si="32"/>
        <v>rdacarrier/fre</v>
      </c>
      <c r="AM76" s="35" t="str">
        <f t="shared" si="33"/>
        <v>m\\\\\o\\d\\\\\\\\</v>
      </c>
      <c r="AN76" s="35" t="str">
        <f t="shared" si="34"/>
        <v>cr\cn\\\\uuaua</v>
      </c>
      <c r="AO76" s="35" t="str">
        <f t="shared" si="35"/>
        <v>Accès restreint aux membres</v>
      </c>
      <c r="AP76" s="35" t="str">
        <f t="shared" si="36"/>
        <v>Source de la note de description : Version imprimée</v>
      </c>
      <c r="AQ76" s="35" t="str">
        <f t="shared" si="37"/>
        <v/>
      </c>
      <c r="AR76" s="35" t="str">
        <f t="shared" si="38"/>
        <v>%SITE_CLIENT%/?library_guid=F9EE0D53-1E8A-4260-A78B-BF88FAA1965C</v>
      </c>
      <c r="AS76" s="35" t="str">
        <f t="shared" si="39"/>
        <v>Accès au travers du portail ENI</v>
      </c>
      <c r="AT76" s="35" t="str">
        <f t="shared" si="40"/>
        <v xml:space="preserve"> LNEI10SHAD</v>
      </c>
      <c r="AU76" s="35" t="str">
        <f t="shared" si="41"/>
        <v xml:space="preserve"> WSS </v>
      </c>
      <c r="AV76" s="35" t="str">
        <f t="shared" si="42"/>
        <v xml:space="preserve">MOSS </v>
      </c>
      <c r="AW76" s="35" t="str">
        <f t="shared" si="43"/>
        <v/>
      </c>
      <c r="AX76" s="35" t="str">
        <f t="shared" si="44"/>
        <v/>
      </c>
      <c r="AY76" s="35" t="str">
        <f t="shared" si="45"/>
        <v/>
      </c>
      <c r="AZ76" s="35" t="str">
        <f t="shared" si="46"/>
        <v/>
      </c>
      <c r="BA76" s="35" t="str">
        <f t="shared" si="47"/>
        <v/>
      </c>
      <c r="BB76" s="35" t="str">
        <f t="shared" si="48"/>
        <v/>
      </c>
      <c r="BC76" s="35" t="str">
        <f t="shared" si="49"/>
        <v/>
      </c>
      <c r="BD76" s="35" t="str">
        <f t="shared" si="50"/>
        <v/>
      </c>
      <c r="BE76" s="35" t="str">
        <f t="shared" si="51"/>
        <v/>
      </c>
      <c r="BF76" s="35" t="str">
        <f t="shared" si="52"/>
        <v/>
      </c>
      <c r="BG76" s="35" t="str">
        <f t="shared" si="53"/>
        <v/>
      </c>
      <c r="BH76" s="35" t="str">
        <f t="shared" si="54"/>
        <v/>
      </c>
      <c r="BI76" s="35" t="str">
        <f t="shared" si="55"/>
        <v/>
      </c>
      <c r="BJ76" s="35" t="str">
        <f t="shared" si="56"/>
        <v/>
      </c>
      <c r="BK76" s="35" t="str">
        <f t="shared" si="57"/>
        <v/>
      </c>
      <c r="BL76" s="35" t="str">
        <f t="shared" si="58"/>
        <v/>
      </c>
      <c r="BM76" s="35" t="str">
        <f t="shared" si="59"/>
        <v/>
      </c>
      <c r="BN76" s="35" t="str">
        <f t="shared" si="60"/>
        <v/>
      </c>
      <c r="BO76" s="35" t="str">
        <f t="shared" si="61"/>
        <v/>
      </c>
      <c r="BP76" s="35" t="str">
        <f t="shared" si="62"/>
        <v/>
      </c>
      <c r="BQ76" s="35" t="str">
        <f t="shared" si="63"/>
        <v/>
      </c>
      <c r="BR76" s="35" t="str">
        <f t="shared" si="64"/>
        <v/>
      </c>
      <c r="BS76" s="35" t="str">
        <f t="shared" si="65"/>
        <v/>
      </c>
      <c r="BT76" s="35" t="str">
        <f t="shared" si="66"/>
        <v/>
      </c>
      <c r="BU76" s="40" t="str">
        <f t="shared" si="67"/>
        <v/>
      </c>
      <c r="BV76" s="40" t="s">
        <v>116</v>
      </c>
      <c r="BW76" s="40" t="s">
        <v>116</v>
      </c>
      <c r="BX76" s="40" t="s">
        <v>116</v>
      </c>
      <c r="BY76" s="40" t="s">
        <v>116</v>
      </c>
      <c r="BZ76" s="40" t="s">
        <v>116</v>
      </c>
      <c r="CA76" s="40" t="s">
        <v>116</v>
      </c>
      <c r="CB76" s="40" t="s">
        <v>116</v>
      </c>
      <c r="CC76" s="40" t="s">
        <v>116</v>
      </c>
    </row>
    <row r="77" spans="1:81" ht="20.100000000000001" customHeight="1" x14ac:dyDescent="0.25">
      <c r="A77" s="52">
        <v>45231</v>
      </c>
      <c r="B77" s="35" t="s">
        <v>14408</v>
      </c>
      <c r="C77" s="33" t="s">
        <v>112</v>
      </c>
      <c r="D77" s="33">
        <v>20240120</v>
      </c>
      <c r="E77" s="35" t="s">
        <v>14409</v>
      </c>
      <c r="F77" s="35" t="str">
        <f t="shared" si="0"/>
        <v>La plate-forme de gestion du cycle de vie des applications</v>
      </c>
      <c r="G77" s="35" t="str">
        <f t="shared" si="1"/>
        <v>Florent Santin</v>
      </c>
      <c r="H77" s="35" t="str">
        <f t="shared" si="2"/>
        <v/>
      </c>
      <c r="I77" s="35" t="str">
        <f t="shared" si="3"/>
        <v>Santin, Florent</v>
      </c>
      <c r="J77" s="35" t="str">
        <f t="shared" si="4"/>
        <v/>
      </c>
      <c r="K77" s="35" t="str">
        <f t="shared" si="5"/>
        <v/>
      </c>
      <c r="L77" s="35" t="str">
        <f t="shared" si="6"/>
        <v/>
      </c>
      <c r="M77" s="35" t="str">
        <f t="shared" si="7"/>
        <v/>
      </c>
      <c r="N77" s="5" t="str">
        <f t="shared" si="8"/>
        <v>Edition du 1 December 2010</v>
      </c>
      <c r="O77" s="5" t="str">
        <f t="shared" si="9"/>
        <v>442 pages</v>
      </c>
      <c r="P77" s="35" t="str">
        <f t="shared" si="10"/>
        <v>Editions ENI</v>
      </c>
      <c r="Q77" s="6" t="str">
        <f t="shared" si="11"/>
        <v>fre</v>
      </c>
      <c r="R77" s="35" t="str">
        <f t="shared" si="12"/>
        <v>fre</v>
      </c>
      <c r="S77" s="35" t="str">
        <f t="shared" si="13"/>
        <v>fre</v>
      </c>
      <c r="T77" s="35" t="str">
        <f t="shared" si="14"/>
        <v>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v>
      </c>
      <c r="U77" s="35">
        <f t="shared" si="15"/>
        <v>9782746061569</v>
      </c>
      <c r="V77" s="35" t="str">
        <f t="shared" si="16"/>
        <v>Version Numérique</v>
      </c>
      <c r="W77" s="35">
        <f t="shared" si="17"/>
        <v>9782746059214</v>
      </c>
      <c r="X77" s="35" t="str">
        <f t="shared" si="18"/>
        <v>Version Imprimée</v>
      </c>
      <c r="Y77" s="35" t="str">
        <f t="shared" si="19"/>
        <v>St-Herblain</v>
      </c>
      <c r="Z77" s="35" t="str">
        <f t="shared" si="20"/>
        <v>Editions ENI</v>
      </c>
      <c r="AA77" s="35">
        <f t="shared" si="21"/>
        <v>2010</v>
      </c>
      <c r="AB77" s="35" t="str">
        <f t="shared" si="22"/>
        <v>Bibliothèque Numérique ENI (Service en ligne)</v>
      </c>
      <c r="AC77" s="35" t="str">
        <f t="shared" si="23"/>
        <v>EXPERT IT</v>
      </c>
      <c r="AD77" s="35" t="str">
        <f t="shared" si="24"/>
        <v>texte</v>
      </c>
      <c r="AE77" s="35" t="str">
        <f t="shared" si="25"/>
        <v>txt</v>
      </c>
      <c r="AF77" s="35" t="str">
        <f t="shared" si="26"/>
        <v>rdacontent/fre</v>
      </c>
      <c r="AG77" s="35" t="str">
        <f t="shared" si="27"/>
        <v>informatique</v>
      </c>
      <c r="AH77" s="35" t="str">
        <f t="shared" si="28"/>
        <v>c</v>
      </c>
      <c r="AI77" s="35" t="str">
        <f t="shared" si="29"/>
        <v>rdamedia/fre</v>
      </c>
      <c r="AJ77" s="35" t="str">
        <f t="shared" si="30"/>
        <v>ressource en ligne</v>
      </c>
      <c r="AK77" s="35" t="str">
        <f t="shared" si="31"/>
        <v>cr</v>
      </c>
      <c r="AL77" s="35" t="str">
        <f t="shared" si="32"/>
        <v>rdacarrier/fre</v>
      </c>
      <c r="AM77" s="35" t="str">
        <f t="shared" si="33"/>
        <v>m\\\\\o\\d\\\\\\\\</v>
      </c>
      <c r="AN77" s="35" t="str">
        <f t="shared" si="34"/>
        <v>cr\cn\\\\uuaua</v>
      </c>
      <c r="AO77" s="35" t="str">
        <f t="shared" si="35"/>
        <v>Accès restreint aux membres</v>
      </c>
      <c r="AP77" s="35" t="str">
        <f t="shared" si="36"/>
        <v>Source de la note de description : Version imprimée</v>
      </c>
      <c r="AQ77" s="35" t="str">
        <f t="shared" si="37"/>
        <v/>
      </c>
      <c r="AR77" s="35" t="str">
        <f t="shared" si="38"/>
        <v>%SITE_CLIENT%/?library_guid=A09E8D6B-1148-4A6F-B55B-6968F016B051</v>
      </c>
      <c r="AS77" s="35" t="str">
        <f t="shared" si="39"/>
        <v>Accès au travers du portail ENI</v>
      </c>
      <c r="AT77" s="35" t="str">
        <f t="shared" si="40"/>
        <v xml:space="preserve"> livre microsoft </v>
      </c>
      <c r="AU77" s="35" t="str">
        <f t="shared" si="41"/>
        <v xml:space="preserve"> LNEI10TFS</v>
      </c>
      <c r="AV77" s="35" t="str">
        <f t="shared" si="42"/>
        <v xml:space="preserve"> SharePoint Services </v>
      </c>
      <c r="AW77" s="35" t="str">
        <f t="shared" si="43"/>
        <v xml:space="preserve"> team foundation server </v>
      </c>
      <c r="AX77" s="35" t="str">
        <f t="shared" si="44"/>
        <v xml:space="preserve"> visual studio </v>
      </c>
      <c r="AY77" s="35" t="str">
        <f t="shared" si="45"/>
        <v xml:space="preserve">livre tfs </v>
      </c>
      <c r="AZ77" s="35" t="str">
        <f t="shared" si="46"/>
        <v/>
      </c>
      <c r="BA77" s="35" t="str">
        <f t="shared" si="47"/>
        <v/>
      </c>
      <c r="BB77" s="35" t="str">
        <f t="shared" si="48"/>
        <v/>
      </c>
      <c r="BC77" s="35" t="str">
        <f t="shared" si="49"/>
        <v/>
      </c>
      <c r="BD77" s="35" t="str">
        <f t="shared" si="50"/>
        <v/>
      </c>
      <c r="BE77" s="35" t="str">
        <f t="shared" si="51"/>
        <v/>
      </c>
      <c r="BF77" s="35" t="str">
        <f t="shared" si="52"/>
        <v/>
      </c>
      <c r="BG77" s="35" t="str">
        <f t="shared" si="53"/>
        <v/>
      </c>
      <c r="BH77" s="35" t="str">
        <f t="shared" si="54"/>
        <v/>
      </c>
      <c r="BI77" s="35" t="str">
        <f t="shared" si="55"/>
        <v/>
      </c>
      <c r="BJ77" s="35" t="str">
        <f t="shared" si="56"/>
        <v/>
      </c>
      <c r="BK77" s="35" t="str">
        <f t="shared" si="57"/>
        <v/>
      </c>
      <c r="BL77" s="35" t="str">
        <f t="shared" si="58"/>
        <v/>
      </c>
      <c r="BM77" s="35" t="str">
        <f t="shared" si="59"/>
        <v/>
      </c>
      <c r="BN77" s="35" t="str">
        <f t="shared" si="60"/>
        <v/>
      </c>
      <c r="BO77" s="35" t="str">
        <f t="shared" si="61"/>
        <v/>
      </c>
      <c r="BP77" s="35" t="str">
        <f t="shared" si="62"/>
        <v/>
      </c>
      <c r="BQ77" s="35" t="str">
        <f t="shared" si="63"/>
        <v/>
      </c>
      <c r="BR77" s="35" t="str">
        <f t="shared" si="64"/>
        <v/>
      </c>
      <c r="BS77" s="35" t="str">
        <f t="shared" si="65"/>
        <v/>
      </c>
      <c r="BT77" s="35" t="str">
        <f t="shared" si="66"/>
        <v/>
      </c>
      <c r="BU77" s="40" t="str">
        <f t="shared" si="67"/>
        <v/>
      </c>
      <c r="BV77" s="40" t="s">
        <v>116</v>
      </c>
      <c r="BW77" s="40" t="s">
        <v>116</v>
      </c>
      <c r="BX77" s="40" t="s">
        <v>116</v>
      </c>
      <c r="BY77" s="40" t="s">
        <v>116</v>
      </c>
      <c r="BZ77" s="40" t="s">
        <v>116</v>
      </c>
      <c r="CA77" s="40" t="s">
        <v>116</v>
      </c>
      <c r="CB77" s="40" t="s">
        <v>116</v>
      </c>
      <c r="CC77" s="40" t="s">
        <v>116</v>
      </c>
    </row>
    <row r="78" spans="1:81" ht="20.100000000000001" customHeight="1" x14ac:dyDescent="0.25">
      <c r="A78" s="52">
        <v>45231</v>
      </c>
      <c r="B78" s="35" t="s">
        <v>14410</v>
      </c>
      <c r="C78" s="33" t="s">
        <v>112</v>
      </c>
      <c r="D78" s="33">
        <v>20240120</v>
      </c>
      <c r="E78" s="35" t="s">
        <v>14411</v>
      </c>
      <c r="F78" s="35" t="str">
        <f t="shared" si="0"/>
        <v>Mise en place de tests logiciels</v>
      </c>
      <c r="G78" s="35" t="str">
        <f t="shared" si="1"/>
        <v>Etienne MARGRAFF</v>
      </c>
      <c r="H78" s="35" t="str">
        <f t="shared" si="2"/>
        <v/>
      </c>
      <c r="I78" s="35" t="str">
        <f t="shared" si="3"/>
        <v>MARGRAFF, Etienne</v>
      </c>
      <c r="J78" s="35" t="str">
        <f t="shared" si="4"/>
        <v/>
      </c>
      <c r="K78" s="35" t="str">
        <f t="shared" si="5"/>
        <v/>
      </c>
      <c r="L78" s="35" t="str">
        <f t="shared" si="6"/>
        <v/>
      </c>
      <c r="M78" s="35" t="str">
        <f t="shared" si="7"/>
        <v/>
      </c>
      <c r="N78" s="5" t="str">
        <f t="shared" si="8"/>
        <v>Edition du 1 February 2011</v>
      </c>
      <c r="O78" s="5" t="str">
        <f t="shared" si="9"/>
        <v>377 pages</v>
      </c>
      <c r="P78" s="35" t="str">
        <f t="shared" si="10"/>
        <v>Editions ENI</v>
      </c>
      <c r="Q78" s="6" t="str">
        <f t="shared" si="11"/>
        <v>fre</v>
      </c>
      <c r="R78" s="35" t="str">
        <f t="shared" si="12"/>
        <v>fre</v>
      </c>
      <c r="S78" s="35" t="str">
        <f t="shared" si="13"/>
        <v>fre</v>
      </c>
      <c r="T78" s="35" t="str">
        <f t="shared" si="14"/>
        <v>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v>
      </c>
      <c r="U78" s="35">
        <f t="shared" si="15"/>
        <v>9782746062917</v>
      </c>
      <c r="V78" s="35" t="str">
        <f t="shared" si="16"/>
        <v>Version Numérique</v>
      </c>
      <c r="W78" s="35">
        <f t="shared" si="17"/>
        <v>9782746061347</v>
      </c>
      <c r="X78" s="35" t="str">
        <f t="shared" si="18"/>
        <v>Version Imprimée</v>
      </c>
      <c r="Y78" s="35" t="str">
        <f t="shared" si="19"/>
        <v>St-Herblain</v>
      </c>
      <c r="Z78" s="35" t="str">
        <f t="shared" si="20"/>
        <v>Editions ENI</v>
      </c>
      <c r="AA78" s="35">
        <f t="shared" si="21"/>
        <v>2011</v>
      </c>
      <c r="AB78" s="35" t="str">
        <f t="shared" si="22"/>
        <v>Bibliothèque Numérique ENI (Service en ligne)</v>
      </c>
      <c r="AC78" s="35" t="str">
        <f t="shared" si="23"/>
        <v>EXPERT IT</v>
      </c>
      <c r="AD78" s="35" t="str">
        <f t="shared" si="24"/>
        <v>texte</v>
      </c>
      <c r="AE78" s="35" t="str">
        <f t="shared" si="25"/>
        <v>txt</v>
      </c>
      <c r="AF78" s="35" t="str">
        <f t="shared" si="26"/>
        <v>rdacontent/fre</v>
      </c>
      <c r="AG78" s="35" t="str">
        <f t="shared" si="27"/>
        <v>informatique</v>
      </c>
      <c r="AH78" s="35" t="str">
        <f t="shared" si="28"/>
        <v>c</v>
      </c>
      <c r="AI78" s="35" t="str">
        <f t="shared" si="29"/>
        <v>rdamedia/fre</v>
      </c>
      <c r="AJ78" s="35" t="str">
        <f t="shared" si="30"/>
        <v>ressource en ligne</v>
      </c>
      <c r="AK78" s="35" t="str">
        <f t="shared" si="31"/>
        <v>cr</v>
      </c>
      <c r="AL78" s="35" t="str">
        <f t="shared" si="32"/>
        <v>rdacarrier/fre</v>
      </c>
      <c r="AM78" s="35" t="str">
        <f t="shared" si="33"/>
        <v>m\\\\\o\\d\\\\\\\\</v>
      </c>
      <c r="AN78" s="35" t="str">
        <f t="shared" si="34"/>
        <v>cr\cn\\\\uuaua</v>
      </c>
      <c r="AO78" s="35" t="str">
        <f t="shared" si="35"/>
        <v>Accès restreint aux membres</v>
      </c>
      <c r="AP78" s="35" t="str">
        <f t="shared" si="36"/>
        <v>Source de la note de description : Version imprimée</v>
      </c>
      <c r="AQ78" s="35" t="str">
        <f t="shared" si="37"/>
        <v/>
      </c>
      <c r="AR78" s="35" t="str">
        <f t="shared" si="38"/>
        <v>%SITE_CLIENT%/?library_guid=59B8DEC7-863C-4A72-99C0-3651CC3BC421</v>
      </c>
      <c r="AS78" s="35" t="str">
        <f t="shared" si="39"/>
        <v>Accès au travers du portail ENI</v>
      </c>
      <c r="AT78" s="35" t="str">
        <f t="shared" si="40"/>
        <v xml:space="preserve"> LNEI10VIAL</v>
      </c>
      <c r="AU78" s="35" t="str">
        <f t="shared" si="41"/>
        <v xml:space="preserve"> TFS </v>
      </c>
      <c r="AV78" s="35" t="str">
        <f t="shared" si="42"/>
        <v xml:space="preserve"> unit test </v>
      </c>
      <c r="AW78" s="35" t="str">
        <f t="shared" si="43"/>
        <v xml:space="preserve"> unit tests </v>
      </c>
      <c r="AX78" s="35" t="str">
        <f t="shared" si="44"/>
        <v xml:space="preserve"> VS ALM </v>
      </c>
      <c r="AY78" s="35" t="str">
        <f t="shared" si="45"/>
        <v xml:space="preserve">livre tests </v>
      </c>
      <c r="AZ78" s="35" t="str">
        <f t="shared" si="46"/>
        <v/>
      </c>
      <c r="BA78" s="35" t="str">
        <f t="shared" si="47"/>
        <v/>
      </c>
      <c r="BB78" s="35" t="str">
        <f t="shared" si="48"/>
        <v/>
      </c>
      <c r="BC78" s="35" t="str">
        <f t="shared" si="49"/>
        <v/>
      </c>
      <c r="BD78" s="35" t="str">
        <f t="shared" si="50"/>
        <v/>
      </c>
      <c r="BE78" s="35" t="str">
        <f t="shared" si="51"/>
        <v/>
      </c>
      <c r="BF78" s="35" t="str">
        <f t="shared" si="52"/>
        <v/>
      </c>
      <c r="BG78" s="35" t="str">
        <f t="shared" si="53"/>
        <v/>
      </c>
      <c r="BH78" s="35" t="str">
        <f t="shared" si="54"/>
        <v/>
      </c>
      <c r="BI78" s="35" t="str">
        <f t="shared" si="55"/>
        <v/>
      </c>
      <c r="BJ78" s="35" t="str">
        <f t="shared" si="56"/>
        <v/>
      </c>
      <c r="BK78" s="35" t="str">
        <f t="shared" si="57"/>
        <v/>
      </c>
      <c r="BL78" s="35" t="str">
        <f t="shared" si="58"/>
        <v/>
      </c>
      <c r="BM78" s="35" t="str">
        <f t="shared" si="59"/>
        <v/>
      </c>
      <c r="BN78" s="35" t="str">
        <f t="shared" si="60"/>
        <v/>
      </c>
      <c r="BO78" s="35" t="str">
        <f t="shared" si="61"/>
        <v/>
      </c>
      <c r="BP78" s="35" t="str">
        <f t="shared" si="62"/>
        <v/>
      </c>
      <c r="BQ78" s="35" t="str">
        <f t="shared" si="63"/>
        <v/>
      </c>
      <c r="BR78" s="35" t="str">
        <f t="shared" si="64"/>
        <v/>
      </c>
      <c r="BS78" s="35" t="str">
        <f t="shared" si="65"/>
        <v/>
      </c>
      <c r="BT78" s="35" t="str">
        <f t="shared" si="66"/>
        <v/>
      </c>
      <c r="BU78" s="40" t="str">
        <f t="shared" si="67"/>
        <v/>
      </c>
      <c r="BV78" s="40" t="s">
        <v>116</v>
      </c>
      <c r="BW78" s="40" t="s">
        <v>116</v>
      </c>
      <c r="BX78" s="40" t="s">
        <v>116</v>
      </c>
      <c r="BY78" s="40" t="s">
        <v>116</v>
      </c>
      <c r="BZ78" s="40" t="s">
        <v>116</v>
      </c>
      <c r="CA78" s="40" t="s">
        <v>116</v>
      </c>
      <c r="CB78" s="40" t="s">
        <v>116</v>
      </c>
      <c r="CC78" s="40" t="s">
        <v>116</v>
      </c>
    </row>
    <row r="79" spans="1:81" ht="20.100000000000001" customHeight="1" x14ac:dyDescent="0.25">
      <c r="A79" s="52">
        <v>45231</v>
      </c>
      <c r="B79" s="35" t="s">
        <v>14412</v>
      </c>
      <c r="C79" s="33" t="s">
        <v>112</v>
      </c>
      <c r="D79" s="33">
        <v>20240120</v>
      </c>
      <c r="E79" s="35" t="s">
        <v>14413</v>
      </c>
      <c r="F79" s="35" t="str">
        <f t="shared" si="0"/>
        <v>Technologie de virtualisation sous Windows Server 2008 R2 [2ième édition]</v>
      </c>
      <c r="G79" s="35" t="str">
        <f t="shared" si="1"/>
        <v>Jean-François APRÉA</v>
      </c>
      <c r="H79" s="35" t="str">
        <f t="shared" si="2"/>
        <v/>
      </c>
      <c r="I79" s="35" t="str">
        <f t="shared" si="3"/>
        <v>APRÉA, Jean-François</v>
      </c>
      <c r="J79" s="35" t="str">
        <f t="shared" si="4"/>
        <v/>
      </c>
      <c r="K79" s="35" t="str">
        <f t="shared" si="5"/>
        <v/>
      </c>
      <c r="L79" s="35" t="str">
        <f t="shared" si="6"/>
        <v/>
      </c>
      <c r="M79" s="35" t="str">
        <f t="shared" si="7"/>
        <v/>
      </c>
      <c r="N79" s="5" t="str">
        <f t="shared" si="8"/>
        <v>Edition du 1 January 2012</v>
      </c>
      <c r="O79" s="5" t="str">
        <f t="shared" si="9"/>
        <v>573 pages</v>
      </c>
      <c r="P79" s="35" t="str">
        <f t="shared" si="10"/>
        <v>Editions ENI</v>
      </c>
      <c r="Q79" s="6" t="str">
        <f t="shared" si="11"/>
        <v>fre</v>
      </c>
      <c r="R79" s="35" t="str">
        <f t="shared" si="12"/>
        <v>fre</v>
      </c>
      <c r="S79" s="35" t="str">
        <f t="shared" si="13"/>
        <v>fre</v>
      </c>
      <c r="T79" s="35" t="str">
        <f t="shared" si="14"/>
        <v>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v>
      </c>
      <c r="U79" s="35">
        <f t="shared" si="15"/>
        <v>9782746072282</v>
      </c>
      <c r="V79" s="35" t="str">
        <f t="shared" si="16"/>
        <v>Version Numérique</v>
      </c>
      <c r="W79" s="35">
        <f t="shared" si="17"/>
        <v>9782746070943</v>
      </c>
      <c r="X79" s="35" t="str">
        <f t="shared" si="18"/>
        <v>Version Imprimée</v>
      </c>
      <c r="Y79" s="35" t="str">
        <f t="shared" si="19"/>
        <v>St-Herblain</v>
      </c>
      <c r="Z79" s="35" t="str">
        <f t="shared" si="20"/>
        <v>Editions ENI</v>
      </c>
      <c r="AA79" s="35">
        <f t="shared" si="21"/>
        <v>2012</v>
      </c>
      <c r="AB79" s="35" t="str">
        <f t="shared" si="22"/>
        <v>Bibliothèque Numérique ENI (Service en ligne)</v>
      </c>
      <c r="AC79" s="35" t="str">
        <f t="shared" si="23"/>
        <v>EXPERT IT</v>
      </c>
      <c r="AD79" s="35" t="str">
        <f t="shared" si="24"/>
        <v>texte</v>
      </c>
      <c r="AE79" s="35" t="str">
        <f t="shared" si="25"/>
        <v>txt</v>
      </c>
      <c r="AF79" s="35" t="str">
        <f t="shared" si="26"/>
        <v>rdacontent/fre</v>
      </c>
      <c r="AG79" s="35" t="str">
        <f t="shared" si="27"/>
        <v>informatique</v>
      </c>
      <c r="AH79" s="35" t="str">
        <f t="shared" si="28"/>
        <v>c</v>
      </c>
      <c r="AI79" s="35" t="str">
        <f t="shared" si="29"/>
        <v>rdamedia/fre</v>
      </c>
      <c r="AJ79" s="35" t="str">
        <f t="shared" si="30"/>
        <v>ressource en ligne</v>
      </c>
      <c r="AK79" s="35" t="str">
        <f t="shared" si="31"/>
        <v>cr</v>
      </c>
      <c r="AL79" s="35" t="str">
        <f t="shared" si="32"/>
        <v>rdacarrier/fre</v>
      </c>
      <c r="AM79" s="35" t="str">
        <f t="shared" si="33"/>
        <v>m\\\\\o\\d\\\\\\\\</v>
      </c>
      <c r="AN79" s="35" t="str">
        <f t="shared" si="34"/>
        <v>cr\cn\\\\uuaua</v>
      </c>
      <c r="AO79" s="35" t="str">
        <f t="shared" si="35"/>
        <v>Accès restreint aux membres</v>
      </c>
      <c r="AP79" s="35" t="str">
        <f t="shared" si="36"/>
        <v>Source de la note de description : Version imprimée</v>
      </c>
      <c r="AQ79" s="35" t="str">
        <f t="shared" si="37"/>
        <v/>
      </c>
      <c r="AR79" s="35" t="str">
        <f t="shared" si="38"/>
        <v>%SITE_CLIENT%/?library_guid=F6E78174-66E4-41E4-8905-0CAC124E825C</v>
      </c>
      <c r="AS79" s="35" t="str">
        <f t="shared" si="39"/>
        <v>Accès au travers du portail ENI</v>
      </c>
      <c r="AT79" s="35" t="str">
        <f t="shared" si="40"/>
        <v xml:space="preserve"> hyper v </v>
      </c>
      <c r="AU79" s="35" t="str">
        <f t="shared" si="41"/>
        <v xml:space="preserve"> hyperv </v>
      </c>
      <c r="AV79" s="35" t="str">
        <f t="shared" si="42"/>
        <v xml:space="preserve"> hyperviseur </v>
      </c>
      <c r="AW79" s="35" t="str">
        <f t="shared" si="43"/>
        <v xml:space="preserve"> iScsi </v>
      </c>
      <c r="AX79" s="35" t="str">
        <f t="shared" si="44"/>
        <v xml:space="preserve"> LNEI208R2HYP</v>
      </c>
      <c r="AY79" s="35" t="str">
        <f t="shared" si="45"/>
        <v xml:space="preserve"> MVP </v>
      </c>
      <c r="AZ79" s="35" t="str">
        <f t="shared" si="46"/>
        <v xml:space="preserve"> R2 </v>
      </c>
      <c r="BA79" s="35" t="str">
        <f t="shared" si="47"/>
        <v xml:space="preserve"> SAN </v>
      </c>
      <c r="BB79" s="35" t="str">
        <f t="shared" si="48"/>
        <v xml:space="preserve"> SC VMM </v>
      </c>
      <c r="BC79" s="35" t="str">
        <f t="shared" si="49"/>
        <v xml:space="preserve"> SCVMM </v>
      </c>
      <c r="BD79" s="35" t="str">
        <f t="shared" si="50"/>
        <v xml:space="preserve"> system center </v>
      </c>
      <c r="BE79" s="35" t="str">
        <f t="shared" si="51"/>
        <v xml:space="preserve"> virtualisation </v>
      </c>
      <c r="BF79" s="35" t="str">
        <f t="shared" si="52"/>
        <v xml:space="preserve"> VMM </v>
      </c>
      <c r="BG79" s="35" t="str">
        <f t="shared" si="53"/>
        <v xml:space="preserve"> windows serveur </v>
      </c>
      <c r="BH79" s="35" t="str">
        <f t="shared" si="54"/>
        <v xml:space="preserve">Microsoft </v>
      </c>
      <c r="BI79" s="35" t="str">
        <f t="shared" si="55"/>
        <v/>
      </c>
      <c r="BJ79" s="35" t="str">
        <f t="shared" si="56"/>
        <v/>
      </c>
      <c r="BK79" s="35" t="str">
        <f t="shared" si="57"/>
        <v/>
      </c>
      <c r="BL79" s="35" t="str">
        <f t="shared" si="58"/>
        <v/>
      </c>
      <c r="BM79" s="35" t="str">
        <f t="shared" si="59"/>
        <v/>
      </c>
      <c r="BN79" s="35" t="str">
        <f t="shared" si="60"/>
        <v/>
      </c>
      <c r="BO79" s="35" t="str">
        <f t="shared" si="61"/>
        <v/>
      </c>
      <c r="BP79" s="35" t="str">
        <f t="shared" si="62"/>
        <v/>
      </c>
      <c r="BQ79" s="35" t="str">
        <f t="shared" si="63"/>
        <v/>
      </c>
      <c r="BR79" s="35" t="str">
        <f t="shared" si="64"/>
        <v/>
      </c>
      <c r="BS79" s="35" t="str">
        <f t="shared" si="65"/>
        <v/>
      </c>
      <c r="BT79" s="35" t="str">
        <f t="shared" si="66"/>
        <v/>
      </c>
      <c r="BU79" s="40" t="str">
        <f t="shared" si="67"/>
        <v/>
      </c>
      <c r="BV79" s="40" t="s">
        <v>116</v>
      </c>
      <c r="BW79" s="40" t="s">
        <v>116</v>
      </c>
      <c r="BX79" s="40" t="s">
        <v>116</v>
      </c>
      <c r="BY79" s="40" t="s">
        <v>116</v>
      </c>
      <c r="BZ79" s="40" t="s">
        <v>116</v>
      </c>
      <c r="CA79" s="40" t="s">
        <v>116</v>
      </c>
      <c r="CB79" s="40" t="s">
        <v>116</v>
      </c>
      <c r="CC79" s="40" t="s">
        <v>116</v>
      </c>
    </row>
    <row r="80" spans="1:81" ht="20.100000000000001" customHeight="1" x14ac:dyDescent="0.25">
      <c r="A80" s="52">
        <v>45231</v>
      </c>
      <c r="B80" s="35" t="s">
        <v>14414</v>
      </c>
      <c r="C80" s="33" t="s">
        <v>112</v>
      </c>
      <c r="D80" s="33">
        <v>20240120</v>
      </c>
      <c r="E80" s="35" t="s">
        <v>14415</v>
      </c>
      <c r="F80" s="35" t="str">
        <f t="shared" si="0"/>
        <v>Clients légers : architecture et implémentation [2ième édition]</v>
      </c>
      <c r="G80" s="35" t="str">
        <f t="shared" si="1"/>
        <v>Cédric Ortega</v>
      </c>
      <c r="H80" s="35" t="str">
        <f t="shared" si="2"/>
        <v/>
      </c>
      <c r="I80" s="35" t="str">
        <f t="shared" si="3"/>
        <v>Ortega, Cédric</v>
      </c>
      <c r="J80" s="35" t="str">
        <f t="shared" si="4"/>
        <v/>
      </c>
      <c r="K80" s="35" t="str">
        <f t="shared" si="5"/>
        <v/>
      </c>
      <c r="L80" s="35" t="str">
        <f t="shared" si="6"/>
        <v/>
      </c>
      <c r="M80" s="35" t="str">
        <f t="shared" si="7"/>
        <v/>
      </c>
      <c r="N80" s="5" t="str">
        <f t="shared" si="8"/>
        <v>Edition du 1 December 2011</v>
      </c>
      <c r="O80" s="5" t="str">
        <f t="shared" si="9"/>
        <v>505 pages</v>
      </c>
      <c r="P80" s="35" t="str">
        <f t="shared" si="10"/>
        <v>Editions ENI</v>
      </c>
      <c r="Q80" s="6" t="str">
        <f t="shared" si="11"/>
        <v>fre</v>
      </c>
      <c r="R80" s="35" t="str">
        <f t="shared" si="12"/>
        <v>fre</v>
      </c>
      <c r="S80" s="35" t="str">
        <f t="shared" si="13"/>
        <v>fre</v>
      </c>
      <c r="T80" s="35" t="str">
        <f t="shared" si="14"/>
        <v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v>
      </c>
      <c r="U80" s="35">
        <f t="shared" si="15"/>
        <v>9782746071506</v>
      </c>
      <c r="V80" s="35" t="str">
        <f t="shared" si="16"/>
        <v>Version Numérique</v>
      </c>
      <c r="W80" s="35">
        <f t="shared" si="17"/>
        <v>9782746070493</v>
      </c>
      <c r="X80" s="35" t="str">
        <f t="shared" si="18"/>
        <v>Version Imprimée</v>
      </c>
      <c r="Y80" s="35" t="str">
        <f t="shared" si="19"/>
        <v>St-Herblain</v>
      </c>
      <c r="Z80" s="35" t="str">
        <f t="shared" si="20"/>
        <v>Editions ENI</v>
      </c>
      <c r="AA80" s="35">
        <f t="shared" si="21"/>
        <v>2011</v>
      </c>
      <c r="AB80" s="35" t="str">
        <f t="shared" si="22"/>
        <v>Bibliothèque Numérique ENI (Service en ligne)</v>
      </c>
      <c r="AC80" s="35" t="str">
        <f t="shared" si="23"/>
        <v>EXPERT IT</v>
      </c>
      <c r="AD80" s="35" t="str">
        <f t="shared" si="24"/>
        <v>texte</v>
      </c>
      <c r="AE80" s="35" t="str">
        <f t="shared" si="25"/>
        <v>txt</v>
      </c>
      <c r="AF80" s="35" t="str">
        <f t="shared" si="26"/>
        <v>rdacontent/fre</v>
      </c>
      <c r="AG80" s="35" t="str">
        <f t="shared" si="27"/>
        <v>informatique</v>
      </c>
      <c r="AH80" s="35" t="str">
        <f t="shared" si="28"/>
        <v>c</v>
      </c>
      <c r="AI80" s="35" t="str">
        <f t="shared" si="29"/>
        <v>rdamedia/fre</v>
      </c>
      <c r="AJ80" s="35" t="str">
        <f t="shared" si="30"/>
        <v>ressource en ligne</v>
      </c>
      <c r="AK80" s="35" t="str">
        <f t="shared" si="31"/>
        <v>cr</v>
      </c>
      <c r="AL80" s="35" t="str">
        <f t="shared" si="32"/>
        <v>rdacarrier/fre</v>
      </c>
      <c r="AM80" s="35" t="str">
        <f t="shared" si="33"/>
        <v>m\\\\\o\\d\\\\\\\\</v>
      </c>
      <c r="AN80" s="35" t="str">
        <f t="shared" si="34"/>
        <v>cr\cn\\\\uuaua</v>
      </c>
      <c r="AO80" s="35" t="str">
        <f t="shared" si="35"/>
        <v>Accès restreint aux membres</v>
      </c>
      <c r="AP80" s="35" t="str">
        <f t="shared" si="36"/>
        <v>Source de la note de description : Version imprimée</v>
      </c>
      <c r="AQ80" s="35" t="str">
        <f t="shared" si="37"/>
        <v/>
      </c>
      <c r="AR80" s="35" t="str">
        <f t="shared" si="38"/>
        <v>%SITE_CLIENT%/?library_guid=6AC88183-97AC-49BE-9294-69C4130F32C4</v>
      </c>
      <c r="AS80" s="35" t="str">
        <f t="shared" si="39"/>
        <v>Accès au travers du portail ENI</v>
      </c>
      <c r="AT80" s="35" t="str">
        <f t="shared" si="40"/>
        <v xml:space="preserve"> citrix </v>
      </c>
      <c r="AU80" s="35" t="str">
        <f t="shared" si="41"/>
        <v xml:space="preserve"> client léger </v>
      </c>
      <c r="AV80" s="35" t="str">
        <f t="shared" si="42"/>
        <v xml:space="preserve"> LNEI208R2RDS</v>
      </c>
      <c r="AW80" s="35" t="str">
        <f t="shared" si="43"/>
        <v xml:space="preserve"> microsoft </v>
      </c>
      <c r="AX80" s="35" t="str">
        <f t="shared" si="44"/>
        <v xml:space="preserve"> R2 </v>
      </c>
      <c r="AY80" s="35" t="str">
        <f t="shared" si="45"/>
        <v xml:space="preserve"> RDP </v>
      </c>
      <c r="AZ80" s="35" t="str">
        <f t="shared" si="46"/>
        <v xml:space="preserve"> terminal server </v>
      </c>
      <c r="BA80" s="35" t="str">
        <f t="shared" si="47"/>
        <v xml:space="preserve"> terminal services </v>
      </c>
      <c r="BB80" s="35" t="str">
        <f t="shared" si="48"/>
        <v xml:space="preserve"> windows </v>
      </c>
      <c r="BC80" s="35" t="str">
        <f t="shared" si="49"/>
        <v xml:space="preserve"> windows serveur </v>
      </c>
      <c r="BD80" s="35" t="str">
        <f t="shared" si="50"/>
        <v xml:space="preserve">TSE </v>
      </c>
      <c r="BE80" s="35" t="str">
        <f t="shared" si="51"/>
        <v/>
      </c>
      <c r="BF80" s="35" t="str">
        <f t="shared" si="52"/>
        <v/>
      </c>
      <c r="BG80" s="35" t="str">
        <f t="shared" si="53"/>
        <v/>
      </c>
      <c r="BH80" s="35" t="str">
        <f t="shared" si="54"/>
        <v/>
      </c>
      <c r="BI80" s="35" t="str">
        <f t="shared" si="55"/>
        <v/>
      </c>
      <c r="BJ80" s="35" t="str">
        <f t="shared" si="56"/>
        <v/>
      </c>
      <c r="BK80" s="35" t="str">
        <f t="shared" si="57"/>
        <v/>
      </c>
      <c r="BL80" s="35" t="str">
        <f t="shared" si="58"/>
        <v/>
      </c>
      <c r="BM80" s="35" t="str">
        <f t="shared" si="59"/>
        <v/>
      </c>
      <c r="BN80" s="35" t="str">
        <f t="shared" si="60"/>
        <v/>
      </c>
      <c r="BO80" s="35" t="str">
        <f t="shared" si="61"/>
        <v/>
      </c>
      <c r="BP80" s="35" t="str">
        <f t="shared" si="62"/>
        <v/>
      </c>
      <c r="BQ80" s="35" t="str">
        <f t="shared" si="63"/>
        <v/>
      </c>
      <c r="BR80" s="35" t="str">
        <f t="shared" si="64"/>
        <v/>
      </c>
      <c r="BS80" s="35" t="str">
        <f t="shared" si="65"/>
        <v/>
      </c>
      <c r="BT80" s="35" t="str">
        <f t="shared" si="66"/>
        <v/>
      </c>
      <c r="BU80" s="40" t="str">
        <f t="shared" si="67"/>
        <v/>
      </c>
      <c r="BV80" s="40" t="s">
        <v>116</v>
      </c>
      <c r="BW80" s="40" t="s">
        <v>116</v>
      </c>
      <c r="BX80" s="40" t="s">
        <v>116</v>
      </c>
      <c r="BY80" s="40" t="s">
        <v>116</v>
      </c>
      <c r="BZ80" s="40" t="s">
        <v>116</v>
      </c>
      <c r="CA80" s="40" t="s">
        <v>116</v>
      </c>
      <c r="CB80" s="40" t="s">
        <v>116</v>
      </c>
      <c r="CC80" s="40" t="s">
        <v>116</v>
      </c>
    </row>
    <row r="81" spans="1:81" ht="20.100000000000001" customHeight="1" x14ac:dyDescent="0.25">
      <c r="A81" s="52">
        <v>45231</v>
      </c>
      <c r="B81" s="35" t="s">
        <v>14416</v>
      </c>
      <c r="C81" s="33" t="s">
        <v>112</v>
      </c>
      <c r="D81" s="33">
        <v>20240120</v>
      </c>
      <c r="E81" s="35" t="s">
        <v>14417</v>
      </c>
      <c r="F81" s="35" t="str">
        <f t="shared" si="0"/>
        <v>Administration avancée [2ième édition]</v>
      </c>
      <c r="G81" s="35" t="str">
        <f t="shared" si="1"/>
        <v>Mathieu CHATEAU,Thierry DEMAN,Freddy ELMALEH,Sébastien NEILD</v>
      </c>
      <c r="H81" s="35" t="str">
        <f t="shared" si="2"/>
        <v/>
      </c>
      <c r="I81" s="35" t="str">
        <f t="shared" si="3"/>
        <v>CHATEAU, Mathieu</v>
      </c>
      <c r="J81" s="35" t="str">
        <f t="shared" si="4"/>
        <v>DEMAN, Thierry</v>
      </c>
      <c r="K81" s="35" t="str">
        <f t="shared" si="5"/>
        <v>ELMALEH, Freddy</v>
      </c>
      <c r="L81" s="35" t="str">
        <f t="shared" si="6"/>
        <v>NEILD, Sébastien</v>
      </c>
      <c r="M81" s="35" t="str">
        <f t="shared" si="7"/>
        <v/>
      </c>
      <c r="N81" s="5" t="str">
        <f t="shared" si="8"/>
        <v>Edition du 1 August 2011</v>
      </c>
      <c r="O81" s="5" t="str">
        <f t="shared" si="9"/>
        <v>545 pages</v>
      </c>
      <c r="P81" s="35" t="str">
        <f t="shared" si="10"/>
        <v>Editions ENI</v>
      </c>
      <c r="Q81" s="6" t="str">
        <f t="shared" si="11"/>
        <v>fre</v>
      </c>
      <c r="R81" s="35" t="str">
        <f t="shared" si="12"/>
        <v>fre</v>
      </c>
      <c r="S81" s="35" t="str">
        <f t="shared" si="13"/>
        <v>fre</v>
      </c>
      <c r="T81" s="35" t="str">
        <f t="shared" si="14"/>
        <v>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v>
      </c>
      <c r="U81" s="35">
        <f t="shared" si="15"/>
        <v>9782746067974</v>
      </c>
      <c r="V81" s="35" t="str">
        <f t="shared" si="16"/>
        <v>Version Numérique</v>
      </c>
      <c r="W81" s="35">
        <f t="shared" si="17"/>
        <v>9782746067202</v>
      </c>
      <c r="X81" s="35" t="str">
        <f t="shared" si="18"/>
        <v>Version Imprimée</v>
      </c>
      <c r="Y81" s="35" t="str">
        <f t="shared" si="19"/>
        <v>St-Herblain</v>
      </c>
      <c r="Z81" s="35" t="str">
        <f t="shared" si="20"/>
        <v>Editions ENI</v>
      </c>
      <c r="AA81" s="35">
        <f t="shared" si="21"/>
        <v>2011</v>
      </c>
      <c r="AB81" s="35" t="str">
        <f t="shared" si="22"/>
        <v>Bibliothèque Numérique ENI (Service en ligne)</v>
      </c>
      <c r="AC81" s="35" t="str">
        <f t="shared" si="23"/>
        <v>EXPERT IT</v>
      </c>
      <c r="AD81" s="35" t="str">
        <f t="shared" si="24"/>
        <v>texte</v>
      </c>
      <c r="AE81" s="35" t="str">
        <f t="shared" si="25"/>
        <v>txt</v>
      </c>
      <c r="AF81" s="35" t="str">
        <f t="shared" si="26"/>
        <v>rdacontent/fre</v>
      </c>
      <c r="AG81" s="35" t="str">
        <f t="shared" si="27"/>
        <v>informatique</v>
      </c>
      <c r="AH81" s="35" t="str">
        <f t="shared" si="28"/>
        <v>c</v>
      </c>
      <c r="AI81" s="35" t="str">
        <f t="shared" si="29"/>
        <v>rdamedia/fre</v>
      </c>
      <c r="AJ81" s="35" t="str">
        <f t="shared" si="30"/>
        <v>ressource en ligne</v>
      </c>
      <c r="AK81" s="35" t="str">
        <f t="shared" si="31"/>
        <v>cr</v>
      </c>
      <c r="AL81" s="35" t="str">
        <f t="shared" si="32"/>
        <v>rdacarrier/fre</v>
      </c>
      <c r="AM81" s="35" t="str">
        <f t="shared" si="33"/>
        <v>m\\\\\o\\d\\\\\\\\</v>
      </c>
      <c r="AN81" s="35" t="str">
        <f t="shared" si="34"/>
        <v>cr\cn\\\\uuaua</v>
      </c>
      <c r="AO81" s="35" t="str">
        <f t="shared" si="35"/>
        <v>Accès restreint aux membres</v>
      </c>
      <c r="AP81" s="35" t="str">
        <f t="shared" si="36"/>
        <v>Source de la note de description : Version imprimée</v>
      </c>
      <c r="AQ81" s="35" t="str">
        <f t="shared" si="37"/>
        <v/>
      </c>
      <c r="AR81" s="35" t="str">
        <f t="shared" si="38"/>
        <v>%SITE_CLIENT%/?library_guid=03829A7E-0079-4178-B4D3-A53EFE7B0CB3</v>
      </c>
      <c r="AS81" s="35" t="str">
        <f t="shared" si="39"/>
        <v>Accès au travers du portail ENI</v>
      </c>
      <c r="AT81" s="35" t="str">
        <f t="shared" si="40"/>
        <v xml:space="preserve"> clustering </v>
      </c>
      <c r="AU81" s="35" t="str">
        <f t="shared" si="41"/>
        <v xml:space="preserve"> DFS </v>
      </c>
      <c r="AV81" s="35" t="str">
        <f t="shared" si="42"/>
        <v xml:space="preserve"> DNS </v>
      </c>
      <c r="AW81" s="35" t="str">
        <f t="shared" si="43"/>
        <v xml:space="preserve"> exchange </v>
      </c>
      <c r="AX81" s="35" t="str">
        <f t="shared" si="44"/>
        <v xml:space="preserve"> hyper</v>
      </c>
      <c r="AY81" s="35" t="str">
        <f t="shared" si="45"/>
        <v xml:space="preserve"> hyper v </v>
      </c>
      <c r="AZ81" s="35" t="str">
        <f t="shared" si="46"/>
        <v xml:space="preserve"> hyperv </v>
      </c>
      <c r="BA81" s="35" t="str">
        <f t="shared" si="47"/>
        <v xml:space="preserve"> LNEI208R2WINS</v>
      </c>
      <c r="BB81" s="35" t="str">
        <f t="shared" si="48"/>
        <v xml:space="preserve"> powershell </v>
      </c>
      <c r="BC81" s="35" t="str">
        <f t="shared" si="49"/>
        <v xml:space="preserve"> R2 </v>
      </c>
      <c r="BD81" s="35" t="str">
        <f t="shared" si="50"/>
        <v xml:space="preserve"> remotefx </v>
      </c>
      <c r="BE81" s="35" t="str">
        <f t="shared" si="51"/>
        <v xml:space="preserve"> SP1 </v>
      </c>
      <c r="BF81" s="35" t="str">
        <f t="shared" si="52"/>
        <v xml:space="preserve"> TSE </v>
      </c>
      <c r="BG81" s="35" t="str">
        <f t="shared" si="53"/>
        <v xml:space="preserve"> VPN </v>
      </c>
      <c r="BH81" s="35" t="str">
        <f t="shared" si="54"/>
        <v xml:space="preserve"> windows serveur </v>
      </c>
      <c r="BI81" s="35" t="str">
        <f t="shared" si="55"/>
        <v xml:space="preserve">microsoft </v>
      </c>
      <c r="BJ81" s="35" t="str">
        <f t="shared" si="56"/>
        <v xml:space="preserve">v </v>
      </c>
      <c r="BK81" s="35" t="str">
        <f t="shared" si="57"/>
        <v/>
      </c>
      <c r="BL81" s="35" t="str">
        <f t="shared" si="58"/>
        <v/>
      </c>
      <c r="BM81" s="35" t="str">
        <f t="shared" si="59"/>
        <v/>
      </c>
      <c r="BN81" s="35" t="str">
        <f t="shared" si="60"/>
        <v/>
      </c>
      <c r="BO81" s="35" t="str">
        <f t="shared" si="61"/>
        <v/>
      </c>
      <c r="BP81" s="35" t="str">
        <f t="shared" si="62"/>
        <v/>
      </c>
      <c r="BQ81" s="35" t="str">
        <f t="shared" si="63"/>
        <v/>
      </c>
      <c r="BR81" s="35" t="str">
        <f t="shared" si="64"/>
        <v/>
      </c>
      <c r="BS81" s="35" t="str">
        <f t="shared" si="65"/>
        <v/>
      </c>
      <c r="BT81" s="35" t="str">
        <f t="shared" si="66"/>
        <v/>
      </c>
      <c r="BU81" s="40" t="str">
        <f t="shared" si="67"/>
        <v/>
      </c>
      <c r="BV81" s="40" t="s">
        <v>116</v>
      </c>
      <c r="BW81" s="40" t="s">
        <v>116</v>
      </c>
      <c r="BX81" s="40" t="s">
        <v>116</v>
      </c>
      <c r="BY81" s="40" t="s">
        <v>116</v>
      </c>
      <c r="BZ81" s="40" t="s">
        <v>116</v>
      </c>
      <c r="CA81" s="40" t="s">
        <v>116</v>
      </c>
      <c r="CB81" s="40" t="s">
        <v>116</v>
      </c>
      <c r="CC81" s="40" t="s">
        <v>116</v>
      </c>
    </row>
    <row r="82" spans="1:81" ht="20.100000000000001" customHeight="1" x14ac:dyDescent="0.25">
      <c r="A82" s="52">
        <v>45231</v>
      </c>
      <c r="B82" s="35" t="s">
        <v>14418</v>
      </c>
      <c r="C82" s="33" t="s">
        <v>112</v>
      </c>
      <c r="D82" s="33">
        <v>20240120</v>
      </c>
      <c r="E82" s="35" t="s">
        <v>14419</v>
      </c>
      <c r="F82" s="35" t="str">
        <f t="shared" si="0"/>
        <v>Implémentation, fonctionnalités, dépannage [2ième édition]</v>
      </c>
      <c r="G82" s="35" t="str">
        <f t="shared" si="1"/>
        <v>Julien BÉNICHOU</v>
      </c>
      <c r="H82" s="35" t="str">
        <f t="shared" si="2"/>
        <v/>
      </c>
      <c r="I82" s="35" t="str">
        <f t="shared" si="3"/>
        <v>BÉNICHOU, Julien</v>
      </c>
      <c r="J82" s="35" t="str">
        <f t="shared" si="4"/>
        <v/>
      </c>
      <c r="K82" s="35" t="str">
        <f t="shared" si="5"/>
        <v/>
      </c>
      <c r="L82" s="35" t="str">
        <f t="shared" si="6"/>
        <v/>
      </c>
      <c r="M82" s="35" t="str">
        <f t="shared" si="7"/>
        <v/>
      </c>
      <c r="N82" s="5" t="str">
        <f t="shared" si="8"/>
        <v>Edition du 1 March 2012</v>
      </c>
      <c r="O82" s="5" t="str">
        <f t="shared" si="9"/>
        <v>414 pages</v>
      </c>
      <c r="P82" s="35" t="str">
        <f t="shared" si="10"/>
        <v>Editions ENI</v>
      </c>
      <c r="Q82" s="6" t="str">
        <f t="shared" si="11"/>
        <v>fre</v>
      </c>
      <c r="R82" s="35" t="str">
        <f t="shared" si="12"/>
        <v>fre</v>
      </c>
      <c r="S82" s="35" t="str">
        <f t="shared" si="13"/>
        <v>fre</v>
      </c>
      <c r="T82" s="35" t="str">
        <f t="shared" si="14"/>
        <v>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v>
      </c>
      <c r="U82" s="35">
        <f t="shared" si="15"/>
        <v>9782746073265</v>
      </c>
      <c r="V82" s="35" t="str">
        <f t="shared" si="16"/>
        <v>Version Numérique</v>
      </c>
      <c r="W82" s="35">
        <f t="shared" si="17"/>
        <v>9782746072367</v>
      </c>
      <c r="X82" s="35" t="str">
        <f t="shared" si="18"/>
        <v>Version Imprimée</v>
      </c>
      <c r="Y82" s="35" t="str">
        <f t="shared" si="19"/>
        <v>St-Herblain</v>
      </c>
      <c r="Z82" s="35" t="str">
        <f t="shared" si="20"/>
        <v>Editions ENI</v>
      </c>
      <c r="AA82" s="35">
        <f t="shared" si="21"/>
        <v>2012</v>
      </c>
      <c r="AB82" s="35" t="str">
        <f t="shared" si="22"/>
        <v>Bibliothèque Numérique ENI (Service en ligne)</v>
      </c>
      <c r="AC82" s="35" t="str">
        <f t="shared" si="23"/>
        <v>EXPERT IT</v>
      </c>
      <c r="AD82" s="35" t="str">
        <f t="shared" si="24"/>
        <v>texte</v>
      </c>
      <c r="AE82" s="35" t="str">
        <f t="shared" si="25"/>
        <v>txt</v>
      </c>
      <c r="AF82" s="35" t="str">
        <f t="shared" si="26"/>
        <v>rdacontent/fre</v>
      </c>
      <c r="AG82" s="35" t="str">
        <f t="shared" si="27"/>
        <v>informatique</v>
      </c>
      <c r="AH82" s="35" t="str">
        <f t="shared" si="28"/>
        <v>c</v>
      </c>
      <c r="AI82" s="35" t="str">
        <f t="shared" si="29"/>
        <v>rdamedia/fre</v>
      </c>
      <c r="AJ82" s="35" t="str">
        <f t="shared" si="30"/>
        <v>ressource en ligne</v>
      </c>
      <c r="AK82" s="35" t="str">
        <f t="shared" si="31"/>
        <v>cr</v>
      </c>
      <c r="AL82" s="35" t="str">
        <f t="shared" si="32"/>
        <v>rdacarrier/fre</v>
      </c>
      <c r="AM82" s="35" t="str">
        <f t="shared" si="33"/>
        <v>m\\\\\o\\d\\\\\\\\</v>
      </c>
      <c r="AN82" s="35" t="str">
        <f t="shared" si="34"/>
        <v>cr\cn\\\\uuaua</v>
      </c>
      <c r="AO82" s="35" t="str">
        <f t="shared" si="35"/>
        <v>Accès restreint aux membres</v>
      </c>
      <c r="AP82" s="35" t="str">
        <f t="shared" si="36"/>
        <v>Source de la note de description : Version imprimée</v>
      </c>
      <c r="AQ82" s="35" t="str">
        <f t="shared" si="37"/>
        <v/>
      </c>
      <c r="AR82" s="35" t="str">
        <f t="shared" si="38"/>
        <v>%SITE_CLIENT%/?library_guid=405FC73C-0C1B-4E9A-A576-B0E8391BAAB0</v>
      </c>
      <c r="AS82" s="35" t="str">
        <f t="shared" si="39"/>
        <v>Accès au travers du portail ENI</v>
      </c>
      <c r="AT82" s="35" t="str">
        <f t="shared" si="40"/>
        <v xml:space="preserve"> Active Directory </v>
      </c>
      <c r="AU82" s="35" t="str">
        <f t="shared" si="41"/>
        <v xml:space="preserve"> AD </v>
      </c>
      <c r="AV82" s="35" t="str">
        <f t="shared" si="42"/>
        <v xml:space="preserve"> LNEI208STR</v>
      </c>
      <c r="AW82" s="35" t="str">
        <f t="shared" si="43"/>
        <v xml:space="preserve"> reseau </v>
      </c>
      <c r="AX82" s="35" t="str">
        <f t="shared" si="44"/>
        <v xml:space="preserve"> réseau </v>
      </c>
      <c r="AY82" s="35" t="str">
        <f t="shared" si="45"/>
        <v xml:space="preserve"> securite </v>
      </c>
      <c r="AZ82" s="35" t="str">
        <f t="shared" si="46"/>
        <v xml:space="preserve"> sécurité </v>
      </c>
      <c r="BA82" s="35" t="str">
        <f t="shared" si="47"/>
        <v xml:space="preserve"> système </v>
      </c>
      <c r="BB82" s="35" t="str">
        <f t="shared" si="48"/>
        <v xml:space="preserve"> système </v>
      </c>
      <c r="BC82" s="35" t="str">
        <f t="shared" si="49"/>
        <v xml:space="preserve">microsoft </v>
      </c>
      <c r="BD82" s="35" t="str">
        <f t="shared" si="50"/>
        <v/>
      </c>
      <c r="BE82" s="35" t="str">
        <f t="shared" si="51"/>
        <v/>
      </c>
      <c r="BF82" s="35" t="str">
        <f t="shared" si="52"/>
        <v/>
      </c>
      <c r="BG82" s="35" t="str">
        <f t="shared" si="53"/>
        <v/>
      </c>
      <c r="BH82" s="35" t="str">
        <f t="shared" si="54"/>
        <v/>
      </c>
      <c r="BI82" s="35" t="str">
        <f t="shared" si="55"/>
        <v/>
      </c>
      <c r="BJ82" s="35" t="str">
        <f t="shared" si="56"/>
        <v/>
      </c>
      <c r="BK82" s="35" t="str">
        <f t="shared" si="57"/>
        <v/>
      </c>
      <c r="BL82" s="35" t="str">
        <f t="shared" si="58"/>
        <v/>
      </c>
      <c r="BM82" s="35" t="str">
        <f t="shared" si="59"/>
        <v/>
      </c>
      <c r="BN82" s="35" t="str">
        <f t="shared" si="60"/>
        <v/>
      </c>
      <c r="BO82" s="35" t="str">
        <f t="shared" si="61"/>
        <v/>
      </c>
      <c r="BP82" s="35" t="str">
        <f t="shared" si="62"/>
        <v/>
      </c>
      <c r="BQ82" s="35" t="str">
        <f t="shared" si="63"/>
        <v/>
      </c>
      <c r="BR82" s="35" t="str">
        <f t="shared" si="64"/>
        <v/>
      </c>
      <c r="BS82" s="35" t="str">
        <f t="shared" si="65"/>
        <v/>
      </c>
      <c r="BT82" s="35" t="str">
        <f t="shared" si="66"/>
        <v/>
      </c>
      <c r="BU82" s="40" t="str">
        <f t="shared" si="67"/>
        <v/>
      </c>
      <c r="BV82" s="40" t="s">
        <v>116</v>
      </c>
      <c r="BW82" s="40" t="s">
        <v>116</v>
      </c>
      <c r="BX82" s="40" t="s">
        <v>116</v>
      </c>
      <c r="BY82" s="40" t="s">
        <v>116</v>
      </c>
      <c r="BZ82" s="40" t="s">
        <v>116</v>
      </c>
      <c r="CA82" s="40" t="s">
        <v>116</v>
      </c>
      <c r="CB82" s="40" t="s">
        <v>116</v>
      </c>
      <c r="CC82" s="40" t="s">
        <v>116</v>
      </c>
    </row>
    <row r="83" spans="1:81" ht="20.100000000000001" customHeight="1" x14ac:dyDescent="0.25">
      <c r="A83" s="52">
        <v>45231</v>
      </c>
      <c r="B83" s="35" t="s">
        <v>14420</v>
      </c>
      <c r="C83" s="33" t="s">
        <v>112</v>
      </c>
      <c r="D83" s="33">
        <v>20240120</v>
      </c>
      <c r="E83" s="35" t="s">
        <v>14421</v>
      </c>
      <c r="F83" s="35" t="str">
        <f t="shared" si="0"/>
        <v>JavaScript appliqué aux feuilles de style</v>
      </c>
      <c r="G83" s="35" t="str">
        <f t="shared" si="1"/>
        <v>Luc VAN LANCKER</v>
      </c>
      <c r="H83" s="35" t="str">
        <f t="shared" si="2"/>
        <v/>
      </c>
      <c r="I83" s="35" t="str">
        <f t="shared" si="3"/>
        <v>VAN LANCKER, Luc</v>
      </c>
      <c r="J83" s="35" t="str">
        <f t="shared" si="4"/>
        <v/>
      </c>
      <c r="K83" s="35" t="str">
        <f t="shared" si="5"/>
        <v/>
      </c>
      <c r="L83" s="35" t="str">
        <f t="shared" si="6"/>
        <v/>
      </c>
      <c r="M83" s="35" t="str">
        <f t="shared" si="7"/>
        <v/>
      </c>
      <c r="N83" s="5" t="str">
        <f t="shared" si="8"/>
        <v>Edition du 1 September 2008</v>
      </c>
      <c r="O83" s="5" t="str">
        <f t="shared" si="9"/>
        <v>511 pages</v>
      </c>
      <c r="P83" s="35" t="str">
        <f t="shared" si="10"/>
        <v>Editions ENI</v>
      </c>
      <c r="Q83" s="6" t="str">
        <f t="shared" si="11"/>
        <v>fre</v>
      </c>
      <c r="R83" s="35" t="str">
        <f t="shared" si="12"/>
        <v>fre</v>
      </c>
      <c r="S83" s="35" t="str">
        <f t="shared" si="13"/>
        <v>fre</v>
      </c>
      <c r="T83" s="35" t="str">
        <f t="shared" si="14"/>
        <v>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v>
      </c>
      <c r="U83" s="35">
        <f t="shared" si="15"/>
        <v>9782746046023</v>
      </c>
      <c r="V83" s="35" t="str">
        <f t="shared" si="16"/>
        <v>Version Numérique</v>
      </c>
      <c r="W83" s="35">
        <f t="shared" si="17"/>
        <v>9782746043503</v>
      </c>
      <c r="X83" s="35" t="str">
        <f t="shared" si="18"/>
        <v>Version Imprimée</v>
      </c>
      <c r="Y83" s="35" t="str">
        <f t="shared" si="19"/>
        <v>St-Herblain</v>
      </c>
      <c r="Z83" s="35" t="str">
        <f t="shared" si="20"/>
        <v>Editions ENI</v>
      </c>
      <c r="AA83" s="35">
        <f t="shared" si="21"/>
        <v>2008</v>
      </c>
      <c r="AB83" s="35" t="str">
        <f t="shared" si="22"/>
        <v>Bibliothèque Numérique ENI (Service en ligne)</v>
      </c>
      <c r="AC83" s="35" t="str">
        <f t="shared" si="23"/>
        <v>EXPERT IT</v>
      </c>
      <c r="AD83" s="35" t="str">
        <f t="shared" si="24"/>
        <v>texte</v>
      </c>
      <c r="AE83" s="35" t="str">
        <f t="shared" si="25"/>
        <v>txt</v>
      </c>
      <c r="AF83" s="35" t="str">
        <f t="shared" si="26"/>
        <v>rdacontent/fre</v>
      </c>
      <c r="AG83" s="35" t="str">
        <f t="shared" si="27"/>
        <v>informatique</v>
      </c>
      <c r="AH83" s="35" t="str">
        <f t="shared" si="28"/>
        <v>c</v>
      </c>
      <c r="AI83" s="35" t="str">
        <f t="shared" si="29"/>
        <v>rdamedia/fre</v>
      </c>
      <c r="AJ83" s="35" t="str">
        <f t="shared" si="30"/>
        <v>ressource en ligne</v>
      </c>
      <c r="AK83" s="35" t="str">
        <f t="shared" si="31"/>
        <v>cr</v>
      </c>
      <c r="AL83" s="35" t="str">
        <f t="shared" si="32"/>
        <v>rdacarrier/fre</v>
      </c>
      <c r="AM83" s="35" t="str">
        <f t="shared" si="33"/>
        <v>m\\\\\o\\d\\\\\\\\</v>
      </c>
      <c r="AN83" s="35" t="str">
        <f t="shared" si="34"/>
        <v>cr\cn\\\\uuaua</v>
      </c>
      <c r="AO83" s="35" t="str">
        <f t="shared" si="35"/>
        <v>Accès restreint aux membres</v>
      </c>
      <c r="AP83" s="35" t="str">
        <f t="shared" si="36"/>
        <v>Source de la note de description : Version imprimée</v>
      </c>
      <c r="AQ83" s="35" t="str">
        <f t="shared" si="37"/>
        <v/>
      </c>
      <c r="AR83" s="35" t="str">
        <f t="shared" si="38"/>
        <v>%SITE_CLIENT%/?library_guid=FBB83D50-22A7-4B00-8C19-13E16800DF39</v>
      </c>
      <c r="AS83" s="35" t="str">
        <f t="shared" si="39"/>
        <v>Accès au travers du portail ENI</v>
      </c>
      <c r="AT83" s="35" t="str">
        <f t="shared" si="40"/>
        <v xml:space="preserve"> html </v>
      </c>
      <c r="AU83" s="35" t="str">
        <f t="shared" si="41"/>
        <v xml:space="preserve"> livre DHTML </v>
      </c>
      <c r="AV83" s="35" t="str">
        <f t="shared" si="42"/>
        <v xml:space="preserve"> livre Javascript </v>
      </c>
      <c r="AW83" s="35" t="str">
        <f t="shared" si="43"/>
        <v xml:space="preserve"> LNEI2CSS</v>
      </c>
      <c r="AX83" s="35" t="str">
        <f t="shared" si="44"/>
        <v xml:space="preserve"> web </v>
      </c>
      <c r="AY83" s="35" t="str">
        <f t="shared" si="45"/>
        <v xml:space="preserve">livre CSS </v>
      </c>
      <c r="AZ83" s="35" t="str">
        <f t="shared" si="46"/>
        <v/>
      </c>
      <c r="BA83" s="35" t="str">
        <f t="shared" si="47"/>
        <v/>
      </c>
      <c r="BB83" s="35" t="str">
        <f t="shared" si="48"/>
        <v/>
      </c>
      <c r="BC83" s="35" t="str">
        <f t="shared" si="49"/>
        <v/>
      </c>
      <c r="BD83" s="35" t="str">
        <f t="shared" si="50"/>
        <v/>
      </c>
      <c r="BE83" s="35" t="str">
        <f t="shared" si="51"/>
        <v/>
      </c>
      <c r="BF83" s="35" t="str">
        <f t="shared" si="52"/>
        <v/>
      </c>
      <c r="BG83" s="35" t="str">
        <f t="shared" si="53"/>
        <v/>
      </c>
      <c r="BH83" s="35" t="str">
        <f t="shared" si="54"/>
        <v/>
      </c>
      <c r="BI83" s="35" t="str">
        <f t="shared" si="55"/>
        <v/>
      </c>
      <c r="BJ83" s="35" t="str">
        <f t="shared" si="56"/>
        <v/>
      </c>
      <c r="BK83" s="35" t="str">
        <f t="shared" si="57"/>
        <v/>
      </c>
      <c r="BL83" s="35" t="str">
        <f t="shared" si="58"/>
        <v/>
      </c>
      <c r="BM83" s="35" t="str">
        <f t="shared" si="59"/>
        <v/>
      </c>
      <c r="BN83" s="35" t="str">
        <f t="shared" si="60"/>
        <v/>
      </c>
      <c r="BO83" s="35" t="str">
        <f t="shared" si="61"/>
        <v/>
      </c>
      <c r="BP83" s="35" t="str">
        <f t="shared" si="62"/>
        <v/>
      </c>
      <c r="BQ83" s="35" t="str">
        <f t="shared" si="63"/>
        <v/>
      </c>
      <c r="BR83" s="35" t="str">
        <f t="shared" si="64"/>
        <v/>
      </c>
      <c r="BS83" s="35" t="str">
        <f t="shared" si="65"/>
        <v/>
      </c>
      <c r="BT83" s="35" t="str">
        <f t="shared" si="66"/>
        <v/>
      </c>
      <c r="BU83" s="40" t="str">
        <f t="shared" si="67"/>
        <v/>
      </c>
      <c r="BV83" s="40" t="s">
        <v>116</v>
      </c>
      <c r="BW83" s="40" t="s">
        <v>116</v>
      </c>
      <c r="BX83" s="40" t="s">
        <v>116</v>
      </c>
      <c r="BY83" s="40" t="s">
        <v>116</v>
      </c>
      <c r="BZ83" s="40" t="s">
        <v>116</v>
      </c>
      <c r="CA83" s="40" t="s">
        <v>116</v>
      </c>
      <c r="CB83" s="40" t="s">
        <v>116</v>
      </c>
      <c r="CC83" s="40" t="s">
        <v>116</v>
      </c>
    </row>
    <row r="84" spans="1:81" ht="20.100000000000001" customHeight="1" x14ac:dyDescent="0.25">
      <c r="A84" s="52">
        <v>45231</v>
      </c>
      <c r="B84" s="35" t="s">
        <v>14422</v>
      </c>
      <c r="C84" s="33" t="s">
        <v>112</v>
      </c>
      <c r="D84" s="33">
        <v>20240120</v>
      </c>
      <c r="E84" s="35" t="s">
        <v>14423</v>
      </c>
      <c r="F84" s="35" t="str">
        <f t="shared" si="0"/>
        <v>Développez des Applications Internet Riches (RIA) en Java</v>
      </c>
      <c r="G84" s="35" t="str">
        <f t="shared" si="1"/>
        <v>Damien  PICARD</v>
      </c>
      <c r="H84" s="35" t="str">
        <f t="shared" si="2"/>
        <v/>
      </c>
      <c r="I84" s="35" t="str">
        <f t="shared" si="3"/>
        <v xml:space="preserve">PICARD, Damien </v>
      </c>
      <c r="J84" s="35" t="str">
        <f t="shared" si="4"/>
        <v/>
      </c>
      <c r="K84" s="35" t="str">
        <f t="shared" si="5"/>
        <v/>
      </c>
      <c r="L84" s="35" t="str">
        <f t="shared" si="6"/>
        <v/>
      </c>
      <c r="M84" s="35" t="str">
        <f t="shared" si="7"/>
        <v/>
      </c>
      <c r="N84" s="5" t="str">
        <f t="shared" si="8"/>
        <v>Edition du 1 October 2010</v>
      </c>
      <c r="O84" s="5" t="str">
        <f t="shared" si="9"/>
        <v>316 pages</v>
      </c>
      <c r="P84" s="35" t="str">
        <f t="shared" si="10"/>
        <v>Editions ENI</v>
      </c>
      <c r="Q84" s="6" t="str">
        <f t="shared" si="11"/>
        <v>fre</v>
      </c>
      <c r="R84" s="35" t="str">
        <f t="shared" si="12"/>
        <v>fre</v>
      </c>
      <c r="S84" s="35" t="str">
        <f t="shared" si="13"/>
        <v>fre</v>
      </c>
      <c r="T84" s="35" t="str">
        <f t="shared" si="14"/>
        <v>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v>
      </c>
      <c r="U84" s="35">
        <f t="shared" si="15"/>
        <v>9782746059825</v>
      </c>
      <c r="V84" s="35" t="str">
        <f t="shared" si="16"/>
        <v>Version Numérique</v>
      </c>
      <c r="W84" s="35">
        <f t="shared" si="17"/>
        <v>9782746058309</v>
      </c>
      <c r="X84" s="35" t="str">
        <f t="shared" si="18"/>
        <v>Version Imprimée</v>
      </c>
      <c r="Y84" s="35" t="str">
        <f t="shared" si="19"/>
        <v>St-Herblain</v>
      </c>
      <c r="Z84" s="35" t="str">
        <f t="shared" si="20"/>
        <v>Editions ENI</v>
      </c>
      <c r="AA84" s="35">
        <f t="shared" si="21"/>
        <v>2010</v>
      </c>
      <c r="AB84" s="35" t="str">
        <f t="shared" si="22"/>
        <v>Bibliothèque Numérique ENI (Service en ligne)</v>
      </c>
      <c r="AC84" s="35" t="str">
        <f t="shared" si="23"/>
        <v>EXPERT IT</v>
      </c>
      <c r="AD84" s="35" t="str">
        <f t="shared" si="24"/>
        <v>texte</v>
      </c>
      <c r="AE84" s="35" t="str">
        <f t="shared" si="25"/>
        <v>txt</v>
      </c>
      <c r="AF84" s="35" t="str">
        <f t="shared" si="26"/>
        <v>rdacontent/fre</v>
      </c>
      <c r="AG84" s="35" t="str">
        <f t="shared" si="27"/>
        <v>informatique</v>
      </c>
      <c r="AH84" s="35" t="str">
        <f t="shared" si="28"/>
        <v>c</v>
      </c>
      <c r="AI84" s="35" t="str">
        <f t="shared" si="29"/>
        <v>rdamedia/fre</v>
      </c>
      <c r="AJ84" s="35" t="str">
        <f t="shared" si="30"/>
        <v>ressource en ligne</v>
      </c>
      <c r="AK84" s="35" t="str">
        <f t="shared" si="31"/>
        <v>cr</v>
      </c>
      <c r="AL84" s="35" t="str">
        <f t="shared" si="32"/>
        <v>rdacarrier/fre</v>
      </c>
      <c r="AM84" s="35" t="str">
        <f t="shared" si="33"/>
        <v>m\\\\\o\\d\\\\\\\\</v>
      </c>
      <c r="AN84" s="35" t="str">
        <f t="shared" si="34"/>
        <v>cr\cn\\\\uuaua</v>
      </c>
      <c r="AO84" s="35" t="str">
        <f t="shared" si="35"/>
        <v>Accès restreint aux membres</v>
      </c>
      <c r="AP84" s="35" t="str">
        <f t="shared" si="36"/>
        <v>Source de la note de description : Version imprimée</v>
      </c>
      <c r="AQ84" s="35" t="str">
        <f t="shared" si="37"/>
        <v/>
      </c>
      <c r="AR84" s="35" t="str">
        <f t="shared" si="38"/>
        <v>%SITE_CLIENT%/?library_guid=A29E596D-CEE1-4142-9DEA-AA344DBCAF75</v>
      </c>
      <c r="AS84" s="35" t="str">
        <f t="shared" si="39"/>
        <v>Accès au travers du portail ENI</v>
      </c>
      <c r="AT84" s="35" t="str">
        <f t="shared" si="40"/>
        <v xml:space="preserve"> css </v>
      </c>
      <c r="AU84" s="35" t="str">
        <f t="shared" si="41"/>
        <v xml:space="preserve"> java </v>
      </c>
      <c r="AV84" s="35" t="str">
        <f t="shared" si="42"/>
        <v xml:space="preserve"> javascript </v>
      </c>
      <c r="AW84" s="35" t="str">
        <f t="shared" si="43"/>
        <v xml:space="preserve"> LNEI2GWT</v>
      </c>
      <c r="AX84" s="35" t="str">
        <f t="shared" si="44"/>
        <v xml:space="preserve"> mvc </v>
      </c>
      <c r="AY84" s="35" t="str">
        <f t="shared" si="45"/>
        <v xml:space="preserve"> ria </v>
      </c>
      <c r="AZ84" s="35" t="str">
        <f t="shared" si="46"/>
        <v xml:space="preserve"> xhtml </v>
      </c>
      <c r="BA84" s="35" t="str">
        <f t="shared" si="47"/>
        <v xml:space="preserve">livre gwt </v>
      </c>
      <c r="BB84" s="35" t="str">
        <f t="shared" si="48"/>
        <v/>
      </c>
      <c r="BC84" s="35" t="str">
        <f t="shared" si="49"/>
        <v/>
      </c>
      <c r="BD84" s="35" t="str">
        <f t="shared" si="50"/>
        <v/>
      </c>
      <c r="BE84" s="35" t="str">
        <f t="shared" si="51"/>
        <v/>
      </c>
      <c r="BF84" s="35" t="str">
        <f t="shared" si="52"/>
        <v/>
      </c>
      <c r="BG84" s="35" t="str">
        <f t="shared" si="53"/>
        <v/>
      </c>
      <c r="BH84" s="35" t="str">
        <f t="shared" si="54"/>
        <v/>
      </c>
      <c r="BI84" s="35" t="str">
        <f t="shared" si="55"/>
        <v/>
      </c>
      <c r="BJ84" s="35" t="str">
        <f t="shared" si="56"/>
        <v/>
      </c>
      <c r="BK84" s="35" t="str">
        <f t="shared" si="57"/>
        <v/>
      </c>
      <c r="BL84" s="35" t="str">
        <f t="shared" si="58"/>
        <v/>
      </c>
      <c r="BM84" s="35" t="str">
        <f t="shared" si="59"/>
        <v/>
      </c>
      <c r="BN84" s="35" t="str">
        <f t="shared" si="60"/>
        <v/>
      </c>
      <c r="BO84" s="35" t="str">
        <f t="shared" si="61"/>
        <v/>
      </c>
      <c r="BP84" s="35" t="str">
        <f t="shared" si="62"/>
        <v/>
      </c>
      <c r="BQ84" s="35" t="str">
        <f t="shared" si="63"/>
        <v/>
      </c>
      <c r="BR84" s="35" t="str">
        <f t="shared" si="64"/>
        <v/>
      </c>
      <c r="BS84" s="35" t="str">
        <f t="shared" si="65"/>
        <v/>
      </c>
      <c r="BT84" s="35" t="str">
        <f t="shared" si="66"/>
        <v/>
      </c>
      <c r="BU84" s="40" t="str">
        <f t="shared" si="67"/>
        <v/>
      </c>
      <c r="BV84" s="40" t="s">
        <v>116</v>
      </c>
      <c r="BW84" s="40" t="s">
        <v>116</v>
      </c>
      <c r="BX84" s="40" t="s">
        <v>116</v>
      </c>
      <c r="BY84" s="40" t="s">
        <v>116</v>
      </c>
      <c r="BZ84" s="40" t="s">
        <v>116</v>
      </c>
      <c r="CA84" s="40" t="s">
        <v>116</v>
      </c>
      <c r="CB84" s="40" t="s">
        <v>116</v>
      </c>
      <c r="CC84" s="40" t="s">
        <v>116</v>
      </c>
    </row>
    <row r="85" spans="1:81" ht="20.100000000000001" customHeight="1" x14ac:dyDescent="0.25">
      <c r="A85" s="52">
        <v>45231</v>
      </c>
      <c r="B85" s="35" t="s">
        <v>14424</v>
      </c>
      <c r="C85" s="33" t="s">
        <v>112</v>
      </c>
      <c r="D85" s="33">
        <v>20240120</v>
      </c>
      <c r="E85" s="35" t="s">
        <v>14425</v>
      </c>
      <c r="F85" s="35" t="str">
        <f t="shared" si="0"/>
        <v>Guide de référence pour l'administration système</v>
      </c>
      <c r="G85" s="35" t="str">
        <f t="shared" si="1"/>
        <v>Robin LEMESLE,Arnaud PETITJEAN</v>
      </c>
      <c r="H85" s="35" t="str">
        <f t="shared" si="2"/>
        <v/>
      </c>
      <c r="I85" s="35" t="str">
        <f t="shared" si="3"/>
        <v>LEMESLE, Robin</v>
      </c>
      <c r="J85" s="35" t="str">
        <f t="shared" si="4"/>
        <v>PETITJEAN, Arnaud</v>
      </c>
      <c r="K85" s="35" t="str">
        <f t="shared" si="5"/>
        <v/>
      </c>
      <c r="L85" s="35" t="str">
        <f t="shared" si="6"/>
        <v/>
      </c>
      <c r="M85" s="35" t="str">
        <f t="shared" si="7"/>
        <v/>
      </c>
      <c r="N85" s="5" t="str">
        <f t="shared" si="8"/>
        <v>Edition du 1 February 2010</v>
      </c>
      <c r="O85" s="5" t="str">
        <f t="shared" si="9"/>
        <v>673 pages</v>
      </c>
      <c r="P85" s="35" t="str">
        <f t="shared" si="10"/>
        <v>Editions ENI</v>
      </c>
      <c r="Q85" s="6" t="str">
        <f t="shared" si="11"/>
        <v>fre</v>
      </c>
      <c r="R85" s="35" t="str">
        <f t="shared" si="12"/>
        <v>fre</v>
      </c>
      <c r="S85" s="35" t="str">
        <f t="shared" si="13"/>
        <v>fre</v>
      </c>
      <c r="T85" s="35" t="str">
        <f t="shared" si="14"/>
        <v>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v>
      </c>
      <c r="U85" s="35">
        <f t="shared" si="15"/>
        <v>9782746054073</v>
      </c>
      <c r="V85" s="35" t="str">
        <f t="shared" si="16"/>
        <v>Version Numérique</v>
      </c>
      <c r="W85" s="35">
        <f t="shared" si="17"/>
        <v>9782746053427</v>
      </c>
      <c r="X85" s="35" t="str">
        <f t="shared" si="18"/>
        <v>Version Imprimée</v>
      </c>
      <c r="Y85" s="35" t="str">
        <f t="shared" si="19"/>
        <v>St-Herblain</v>
      </c>
      <c r="Z85" s="35" t="str">
        <f t="shared" si="20"/>
        <v>Editions ENI</v>
      </c>
      <c r="AA85" s="35">
        <f t="shared" si="21"/>
        <v>2010</v>
      </c>
      <c r="AB85" s="35" t="str">
        <f t="shared" si="22"/>
        <v>Bibliothèque Numérique ENI (Service en ligne)</v>
      </c>
      <c r="AC85" s="35" t="str">
        <f t="shared" si="23"/>
        <v>EXPERT IT</v>
      </c>
      <c r="AD85" s="35" t="str">
        <f t="shared" si="24"/>
        <v>texte</v>
      </c>
      <c r="AE85" s="35" t="str">
        <f t="shared" si="25"/>
        <v>txt</v>
      </c>
      <c r="AF85" s="35" t="str">
        <f t="shared" si="26"/>
        <v>rdacontent/fre</v>
      </c>
      <c r="AG85" s="35" t="str">
        <f t="shared" si="27"/>
        <v>informatique</v>
      </c>
      <c r="AH85" s="35" t="str">
        <f t="shared" si="28"/>
        <v>c</v>
      </c>
      <c r="AI85" s="35" t="str">
        <f t="shared" si="29"/>
        <v>rdamedia/fre</v>
      </c>
      <c r="AJ85" s="35" t="str">
        <f t="shared" si="30"/>
        <v>ressource en ligne</v>
      </c>
      <c r="AK85" s="35" t="str">
        <f t="shared" si="31"/>
        <v>cr</v>
      </c>
      <c r="AL85" s="35" t="str">
        <f t="shared" si="32"/>
        <v>rdacarrier/fre</v>
      </c>
      <c r="AM85" s="35" t="str">
        <f t="shared" si="33"/>
        <v>m\\\\\o\\d\\\\\\\\</v>
      </c>
      <c r="AN85" s="35" t="str">
        <f t="shared" si="34"/>
        <v>cr\cn\\\\uuaua</v>
      </c>
      <c r="AO85" s="35" t="str">
        <f t="shared" si="35"/>
        <v>Accès restreint aux membres</v>
      </c>
      <c r="AP85" s="35" t="str">
        <f t="shared" si="36"/>
        <v>Source de la note de description : Version imprimée</v>
      </c>
      <c r="AQ85" s="35" t="str">
        <f t="shared" si="37"/>
        <v/>
      </c>
      <c r="AR85" s="35" t="str">
        <f t="shared" si="38"/>
        <v>%SITE_CLIENT%/?library_guid=FAD724FD-62D1-423E-9BB7-6CE99C1B8F68</v>
      </c>
      <c r="AS85" s="35" t="str">
        <f t="shared" si="39"/>
        <v>Accès au travers du portail ENI</v>
      </c>
      <c r="AT85" s="35" t="str">
        <f t="shared" si="40"/>
        <v xml:space="preserve"> batch </v>
      </c>
      <c r="AU85" s="35" t="str">
        <f t="shared" si="41"/>
        <v xml:space="preserve"> livre script </v>
      </c>
      <c r="AV85" s="35" t="str">
        <f t="shared" si="42"/>
        <v xml:space="preserve"> livre Windows Powershell </v>
      </c>
      <c r="AW85" s="35" t="str">
        <f t="shared" si="43"/>
        <v xml:space="preserve"> LNEI2POW</v>
      </c>
      <c r="AX85" s="35" t="str">
        <f t="shared" si="44"/>
        <v xml:space="preserve"> Microsoft </v>
      </c>
      <c r="AY85" s="35" t="str">
        <f t="shared" si="45"/>
        <v xml:space="preserve"> monad </v>
      </c>
      <c r="AZ85" s="35" t="str">
        <f t="shared" si="46"/>
        <v xml:space="preserve"> powershel </v>
      </c>
      <c r="BA85" s="35" t="str">
        <f t="shared" si="47"/>
        <v xml:space="preserve"> R2 </v>
      </c>
      <c r="BB85" s="35" t="str">
        <f t="shared" si="48"/>
        <v xml:space="preserve"> scripting </v>
      </c>
      <c r="BC85" s="35" t="str">
        <f t="shared" si="49"/>
        <v xml:space="preserve">livre PowerShell </v>
      </c>
      <c r="BD85" s="35" t="str">
        <f t="shared" si="50"/>
        <v/>
      </c>
      <c r="BE85" s="35" t="str">
        <f t="shared" si="51"/>
        <v/>
      </c>
      <c r="BF85" s="35" t="str">
        <f t="shared" si="52"/>
        <v/>
      </c>
      <c r="BG85" s="35" t="str">
        <f t="shared" si="53"/>
        <v/>
      </c>
      <c r="BH85" s="35" t="str">
        <f t="shared" si="54"/>
        <v/>
      </c>
      <c r="BI85" s="35" t="str">
        <f t="shared" si="55"/>
        <v/>
      </c>
      <c r="BJ85" s="35" t="str">
        <f t="shared" si="56"/>
        <v/>
      </c>
      <c r="BK85" s="35" t="str">
        <f t="shared" si="57"/>
        <v/>
      </c>
      <c r="BL85" s="35" t="str">
        <f t="shared" si="58"/>
        <v/>
      </c>
      <c r="BM85" s="35" t="str">
        <f t="shared" si="59"/>
        <v/>
      </c>
      <c r="BN85" s="35" t="str">
        <f t="shared" si="60"/>
        <v/>
      </c>
      <c r="BO85" s="35" t="str">
        <f t="shared" si="61"/>
        <v/>
      </c>
      <c r="BP85" s="35" t="str">
        <f t="shared" si="62"/>
        <v/>
      </c>
      <c r="BQ85" s="35" t="str">
        <f t="shared" si="63"/>
        <v/>
      </c>
      <c r="BR85" s="35" t="str">
        <f t="shared" si="64"/>
        <v/>
      </c>
      <c r="BS85" s="35" t="str">
        <f t="shared" si="65"/>
        <v/>
      </c>
      <c r="BT85" s="35" t="str">
        <f t="shared" si="66"/>
        <v/>
      </c>
      <c r="BU85" s="40" t="str">
        <f t="shared" si="67"/>
        <v/>
      </c>
      <c r="BV85" s="40" t="s">
        <v>116</v>
      </c>
      <c r="BW85" s="40" t="s">
        <v>116</v>
      </c>
      <c r="BX85" s="40" t="s">
        <v>116</v>
      </c>
      <c r="BY85" s="40" t="s">
        <v>116</v>
      </c>
      <c r="BZ85" s="40" t="s">
        <v>116</v>
      </c>
      <c r="CA85" s="40" t="s">
        <v>116</v>
      </c>
      <c r="CB85" s="40" t="s">
        <v>116</v>
      </c>
      <c r="CC85" s="40" t="s">
        <v>116</v>
      </c>
    </row>
    <row r="86" spans="1:81" ht="20.100000000000001" customHeight="1" x14ac:dyDescent="0.25">
      <c r="A86" s="52">
        <v>45231</v>
      </c>
      <c r="B86" s="35" t="s">
        <v>14426</v>
      </c>
      <c r="C86" s="33" t="s">
        <v>112</v>
      </c>
      <c r="D86" s="33">
        <v>20240120</v>
      </c>
      <c r="E86" s="35" t="s">
        <v>14427</v>
      </c>
      <c r="F86" s="35" t="str">
        <f t="shared" si="0"/>
        <v>Le framework de développement d'applications Java EE</v>
      </c>
      <c r="G86" s="35" t="str">
        <f t="shared" si="1"/>
        <v>Jérôme LAFOSSE</v>
      </c>
      <c r="H86" s="35" t="str">
        <f t="shared" si="2"/>
        <v/>
      </c>
      <c r="I86" s="35" t="str">
        <f t="shared" si="3"/>
        <v>LAFOSSE, Jérôme</v>
      </c>
      <c r="J86" s="35" t="str">
        <f t="shared" si="4"/>
        <v/>
      </c>
      <c r="K86" s="35" t="str">
        <f t="shared" si="5"/>
        <v/>
      </c>
      <c r="L86" s="35" t="str">
        <f t="shared" si="6"/>
        <v/>
      </c>
      <c r="M86" s="35" t="str">
        <f t="shared" si="7"/>
        <v/>
      </c>
      <c r="N86" s="5" t="str">
        <f t="shared" si="8"/>
        <v>Edition du 1 September 2009</v>
      </c>
      <c r="O86" s="5" t="str">
        <f t="shared" si="9"/>
        <v>480 pages</v>
      </c>
      <c r="P86" s="35" t="str">
        <f t="shared" si="10"/>
        <v>Editions ENI</v>
      </c>
      <c r="Q86" s="6" t="str">
        <f t="shared" si="11"/>
        <v>fre</v>
      </c>
      <c r="R86" s="35" t="str">
        <f t="shared" si="12"/>
        <v>fre</v>
      </c>
      <c r="S86" s="35" t="str">
        <f t="shared" si="13"/>
        <v>fre</v>
      </c>
      <c r="T86" s="35" t="str">
        <f t="shared" si="14"/>
        <v>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v>
      </c>
      <c r="U86" s="35">
        <f t="shared" si="15"/>
        <v>9782746052062</v>
      </c>
      <c r="V86" s="35" t="str">
        <f t="shared" si="16"/>
        <v>Version Numérique</v>
      </c>
      <c r="W86" s="35">
        <f t="shared" si="17"/>
        <v>9782746050549</v>
      </c>
      <c r="X86" s="35" t="str">
        <f t="shared" si="18"/>
        <v>Version Imprimée</v>
      </c>
      <c r="Y86" s="35" t="str">
        <f t="shared" si="19"/>
        <v>St-Herblain</v>
      </c>
      <c r="Z86" s="35" t="str">
        <f t="shared" si="20"/>
        <v>Editions ENI</v>
      </c>
      <c r="AA86" s="35">
        <f t="shared" si="21"/>
        <v>2009</v>
      </c>
      <c r="AB86" s="35" t="str">
        <f t="shared" si="22"/>
        <v>Bibliothèque Numérique ENI (Service en ligne)</v>
      </c>
      <c r="AC86" s="35" t="str">
        <f t="shared" si="23"/>
        <v>EXPERT IT</v>
      </c>
      <c r="AD86" s="35" t="str">
        <f t="shared" si="24"/>
        <v>texte</v>
      </c>
      <c r="AE86" s="35" t="str">
        <f t="shared" si="25"/>
        <v>txt</v>
      </c>
      <c r="AF86" s="35" t="str">
        <f t="shared" si="26"/>
        <v>rdacontent/fre</v>
      </c>
      <c r="AG86" s="35" t="str">
        <f t="shared" si="27"/>
        <v>informatique</v>
      </c>
      <c r="AH86" s="35" t="str">
        <f t="shared" si="28"/>
        <v>c</v>
      </c>
      <c r="AI86" s="35" t="str">
        <f t="shared" si="29"/>
        <v>rdamedia/fre</v>
      </c>
      <c r="AJ86" s="35" t="str">
        <f t="shared" si="30"/>
        <v>ressource en ligne</v>
      </c>
      <c r="AK86" s="35" t="str">
        <f t="shared" si="31"/>
        <v>cr</v>
      </c>
      <c r="AL86" s="35" t="str">
        <f t="shared" si="32"/>
        <v>rdacarrier/fre</v>
      </c>
      <c r="AM86" s="35" t="str">
        <f t="shared" si="33"/>
        <v>m\\\\\o\\d\\\\\\\\</v>
      </c>
      <c r="AN86" s="35" t="str">
        <f t="shared" si="34"/>
        <v>cr\cn\\\\uuaua</v>
      </c>
      <c r="AO86" s="35" t="str">
        <f t="shared" si="35"/>
        <v>Accès restreint aux membres</v>
      </c>
      <c r="AP86" s="35" t="str">
        <f t="shared" si="36"/>
        <v>Source de la note de description : Version imprimée</v>
      </c>
      <c r="AQ86" s="35" t="str">
        <f t="shared" si="37"/>
        <v/>
      </c>
      <c r="AR86" s="35" t="str">
        <f t="shared" si="38"/>
        <v>%SITE_CLIENT%/?library_guid=D0739374-7D73-46F2-8B8B-ED5575761698</v>
      </c>
      <c r="AS86" s="35" t="str">
        <f t="shared" si="39"/>
        <v>Accès au travers du portail ENI</v>
      </c>
      <c r="AT86" s="35" t="str">
        <f t="shared" si="40"/>
        <v xml:space="preserve"> framework </v>
      </c>
      <c r="AU86" s="35" t="str">
        <f t="shared" si="41"/>
        <v xml:space="preserve"> J2E </v>
      </c>
      <c r="AV86" s="35" t="str">
        <f t="shared" si="42"/>
        <v xml:space="preserve"> JEE </v>
      </c>
      <c r="AW86" s="35" t="str">
        <f t="shared" si="43"/>
        <v xml:space="preserve"> livre java </v>
      </c>
      <c r="AX86" s="35" t="str">
        <f t="shared" si="44"/>
        <v xml:space="preserve"> LNEI2STRU</v>
      </c>
      <c r="AY86" s="35" t="str">
        <f t="shared" si="45"/>
        <v xml:space="preserve"> MVC </v>
      </c>
      <c r="AZ86" s="35" t="str">
        <f t="shared" si="46"/>
        <v xml:space="preserve"> ognl </v>
      </c>
      <c r="BA86" s="35" t="str">
        <f t="shared" si="47"/>
        <v xml:space="preserve"> struts2 </v>
      </c>
      <c r="BB86" s="35" t="str">
        <f t="shared" si="48"/>
        <v xml:space="preserve"> sturts </v>
      </c>
      <c r="BC86" s="35" t="str">
        <f t="shared" si="49"/>
        <v xml:space="preserve"> stuts </v>
      </c>
      <c r="BD86" s="35" t="str">
        <f t="shared" si="50"/>
        <v xml:space="preserve"> xslt </v>
      </c>
      <c r="BE86" s="35" t="str">
        <f t="shared" si="51"/>
        <v xml:space="preserve">livre struts </v>
      </c>
      <c r="BF86" s="35" t="str">
        <f t="shared" si="52"/>
        <v/>
      </c>
      <c r="BG86" s="35" t="str">
        <f t="shared" si="53"/>
        <v/>
      </c>
      <c r="BH86" s="35" t="str">
        <f t="shared" si="54"/>
        <v/>
      </c>
      <c r="BI86" s="35" t="str">
        <f t="shared" si="55"/>
        <v/>
      </c>
      <c r="BJ86" s="35" t="str">
        <f t="shared" si="56"/>
        <v/>
      </c>
      <c r="BK86" s="35" t="str">
        <f t="shared" si="57"/>
        <v/>
      </c>
      <c r="BL86" s="35" t="str">
        <f t="shared" si="58"/>
        <v/>
      </c>
      <c r="BM86" s="35" t="str">
        <f t="shared" si="59"/>
        <v/>
      </c>
      <c r="BN86" s="35" t="str">
        <f t="shared" si="60"/>
        <v/>
      </c>
      <c r="BO86" s="35" t="str">
        <f t="shared" si="61"/>
        <v/>
      </c>
      <c r="BP86" s="35" t="str">
        <f t="shared" si="62"/>
        <v/>
      </c>
      <c r="BQ86" s="35" t="str">
        <f t="shared" si="63"/>
        <v/>
      </c>
      <c r="BR86" s="35" t="str">
        <f t="shared" si="64"/>
        <v/>
      </c>
      <c r="BS86" s="35" t="str">
        <f t="shared" si="65"/>
        <v/>
      </c>
      <c r="BT86" s="35" t="str">
        <f t="shared" si="66"/>
        <v/>
      </c>
      <c r="BU86" s="40" t="str">
        <f t="shared" si="67"/>
        <v/>
      </c>
      <c r="BV86" s="40" t="s">
        <v>116</v>
      </c>
      <c r="BW86" s="40" t="s">
        <v>116</v>
      </c>
      <c r="BX86" s="40" t="s">
        <v>116</v>
      </c>
      <c r="BY86" s="40" t="s">
        <v>116</v>
      </c>
      <c r="BZ86" s="40" t="s">
        <v>116</v>
      </c>
      <c r="CA86" s="40" t="s">
        <v>116</v>
      </c>
      <c r="CB86" s="40" t="s">
        <v>116</v>
      </c>
      <c r="CC86" s="40" t="s">
        <v>116</v>
      </c>
    </row>
    <row r="87" spans="1:81" ht="20.100000000000001" customHeight="1" x14ac:dyDescent="0.25">
      <c r="A87" s="52">
        <v>45231</v>
      </c>
      <c r="B87" s="35" t="s">
        <v>14428</v>
      </c>
      <c r="C87" s="33" t="s">
        <v>112</v>
      </c>
      <c r="D87" s="33">
        <v>20240120</v>
      </c>
      <c r="E87" s="35" t="s">
        <v>14429</v>
      </c>
      <c r="F87" s="35" t="str">
        <f t="shared" si="0"/>
        <v>La téléphonie IP d'entreprise [2ième édition]</v>
      </c>
      <c r="G87" s="35" t="str">
        <f t="shared" si="1"/>
        <v>Sébastien Déon</v>
      </c>
      <c r="H87" s="35" t="str">
        <f t="shared" si="2"/>
        <v/>
      </c>
      <c r="I87" s="35" t="str">
        <f t="shared" si="3"/>
        <v>Déon, Sébastien</v>
      </c>
      <c r="J87" s="35" t="str">
        <f t="shared" si="4"/>
        <v/>
      </c>
      <c r="K87" s="35" t="str">
        <f t="shared" si="5"/>
        <v/>
      </c>
      <c r="L87" s="35" t="str">
        <f t="shared" si="6"/>
        <v/>
      </c>
      <c r="M87" s="35" t="str">
        <f t="shared" si="7"/>
        <v/>
      </c>
      <c r="N87" s="5" t="str">
        <f t="shared" si="8"/>
        <v>Edition du 1 October 2010</v>
      </c>
      <c r="O87" s="5" t="str">
        <f t="shared" si="9"/>
        <v>421 pages</v>
      </c>
      <c r="P87" s="35" t="str">
        <f t="shared" si="10"/>
        <v>Editions ENI</v>
      </c>
      <c r="Q87" s="6" t="str">
        <f t="shared" si="11"/>
        <v>fre</v>
      </c>
      <c r="R87" s="35" t="str">
        <f t="shared" si="12"/>
        <v>fre</v>
      </c>
      <c r="S87" s="35" t="str">
        <f t="shared" si="13"/>
        <v>fre</v>
      </c>
      <c r="T87" s="35" t="str">
        <f t="shared" si="14"/>
        <v>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v>
      </c>
      <c r="U87" s="35">
        <f t="shared" si="15"/>
        <v>9782746059696</v>
      </c>
      <c r="V87" s="35" t="str">
        <f t="shared" si="16"/>
        <v>Version Numérique</v>
      </c>
      <c r="W87" s="35">
        <f t="shared" si="17"/>
        <v>9782746058064</v>
      </c>
      <c r="X87" s="35" t="str">
        <f t="shared" si="18"/>
        <v>Version Imprimée</v>
      </c>
      <c r="Y87" s="35" t="str">
        <f t="shared" si="19"/>
        <v>St-Herblain</v>
      </c>
      <c r="Z87" s="35" t="str">
        <f t="shared" si="20"/>
        <v>Editions ENI</v>
      </c>
      <c r="AA87" s="35">
        <f t="shared" si="21"/>
        <v>2010</v>
      </c>
      <c r="AB87" s="35" t="str">
        <f t="shared" si="22"/>
        <v>Bibliothèque Numérique ENI (Service en ligne)</v>
      </c>
      <c r="AC87" s="35" t="str">
        <f t="shared" si="23"/>
        <v>EXPERT IT</v>
      </c>
      <c r="AD87" s="35" t="str">
        <f t="shared" si="24"/>
        <v>texte</v>
      </c>
      <c r="AE87" s="35" t="str">
        <f t="shared" si="25"/>
        <v>txt</v>
      </c>
      <c r="AF87" s="35" t="str">
        <f t="shared" si="26"/>
        <v>rdacontent/fre</v>
      </c>
      <c r="AG87" s="35" t="str">
        <f t="shared" si="27"/>
        <v>informatique</v>
      </c>
      <c r="AH87" s="35" t="str">
        <f t="shared" si="28"/>
        <v>c</v>
      </c>
      <c r="AI87" s="35" t="str">
        <f t="shared" si="29"/>
        <v>rdamedia/fre</v>
      </c>
      <c r="AJ87" s="35" t="str">
        <f t="shared" si="30"/>
        <v>ressource en ligne</v>
      </c>
      <c r="AK87" s="35" t="str">
        <f t="shared" si="31"/>
        <v>cr</v>
      </c>
      <c r="AL87" s="35" t="str">
        <f t="shared" si="32"/>
        <v>rdacarrier/fre</v>
      </c>
      <c r="AM87" s="35" t="str">
        <f t="shared" si="33"/>
        <v>m\\\\\o\\d\\\\\\\\</v>
      </c>
      <c r="AN87" s="35" t="str">
        <f t="shared" si="34"/>
        <v>cr\cn\\\\uuaua</v>
      </c>
      <c r="AO87" s="35" t="str">
        <f t="shared" si="35"/>
        <v>Accès restreint aux membres</v>
      </c>
      <c r="AP87" s="35" t="str">
        <f t="shared" si="36"/>
        <v>Source de la note de description : Version imprimée</v>
      </c>
      <c r="AQ87" s="35" t="str">
        <f t="shared" si="37"/>
        <v/>
      </c>
      <c r="AR87" s="35" t="str">
        <f t="shared" si="38"/>
        <v>%SITE_CLIENT%/?library_guid=014D2AFF-A5D5-4D6A-8401-A0775D1F72BC</v>
      </c>
      <c r="AS87" s="35" t="str">
        <f t="shared" si="39"/>
        <v>Accès au travers du portail ENI</v>
      </c>
      <c r="AT87" s="35" t="str">
        <f t="shared" si="40"/>
        <v xml:space="preserve"> autocom </v>
      </c>
      <c r="AU87" s="35" t="str">
        <f t="shared" si="41"/>
        <v xml:space="preserve"> livre toip </v>
      </c>
      <c r="AV87" s="35" t="str">
        <f t="shared" si="42"/>
        <v xml:space="preserve"> livre voip </v>
      </c>
      <c r="AW87" s="35" t="str">
        <f t="shared" si="43"/>
        <v xml:space="preserve"> LNEI2VOIP</v>
      </c>
      <c r="AX87" s="35" t="str">
        <f t="shared" si="44"/>
        <v xml:space="preserve"> PABX </v>
      </c>
      <c r="AY87" s="35" t="str">
        <f t="shared" si="45"/>
        <v xml:space="preserve"> Téléphonie sur IP </v>
      </c>
      <c r="AZ87" s="35" t="str">
        <f t="shared" si="46"/>
        <v xml:space="preserve"> Voix sur IP </v>
      </c>
      <c r="BA87" s="35" t="str">
        <f t="shared" si="47"/>
        <v xml:space="preserve">livre asterisk </v>
      </c>
      <c r="BB87" s="35" t="str">
        <f t="shared" si="48"/>
        <v/>
      </c>
      <c r="BC87" s="35" t="str">
        <f t="shared" si="49"/>
        <v/>
      </c>
      <c r="BD87" s="35" t="str">
        <f t="shared" si="50"/>
        <v/>
      </c>
      <c r="BE87" s="35" t="str">
        <f t="shared" si="51"/>
        <v/>
      </c>
      <c r="BF87" s="35" t="str">
        <f t="shared" si="52"/>
        <v/>
      </c>
      <c r="BG87" s="35" t="str">
        <f t="shared" si="53"/>
        <v/>
      </c>
      <c r="BH87" s="35" t="str">
        <f t="shared" si="54"/>
        <v/>
      </c>
      <c r="BI87" s="35" t="str">
        <f t="shared" si="55"/>
        <v/>
      </c>
      <c r="BJ87" s="35" t="str">
        <f t="shared" si="56"/>
        <v/>
      </c>
      <c r="BK87" s="35" t="str">
        <f t="shared" si="57"/>
        <v/>
      </c>
      <c r="BL87" s="35" t="str">
        <f t="shared" si="58"/>
        <v/>
      </c>
      <c r="BM87" s="35" t="str">
        <f t="shared" si="59"/>
        <v/>
      </c>
      <c r="BN87" s="35" t="str">
        <f t="shared" si="60"/>
        <v/>
      </c>
      <c r="BO87" s="35" t="str">
        <f t="shared" si="61"/>
        <v/>
      </c>
      <c r="BP87" s="35" t="str">
        <f t="shared" si="62"/>
        <v/>
      </c>
      <c r="BQ87" s="35" t="str">
        <f t="shared" si="63"/>
        <v/>
      </c>
      <c r="BR87" s="35" t="str">
        <f t="shared" si="64"/>
        <v/>
      </c>
      <c r="BS87" s="35" t="str">
        <f t="shared" si="65"/>
        <v/>
      </c>
      <c r="BT87" s="35" t="str">
        <f t="shared" si="66"/>
        <v/>
      </c>
      <c r="BU87" s="40" t="str">
        <f t="shared" si="67"/>
        <v/>
      </c>
      <c r="BV87" s="40" t="s">
        <v>116</v>
      </c>
      <c r="BW87" s="40" t="s">
        <v>116</v>
      </c>
      <c r="BX87" s="40" t="s">
        <v>116</v>
      </c>
      <c r="BY87" s="40" t="s">
        <v>116</v>
      </c>
      <c r="BZ87" s="40" t="s">
        <v>116</v>
      </c>
      <c r="CA87" s="40" t="s">
        <v>116</v>
      </c>
      <c r="CB87" s="40" t="s">
        <v>116</v>
      </c>
      <c r="CC87" s="40" t="s">
        <v>116</v>
      </c>
    </row>
    <row r="88" spans="1:81" ht="20.100000000000001" customHeight="1" x14ac:dyDescent="0.25">
      <c r="A88" s="52">
        <v>45231</v>
      </c>
      <c r="B88" s="35" t="s">
        <v>14430</v>
      </c>
      <c r="C88" s="33" t="s">
        <v>112</v>
      </c>
      <c r="D88" s="33">
        <v>20240120</v>
      </c>
      <c r="E88" s="35" t="s">
        <v>14431</v>
      </c>
      <c r="F88" s="35" t="str">
        <f t="shared" si="0"/>
        <v>Accès aux données avec Visual Studio 2008</v>
      </c>
      <c r="G88" s="35" t="str">
        <f t="shared" si="1"/>
        <v>Brice-Arnaud GUÉRIN</v>
      </c>
      <c r="H88" s="35" t="str">
        <f t="shared" si="2"/>
        <v/>
      </c>
      <c r="I88" s="35" t="str">
        <f t="shared" si="3"/>
        <v>GUÉRIN, Brice-Arnaud</v>
      </c>
      <c r="J88" s="35" t="str">
        <f t="shared" si="4"/>
        <v/>
      </c>
      <c r="K88" s="35" t="str">
        <f t="shared" si="5"/>
        <v/>
      </c>
      <c r="L88" s="35" t="str">
        <f t="shared" si="6"/>
        <v/>
      </c>
      <c r="M88" s="35" t="str">
        <f t="shared" si="7"/>
        <v/>
      </c>
      <c r="N88" s="5" t="str">
        <f t="shared" si="8"/>
        <v>Edition du 1 July 2008</v>
      </c>
      <c r="O88" s="5" t="str">
        <f t="shared" si="9"/>
        <v>258 pages</v>
      </c>
      <c r="P88" s="35" t="str">
        <f t="shared" si="10"/>
        <v>Editions ENI</v>
      </c>
      <c r="Q88" s="6" t="str">
        <f t="shared" si="11"/>
        <v>fre</v>
      </c>
      <c r="R88" s="35" t="str">
        <f t="shared" si="12"/>
        <v>fre</v>
      </c>
      <c r="S88" s="35" t="str">
        <f t="shared" si="13"/>
        <v>fre</v>
      </c>
      <c r="T88" s="35" t="str">
        <f t="shared" si="14"/>
        <v>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v>
      </c>
      <c r="U88" s="35">
        <f t="shared" si="15"/>
        <v>9782746044401</v>
      </c>
      <c r="V88" s="35" t="str">
        <f t="shared" si="16"/>
        <v>Version Numérique</v>
      </c>
      <c r="W88" s="35">
        <f t="shared" si="17"/>
        <v>9782746042711</v>
      </c>
      <c r="X88" s="35" t="str">
        <f t="shared" si="18"/>
        <v>Version Imprimée</v>
      </c>
      <c r="Y88" s="35" t="str">
        <f t="shared" si="19"/>
        <v>St-Herblain</v>
      </c>
      <c r="Z88" s="35" t="str">
        <f t="shared" si="20"/>
        <v>Editions ENI</v>
      </c>
      <c r="AA88" s="35">
        <f t="shared" si="21"/>
        <v>2008</v>
      </c>
      <c r="AB88" s="35" t="str">
        <f t="shared" si="22"/>
        <v>Bibliothèque Numérique ENI (Service en ligne)</v>
      </c>
      <c r="AC88" s="35" t="str">
        <f t="shared" si="23"/>
        <v>EXPERT IT</v>
      </c>
      <c r="AD88" s="35" t="str">
        <f t="shared" si="24"/>
        <v>texte</v>
      </c>
      <c r="AE88" s="35" t="str">
        <f t="shared" si="25"/>
        <v>txt</v>
      </c>
      <c r="AF88" s="35" t="str">
        <f t="shared" si="26"/>
        <v>rdacontent/fre</v>
      </c>
      <c r="AG88" s="35" t="str">
        <f t="shared" si="27"/>
        <v>informatique</v>
      </c>
      <c r="AH88" s="35" t="str">
        <f t="shared" si="28"/>
        <v>c</v>
      </c>
      <c r="AI88" s="35" t="str">
        <f t="shared" si="29"/>
        <v>rdamedia/fre</v>
      </c>
      <c r="AJ88" s="35" t="str">
        <f t="shared" si="30"/>
        <v>ressource en ligne</v>
      </c>
      <c r="AK88" s="35" t="str">
        <f t="shared" si="31"/>
        <v>cr</v>
      </c>
      <c r="AL88" s="35" t="str">
        <f t="shared" si="32"/>
        <v>rdacarrier/fre</v>
      </c>
      <c r="AM88" s="35" t="str">
        <f t="shared" si="33"/>
        <v>m\\\\\o\\d\\\\\\\\</v>
      </c>
      <c r="AN88" s="35" t="str">
        <f t="shared" si="34"/>
        <v>cr\cn\\\\uuaua</v>
      </c>
      <c r="AO88" s="35" t="str">
        <f t="shared" si="35"/>
        <v>Accès restreint aux membres</v>
      </c>
      <c r="AP88" s="35" t="str">
        <f t="shared" si="36"/>
        <v>Source de la note de description : Version imprimée</v>
      </c>
      <c r="AQ88" s="35" t="str">
        <f t="shared" si="37"/>
        <v/>
      </c>
      <c r="AR88" s="35" t="str">
        <f t="shared" si="38"/>
        <v>%SITE_CLIENT%/?library_guid=C9A7BBE6-28AD-440D-9277-9EBAF98B4DBB</v>
      </c>
      <c r="AS88" s="35" t="str">
        <f t="shared" si="39"/>
        <v>Accès au travers du portail ENI</v>
      </c>
      <c r="AT88" s="35" t="str">
        <f t="shared" si="40"/>
        <v xml:space="preserve"> .net </v>
      </c>
      <c r="AU88" s="35" t="str">
        <f t="shared" si="41"/>
        <v xml:space="preserve"> accès aux données </v>
      </c>
      <c r="AV88" s="35" t="str">
        <f t="shared" si="42"/>
        <v xml:space="preserve"> développement </v>
      </c>
      <c r="AW88" s="35" t="str">
        <f t="shared" si="43"/>
        <v xml:space="preserve"> e</v>
      </c>
      <c r="AX88" s="35" t="str">
        <f t="shared" si="44"/>
        <v xml:space="preserve"> ebook </v>
      </c>
      <c r="AY88" s="35" t="str">
        <f t="shared" si="45"/>
        <v xml:space="preserve"> langage </v>
      </c>
      <c r="AZ88" s="35" t="str">
        <f t="shared" si="46"/>
        <v xml:space="preserve"> link </v>
      </c>
      <c r="BA88" s="35" t="str">
        <f t="shared" si="47"/>
        <v xml:space="preserve"> livre ADO.NET </v>
      </c>
      <c r="BB88" s="35" t="str">
        <f t="shared" si="48"/>
        <v xml:space="preserve"> livre électronique </v>
      </c>
      <c r="BC88" s="35" t="str">
        <f t="shared" si="49"/>
        <v xml:space="preserve"> livre link </v>
      </c>
      <c r="BD88" s="35" t="str">
        <f t="shared" si="50"/>
        <v xml:space="preserve"> livre linq </v>
      </c>
      <c r="BE88" s="35" t="str">
        <f t="shared" si="51"/>
        <v xml:space="preserve"> livre numérique </v>
      </c>
      <c r="BF88" s="35" t="str">
        <f t="shared" si="52"/>
        <v xml:space="preserve"> livres électroniques </v>
      </c>
      <c r="BG88" s="35" t="str">
        <f t="shared" si="53"/>
        <v xml:space="preserve"> livres numériques </v>
      </c>
      <c r="BH88" s="35" t="str">
        <f t="shared" si="54"/>
        <v xml:space="preserve"> LNEI3.5ADOL</v>
      </c>
      <c r="BI88" s="35" t="str">
        <f t="shared" si="55"/>
        <v xml:space="preserve"> net </v>
      </c>
      <c r="BJ88" s="35" t="str">
        <f t="shared" si="56"/>
        <v xml:space="preserve"> visual studio </v>
      </c>
      <c r="BK88" s="35" t="str">
        <f t="shared" si="57"/>
        <v xml:space="preserve"> xml </v>
      </c>
      <c r="BL88" s="35" t="str">
        <f t="shared" si="58"/>
        <v xml:space="preserve">book </v>
      </c>
      <c r="BM88" s="35" t="str">
        <f t="shared" si="59"/>
        <v xml:space="preserve">livre ADO </v>
      </c>
      <c r="BN88" s="35" t="str">
        <f t="shared" si="60"/>
        <v/>
      </c>
      <c r="BO88" s="35" t="str">
        <f t="shared" si="61"/>
        <v/>
      </c>
      <c r="BP88" s="35" t="str">
        <f t="shared" si="62"/>
        <v/>
      </c>
      <c r="BQ88" s="35" t="str">
        <f t="shared" si="63"/>
        <v/>
      </c>
      <c r="BR88" s="35" t="str">
        <f t="shared" si="64"/>
        <v/>
      </c>
      <c r="BS88" s="35" t="str">
        <f t="shared" si="65"/>
        <v/>
      </c>
      <c r="BT88" s="35" t="str">
        <f t="shared" si="66"/>
        <v/>
      </c>
      <c r="BU88" s="40" t="str">
        <f t="shared" si="67"/>
        <v/>
      </c>
      <c r="BV88" s="40" t="s">
        <v>116</v>
      </c>
      <c r="BW88" s="40" t="s">
        <v>116</v>
      </c>
      <c r="BX88" s="40" t="s">
        <v>116</v>
      </c>
      <c r="BY88" s="40" t="s">
        <v>116</v>
      </c>
      <c r="BZ88" s="40" t="s">
        <v>116</v>
      </c>
      <c r="CA88" s="40" t="s">
        <v>116</v>
      </c>
      <c r="CB88" s="40" t="s">
        <v>116</v>
      </c>
      <c r="CC88" s="40" t="s">
        <v>116</v>
      </c>
    </row>
    <row r="89" spans="1:81" ht="20.100000000000001" customHeight="1" x14ac:dyDescent="0.25">
      <c r="A89" s="52">
        <v>45231</v>
      </c>
      <c r="B89" s="35" t="s">
        <v>14432</v>
      </c>
      <c r="C89" s="33" t="s">
        <v>112</v>
      </c>
      <c r="D89" s="33">
        <v>20240120</v>
      </c>
      <c r="E89" s="35" t="s">
        <v>14433</v>
      </c>
      <c r="F89" s="35" t="str">
        <f t="shared" si="0"/>
        <v>Installation et administration</v>
      </c>
      <c r="G89" s="35" t="str">
        <f t="shared" si="1"/>
        <v>Jim DI CAMILLO,Maël LANOE,Bernard TIMBAL DUCLAUX de MARTIN</v>
      </c>
      <c r="H89" s="35" t="str">
        <f t="shared" si="2"/>
        <v/>
      </c>
      <c r="I89" s="35" t="str">
        <f t="shared" si="3"/>
        <v>DI CAMILLO, Jim</v>
      </c>
      <c r="J89" s="35" t="str">
        <f t="shared" si="4"/>
        <v>LANOE, Maël</v>
      </c>
      <c r="K89" s="35" t="str">
        <f t="shared" si="5"/>
        <v>TIMBAL DUCLAUX de MARTIN, Bernard</v>
      </c>
      <c r="L89" s="35" t="str">
        <f t="shared" si="6"/>
        <v/>
      </c>
      <c r="M89" s="35" t="str">
        <f t="shared" si="7"/>
        <v/>
      </c>
      <c r="N89" s="5" t="str">
        <f t="shared" si="8"/>
        <v>Edition du 1 August 2010</v>
      </c>
      <c r="O89" s="5" t="str">
        <f t="shared" si="9"/>
        <v>619 pages</v>
      </c>
      <c r="P89" s="35" t="str">
        <f t="shared" si="10"/>
        <v>Editions ENI</v>
      </c>
      <c r="Q89" s="6" t="str">
        <f t="shared" si="11"/>
        <v>fre</v>
      </c>
      <c r="R89" s="35" t="str">
        <f t="shared" si="12"/>
        <v>fre</v>
      </c>
      <c r="S89" s="35" t="str">
        <f t="shared" si="13"/>
        <v>fre</v>
      </c>
      <c r="T89" s="35" t="str">
        <f t="shared" si="14"/>
        <v>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v>
      </c>
      <c r="U89" s="35">
        <f t="shared" si="15"/>
        <v>9782746057074</v>
      </c>
      <c r="V89" s="35" t="str">
        <f t="shared" si="16"/>
        <v>Version Numérique</v>
      </c>
      <c r="W89" s="35">
        <f t="shared" si="17"/>
        <v>9782746056114</v>
      </c>
      <c r="X89" s="35" t="str">
        <f t="shared" si="18"/>
        <v>Version Imprimée</v>
      </c>
      <c r="Y89" s="35" t="str">
        <f t="shared" si="19"/>
        <v>St-Herblain</v>
      </c>
      <c r="Z89" s="35" t="str">
        <f t="shared" si="20"/>
        <v>Editions ENI</v>
      </c>
      <c r="AA89" s="35">
        <f t="shared" si="21"/>
        <v>2010</v>
      </c>
      <c r="AB89" s="35" t="str">
        <f t="shared" si="22"/>
        <v>Bibliothèque Numérique ENI (Service en ligne)</v>
      </c>
      <c r="AC89" s="35" t="str">
        <f t="shared" si="23"/>
        <v>EXPERT IT</v>
      </c>
      <c r="AD89" s="35" t="str">
        <f t="shared" si="24"/>
        <v>texte</v>
      </c>
      <c r="AE89" s="35" t="str">
        <f t="shared" si="25"/>
        <v>txt</v>
      </c>
      <c r="AF89" s="35" t="str">
        <f t="shared" si="26"/>
        <v>rdacontent/fre</v>
      </c>
      <c r="AG89" s="35" t="str">
        <f t="shared" si="27"/>
        <v>informatique</v>
      </c>
      <c r="AH89" s="35" t="str">
        <f t="shared" si="28"/>
        <v>c</v>
      </c>
      <c r="AI89" s="35" t="str">
        <f t="shared" si="29"/>
        <v>rdamedia/fre</v>
      </c>
      <c r="AJ89" s="35" t="str">
        <f t="shared" si="30"/>
        <v>ressource en ligne</v>
      </c>
      <c r="AK89" s="35" t="str">
        <f t="shared" si="31"/>
        <v>cr</v>
      </c>
      <c r="AL89" s="35" t="str">
        <f t="shared" si="32"/>
        <v>rdacarrier/fre</v>
      </c>
      <c r="AM89" s="35" t="str">
        <f t="shared" si="33"/>
        <v>m\\\\\o\\d\\\\\\\\</v>
      </c>
      <c r="AN89" s="35" t="str">
        <f t="shared" si="34"/>
        <v>cr\cn\\\\uuaua</v>
      </c>
      <c r="AO89" s="35" t="str">
        <f t="shared" si="35"/>
        <v>Accès restreint aux membres</v>
      </c>
      <c r="AP89" s="35" t="str">
        <f t="shared" si="36"/>
        <v>Source de la note de description : Version imprimée</v>
      </c>
      <c r="AQ89" s="35" t="str">
        <f t="shared" si="37"/>
        <v/>
      </c>
      <c r="AR89" s="35" t="str">
        <f t="shared" si="38"/>
        <v>%SITE_CLIENT%/?library_guid=E2273F9C-355C-4901-A0D2-49B1FE744766</v>
      </c>
      <c r="AS89" s="35" t="str">
        <f t="shared" si="39"/>
        <v>Accès au travers du portail ENI</v>
      </c>
      <c r="AT89" s="35" t="str">
        <f t="shared" si="40"/>
        <v xml:space="preserve"> bi </v>
      </c>
      <c r="AU89" s="35" t="str">
        <f t="shared" si="41"/>
        <v xml:space="preserve"> bo </v>
      </c>
      <c r="AV89" s="35" t="str">
        <f t="shared" si="42"/>
        <v xml:space="preserve"> livre business objects </v>
      </c>
      <c r="AW89" s="35" t="str">
        <f t="shared" si="43"/>
        <v xml:space="preserve"> livre businessobjects </v>
      </c>
      <c r="AX89" s="35" t="str">
        <f t="shared" si="44"/>
        <v xml:space="preserve"> LNEI3XISAPB</v>
      </c>
      <c r="AY89" s="35" t="str">
        <f t="shared" si="45"/>
        <v xml:space="preserve"> webi </v>
      </c>
      <c r="AZ89" s="35" t="str">
        <f t="shared" si="46"/>
        <v xml:space="preserve"> XI 3 </v>
      </c>
      <c r="BA89" s="35" t="str">
        <f t="shared" si="47"/>
        <v xml:space="preserve">livre SAP </v>
      </c>
      <c r="BB89" s="35" t="str">
        <f t="shared" si="48"/>
        <v/>
      </c>
      <c r="BC89" s="35" t="str">
        <f t="shared" si="49"/>
        <v/>
      </c>
      <c r="BD89" s="35" t="str">
        <f t="shared" si="50"/>
        <v/>
      </c>
      <c r="BE89" s="35" t="str">
        <f t="shared" si="51"/>
        <v/>
      </c>
      <c r="BF89" s="35" t="str">
        <f t="shared" si="52"/>
        <v/>
      </c>
      <c r="BG89" s="35" t="str">
        <f t="shared" si="53"/>
        <v/>
      </c>
      <c r="BH89" s="35" t="str">
        <f t="shared" si="54"/>
        <v/>
      </c>
      <c r="BI89" s="35" t="str">
        <f t="shared" si="55"/>
        <v/>
      </c>
      <c r="BJ89" s="35" t="str">
        <f t="shared" si="56"/>
        <v/>
      </c>
      <c r="BK89" s="35" t="str">
        <f t="shared" si="57"/>
        <v/>
      </c>
      <c r="BL89" s="35" t="str">
        <f t="shared" si="58"/>
        <v/>
      </c>
      <c r="BM89" s="35" t="str">
        <f t="shared" si="59"/>
        <v/>
      </c>
      <c r="BN89" s="35" t="str">
        <f t="shared" si="60"/>
        <v/>
      </c>
      <c r="BO89" s="35" t="str">
        <f t="shared" si="61"/>
        <v/>
      </c>
      <c r="BP89" s="35" t="str">
        <f t="shared" si="62"/>
        <v/>
      </c>
      <c r="BQ89" s="35" t="str">
        <f t="shared" si="63"/>
        <v/>
      </c>
      <c r="BR89" s="35" t="str">
        <f t="shared" si="64"/>
        <v/>
      </c>
      <c r="BS89" s="35" t="str">
        <f t="shared" si="65"/>
        <v/>
      </c>
      <c r="BT89" s="35" t="str">
        <f t="shared" si="66"/>
        <v/>
      </c>
      <c r="BU89" s="40" t="str">
        <f t="shared" si="67"/>
        <v/>
      </c>
      <c r="BV89" s="40" t="s">
        <v>116</v>
      </c>
      <c r="BW89" s="40" t="s">
        <v>116</v>
      </c>
      <c r="BX89" s="40" t="s">
        <v>116</v>
      </c>
      <c r="BY89" s="40" t="s">
        <v>116</v>
      </c>
      <c r="BZ89" s="40" t="s">
        <v>116</v>
      </c>
      <c r="CA89" s="40" t="s">
        <v>116</v>
      </c>
      <c r="CB89" s="40" t="s">
        <v>116</v>
      </c>
      <c r="CC89" s="40" t="s">
        <v>116</v>
      </c>
    </row>
    <row r="90" spans="1:81" ht="20.100000000000001" customHeight="1" x14ac:dyDescent="0.25">
      <c r="A90" s="52">
        <v>45231</v>
      </c>
      <c r="B90" s="35" t="s">
        <v>14434</v>
      </c>
      <c r="C90" s="33" t="s">
        <v>112</v>
      </c>
      <c r="D90" s="33">
        <v>20240120</v>
      </c>
      <c r="E90" s="35" t="s">
        <v>14435</v>
      </c>
      <c r="F90" s="35" t="str">
        <f t="shared" si="0"/>
        <v>Développement, déploiement et sécurisation d'applications JEE</v>
      </c>
      <c r="G90" s="35" t="str">
        <f t="shared" si="1"/>
        <v>Franck SIMON</v>
      </c>
      <c r="H90" s="35" t="str">
        <f t="shared" si="2"/>
        <v/>
      </c>
      <c r="I90" s="35" t="str">
        <f t="shared" si="3"/>
        <v>SIMON, Franck</v>
      </c>
      <c r="J90" s="35" t="str">
        <f t="shared" si="4"/>
        <v/>
      </c>
      <c r="K90" s="35" t="str">
        <f t="shared" si="5"/>
        <v/>
      </c>
      <c r="L90" s="35" t="str">
        <f t="shared" si="6"/>
        <v/>
      </c>
      <c r="M90" s="35" t="str">
        <f t="shared" si="7"/>
        <v/>
      </c>
      <c r="N90" s="5" t="str">
        <f t="shared" si="8"/>
        <v>Edition du 1 December 2008</v>
      </c>
      <c r="O90" s="5" t="str">
        <f t="shared" si="9"/>
        <v>399 pages</v>
      </c>
      <c r="P90" s="35" t="str">
        <f t="shared" si="10"/>
        <v>Editions ENI</v>
      </c>
      <c r="Q90" s="6" t="str">
        <f t="shared" si="11"/>
        <v>fre</v>
      </c>
      <c r="R90" s="35" t="str">
        <f t="shared" si="12"/>
        <v>fre</v>
      </c>
      <c r="S90" s="35" t="str">
        <f t="shared" si="13"/>
        <v>fre</v>
      </c>
      <c r="T90" s="35" t="str">
        <f t="shared" si="14"/>
        <v>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v>
      </c>
      <c r="U90" s="35">
        <f t="shared" si="15"/>
        <v>9782746047310</v>
      </c>
      <c r="V90" s="35" t="str">
        <f t="shared" si="16"/>
        <v>Version Numérique</v>
      </c>
      <c r="W90" s="35">
        <f t="shared" si="17"/>
        <v>9782746046597</v>
      </c>
      <c r="X90" s="35" t="str">
        <f t="shared" si="18"/>
        <v>Version Imprimée</v>
      </c>
      <c r="Y90" s="35" t="str">
        <f t="shared" si="19"/>
        <v>St-Herblain</v>
      </c>
      <c r="Z90" s="35" t="str">
        <f t="shared" si="20"/>
        <v>Editions ENI</v>
      </c>
      <c r="AA90" s="35">
        <f t="shared" si="21"/>
        <v>2008</v>
      </c>
      <c r="AB90" s="35" t="str">
        <f t="shared" si="22"/>
        <v>Bibliothèque Numérique ENI (Service en ligne)</v>
      </c>
      <c r="AC90" s="35" t="str">
        <f t="shared" si="23"/>
        <v>EXPERT IT</v>
      </c>
      <c r="AD90" s="35" t="str">
        <f t="shared" si="24"/>
        <v>texte</v>
      </c>
      <c r="AE90" s="35" t="str">
        <f t="shared" si="25"/>
        <v>txt</v>
      </c>
      <c r="AF90" s="35" t="str">
        <f t="shared" si="26"/>
        <v>rdacontent/fre</v>
      </c>
      <c r="AG90" s="35" t="str">
        <f t="shared" si="27"/>
        <v>informatique</v>
      </c>
      <c r="AH90" s="35" t="str">
        <f t="shared" si="28"/>
        <v>c</v>
      </c>
      <c r="AI90" s="35" t="str">
        <f t="shared" si="29"/>
        <v>rdamedia/fre</v>
      </c>
      <c r="AJ90" s="35" t="str">
        <f t="shared" si="30"/>
        <v>ressource en ligne</v>
      </c>
      <c r="AK90" s="35" t="str">
        <f t="shared" si="31"/>
        <v>cr</v>
      </c>
      <c r="AL90" s="35" t="str">
        <f t="shared" si="32"/>
        <v>rdacarrier/fre</v>
      </c>
      <c r="AM90" s="35" t="str">
        <f t="shared" si="33"/>
        <v>m\\\\\o\\d\\\\\\\\</v>
      </c>
      <c r="AN90" s="35" t="str">
        <f t="shared" si="34"/>
        <v>cr\cn\\\\uuaua</v>
      </c>
      <c r="AO90" s="35" t="str">
        <f t="shared" si="35"/>
        <v>Accès restreint aux membres</v>
      </c>
      <c r="AP90" s="35" t="str">
        <f t="shared" si="36"/>
        <v>Source de la note de description : Version imprimée</v>
      </c>
      <c r="AQ90" s="35" t="str">
        <f t="shared" si="37"/>
        <v/>
      </c>
      <c r="AR90" s="35" t="str">
        <f t="shared" si="38"/>
        <v>%SITE_CLIENT%/?library_guid=87038E18-7EFB-43C7-82F3-1D6AE7B098C1</v>
      </c>
      <c r="AS90" s="35" t="str">
        <f t="shared" si="39"/>
        <v>Accès au travers du portail ENI</v>
      </c>
      <c r="AT90" s="35" t="str">
        <f t="shared" si="40"/>
        <v xml:space="preserve"> deploiement </v>
      </c>
      <c r="AU90" s="35" t="str">
        <f t="shared" si="41"/>
        <v xml:space="preserve"> Eclipse </v>
      </c>
      <c r="AV90" s="35" t="str">
        <f t="shared" si="42"/>
        <v xml:space="preserve"> EJB </v>
      </c>
      <c r="AW90" s="35" t="str">
        <f t="shared" si="43"/>
        <v xml:space="preserve"> EJB2 </v>
      </c>
      <c r="AX90" s="35" t="str">
        <f t="shared" si="44"/>
        <v xml:space="preserve"> EJB3 </v>
      </c>
      <c r="AY90" s="35" t="str">
        <f t="shared" si="45"/>
        <v xml:space="preserve"> J2EE </v>
      </c>
      <c r="AZ90" s="35" t="str">
        <f t="shared" si="46"/>
        <v xml:space="preserve"> JAAS </v>
      </c>
      <c r="BA90" s="35" t="str">
        <f t="shared" si="47"/>
        <v xml:space="preserve"> JCA </v>
      </c>
      <c r="BB90" s="35" t="str">
        <f t="shared" si="48"/>
        <v xml:space="preserve"> JMS </v>
      </c>
      <c r="BC90" s="35" t="str">
        <f t="shared" si="49"/>
        <v xml:space="preserve"> JMX </v>
      </c>
      <c r="BD90" s="35" t="str">
        <f t="shared" si="50"/>
        <v xml:space="preserve"> JNDI </v>
      </c>
      <c r="BE90" s="35" t="str">
        <f t="shared" si="51"/>
        <v xml:space="preserve"> JSP </v>
      </c>
      <c r="BF90" s="35" t="str">
        <f t="shared" si="52"/>
        <v xml:space="preserve"> JTA </v>
      </c>
      <c r="BG90" s="35" t="str">
        <f t="shared" si="53"/>
        <v xml:space="preserve"> livre Java </v>
      </c>
      <c r="BH90" s="35" t="str">
        <f t="shared" si="54"/>
        <v xml:space="preserve"> LNEI4JBOS</v>
      </c>
      <c r="BI90" s="35" t="str">
        <f t="shared" si="55"/>
        <v xml:space="preserve"> Servlet </v>
      </c>
      <c r="BJ90" s="35" t="str">
        <f t="shared" si="56"/>
        <v xml:space="preserve"> Sun </v>
      </c>
      <c r="BK90" s="35" t="str">
        <f t="shared" si="57"/>
        <v xml:space="preserve">livre JBoss </v>
      </c>
      <c r="BL90" s="35" t="str">
        <f t="shared" si="58"/>
        <v/>
      </c>
      <c r="BM90" s="35" t="str">
        <f t="shared" si="59"/>
        <v/>
      </c>
      <c r="BN90" s="35" t="str">
        <f t="shared" si="60"/>
        <v/>
      </c>
      <c r="BO90" s="35" t="str">
        <f t="shared" si="61"/>
        <v/>
      </c>
      <c r="BP90" s="35" t="str">
        <f t="shared" si="62"/>
        <v/>
      </c>
      <c r="BQ90" s="35" t="str">
        <f t="shared" si="63"/>
        <v/>
      </c>
      <c r="BR90" s="35" t="str">
        <f t="shared" si="64"/>
        <v/>
      </c>
      <c r="BS90" s="35" t="str">
        <f t="shared" si="65"/>
        <v/>
      </c>
      <c r="BT90" s="35" t="str">
        <f t="shared" si="66"/>
        <v/>
      </c>
      <c r="BU90" s="40" t="str">
        <f t="shared" si="67"/>
        <v/>
      </c>
      <c r="BV90" s="40" t="s">
        <v>116</v>
      </c>
      <c r="BW90" s="40" t="s">
        <v>116</v>
      </c>
      <c r="BX90" s="40" t="s">
        <v>116</v>
      </c>
      <c r="BY90" s="40" t="s">
        <v>116</v>
      </c>
      <c r="BZ90" s="40" t="s">
        <v>116</v>
      </c>
      <c r="CA90" s="40" t="s">
        <v>116</v>
      </c>
      <c r="CB90" s="40" t="s">
        <v>116</v>
      </c>
      <c r="CC90" s="40" t="s">
        <v>116</v>
      </c>
    </row>
    <row r="91" spans="1:81" ht="20.100000000000001" customHeight="1" x14ac:dyDescent="0.25">
      <c r="A91" s="52">
        <v>45231</v>
      </c>
      <c r="B91" s="35" t="s">
        <v>14436</v>
      </c>
      <c r="C91" s="33" t="s">
        <v>112</v>
      </c>
      <c r="D91" s="33">
        <v>20240120</v>
      </c>
      <c r="E91" s="35" t="s">
        <v>14437</v>
      </c>
      <c r="F91" s="35" t="str">
        <f t="shared" si="0"/>
        <v>Développez des applications riches universelles [2ième édition]</v>
      </c>
      <c r="G91" s="35" t="str">
        <f t="shared" si="1"/>
        <v>Olivier Dewit</v>
      </c>
      <c r="H91" s="35" t="str">
        <f t="shared" si="2"/>
        <v/>
      </c>
      <c r="I91" s="35" t="str">
        <f t="shared" si="3"/>
        <v>Dewit, Olivier</v>
      </c>
      <c r="J91" s="35" t="str">
        <f t="shared" si="4"/>
        <v/>
      </c>
      <c r="K91" s="35" t="str">
        <f t="shared" si="5"/>
        <v/>
      </c>
      <c r="L91" s="35" t="str">
        <f t="shared" si="6"/>
        <v/>
      </c>
      <c r="M91" s="35" t="str">
        <f t="shared" si="7"/>
        <v/>
      </c>
      <c r="N91" s="5" t="str">
        <f t="shared" si="8"/>
        <v>Edition du 1 February 2011</v>
      </c>
      <c r="O91" s="5" t="str">
        <f t="shared" si="9"/>
        <v>506 pages</v>
      </c>
      <c r="P91" s="35" t="str">
        <f t="shared" si="10"/>
        <v>Editions ENI</v>
      </c>
      <c r="Q91" s="6" t="str">
        <f t="shared" si="11"/>
        <v>fre</v>
      </c>
      <c r="R91" s="35" t="str">
        <f t="shared" si="12"/>
        <v>fre</v>
      </c>
      <c r="S91" s="35" t="str">
        <f t="shared" si="13"/>
        <v>fre</v>
      </c>
      <c r="T91" s="35" t="str">
        <f t="shared" si="14"/>
        <v>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v>
      </c>
      <c r="U91" s="35">
        <f t="shared" si="15"/>
        <v>9782746063037</v>
      </c>
      <c r="V91" s="35" t="str">
        <f t="shared" si="16"/>
        <v>Version Numérique</v>
      </c>
      <c r="W91" s="35">
        <f t="shared" si="17"/>
        <v>9782746061378</v>
      </c>
      <c r="X91" s="35" t="str">
        <f t="shared" si="18"/>
        <v>Version Imprimée</v>
      </c>
      <c r="Y91" s="35" t="str">
        <f t="shared" si="19"/>
        <v>St-Herblain</v>
      </c>
      <c r="Z91" s="35" t="str">
        <f t="shared" si="20"/>
        <v>Editions ENI</v>
      </c>
      <c r="AA91" s="35">
        <f t="shared" si="21"/>
        <v>2011</v>
      </c>
      <c r="AB91" s="35" t="str">
        <f t="shared" si="22"/>
        <v>Bibliothèque Numérique ENI (Service en ligne)</v>
      </c>
      <c r="AC91" s="35" t="str">
        <f t="shared" si="23"/>
        <v>EXPERT IT</v>
      </c>
      <c r="AD91" s="35" t="str">
        <f t="shared" si="24"/>
        <v>texte</v>
      </c>
      <c r="AE91" s="35" t="str">
        <f t="shared" si="25"/>
        <v>txt</v>
      </c>
      <c r="AF91" s="35" t="str">
        <f t="shared" si="26"/>
        <v>rdacontent/fre</v>
      </c>
      <c r="AG91" s="35" t="str">
        <f t="shared" si="27"/>
        <v>informatique</v>
      </c>
      <c r="AH91" s="35" t="str">
        <f t="shared" si="28"/>
        <v>c</v>
      </c>
      <c r="AI91" s="35" t="str">
        <f t="shared" si="29"/>
        <v>rdamedia/fre</v>
      </c>
      <c r="AJ91" s="35" t="str">
        <f t="shared" si="30"/>
        <v>ressource en ligne</v>
      </c>
      <c r="AK91" s="35" t="str">
        <f t="shared" si="31"/>
        <v>cr</v>
      </c>
      <c r="AL91" s="35" t="str">
        <f t="shared" si="32"/>
        <v>rdacarrier/fre</v>
      </c>
      <c r="AM91" s="35" t="str">
        <f t="shared" si="33"/>
        <v>m\\\\\o\\d\\\\\\\\</v>
      </c>
      <c r="AN91" s="35" t="str">
        <f t="shared" si="34"/>
        <v>cr\cn\\\\uuaua</v>
      </c>
      <c r="AO91" s="35" t="str">
        <f t="shared" si="35"/>
        <v>Accès restreint aux membres</v>
      </c>
      <c r="AP91" s="35" t="str">
        <f t="shared" si="36"/>
        <v>Source de la note de description : Version imprimée</v>
      </c>
      <c r="AQ91" s="35" t="str">
        <f t="shared" si="37"/>
        <v/>
      </c>
      <c r="AR91" s="35" t="str">
        <f t="shared" si="38"/>
        <v>%SITE_CLIENT%/?library_guid=F42B0D70-9B1B-4CC8-AA6B-CB9D32B78385</v>
      </c>
      <c r="AS91" s="35" t="str">
        <f t="shared" si="39"/>
        <v>Accès au travers du portail ENI</v>
      </c>
      <c r="AT91" s="35" t="str">
        <f t="shared" si="40"/>
        <v xml:space="preserve"> ASPX </v>
      </c>
      <c r="AU91" s="35" t="str">
        <f t="shared" si="41"/>
        <v xml:space="preserve"> blend </v>
      </c>
      <c r="AV91" s="35" t="str">
        <f t="shared" si="42"/>
        <v xml:space="preserve"> databinding </v>
      </c>
      <c r="AW91" s="35" t="str">
        <f t="shared" si="43"/>
        <v xml:space="preserve"> expression blend </v>
      </c>
      <c r="AX91" s="35" t="str">
        <f t="shared" si="44"/>
        <v xml:space="preserve"> livre RIA </v>
      </c>
      <c r="AY91" s="35" t="str">
        <f t="shared" si="45"/>
        <v xml:space="preserve"> livre XAML </v>
      </c>
      <c r="AZ91" s="35" t="str">
        <f t="shared" si="46"/>
        <v xml:space="preserve"> LNEI4SIL</v>
      </c>
      <c r="BA91" s="35" t="str">
        <f t="shared" si="47"/>
        <v xml:space="preserve"> microsoft </v>
      </c>
      <c r="BB91" s="35" t="str">
        <f t="shared" si="48"/>
        <v xml:space="preserve"> multitouch </v>
      </c>
      <c r="BC91" s="35" t="str">
        <f t="shared" si="49"/>
        <v xml:space="preserve"> MVVM </v>
      </c>
      <c r="BD91" s="35" t="str">
        <f t="shared" si="50"/>
        <v xml:space="preserve"> visual studio </v>
      </c>
      <c r="BE91" s="35" t="str">
        <f t="shared" si="51"/>
        <v xml:space="preserve"> VS 2010 </v>
      </c>
      <c r="BF91" s="35" t="str">
        <f t="shared" si="52"/>
        <v xml:space="preserve"> WPF </v>
      </c>
      <c r="BG91" s="35" t="str">
        <f t="shared" si="53"/>
        <v xml:space="preserve">livre silverlight </v>
      </c>
      <c r="BH91" s="35" t="str">
        <f t="shared" si="54"/>
        <v/>
      </c>
      <c r="BI91" s="35" t="str">
        <f t="shared" si="55"/>
        <v/>
      </c>
      <c r="BJ91" s="35" t="str">
        <f t="shared" si="56"/>
        <v/>
      </c>
      <c r="BK91" s="35" t="str">
        <f t="shared" si="57"/>
        <v/>
      </c>
      <c r="BL91" s="35" t="str">
        <f t="shared" si="58"/>
        <v/>
      </c>
      <c r="BM91" s="35" t="str">
        <f t="shared" si="59"/>
        <v/>
      </c>
      <c r="BN91" s="35" t="str">
        <f t="shared" si="60"/>
        <v/>
      </c>
      <c r="BO91" s="35" t="str">
        <f t="shared" si="61"/>
        <v/>
      </c>
      <c r="BP91" s="35" t="str">
        <f t="shared" si="62"/>
        <v/>
      </c>
      <c r="BQ91" s="35" t="str">
        <f t="shared" si="63"/>
        <v/>
      </c>
      <c r="BR91" s="35" t="str">
        <f t="shared" si="64"/>
        <v/>
      </c>
      <c r="BS91" s="35" t="str">
        <f t="shared" si="65"/>
        <v/>
      </c>
      <c r="BT91" s="35" t="str">
        <f t="shared" si="66"/>
        <v/>
      </c>
      <c r="BU91" s="40" t="str">
        <f t="shared" si="67"/>
        <v/>
      </c>
      <c r="BV91" s="40" t="s">
        <v>116</v>
      </c>
      <c r="BW91" s="40" t="s">
        <v>116</v>
      </c>
      <c r="BX91" s="40" t="s">
        <v>116</v>
      </c>
      <c r="BY91" s="40" t="s">
        <v>116</v>
      </c>
      <c r="BZ91" s="40" t="s">
        <v>116</v>
      </c>
      <c r="CA91" s="40" t="s">
        <v>116</v>
      </c>
      <c r="CB91" s="40" t="s">
        <v>116</v>
      </c>
      <c r="CC91" s="40" t="s">
        <v>116</v>
      </c>
    </row>
    <row r="92" spans="1:81" ht="20.100000000000001" customHeight="1" x14ac:dyDescent="0.25">
      <c r="A92" s="52">
        <v>45231</v>
      </c>
      <c r="B92" s="35" t="s">
        <v>14438</v>
      </c>
      <c r="C92" s="33" t="s">
        <v>112</v>
      </c>
      <c r="D92" s="33">
        <v>20240120</v>
      </c>
      <c r="E92" s="35" t="s">
        <v>14439</v>
      </c>
      <c r="F92" s="35" t="str">
        <f t="shared" si="0"/>
        <v>Mise en place d'une infrastructure virtuelle</v>
      </c>
      <c r="G92" s="35" t="str">
        <f t="shared" si="1"/>
        <v>Eric MAILLÉ</v>
      </c>
      <c r="H92" s="35" t="str">
        <f t="shared" si="2"/>
        <v/>
      </c>
      <c r="I92" s="35" t="str">
        <f t="shared" si="3"/>
        <v>MAILLÉ, Eric</v>
      </c>
      <c r="J92" s="35" t="str">
        <f t="shared" si="4"/>
        <v/>
      </c>
      <c r="K92" s="35" t="str">
        <f t="shared" si="5"/>
        <v/>
      </c>
      <c r="L92" s="35" t="str">
        <f t="shared" si="6"/>
        <v/>
      </c>
      <c r="M92" s="35" t="str">
        <f t="shared" si="7"/>
        <v/>
      </c>
      <c r="N92" s="5" t="str">
        <f t="shared" si="8"/>
        <v>Edition du 1 January 2010</v>
      </c>
      <c r="O92" s="5" t="str">
        <f t="shared" si="9"/>
        <v>419 pages</v>
      </c>
      <c r="P92" s="35" t="str">
        <f t="shared" si="10"/>
        <v>Editions ENI</v>
      </c>
      <c r="Q92" s="6" t="str">
        <f t="shared" si="11"/>
        <v>fre</v>
      </c>
      <c r="R92" s="35" t="str">
        <f t="shared" si="12"/>
        <v>fre</v>
      </c>
      <c r="S92" s="35" t="str">
        <f t="shared" si="13"/>
        <v>fre</v>
      </c>
      <c r="T92" s="35" t="str">
        <f t="shared" si="14"/>
        <v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v>
      </c>
      <c r="U92" s="35">
        <f t="shared" si="15"/>
        <v>9782746053694</v>
      </c>
      <c r="V92" s="35" t="str">
        <f t="shared" si="16"/>
        <v>Version Numérique</v>
      </c>
      <c r="W92" s="35">
        <f t="shared" si="17"/>
        <v>9782746052871</v>
      </c>
      <c r="X92" s="35" t="str">
        <f t="shared" si="18"/>
        <v>Version Imprimée</v>
      </c>
      <c r="Y92" s="35" t="str">
        <f t="shared" si="19"/>
        <v>St-Herblain</v>
      </c>
      <c r="Z92" s="35" t="str">
        <f t="shared" si="20"/>
        <v>Editions ENI</v>
      </c>
      <c r="AA92" s="35">
        <f t="shared" si="21"/>
        <v>2010</v>
      </c>
      <c r="AB92" s="35" t="str">
        <f t="shared" si="22"/>
        <v>Bibliothèque Numérique ENI (Service en ligne)</v>
      </c>
      <c r="AC92" s="35" t="str">
        <f t="shared" si="23"/>
        <v>EXPERT IT</v>
      </c>
      <c r="AD92" s="35" t="str">
        <f t="shared" si="24"/>
        <v>texte</v>
      </c>
      <c r="AE92" s="35" t="str">
        <f t="shared" si="25"/>
        <v>txt</v>
      </c>
      <c r="AF92" s="35" t="str">
        <f t="shared" si="26"/>
        <v>rdacontent/fre</v>
      </c>
      <c r="AG92" s="35" t="str">
        <f t="shared" si="27"/>
        <v>informatique</v>
      </c>
      <c r="AH92" s="35" t="str">
        <f t="shared" si="28"/>
        <v>c</v>
      </c>
      <c r="AI92" s="35" t="str">
        <f t="shared" si="29"/>
        <v>rdamedia/fre</v>
      </c>
      <c r="AJ92" s="35" t="str">
        <f t="shared" si="30"/>
        <v>ressource en ligne</v>
      </c>
      <c r="AK92" s="35" t="str">
        <f t="shared" si="31"/>
        <v>cr</v>
      </c>
      <c r="AL92" s="35" t="str">
        <f t="shared" si="32"/>
        <v>rdacarrier/fre</v>
      </c>
      <c r="AM92" s="35" t="str">
        <f t="shared" si="33"/>
        <v>m\\\\\o\\d\\\\\\\\</v>
      </c>
      <c r="AN92" s="35" t="str">
        <f t="shared" si="34"/>
        <v>cr\cn\\\\uuaua</v>
      </c>
      <c r="AO92" s="35" t="str">
        <f t="shared" si="35"/>
        <v>Accès restreint aux membres</v>
      </c>
      <c r="AP92" s="35" t="str">
        <f t="shared" si="36"/>
        <v>Source de la note de description : Version imprimée</v>
      </c>
      <c r="AQ92" s="35" t="str">
        <f t="shared" si="37"/>
        <v/>
      </c>
      <c r="AR92" s="35" t="str">
        <f t="shared" si="38"/>
        <v>%SITE_CLIENT%/?library_guid=5AFAC3DF-C925-45E7-A18D-ADD98FC16D6E</v>
      </c>
      <c r="AS92" s="35" t="str">
        <f t="shared" si="39"/>
        <v>Accès au travers du portail ENI</v>
      </c>
      <c r="AT92" s="35" t="str">
        <f t="shared" si="40"/>
        <v xml:space="preserve"> cloud computing </v>
      </c>
      <c r="AU92" s="35" t="str">
        <f t="shared" si="41"/>
        <v xml:space="preserve"> cloud interne </v>
      </c>
      <c r="AV92" s="35" t="str">
        <f t="shared" si="42"/>
        <v xml:space="preserve"> esxi </v>
      </c>
      <c r="AW92" s="35" t="str">
        <f t="shared" si="43"/>
        <v xml:space="preserve"> livre esx </v>
      </c>
      <c r="AX92" s="35" t="str">
        <f t="shared" si="44"/>
        <v xml:space="preserve"> livre virtualisation </v>
      </c>
      <c r="AY92" s="35" t="str">
        <f t="shared" si="45"/>
        <v xml:space="preserve"> livre vsphere </v>
      </c>
      <c r="AZ92" s="35" t="str">
        <f t="shared" si="46"/>
        <v xml:space="preserve"> LNEI4VMVS</v>
      </c>
      <c r="BA92" s="35" t="str">
        <f t="shared" si="47"/>
        <v xml:space="preserve"> vsphere4 </v>
      </c>
      <c r="BB92" s="35" t="str">
        <f t="shared" si="48"/>
        <v xml:space="preserve">livre vmware </v>
      </c>
      <c r="BC92" s="35" t="str">
        <f t="shared" si="49"/>
        <v/>
      </c>
      <c r="BD92" s="35" t="str">
        <f t="shared" si="50"/>
        <v/>
      </c>
      <c r="BE92" s="35" t="str">
        <f t="shared" si="51"/>
        <v/>
      </c>
      <c r="BF92" s="35" t="str">
        <f t="shared" si="52"/>
        <v/>
      </c>
      <c r="BG92" s="35" t="str">
        <f t="shared" si="53"/>
        <v/>
      </c>
      <c r="BH92" s="35" t="str">
        <f t="shared" si="54"/>
        <v/>
      </c>
      <c r="BI92" s="35" t="str">
        <f t="shared" si="55"/>
        <v/>
      </c>
      <c r="BJ92" s="35" t="str">
        <f t="shared" si="56"/>
        <v/>
      </c>
      <c r="BK92" s="35" t="str">
        <f t="shared" si="57"/>
        <v/>
      </c>
      <c r="BL92" s="35" t="str">
        <f t="shared" si="58"/>
        <v/>
      </c>
      <c r="BM92" s="35" t="str">
        <f t="shared" si="59"/>
        <v/>
      </c>
      <c r="BN92" s="35" t="str">
        <f t="shared" si="60"/>
        <v/>
      </c>
      <c r="BO92" s="35" t="str">
        <f t="shared" si="61"/>
        <v/>
      </c>
      <c r="BP92" s="35" t="str">
        <f t="shared" si="62"/>
        <v/>
      </c>
      <c r="BQ92" s="35" t="str">
        <f t="shared" si="63"/>
        <v/>
      </c>
      <c r="BR92" s="35" t="str">
        <f t="shared" si="64"/>
        <v/>
      </c>
      <c r="BS92" s="35" t="str">
        <f t="shared" si="65"/>
        <v/>
      </c>
      <c r="BT92" s="35" t="str">
        <f t="shared" si="66"/>
        <v/>
      </c>
      <c r="BU92" s="40" t="str">
        <f t="shared" si="67"/>
        <v/>
      </c>
      <c r="BV92" s="40" t="s">
        <v>116</v>
      </c>
      <c r="BW92" s="40" t="s">
        <v>116</v>
      </c>
      <c r="BX92" s="40" t="s">
        <v>116</v>
      </c>
      <c r="BY92" s="40" t="s">
        <v>116</v>
      </c>
      <c r="BZ92" s="40" t="s">
        <v>116</v>
      </c>
      <c r="CA92" s="40" t="s">
        <v>116</v>
      </c>
      <c r="CB92" s="40" t="s">
        <v>116</v>
      </c>
      <c r="CC92" s="40" t="s">
        <v>116</v>
      </c>
    </row>
    <row r="93" spans="1:81" ht="20.100000000000001" customHeight="1" x14ac:dyDescent="0.25">
      <c r="A93" s="52">
        <v>45231</v>
      </c>
      <c r="B93" s="35" t="s">
        <v>14440</v>
      </c>
      <c r="C93" s="33" t="s">
        <v>112</v>
      </c>
      <c r="D93" s="33">
        <v>20240120</v>
      </c>
      <c r="E93" s="35" t="s">
        <v>14441</v>
      </c>
      <c r="F93" s="35" t="str">
        <f t="shared" si="0"/>
        <v>Mise en oeuvre d'une solution de virtualisation du poste de travail</v>
      </c>
      <c r="G93" s="35" t="str">
        <f t="shared" si="1"/>
        <v>Sylvain GAUMÉ,Sylvain GAUMÉ</v>
      </c>
      <c r="H93" s="35" t="str">
        <f t="shared" si="2"/>
        <v/>
      </c>
      <c r="I93" s="35" t="str">
        <f t="shared" si="3"/>
        <v>GAUMÉ, Sylvain</v>
      </c>
      <c r="J93" s="35" t="str">
        <f t="shared" si="4"/>
        <v>GAUMÉ, Sylvain</v>
      </c>
      <c r="K93" s="35" t="str">
        <f t="shared" si="5"/>
        <v/>
      </c>
      <c r="L93" s="35" t="str">
        <f t="shared" si="6"/>
        <v/>
      </c>
      <c r="M93" s="35" t="str">
        <f t="shared" si="7"/>
        <v/>
      </c>
      <c r="N93" s="5" t="str">
        <f t="shared" si="8"/>
        <v>Edition du 1 October 2010</v>
      </c>
      <c r="O93" s="5" t="str">
        <f t="shared" si="9"/>
        <v>347 pages</v>
      </c>
      <c r="P93" s="35" t="str">
        <f t="shared" si="10"/>
        <v>Editions ENI</v>
      </c>
      <c r="Q93" s="6" t="str">
        <f t="shared" si="11"/>
        <v>fre</v>
      </c>
      <c r="R93" s="35" t="str">
        <f t="shared" si="12"/>
        <v>fre</v>
      </c>
      <c r="S93" s="35" t="str">
        <f t="shared" si="13"/>
        <v>fre</v>
      </c>
      <c r="T93" s="35" t="str">
        <f t="shared" si="14"/>
        <v>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v>
      </c>
      <c r="U93" s="35">
        <f t="shared" si="15"/>
        <v>9782746059689</v>
      </c>
      <c r="V93" s="35" t="str">
        <f t="shared" si="16"/>
        <v>Version Numérique</v>
      </c>
      <c r="W93" s="35">
        <f t="shared" si="17"/>
        <v>9782746058187</v>
      </c>
      <c r="X93" s="35" t="str">
        <f t="shared" si="18"/>
        <v>Version Imprimée</v>
      </c>
      <c r="Y93" s="35" t="str">
        <f t="shared" si="19"/>
        <v>St-Herblain</v>
      </c>
      <c r="Z93" s="35" t="str">
        <f t="shared" si="20"/>
        <v>Editions ENI</v>
      </c>
      <c r="AA93" s="35">
        <f t="shared" si="21"/>
        <v>2010</v>
      </c>
      <c r="AB93" s="35" t="str">
        <f t="shared" si="22"/>
        <v>Bibliothèque Numérique ENI (Service en ligne)</v>
      </c>
      <c r="AC93" s="35" t="str">
        <f t="shared" si="23"/>
        <v>EXPERT IT</v>
      </c>
      <c r="AD93" s="35" t="str">
        <f t="shared" si="24"/>
        <v>texte</v>
      </c>
      <c r="AE93" s="35" t="str">
        <f t="shared" si="25"/>
        <v>txt</v>
      </c>
      <c r="AF93" s="35" t="str">
        <f t="shared" si="26"/>
        <v>rdacontent/fre</v>
      </c>
      <c r="AG93" s="35" t="str">
        <f t="shared" si="27"/>
        <v>informatique</v>
      </c>
      <c r="AH93" s="35" t="str">
        <f t="shared" si="28"/>
        <v>c</v>
      </c>
      <c r="AI93" s="35" t="str">
        <f t="shared" si="29"/>
        <v>rdamedia/fre</v>
      </c>
      <c r="AJ93" s="35" t="str">
        <f t="shared" si="30"/>
        <v>ressource en ligne</v>
      </c>
      <c r="AK93" s="35" t="str">
        <f t="shared" si="31"/>
        <v>cr</v>
      </c>
      <c r="AL93" s="35" t="str">
        <f t="shared" si="32"/>
        <v>rdacarrier/fre</v>
      </c>
      <c r="AM93" s="35" t="str">
        <f t="shared" si="33"/>
        <v>m\\\\\o\\d\\\\\\\\</v>
      </c>
      <c r="AN93" s="35" t="str">
        <f t="shared" si="34"/>
        <v>cr\cn\\\\uuaua</v>
      </c>
      <c r="AO93" s="35" t="str">
        <f t="shared" si="35"/>
        <v>Accès restreint aux membres</v>
      </c>
      <c r="AP93" s="35" t="str">
        <f t="shared" si="36"/>
        <v>Source de la note de description : Version imprimée</v>
      </c>
      <c r="AQ93" s="35" t="str">
        <f t="shared" si="37"/>
        <v/>
      </c>
      <c r="AR93" s="35" t="str">
        <f t="shared" si="38"/>
        <v>%SITE_CLIENT%/?library_guid=E6FB1499-3B80-4DFE-A77B-32D4EC4283A5</v>
      </c>
      <c r="AS93" s="35" t="str">
        <f t="shared" si="39"/>
        <v>Accès au travers du portail ENI</v>
      </c>
      <c r="AT93" s="35" t="str">
        <f t="shared" si="40"/>
        <v xml:space="preserve"> flexcast </v>
      </c>
      <c r="AU93" s="35" t="str">
        <f t="shared" si="41"/>
        <v xml:space="preserve"> livre citrix </v>
      </c>
      <c r="AV93" s="35" t="str">
        <f t="shared" si="42"/>
        <v xml:space="preserve"> LNEI4XDCIT</v>
      </c>
      <c r="AW93" s="35" t="str">
        <f t="shared" si="43"/>
        <v xml:space="preserve"> vdi </v>
      </c>
      <c r="AX93" s="35" t="str">
        <f t="shared" si="44"/>
        <v xml:space="preserve"> windows 7 </v>
      </c>
      <c r="AY93" s="35" t="str">
        <f t="shared" si="45"/>
        <v xml:space="preserve">livre virtualisation </v>
      </c>
      <c r="AZ93" s="35" t="str">
        <f t="shared" si="46"/>
        <v/>
      </c>
      <c r="BA93" s="35" t="str">
        <f t="shared" si="47"/>
        <v/>
      </c>
      <c r="BB93" s="35" t="str">
        <f t="shared" si="48"/>
        <v/>
      </c>
      <c r="BC93" s="35" t="str">
        <f t="shared" si="49"/>
        <v/>
      </c>
      <c r="BD93" s="35" t="str">
        <f t="shared" si="50"/>
        <v/>
      </c>
      <c r="BE93" s="35" t="str">
        <f t="shared" si="51"/>
        <v/>
      </c>
      <c r="BF93" s="35" t="str">
        <f t="shared" si="52"/>
        <v/>
      </c>
      <c r="BG93" s="35" t="str">
        <f t="shared" si="53"/>
        <v/>
      </c>
      <c r="BH93" s="35" t="str">
        <f t="shared" si="54"/>
        <v/>
      </c>
      <c r="BI93" s="35" t="str">
        <f t="shared" si="55"/>
        <v/>
      </c>
      <c r="BJ93" s="35" t="str">
        <f t="shared" si="56"/>
        <v/>
      </c>
      <c r="BK93" s="35" t="str">
        <f t="shared" si="57"/>
        <v/>
      </c>
      <c r="BL93" s="35" t="str">
        <f t="shared" si="58"/>
        <v/>
      </c>
      <c r="BM93" s="35" t="str">
        <f t="shared" si="59"/>
        <v/>
      </c>
      <c r="BN93" s="35" t="str">
        <f t="shared" si="60"/>
        <v/>
      </c>
      <c r="BO93" s="35" t="str">
        <f t="shared" si="61"/>
        <v/>
      </c>
      <c r="BP93" s="35" t="str">
        <f t="shared" si="62"/>
        <v/>
      </c>
      <c r="BQ93" s="35" t="str">
        <f t="shared" si="63"/>
        <v/>
      </c>
      <c r="BR93" s="35" t="str">
        <f t="shared" si="64"/>
        <v/>
      </c>
      <c r="BS93" s="35" t="str">
        <f t="shared" si="65"/>
        <v/>
      </c>
      <c r="BT93" s="35" t="str">
        <f t="shared" si="66"/>
        <v/>
      </c>
      <c r="BU93" s="40" t="str">
        <f t="shared" si="67"/>
        <v/>
      </c>
      <c r="BV93" s="40" t="s">
        <v>116</v>
      </c>
      <c r="BW93" s="40" t="s">
        <v>116</v>
      </c>
      <c r="BX93" s="40" t="s">
        <v>116</v>
      </c>
      <c r="BY93" s="40" t="s">
        <v>116</v>
      </c>
      <c r="BZ93" s="40" t="s">
        <v>116</v>
      </c>
      <c r="CA93" s="40" t="s">
        <v>116</v>
      </c>
      <c r="CB93" s="40" t="s">
        <v>116</v>
      </c>
      <c r="CC93" s="40" t="s">
        <v>116</v>
      </c>
    </row>
    <row r="94" spans="1:81" ht="20.100000000000001" customHeight="1" x14ac:dyDescent="0.25">
      <c r="A94" s="52">
        <v>45231</v>
      </c>
      <c r="B94" s="35" t="s">
        <v>14442</v>
      </c>
      <c r="C94" s="33" t="s">
        <v>112</v>
      </c>
      <c r="D94" s="33">
        <v>20240120</v>
      </c>
      <c r="E94" s="35" t="s">
        <v>14443</v>
      </c>
      <c r="F94" s="35" t="str">
        <f t="shared" si="0"/>
        <v>Virtualisation des postes de travail (architecture, déploiement, bonnes pratiques...)</v>
      </c>
      <c r="G94" s="35" t="str">
        <f t="shared" si="1"/>
        <v>Damien BRULEY</v>
      </c>
      <c r="H94" s="35" t="str">
        <f t="shared" si="2"/>
        <v/>
      </c>
      <c r="I94" s="35" t="str">
        <f t="shared" si="3"/>
        <v>BRULEY, Damien</v>
      </c>
      <c r="J94" s="35" t="str">
        <f t="shared" si="4"/>
        <v/>
      </c>
      <c r="K94" s="35" t="str">
        <f t="shared" si="5"/>
        <v/>
      </c>
      <c r="L94" s="35" t="str">
        <f t="shared" si="6"/>
        <v/>
      </c>
      <c r="M94" s="35" t="str">
        <f t="shared" si="7"/>
        <v/>
      </c>
      <c r="N94" s="5" t="str">
        <f t="shared" si="8"/>
        <v>Edition du 1 February 2012</v>
      </c>
      <c r="O94" s="5" t="str">
        <f t="shared" si="9"/>
        <v>443 pages</v>
      </c>
      <c r="P94" s="35" t="str">
        <f t="shared" si="10"/>
        <v>Editions ENI</v>
      </c>
      <c r="Q94" s="6" t="str">
        <f t="shared" si="11"/>
        <v>fre</v>
      </c>
      <c r="R94" s="35" t="str">
        <f t="shared" si="12"/>
        <v>fre</v>
      </c>
      <c r="S94" s="35" t="str">
        <f t="shared" si="13"/>
        <v>fre</v>
      </c>
      <c r="T94" s="35" t="str">
        <f t="shared" si="14"/>
        <v>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v>
      </c>
      <c r="U94" s="35">
        <f t="shared" si="15"/>
        <v>9782746072909</v>
      </c>
      <c r="V94" s="35" t="str">
        <f t="shared" si="16"/>
        <v>Version Numérique</v>
      </c>
      <c r="W94" s="35">
        <f t="shared" si="17"/>
        <v>9782746071759</v>
      </c>
      <c r="X94" s="35" t="str">
        <f t="shared" si="18"/>
        <v>Version Imprimée</v>
      </c>
      <c r="Y94" s="35" t="str">
        <f t="shared" si="19"/>
        <v>St-Herblain</v>
      </c>
      <c r="Z94" s="35" t="str">
        <f t="shared" si="20"/>
        <v>Editions ENI</v>
      </c>
      <c r="AA94" s="35">
        <f t="shared" si="21"/>
        <v>2012</v>
      </c>
      <c r="AB94" s="35" t="str">
        <f t="shared" si="22"/>
        <v>Bibliothèque Numérique ENI (Service en ligne)</v>
      </c>
      <c r="AC94" s="35" t="str">
        <f t="shared" si="23"/>
        <v>EXPERT IT</v>
      </c>
      <c r="AD94" s="35" t="str">
        <f t="shared" si="24"/>
        <v>texte</v>
      </c>
      <c r="AE94" s="35" t="str">
        <f t="shared" si="25"/>
        <v>txt</v>
      </c>
      <c r="AF94" s="35" t="str">
        <f t="shared" si="26"/>
        <v>rdacontent/fre</v>
      </c>
      <c r="AG94" s="35" t="str">
        <f t="shared" si="27"/>
        <v>informatique</v>
      </c>
      <c r="AH94" s="35" t="str">
        <f t="shared" si="28"/>
        <v>c</v>
      </c>
      <c r="AI94" s="35" t="str">
        <f t="shared" si="29"/>
        <v>rdamedia/fre</v>
      </c>
      <c r="AJ94" s="35" t="str">
        <f t="shared" si="30"/>
        <v>ressource en ligne</v>
      </c>
      <c r="AK94" s="35" t="str">
        <f t="shared" si="31"/>
        <v>cr</v>
      </c>
      <c r="AL94" s="35" t="str">
        <f t="shared" si="32"/>
        <v>rdacarrier/fre</v>
      </c>
      <c r="AM94" s="35" t="str">
        <f t="shared" si="33"/>
        <v>m\\\\\o\\d\\\\\\\\</v>
      </c>
      <c r="AN94" s="35" t="str">
        <f t="shared" si="34"/>
        <v>cr\cn\\\\uuaua</v>
      </c>
      <c r="AO94" s="35" t="str">
        <f t="shared" si="35"/>
        <v>Accès restreint aux membres</v>
      </c>
      <c r="AP94" s="35" t="str">
        <f t="shared" si="36"/>
        <v>Source de la note de description : Version imprimée</v>
      </c>
      <c r="AQ94" s="35" t="str">
        <f t="shared" si="37"/>
        <v/>
      </c>
      <c r="AR94" s="35" t="str">
        <f t="shared" si="38"/>
        <v>%SITE_CLIENT%/?library_guid=62F1C25B-0663-494C-ADA0-89072D3774E3</v>
      </c>
      <c r="AS94" s="35" t="str">
        <f t="shared" si="39"/>
        <v>Accès au travers du portail ENI</v>
      </c>
      <c r="AT94" s="35" t="str">
        <f t="shared" si="40"/>
        <v xml:space="preserve"> citrix </v>
      </c>
      <c r="AU94" s="35" t="str">
        <f t="shared" si="41"/>
        <v xml:space="preserve"> LNEI5VMVI</v>
      </c>
      <c r="AV94" s="35" t="str">
        <f t="shared" si="42"/>
        <v xml:space="preserve"> rds </v>
      </c>
      <c r="AW94" s="35" t="str">
        <f t="shared" si="43"/>
        <v xml:space="preserve"> tse </v>
      </c>
      <c r="AX94" s="35" t="str">
        <f t="shared" si="44"/>
        <v xml:space="preserve"> vsphère </v>
      </c>
      <c r="AY94" s="35" t="str">
        <f t="shared" si="45"/>
        <v xml:space="preserve">vsphere </v>
      </c>
      <c r="AZ94" s="35" t="str">
        <f t="shared" si="46"/>
        <v/>
      </c>
      <c r="BA94" s="35" t="str">
        <f t="shared" si="47"/>
        <v/>
      </c>
      <c r="BB94" s="35" t="str">
        <f t="shared" si="48"/>
        <v/>
      </c>
      <c r="BC94" s="35" t="str">
        <f t="shared" si="49"/>
        <v/>
      </c>
      <c r="BD94" s="35" t="str">
        <f t="shared" si="50"/>
        <v/>
      </c>
      <c r="BE94" s="35" t="str">
        <f t="shared" si="51"/>
        <v/>
      </c>
      <c r="BF94" s="35" t="str">
        <f t="shared" si="52"/>
        <v/>
      </c>
      <c r="BG94" s="35" t="str">
        <f t="shared" si="53"/>
        <v/>
      </c>
      <c r="BH94" s="35" t="str">
        <f t="shared" si="54"/>
        <v/>
      </c>
      <c r="BI94" s="35" t="str">
        <f t="shared" si="55"/>
        <v/>
      </c>
      <c r="BJ94" s="35" t="str">
        <f t="shared" si="56"/>
        <v/>
      </c>
      <c r="BK94" s="35" t="str">
        <f t="shared" si="57"/>
        <v/>
      </c>
      <c r="BL94" s="35" t="str">
        <f t="shared" si="58"/>
        <v/>
      </c>
      <c r="BM94" s="35" t="str">
        <f t="shared" si="59"/>
        <v/>
      </c>
      <c r="BN94" s="35" t="str">
        <f t="shared" si="60"/>
        <v/>
      </c>
      <c r="BO94" s="35" t="str">
        <f t="shared" si="61"/>
        <v/>
      </c>
      <c r="BP94" s="35" t="str">
        <f t="shared" si="62"/>
        <v/>
      </c>
      <c r="BQ94" s="35" t="str">
        <f t="shared" si="63"/>
        <v/>
      </c>
      <c r="BR94" s="35" t="str">
        <f t="shared" si="64"/>
        <v/>
      </c>
      <c r="BS94" s="35" t="str">
        <f t="shared" si="65"/>
        <v/>
      </c>
      <c r="BT94" s="35" t="str">
        <f t="shared" si="66"/>
        <v/>
      </c>
      <c r="BU94" s="40" t="str">
        <f t="shared" si="67"/>
        <v/>
      </c>
      <c r="BV94" s="40" t="s">
        <v>2676</v>
      </c>
      <c r="BW94" s="40" t="s">
        <v>3885</v>
      </c>
      <c r="BX94" s="40" t="s">
        <v>14444</v>
      </c>
      <c r="BY94" s="40" t="s">
        <v>2677</v>
      </c>
      <c r="BZ94" s="40" t="s">
        <v>2677</v>
      </c>
      <c r="CA94" s="40" t="s">
        <v>2678</v>
      </c>
      <c r="CB94" s="40" t="s">
        <v>2678</v>
      </c>
      <c r="CC94" s="40" t="s">
        <v>2679</v>
      </c>
    </row>
    <row r="95" spans="1:81" ht="20.100000000000001" customHeight="1" x14ac:dyDescent="0.25">
      <c r="A95" s="52">
        <v>45231</v>
      </c>
      <c r="B95" s="35" t="s">
        <v>14445</v>
      </c>
      <c r="C95" s="33" t="s">
        <v>112</v>
      </c>
      <c r="D95" s="33">
        <v>20240120</v>
      </c>
      <c r="E95" s="35" t="s">
        <v>14446</v>
      </c>
      <c r="F95" s="35" t="str">
        <f t="shared" si="0"/>
        <v>Concepts et mise en &amp;oelig;uvre de la virtualisation d'applications</v>
      </c>
      <c r="G95" s="35" t="str">
        <f t="shared" si="1"/>
        <v>Sylvain GAUMÉ,Sylvain GAUMÉ</v>
      </c>
      <c r="H95" s="35" t="str">
        <f t="shared" si="2"/>
        <v/>
      </c>
      <c r="I95" s="35" t="str">
        <f t="shared" si="3"/>
        <v>GAUMÉ, Sylvain</v>
      </c>
      <c r="J95" s="35" t="str">
        <f t="shared" si="4"/>
        <v>GAUMÉ, Sylvain</v>
      </c>
      <c r="K95" s="35" t="str">
        <f t="shared" si="5"/>
        <v/>
      </c>
      <c r="L95" s="35" t="str">
        <f t="shared" si="6"/>
        <v/>
      </c>
      <c r="M95" s="35" t="str">
        <f t="shared" si="7"/>
        <v/>
      </c>
      <c r="N95" s="5" t="str">
        <f t="shared" si="8"/>
        <v>Edition du 1 January 2009</v>
      </c>
      <c r="O95" s="5" t="str">
        <f t="shared" si="9"/>
        <v>302 pages</v>
      </c>
      <c r="P95" s="35" t="str">
        <f t="shared" si="10"/>
        <v>Editions ENI</v>
      </c>
      <c r="Q95" s="6" t="str">
        <f t="shared" si="11"/>
        <v>fre</v>
      </c>
      <c r="R95" s="35" t="str">
        <f t="shared" si="12"/>
        <v>fre</v>
      </c>
      <c r="S95" s="35" t="str">
        <f t="shared" si="13"/>
        <v>fre</v>
      </c>
      <c r="T95" s="35" t="str">
        <f t="shared" si="14"/>
        <v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v>
      </c>
      <c r="U95" s="35">
        <f t="shared" si="15"/>
        <v>9782746047914</v>
      </c>
      <c r="V95" s="35" t="str">
        <f t="shared" si="16"/>
        <v>Version Numérique</v>
      </c>
      <c r="W95" s="35">
        <f t="shared" si="17"/>
        <v>9782746046757</v>
      </c>
      <c r="X95" s="35" t="str">
        <f t="shared" si="18"/>
        <v>Version Imprimée</v>
      </c>
      <c r="Y95" s="35" t="str">
        <f t="shared" si="19"/>
        <v>St-Herblain</v>
      </c>
      <c r="Z95" s="35" t="str">
        <f t="shared" si="20"/>
        <v>Editions ENI</v>
      </c>
      <c r="AA95" s="35">
        <f t="shared" si="21"/>
        <v>2009</v>
      </c>
      <c r="AB95" s="35" t="str">
        <f t="shared" si="22"/>
        <v>Bibliothèque Numérique ENI (Service en ligne)</v>
      </c>
      <c r="AC95" s="35" t="str">
        <f t="shared" si="23"/>
        <v>EXPERT IT</v>
      </c>
      <c r="AD95" s="35" t="str">
        <f t="shared" si="24"/>
        <v>texte</v>
      </c>
      <c r="AE95" s="35" t="str">
        <f t="shared" si="25"/>
        <v>txt</v>
      </c>
      <c r="AF95" s="35" t="str">
        <f t="shared" si="26"/>
        <v>rdacontent/fre</v>
      </c>
      <c r="AG95" s="35" t="str">
        <f t="shared" si="27"/>
        <v>informatique</v>
      </c>
      <c r="AH95" s="35" t="str">
        <f t="shared" si="28"/>
        <v>c</v>
      </c>
      <c r="AI95" s="35" t="str">
        <f t="shared" si="29"/>
        <v>rdamedia/fre</v>
      </c>
      <c r="AJ95" s="35" t="str">
        <f t="shared" si="30"/>
        <v>ressource en ligne</v>
      </c>
      <c r="AK95" s="35" t="str">
        <f t="shared" si="31"/>
        <v>cr</v>
      </c>
      <c r="AL95" s="35" t="str">
        <f t="shared" si="32"/>
        <v>rdacarrier/fre</v>
      </c>
      <c r="AM95" s="35" t="str">
        <f t="shared" si="33"/>
        <v>m\\\\\o\\d\\\\\\\\</v>
      </c>
      <c r="AN95" s="35" t="str">
        <f t="shared" si="34"/>
        <v>cr\cn\\\\uuaua</v>
      </c>
      <c r="AO95" s="35" t="str">
        <f t="shared" si="35"/>
        <v>Accès restreint aux membres</v>
      </c>
      <c r="AP95" s="35" t="str">
        <f t="shared" si="36"/>
        <v>Source de la note de description : Version imprimée</v>
      </c>
      <c r="AQ95" s="35" t="str">
        <f t="shared" si="37"/>
        <v/>
      </c>
      <c r="AR95" s="35" t="str">
        <f t="shared" si="38"/>
        <v>%SITE_CLIENT%/?library_guid=E8D2BDC8-7A8F-4252-89C0-4BAC05DEA396</v>
      </c>
      <c r="AS95" s="35" t="str">
        <f t="shared" si="39"/>
        <v>Accès au travers du portail ENI</v>
      </c>
      <c r="AT95" s="35" t="str">
        <f t="shared" si="40"/>
        <v xml:space="preserve">  virtualisation d'applications </v>
      </c>
      <c r="AU95" s="35" t="str">
        <f t="shared" si="41"/>
        <v xml:space="preserve"> citrix metaframe </v>
      </c>
      <c r="AV95" s="35" t="str">
        <f t="shared" si="42"/>
        <v xml:space="preserve"> livre xenapp </v>
      </c>
      <c r="AW95" s="35" t="str">
        <f t="shared" si="43"/>
        <v xml:space="preserve"> LNEI5XACIT</v>
      </c>
      <c r="AX95" s="35" t="str">
        <f t="shared" si="44"/>
        <v xml:space="preserve"> metaframe </v>
      </c>
      <c r="AY95" s="35" t="str">
        <f t="shared" si="45"/>
        <v xml:space="preserve"> presentation server </v>
      </c>
      <c r="AZ95" s="35" t="str">
        <f t="shared" si="46"/>
        <v xml:space="preserve"> virtualisation d'application </v>
      </c>
      <c r="BA95" s="35" t="str">
        <f t="shared" si="47"/>
        <v xml:space="preserve"> Xen </v>
      </c>
      <c r="BB95" s="35" t="str">
        <f t="shared" si="48"/>
        <v xml:space="preserve"> xenserver </v>
      </c>
      <c r="BC95" s="35" t="str">
        <f t="shared" si="49"/>
        <v xml:space="preserve">livre citrix </v>
      </c>
      <c r="BD95" s="35" t="str">
        <f t="shared" si="50"/>
        <v/>
      </c>
      <c r="BE95" s="35" t="str">
        <f t="shared" si="51"/>
        <v/>
      </c>
      <c r="BF95" s="35" t="str">
        <f t="shared" si="52"/>
        <v/>
      </c>
      <c r="BG95" s="35" t="str">
        <f t="shared" si="53"/>
        <v/>
      </c>
      <c r="BH95" s="35" t="str">
        <f t="shared" si="54"/>
        <v/>
      </c>
      <c r="BI95" s="35" t="str">
        <f t="shared" si="55"/>
        <v/>
      </c>
      <c r="BJ95" s="35" t="str">
        <f t="shared" si="56"/>
        <v/>
      </c>
      <c r="BK95" s="35" t="str">
        <f t="shared" si="57"/>
        <v/>
      </c>
      <c r="BL95" s="35" t="str">
        <f t="shared" si="58"/>
        <v/>
      </c>
      <c r="BM95" s="35" t="str">
        <f t="shared" si="59"/>
        <v/>
      </c>
      <c r="BN95" s="35" t="str">
        <f t="shared" si="60"/>
        <v/>
      </c>
      <c r="BO95" s="35" t="str">
        <f t="shared" si="61"/>
        <v/>
      </c>
      <c r="BP95" s="35" t="str">
        <f t="shared" si="62"/>
        <v/>
      </c>
      <c r="BQ95" s="35" t="str">
        <f t="shared" si="63"/>
        <v/>
      </c>
      <c r="BR95" s="35" t="str">
        <f t="shared" si="64"/>
        <v/>
      </c>
      <c r="BS95" s="35" t="str">
        <f t="shared" si="65"/>
        <v/>
      </c>
      <c r="BT95" s="35" t="str">
        <f t="shared" si="66"/>
        <v/>
      </c>
      <c r="BU95" s="40" t="str">
        <f t="shared" si="67"/>
        <v/>
      </c>
      <c r="BV95" s="40" t="s">
        <v>116</v>
      </c>
      <c r="BW95" s="40" t="s">
        <v>116</v>
      </c>
      <c r="BX95" s="40" t="s">
        <v>116</v>
      </c>
      <c r="BY95" s="40" t="s">
        <v>116</v>
      </c>
      <c r="BZ95" s="40" t="s">
        <v>116</v>
      </c>
      <c r="CA95" s="40" t="s">
        <v>116</v>
      </c>
      <c r="CB95" s="40" t="s">
        <v>116</v>
      </c>
      <c r="CC95" s="40" t="s">
        <v>116</v>
      </c>
    </row>
    <row r="96" spans="1:81" ht="20.100000000000001" customHeight="1" x14ac:dyDescent="0.25">
      <c r="A96" s="52">
        <v>45231</v>
      </c>
      <c r="B96" s="35" t="s">
        <v>14447</v>
      </c>
      <c r="C96" s="33" t="s">
        <v>112</v>
      </c>
      <c r="D96" s="33">
        <v>20240120</v>
      </c>
      <c r="E96" s="35" t="s">
        <v>14448</v>
      </c>
      <c r="F96" s="35" t="str">
        <f t="shared" si="0"/>
        <v>Développez avec Visual Studio, Silverlight et XNA</v>
      </c>
      <c r="G96" s="35" t="str">
        <f t="shared" si="1"/>
        <v>Julien CORIOLAND,Léonard LABAT,Florent Santin</v>
      </c>
      <c r="H96" s="35" t="str">
        <f t="shared" si="2"/>
        <v/>
      </c>
      <c r="I96" s="35" t="str">
        <f t="shared" si="3"/>
        <v>CORIOLAND, Julien</v>
      </c>
      <c r="J96" s="35" t="str">
        <f t="shared" si="4"/>
        <v>LABAT, Léonard</v>
      </c>
      <c r="K96" s="35" t="str">
        <f t="shared" si="5"/>
        <v>Santin, Florent</v>
      </c>
      <c r="L96" s="35" t="str">
        <f t="shared" si="6"/>
        <v/>
      </c>
      <c r="M96" s="35" t="str">
        <f t="shared" si="7"/>
        <v/>
      </c>
      <c r="N96" s="5" t="str">
        <f t="shared" si="8"/>
        <v>Edition du 1 February 2011</v>
      </c>
      <c r="O96" s="5" t="str">
        <f t="shared" si="9"/>
        <v>467 pages</v>
      </c>
      <c r="P96" s="35" t="str">
        <f t="shared" si="10"/>
        <v>Editions ENI</v>
      </c>
      <c r="Q96" s="6" t="str">
        <f t="shared" si="11"/>
        <v>fre</v>
      </c>
      <c r="R96" s="35" t="str">
        <f t="shared" si="12"/>
        <v>fre</v>
      </c>
      <c r="S96" s="35" t="str">
        <f t="shared" si="13"/>
        <v>fre</v>
      </c>
      <c r="T96" s="35" t="str">
        <f t="shared" si="14"/>
        <v>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v>
      </c>
      <c r="U96" s="35">
        <f t="shared" si="15"/>
        <v>9782746063051</v>
      </c>
      <c r="V96" s="35" t="str">
        <f t="shared" si="16"/>
        <v>Version Numérique</v>
      </c>
      <c r="W96" s="35">
        <f t="shared" si="17"/>
        <v>9782746061316</v>
      </c>
      <c r="X96" s="35" t="str">
        <f t="shared" si="18"/>
        <v>Version Imprimée</v>
      </c>
      <c r="Y96" s="35" t="str">
        <f t="shared" si="19"/>
        <v>St-Herblain</v>
      </c>
      <c r="Z96" s="35" t="str">
        <f t="shared" si="20"/>
        <v>Editions ENI</v>
      </c>
      <c r="AA96" s="35">
        <f t="shared" si="21"/>
        <v>2011</v>
      </c>
      <c r="AB96" s="35" t="str">
        <f t="shared" si="22"/>
        <v>Bibliothèque Numérique ENI (Service en ligne)</v>
      </c>
      <c r="AC96" s="35" t="str">
        <f t="shared" si="23"/>
        <v>EXPERT IT</v>
      </c>
      <c r="AD96" s="35" t="str">
        <f t="shared" si="24"/>
        <v>texte</v>
      </c>
      <c r="AE96" s="35" t="str">
        <f t="shared" si="25"/>
        <v>txt</v>
      </c>
      <c r="AF96" s="35" t="str">
        <f t="shared" si="26"/>
        <v>rdacontent/fre</v>
      </c>
      <c r="AG96" s="35" t="str">
        <f t="shared" si="27"/>
        <v>informatique</v>
      </c>
      <c r="AH96" s="35" t="str">
        <f t="shared" si="28"/>
        <v>c</v>
      </c>
      <c r="AI96" s="35" t="str">
        <f t="shared" si="29"/>
        <v>rdamedia/fre</v>
      </c>
      <c r="AJ96" s="35" t="str">
        <f t="shared" si="30"/>
        <v>ressource en ligne</v>
      </c>
      <c r="AK96" s="35" t="str">
        <f t="shared" si="31"/>
        <v>cr</v>
      </c>
      <c r="AL96" s="35" t="str">
        <f t="shared" si="32"/>
        <v>rdacarrier/fre</v>
      </c>
      <c r="AM96" s="35" t="str">
        <f t="shared" si="33"/>
        <v>m\\\\\o\\d\\\\\\\\</v>
      </c>
      <c r="AN96" s="35" t="str">
        <f t="shared" si="34"/>
        <v>cr\cn\\\\uuaua</v>
      </c>
      <c r="AO96" s="35" t="str">
        <f t="shared" si="35"/>
        <v>Accès restreint aux membres</v>
      </c>
      <c r="AP96" s="35" t="str">
        <f t="shared" si="36"/>
        <v>Source de la note de description : Version imprimée</v>
      </c>
      <c r="AQ96" s="35" t="str">
        <f t="shared" si="37"/>
        <v/>
      </c>
      <c r="AR96" s="35" t="str">
        <f t="shared" si="38"/>
        <v>%SITE_CLIENT%/?library_guid=2E0DF36F-D553-4E21-821C-B9719CB77629</v>
      </c>
      <c r="AS96" s="35" t="str">
        <f t="shared" si="39"/>
        <v>Accès au travers du portail ENI</v>
      </c>
      <c r="AT96" s="35" t="str">
        <f t="shared" si="40"/>
        <v xml:space="preserve"> livre windows </v>
      </c>
      <c r="AU96" s="35" t="str">
        <f t="shared" si="41"/>
        <v xml:space="preserve"> LNEI7PWIN</v>
      </c>
      <c r="AV96" s="35" t="str">
        <f t="shared" si="42"/>
        <v xml:space="preserve"> silverlight </v>
      </c>
      <c r="AW96" s="35" t="str">
        <f t="shared" si="43"/>
        <v xml:space="preserve"> VS </v>
      </c>
      <c r="AX96" s="35" t="str">
        <f t="shared" si="44"/>
        <v xml:space="preserve"> VS 2010 </v>
      </c>
      <c r="AY96" s="35" t="str">
        <f t="shared" si="45"/>
        <v xml:space="preserve"> windows 7 </v>
      </c>
      <c r="AZ96" s="35" t="str">
        <f t="shared" si="46"/>
        <v xml:space="preserve"> WP </v>
      </c>
      <c r="BA96" s="35" t="str">
        <f t="shared" si="47"/>
        <v xml:space="preserve"> WP 7 </v>
      </c>
      <c r="BB96" s="35" t="str">
        <f t="shared" si="48"/>
        <v xml:space="preserve"> XNA </v>
      </c>
      <c r="BC96" s="35" t="str">
        <f t="shared" si="49"/>
        <v xml:space="preserve">livre microsoft </v>
      </c>
      <c r="BD96" s="35" t="str">
        <f t="shared" si="50"/>
        <v/>
      </c>
      <c r="BE96" s="35" t="str">
        <f t="shared" si="51"/>
        <v/>
      </c>
      <c r="BF96" s="35" t="str">
        <f t="shared" si="52"/>
        <v/>
      </c>
      <c r="BG96" s="35" t="str">
        <f t="shared" si="53"/>
        <v/>
      </c>
      <c r="BH96" s="35" t="str">
        <f t="shared" si="54"/>
        <v/>
      </c>
      <c r="BI96" s="35" t="str">
        <f t="shared" si="55"/>
        <v/>
      </c>
      <c r="BJ96" s="35" t="str">
        <f t="shared" si="56"/>
        <v/>
      </c>
      <c r="BK96" s="35" t="str">
        <f t="shared" si="57"/>
        <v/>
      </c>
      <c r="BL96" s="35" t="str">
        <f t="shared" si="58"/>
        <v/>
      </c>
      <c r="BM96" s="35" t="str">
        <f t="shared" si="59"/>
        <v/>
      </c>
      <c r="BN96" s="35" t="str">
        <f t="shared" si="60"/>
        <v/>
      </c>
      <c r="BO96" s="35" t="str">
        <f t="shared" si="61"/>
        <v/>
      </c>
      <c r="BP96" s="35" t="str">
        <f t="shared" si="62"/>
        <v/>
      </c>
      <c r="BQ96" s="35" t="str">
        <f t="shared" si="63"/>
        <v/>
      </c>
      <c r="BR96" s="35" t="str">
        <f t="shared" si="64"/>
        <v/>
      </c>
      <c r="BS96" s="35" t="str">
        <f t="shared" si="65"/>
        <v/>
      </c>
      <c r="BT96" s="35" t="str">
        <f t="shared" si="66"/>
        <v/>
      </c>
      <c r="BU96" s="40" t="str">
        <f t="shared" si="67"/>
        <v/>
      </c>
      <c r="BV96" s="40" t="s">
        <v>116</v>
      </c>
      <c r="BW96" s="40" t="s">
        <v>116</v>
      </c>
      <c r="BX96" s="40" t="s">
        <v>116</v>
      </c>
      <c r="BY96" s="40" t="s">
        <v>116</v>
      </c>
      <c r="BZ96" s="40" t="s">
        <v>116</v>
      </c>
      <c r="CA96" s="40" t="s">
        <v>116</v>
      </c>
      <c r="CB96" s="40" t="s">
        <v>116</v>
      </c>
      <c r="CC96" s="40" t="s">
        <v>116</v>
      </c>
    </row>
    <row r="97" spans="1:81" ht="20.100000000000001" customHeight="1" x14ac:dyDescent="0.25">
      <c r="A97" s="52">
        <v>45231</v>
      </c>
      <c r="B97" s="35" t="s">
        <v>14449</v>
      </c>
      <c r="C97" s="33" t="s">
        <v>112</v>
      </c>
      <c r="D97" s="33">
        <v>20240120</v>
      </c>
      <c r="E97" s="35" t="s">
        <v>14450</v>
      </c>
      <c r="F97" s="35" t="str">
        <f t="shared" si="0"/>
        <v/>
      </c>
      <c r="G97" s="35" t="str">
        <f t="shared" si="1"/>
        <v>Emmanuel Dreux,Freddy ELMALEH</v>
      </c>
      <c r="H97" s="35" t="str">
        <f t="shared" si="2"/>
        <v/>
      </c>
      <c r="I97" s="35" t="str">
        <f t="shared" si="3"/>
        <v>Dreux, Emmanuel</v>
      </c>
      <c r="J97" s="35" t="str">
        <f t="shared" si="4"/>
        <v>ELMALEH, Freddy</v>
      </c>
      <c r="K97" s="35" t="str">
        <f t="shared" si="5"/>
        <v/>
      </c>
      <c r="L97" s="35" t="str">
        <f t="shared" si="6"/>
        <v/>
      </c>
      <c r="M97" s="35" t="str">
        <f t="shared" si="7"/>
        <v/>
      </c>
      <c r="N97" s="5" t="str">
        <f t="shared" si="8"/>
        <v>Edition du 1 February 2011</v>
      </c>
      <c r="O97" s="5" t="str">
        <f t="shared" si="9"/>
        <v>430 pages</v>
      </c>
      <c r="P97" s="35" t="str">
        <f t="shared" si="10"/>
        <v>Editions ENI</v>
      </c>
      <c r="Q97" s="6" t="str">
        <f t="shared" si="11"/>
        <v>fre</v>
      </c>
      <c r="R97" s="35" t="str">
        <f t="shared" si="12"/>
        <v>fre</v>
      </c>
      <c r="S97" s="35" t="str">
        <f t="shared" si="13"/>
        <v>fre</v>
      </c>
      <c r="T97" s="35" t="str">
        <f t="shared" si="14"/>
        <v>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v>
      </c>
      <c r="U97" s="35">
        <f t="shared" si="15"/>
        <v>9782746063013</v>
      </c>
      <c r="V97" s="35" t="str">
        <f t="shared" si="16"/>
        <v>Version Numérique</v>
      </c>
      <c r="W97" s="35">
        <f t="shared" si="17"/>
        <v>9782746061408</v>
      </c>
      <c r="X97" s="35" t="str">
        <f t="shared" si="18"/>
        <v>Version Imprimée</v>
      </c>
      <c r="Y97" s="35" t="str">
        <f t="shared" si="19"/>
        <v>St-Herblain</v>
      </c>
      <c r="Z97" s="35" t="str">
        <f t="shared" si="20"/>
        <v>Editions ENI</v>
      </c>
      <c r="AA97" s="35">
        <f t="shared" si="21"/>
        <v>2011</v>
      </c>
      <c r="AB97" s="35" t="str">
        <f t="shared" si="22"/>
        <v>Bibliothèque Numérique ENI (Service en ligne)</v>
      </c>
      <c r="AC97" s="35" t="str">
        <f t="shared" si="23"/>
        <v>EXPERT IT</v>
      </c>
      <c r="AD97" s="35" t="str">
        <f t="shared" si="24"/>
        <v>texte</v>
      </c>
      <c r="AE97" s="35" t="str">
        <f t="shared" si="25"/>
        <v>txt</v>
      </c>
      <c r="AF97" s="35" t="str">
        <f t="shared" si="26"/>
        <v>rdacontent/fre</v>
      </c>
      <c r="AG97" s="35" t="str">
        <f t="shared" si="27"/>
        <v>informatique</v>
      </c>
      <c r="AH97" s="35" t="str">
        <f t="shared" si="28"/>
        <v>c</v>
      </c>
      <c r="AI97" s="35" t="str">
        <f t="shared" si="29"/>
        <v>rdamedia/fre</v>
      </c>
      <c r="AJ97" s="35" t="str">
        <f t="shared" si="30"/>
        <v>ressource en ligne</v>
      </c>
      <c r="AK97" s="35" t="str">
        <f t="shared" si="31"/>
        <v>cr</v>
      </c>
      <c r="AL97" s="35" t="str">
        <f t="shared" si="32"/>
        <v>rdacarrier/fre</v>
      </c>
      <c r="AM97" s="35" t="str">
        <f t="shared" si="33"/>
        <v>m\\\\\o\\d\\\\\\\\</v>
      </c>
      <c r="AN97" s="35" t="str">
        <f t="shared" si="34"/>
        <v>cr\cn\\\\uuaua</v>
      </c>
      <c r="AO97" s="35" t="str">
        <f t="shared" si="35"/>
        <v>Accès restreint aux membres</v>
      </c>
      <c r="AP97" s="35" t="str">
        <f t="shared" si="36"/>
        <v>Source de la note de description : Version imprimée</v>
      </c>
      <c r="AQ97" s="35" t="str">
        <f t="shared" si="37"/>
        <v/>
      </c>
      <c r="AR97" s="35" t="str">
        <f t="shared" si="38"/>
        <v>%SITE_CLIENT%/?library_guid=035C4A7B-1BFF-4FD3-AE85-7C3835860D06</v>
      </c>
      <c r="AS97" s="35" t="str">
        <f t="shared" si="39"/>
        <v>Accès au travers du portail ENI</v>
      </c>
      <c r="AT97" s="35" t="str">
        <f t="shared" si="40"/>
        <v xml:space="preserve"> livre sécurité </v>
      </c>
      <c r="AU97" s="35" t="str">
        <f t="shared" si="41"/>
        <v xml:space="preserve"> LNEI7WINS</v>
      </c>
      <c r="AV97" s="35" t="str">
        <f t="shared" si="42"/>
        <v xml:space="preserve"> securite </v>
      </c>
      <c r="AW97" s="35" t="str">
        <f t="shared" si="43"/>
        <v xml:space="preserve">livre microsoft </v>
      </c>
      <c r="AX97" s="35" t="str">
        <f t="shared" si="44"/>
        <v/>
      </c>
      <c r="AY97" s="35" t="str">
        <f t="shared" si="45"/>
        <v/>
      </c>
      <c r="AZ97" s="35" t="str">
        <f t="shared" si="46"/>
        <v/>
      </c>
      <c r="BA97" s="35" t="str">
        <f t="shared" si="47"/>
        <v/>
      </c>
      <c r="BB97" s="35" t="str">
        <f t="shared" si="48"/>
        <v/>
      </c>
      <c r="BC97" s="35" t="str">
        <f t="shared" si="49"/>
        <v/>
      </c>
      <c r="BD97" s="35" t="str">
        <f t="shared" si="50"/>
        <v/>
      </c>
      <c r="BE97" s="35" t="str">
        <f t="shared" si="51"/>
        <v/>
      </c>
      <c r="BF97" s="35" t="str">
        <f t="shared" si="52"/>
        <v/>
      </c>
      <c r="BG97" s="35" t="str">
        <f t="shared" si="53"/>
        <v/>
      </c>
      <c r="BH97" s="35" t="str">
        <f t="shared" si="54"/>
        <v/>
      </c>
      <c r="BI97" s="35" t="str">
        <f t="shared" si="55"/>
        <v/>
      </c>
      <c r="BJ97" s="35" t="str">
        <f t="shared" si="56"/>
        <v/>
      </c>
      <c r="BK97" s="35" t="str">
        <f t="shared" si="57"/>
        <v/>
      </c>
      <c r="BL97" s="35" t="str">
        <f t="shared" si="58"/>
        <v/>
      </c>
      <c r="BM97" s="35" t="str">
        <f t="shared" si="59"/>
        <v/>
      </c>
      <c r="BN97" s="35" t="str">
        <f t="shared" si="60"/>
        <v/>
      </c>
      <c r="BO97" s="35" t="str">
        <f t="shared" si="61"/>
        <v/>
      </c>
      <c r="BP97" s="35" t="str">
        <f t="shared" si="62"/>
        <v/>
      </c>
      <c r="BQ97" s="35" t="str">
        <f t="shared" si="63"/>
        <v/>
      </c>
      <c r="BR97" s="35" t="str">
        <f t="shared" si="64"/>
        <v/>
      </c>
      <c r="BS97" s="35" t="str">
        <f t="shared" si="65"/>
        <v/>
      </c>
      <c r="BT97" s="35" t="str">
        <f t="shared" si="66"/>
        <v/>
      </c>
      <c r="BU97" s="40" t="str">
        <f t="shared" si="67"/>
        <v/>
      </c>
      <c r="BV97" s="40" t="s">
        <v>116</v>
      </c>
      <c r="BW97" s="40" t="s">
        <v>116</v>
      </c>
      <c r="BX97" s="40" t="s">
        <v>116</v>
      </c>
      <c r="BY97" s="40" t="s">
        <v>116</v>
      </c>
      <c r="BZ97" s="40" t="s">
        <v>116</v>
      </c>
      <c r="CA97" s="40" t="s">
        <v>116</v>
      </c>
      <c r="CB97" s="40" t="s">
        <v>116</v>
      </c>
      <c r="CC97" s="40" t="s">
        <v>116</v>
      </c>
    </row>
    <row r="98" spans="1:81" ht="20.100000000000001" customHeight="1" x14ac:dyDescent="0.25">
      <c r="A98" s="52">
        <v>45231</v>
      </c>
      <c r="B98" s="35" t="s">
        <v>14451</v>
      </c>
      <c r="C98" s="33" t="s">
        <v>112</v>
      </c>
      <c r="D98" s="33">
        <v>20240120</v>
      </c>
      <c r="E98" s="35" t="s">
        <v>14452</v>
      </c>
      <c r="F98" s="35" t="str">
        <f t="shared" si="0"/>
        <v>Mobilité et nomadisme, mise en oeuvre de la solution Microsoft</v>
      </c>
      <c r="G98" s="35" t="str">
        <f t="shared" si="1"/>
        <v>Lionel LEPERLIER,Benoît SAUTIERE</v>
      </c>
      <c r="H98" s="35" t="str">
        <f t="shared" si="2"/>
        <v/>
      </c>
      <c r="I98" s="35" t="str">
        <f t="shared" si="3"/>
        <v>LEPERLIER, Lionel</v>
      </c>
      <c r="J98" s="35" t="str">
        <f t="shared" si="4"/>
        <v>SAUTIERE, Benoît</v>
      </c>
      <c r="K98" s="35" t="str">
        <f t="shared" si="5"/>
        <v/>
      </c>
      <c r="L98" s="35" t="str">
        <f t="shared" si="6"/>
        <v/>
      </c>
      <c r="M98" s="35" t="str">
        <f t="shared" si="7"/>
        <v/>
      </c>
      <c r="N98" s="5" t="str">
        <f t="shared" si="8"/>
        <v>Edition du 1 January 2012</v>
      </c>
      <c r="O98" s="5" t="str">
        <f t="shared" si="9"/>
        <v>536 pages</v>
      </c>
      <c r="P98" s="35" t="str">
        <f t="shared" si="10"/>
        <v>Editions ENI</v>
      </c>
      <c r="Q98" s="6" t="str">
        <f t="shared" si="11"/>
        <v>fre</v>
      </c>
      <c r="R98" s="35" t="str">
        <f t="shared" si="12"/>
        <v>fre</v>
      </c>
      <c r="S98" s="35" t="str">
        <f t="shared" si="13"/>
        <v>fre</v>
      </c>
      <c r="T98" s="35" t="str">
        <f t="shared" si="14"/>
        <v>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v>
      </c>
      <c r="U98" s="35">
        <f t="shared" si="15"/>
        <v>9782746072121</v>
      </c>
      <c r="V98" s="35" t="str">
        <f t="shared" si="16"/>
        <v>Version Numérique</v>
      </c>
      <c r="W98" s="35">
        <f t="shared" si="17"/>
        <v>9782746071124</v>
      </c>
      <c r="X98" s="35" t="str">
        <f t="shared" si="18"/>
        <v>Version Imprimée</v>
      </c>
      <c r="Y98" s="35" t="str">
        <f t="shared" si="19"/>
        <v>St-Herblain</v>
      </c>
      <c r="Z98" s="35" t="str">
        <f t="shared" si="20"/>
        <v>Editions ENI</v>
      </c>
      <c r="AA98" s="35">
        <f t="shared" si="21"/>
        <v>2012</v>
      </c>
      <c r="AB98" s="35" t="str">
        <f t="shared" si="22"/>
        <v>Bibliothèque Numérique ENI (Service en ligne)</v>
      </c>
      <c r="AC98" s="35" t="str">
        <f t="shared" si="23"/>
        <v>EXPERT IT</v>
      </c>
      <c r="AD98" s="35" t="str">
        <f t="shared" si="24"/>
        <v>texte</v>
      </c>
      <c r="AE98" s="35" t="str">
        <f t="shared" si="25"/>
        <v>txt</v>
      </c>
      <c r="AF98" s="35" t="str">
        <f t="shared" si="26"/>
        <v>rdacontent/fre</v>
      </c>
      <c r="AG98" s="35" t="str">
        <f t="shared" si="27"/>
        <v>informatique</v>
      </c>
      <c r="AH98" s="35" t="str">
        <f t="shared" si="28"/>
        <v>c</v>
      </c>
      <c r="AI98" s="35" t="str">
        <f t="shared" si="29"/>
        <v>rdamedia/fre</v>
      </c>
      <c r="AJ98" s="35" t="str">
        <f t="shared" si="30"/>
        <v>ressource en ligne</v>
      </c>
      <c r="AK98" s="35" t="str">
        <f t="shared" si="31"/>
        <v>cr</v>
      </c>
      <c r="AL98" s="35" t="str">
        <f t="shared" si="32"/>
        <v>rdacarrier/fre</v>
      </c>
      <c r="AM98" s="35" t="str">
        <f t="shared" si="33"/>
        <v>m\\\\\o\\d\\\\\\\\</v>
      </c>
      <c r="AN98" s="35" t="str">
        <f t="shared" si="34"/>
        <v>cr\cn\\\\uuaua</v>
      </c>
      <c r="AO98" s="35" t="str">
        <f t="shared" si="35"/>
        <v>Accès restreint aux membres</v>
      </c>
      <c r="AP98" s="35" t="str">
        <f t="shared" si="36"/>
        <v>Source de la note de description : Version imprimée</v>
      </c>
      <c r="AQ98" s="35" t="str">
        <f t="shared" si="37"/>
        <v/>
      </c>
      <c r="AR98" s="35" t="str">
        <f t="shared" si="38"/>
        <v>%SITE_CLIENT%/?library_guid=3E3458E1-1966-46AC-9086-A65B44040B72</v>
      </c>
      <c r="AS98" s="35" t="str">
        <f t="shared" si="39"/>
        <v>Accès au travers du portail ENI</v>
      </c>
      <c r="AT98" s="35" t="str">
        <f t="shared" si="40"/>
        <v xml:space="preserve"> forefront </v>
      </c>
      <c r="AU98" s="35" t="str">
        <f t="shared" si="41"/>
        <v xml:space="preserve"> ip v4 </v>
      </c>
      <c r="AV98" s="35" t="str">
        <f t="shared" si="42"/>
        <v xml:space="preserve"> ip v6 </v>
      </c>
      <c r="AW98" s="35" t="str">
        <f t="shared" si="43"/>
        <v xml:space="preserve"> ipv4 </v>
      </c>
      <c r="AX98" s="35" t="str">
        <f t="shared" si="44"/>
        <v xml:space="preserve"> ipv6 </v>
      </c>
      <c r="AY98" s="35" t="str">
        <f t="shared" si="45"/>
        <v xml:space="preserve"> LNEIDIRA</v>
      </c>
      <c r="AZ98" s="35" t="str">
        <f t="shared" si="46"/>
        <v xml:space="preserve"> securite </v>
      </c>
      <c r="BA98" s="35" t="str">
        <f t="shared" si="47"/>
        <v xml:space="preserve"> securité </v>
      </c>
      <c r="BB98" s="35" t="str">
        <f t="shared" si="48"/>
        <v xml:space="preserve"> sécurite </v>
      </c>
      <c r="BC98" s="35" t="str">
        <f t="shared" si="49"/>
        <v xml:space="preserve"> vpn </v>
      </c>
      <c r="BD98" s="35" t="str">
        <f t="shared" si="50"/>
        <v xml:space="preserve">windows </v>
      </c>
      <c r="BE98" s="35" t="str">
        <f t="shared" si="51"/>
        <v/>
      </c>
      <c r="BF98" s="35" t="str">
        <f t="shared" si="52"/>
        <v/>
      </c>
      <c r="BG98" s="35" t="str">
        <f t="shared" si="53"/>
        <v/>
      </c>
      <c r="BH98" s="35" t="str">
        <f t="shared" si="54"/>
        <v/>
      </c>
      <c r="BI98" s="35" t="str">
        <f t="shared" si="55"/>
        <v/>
      </c>
      <c r="BJ98" s="35" t="str">
        <f t="shared" si="56"/>
        <v/>
      </c>
      <c r="BK98" s="35" t="str">
        <f t="shared" si="57"/>
        <v/>
      </c>
      <c r="BL98" s="35" t="str">
        <f t="shared" si="58"/>
        <v/>
      </c>
      <c r="BM98" s="35" t="str">
        <f t="shared" si="59"/>
        <v/>
      </c>
      <c r="BN98" s="35" t="str">
        <f t="shared" si="60"/>
        <v/>
      </c>
      <c r="BO98" s="35" t="str">
        <f t="shared" si="61"/>
        <v/>
      </c>
      <c r="BP98" s="35" t="str">
        <f t="shared" si="62"/>
        <v/>
      </c>
      <c r="BQ98" s="35" t="str">
        <f t="shared" si="63"/>
        <v/>
      </c>
      <c r="BR98" s="35" t="str">
        <f t="shared" si="64"/>
        <v/>
      </c>
      <c r="BS98" s="35" t="str">
        <f t="shared" si="65"/>
        <v/>
      </c>
      <c r="BT98" s="35" t="str">
        <f t="shared" si="66"/>
        <v/>
      </c>
      <c r="BU98" s="40" t="str">
        <f t="shared" si="67"/>
        <v/>
      </c>
      <c r="BV98" s="40" t="s">
        <v>116</v>
      </c>
      <c r="BW98" s="40" t="s">
        <v>116</v>
      </c>
      <c r="BX98" s="40" t="s">
        <v>116</v>
      </c>
      <c r="BY98" s="40" t="s">
        <v>116</v>
      </c>
      <c r="BZ98" s="40" t="s">
        <v>116</v>
      </c>
      <c r="CA98" s="40" t="s">
        <v>116</v>
      </c>
      <c r="CB98" s="40" t="s">
        <v>116</v>
      </c>
      <c r="CC98" s="40" t="s">
        <v>116</v>
      </c>
    </row>
    <row r="99" spans="1:81" ht="20.100000000000001" customHeight="1" x14ac:dyDescent="0.25">
      <c r="A99" s="52">
        <v>45231</v>
      </c>
      <c r="B99" s="35" t="s">
        <v>14453</v>
      </c>
      <c r="C99" s="33" t="s">
        <v>112</v>
      </c>
      <c r="D99" s="33">
        <v>20240120</v>
      </c>
      <c r="E99" s="35" t="s">
        <v>14454</v>
      </c>
      <c r="F99" s="35" t="str">
        <f t="shared" si="0"/>
        <v>Le framework JavaScript pour le développement rapide d'applications Web</v>
      </c>
      <c r="G99" s="35" t="str">
        <f t="shared" si="1"/>
        <v>Luc VAN LANCKER</v>
      </c>
      <c r="H99" s="35" t="str">
        <f t="shared" si="2"/>
        <v/>
      </c>
      <c r="I99" s="35" t="str">
        <f t="shared" si="3"/>
        <v>VAN LANCKER, Luc</v>
      </c>
      <c r="J99" s="35" t="str">
        <f t="shared" si="4"/>
        <v/>
      </c>
      <c r="K99" s="35" t="str">
        <f t="shared" si="5"/>
        <v/>
      </c>
      <c r="L99" s="35" t="str">
        <f t="shared" si="6"/>
        <v/>
      </c>
      <c r="M99" s="35" t="str">
        <f t="shared" si="7"/>
        <v/>
      </c>
      <c r="N99" s="5" t="str">
        <f t="shared" si="8"/>
        <v>Edition du 1 July 2011</v>
      </c>
      <c r="O99" s="5" t="str">
        <f t="shared" si="9"/>
        <v>484 pages</v>
      </c>
      <c r="P99" s="35" t="str">
        <f t="shared" si="10"/>
        <v>Editions ENI</v>
      </c>
      <c r="Q99" s="6" t="str">
        <f t="shared" si="11"/>
        <v>fre</v>
      </c>
      <c r="R99" s="35" t="str">
        <f t="shared" si="12"/>
        <v>fre</v>
      </c>
      <c r="S99" s="35" t="str">
        <f t="shared" si="13"/>
        <v>fre</v>
      </c>
      <c r="T99" s="35" t="str">
        <f t="shared" si="14"/>
        <v>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v>
      </c>
      <c r="U99" s="35">
        <f t="shared" si="15"/>
        <v>9782746067363</v>
      </c>
      <c r="V99" s="35" t="str">
        <f t="shared" si="16"/>
        <v>Version Numérique</v>
      </c>
      <c r="W99" s="35">
        <f t="shared" si="17"/>
        <v>9782746066496</v>
      </c>
      <c r="X99" s="35" t="str">
        <f t="shared" si="18"/>
        <v>Version Imprimée</v>
      </c>
      <c r="Y99" s="35" t="str">
        <f t="shared" si="19"/>
        <v>St-Herblain</v>
      </c>
      <c r="Z99" s="35" t="str">
        <f t="shared" si="20"/>
        <v>Editions ENI</v>
      </c>
      <c r="AA99" s="35">
        <f t="shared" si="21"/>
        <v>2011</v>
      </c>
      <c r="AB99" s="35" t="str">
        <f t="shared" si="22"/>
        <v>Bibliothèque Numérique ENI (Service en ligne)</v>
      </c>
      <c r="AC99" s="35" t="str">
        <f t="shared" si="23"/>
        <v>EXPERT IT</v>
      </c>
      <c r="AD99" s="35" t="str">
        <f t="shared" si="24"/>
        <v>texte</v>
      </c>
      <c r="AE99" s="35" t="str">
        <f t="shared" si="25"/>
        <v>txt</v>
      </c>
      <c r="AF99" s="35" t="str">
        <f t="shared" si="26"/>
        <v>rdacontent/fre</v>
      </c>
      <c r="AG99" s="35" t="str">
        <f t="shared" si="27"/>
        <v>informatique</v>
      </c>
      <c r="AH99" s="35" t="str">
        <f t="shared" si="28"/>
        <v>c</v>
      </c>
      <c r="AI99" s="35" t="str">
        <f t="shared" si="29"/>
        <v>rdamedia/fre</v>
      </c>
      <c r="AJ99" s="35" t="str">
        <f t="shared" si="30"/>
        <v>ressource en ligne</v>
      </c>
      <c r="AK99" s="35" t="str">
        <f t="shared" si="31"/>
        <v>cr</v>
      </c>
      <c r="AL99" s="35" t="str">
        <f t="shared" si="32"/>
        <v>rdacarrier/fre</v>
      </c>
      <c r="AM99" s="35" t="str">
        <f t="shared" si="33"/>
        <v>m\\\\\o\\d\\\\\\\\</v>
      </c>
      <c r="AN99" s="35" t="str">
        <f t="shared" si="34"/>
        <v>cr\cn\\\\uuaua</v>
      </c>
      <c r="AO99" s="35" t="str">
        <f t="shared" si="35"/>
        <v>Accès restreint aux membres</v>
      </c>
      <c r="AP99" s="35" t="str">
        <f t="shared" si="36"/>
        <v>Source de la note de description : Version imprimée</v>
      </c>
      <c r="AQ99" s="35" t="str">
        <f t="shared" si="37"/>
        <v/>
      </c>
      <c r="AR99" s="35" t="str">
        <f t="shared" si="38"/>
        <v>%SITE_CLIENT%/?library_guid=BBC75BA9-B463-4EB5-8AB8-449EFFD516DA</v>
      </c>
      <c r="AS99" s="35" t="str">
        <f t="shared" si="39"/>
        <v>Accès au travers du portail ENI</v>
      </c>
      <c r="AT99" s="35" t="str">
        <f t="shared" si="40"/>
        <v xml:space="preserve"> dijit </v>
      </c>
      <c r="AU99" s="35" t="str">
        <f t="shared" si="41"/>
        <v xml:space="preserve"> dojox </v>
      </c>
      <c r="AV99" s="35" t="str">
        <f t="shared" si="42"/>
        <v xml:space="preserve"> html 5 </v>
      </c>
      <c r="AW99" s="35" t="str">
        <f t="shared" si="43"/>
        <v xml:space="preserve"> Html5 </v>
      </c>
      <c r="AX99" s="35" t="str">
        <f t="shared" si="44"/>
        <v xml:space="preserve"> java script </v>
      </c>
      <c r="AY99" s="35" t="str">
        <f t="shared" si="45"/>
        <v xml:space="preserve"> JavaScript </v>
      </c>
      <c r="AZ99" s="35" t="str">
        <f t="shared" si="46"/>
        <v xml:space="preserve"> LNEIDOJ</v>
      </c>
      <c r="BA99" s="35" t="str">
        <f t="shared" si="47"/>
        <v xml:space="preserve"> widget </v>
      </c>
      <c r="BB99" s="35" t="str">
        <f t="shared" si="48"/>
        <v xml:space="preserve"> widgets </v>
      </c>
      <c r="BC99" s="35" t="str">
        <f t="shared" si="49"/>
        <v xml:space="preserve">ShrinkSafe </v>
      </c>
      <c r="BD99" s="35" t="str">
        <f t="shared" si="50"/>
        <v/>
      </c>
      <c r="BE99" s="35" t="str">
        <f t="shared" si="51"/>
        <v/>
      </c>
      <c r="BF99" s="35" t="str">
        <f t="shared" si="52"/>
        <v/>
      </c>
      <c r="BG99" s="35" t="str">
        <f t="shared" si="53"/>
        <v/>
      </c>
      <c r="BH99" s="35" t="str">
        <f t="shared" si="54"/>
        <v/>
      </c>
      <c r="BI99" s="35" t="str">
        <f t="shared" si="55"/>
        <v/>
      </c>
      <c r="BJ99" s="35" t="str">
        <f t="shared" si="56"/>
        <v/>
      </c>
      <c r="BK99" s="35" t="str">
        <f t="shared" si="57"/>
        <v/>
      </c>
      <c r="BL99" s="35" t="str">
        <f t="shared" si="58"/>
        <v/>
      </c>
      <c r="BM99" s="35" t="str">
        <f t="shared" si="59"/>
        <v/>
      </c>
      <c r="BN99" s="35" t="str">
        <f t="shared" si="60"/>
        <v/>
      </c>
      <c r="BO99" s="35" t="str">
        <f t="shared" si="61"/>
        <v/>
      </c>
      <c r="BP99" s="35" t="str">
        <f t="shared" si="62"/>
        <v/>
      </c>
      <c r="BQ99" s="35" t="str">
        <f t="shared" si="63"/>
        <v/>
      </c>
      <c r="BR99" s="35" t="str">
        <f t="shared" si="64"/>
        <v/>
      </c>
      <c r="BS99" s="35" t="str">
        <f t="shared" si="65"/>
        <v/>
      </c>
      <c r="BT99" s="35" t="str">
        <f t="shared" si="66"/>
        <v/>
      </c>
      <c r="BU99" s="40" t="str">
        <f t="shared" si="67"/>
        <v/>
      </c>
      <c r="BV99" s="40" t="s">
        <v>116</v>
      </c>
      <c r="BW99" s="40" t="s">
        <v>116</v>
      </c>
      <c r="BX99" s="40" t="s">
        <v>116</v>
      </c>
      <c r="BY99" s="40" t="s">
        <v>116</v>
      </c>
      <c r="BZ99" s="40" t="s">
        <v>116</v>
      </c>
      <c r="CA99" s="40" t="s">
        <v>116</v>
      </c>
      <c r="CB99" s="40" t="s">
        <v>116</v>
      </c>
      <c r="CC99" s="40" t="s">
        <v>116</v>
      </c>
    </row>
    <row r="100" spans="1:81" ht="20.100000000000001" customHeight="1" x14ac:dyDescent="0.25">
      <c r="A100" s="52">
        <v>45231</v>
      </c>
      <c r="B100" s="35" t="s">
        <v>14455</v>
      </c>
      <c r="C100" s="33" t="s">
        <v>112</v>
      </c>
      <c r="D100" s="33">
        <v>20240120</v>
      </c>
      <c r="E100" s="35" t="s">
        <v>14456</v>
      </c>
      <c r="F100" s="35" t="str">
        <f t="shared" si="0"/>
        <v>Conception, développement et mise en &amp;oelig;uvre d'applications professionnelles</v>
      </c>
      <c r="G100" s="35" t="str">
        <f t="shared" si="1"/>
        <v>Olivier Choquet</v>
      </c>
      <c r="H100" s="35" t="str">
        <f t="shared" si="2"/>
        <v/>
      </c>
      <c r="I100" s="35" t="str">
        <f t="shared" si="3"/>
        <v>Choquet, Olivier</v>
      </c>
      <c r="J100" s="35" t="str">
        <f t="shared" si="4"/>
        <v/>
      </c>
      <c r="K100" s="35" t="str">
        <f t="shared" si="5"/>
        <v/>
      </c>
      <c r="L100" s="35" t="str">
        <f t="shared" si="6"/>
        <v/>
      </c>
      <c r="M100" s="35" t="str">
        <f t="shared" si="7"/>
        <v/>
      </c>
      <c r="N100" s="5" t="str">
        <f t="shared" si="8"/>
        <v>Edition du 1 June 2009</v>
      </c>
      <c r="O100" s="5" t="str">
        <f t="shared" si="9"/>
        <v>444 pages</v>
      </c>
      <c r="P100" s="35" t="str">
        <f t="shared" si="10"/>
        <v>Editions ENI</v>
      </c>
      <c r="Q100" s="6" t="str">
        <f t="shared" si="11"/>
        <v>fre</v>
      </c>
      <c r="R100" s="35" t="str">
        <f t="shared" si="12"/>
        <v>fre</v>
      </c>
      <c r="S100" s="35" t="str">
        <f t="shared" si="13"/>
        <v>fre</v>
      </c>
      <c r="T100" s="35" t="str">
        <f t="shared" si="14"/>
        <v>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v>
      </c>
      <c r="U100" s="35">
        <f t="shared" si="15"/>
        <v>9782746050273</v>
      </c>
      <c r="V100" s="35" t="str">
        <f t="shared" si="16"/>
        <v>Version Numérique</v>
      </c>
      <c r="W100" s="35">
        <f t="shared" si="17"/>
        <v>9782746049253</v>
      </c>
      <c r="X100" s="35" t="str">
        <f t="shared" si="18"/>
        <v>Version Imprimée</v>
      </c>
      <c r="Y100" s="35" t="str">
        <f t="shared" si="19"/>
        <v>St-Herblain</v>
      </c>
      <c r="Z100" s="35" t="str">
        <f t="shared" si="20"/>
        <v>Editions ENI</v>
      </c>
      <c r="AA100" s="35">
        <f t="shared" si="21"/>
        <v>2009</v>
      </c>
      <c r="AB100" s="35" t="str">
        <f t="shared" si="22"/>
        <v>Bibliothèque Numérique ENI (Service en ligne)</v>
      </c>
      <c r="AC100" s="35" t="str">
        <f t="shared" si="23"/>
        <v>EXPERT IT</v>
      </c>
      <c r="AD100" s="35" t="str">
        <f t="shared" si="24"/>
        <v>texte</v>
      </c>
      <c r="AE100" s="35" t="str">
        <f t="shared" si="25"/>
        <v>txt</v>
      </c>
      <c r="AF100" s="35" t="str">
        <f t="shared" si="26"/>
        <v>rdacontent/fre</v>
      </c>
      <c r="AG100" s="35" t="str">
        <f t="shared" si="27"/>
        <v>informatique</v>
      </c>
      <c r="AH100" s="35" t="str">
        <f t="shared" si="28"/>
        <v>c</v>
      </c>
      <c r="AI100" s="35" t="str">
        <f t="shared" si="29"/>
        <v>rdamedia/fre</v>
      </c>
      <c r="AJ100" s="35" t="str">
        <f t="shared" si="30"/>
        <v>ressource en ligne</v>
      </c>
      <c r="AK100" s="35" t="str">
        <f t="shared" si="31"/>
        <v>cr</v>
      </c>
      <c r="AL100" s="35" t="str">
        <f t="shared" si="32"/>
        <v>rdacarrier/fre</v>
      </c>
      <c r="AM100" s="35" t="str">
        <f t="shared" si="33"/>
        <v>m\\\\\o\\d\\\\\\\\</v>
      </c>
      <c r="AN100" s="35" t="str">
        <f t="shared" si="34"/>
        <v>cr\cn\\\\uuaua</v>
      </c>
      <c r="AO100" s="35" t="str">
        <f t="shared" si="35"/>
        <v>Accès restreint aux membres</v>
      </c>
      <c r="AP100" s="35" t="str">
        <f t="shared" si="36"/>
        <v>Source de la note de description : Version imprimée</v>
      </c>
      <c r="AQ100" s="35" t="str">
        <f t="shared" si="37"/>
        <v/>
      </c>
      <c r="AR100" s="35" t="str">
        <f t="shared" si="38"/>
        <v>%SITE_CLIENT%/?library_guid=20647C13-A63D-434E-9C6F-376BAA302303</v>
      </c>
      <c r="AS100" s="35" t="str">
        <f t="shared" si="39"/>
        <v>Accès au travers du portail ENI</v>
      </c>
      <c r="AT100" s="35" t="str">
        <f t="shared" si="40"/>
        <v xml:space="preserve"> action script </v>
      </c>
      <c r="AU100" s="35" t="str">
        <f t="shared" si="41"/>
        <v xml:space="preserve"> AMFPHP </v>
      </c>
      <c r="AV100" s="35" t="str">
        <f t="shared" si="42"/>
        <v xml:space="preserve"> Class Mapping </v>
      </c>
      <c r="AW100" s="35" t="str">
        <f t="shared" si="43"/>
        <v xml:space="preserve"> e</v>
      </c>
      <c r="AX100" s="35" t="str">
        <f t="shared" si="44"/>
        <v xml:space="preserve"> ebook </v>
      </c>
      <c r="AY100" s="35" t="str">
        <f t="shared" si="45"/>
        <v xml:space="preserve"> flash </v>
      </c>
      <c r="AZ100" s="35" t="str">
        <f t="shared" si="46"/>
        <v xml:space="preserve"> flex </v>
      </c>
      <c r="BA100" s="35" t="str">
        <f t="shared" si="47"/>
        <v xml:space="preserve"> flex 3 livre </v>
      </c>
      <c r="BB100" s="35" t="str">
        <f t="shared" si="48"/>
        <v xml:space="preserve"> Flex Builder </v>
      </c>
      <c r="BC100" s="35" t="str">
        <f t="shared" si="49"/>
        <v xml:space="preserve"> flex livre </v>
      </c>
      <c r="BD100" s="35" t="str">
        <f t="shared" si="50"/>
        <v xml:space="preserve"> flex manuel </v>
      </c>
      <c r="BE100" s="35" t="str">
        <f t="shared" si="51"/>
        <v xml:space="preserve"> livre action Script livre RIA </v>
      </c>
      <c r="BF100" s="35" t="str">
        <f t="shared" si="52"/>
        <v xml:space="preserve"> livre électronique </v>
      </c>
      <c r="BG100" s="35" t="str">
        <f t="shared" si="53"/>
        <v xml:space="preserve"> livre flex </v>
      </c>
      <c r="BH100" s="35" t="str">
        <f t="shared" si="54"/>
        <v xml:space="preserve"> livre numérique </v>
      </c>
      <c r="BI100" s="35" t="str">
        <f t="shared" si="55"/>
        <v xml:space="preserve"> livres électroniques </v>
      </c>
      <c r="BJ100" s="35" t="str">
        <f t="shared" si="56"/>
        <v xml:space="preserve"> livres flex </v>
      </c>
      <c r="BK100" s="35" t="str">
        <f t="shared" si="57"/>
        <v xml:space="preserve"> livres numériques </v>
      </c>
      <c r="BL100" s="35" t="str">
        <f t="shared" si="58"/>
        <v xml:space="preserve"> LNEIFLE</v>
      </c>
      <c r="BM100" s="35" t="str">
        <f t="shared" si="59"/>
        <v xml:space="preserve"> manuel flex </v>
      </c>
      <c r="BN100" s="35" t="str">
        <f t="shared" si="60"/>
        <v xml:space="preserve"> MVC Cairngorm </v>
      </c>
      <c r="BO100" s="35" t="str">
        <f t="shared" si="61"/>
        <v xml:space="preserve"> MXML </v>
      </c>
      <c r="BP100" s="35" t="str">
        <f t="shared" si="62"/>
        <v xml:space="preserve">book </v>
      </c>
      <c r="BQ100" s="35" t="str">
        <f t="shared" si="63"/>
        <v xml:space="preserve">livre flex </v>
      </c>
      <c r="BR100" s="35" t="str">
        <f t="shared" si="64"/>
        <v/>
      </c>
      <c r="BS100" s="35" t="str">
        <f t="shared" si="65"/>
        <v/>
      </c>
      <c r="BT100" s="35" t="str">
        <f t="shared" si="66"/>
        <v/>
      </c>
      <c r="BU100" s="40" t="str">
        <f t="shared" si="67"/>
        <v/>
      </c>
      <c r="BV100" s="40" t="s">
        <v>116</v>
      </c>
      <c r="BW100" s="40" t="s">
        <v>116</v>
      </c>
      <c r="BX100" s="40" t="s">
        <v>116</v>
      </c>
      <c r="BY100" s="40" t="s">
        <v>116</v>
      </c>
      <c r="BZ100" s="40" t="s">
        <v>116</v>
      </c>
      <c r="CA100" s="40" t="s">
        <v>116</v>
      </c>
      <c r="CB100" s="40" t="s">
        <v>116</v>
      </c>
      <c r="CC100" s="40" t="s">
        <v>116</v>
      </c>
    </row>
    <row r="101" spans="1:81" ht="20.100000000000001" customHeight="1" x14ac:dyDescent="0.25">
      <c r="A101" s="52">
        <v>45231</v>
      </c>
      <c r="B101" s="35" t="s">
        <v>14457</v>
      </c>
      <c r="C101" s="33" t="s">
        <v>112</v>
      </c>
      <c r="D101" s="33">
        <v>20240120</v>
      </c>
      <c r="E101" s="35" t="s">
        <v>14458</v>
      </c>
      <c r="F101" s="35" t="str">
        <f t="shared" si="0"/>
        <v>Conception d'applications web exploitant des composants JSF</v>
      </c>
      <c r="G101" s="35" t="str">
        <f t="shared" si="1"/>
        <v>François-Xavier Sennesal</v>
      </c>
      <c r="H101" s="35" t="str">
        <f t="shared" si="2"/>
        <v/>
      </c>
      <c r="I101" s="35" t="str">
        <f t="shared" si="3"/>
        <v>Sennesal, François-Xavier</v>
      </c>
      <c r="J101" s="35" t="str">
        <f t="shared" si="4"/>
        <v/>
      </c>
      <c r="K101" s="35" t="str">
        <f t="shared" si="5"/>
        <v/>
      </c>
      <c r="L101" s="35" t="str">
        <f t="shared" si="6"/>
        <v/>
      </c>
      <c r="M101" s="35" t="str">
        <f t="shared" si="7"/>
        <v/>
      </c>
      <c r="N101" s="5" t="str">
        <f t="shared" si="8"/>
        <v>Edition du 1 April 2009</v>
      </c>
      <c r="O101" s="5" t="str">
        <f t="shared" si="9"/>
        <v>299 pages</v>
      </c>
      <c r="P101" s="35" t="str">
        <f t="shared" si="10"/>
        <v>Editions ENI</v>
      </c>
      <c r="Q101" s="6" t="str">
        <f t="shared" si="11"/>
        <v>fre</v>
      </c>
      <c r="R101" s="35" t="str">
        <f t="shared" si="12"/>
        <v>fre</v>
      </c>
      <c r="S101" s="35" t="str">
        <f t="shared" si="13"/>
        <v>fre</v>
      </c>
      <c r="T101" s="35" t="str">
        <f t="shared" si="14"/>
        <v>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v>
      </c>
      <c r="U101" s="35">
        <f t="shared" si="15"/>
        <v>9782746049390</v>
      </c>
      <c r="V101" s="35" t="str">
        <f t="shared" si="16"/>
        <v>Version Numérique</v>
      </c>
      <c r="W101" s="35">
        <f t="shared" si="17"/>
        <v>9782746048126</v>
      </c>
      <c r="X101" s="35" t="str">
        <f t="shared" si="18"/>
        <v>Version Imprimée</v>
      </c>
      <c r="Y101" s="35" t="str">
        <f t="shared" si="19"/>
        <v>St-Herblain</v>
      </c>
      <c r="Z101" s="35" t="str">
        <f t="shared" si="20"/>
        <v>Editions ENI</v>
      </c>
      <c r="AA101" s="35">
        <f t="shared" si="21"/>
        <v>2009</v>
      </c>
      <c r="AB101" s="35" t="str">
        <f t="shared" si="22"/>
        <v>Bibliothèque Numérique ENI (Service en ligne)</v>
      </c>
      <c r="AC101" s="35" t="str">
        <f t="shared" si="23"/>
        <v>EXPERT IT</v>
      </c>
      <c r="AD101" s="35" t="str">
        <f t="shared" si="24"/>
        <v>texte</v>
      </c>
      <c r="AE101" s="35" t="str">
        <f t="shared" si="25"/>
        <v>txt</v>
      </c>
      <c r="AF101" s="35" t="str">
        <f t="shared" si="26"/>
        <v>rdacontent/fre</v>
      </c>
      <c r="AG101" s="35" t="str">
        <f t="shared" si="27"/>
        <v>informatique</v>
      </c>
      <c r="AH101" s="35" t="str">
        <f t="shared" si="28"/>
        <v>c</v>
      </c>
      <c r="AI101" s="35" t="str">
        <f t="shared" si="29"/>
        <v>rdamedia/fre</v>
      </c>
      <c r="AJ101" s="35" t="str">
        <f t="shared" si="30"/>
        <v>ressource en ligne</v>
      </c>
      <c r="AK101" s="35" t="str">
        <f t="shared" si="31"/>
        <v>cr</v>
      </c>
      <c r="AL101" s="35" t="str">
        <f t="shared" si="32"/>
        <v>rdacarrier/fre</v>
      </c>
      <c r="AM101" s="35" t="str">
        <f t="shared" si="33"/>
        <v>m\\\\\o\\d\\\\\\\\</v>
      </c>
      <c r="AN101" s="35" t="str">
        <f t="shared" si="34"/>
        <v>cr\cn\\\\uuaua</v>
      </c>
      <c r="AO101" s="35" t="str">
        <f t="shared" si="35"/>
        <v>Accès restreint aux membres</v>
      </c>
      <c r="AP101" s="35" t="str">
        <f t="shared" si="36"/>
        <v>Source de la note de description : Version imprimée</v>
      </c>
      <c r="AQ101" s="35" t="str">
        <f t="shared" si="37"/>
        <v/>
      </c>
      <c r="AR101" s="35" t="str">
        <f t="shared" si="38"/>
        <v>%SITE_CLIENT%/?library_guid=7480734D-FF55-4102-8302-673AE4C38254</v>
      </c>
      <c r="AS101" s="35" t="str">
        <f t="shared" si="39"/>
        <v>Accès au travers du portail ENI</v>
      </c>
      <c r="AT101" s="35" t="str">
        <f t="shared" si="40"/>
        <v xml:space="preserve"> composant </v>
      </c>
      <c r="AU101" s="35" t="str">
        <f t="shared" si="41"/>
        <v xml:space="preserve"> framework </v>
      </c>
      <c r="AV101" s="35" t="str">
        <f t="shared" si="42"/>
        <v xml:space="preserve"> JEE </v>
      </c>
      <c r="AW101" s="35" t="str">
        <f t="shared" si="43"/>
        <v xml:space="preserve"> livre eclipse </v>
      </c>
      <c r="AX101" s="35" t="str">
        <f t="shared" si="44"/>
        <v xml:space="preserve"> livre java </v>
      </c>
      <c r="AY101" s="35" t="str">
        <f t="shared" si="45"/>
        <v xml:space="preserve"> LNEIJSF</v>
      </c>
      <c r="AZ101" s="35" t="str">
        <f t="shared" si="46"/>
        <v xml:space="preserve">livre jsf </v>
      </c>
      <c r="BA101" s="35" t="str">
        <f t="shared" si="47"/>
        <v/>
      </c>
      <c r="BB101" s="35" t="str">
        <f t="shared" si="48"/>
        <v/>
      </c>
      <c r="BC101" s="35" t="str">
        <f t="shared" si="49"/>
        <v/>
      </c>
      <c r="BD101" s="35" t="str">
        <f t="shared" si="50"/>
        <v/>
      </c>
      <c r="BE101" s="35" t="str">
        <f t="shared" si="51"/>
        <v/>
      </c>
      <c r="BF101" s="35" t="str">
        <f t="shared" si="52"/>
        <v/>
      </c>
      <c r="BG101" s="35" t="str">
        <f t="shared" si="53"/>
        <v/>
      </c>
      <c r="BH101" s="35" t="str">
        <f t="shared" si="54"/>
        <v/>
      </c>
      <c r="BI101" s="35" t="str">
        <f t="shared" si="55"/>
        <v/>
      </c>
      <c r="BJ101" s="35" t="str">
        <f t="shared" si="56"/>
        <v/>
      </c>
      <c r="BK101" s="35" t="str">
        <f t="shared" si="57"/>
        <v/>
      </c>
      <c r="BL101" s="35" t="str">
        <f t="shared" si="58"/>
        <v/>
      </c>
      <c r="BM101" s="35" t="str">
        <f t="shared" si="59"/>
        <v/>
      </c>
      <c r="BN101" s="35" t="str">
        <f t="shared" si="60"/>
        <v/>
      </c>
      <c r="BO101" s="35" t="str">
        <f t="shared" si="61"/>
        <v/>
      </c>
      <c r="BP101" s="35" t="str">
        <f t="shared" si="62"/>
        <v/>
      </c>
      <c r="BQ101" s="35" t="str">
        <f t="shared" si="63"/>
        <v/>
      </c>
      <c r="BR101" s="35" t="str">
        <f t="shared" si="64"/>
        <v/>
      </c>
      <c r="BS101" s="35" t="str">
        <f t="shared" si="65"/>
        <v/>
      </c>
      <c r="BT101" s="35" t="str">
        <f t="shared" si="66"/>
        <v/>
      </c>
      <c r="BU101" s="40" t="str">
        <f t="shared" si="67"/>
        <v/>
      </c>
      <c r="BV101" s="40" t="s">
        <v>116</v>
      </c>
      <c r="BW101" s="40" t="s">
        <v>116</v>
      </c>
      <c r="BX101" s="40" t="s">
        <v>116</v>
      </c>
      <c r="BY101" s="40" t="s">
        <v>116</v>
      </c>
      <c r="BZ101" s="40" t="s">
        <v>116</v>
      </c>
      <c r="CA101" s="40" t="s">
        <v>116</v>
      </c>
      <c r="CB101" s="40" t="s">
        <v>116</v>
      </c>
      <c r="CC101" s="40" t="s">
        <v>116</v>
      </c>
    </row>
    <row r="102" spans="1:81" ht="20.100000000000001" customHeight="1" x14ac:dyDescent="0.25">
      <c r="A102" s="52">
        <v>45231</v>
      </c>
      <c r="B102" s="35" t="s">
        <v>14459</v>
      </c>
      <c r="C102" s="33" t="s">
        <v>112</v>
      </c>
      <c r="D102" s="33">
        <v>20240120</v>
      </c>
      <c r="E102" s="35" t="s">
        <v>14460</v>
      </c>
      <c r="F102" s="35" t="str">
        <f t="shared" si="0"/>
        <v>Mise en oeuvre pour automatiser les tests en Java</v>
      </c>
      <c r="G102" s="35" t="str">
        <f t="shared" si="1"/>
        <v>Benoit GANTAUME</v>
      </c>
      <c r="H102" s="35" t="str">
        <f t="shared" si="2"/>
        <v/>
      </c>
      <c r="I102" s="35" t="str">
        <f t="shared" si="3"/>
        <v>GANTAUME, Benoit</v>
      </c>
      <c r="J102" s="35" t="str">
        <f t="shared" si="4"/>
        <v/>
      </c>
      <c r="K102" s="35" t="str">
        <f t="shared" si="5"/>
        <v/>
      </c>
      <c r="L102" s="35" t="str">
        <f t="shared" si="6"/>
        <v/>
      </c>
      <c r="M102" s="35" t="str">
        <f t="shared" si="7"/>
        <v/>
      </c>
      <c r="N102" s="5" t="str">
        <f t="shared" si="8"/>
        <v>Edition du 1 January 2011</v>
      </c>
      <c r="O102" s="5" t="str">
        <f t="shared" si="9"/>
        <v>288 pages</v>
      </c>
      <c r="P102" s="35" t="str">
        <f t="shared" si="10"/>
        <v>Editions ENI</v>
      </c>
      <c r="Q102" s="6" t="str">
        <f t="shared" si="11"/>
        <v>fre</v>
      </c>
      <c r="R102" s="35" t="str">
        <f t="shared" si="12"/>
        <v>fre</v>
      </c>
      <c r="S102" s="35" t="str">
        <f t="shared" si="13"/>
        <v>fre</v>
      </c>
      <c r="T102" s="35" t="str">
        <f t="shared" si="14"/>
        <v>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v>
      </c>
      <c r="U102" s="35">
        <f t="shared" si="15"/>
        <v>9782746062016</v>
      </c>
      <c r="V102" s="35" t="str">
        <f t="shared" si="16"/>
        <v>Version Numérique</v>
      </c>
      <c r="W102" s="35">
        <f t="shared" si="17"/>
        <v>9782746060616</v>
      </c>
      <c r="X102" s="35" t="str">
        <f t="shared" si="18"/>
        <v>Version Imprimée</v>
      </c>
      <c r="Y102" s="35" t="str">
        <f t="shared" si="19"/>
        <v>St-Herblain</v>
      </c>
      <c r="Z102" s="35" t="str">
        <f t="shared" si="20"/>
        <v>Editions ENI</v>
      </c>
      <c r="AA102" s="35">
        <f t="shared" si="21"/>
        <v>2011</v>
      </c>
      <c r="AB102" s="35" t="str">
        <f t="shared" si="22"/>
        <v>Bibliothèque Numérique ENI (Service en ligne)</v>
      </c>
      <c r="AC102" s="35" t="str">
        <f t="shared" si="23"/>
        <v>EXPERT IT</v>
      </c>
      <c r="AD102" s="35" t="str">
        <f t="shared" si="24"/>
        <v>texte</v>
      </c>
      <c r="AE102" s="35" t="str">
        <f t="shared" si="25"/>
        <v>txt</v>
      </c>
      <c r="AF102" s="35" t="str">
        <f t="shared" si="26"/>
        <v>rdacontent/fre</v>
      </c>
      <c r="AG102" s="35" t="str">
        <f t="shared" si="27"/>
        <v>informatique</v>
      </c>
      <c r="AH102" s="35" t="str">
        <f t="shared" si="28"/>
        <v>c</v>
      </c>
      <c r="AI102" s="35" t="str">
        <f t="shared" si="29"/>
        <v>rdamedia/fre</v>
      </c>
      <c r="AJ102" s="35" t="str">
        <f t="shared" si="30"/>
        <v>ressource en ligne</v>
      </c>
      <c r="AK102" s="35" t="str">
        <f t="shared" si="31"/>
        <v>cr</v>
      </c>
      <c r="AL102" s="35" t="str">
        <f t="shared" si="32"/>
        <v>rdacarrier/fre</v>
      </c>
      <c r="AM102" s="35" t="str">
        <f t="shared" si="33"/>
        <v>m\\\\\o\\d\\\\\\\\</v>
      </c>
      <c r="AN102" s="35" t="str">
        <f t="shared" si="34"/>
        <v>cr\cn\\\\uuaua</v>
      </c>
      <c r="AO102" s="35" t="str">
        <f t="shared" si="35"/>
        <v>Accès restreint aux membres</v>
      </c>
      <c r="AP102" s="35" t="str">
        <f t="shared" si="36"/>
        <v>Source de la note de description : Version imprimée</v>
      </c>
      <c r="AQ102" s="35" t="str">
        <f t="shared" si="37"/>
        <v/>
      </c>
      <c r="AR102" s="35" t="str">
        <f t="shared" si="38"/>
        <v>%SITE_CLIENT%/?library_guid=2C66D994-BCD4-4C3B-B4A2-677D02039EE2</v>
      </c>
      <c r="AS102" s="35" t="str">
        <f t="shared" si="39"/>
        <v>Accès au travers du portail ENI</v>
      </c>
      <c r="AT102" s="35" t="str">
        <f t="shared" si="40"/>
        <v xml:space="preserve"> java ee </v>
      </c>
      <c r="AU102" s="35" t="str">
        <f t="shared" si="41"/>
        <v xml:space="preserve"> jee </v>
      </c>
      <c r="AV102" s="35" t="str">
        <f t="shared" si="42"/>
        <v xml:space="preserve"> livre java </v>
      </c>
      <c r="AW102" s="35" t="str">
        <f t="shared" si="43"/>
        <v xml:space="preserve"> livre JUnit </v>
      </c>
      <c r="AX102" s="35" t="str">
        <f t="shared" si="44"/>
        <v xml:space="preserve"> LNEIJUN</v>
      </c>
      <c r="AY102" s="35" t="str">
        <f t="shared" si="45"/>
        <v xml:space="preserve"> test unitaire </v>
      </c>
      <c r="AZ102" s="35" t="str">
        <f t="shared" si="46"/>
        <v xml:space="preserve"> tests unitaires </v>
      </c>
      <c r="BA102" s="35" t="str">
        <f t="shared" si="47"/>
        <v xml:space="preserve">livre tests </v>
      </c>
      <c r="BB102" s="35" t="str">
        <f t="shared" si="48"/>
        <v/>
      </c>
      <c r="BC102" s="35" t="str">
        <f t="shared" si="49"/>
        <v/>
      </c>
      <c r="BD102" s="35" t="str">
        <f t="shared" si="50"/>
        <v/>
      </c>
      <c r="BE102" s="35" t="str">
        <f t="shared" si="51"/>
        <v/>
      </c>
      <c r="BF102" s="35" t="str">
        <f t="shared" si="52"/>
        <v/>
      </c>
      <c r="BG102" s="35" t="str">
        <f t="shared" si="53"/>
        <v/>
      </c>
      <c r="BH102" s="35" t="str">
        <f t="shared" si="54"/>
        <v/>
      </c>
      <c r="BI102" s="35" t="str">
        <f t="shared" si="55"/>
        <v/>
      </c>
      <c r="BJ102" s="35" t="str">
        <f t="shared" si="56"/>
        <v/>
      </c>
      <c r="BK102" s="35" t="str">
        <f t="shared" si="57"/>
        <v/>
      </c>
      <c r="BL102" s="35" t="str">
        <f t="shared" si="58"/>
        <v/>
      </c>
      <c r="BM102" s="35" t="str">
        <f t="shared" si="59"/>
        <v/>
      </c>
      <c r="BN102" s="35" t="str">
        <f t="shared" si="60"/>
        <v/>
      </c>
      <c r="BO102" s="35" t="str">
        <f t="shared" si="61"/>
        <v/>
      </c>
      <c r="BP102" s="35" t="str">
        <f t="shared" si="62"/>
        <v/>
      </c>
      <c r="BQ102" s="35" t="str">
        <f t="shared" si="63"/>
        <v/>
      </c>
      <c r="BR102" s="35" t="str">
        <f t="shared" si="64"/>
        <v/>
      </c>
      <c r="BS102" s="35" t="str">
        <f t="shared" si="65"/>
        <v/>
      </c>
      <c r="BT102" s="35" t="str">
        <f t="shared" si="66"/>
        <v/>
      </c>
      <c r="BU102" s="40" t="str">
        <f t="shared" si="67"/>
        <v/>
      </c>
      <c r="BV102" s="40" t="s">
        <v>116</v>
      </c>
      <c r="BW102" s="40" t="s">
        <v>116</v>
      </c>
      <c r="BX102" s="40" t="s">
        <v>116</v>
      </c>
      <c r="BY102" s="40" t="s">
        <v>116</v>
      </c>
      <c r="BZ102" s="40" t="s">
        <v>116</v>
      </c>
      <c r="CA102" s="40" t="s">
        <v>116</v>
      </c>
      <c r="CB102" s="40" t="s">
        <v>116</v>
      </c>
      <c r="CC102" s="40" t="s">
        <v>116</v>
      </c>
    </row>
    <row r="103" spans="1:81" ht="20.100000000000001" customHeight="1" x14ac:dyDescent="0.25">
      <c r="A103" s="52">
        <v>45231</v>
      </c>
      <c r="B103" s="35" t="s">
        <v>14461</v>
      </c>
      <c r="C103" s="33" t="s">
        <v>112</v>
      </c>
      <c r="D103" s="33">
        <v>20240120</v>
      </c>
      <c r="E103" s="35" t="s">
        <v>14462</v>
      </c>
      <c r="F103" s="35" t="str">
        <f t="shared" si="0"/>
        <v>Réalisez des développements professionnels avec PHP</v>
      </c>
      <c r="G103" s="35" t="str">
        <f t="shared" si="1"/>
        <v>Haingosoaniony RATSIATANDRA</v>
      </c>
      <c r="H103" s="35" t="str">
        <f t="shared" si="2"/>
        <v/>
      </c>
      <c r="I103" s="35" t="str">
        <f t="shared" si="3"/>
        <v>RATSIATANDRA, Haingosoaniony</v>
      </c>
      <c r="J103" s="35" t="str">
        <f t="shared" si="4"/>
        <v/>
      </c>
      <c r="K103" s="35" t="str">
        <f t="shared" si="5"/>
        <v/>
      </c>
      <c r="L103" s="35" t="str">
        <f t="shared" si="6"/>
        <v/>
      </c>
      <c r="M103" s="35" t="str">
        <f t="shared" si="7"/>
        <v/>
      </c>
      <c r="N103" s="5" t="str">
        <f t="shared" si="8"/>
        <v>Edition du 1 March 2012</v>
      </c>
      <c r="O103" s="5" t="str">
        <f t="shared" si="9"/>
        <v>327 pages</v>
      </c>
      <c r="P103" s="35" t="str">
        <f t="shared" si="10"/>
        <v>Editions ENI</v>
      </c>
      <c r="Q103" s="6" t="str">
        <f t="shared" si="11"/>
        <v>fre</v>
      </c>
      <c r="R103" s="35" t="str">
        <f t="shared" si="12"/>
        <v>fre</v>
      </c>
      <c r="S103" s="35" t="str">
        <f t="shared" si="13"/>
        <v>fre</v>
      </c>
      <c r="T103" s="35" t="str">
        <f t="shared" si="14"/>
        <v>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v>
      </c>
      <c r="U103" s="35">
        <f t="shared" si="15"/>
        <v>9782746073289</v>
      </c>
      <c r="V103" s="35" t="str">
        <f t="shared" si="16"/>
        <v>Version Numérique</v>
      </c>
      <c r="W103" s="35">
        <f t="shared" si="17"/>
        <v>9782746072381</v>
      </c>
      <c r="X103" s="35" t="str">
        <f t="shared" si="18"/>
        <v>Version Imprimée</v>
      </c>
      <c r="Y103" s="35" t="str">
        <f t="shared" si="19"/>
        <v>St-Herblain</v>
      </c>
      <c r="Z103" s="35" t="str">
        <f t="shared" si="20"/>
        <v>Editions ENI</v>
      </c>
      <c r="AA103" s="35">
        <f t="shared" si="21"/>
        <v>2012</v>
      </c>
      <c r="AB103" s="35" t="str">
        <f t="shared" si="22"/>
        <v>Bibliothèque Numérique ENI (Service en ligne)</v>
      </c>
      <c r="AC103" s="35" t="str">
        <f t="shared" si="23"/>
        <v>EXPERT IT</v>
      </c>
      <c r="AD103" s="35" t="str">
        <f t="shared" si="24"/>
        <v>texte</v>
      </c>
      <c r="AE103" s="35" t="str">
        <f t="shared" si="25"/>
        <v>txt</v>
      </c>
      <c r="AF103" s="35" t="str">
        <f t="shared" si="26"/>
        <v>rdacontent/fre</v>
      </c>
      <c r="AG103" s="35" t="str">
        <f t="shared" si="27"/>
        <v>informatique</v>
      </c>
      <c r="AH103" s="35" t="str">
        <f t="shared" si="28"/>
        <v>c</v>
      </c>
      <c r="AI103" s="35" t="str">
        <f t="shared" si="29"/>
        <v>rdamedia/fre</v>
      </c>
      <c r="AJ103" s="35" t="str">
        <f t="shared" si="30"/>
        <v>ressource en ligne</v>
      </c>
      <c r="AK103" s="35" t="str">
        <f t="shared" si="31"/>
        <v>cr</v>
      </c>
      <c r="AL103" s="35" t="str">
        <f t="shared" si="32"/>
        <v>rdacarrier/fre</v>
      </c>
      <c r="AM103" s="35" t="str">
        <f t="shared" si="33"/>
        <v>m\\\\\o\\d\\\\\\\\</v>
      </c>
      <c r="AN103" s="35" t="str">
        <f t="shared" si="34"/>
        <v>cr\cn\\\\uuaua</v>
      </c>
      <c r="AO103" s="35" t="str">
        <f t="shared" si="35"/>
        <v>Accès restreint aux membres</v>
      </c>
      <c r="AP103" s="35" t="str">
        <f t="shared" si="36"/>
        <v>Source de la note de description : Version imprimée</v>
      </c>
      <c r="AQ103" s="35" t="str">
        <f t="shared" si="37"/>
        <v/>
      </c>
      <c r="AR103" s="35" t="str">
        <f t="shared" si="38"/>
        <v>%SITE_CLIENT%/?library_guid=150E6A97-3072-41B0-B10C-663C7D8335EF</v>
      </c>
      <c r="AS103" s="35" t="str">
        <f t="shared" si="39"/>
        <v>Accès au travers du portail ENI</v>
      </c>
      <c r="AT103" s="35" t="str">
        <f t="shared" si="40"/>
        <v xml:space="preserve"> e</v>
      </c>
      <c r="AU103" s="35" t="str">
        <f t="shared" si="41"/>
        <v xml:space="preserve"> ecommerce </v>
      </c>
      <c r="AV103" s="35" t="str">
        <f t="shared" si="42"/>
        <v xml:space="preserve"> javascript </v>
      </c>
      <c r="AW103" s="35" t="str">
        <f t="shared" si="43"/>
        <v xml:space="preserve"> LNEIMAG</v>
      </c>
      <c r="AX103" s="35" t="str">
        <f t="shared" si="44"/>
        <v xml:space="preserve"> php5 </v>
      </c>
      <c r="AY103" s="35" t="str">
        <f t="shared" si="45"/>
        <v xml:space="preserve">ajax </v>
      </c>
      <c r="AZ103" s="35" t="str">
        <f t="shared" si="46"/>
        <v xml:space="preserve">commerce </v>
      </c>
      <c r="BA103" s="35" t="str">
        <f t="shared" si="47"/>
        <v/>
      </c>
      <c r="BB103" s="35" t="str">
        <f t="shared" si="48"/>
        <v/>
      </c>
      <c r="BC103" s="35" t="str">
        <f t="shared" si="49"/>
        <v/>
      </c>
      <c r="BD103" s="35" t="str">
        <f t="shared" si="50"/>
        <v/>
      </c>
      <c r="BE103" s="35" t="str">
        <f t="shared" si="51"/>
        <v/>
      </c>
      <c r="BF103" s="35" t="str">
        <f t="shared" si="52"/>
        <v/>
      </c>
      <c r="BG103" s="35" t="str">
        <f t="shared" si="53"/>
        <v/>
      </c>
      <c r="BH103" s="35" t="str">
        <f t="shared" si="54"/>
        <v/>
      </c>
      <c r="BI103" s="35" t="str">
        <f t="shared" si="55"/>
        <v/>
      </c>
      <c r="BJ103" s="35" t="str">
        <f t="shared" si="56"/>
        <v/>
      </c>
      <c r="BK103" s="35" t="str">
        <f t="shared" si="57"/>
        <v/>
      </c>
      <c r="BL103" s="35" t="str">
        <f t="shared" si="58"/>
        <v/>
      </c>
      <c r="BM103" s="35" t="str">
        <f t="shared" si="59"/>
        <v/>
      </c>
      <c r="BN103" s="35" t="str">
        <f t="shared" si="60"/>
        <v/>
      </c>
      <c r="BO103" s="35" t="str">
        <f t="shared" si="61"/>
        <v/>
      </c>
      <c r="BP103" s="35" t="str">
        <f t="shared" si="62"/>
        <v/>
      </c>
      <c r="BQ103" s="35" t="str">
        <f t="shared" si="63"/>
        <v/>
      </c>
      <c r="BR103" s="35" t="str">
        <f t="shared" si="64"/>
        <v/>
      </c>
      <c r="BS103" s="35" t="str">
        <f t="shared" si="65"/>
        <v/>
      </c>
      <c r="BT103" s="35" t="str">
        <f t="shared" si="66"/>
        <v/>
      </c>
      <c r="BU103" s="40" t="str">
        <f t="shared" si="67"/>
        <v/>
      </c>
      <c r="BV103" s="40" t="s">
        <v>116</v>
      </c>
      <c r="BW103" s="40" t="s">
        <v>116</v>
      </c>
      <c r="BX103" s="40" t="s">
        <v>116</v>
      </c>
      <c r="BY103" s="40" t="s">
        <v>116</v>
      </c>
      <c r="BZ103" s="40" t="s">
        <v>116</v>
      </c>
      <c r="CA103" s="40" t="s">
        <v>116</v>
      </c>
      <c r="CB103" s="40" t="s">
        <v>116</v>
      </c>
      <c r="CC103" s="40" t="s">
        <v>116</v>
      </c>
    </row>
    <row r="104" spans="1:81" ht="20.100000000000001" customHeight="1" x14ac:dyDescent="0.25">
      <c r="A104" s="52">
        <v>45231</v>
      </c>
      <c r="B104" s="35" t="s">
        <v>14463</v>
      </c>
      <c r="C104" s="33" t="s">
        <v>112</v>
      </c>
      <c r="D104" s="33">
        <v>20240120</v>
      </c>
      <c r="E104" s="35" t="s">
        <v>14464</v>
      </c>
      <c r="F104" s="35" t="str">
        <f t="shared" si="0"/>
        <v>Exploitation de bases de données en environnement de production sous Unix</v>
      </c>
      <c r="G104" s="35" t="str">
        <f t="shared" si="1"/>
        <v>Marc GAVINI</v>
      </c>
      <c r="H104" s="35" t="str">
        <f t="shared" si="2"/>
        <v/>
      </c>
      <c r="I104" s="35" t="str">
        <f t="shared" si="3"/>
        <v>GAVINI, Marc</v>
      </c>
      <c r="J104" s="35" t="str">
        <f t="shared" si="4"/>
        <v/>
      </c>
      <c r="K104" s="35" t="str">
        <f t="shared" si="5"/>
        <v/>
      </c>
      <c r="L104" s="35" t="str">
        <f t="shared" si="6"/>
        <v/>
      </c>
      <c r="M104" s="35" t="str">
        <f t="shared" si="7"/>
        <v/>
      </c>
      <c r="N104" s="5" t="str">
        <f t="shared" si="8"/>
        <v>Edition du 1 October 2011</v>
      </c>
      <c r="O104" s="5" t="str">
        <f t="shared" si="9"/>
        <v>521 pages</v>
      </c>
      <c r="P104" s="35" t="str">
        <f t="shared" si="10"/>
        <v>Editions ENI</v>
      </c>
      <c r="Q104" s="6" t="str">
        <f t="shared" si="11"/>
        <v>fre</v>
      </c>
      <c r="R104" s="35" t="str">
        <f t="shared" si="12"/>
        <v>fre</v>
      </c>
      <c r="S104" s="35" t="str">
        <f t="shared" si="13"/>
        <v>fre</v>
      </c>
      <c r="T104" s="35" t="str">
        <f t="shared" si="14"/>
        <v>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v>
      </c>
      <c r="U104" s="35">
        <f t="shared" si="15"/>
        <v>9782746070400</v>
      </c>
      <c r="V104" s="35" t="str">
        <f t="shared" si="16"/>
        <v>Version Numérique</v>
      </c>
      <c r="W104" s="35">
        <f t="shared" si="17"/>
        <v>9782746068308</v>
      </c>
      <c r="X104" s="35" t="str">
        <f t="shared" si="18"/>
        <v>Version Imprimée</v>
      </c>
      <c r="Y104" s="35" t="str">
        <f t="shared" si="19"/>
        <v>St-Herblain</v>
      </c>
      <c r="Z104" s="35" t="str">
        <f t="shared" si="20"/>
        <v>Editions ENI</v>
      </c>
      <c r="AA104" s="35">
        <f t="shared" si="21"/>
        <v>2011</v>
      </c>
      <c r="AB104" s="35" t="str">
        <f t="shared" si="22"/>
        <v>Bibliothèque Numérique ENI (Service en ligne)</v>
      </c>
      <c r="AC104" s="35" t="str">
        <f t="shared" si="23"/>
        <v>EXPERT IT</v>
      </c>
      <c r="AD104" s="35" t="str">
        <f t="shared" si="24"/>
        <v>texte</v>
      </c>
      <c r="AE104" s="35" t="str">
        <f t="shared" si="25"/>
        <v>txt</v>
      </c>
      <c r="AF104" s="35" t="str">
        <f t="shared" si="26"/>
        <v>rdacontent/fre</v>
      </c>
      <c r="AG104" s="35" t="str">
        <f t="shared" si="27"/>
        <v>informatique</v>
      </c>
      <c r="AH104" s="35" t="str">
        <f t="shared" si="28"/>
        <v>c</v>
      </c>
      <c r="AI104" s="35" t="str">
        <f t="shared" si="29"/>
        <v>rdamedia/fre</v>
      </c>
      <c r="AJ104" s="35" t="str">
        <f t="shared" si="30"/>
        <v>ressource en ligne</v>
      </c>
      <c r="AK104" s="35" t="str">
        <f t="shared" si="31"/>
        <v>cr</v>
      </c>
      <c r="AL104" s="35" t="str">
        <f t="shared" si="32"/>
        <v>rdacarrier/fre</v>
      </c>
      <c r="AM104" s="35" t="str">
        <f t="shared" si="33"/>
        <v>m\\\\\o\\d\\\\\\\\</v>
      </c>
      <c r="AN104" s="35" t="str">
        <f t="shared" si="34"/>
        <v>cr\cn\\\\uuaua</v>
      </c>
      <c r="AO104" s="35" t="str">
        <f t="shared" si="35"/>
        <v>Accès restreint aux membres</v>
      </c>
      <c r="AP104" s="35" t="str">
        <f t="shared" si="36"/>
        <v>Source de la note de description : Version imprimée</v>
      </c>
      <c r="AQ104" s="35" t="str">
        <f t="shared" si="37"/>
        <v/>
      </c>
      <c r="AR104" s="35" t="str">
        <f t="shared" si="38"/>
        <v>%SITE_CLIENT%/?library_guid=95DD2C51-E0C2-469D-BFB7-EFBCAA92AD72</v>
      </c>
      <c r="AS104" s="35" t="str">
        <f t="shared" si="39"/>
        <v>Accès au travers du portail ENI</v>
      </c>
      <c r="AT104" s="35" t="str">
        <f t="shared" si="40"/>
        <v xml:space="preserve"> bsd </v>
      </c>
      <c r="AU104" s="35" t="str">
        <f t="shared" si="41"/>
        <v xml:space="preserve"> dba </v>
      </c>
      <c r="AV104" s="35" t="str">
        <f t="shared" si="42"/>
        <v xml:space="preserve"> LNEIORA</v>
      </c>
      <c r="AW104" s="35" t="str">
        <f t="shared" si="43"/>
        <v xml:space="preserve"> sgbdr </v>
      </c>
      <c r="AX104" s="35" t="str">
        <f t="shared" si="44"/>
        <v xml:space="preserve"> unix </v>
      </c>
      <c r="AY104" s="35" t="str">
        <f t="shared" si="45"/>
        <v xml:space="preserve">itil </v>
      </c>
      <c r="AZ104" s="35" t="str">
        <f t="shared" si="46"/>
        <v xml:space="preserve">sgbd </v>
      </c>
      <c r="BA104" s="35" t="str">
        <f t="shared" si="47"/>
        <v/>
      </c>
      <c r="BB104" s="35" t="str">
        <f t="shared" si="48"/>
        <v/>
      </c>
      <c r="BC104" s="35" t="str">
        <f t="shared" si="49"/>
        <v/>
      </c>
      <c r="BD104" s="35" t="str">
        <f t="shared" si="50"/>
        <v/>
      </c>
      <c r="BE104" s="35" t="str">
        <f t="shared" si="51"/>
        <v/>
      </c>
      <c r="BF104" s="35" t="str">
        <f t="shared" si="52"/>
        <v/>
      </c>
      <c r="BG104" s="35" t="str">
        <f t="shared" si="53"/>
        <v/>
      </c>
      <c r="BH104" s="35" t="str">
        <f t="shared" si="54"/>
        <v/>
      </c>
      <c r="BI104" s="35" t="str">
        <f t="shared" si="55"/>
        <v/>
      </c>
      <c r="BJ104" s="35" t="str">
        <f t="shared" si="56"/>
        <v/>
      </c>
      <c r="BK104" s="35" t="str">
        <f t="shared" si="57"/>
        <v/>
      </c>
      <c r="BL104" s="35" t="str">
        <f t="shared" si="58"/>
        <v/>
      </c>
      <c r="BM104" s="35" t="str">
        <f t="shared" si="59"/>
        <v/>
      </c>
      <c r="BN104" s="35" t="str">
        <f t="shared" si="60"/>
        <v/>
      </c>
      <c r="BO104" s="35" t="str">
        <f t="shared" si="61"/>
        <v/>
      </c>
      <c r="BP104" s="35" t="str">
        <f t="shared" si="62"/>
        <v/>
      </c>
      <c r="BQ104" s="35" t="str">
        <f t="shared" si="63"/>
        <v/>
      </c>
      <c r="BR104" s="35" t="str">
        <f t="shared" si="64"/>
        <v/>
      </c>
      <c r="BS104" s="35" t="str">
        <f t="shared" si="65"/>
        <v/>
      </c>
      <c r="BT104" s="35" t="str">
        <f t="shared" si="66"/>
        <v/>
      </c>
      <c r="BU104" s="40" t="str">
        <f t="shared" si="67"/>
        <v/>
      </c>
      <c r="BV104" s="40" t="s">
        <v>116</v>
      </c>
      <c r="BW104" s="40" t="s">
        <v>116</v>
      </c>
      <c r="BX104" s="40" t="s">
        <v>116</v>
      </c>
      <c r="BY104" s="40" t="s">
        <v>116</v>
      </c>
      <c r="BZ104" s="40" t="s">
        <v>116</v>
      </c>
      <c r="CA104" s="40" t="s">
        <v>116</v>
      </c>
      <c r="CB104" s="40" t="s">
        <v>116</v>
      </c>
      <c r="CC104" s="40" t="s">
        <v>116</v>
      </c>
    </row>
    <row r="105" spans="1:81" ht="20.100000000000001" customHeight="1" x14ac:dyDescent="0.25">
      <c r="A105" s="52">
        <v>45231</v>
      </c>
      <c r="B105" s="35" t="s">
        <v>14465</v>
      </c>
      <c r="C105" s="33" t="s">
        <v>112</v>
      </c>
      <c r="D105" s="33">
        <v>20240120</v>
      </c>
      <c r="E105" s="35" t="s">
        <v>14466</v>
      </c>
      <c r="F105" s="35" t="str">
        <f t="shared" si="0"/>
        <v>Améliorez la performance de vos applications</v>
      </c>
      <c r="G105" s="35" t="str">
        <f t="shared" si="1"/>
        <v>Jean-Marie RENOUARD</v>
      </c>
      <c r="H105" s="35" t="str">
        <f t="shared" si="2"/>
        <v/>
      </c>
      <c r="I105" s="35" t="str">
        <f t="shared" si="3"/>
        <v>RENOUARD, Jean-Marie</v>
      </c>
      <c r="J105" s="35" t="str">
        <f t="shared" si="4"/>
        <v/>
      </c>
      <c r="K105" s="35" t="str">
        <f t="shared" si="5"/>
        <v/>
      </c>
      <c r="L105" s="35" t="str">
        <f t="shared" si="6"/>
        <v/>
      </c>
      <c r="M105" s="35" t="str">
        <f t="shared" si="7"/>
        <v/>
      </c>
      <c r="N105" s="5" t="str">
        <f t="shared" si="8"/>
        <v>Edition du 1 November 2010</v>
      </c>
      <c r="O105" s="5" t="str">
        <f t="shared" si="9"/>
        <v>478 pages</v>
      </c>
      <c r="P105" s="35" t="str">
        <f t="shared" si="10"/>
        <v>Editions ENI</v>
      </c>
      <c r="Q105" s="6" t="str">
        <f t="shared" si="11"/>
        <v>fre</v>
      </c>
      <c r="R105" s="35" t="str">
        <f t="shared" si="12"/>
        <v>fre</v>
      </c>
      <c r="S105" s="35" t="str">
        <f t="shared" si="13"/>
        <v>fre</v>
      </c>
      <c r="T105" s="35" t="str">
        <f t="shared" si="14"/>
        <v>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v>
      </c>
      <c r="U105" s="35">
        <f t="shared" si="15"/>
        <v>9782746060906</v>
      </c>
      <c r="V105" s="35" t="str">
        <f t="shared" si="16"/>
        <v>Version Numérique</v>
      </c>
      <c r="W105" s="35">
        <f t="shared" si="17"/>
        <v>9782746058941</v>
      </c>
      <c r="X105" s="35" t="str">
        <f t="shared" si="18"/>
        <v>Version Imprimée</v>
      </c>
      <c r="Y105" s="35" t="str">
        <f t="shared" si="19"/>
        <v>St-Herblain</v>
      </c>
      <c r="Z105" s="35" t="str">
        <f t="shared" si="20"/>
        <v>Editions ENI</v>
      </c>
      <c r="AA105" s="35">
        <f t="shared" si="21"/>
        <v>2010</v>
      </c>
      <c r="AB105" s="35" t="str">
        <f t="shared" si="22"/>
        <v>Bibliothèque Numérique ENI (Service en ligne)</v>
      </c>
      <c r="AC105" s="35" t="str">
        <f t="shared" si="23"/>
        <v>EXPERT IT</v>
      </c>
      <c r="AD105" s="35" t="str">
        <f t="shared" si="24"/>
        <v>texte</v>
      </c>
      <c r="AE105" s="35" t="str">
        <f t="shared" si="25"/>
        <v>txt</v>
      </c>
      <c r="AF105" s="35" t="str">
        <f t="shared" si="26"/>
        <v>rdacontent/fre</v>
      </c>
      <c r="AG105" s="35" t="str">
        <f t="shared" si="27"/>
        <v>informatique</v>
      </c>
      <c r="AH105" s="35" t="str">
        <f t="shared" si="28"/>
        <v>c</v>
      </c>
      <c r="AI105" s="35" t="str">
        <f t="shared" si="29"/>
        <v>rdamedia/fre</v>
      </c>
      <c r="AJ105" s="35" t="str">
        <f t="shared" si="30"/>
        <v>ressource en ligne</v>
      </c>
      <c r="AK105" s="35" t="str">
        <f t="shared" si="31"/>
        <v>cr</v>
      </c>
      <c r="AL105" s="35" t="str">
        <f t="shared" si="32"/>
        <v>rdacarrier/fre</v>
      </c>
      <c r="AM105" s="35" t="str">
        <f t="shared" si="33"/>
        <v>m\\\\\o\\d\\\\\\\\</v>
      </c>
      <c r="AN105" s="35" t="str">
        <f t="shared" si="34"/>
        <v>cr\cn\\\\uuaua</v>
      </c>
      <c r="AO105" s="35" t="str">
        <f t="shared" si="35"/>
        <v>Accès restreint aux membres</v>
      </c>
      <c r="AP105" s="35" t="str">
        <f t="shared" si="36"/>
        <v>Source de la note de description : Version imprimée</v>
      </c>
      <c r="AQ105" s="35" t="str">
        <f t="shared" si="37"/>
        <v/>
      </c>
      <c r="AR105" s="35" t="str">
        <f t="shared" si="38"/>
        <v>%SITE_CLIENT%/?library_guid=724EBD42-FA47-4AE6-AAFB-B6109937820E</v>
      </c>
      <c r="AS105" s="35" t="str">
        <f t="shared" si="39"/>
        <v>Accès au travers du portail ENI</v>
      </c>
      <c r="AT105" s="35" t="str">
        <f t="shared" si="40"/>
        <v xml:space="preserve"> développement </v>
      </c>
      <c r="AU105" s="35" t="str">
        <f t="shared" si="41"/>
        <v xml:space="preserve"> langage </v>
      </c>
      <c r="AV105" s="35" t="str">
        <f t="shared" si="42"/>
        <v xml:space="preserve"> livre qualité </v>
      </c>
      <c r="AW105" s="35" t="str">
        <f t="shared" si="43"/>
        <v xml:space="preserve"> LNEIPHP</v>
      </c>
      <c r="AX105" s="35" t="str">
        <f t="shared" si="44"/>
        <v xml:space="preserve"> php 5.3 </v>
      </c>
      <c r="AY105" s="35" t="str">
        <f t="shared" si="45"/>
        <v xml:space="preserve"> php5 </v>
      </c>
      <c r="AZ105" s="35" t="str">
        <f t="shared" si="46"/>
        <v xml:space="preserve">livre php </v>
      </c>
      <c r="BA105" s="35" t="str">
        <f t="shared" si="47"/>
        <v/>
      </c>
      <c r="BB105" s="35" t="str">
        <f t="shared" si="48"/>
        <v/>
      </c>
      <c r="BC105" s="35" t="str">
        <f t="shared" si="49"/>
        <v/>
      </c>
      <c r="BD105" s="35" t="str">
        <f t="shared" si="50"/>
        <v/>
      </c>
      <c r="BE105" s="35" t="str">
        <f t="shared" si="51"/>
        <v/>
      </c>
      <c r="BF105" s="35" t="str">
        <f t="shared" si="52"/>
        <v/>
      </c>
      <c r="BG105" s="35" t="str">
        <f t="shared" si="53"/>
        <v/>
      </c>
      <c r="BH105" s="35" t="str">
        <f t="shared" si="54"/>
        <v/>
      </c>
      <c r="BI105" s="35" t="str">
        <f t="shared" si="55"/>
        <v/>
      </c>
      <c r="BJ105" s="35" t="str">
        <f t="shared" si="56"/>
        <v/>
      </c>
      <c r="BK105" s="35" t="str">
        <f t="shared" si="57"/>
        <v/>
      </c>
      <c r="BL105" s="35" t="str">
        <f t="shared" si="58"/>
        <v/>
      </c>
      <c r="BM105" s="35" t="str">
        <f t="shared" si="59"/>
        <v/>
      </c>
      <c r="BN105" s="35" t="str">
        <f t="shared" si="60"/>
        <v/>
      </c>
      <c r="BO105" s="35" t="str">
        <f t="shared" si="61"/>
        <v/>
      </c>
      <c r="BP105" s="35" t="str">
        <f t="shared" si="62"/>
        <v/>
      </c>
      <c r="BQ105" s="35" t="str">
        <f t="shared" si="63"/>
        <v/>
      </c>
      <c r="BR105" s="35" t="str">
        <f t="shared" si="64"/>
        <v/>
      </c>
      <c r="BS105" s="35" t="str">
        <f t="shared" si="65"/>
        <v/>
      </c>
      <c r="BT105" s="35" t="str">
        <f t="shared" si="66"/>
        <v/>
      </c>
      <c r="BU105" s="40" t="str">
        <f t="shared" si="67"/>
        <v/>
      </c>
      <c r="BV105" s="40" t="s">
        <v>116</v>
      </c>
      <c r="BW105" s="40" t="s">
        <v>116</v>
      </c>
      <c r="BX105" s="40" t="s">
        <v>116</v>
      </c>
      <c r="BY105" s="40" t="s">
        <v>116</v>
      </c>
      <c r="BZ105" s="40" t="s">
        <v>116</v>
      </c>
      <c r="CA105" s="40" t="s">
        <v>116</v>
      </c>
      <c r="CB105" s="40" t="s">
        <v>116</v>
      </c>
      <c r="CC105" s="40" t="s">
        <v>116</v>
      </c>
    </row>
    <row r="106" spans="1:81" ht="20.100000000000001" customHeight="1" x14ac:dyDescent="0.25">
      <c r="A106" s="52">
        <v>45231</v>
      </c>
      <c r="B106" s="35" t="s">
        <v>14467</v>
      </c>
      <c r="C106" s="33" t="s">
        <v>112</v>
      </c>
      <c r="D106" s="33">
        <v>20240120</v>
      </c>
      <c r="E106" s="35" t="s">
        <v>14468</v>
      </c>
      <c r="F106" s="35" t="str">
        <f t="shared" si="0"/>
        <v>architecture, administration, script, réparation, personnalisation, optimisation...</v>
      </c>
      <c r="G106" s="35" t="str">
        <f t="shared" si="1"/>
        <v>Jean-Noël Anderruthy</v>
      </c>
      <c r="H106" s="35" t="str">
        <f t="shared" si="2"/>
        <v/>
      </c>
      <c r="I106" s="35" t="str">
        <f t="shared" si="3"/>
        <v>Anderruthy, Jean-Noël</v>
      </c>
      <c r="J106" s="35" t="str">
        <f t="shared" si="4"/>
        <v/>
      </c>
      <c r="K106" s="35" t="str">
        <f t="shared" si="5"/>
        <v/>
      </c>
      <c r="L106" s="35" t="str">
        <f t="shared" si="6"/>
        <v/>
      </c>
      <c r="M106" s="35" t="str">
        <f t="shared" si="7"/>
        <v/>
      </c>
      <c r="N106" s="5" t="str">
        <f t="shared" si="8"/>
        <v>Edition du 1 February 2010</v>
      </c>
      <c r="O106" s="5" t="str">
        <f t="shared" si="9"/>
        <v>713 pages</v>
      </c>
      <c r="P106" s="35" t="str">
        <f t="shared" si="10"/>
        <v>Editions ENI</v>
      </c>
      <c r="Q106" s="6" t="str">
        <f t="shared" si="11"/>
        <v>fre</v>
      </c>
      <c r="R106" s="35" t="str">
        <f t="shared" si="12"/>
        <v>fre</v>
      </c>
      <c r="S106" s="35" t="str">
        <f t="shared" si="13"/>
        <v>fre</v>
      </c>
      <c r="T106" s="35" t="str">
        <f t="shared" si="14"/>
        <v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v>
      </c>
      <c r="U106" s="35">
        <f t="shared" si="15"/>
        <v>9782746054097</v>
      </c>
      <c r="V106" s="35" t="str">
        <f t="shared" si="16"/>
        <v>Version Numérique</v>
      </c>
      <c r="W106" s="35">
        <f t="shared" si="17"/>
        <v>9782746053397</v>
      </c>
      <c r="X106" s="35" t="str">
        <f t="shared" si="18"/>
        <v>Version Imprimée</v>
      </c>
      <c r="Y106" s="35" t="str">
        <f t="shared" si="19"/>
        <v>St-Herblain</v>
      </c>
      <c r="Z106" s="35" t="str">
        <f t="shared" si="20"/>
        <v>Editions ENI</v>
      </c>
      <c r="AA106" s="35">
        <f t="shared" si="21"/>
        <v>2010</v>
      </c>
      <c r="AB106" s="35" t="str">
        <f t="shared" si="22"/>
        <v>Bibliothèque Numérique ENI (Service en ligne)</v>
      </c>
      <c r="AC106" s="35" t="str">
        <f t="shared" si="23"/>
        <v>EXPERT IT</v>
      </c>
      <c r="AD106" s="35" t="str">
        <f t="shared" si="24"/>
        <v>texte</v>
      </c>
      <c r="AE106" s="35" t="str">
        <f t="shared" si="25"/>
        <v>txt</v>
      </c>
      <c r="AF106" s="35" t="str">
        <f t="shared" si="26"/>
        <v>rdacontent/fre</v>
      </c>
      <c r="AG106" s="35" t="str">
        <f t="shared" si="27"/>
        <v>informatique</v>
      </c>
      <c r="AH106" s="35" t="str">
        <f t="shared" si="28"/>
        <v>c</v>
      </c>
      <c r="AI106" s="35" t="str">
        <f t="shared" si="29"/>
        <v>rdamedia/fre</v>
      </c>
      <c r="AJ106" s="35" t="str">
        <f t="shared" si="30"/>
        <v>ressource en ligne</v>
      </c>
      <c r="AK106" s="35" t="str">
        <f t="shared" si="31"/>
        <v>cr</v>
      </c>
      <c r="AL106" s="35" t="str">
        <f t="shared" si="32"/>
        <v>rdacarrier/fre</v>
      </c>
      <c r="AM106" s="35" t="str">
        <f t="shared" si="33"/>
        <v>m\\\\\o\\d\\\\\\\\</v>
      </c>
      <c r="AN106" s="35" t="str">
        <f t="shared" si="34"/>
        <v>cr\cn\\\\uuaua</v>
      </c>
      <c r="AO106" s="35" t="str">
        <f t="shared" si="35"/>
        <v>Accès restreint aux membres</v>
      </c>
      <c r="AP106" s="35" t="str">
        <f t="shared" si="36"/>
        <v>Source de la note de description : Version imprimée</v>
      </c>
      <c r="AQ106" s="35" t="str">
        <f t="shared" si="37"/>
        <v/>
      </c>
      <c r="AR106" s="35" t="str">
        <f t="shared" si="38"/>
        <v>%SITE_CLIENT%/?library_guid=F879AB79-5953-40ED-B3DB-F82E03BADCA8</v>
      </c>
      <c r="AS106" s="35" t="str">
        <f t="shared" si="39"/>
        <v>Accès au travers du portail ENI</v>
      </c>
      <c r="AT106" s="35" t="str">
        <f t="shared" si="40"/>
        <v xml:space="preserve"> base de registre </v>
      </c>
      <c r="AU106" s="35" t="str">
        <f t="shared" si="41"/>
        <v xml:space="preserve"> BDR </v>
      </c>
      <c r="AV106" s="35" t="str">
        <f t="shared" si="42"/>
        <v xml:space="preserve"> livre microsoft </v>
      </c>
      <c r="AW106" s="35" t="str">
        <f t="shared" si="43"/>
        <v xml:space="preserve"> LNEIR7WIN</v>
      </c>
      <c r="AX106" s="35" t="str">
        <f t="shared" si="44"/>
        <v xml:space="preserve"> powershell </v>
      </c>
      <c r="AY106" s="35" t="str">
        <f t="shared" si="45"/>
        <v xml:space="preserve"> PPAuditor </v>
      </c>
      <c r="AZ106" s="35" t="str">
        <f t="shared" si="46"/>
        <v xml:space="preserve"> Process Monitor </v>
      </c>
      <c r="BA106" s="35" t="str">
        <f t="shared" si="47"/>
        <v xml:space="preserve"> Procmon </v>
      </c>
      <c r="BB106" s="35" t="str">
        <f t="shared" si="48"/>
        <v xml:space="preserve"> Reg.exe </v>
      </c>
      <c r="BC106" s="35" t="str">
        <f t="shared" si="49"/>
        <v xml:space="preserve"> Regedit.exe </v>
      </c>
      <c r="BD106" s="35" t="str">
        <f t="shared" si="50"/>
        <v xml:space="preserve"> Regedt32.exe </v>
      </c>
      <c r="BE106" s="35" t="str">
        <f t="shared" si="51"/>
        <v xml:space="preserve"> Regini </v>
      </c>
      <c r="BF106" s="35" t="str">
        <f t="shared" si="52"/>
        <v xml:space="preserve"> Regscanner </v>
      </c>
      <c r="BG106" s="35" t="str">
        <f t="shared" si="53"/>
        <v xml:space="preserve"> Regshot </v>
      </c>
      <c r="BH106" s="35" t="str">
        <f t="shared" si="54"/>
        <v xml:space="preserve"> windows7 </v>
      </c>
      <c r="BI106" s="35" t="str">
        <f t="shared" si="55"/>
        <v xml:space="preserve"> WinRE </v>
      </c>
      <c r="BJ106" s="35" t="str">
        <f t="shared" si="56"/>
        <v xml:space="preserve"> wmi </v>
      </c>
      <c r="BK106" s="35" t="str">
        <f t="shared" si="57"/>
        <v xml:space="preserve">livre windows </v>
      </c>
      <c r="BL106" s="35" t="str">
        <f t="shared" si="58"/>
        <v/>
      </c>
      <c r="BM106" s="35" t="str">
        <f t="shared" si="59"/>
        <v/>
      </c>
      <c r="BN106" s="35" t="str">
        <f t="shared" si="60"/>
        <v/>
      </c>
      <c r="BO106" s="35" t="str">
        <f t="shared" si="61"/>
        <v/>
      </c>
      <c r="BP106" s="35" t="str">
        <f t="shared" si="62"/>
        <v/>
      </c>
      <c r="BQ106" s="35" t="str">
        <f t="shared" si="63"/>
        <v/>
      </c>
      <c r="BR106" s="35" t="str">
        <f t="shared" si="64"/>
        <v/>
      </c>
      <c r="BS106" s="35" t="str">
        <f t="shared" si="65"/>
        <v/>
      </c>
      <c r="BT106" s="35" t="str">
        <f t="shared" si="66"/>
        <v/>
      </c>
      <c r="BU106" s="40" t="str">
        <f t="shared" si="67"/>
        <v/>
      </c>
      <c r="BV106" s="40" t="s">
        <v>116</v>
      </c>
      <c r="BW106" s="40" t="s">
        <v>116</v>
      </c>
      <c r="BX106" s="40" t="s">
        <v>116</v>
      </c>
      <c r="BY106" s="40" t="s">
        <v>116</v>
      </c>
      <c r="BZ106" s="40" t="s">
        <v>116</v>
      </c>
      <c r="CA106" s="40" t="s">
        <v>116</v>
      </c>
      <c r="CB106" s="40" t="s">
        <v>116</v>
      </c>
      <c r="CC106" s="40" t="s">
        <v>116</v>
      </c>
    </row>
    <row r="107" spans="1:81" ht="20.100000000000001" customHeight="1" x14ac:dyDescent="0.25">
      <c r="A107" s="52">
        <v>45231</v>
      </c>
      <c r="B107" s="35" t="s">
        <v>14469</v>
      </c>
      <c r="C107" s="33" t="s">
        <v>112</v>
      </c>
      <c r="D107" s="33">
        <v>20240120</v>
      </c>
      <c r="E107" s="35" t="s">
        <v>14470</v>
      </c>
      <c r="F107" s="35" t="str">
        <f t="shared" si="0"/>
        <v>architecture, administration, script, réparation, personnalisation, optimisation...</v>
      </c>
      <c r="G107" s="35" t="str">
        <f t="shared" si="1"/>
        <v>Jean-Noël Anderruthy</v>
      </c>
      <c r="H107" s="35" t="str">
        <f t="shared" si="2"/>
        <v/>
      </c>
      <c r="I107" s="35" t="str">
        <f t="shared" si="3"/>
        <v>Anderruthy, Jean-Noël</v>
      </c>
      <c r="J107" s="35" t="str">
        <f t="shared" si="4"/>
        <v/>
      </c>
      <c r="K107" s="35" t="str">
        <f t="shared" si="5"/>
        <v/>
      </c>
      <c r="L107" s="35" t="str">
        <f t="shared" si="6"/>
        <v/>
      </c>
      <c r="M107" s="35" t="str">
        <f t="shared" si="7"/>
        <v/>
      </c>
      <c r="N107" s="5" t="str">
        <f t="shared" si="8"/>
        <v>Edition du 7 June 2007</v>
      </c>
      <c r="O107" s="5" t="str">
        <f t="shared" si="9"/>
        <v>653 pages</v>
      </c>
      <c r="P107" s="35" t="str">
        <f t="shared" si="10"/>
        <v>Editions ENI</v>
      </c>
      <c r="Q107" s="6" t="str">
        <f t="shared" si="11"/>
        <v>fre</v>
      </c>
      <c r="R107" s="35" t="str">
        <f t="shared" si="12"/>
        <v>fre</v>
      </c>
      <c r="S107" s="35" t="str">
        <f t="shared" si="13"/>
        <v>fre</v>
      </c>
      <c r="T107" s="35" t="str">
        <f t="shared" si="14"/>
        <v>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v>
      </c>
      <c r="U107" s="35">
        <f t="shared" si="15"/>
        <v>9782746044432</v>
      </c>
      <c r="V107" s="35" t="str">
        <f t="shared" si="16"/>
        <v>Version Numérique</v>
      </c>
      <c r="W107" s="35">
        <f t="shared" si="17"/>
        <v>9782746037830</v>
      </c>
      <c r="X107" s="35" t="str">
        <f t="shared" si="18"/>
        <v>Version Imprimée</v>
      </c>
      <c r="Y107" s="35" t="str">
        <f t="shared" si="19"/>
        <v>St-Herblain</v>
      </c>
      <c r="Z107" s="35" t="str">
        <f t="shared" si="20"/>
        <v>Editions ENI</v>
      </c>
      <c r="AA107" s="35">
        <f t="shared" si="21"/>
        <v>2007</v>
      </c>
      <c r="AB107" s="35" t="str">
        <f t="shared" si="22"/>
        <v>Bibliothèque Numérique ENI (Service en ligne)</v>
      </c>
      <c r="AC107" s="35" t="str">
        <f t="shared" si="23"/>
        <v>EXPERT IT</v>
      </c>
      <c r="AD107" s="35" t="str">
        <f t="shared" si="24"/>
        <v>texte</v>
      </c>
      <c r="AE107" s="35" t="str">
        <f t="shared" si="25"/>
        <v>txt</v>
      </c>
      <c r="AF107" s="35" t="str">
        <f t="shared" si="26"/>
        <v>rdacontent/fre</v>
      </c>
      <c r="AG107" s="35" t="str">
        <f t="shared" si="27"/>
        <v>informatique</v>
      </c>
      <c r="AH107" s="35" t="str">
        <f t="shared" si="28"/>
        <v>c</v>
      </c>
      <c r="AI107" s="35" t="str">
        <f t="shared" si="29"/>
        <v>rdamedia/fre</v>
      </c>
      <c r="AJ107" s="35" t="str">
        <f t="shared" si="30"/>
        <v>ressource en ligne</v>
      </c>
      <c r="AK107" s="35" t="str">
        <f t="shared" si="31"/>
        <v>cr</v>
      </c>
      <c r="AL107" s="35" t="str">
        <f t="shared" si="32"/>
        <v>rdacarrier/fre</v>
      </c>
      <c r="AM107" s="35" t="str">
        <f t="shared" si="33"/>
        <v>m\\\\\o\\d\\\\\\\\</v>
      </c>
      <c r="AN107" s="35" t="str">
        <f t="shared" si="34"/>
        <v>cr\cn\\\\uuaua</v>
      </c>
      <c r="AO107" s="35" t="str">
        <f t="shared" si="35"/>
        <v>Accès restreint aux membres</v>
      </c>
      <c r="AP107" s="35" t="str">
        <f t="shared" si="36"/>
        <v>Source de la note de description : Version imprimée</v>
      </c>
      <c r="AQ107" s="35" t="str">
        <f t="shared" si="37"/>
        <v/>
      </c>
      <c r="AR107" s="35" t="str">
        <f t="shared" si="38"/>
        <v>%SITE_CLIENT%/?library_guid=B70BE9A6-B0AB-4B8C-8479-717762EA887D</v>
      </c>
      <c r="AS107" s="35" t="str">
        <f t="shared" si="39"/>
        <v>Accès au travers du portail ENI</v>
      </c>
      <c r="AT107" s="35" t="str">
        <f t="shared" si="40"/>
        <v xml:space="preserve"> base de registre
 </v>
      </c>
      <c r="AU107" s="35" t="str">
        <f t="shared" si="41"/>
        <v xml:space="preserve"> BDR </v>
      </c>
      <c r="AV107" s="35" t="str">
        <f t="shared" si="42"/>
        <v xml:space="preserve"> e</v>
      </c>
      <c r="AW107" s="35" t="str">
        <f t="shared" si="43"/>
        <v xml:space="preserve"> ebook </v>
      </c>
      <c r="AX107" s="35" t="str">
        <f t="shared" si="44"/>
        <v xml:space="preserve"> livre électronique </v>
      </c>
      <c r="AY107" s="35" t="str">
        <f t="shared" si="45"/>
        <v xml:space="preserve"> livre numérique </v>
      </c>
      <c r="AZ107" s="35" t="str">
        <f t="shared" si="46"/>
        <v xml:space="preserve"> livres électroniques </v>
      </c>
      <c r="BA107" s="35" t="str">
        <f t="shared" si="47"/>
        <v xml:space="preserve"> livres numériques </v>
      </c>
      <c r="BB107" s="35" t="str">
        <f t="shared" si="48"/>
        <v xml:space="preserve"> LNEIRVIWIN</v>
      </c>
      <c r="BC107" s="35" t="str">
        <f t="shared" si="49"/>
        <v xml:space="preserve"> powershell </v>
      </c>
      <c r="BD107" s="35" t="str">
        <f t="shared" si="50"/>
        <v xml:space="preserve"> Procmon </v>
      </c>
      <c r="BE107" s="35" t="str">
        <f t="shared" si="51"/>
        <v xml:space="preserve"> Reg.exe </v>
      </c>
      <c r="BF107" s="35" t="str">
        <f t="shared" si="52"/>
        <v xml:space="preserve"> Regedit.exe </v>
      </c>
      <c r="BG107" s="35" t="str">
        <f t="shared" si="53"/>
        <v xml:space="preserve"> Regedt32.exe </v>
      </c>
      <c r="BH107" s="35" t="str">
        <f t="shared" si="54"/>
        <v xml:space="preserve"> Regini </v>
      </c>
      <c r="BI107" s="35" t="str">
        <f t="shared" si="55"/>
        <v xml:space="preserve"> Registre </v>
      </c>
      <c r="BJ107" s="35" t="str">
        <f t="shared" si="56"/>
        <v xml:space="preserve"> Regshot </v>
      </c>
      <c r="BK107" s="35" t="str">
        <f t="shared" si="57"/>
        <v xml:space="preserve"> Système </v>
      </c>
      <c r="BL107" s="35" t="str">
        <f t="shared" si="58"/>
        <v xml:space="preserve"> WinRE </v>
      </c>
      <c r="BM107" s="35" t="str">
        <f t="shared" si="59"/>
        <v xml:space="preserve"> wmi </v>
      </c>
      <c r="BN107" s="35" t="str">
        <f t="shared" si="60"/>
        <v xml:space="preserve">book </v>
      </c>
      <c r="BO107" s="35" t="str">
        <f t="shared" si="61"/>
        <v xml:space="preserve">Microsoft </v>
      </c>
      <c r="BP107" s="35" t="str">
        <f t="shared" si="62"/>
        <v/>
      </c>
      <c r="BQ107" s="35" t="str">
        <f t="shared" si="63"/>
        <v/>
      </c>
      <c r="BR107" s="35" t="str">
        <f t="shared" si="64"/>
        <v/>
      </c>
      <c r="BS107" s="35" t="str">
        <f t="shared" si="65"/>
        <v/>
      </c>
      <c r="BT107" s="35" t="str">
        <f t="shared" si="66"/>
        <v/>
      </c>
      <c r="BU107" s="40" t="str">
        <f t="shared" si="67"/>
        <v/>
      </c>
      <c r="BV107" s="40" t="s">
        <v>116</v>
      </c>
      <c r="BW107" s="40" t="s">
        <v>116</v>
      </c>
      <c r="BX107" s="40" t="s">
        <v>116</v>
      </c>
      <c r="BY107" s="40" t="s">
        <v>116</v>
      </c>
      <c r="BZ107" s="40" t="s">
        <v>116</v>
      </c>
      <c r="CA107" s="40" t="s">
        <v>116</v>
      </c>
      <c r="CB107" s="40" t="s">
        <v>116</v>
      </c>
      <c r="CC107" s="40" t="s">
        <v>116</v>
      </c>
    </row>
    <row r="108" spans="1:81" ht="20.100000000000001" customHeight="1" x14ac:dyDescent="0.25">
      <c r="A108" s="52">
        <v>45231</v>
      </c>
      <c r="B108" s="35" t="s">
        <v>14471</v>
      </c>
      <c r="C108" s="33" t="s">
        <v>112</v>
      </c>
      <c r="D108" s="33">
        <v>20240120</v>
      </c>
      <c r="E108" s="35" t="s">
        <v>14472</v>
      </c>
      <c r="F108" s="35" t="str">
        <f t="shared" si="0"/>
        <v>Intégrez un serveur de fichiers Open Source à votre réseau d'entreprise</v>
      </c>
      <c r="G108" s="35" t="str">
        <f t="shared" si="1"/>
        <v>Julien ROUXEL</v>
      </c>
      <c r="H108" s="35" t="str">
        <f t="shared" si="2"/>
        <v/>
      </c>
      <c r="I108" s="35" t="str">
        <f t="shared" si="3"/>
        <v>ROUXEL, Julien</v>
      </c>
      <c r="J108" s="35" t="str">
        <f t="shared" si="4"/>
        <v/>
      </c>
      <c r="K108" s="35" t="str">
        <f t="shared" si="5"/>
        <v/>
      </c>
      <c r="L108" s="35" t="str">
        <f t="shared" si="6"/>
        <v/>
      </c>
      <c r="M108" s="35" t="str">
        <f t="shared" si="7"/>
        <v/>
      </c>
      <c r="N108" s="5" t="str">
        <f t="shared" si="8"/>
        <v>Edition du 1 July 2011</v>
      </c>
      <c r="O108" s="5" t="str">
        <f t="shared" si="9"/>
        <v>346 pages</v>
      </c>
      <c r="P108" s="35" t="str">
        <f t="shared" si="10"/>
        <v>Editions ENI</v>
      </c>
      <c r="Q108" s="6" t="str">
        <f t="shared" si="11"/>
        <v>fre</v>
      </c>
      <c r="R108" s="35" t="str">
        <f t="shared" si="12"/>
        <v>fre</v>
      </c>
      <c r="S108" s="35" t="str">
        <f t="shared" si="13"/>
        <v>fre</v>
      </c>
      <c r="T108" s="35" t="str">
        <f t="shared" si="14"/>
        <v>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v>
      </c>
      <c r="U108" s="35">
        <f t="shared" si="15"/>
        <v>9782746067905</v>
      </c>
      <c r="V108" s="35" t="str">
        <f t="shared" si="16"/>
        <v>Version Numérique</v>
      </c>
      <c r="W108" s="35">
        <f t="shared" si="17"/>
        <v>9782746066526</v>
      </c>
      <c r="X108" s="35" t="str">
        <f t="shared" si="18"/>
        <v>Version Imprimée</v>
      </c>
      <c r="Y108" s="35" t="str">
        <f t="shared" si="19"/>
        <v>St-Herblain</v>
      </c>
      <c r="Z108" s="35" t="str">
        <f t="shared" si="20"/>
        <v>Editions ENI</v>
      </c>
      <c r="AA108" s="35">
        <f t="shared" si="21"/>
        <v>2011</v>
      </c>
      <c r="AB108" s="35" t="str">
        <f t="shared" si="22"/>
        <v>Bibliothèque Numérique ENI (Service en ligne)</v>
      </c>
      <c r="AC108" s="35" t="str">
        <f t="shared" si="23"/>
        <v>EXPERT IT</v>
      </c>
      <c r="AD108" s="35" t="str">
        <f t="shared" si="24"/>
        <v>texte</v>
      </c>
      <c r="AE108" s="35" t="str">
        <f t="shared" si="25"/>
        <v>txt</v>
      </c>
      <c r="AF108" s="35" t="str">
        <f t="shared" si="26"/>
        <v>rdacontent/fre</v>
      </c>
      <c r="AG108" s="35" t="str">
        <f t="shared" si="27"/>
        <v>informatique</v>
      </c>
      <c r="AH108" s="35" t="str">
        <f t="shared" si="28"/>
        <v>c</v>
      </c>
      <c r="AI108" s="35" t="str">
        <f t="shared" si="29"/>
        <v>rdamedia/fre</v>
      </c>
      <c r="AJ108" s="35" t="str">
        <f t="shared" si="30"/>
        <v>ressource en ligne</v>
      </c>
      <c r="AK108" s="35" t="str">
        <f t="shared" si="31"/>
        <v>cr</v>
      </c>
      <c r="AL108" s="35" t="str">
        <f t="shared" si="32"/>
        <v>rdacarrier/fre</v>
      </c>
      <c r="AM108" s="35" t="str">
        <f t="shared" si="33"/>
        <v>m\\\\\o\\d\\\\\\\\</v>
      </c>
      <c r="AN108" s="35" t="str">
        <f t="shared" si="34"/>
        <v>cr\cn\\\\uuaua</v>
      </c>
      <c r="AO108" s="35" t="str">
        <f t="shared" si="35"/>
        <v>Accès restreint aux membres</v>
      </c>
      <c r="AP108" s="35" t="str">
        <f t="shared" si="36"/>
        <v>Source de la note de description : Version imprimée</v>
      </c>
      <c r="AQ108" s="35" t="str">
        <f t="shared" si="37"/>
        <v/>
      </c>
      <c r="AR108" s="35" t="str">
        <f t="shared" si="38"/>
        <v>%SITE_CLIENT%/?library_guid=E7152C88-DE15-4E42-BF31-C29518CA7D67</v>
      </c>
      <c r="AS108" s="35" t="str">
        <f t="shared" si="39"/>
        <v>Accès au travers du portail ENI</v>
      </c>
      <c r="AT108" s="35" t="str">
        <f t="shared" si="40"/>
        <v xml:space="preserve"> bsd </v>
      </c>
      <c r="AU108" s="35" t="str">
        <f t="shared" si="41"/>
        <v xml:space="preserve"> cifs </v>
      </c>
      <c r="AV108" s="35" t="str">
        <f t="shared" si="42"/>
        <v xml:space="preserve"> linux </v>
      </c>
      <c r="AW108" s="35" t="str">
        <f t="shared" si="43"/>
        <v xml:space="preserve"> LNEISAM</v>
      </c>
      <c r="AX108" s="35" t="str">
        <f t="shared" si="44"/>
        <v xml:space="preserve"> smb </v>
      </c>
      <c r="AY108" s="35" t="str">
        <f t="shared" si="45"/>
        <v xml:space="preserve">unix </v>
      </c>
      <c r="AZ108" s="35" t="str">
        <f t="shared" si="46"/>
        <v/>
      </c>
      <c r="BA108" s="35" t="str">
        <f t="shared" si="47"/>
        <v/>
      </c>
      <c r="BB108" s="35" t="str">
        <f t="shared" si="48"/>
        <v/>
      </c>
      <c r="BC108" s="35" t="str">
        <f t="shared" si="49"/>
        <v/>
      </c>
      <c r="BD108" s="35" t="str">
        <f t="shared" si="50"/>
        <v/>
      </c>
      <c r="BE108" s="35" t="str">
        <f t="shared" si="51"/>
        <v/>
      </c>
      <c r="BF108" s="35" t="str">
        <f t="shared" si="52"/>
        <v/>
      </c>
      <c r="BG108" s="35" t="str">
        <f t="shared" si="53"/>
        <v/>
      </c>
      <c r="BH108" s="35" t="str">
        <f t="shared" si="54"/>
        <v/>
      </c>
      <c r="BI108" s="35" t="str">
        <f t="shared" si="55"/>
        <v/>
      </c>
      <c r="BJ108" s="35" t="str">
        <f t="shared" si="56"/>
        <v/>
      </c>
      <c r="BK108" s="35" t="str">
        <f t="shared" si="57"/>
        <v/>
      </c>
      <c r="BL108" s="35" t="str">
        <f t="shared" si="58"/>
        <v/>
      </c>
      <c r="BM108" s="35" t="str">
        <f t="shared" si="59"/>
        <v/>
      </c>
      <c r="BN108" s="35" t="str">
        <f t="shared" si="60"/>
        <v/>
      </c>
      <c r="BO108" s="35" t="str">
        <f t="shared" si="61"/>
        <v/>
      </c>
      <c r="BP108" s="35" t="str">
        <f t="shared" si="62"/>
        <v/>
      </c>
      <c r="BQ108" s="35" t="str">
        <f t="shared" si="63"/>
        <v/>
      </c>
      <c r="BR108" s="35" t="str">
        <f t="shared" si="64"/>
        <v/>
      </c>
      <c r="BS108" s="35" t="str">
        <f t="shared" si="65"/>
        <v/>
      </c>
      <c r="BT108" s="35" t="str">
        <f t="shared" si="66"/>
        <v/>
      </c>
      <c r="BU108" s="40" t="str">
        <f t="shared" si="67"/>
        <v/>
      </c>
    </row>
    <row r="109" spans="1:81" ht="20.100000000000001" customHeight="1" x14ac:dyDescent="0.25">
      <c r="A109" s="52">
        <v>45231</v>
      </c>
      <c r="B109" s="35" t="s">
        <v>14473</v>
      </c>
      <c r="C109" s="33" t="s">
        <v>112</v>
      </c>
      <c r="D109" s="33">
        <v>20240120</v>
      </c>
      <c r="E109" s="35" t="s">
        <v>14474</v>
      </c>
      <c r="F109" s="35" t="str">
        <f t="shared" si="0"/>
        <v>Le développement rapide d'applications web en PHP</v>
      </c>
      <c r="G109" s="35" t="str">
        <f t="shared" si="1"/>
        <v>Thierry BOULANGER</v>
      </c>
      <c r="H109" s="35" t="str">
        <f t="shared" si="2"/>
        <v/>
      </c>
      <c r="I109" s="35" t="str">
        <f t="shared" si="3"/>
        <v>BOULANGER, Thierry</v>
      </c>
      <c r="J109" s="35" t="str">
        <f t="shared" si="4"/>
        <v/>
      </c>
      <c r="K109" s="35" t="str">
        <f t="shared" si="5"/>
        <v/>
      </c>
      <c r="L109" s="35" t="str">
        <f t="shared" si="6"/>
        <v/>
      </c>
      <c r="M109" s="35" t="str">
        <f t="shared" si="7"/>
        <v/>
      </c>
      <c r="N109" s="5" t="str">
        <f t="shared" si="8"/>
        <v>Edition du 1 August 2010</v>
      </c>
      <c r="O109" s="5" t="str">
        <f t="shared" si="9"/>
        <v>312 pages</v>
      </c>
      <c r="P109" s="35" t="str">
        <f t="shared" si="10"/>
        <v>Editions ENI</v>
      </c>
      <c r="Q109" s="6" t="str">
        <f t="shared" si="11"/>
        <v>fre</v>
      </c>
      <c r="R109" s="35" t="str">
        <f t="shared" si="12"/>
        <v>fre</v>
      </c>
      <c r="S109" s="35" t="str">
        <f t="shared" si="13"/>
        <v>fre</v>
      </c>
      <c r="T109" s="35" t="str">
        <f t="shared" si="14"/>
        <v>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v>
      </c>
      <c r="U109" s="35">
        <f t="shared" si="15"/>
        <v>9782746057005</v>
      </c>
      <c r="V109" s="35" t="str">
        <f t="shared" si="16"/>
        <v>Version Numérique</v>
      </c>
      <c r="W109" s="35">
        <f t="shared" si="17"/>
        <v>9782746056145</v>
      </c>
      <c r="X109" s="35" t="str">
        <f t="shared" si="18"/>
        <v>Version Imprimée</v>
      </c>
      <c r="Y109" s="35" t="str">
        <f t="shared" si="19"/>
        <v>St-Herblain</v>
      </c>
      <c r="Z109" s="35" t="str">
        <f t="shared" si="20"/>
        <v>Editions ENI</v>
      </c>
      <c r="AA109" s="35">
        <f t="shared" si="21"/>
        <v>2010</v>
      </c>
      <c r="AB109" s="35" t="str">
        <f t="shared" si="22"/>
        <v>Bibliothèque Numérique ENI (Service en ligne)</v>
      </c>
      <c r="AC109" s="35" t="str">
        <f t="shared" si="23"/>
        <v>EXPERT IT</v>
      </c>
      <c r="AD109" s="35" t="str">
        <f t="shared" si="24"/>
        <v>texte</v>
      </c>
      <c r="AE109" s="35" t="str">
        <f t="shared" si="25"/>
        <v>txt</v>
      </c>
      <c r="AF109" s="35" t="str">
        <f t="shared" si="26"/>
        <v>rdacontent/fre</v>
      </c>
      <c r="AG109" s="35" t="str">
        <f t="shared" si="27"/>
        <v>informatique</v>
      </c>
      <c r="AH109" s="35" t="str">
        <f t="shared" si="28"/>
        <v>c</v>
      </c>
      <c r="AI109" s="35" t="str">
        <f t="shared" si="29"/>
        <v>rdamedia/fre</v>
      </c>
      <c r="AJ109" s="35" t="str">
        <f t="shared" si="30"/>
        <v>ressource en ligne</v>
      </c>
      <c r="AK109" s="35" t="str">
        <f t="shared" si="31"/>
        <v>cr</v>
      </c>
      <c r="AL109" s="35" t="str">
        <f t="shared" si="32"/>
        <v>rdacarrier/fre</v>
      </c>
      <c r="AM109" s="35" t="str">
        <f t="shared" si="33"/>
        <v>m\\\\\o\\d\\\\\\\\</v>
      </c>
      <c r="AN109" s="35" t="str">
        <f t="shared" si="34"/>
        <v>cr\cn\\\\uuaua</v>
      </c>
      <c r="AO109" s="35" t="str">
        <f t="shared" si="35"/>
        <v>Accès restreint aux membres</v>
      </c>
      <c r="AP109" s="35" t="str">
        <f t="shared" si="36"/>
        <v>Source de la note de description : Version imprimée</v>
      </c>
      <c r="AQ109" s="35" t="str">
        <f t="shared" si="37"/>
        <v/>
      </c>
      <c r="AR109" s="35" t="str">
        <f t="shared" si="38"/>
        <v>%SITE_CLIENT%/?library_guid=043A75A3-7AC4-4679-BEB2-35DD57F10C61</v>
      </c>
      <c r="AS109" s="35" t="str">
        <f t="shared" si="39"/>
        <v>Accès au travers du portail ENI</v>
      </c>
      <c r="AT109" s="35" t="str">
        <f t="shared" si="40"/>
        <v xml:space="preserve"> crum </v>
      </c>
      <c r="AU109" s="35" t="str">
        <f t="shared" si="41"/>
        <v xml:space="preserve"> développement </v>
      </c>
      <c r="AV109" s="35" t="str">
        <f t="shared" si="42"/>
        <v xml:space="preserve"> doctrine </v>
      </c>
      <c r="AW109" s="35" t="str">
        <f t="shared" si="43"/>
        <v xml:space="preserve"> framework </v>
      </c>
      <c r="AX109" s="35" t="str">
        <f t="shared" si="44"/>
        <v xml:space="preserve"> livre codelgniter </v>
      </c>
      <c r="AY109" s="35" t="str">
        <f t="shared" si="45"/>
        <v xml:space="preserve"> livre php </v>
      </c>
      <c r="AZ109" s="35" t="str">
        <f t="shared" si="46"/>
        <v xml:space="preserve"> LNEISYM</v>
      </c>
      <c r="BA109" s="35" t="str">
        <f t="shared" si="47"/>
        <v xml:space="preserve"> mvc </v>
      </c>
      <c r="BB109" s="35" t="str">
        <f t="shared" si="48"/>
        <v xml:space="preserve"> orm </v>
      </c>
      <c r="BC109" s="35" t="str">
        <f t="shared" si="49"/>
        <v xml:space="preserve"> php </v>
      </c>
      <c r="BD109" s="35" t="str">
        <f t="shared" si="50"/>
        <v xml:space="preserve"> php5 </v>
      </c>
      <c r="BE109" s="35" t="str">
        <f t="shared" si="51"/>
        <v xml:space="preserve"> sinfoni </v>
      </c>
      <c r="BF109" s="35" t="str">
        <f t="shared" si="52"/>
        <v xml:space="preserve"> sinfony </v>
      </c>
      <c r="BG109" s="35" t="str">
        <f t="shared" si="53"/>
        <v xml:space="preserve"> symphoni </v>
      </c>
      <c r="BH109" s="35" t="str">
        <f t="shared" si="54"/>
        <v xml:space="preserve"> symphony </v>
      </c>
      <c r="BI109" s="35" t="str">
        <f t="shared" si="55"/>
        <v xml:space="preserve"> synfony </v>
      </c>
      <c r="BJ109" s="35" t="str">
        <f t="shared" si="56"/>
        <v xml:space="preserve">livre symfony </v>
      </c>
      <c r="BK109" s="35" t="str">
        <f t="shared" si="57"/>
        <v/>
      </c>
      <c r="BL109" s="35" t="str">
        <f t="shared" si="58"/>
        <v/>
      </c>
      <c r="BM109" s="35" t="str">
        <f t="shared" si="59"/>
        <v/>
      </c>
      <c r="BN109" s="35" t="str">
        <f t="shared" si="60"/>
        <v/>
      </c>
      <c r="BO109" s="35" t="str">
        <f t="shared" si="61"/>
        <v/>
      </c>
      <c r="BP109" s="35" t="str">
        <f t="shared" si="62"/>
        <v/>
      </c>
      <c r="BQ109" s="35" t="str">
        <f t="shared" si="63"/>
        <v/>
      </c>
      <c r="BR109" s="35" t="str">
        <f t="shared" si="64"/>
        <v/>
      </c>
      <c r="BS109" s="35" t="str">
        <f t="shared" si="65"/>
        <v/>
      </c>
      <c r="BT109" s="35" t="str">
        <f t="shared" si="66"/>
        <v/>
      </c>
      <c r="BU109" s="40" t="str">
        <f t="shared" si="67"/>
        <v/>
      </c>
    </row>
    <row r="110" spans="1:81" ht="20.100000000000001" customHeight="1" x14ac:dyDescent="0.25">
      <c r="A110" s="52">
        <v>45231</v>
      </c>
      <c r="B110" s="35" t="s">
        <v>14475</v>
      </c>
      <c r="C110" s="33" t="s">
        <v>112</v>
      </c>
      <c r="D110" s="33">
        <v>20240120</v>
      </c>
      <c r="E110" s="35" t="s">
        <v>14476</v>
      </c>
      <c r="F110" s="35" t="str">
        <f t="shared" ref="F110:F173" si="68">VLOOKUP(B110,base,3,FALSE)</f>
        <v>Créez des applications .NET pour personnaliser et étendre MS Office</v>
      </c>
      <c r="G110" s="35" t="str">
        <f t="shared" ref="G110:G173" si="69">VLOOKUP(B110,base,4,FALSE)</f>
        <v>Taoffi NASSAR</v>
      </c>
      <c r="H110" s="35" t="str">
        <f t="shared" ref="H110:H173" si="70">VLOOKUP(B110,base,5,FALSE)</f>
        <v/>
      </c>
      <c r="I110" s="35" t="str">
        <f t="shared" ref="I110:I173" si="71">VLOOKUP(B110,base,6,FALSE)</f>
        <v>NASSAR, Taoffi</v>
      </c>
      <c r="J110" s="35" t="str">
        <f t="shared" ref="J110:J173" si="72">VLOOKUP(B110,base,7,FALSE)</f>
        <v/>
      </c>
      <c r="K110" s="35" t="str">
        <f t="shared" ref="K110:K173" si="73">VLOOKUP(B110,base,8,FALSE)</f>
        <v/>
      </c>
      <c r="L110" s="35" t="str">
        <f t="shared" ref="L110:L173" si="74">VLOOKUP(B110,base,9,FALSE)</f>
        <v/>
      </c>
      <c r="M110" s="35" t="str">
        <f t="shared" ref="M110:M173" si="75">VLOOKUP(B110,base,10,FALSE)</f>
        <v/>
      </c>
      <c r="N110" s="5" t="str">
        <f t="shared" ref="N110:N173" si="76">VLOOKUP(B110,base,11,FALSE)</f>
        <v>Edition du 1 March 2011</v>
      </c>
      <c r="O110" s="5" t="str">
        <f t="shared" ref="O110:O173" si="77">VLOOKUP(B110,base,12,FALSE)</f>
        <v>397 pages</v>
      </c>
      <c r="P110" s="35" t="str">
        <f t="shared" ref="P110:P173" si="78">VLOOKUP(B110,base,13,FALSE)</f>
        <v>Editions ENI</v>
      </c>
      <c r="Q110" s="6" t="str">
        <f t="shared" ref="Q110:Q173" si="79">VLOOKUP(B110,base,14,FALSE)</f>
        <v>fre</v>
      </c>
      <c r="R110" s="35" t="str">
        <f t="shared" ref="R110:R173" si="80">VLOOKUP(B110,base,15,FALSE)</f>
        <v>fre</v>
      </c>
      <c r="S110" s="35" t="str">
        <f t="shared" ref="S110:S173" si="81">VLOOKUP(B110,base,16,FALSE)</f>
        <v>fre</v>
      </c>
      <c r="T110" s="35" t="str">
        <f t="shared" ref="T110:T173" si="82">VLOOKUP(B110,base,17,FALSE)</f>
        <v>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v>
      </c>
      <c r="U110" s="35">
        <f t="shared" ref="U110:U173" si="83">VLOOKUP(B110,base,18,FALSE)</f>
        <v>9782746063792</v>
      </c>
      <c r="V110" s="35" t="str">
        <f t="shared" ref="V110:V173" si="84">VLOOKUP(B110,base,19,FALSE)</f>
        <v>Version Numérique</v>
      </c>
      <c r="W110" s="35">
        <f t="shared" ref="W110:W173" si="85">VLOOKUP(B110,base,20,FALSE)</f>
        <v>9782746062498</v>
      </c>
      <c r="X110" s="35" t="str">
        <f t="shared" ref="X110:X173" si="86">VLOOKUP(B110,base,21,FALSE)</f>
        <v>Version Imprimée</v>
      </c>
      <c r="Y110" s="35" t="str">
        <f t="shared" ref="Y110:Y173" si="87">VLOOKUP(B110,base,22,FALSE)</f>
        <v>St-Herblain</v>
      </c>
      <c r="Z110" s="35" t="str">
        <f t="shared" ref="Z110:Z173" si="88">VLOOKUP(B110,base,23,FALSE)</f>
        <v>Editions ENI</v>
      </c>
      <c r="AA110" s="35">
        <f t="shared" ref="AA110:AA173" si="89">VLOOKUP(B110,base,24,FALSE)</f>
        <v>2011</v>
      </c>
      <c r="AB110" s="35" t="str">
        <f t="shared" ref="AB110:AB173" si="90">VLOOKUP(B110,base,25,FALSE)</f>
        <v>Bibliothèque Numérique ENI (Service en ligne)</v>
      </c>
      <c r="AC110" s="35" t="str">
        <f t="shared" ref="AC110:AC173" si="91">VLOOKUP(B110,base,26,FALSE)</f>
        <v>EXPERT IT</v>
      </c>
      <c r="AD110" s="35" t="str">
        <f t="shared" ref="AD110:AD173" si="92">VLOOKUP(B110,base,27,FALSE)</f>
        <v>texte</v>
      </c>
      <c r="AE110" s="35" t="str">
        <f t="shared" ref="AE110:AE173" si="93">VLOOKUP(B110,base,28,FALSE)</f>
        <v>txt</v>
      </c>
      <c r="AF110" s="35" t="str">
        <f t="shared" ref="AF110:AF173" si="94">VLOOKUP(B110,base,29,FALSE)</f>
        <v>rdacontent/fre</v>
      </c>
      <c r="AG110" s="35" t="str">
        <f t="shared" ref="AG110:AG173" si="95">VLOOKUP(B110,base,30,FALSE)</f>
        <v>informatique</v>
      </c>
      <c r="AH110" s="35" t="str">
        <f t="shared" ref="AH110:AH173" si="96">VLOOKUP(B110,base,31,FALSE)</f>
        <v>c</v>
      </c>
      <c r="AI110" s="35" t="str">
        <f t="shared" ref="AI110:AI173" si="97">VLOOKUP(B110,base,32,FALSE)</f>
        <v>rdamedia/fre</v>
      </c>
      <c r="AJ110" s="35" t="str">
        <f t="shared" ref="AJ110:AJ173" si="98">VLOOKUP(B110,base,33,FALSE)</f>
        <v>ressource en ligne</v>
      </c>
      <c r="AK110" s="35" t="str">
        <f t="shared" ref="AK110:AK173" si="99">VLOOKUP(B110,base,34,FALSE)</f>
        <v>cr</v>
      </c>
      <c r="AL110" s="35" t="str">
        <f t="shared" ref="AL110:AL173" si="100">VLOOKUP(B110,base,35,FALSE)</f>
        <v>rdacarrier/fre</v>
      </c>
      <c r="AM110" s="35" t="str">
        <f t="shared" ref="AM110:AM173" si="101">VLOOKUP(B110,base,36,FALSE)</f>
        <v>m\\\\\o\\d\\\\\\\\</v>
      </c>
      <c r="AN110" s="35" t="str">
        <f t="shared" ref="AN110:AN173" si="102">VLOOKUP(B110,base,37,FALSE)</f>
        <v>cr\cn\\\\uuaua</v>
      </c>
      <c r="AO110" s="35" t="str">
        <f t="shared" ref="AO110:AO173" si="103">VLOOKUP(B110,base,38,FALSE)</f>
        <v>Accès restreint aux membres</v>
      </c>
      <c r="AP110" s="35" t="str">
        <f t="shared" ref="AP110:AP173" si="104">VLOOKUP(B110,base,39,FALSE)</f>
        <v>Source de la note de description : Version imprimée</v>
      </c>
      <c r="AQ110" s="35" t="str">
        <f t="shared" ref="AQ110:AQ173" si="105">VLOOKUP(B110,base,40,FALSE)</f>
        <v/>
      </c>
      <c r="AR110" s="35" t="str">
        <f t="shared" ref="AR110:AR173" si="106">VLOOKUP(B110,base,41,FALSE)</f>
        <v>%SITE_CLIENT%/?library_guid=5AF25058-A351-42A3-AFBC-415844A31261</v>
      </c>
      <c r="AS110" s="35" t="str">
        <f t="shared" ref="AS110:AS173" si="107">VLOOKUP(B110,base,42,FALSE)</f>
        <v>Accès au travers du portail ENI</v>
      </c>
      <c r="AT110" s="35" t="str">
        <f t="shared" ref="AT110:AT173" si="108">VLOOKUP(B110,base,43,FALSE)</f>
        <v xml:space="preserve"> linq </v>
      </c>
      <c r="AU110" s="35" t="str">
        <f t="shared" ref="AU110:AU173" si="109">VLOOKUP(B110,base,44,FALSE)</f>
        <v xml:space="preserve"> LNEIVST</v>
      </c>
      <c r="AV110" s="35" t="str">
        <f t="shared" ref="AV110:AV173" si="110">VLOOKUP(B110,base,45,FALSE)</f>
        <v xml:space="preserve"> pinvoke </v>
      </c>
      <c r="AW110" s="35" t="str">
        <f t="shared" ref="AW110:AW173" si="111">VLOOKUP(B110,base,46,FALSE)</f>
        <v xml:space="preserve"> reflection </v>
      </c>
      <c r="AX110" s="35" t="str">
        <f t="shared" ref="AX110:AX173" si="112">VLOOKUP(B110,base,47,FALSE)</f>
        <v xml:space="preserve"> vb </v>
      </c>
      <c r="AY110" s="35" t="str">
        <f t="shared" ref="AY110:AY173" si="113">VLOOKUP(B110,base,48,FALSE)</f>
        <v xml:space="preserve"> vb net </v>
      </c>
      <c r="AZ110" s="35" t="str">
        <f t="shared" ref="AZ110:AZ173" si="114">VLOOKUP(B110,base,49,FALSE)</f>
        <v xml:space="preserve"> vb.net </v>
      </c>
      <c r="BA110" s="35" t="str">
        <f t="shared" ref="BA110:BA173" si="115">VLOOKUP(B110,base,50,FALSE)</f>
        <v xml:space="preserve"> vba </v>
      </c>
      <c r="BB110" s="35" t="str">
        <f t="shared" ref="BB110:BB173" si="116">VLOOKUP(B110,base,51,FALSE)</f>
        <v xml:space="preserve"> visual studio </v>
      </c>
      <c r="BC110" s="35" t="str">
        <f t="shared" ref="BC110:BC173" si="117">VLOOKUP(B110,base,52,FALSE)</f>
        <v xml:space="preserve"> vs </v>
      </c>
      <c r="BD110" s="35" t="str">
        <f t="shared" ref="BD110:BD173" si="118">VLOOKUP(B110,base,53,FALSE)</f>
        <v xml:space="preserve"> wcf </v>
      </c>
      <c r="BE110" s="35" t="str">
        <f t="shared" ref="BE110:BE173" si="119">VLOOKUP(B110,base,54,FALSE)</f>
        <v xml:space="preserve">c# </v>
      </c>
      <c r="BF110" s="35" t="str">
        <f t="shared" ref="BF110:BF173" si="120">VLOOKUP(B110,base,55,FALSE)</f>
        <v/>
      </c>
      <c r="BG110" s="35" t="str">
        <f t="shared" ref="BG110:BG173" si="121">VLOOKUP(B110,base,56,FALSE)</f>
        <v/>
      </c>
      <c r="BH110" s="35" t="str">
        <f t="shared" ref="BH110:BH173" si="122">VLOOKUP(B110,base,57,FALSE)</f>
        <v/>
      </c>
      <c r="BI110" s="35" t="str">
        <f t="shared" ref="BI110:BI173" si="123">VLOOKUP(B110,base,58,FALSE)</f>
        <v/>
      </c>
      <c r="BJ110" s="35" t="str">
        <f t="shared" ref="BJ110:BJ173" si="124">VLOOKUP(B110,base,59,FALSE)</f>
        <v/>
      </c>
      <c r="BK110" s="35" t="str">
        <f t="shared" ref="BK110:BK173" si="125">VLOOKUP(B110,base,60,FALSE)</f>
        <v/>
      </c>
      <c r="BL110" s="35" t="str">
        <f t="shared" ref="BL110:BL173" si="126">VLOOKUP(B110,base,61,FALSE)</f>
        <v/>
      </c>
      <c r="BM110" s="35" t="str">
        <f t="shared" ref="BM110:BM173" si="127">VLOOKUP(B110,base,62,FALSE)</f>
        <v/>
      </c>
      <c r="BN110" s="35" t="str">
        <f t="shared" ref="BN110:BN173" si="128">VLOOKUP(B110,base,63,FALSE)</f>
        <v/>
      </c>
      <c r="BO110" s="35" t="str">
        <f t="shared" ref="BO110:BO173" si="129">VLOOKUP(B110,base,64,FALSE)</f>
        <v/>
      </c>
      <c r="BP110" s="35" t="str">
        <f t="shared" ref="BP110:BP173" si="130">VLOOKUP(B110,base,65,FALSE)</f>
        <v/>
      </c>
      <c r="BQ110" s="35" t="str">
        <f t="shared" ref="BQ110:BQ173" si="131">VLOOKUP(B110,base,66,FALSE)</f>
        <v/>
      </c>
      <c r="BR110" s="35" t="str">
        <f t="shared" ref="BR110:BR173" si="132">VLOOKUP(B110,base,67,FALSE)</f>
        <v/>
      </c>
      <c r="BS110" s="35" t="str">
        <f t="shared" ref="BS110:BS173" si="133">VLOOKUP(B110,base,68,FALSE)</f>
        <v/>
      </c>
      <c r="BT110" s="35" t="str">
        <f t="shared" ref="BT110:BT173" si="134">VLOOKUP(B110,base,69,FALSE)</f>
        <v/>
      </c>
      <c r="BU110" s="40" t="str">
        <f t="shared" ref="BU110:BU173" si="135">VLOOKUP(B110,base,70,FALSE)</f>
        <v/>
      </c>
    </row>
    <row r="111" spans="1:81" ht="20.100000000000001" customHeight="1" x14ac:dyDescent="0.25">
      <c r="A111" s="52">
        <v>45231</v>
      </c>
      <c r="B111" s="35" t="s">
        <v>14477</v>
      </c>
      <c r="C111" s="33" t="s">
        <v>112</v>
      </c>
      <c r="D111" s="33">
        <v>20240120</v>
      </c>
      <c r="E111" s="35" t="s">
        <v>14478</v>
      </c>
      <c r="F111" s="35" t="str">
        <f t="shared" si="68"/>
        <v/>
      </c>
      <c r="G111" s="35" t="str">
        <f t="shared" si="69"/>
        <v>Emmanuel Dreux</v>
      </c>
      <c r="H111" s="35" t="str">
        <f t="shared" si="70"/>
        <v/>
      </c>
      <c r="I111" s="35" t="str">
        <f t="shared" si="71"/>
        <v>Dreux, Emmanuel</v>
      </c>
      <c r="J111" s="35" t="str">
        <f t="shared" si="72"/>
        <v/>
      </c>
      <c r="K111" s="35" t="str">
        <f t="shared" si="73"/>
        <v/>
      </c>
      <c r="L111" s="35" t="str">
        <f t="shared" si="74"/>
        <v/>
      </c>
      <c r="M111" s="35" t="str">
        <f t="shared" si="75"/>
        <v/>
      </c>
      <c r="N111" s="5" t="str">
        <f t="shared" si="76"/>
        <v>Edition du 1 February 2009</v>
      </c>
      <c r="O111" s="5" t="str">
        <f t="shared" si="77"/>
        <v>323 pages</v>
      </c>
      <c r="P111" s="35" t="str">
        <f t="shared" si="78"/>
        <v>Editions ENI</v>
      </c>
      <c r="Q111" s="6" t="str">
        <f t="shared" si="79"/>
        <v>fre</v>
      </c>
      <c r="R111" s="35" t="str">
        <f t="shared" si="80"/>
        <v>fre</v>
      </c>
      <c r="S111" s="35" t="str">
        <f t="shared" si="81"/>
        <v>fre</v>
      </c>
      <c r="T111" s="35" t="str">
        <f t="shared" si="82"/>
        <v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v>
      </c>
      <c r="U111" s="35">
        <f t="shared" si="83"/>
        <v>9782746048331</v>
      </c>
      <c r="V111" s="35" t="str">
        <f t="shared" si="84"/>
        <v>Version Numérique</v>
      </c>
      <c r="W111" s="35">
        <f t="shared" si="85"/>
        <v>9782746047082</v>
      </c>
      <c r="X111" s="35" t="str">
        <f t="shared" si="86"/>
        <v>Version Imprimée</v>
      </c>
      <c r="Y111" s="35" t="str">
        <f t="shared" si="87"/>
        <v>St-Herblain</v>
      </c>
      <c r="Z111" s="35" t="str">
        <f t="shared" si="88"/>
        <v>Editions ENI</v>
      </c>
      <c r="AA111" s="35">
        <f t="shared" si="89"/>
        <v>2009</v>
      </c>
      <c r="AB111" s="35" t="str">
        <f t="shared" si="90"/>
        <v>Bibliothèque Numérique ENI (Service en ligne)</v>
      </c>
      <c r="AC111" s="35" t="str">
        <f t="shared" si="91"/>
        <v>EXPERT IT</v>
      </c>
      <c r="AD111" s="35" t="str">
        <f t="shared" si="92"/>
        <v>texte</v>
      </c>
      <c r="AE111" s="35" t="str">
        <f t="shared" si="93"/>
        <v>txt</v>
      </c>
      <c r="AF111" s="35" t="str">
        <f t="shared" si="94"/>
        <v>rdacontent/fre</v>
      </c>
      <c r="AG111" s="35" t="str">
        <f t="shared" si="95"/>
        <v>informatique</v>
      </c>
      <c r="AH111" s="35" t="str">
        <f t="shared" si="96"/>
        <v>c</v>
      </c>
      <c r="AI111" s="35" t="str">
        <f t="shared" si="97"/>
        <v>rdamedia/fre</v>
      </c>
      <c r="AJ111" s="35" t="str">
        <f t="shared" si="98"/>
        <v>ressource en ligne</v>
      </c>
      <c r="AK111" s="35" t="str">
        <f t="shared" si="99"/>
        <v>cr</v>
      </c>
      <c r="AL111" s="35" t="str">
        <f t="shared" si="100"/>
        <v>rdacarrier/fre</v>
      </c>
      <c r="AM111" s="35" t="str">
        <f t="shared" si="101"/>
        <v>m\\\\\o\\d\\\\\\\\</v>
      </c>
      <c r="AN111" s="35" t="str">
        <f t="shared" si="102"/>
        <v>cr\cn\\\\uuaua</v>
      </c>
      <c r="AO111" s="35" t="str">
        <f t="shared" si="103"/>
        <v>Accès restreint aux membres</v>
      </c>
      <c r="AP111" s="35" t="str">
        <f t="shared" si="104"/>
        <v>Source de la note de description : Version imprimée</v>
      </c>
      <c r="AQ111" s="35" t="str">
        <f t="shared" si="105"/>
        <v/>
      </c>
      <c r="AR111" s="35" t="str">
        <f t="shared" si="106"/>
        <v>%SITE_CLIENT%/?library_guid=32633A39-7D37-4ABF-9B5A-DCA6171FF04E</v>
      </c>
      <c r="AS111" s="35" t="str">
        <f t="shared" si="107"/>
        <v>Accès au travers du portail ENI</v>
      </c>
      <c r="AT111" s="35" t="str">
        <f t="shared" si="108"/>
        <v xml:space="preserve"> activex </v>
      </c>
      <c r="AU111" s="35" t="str">
        <f t="shared" si="109"/>
        <v xml:space="preserve"> authentification </v>
      </c>
      <c r="AV111" s="35" t="str">
        <f t="shared" si="110"/>
        <v xml:space="preserve"> bitlocker </v>
      </c>
      <c r="AW111" s="35" t="str">
        <f t="shared" si="111"/>
        <v xml:space="preserve"> chiffrement </v>
      </c>
      <c r="AX111" s="35" t="str">
        <f t="shared" si="112"/>
        <v xml:space="preserve"> cryptographie </v>
      </c>
      <c r="AY111" s="35" t="str">
        <f t="shared" si="113"/>
        <v xml:space="preserve"> efs </v>
      </c>
      <c r="AZ111" s="35" t="str">
        <f t="shared" si="114"/>
        <v xml:space="preserve"> intégrité </v>
      </c>
      <c r="BA111" s="35" t="str">
        <f t="shared" si="115"/>
        <v xml:space="preserve"> IPSEC </v>
      </c>
      <c r="BB111" s="35" t="str">
        <f t="shared" si="116"/>
        <v xml:space="preserve"> livre sécurité </v>
      </c>
      <c r="BC111" s="35" t="str">
        <f t="shared" si="117"/>
        <v xml:space="preserve"> livre windows </v>
      </c>
      <c r="BD111" s="35" t="str">
        <f t="shared" si="118"/>
        <v xml:space="preserve"> LNEIVWINS</v>
      </c>
      <c r="BE111" s="35" t="str">
        <f t="shared" si="119"/>
        <v xml:space="preserve"> MIC </v>
      </c>
      <c r="BF111" s="35" t="str">
        <f t="shared" si="120"/>
        <v xml:space="preserve"> pare</v>
      </c>
      <c r="BG111" s="35" t="str">
        <f t="shared" si="121"/>
        <v xml:space="preserve"> sid </v>
      </c>
      <c r="BH111" s="35" t="str">
        <f t="shared" si="122"/>
        <v xml:space="preserve"> uac </v>
      </c>
      <c r="BI111" s="35" t="str">
        <f t="shared" si="123"/>
        <v xml:space="preserve"> UAC </v>
      </c>
      <c r="BJ111" s="35" t="str">
        <f t="shared" si="124"/>
        <v xml:space="preserve"> wep </v>
      </c>
      <c r="BK111" s="35" t="str">
        <f t="shared" si="125"/>
        <v xml:space="preserve"> windows defender </v>
      </c>
      <c r="BL111" s="35" t="str">
        <f t="shared" si="126"/>
        <v xml:space="preserve"> wpa </v>
      </c>
      <c r="BM111" s="35" t="str">
        <f t="shared" si="127"/>
        <v xml:space="preserve"> WRP </v>
      </c>
      <c r="BN111" s="35" t="str">
        <f t="shared" si="128"/>
        <v xml:space="preserve">feu </v>
      </c>
      <c r="BO111" s="35" t="str">
        <f t="shared" si="129"/>
        <v xml:space="preserve">livre vista </v>
      </c>
      <c r="BP111" s="35" t="str">
        <f t="shared" si="130"/>
        <v/>
      </c>
      <c r="BQ111" s="35" t="str">
        <f t="shared" si="131"/>
        <v/>
      </c>
      <c r="BR111" s="35" t="str">
        <f t="shared" si="132"/>
        <v/>
      </c>
      <c r="BS111" s="35" t="str">
        <f t="shared" si="133"/>
        <v/>
      </c>
      <c r="BT111" s="35" t="str">
        <f t="shared" si="134"/>
        <v/>
      </c>
      <c r="BU111" s="40" t="str">
        <f t="shared" si="135"/>
        <v/>
      </c>
    </row>
    <row r="112" spans="1:81" ht="20.100000000000001" customHeight="1" x14ac:dyDescent="0.25">
      <c r="A112" s="52">
        <v>45231</v>
      </c>
      <c r="B112" s="35" t="s">
        <v>14479</v>
      </c>
      <c r="C112" s="33" t="s">
        <v>112</v>
      </c>
      <c r="D112" s="33">
        <v>20240120</v>
      </c>
      <c r="E112" s="35" t="s">
        <v>14480</v>
      </c>
      <c r="F112" s="35" t="str">
        <f t="shared" si="68"/>
        <v>Programmation par composants</v>
      </c>
      <c r="G112" s="35" t="str">
        <f t="shared" si="69"/>
        <v>Christophe HARO</v>
      </c>
      <c r="H112" s="35" t="str">
        <f t="shared" si="70"/>
        <v/>
      </c>
      <c r="I112" s="35" t="str">
        <f t="shared" si="71"/>
        <v>HARO, Christophe</v>
      </c>
      <c r="J112" s="35" t="str">
        <f t="shared" si="72"/>
        <v/>
      </c>
      <c r="K112" s="35" t="str">
        <f t="shared" si="73"/>
        <v/>
      </c>
      <c r="L112" s="35" t="str">
        <f t="shared" si="74"/>
        <v/>
      </c>
      <c r="M112" s="35" t="str">
        <f t="shared" si="75"/>
        <v/>
      </c>
      <c r="N112" s="5" t="str">
        <f t="shared" si="76"/>
        <v>Edition du 1 December 2008</v>
      </c>
      <c r="O112" s="5" t="str">
        <f t="shared" si="77"/>
        <v>402 pages</v>
      </c>
      <c r="P112" s="35" t="str">
        <f t="shared" si="78"/>
        <v>Editions ENI</v>
      </c>
      <c r="Q112" s="6" t="str">
        <f t="shared" si="79"/>
        <v>fre</v>
      </c>
      <c r="R112" s="35" t="str">
        <f t="shared" si="80"/>
        <v>fre</v>
      </c>
      <c r="S112" s="35" t="str">
        <f t="shared" si="81"/>
        <v>fre</v>
      </c>
      <c r="T112" s="35" t="str">
        <f t="shared" si="82"/>
        <v>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v>
      </c>
      <c r="U112" s="35">
        <f t="shared" si="83"/>
        <v>9782746047303</v>
      </c>
      <c r="V112" s="35" t="str">
        <f t="shared" si="84"/>
        <v>Version Numérique</v>
      </c>
      <c r="W112" s="35">
        <f t="shared" si="85"/>
        <v>9782746046481</v>
      </c>
      <c r="X112" s="35" t="str">
        <f t="shared" si="86"/>
        <v>Version Imprimée</v>
      </c>
      <c r="Y112" s="35" t="str">
        <f t="shared" si="87"/>
        <v>St-Herblain</v>
      </c>
      <c r="Z112" s="35" t="str">
        <f t="shared" si="88"/>
        <v>Editions ENI</v>
      </c>
      <c r="AA112" s="35">
        <f t="shared" si="89"/>
        <v>2008</v>
      </c>
      <c r="AB112" s="35" t="str">
        <f t="shared" si="90"/>
        <v>Bibliothèque Numérique ENI (Service en ligne)</v>
      </c>
      <c r="AC112" s="35" t="str">
        <f t="shared" si="91"/>
        <v>EXPERT IT</v>
      </c>
      <c r="AD112" s="35" t="str">
        <f t="shared" si="92"/>
        <v>texte</v>
      </c>
      <c r="AE112" s="35" t="str">
        <f t="shared" si="93"/>
        <v>txt</v>
      </c>
      <c r="AF112" s="35" t="str">
        <f t="shared" si="94"/>
        <v>rdacontent/fre</v>
      </c>
      <c r="AG112" s="35" t="str">
        <f t="shared" si="95"/>
        <v>informatique</v>
      </c>
      <c r="AH112" s="35" t="str">
        <f t="shared" si="96"/>
        <v>c</v>
      </c>
      <c r="AI112" s="35" t="str">
        <f t="shared" si="97"/>
        <v>rdamedia/fre</v>
      </c>
      <c r="AJ112" s="35" t="str">
        <f t="shared" si="98"/>
        <v>ressource en ligne</v>
      </c>
      <c r="AK112" s="35" t="str">
        <f t="shared" si="99"/>
        <v>cr</v>
      </c>
      <c r="AL112" s="35" t="str">
        <f t="shared" si="100"/>
        <v>rdacarrier/fre</v>
      </c>
      <c r="AM112" s="35" t="str">
        <f t="shared" si="101"/>
        <v>m\\\\\o\\d\\\\\\\\</v>
      </c>
      <c r="AN112" s="35" t="str">
        <f t="shared" si="102"/>
        <v>cr\cn\\\\uuaua</v>
      </c>
      <c r="AO112" s="35" t="str">
        <f t="shared" si="103"/>
        <v>Accès restreint aux membres</v>
      </c>
      <c r="AP112" s="35" t="str">
        <f t="shared" si="104"/>
        <v>Source de la note de description : Version imprimée</v>
      </c>
      <c r="AQ112" s="35" t="str">
        <f t="shared" si="105"/>
        <v/>
      </c>
      <c r="AR112" s="35" t="str">
        <f t="shared" si="106"/>
        <v>%SITE_CLIENT%/?library_guid=FDA7F420-9107-4F36-ADFC-6FF0802313B7</v>
      </c>
      <c r="AS112" s="35" t="str">
        <f t="shared" si="107"/>
        <v>Accès au travers du portail ENI</v>
      </c>
      <c r="AT112" s="35" t="str">
        <f t="shared" si="108"/>
        <v xml:space="preserve"> e</v>
      </c>
      <c r="AU112" s="35" t="str">
        <f t="shared" si="109"/>
        <v xml:space="preserve"> ebook </v>
      </c>
      <c r="AV112" s="35" t="str">
        <f t="shared" si="110"/>
        <v xml:space="preserve"> livre framework zend </v>
      </c>
      <c r="AW112" s="35" t="str">
        <f t="shared" si="111"/>
        <v xml:space="preserve"> livre numerique </v>
      </c>
      <c r="AX112" s="35" t="str">
        <f t="shared" si="112"/>
        <v xml:space="preserve"> livre numérique </v>
      </c>
      <c r="AY112" s="35" t="str">
        <f t="shared" si="113"/>
        <v xml:space="preserve"> livre zend </v>
      </c>
      <c r="AZ112" s="35" t="str">
        <f t="shared" si="114"/>
        <v xml:space="preserve"> livres numeriques </v>
      </c>
      <c r="BA112" s="35" t="str">
        <f t="shared" si="115"/>
        <v xml:space="preserve"> livres numériques </v>
      </c>
      <c r="BB112" s="35" t="str">
        <f t="shared" si="116"/>
        <v xml:space="preserve"> LNEIZEN </v>
      </c>
      <c r="BC112" s="35" t="str">
        <f t="shared" si="117"/>
        <v xml:space="preserve"> LNEIZEN</v>
      </c>
      <c r="BD112" s="35" t="str">
        <f t="shared" si="118"/>
        <v xml:space="preserve">book </v>
      </c>
      <c r="BE112" s="35" t="str">
        <f t="shared" si="119"/>
        <v xml:space="preserve">livre php </v>
      </c>
      <c r="BF112" s="35" t="str">
        <f t="shared" si="120"/>
        <v/>
      </c>
      <c r="BG112" s="35" t="str">
        <f t="shared" si="121"/>
        <v/>
      </c>
      <c r="BH112" s="35" t="str">
        <f t="shared" si="122"/>
        <v/>
      </c>
      <c r="BI112" s="35" t="str">
        <f t="shared" si="123"/>
        <v/>
      </c>
      <c r="BJ112" s="35" t="str">
        <f t="shared" si="124"/>
        <v/>
      </c>
      <c r="BK112" s="35" t="str">
        <f t="shared" si="125"/>
        <v/>
      </c>
      <c r="BL112" s="35" t="str">
        <f t="shared" si="126"/>
        <v/>
      </c>
      <c r="BM112" s="35" t="str">
        <f t="shared" si="127"/>
        <v/>
      </c>
      <c r="BN112" s="35" t="str">
        <f t="shared" si="128"/>
        <v/>
      </c>
      <c r="BO112" s="35" t="str">
        <f t="shared" si="129"/>
        <v/>
      </c>
      <c r="BP112" s="35" t="str">
        <f t="shared" si="130"/>
        <v/>
      </c>
      <c r="BQ112" s="35" t="str">
        <f t="shared" si="131"/>
        <v/>
      </c>
      <c r="BR112" s="35" t="str">
        <f t="shared" si="132"/>
        <v/>
      </c>
      <c r="BS112" s="35" t="str">
        <f t="shared" si="133"/>
        <v/>
      </c>
      <c r="BT112" s="35" t="str">
        <f t="shared" si="134"/>
        <v/>
      </c>
      <c r="BU112" s="40" t="str">
        <f t="shared" si="135"/>
        <v/>
      </c>
    </row>
    <row r="113" spans="1:77" ht="20.100000000000001" customHeight="1" x14ac:dyDescent="0.25">
      <c r="A113" s="52">
        <v>45231</v>
      </c>
      <c r="B113" s="35" t="s">
        <v>14481</v>
      </c>
      <c r="C113" s="33" t="s">
        <v>112</v>
      </c>
      <c r="D113" s="33">
        <v>20240120</v>
      </c>
      <c r="E113" s="35" t="s">
        <v>14482</v>
      </c>
      <c r="F113" s="35" t="str">
        <f t="shared" si="68"/>
        <v>Concepts et mise en oeuvre</v>
      </c>
      <c r="G113" s="35" t="str">
        <f t="shared" si="69"/>
        <v>Moïse TOSSOU</v>
      </c>
      <c r="H113" s="35" t="str">
        <f t="shared" si="70"/>
        <v/>
      </c>
      <c r="I113" s="35" t="str">
        <f t="shared" si="71"/>
        <v>TOSSOU, Moïse</v>
      </c>
      <c r="J113" s="35" t="str">
        <f t="shared" si="72"/>
        <v/>
      </c>
      <c r="K113" s="35" t="str">
        <f t="shared" si="73"/>
        <v/>
      </c>
      <c r="L113" s="35" t="str">
        <f t="shared" si="74"/>
        <v/>
      </c>
      <c r="M113" s="35" t="str">
        <f t="shared" si="75"/>
        <v/>
      </c>
      <c r="N113" s="5" t="str">
        <f t="shared" si="76"/>
        <v>Edition du 1 April 2010</v>
      </c>
      <c r="O113" s="5" t="str">
        <f t="shared" si="77"/>
        <v>672 pages</v>
      </c>
      <c r="P113" s="35" t="str">
        <f t="shared" si="78"/>
        <v>Editions ENI</v>
      </c>
      <c r="Q113" s="6" t="str">
        <f t="shared" si="79"/>
        <v>fre</v>
      </c>
      <c r="R113" s="35" t="str">
        <f t="shared" si="80"/>
        <v>fre</v>
      </c>
      <c r="S113" s="35" t="str">
        <f t="shared" si="81"/>
        <v>fre</v>
      </c>
      <c r="T113" s="35" t="str">
        <f t="shared" si="82"/>
        <v>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v>
      </c>
      <c r="U113" s="35">
        <f t="shared" si="83"/>
        <v>9782746055001</v>
      </c>
      <c r="V113" s="35" t="str">
        <f t="shared" si="84"/>
        <v>Version Numérique</v>
      </c>
      <c r="W113" s="35">
        <f t="shared" si="85"/>
        <v>9782746054165</v>
      </c>
      <c r="X113" s="35" t="str">
        <f t="shared" si="86"/>
        <v>Version Imprimée</v>
      </c>
      <c r="Y113" s="35" t="str">
        <f t="shared" si="87"/>
        <v>St-Herblain</v>
      </c>
      <c r="Z113" s="35" t="str">
        <f t="shared" si="88"/>
        <v>Editions ENI</v>
      </c>
      <c r="AA113" s="35">
        <f t="shared" si="89"/>
        <v>2010</v>
      </c>
      <c r="AB113" s="35" t="str">
        <f t="shared" si="90"/>
        <v>Bibliothèque Numérique ENI (Service en ligne)</v>
      </c>
      <c r="AC113" s="35" t="str">
        <f t="shared" si="91"/>
        <v>EPSILON</v>
      </c>
      <c r="AD113" s="35" t="str">
        <f t="shared" si="92"/>
        <v>texte</v>
      </c>
      <c r="AE113" s="35" t="str">
        <f t="shared" si="93"/>
        <v>txt</v>
      </c>
      <c r="AF113" s="35" t="str">
        <f t="shared" si="94"/>
        <v>rdacontent/fre</v>
      </c>
      <c r="AG113" s="35" t="str">
        <f t="shared" si="95"/>
        <v>informatique</v>
      </c>
      <c r="AH113" s="35" t="str">
        <f t="shared" si="96"/>
        <v>c</v>
      </c>
      <c r="AI113" s="35" t="str">
        <f t="shared" si="97"/>
        <v>rdamedia/fre</v>
      </c>
      <c r="AJ113" s="35" t="str">
        <f t="shared" si="98"/>
        <v>ressource en ligne</v>
      </c>
      <c r="AK113" s="35" t="str">
        <f t="shared" si="99"/>
        <v>cr</v>
      </c>
      <c r="AL113" s="35" t="str">
        <f t="shared" si="100"/>
        <v>rdacarrier/fre</v>
      </c>
      <c r="AM113" s="35" t="str">
        <f t="shared" si="101"/>
        <v>m\\\\\o\\d\\\\\\\\</v>
      </c>
      <c r="AN113" s="35" t="str">
        <f t="shared" si="102"/>
        <v>cr\cn\\\\uuaua</v>
      </c>
      <c r="AO113" s="35" t="str">
        <f t="shared" si="103"/>
        <v>Accès restreint aux membres</v>
      </c>
      <c r="AP113" s="35" t="str">
        <f t="shared" si="104"/>
        <v>Source de la note de description : Version imprimée</v>
      </c>
      <c r="AQ113" s="35" t="str">
        <f t="shared" si="105"/>
        <v/>
      </c>
      <c r="AR113" s="35" t="str">
        <f t="shared" si="106"/>
        <v>%SITE_CLIENT%/?library_guid=E92D60B2-7F53-4A2D-AC55-4D95A05556D4</v>
      </c>
      <c r="AS113" s="35" t="str">
        <f t="shared" si="107"/>
        <v>Accès au travers du portail ENI</v>
      </c>
      <c r="AT113" s="35" t="str">
        <f t="shared" si="108"/>
        <v xml:space="preserve"> livre microsoft </v>
      </c>
      <c r="AU113" s="35" t="str">
        <f t="shared" si="109"/>
        <v xml:space="preserve"> livre windows </v>
      </c>
      <c r="AV113" s="35" t="str">
        <f t="shared" si="110"/>
        <v xml:space="preserve"> LNEP07SCCM</v>
      </c>
      <c r="AW113" s="35" t="str">
        <f t="shared" si="111"/>
        <v xml:space="preserve"> sccm2007 </v>
      </c>
      <c r="AX113" s="35" t="str">
        <f t="shared" si="112"/>
        <v xml:space="preserve"> SMS </v>
      </c>
      <c r="AY113" s="35" t="str">
        <f t="shared" si="113"/>
        <v xml:space="preserve">livre SCCM </v>
      </c>
      <c r="AZ113" s="35" t="str">
        <f t="shared" si="114"/>
        <v/>
      </c>
      <c r="BA113" s="35" t="str">
        <f t="shared" si="115"/>
        <v/>
      </c>
      <c r="BB113" s="35" t="str">
        <f t="shared" si="116"/>
        <v/>
      </c>
      <c r="BC113" s="35" t="str">
        <f t="shared" si="117"/>
        <v/>
      </c>
      <c r="BD113" s="35" t="str">
        <f t="shared" si="118"/>
        <v/>
      </c>
      <c r="BE113" s="35" t="str">
        <f t="shared" si="119"/>
        <v/>
      </c>
      <c r="BF113" s="35" t="str">
        <f t="shared" si="120"/>
        <v/>
      </c>
      <c r="BG113" s="35" t="str">
        <f t="shared" si="121"/>
        <v/>
      </c>
      <c r="BH113" s="35" t="str">
        <f t="shared" si="122"/>
        <v/>
      </c>
      <c r="BI113" s="35" t="str">
        <f t="shared" si="123"/>
        <v/>
      </c>
      <c r="BJ113" s="35" t="str">
        <f t="shared" si="124"/>
        <v/>
      </c>
      <c r="BK113" s="35" t="str">
        <f t="shared" si="125"/>
        <v/>
      </c>
      <c r="BL113" s="35" t="str">
        <f t="shared" si="126"/>
        <v/>
      </c>
      <c r="BM113" s="35" t="str">
        <f t="shared" si="127"/>
        <v/>
      </c>
      <c r="BN113" s="35" t="str">
        <f t="shared" si="128"/>
        <v/>
      </c>
      <c r="BO113" s="35" t="str">
        <f t="shared" si="129"/>
        <v/>
      </c>
      <c r="BP113" s="35" t="str">
        <f t="shared" si="130"/>
        <v/>
      </c>
      <c r="BQ113" s="35" t="str">
        <f t="shared" si="131"/>
        <v/>
      </c>
      <c r="BR113" s="35" t="str">
        <f t="shared" si="132"/>
        <v/>
      </c>
      <c r="BS113" s="35" t="str">
        <f t="shared" si="133"/>
        <v/>
      </c>
      <c r="BT113" s="35" t="str">
        <f t="shared" si="134"/>
        <v/>
      </c>
      <c r="BU113" s="40" t="str">
        <f t="shared" si="135"/>
        <v/>
      </c>
    </row>
    <row r="114" spans="1:77" ht="20.100000000000001" customHeight="1" x14ac:dyDescent="0.25">
      <c r="A114" s="52">
        <v>45231</v>
      </c>
      <c r="B114" s="35" t="s">
        <v>14483</v>
      </c>
      <c r="C114" s="33" t="s">
        <v>112</v>
      </c>
      <c r="D114" s="33">
        <v>20240120</v>
      </c>
      <c r="E114" s="35" t="s">
        <v>14484</v>
      </c>
      <c r="F114" s="35" t="str">
        <f t="shared" si="68"/>
        <v>Mise en oeuvre opérationnelle</v>
      </c>
      <c r="G114" s="35" t="str">
        <f t="shared" si="69"/>
        <v>David GROSPELIER</v>
      </c>
      <c r="H114" s="35" t="str">
        <f t="shared" si="70"/>
        <v/>
      </c>
      <c r="I114" s="35" t="str">
        <f t="shared" si="71"/>
        <v>GROSPELIER, David</v>
      </c>
      <c r="J114" s="35" t="str">
        <f t="shared" si="72"/>
        <v/>
      </c>
      <c r="K114" s="35" t="str">
        <f t="shared" si="73"/>
        <v/>
      </c>
      <c r="L114" s="35" t="str">
        <f t="shared" si="74"/>
        <v/>
      </c>
      <c r="M114" s="35" t="str">
        <f t="shared" si="75"/>
        <v/>
      </c>
      <c r="N114" s="5" t="str">
        <f t="shared" si="76"/>
        <v>Edition du 1 February 2010</v>
      </c>
      <c r="O114" s="5" t="str">
        <f t="shared" si="77"/>
        <v>652 pages</v>
      </c>
      <c r="P114" s="35" t="str">
        <f t="shared" si="78"/>
        <v>Editions ENI</v>
      </c>
      <c r="Q114" s="6" t="str">
        <f t="shared" si="79"/>
        <v>fre</v>
      </c>
      <c r="R114" s="35" t="str">
        <f t="shared" si="80"/>
        <v>fre</v>
      </c>
      <c r="S114" s="35" t="str">
        <f t="shared" si="81"/>
        <v>fre</v>
      </c>
      <c r="T114" s="35" t="str">
        <f t="shared" si="82"/>
        <v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v>
      </c>
      <c r="U114" s="35">
        <f t="shared" si="83"/>
        <v>9782746054325</v>
      </c>
      <c r="V114" s="35" t="str">
        <f t="shared" si="84"/>
        <v>Version Numérique</v>
      </c>
      <c r="W114" s="35">
        <f t="shared" si="85"/>
        <v>9782746053342</v>
      </c>
      <c r="X114" s="35" t="str">
        <f t="shared" si="86"/>
        <v>Version Imprimée</v>
      </c>
      <c r="Y114" s="35" t="str">
        <f t="shared" si="87"/>
        <v>St-Herblain</v>
      </c>
      <c r="Z114" s="35" t="str">
        <f t="shared" si="88"/>
        <v>Editions ENI</v>
      </c>
      <c r="AA114" s="35">
        <f t="shared" si="89"/>
        <v>2010</v>
      </c>
      <c r="AB114" s="35" t="str">
        <f t="shared" si="90"/>
        <v>Bibliothèque Numérique ENI (Service en ligne)</v>
      </c>
      <c r="AC114" s="35" t="str">
        <f t="shared" si="91"/>
        <v>EPSILON</v>
      </c>
      <c r="AD114" s="35" t="str">
        <f t="shared" si="92"/>
        <v>texte</v>
      </c>
      <c r="AE114" s="35" t="str">
        <f t="shared" si="93"/>
        <v>txt</v>
      </c>
      <c r="AF114" s="35" t="str">
        <f t="shared" si="94"/>
        <v>rdacontent/fre</v>
      </c>
      <c r="AG114" s="35" t="str">
        <f t="shared" si="95"/>
        <v>informatique</v>
      </c>
      <c r="AH114" s="35" t="str">
        <f t="shared" si="96"/>
        <v>c</v>
      </c>
      <c r="AI114" s="35" t="str">
        <f t="shared" si="97"/>
        <v>rdamedia/fre</v>
      </c>
      <c r="AJ114" s="35" t="str">
        <f t="shared" si="98"/>
        <v>ressource en ligne</v>
      </c>
      <c r="AK114" s="35" t="str">
        <f t="shared" si="99"/>
        <v>cr</v>
      </c>
      <c r="AL114" s="35" t="str">
        <f t="shared" si="100"/>
        <v>rdacarrier/fre</v>
      </c>
      <c r="AM114" s="35" t="str">
        <f t="shared" si="101"/>
        <v>m\\\\\o\\d\\\\\\\\</v>
      </c>
      <c r="AN114" s="35" t="str">
        <f t="shared" si="102"/>
        <v>cr\cn\\\\uuaua</v>
      </c>
      <c r="AO114" s="35" t="str">
        <f t="shared" si="103"/>
        <v>Accès restreint aux membres</v>
      </c>
      <c r="AP114" s="35" t="str">
        <f t="shared" si="104"/>
        <v>Source de la note de description : Version imprimée</v>
      </c>
      <c r="AQ114" s="35" t="str">
        <f t="shared" si="105"/>
        <v/>
      </c>
      <c r="AR114" s="35" t="str">
        <f t="shared" si="106"/>
        <v>%SITE_CLIENT%/?library_guid=D9A8B570-1B3C-4A9D-9B03-F02847EFD3C6</v>
      </c>
      <c r="AS114" s="35" t="str">
        <f t="shared" si="107"/>
        <v>Accès au travers du portail ENI</v>
      </c>
      <c r="AT114" s="35" t="str">
        <f t="shared" si="108"/>
        <v xml:space="preserve"> bam </v>
      </c>
      <c r="AU114" s="35" t="str">
        <f t="shared" si="109"/>
        <v xml:space="preserve"> ETL </v>
      </c>
      <c r="AV114" s="35" t="str">
        <f t="shared" si="110"/>
        <v xml:space="preserve"> fonctoids </v>
      </c>
      <c r="AW114" s="35" t="str">
        <f t="shared" si="111"/>
        <v xml:space="preserve"> livre EAI </v>
      </c>
      <c r="AX114" s="35" t="str">
        <f t="shared" si="112"/>
        <v xml:space="preserve"> livre IAE </v>
      </c>
      <c r="AY114" s="35" t="str">
        <f t="shared" si="113"/>
        <v xml:space="preserve"> livre microsoft </v>
      </c>
      <c r="AZ114" s="35" t="str">
        <f t="shared" si="114"/>
        <v xml:space="preserve"> LNEP09BIZ</v>
      </c>
      <c r="BA114" s="35" t="str">
        <f t="shared" si="115"/>
        <v xml:space="preserve"> map </v>
      </c>
      <c r="BB114" s="35" t="str">
        <f t="shared" si="116"/>
        <v xml:space="preserve"> maps </v>
      </c>
      <c r="BC114" s="35" t="str">
        <f t="shared" si="117"/>
        <v xml:space="preserve"> pipeline </v>
      </c>
      <c r="BD114" s="35" t="str">
        <f t="shared" si="118"/>
        <v xml:space="preserve"> processus métier </v>
      </c>
      <c r="BE114" s="35" t="str">
        <f t="shared" si="119"/>
        <v xml:space="preserve"> rest </v>
      </c>
      <c r="BF114" s="35" t="str">
        <f t="shared" si="120"/>
        <v xml:space="preserve"> SOA </v>
      </c>
      <c r="BG114" s="35" t="str">
        <f t="shared" si="121"/>
        <v xml:space="preserve"> uddi </v>
      </c>
      <c r="BH114" s="35" t="str">
        <f t="shared" si="122"/>
        <v xml:space="preserve">livre biztalk </v>
      </c>
      <c r="BI114" s="35" t="str">
        <f t="shared" si="123"/>
        <v/>
      </c>
      <c r="BJ114" s="35" t="str">
        <f t="shared" si="124"/>
        <v/>
      </c>
      <c r="BK114" s="35" t="str">
        <f t="shared" si="125"/>
        <v/>
      </c>
      <c r="BL114" s="35" t="str">
        <f t="shared" si="126"/>
        <v/>
      </c>
      <c r="BM114" s="35" t="str">
        <f t="shared" si="127"/>
        <v/>
      </c>
      <c r="BN114" s="35" t="str">
        <f t="shared" si="128"/>
        <v/>
      </c>
      <c r="BO114" s="35" t="str">
        <f t="shared" si="129"/>
        <v/>
      </c>
      <c r="BP114" s="35" t="str">
        <f t="shared" si="130"/>
        <v/>
      </c>
      <c r="BQ114" s="35" t="str">
        <f t="shared" si="131"/>
        <v/>
      </c>
      <c r="BR114" s="35" t="str">
        <f t="shared" si="132"/>
        <v/>
      </c>
      <c r="BS114" s="35" t="str">
        <f t="shared" si="133"/>
        <v/>
      </c>
      <c r="BT114" s="35" t="str">
        <f t="shared" si="134"/>
        <v/>
      </c>
      <c r="BU114" s="40" t="str">
        <f t="shared" si="135"/>
        <v/>
      </c>
    </row>
    <row r="115" spans="1:77" ht="20.100000000000001" customHeight="1" x14ac:dyDescent="0.25">
      <c r="A115" s="52">
        <v>45231</v>
      </c>
      <c r="B115" s="35" t="s">
        <v>14485</v>
      </c>
      <c r="C115" s="33" t="s">
        <v>112</v>
      </c>
      <c r="D115" s="33">
        <v>20240120</v>
      </c>
      <c r="E115" s="35" t="s">
        <v>14486</v>
      </c>
      <c r="F115" s="35" t="str">
        <f t="shared" si="68"/>
        <v>De l'installation à l'optimisation</v>
      </c>
      <c r="G115" s="35" t="str">
        <f t="shared" si="69"/>
        <v>Olivier JAN</v>
      </c>
      <c r="H115" s="35" t="str">
        <f t="shared" si="70"/>
        <v/>
      </c>
      <c r="I115" s="35" t="str">
        <f t="shared" si="71"/>
        <v>JAN, Olivier</v>
      </c>
      <c r="J115" s="35" t="str">
        <f t="shared" si="72"/>
        <v/>
      </c>
      <c r="K115" s="35" t="str">
        <f t="shared" si="73"/>
        <v/>
      </c>
      <c r="L115" s="35" t="str">
        <f t="shared" si="74"/>
        <v/>
      </c>
      <c r="M115" s="35" t="str">
        <f t="shared" si="75"/>
        <v/>
      </c>
      <c r="N115" s="5" t="str">
        <f t="shared" si="76"/>
        <v>Edition du 1 November 2008</v>
      </c>
      <c r="O115" s="5" t="str">
        <f t="shared" si="77"/>
        <v>374 pages</v>
      </c>
      <c r="P115" s="35" t="str">
        <f t="shared" si="78"/>
        <v>Editions ENI</v>
      </c>
      <c r="Q115" s="6" t="str">
        <f t="shared" si="79"/>
        <v>fre</v>
      </c>
      <c r="R115" s="35" t="str">
        <f t="shared" si="80"/>
        <v>fre</v>
      </c>
      <c r="S115" s="35" t="str">
        <f t="shared" si="81"/>
        <v>fre</v>
      </c>
      <c r="T115" s="35" t="str">
        <f t="shared" si="82"/>
        <v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v>
      </c>
      <c r="U115" s="35">
        <f t="shared" si="83"/>
        <v>9782746046320</v>
      </c>
      <c r="V115" s="35" t="str">
        <f t="shared" si="84"/>
        <v>Version Numérique</v>
      </c>
      <c r="W115" s="35">
        <f t="shared" si="85"/>
        <v>9782746046030</v>
      </c>
      <c r="X115" s="35" t="str">
        <f t="shared" si="86"/>
        <v>Version Imprimée</v>
      </c>
      <c r="Y115" s="35" t="str">
        <f t="shared" si="87"/>
        <v>St-Herblain</v>
      </c>
      <c r="Z115" s="35" t="str">
        <f t="shared" si="88"/>
        <v>Editions ENI</v>
      </c>
      <c r="AA115" s="35">
        <f t="shared" si="89"/>
        <v>2008</v>
      </c>
      <c r="AB115" s="35" t="str">
        <f t="shared" si="90"/>
        <v>Bibliothèque Numérique ENI (Service en ligne)</v>
      </c>
      <c r="AC115" s="35" t="str">
        <f t="shared" si="91"/>
        <v>EPSILON</v>
      </c>
      <c r="AD115" s="35" t="str">
        <f t="shared" si="92"/>
        <v>texte</v>
      </c>
      <c r="AE115" s="35" t="str">
        <f t="shared" si="93"/>
        <v>txt</v>
      </c>
      <c r="AF115" s="35" t="str">
        <f t="shared" si="94"/>
        <v>rdacontent/fre</v>
      </c>
      <c r="AG115" s="35" t="str">
        <f t="shared" si="95"/>
        <v>informatique</v>
      </c>
      <c r="AH115" s="35" t="str">
        <f t="shared" si="96"/>
        <v>c</v>
      </c>
      <c r="AI115" s="35" t="str">
        <f t="shared" si="97"/>
        <v>rdamedia/fre</v>
      </c>
      <c r="AJ115" s="35" t="str">
        <f t="shared" si="98"/>
        <v>ressource en ligne</v>
      </c>
      <c r="AK115" s="35" t="str">
        <f t="shared" si="99"/>
        <v>cr</v>
      </c>
      <c r="AL115" s="35" t="str">
        <f t="shared" si="100"/>
        <v>rdacarrier/fre</v>
      </c>
      <c r="AM115" s="35" t="str">
        <f t="shared" si="101"/>
        <v>m\\\\\o\\d\\\\\\\\</v>
      </c>
      <c r="AN115" s="35" t="str">
        <f t="shared" si="102"/>
        <v>cr\cn\\\\uuaua</v>
      </c>
      <c r="AO115" s="35" t="str">
        <f t="shared" si="103"/>
        <v>Accès restreint aux membres</v>
      </c>
      <c r="AP115" s="35" t="str">
        <f t="shared" si="104"/>
        <v>Source de la note de description : Version imprimée</v>
      </c>
      <c r="AQ115" s="35" t="str">
        <f t="shared" si="105"/>
        <v/>
      </c>
      <c r="AR115" s="35" t="str">
        <f t="shared" si="106"/>
        <v>%SITE_CLIENT%/?library_guid=8EB15A1A-46C7-4B06-A6F0-3F89503D2B31</v>
      </c>
      <c r="AS115" s="35" t="str">
        <f t="shared" si="107"/>
        <v>Accès au travers du portail ENI</v>
      </c>
      <c r="AT115" s="35" t="str">
        <f t="shared" si="108"/>
        <v xml:space="preserve"> livre réseau </v>
      </c>
      <c r="AU115" s="35" t="str">
        <f t="shared" si="109"/>
        <v xml:space="preserve"> livre système </v>
      </c>
      <c r="AV115" s="35" t="str">
        <f t="shared" si="110"/>
        <v xml:space="preserve"> LNEP3NAG</v>
      </c>
      <c r="AW115" s="35" t="str">
        <f t="shared" si="111"/>
        <v xml:space="preserve"> supervision </v>
      </c>
      <c r="AX115" s="35" t="str">
        <f t="shared" si="112"/>
        <v xml:space="preserve"> surveillance </v>
      </c>
      <c r="AY115" s="35" t="str">
        <f t="shared" si="113"/>
        <v xml:space="preserve">livre nagios </v>
      </c>
      <c r="AZ115" s="35" t="str">
        <f t="shared" si="114"/>
        <v/>
      </c>
      <c r="BA115" s="35" t="str">
        <f t="shared" si="115"/>
        <v/>
      </c>
      <c r="BB115" s="35" t="str">
        <f t="shared" si="116"/>
        <v/>
      </c>
      <c r="BC115" s="35" t="str">
        <f t="shared" si="117"/>
        <v/>
      </c>
      <c r="BD115" s="35" t="str">
        <f t="shared" si="118"/>
        <v/>
      </c>
      <c r="BE115" s="35" t="str">
        <f t="shared" si="119"/>
        <v/>
      </c>
      <c r="BF115" s="35" t="str">
        <f t="shared" si="120"/>
        <v/>
      </c>
      <c r="BG115" s="35" t="str">
        <f t="shared" si="121"/>
        <v/>
      </c>
      <c r="BH115" s="35" t="str">
        <f t="shared" si="122"/>
        <v/>
      </c>
      <c r="BI115" s="35" t="str">
        <f t="shared" si="123"/>
        <v/>
      </c>
      <c r="BJ115" s="35" t="str">
        <f t="shared" si="124"/>
        <v/>
      </c>
      <c r="BK115" s="35" t="str">
        <f t="shared" si="125"/>
        <v/>
      </c>
      <c r="BL115" s="35" t="str">
        <f t="shared" si="126"/>
        <v/>
      </c>
      <c r="BM115" s="35" t="str">
        <f t="shared" si="127"/>
        <v/>
      </c>
      <c r="BN115" s="35" t="str">
        <f t="shared" si="128"/>
        <v/>
      </c>
      <c r="BO115" s="35" t="str">
        <f t="shared" si="129"/>
        <v/>
      </c>
      <c r="BP115" s="35" t="str">
        <f t="shared" si="130"/>
        <v/>
      </c>
      <c r="BQ115" s="35" t="str">
        <f t="shared" si="131"/>
        <v/>
      </c>
      <c r="BR115" s="35" t="str">
        <f t="shared" si="132"/>
        <v/>
      </c>
      <c r="BS115" s="35" t="str">
        <f t="shared" si="133"/>
        <v/>
      </c>
      <c r="BT115" s="35" t="str">
        <f t="shared" si="134"/>
        <v/>
      </c>
      <c r="BU115" s="40" t="str">
        <f t="shared" si="135"/>
        <v/>
      </c>
    </row>
    <row r="116" spans="1:77" ht="20.100000000000001" customHeight="1" x14ac:dyDescent="0.25">
      <c r="A116" s="52">
        <v>45231</v>
      </c>
      <c r="B116" s="35" t="s">
        <v>14487</v>
      </c>
      <c r="C116" s="33" t="s">
        <v>112</v>
      </c>
      <c r="D116" s="33">
        <v>20240120</v>
      </c>
      <c r="E116" s="35" t="s">
        <v>14488</v>
      </c>
      <c r="F116" s="35" t="str">
        <f t="shared" si="68"/>
        <v>Le développement d'applications Web sous SAP NetWeaver</v>
      </c>
      <c r="G116" s="35" t="str">
        <f t="shared" si="69"/>
        <v>Youssoupha DIOP,Mathieu JOURDAN</v>
      </c>
      <c r="H116" s="35" t="str">
        <f t="shared" si="70"/>
        <v/>
      </c>
      <c r="I116" s="35" t="str">
        <f t="shared" si="71"/>
        <v>DIOP, Youssoupha</v>
      </c>
      <c r="J116" s="35" t="str">
        <f t="shared" si="72"/>
        <v>JOURDAN, Mathieu</v>
      </c>
      <c r="K116" s="35" t="str">
        <f t="shared" si="73"/>
        <v/>
      </c>
      <c r="L116" s="35" t="str">
        <f t="shared" si="74"/>
        <v/>
      </c>
      <c r="M116" s="35" t="str">
        <f t="shared" si="75"/>
        <v/>
      </c>
      <c r="N116" s="5" t="str">
        <f t="shared" si="76"/>
        <v>Edition du 1 February 2011</v>
      </c>
      <c r="O116" s="5" t="str">
        <f t="shared" si="77"/>
        <v>770 pages</v>
      </c>
      <c r="P116" s="35" t="str">
        <f t="shared" si="78"/>
        <v>Editions ENI</v>
      </c>
      <c r="Q116" s="6" t="str">
        <f t="shared" si="79"/>
        <v>fre</v>
      </c>
      <c r="R116" s="35" t="str">
        <f t="shared" si="80"/>
        <v>fre</v>
      </c>
      <c r="S116" s="35" t="str">
        <f t="shared" si="81"/>
        <v>fre</v>
      </c>
      <c r="T116" s="35" t="str">
        <f t="shared" si="82"/>
        <v>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v>
      </c>
      <c r="U116" s="35">
        <f t="shared" si="83"/>
        <v>9782746063495</v>
      </c>
      <c r="V116" s="35" t="str">
        <f t="shared" si="84"/>
        <v>Version Numérique</v>
      </c>
      <c r="W116" s="35">
        <f t="shared" si="85"/>
        <v>9782746061446</v>
      </c>
      <c r="X116" s="35" t="str">
        <f t="shared" si="86"/>
        <v>Version Imprimée</v>
      </c>
      <c r="Y116" s="35" t="str">
        <f t="shared" si="87"/>
        <v>St-Herblain</v>
      </c>
      <c r="Z116" s="35" t="str">
        <f t="shared" si="88"/>
        <v>Editions ENI</v>
      </c>
      <c r="AA116" s="35">
        <f t="shared" si="89"/>
        <v>2011</v>
      </c>
      <c r="AB116" s="35" t="str">
        <f t="shared" si="90"/>
        <v>Bibliothèque Numérique ENI (Service en ligne)</v>
      </c>
      <c r="AC116" s="35" t="str">
        <f t="shared" si="91"/>
        <v>EPSILON</v>
      </c>
      <c r="AD116" s="35" t="str">
        <f t="shared" si="92"/>
        <v>texte</v>
      </c>
      <c r="AE116" s="35" t="str">
        <f t="shared" si="93"/>
        <v>txt</v>
      </c>
      <c r="AF116" s="35" t="str">
        <f t="shared" si="94"/>
        <v>rdacontent/fre</v>
      </c>
      <c r="AG116" s="35" t="str">
        <f t="shared" si="95"/>
        <v>informatique</v>
      </c>
      <c r="AH116" s="35" t="str">
        <f t="shared" si="96"/>
        <v>c</v>
      </c>
      <c r="AI116" s="35" t="str">
        <f t="shared" si="97"/>
        <v>rdamedia/fre</v>
      </c>
      <c r="AJ116" s="35" t="str">
        <f t="shared" si="98"/>
        <v>ressource en ligne</v>
      </c>
      <c r="AK116" s="35" t="str">
        <f t="shared" si="99"/>
        <v>cr</v>
      </c>
      <c r="AL116" s="35" t="str">
        <f t="shared" si="100"/>
        <v>rdacarrier/fre</v>
      </c>
      <c r="AM116" s="35" t="str">
        <f t="shared" si="101"/>
        <v>m\\\\\o\\d\\\\\\\\</v>
      </c>
      <c r="AN116" s="35" t="str">
        <f t="shared" si="102"/>
        <v>cr\cn\\\\uuaua</v>
      </c>
      <c r="AO116" s="35" t="str">
        <f t="shared" si="103"/>
        <v>Accès restreint aux membres</v>
      </c>
      <c r="AP116" s="35" t="str">
        <f t="shared" si="104"/>
        <v>Source de la note de description : Version imprimée</v>
      </c>
      <c r="AQ116" s="35" t="str">
        <f t="shared" si="105"/>
        <v/>
      </c>
      <c r="AR116" s="35" t="str">
        <f t="shared" si="106"/>
        <v>%SITE_CLIENT%/?library_guid=A928DBC4-F726-4794-8A25-57CDE886AD31</v>
      </c>
      <c r="AS116" s="35" t="str">
        <f t="shared" si="107"/>
        <v>Accès au travers du portail ENI</v>
      </c>
      <c r="AT116" s="35" t="str">
        <f t="shared" si="108"/>
        <v xml:space="preserve"> ABAP Workbench </v>
      </c>
      <c r="AU116" s="35" t="str">
        <f t="shared" si="109"/>
        <v xml:space="preserve"> FPM </v>
      </c>
      <c r="AV116" s="35" t="str">
        <f t="shared" si="110"/>
        <v xml:space="preserve"> livre ABAP </v>
      </c>
      <c r="AW116" s="35" t="str">
        <f t="shared" si="111"/>
        <v xml:space="preserve"> LNEPABA</v>
      </c>
      <c r="AX116" s="35" t="str">
        <f t="shared" si="112"/>
        <v xml:space="preserve"> POWL </v>
      </c>
      <c r="AY116" s="35" t="str">
        <f t="shared" si="113"/>
        <v xml:space="preserve"> WAS </v>
      </c>
      <c r="AZ116" s="35" t="str">
        <f t="shared" si="114"/>
        <v xml:space="preserve"> WD4A </v>
      </c>
      <c r="BA116" s="35" t="str">
        <f t="shared" si="115"/>
        <v xml:space="preserve"> WDA </v>
      </c>
      <c r="BB116" s="35" t="str">
        <f t="shared" si="116"/>
        <v xml:space="preserve">livre SAP </v>
      </c>
      <c r="BC116" s="35" t="str">
        <f t="shared" si="117"/>
        <v/>
      </c>
      <c r="BD116" s="35" t="str">
        <f t="shared" si="118"/>
        <v/>
      </c>
      <c r="BE116" s="35" t="str">
        <f t="shared" si="119"/>
        <v/>
      </c>
      <c r="BF116" s="35" t="str">
        <f t="shared" si="120"/>
        <v/>
      </c>
      <c r="BG116" s="35" t="str">
        <f t="shared" si="121"/>
        <v/>
      </c>
      <c r="BH116" s="35" t="str">
        <f t="shared" si="122"/>
        <v/>
      </c>
      <c r="BI116" s="35" t="str">
        <f t="shared" si="123"/>
        <v/>
      </c>
      <c r="BJ116" s="35" t="str">
        <f t="shared" si="124"/>
        <v/>
      </c>
      <c r="BK116" s="35" t="str">
        <f t="shared" si="125"/>
        <v/>
      </c>
      <c r="BL116" s="35" t="str">
        <f t="shared" si="126"/>
        <v/>
      </c>
      <c r="BM116" s="35" t="str">
        <f t="shared" si="127"/>
        <v/>
      </c>
      <c r="BN116" s="35" t="str">
        <f t="shared" si="128"/>
        <v/>
      </c>
      <c r="BO116" s="35" t="str">
        <f t="shared" si="129"/>
        <v/>
      </c>
      <c r="BP116" s="35" t="str">
        <f t="shared" si="130"/>
        <v/>
      </c>
      <c r="BQ116" s="35" t="str">
        <f t="shared" si="131"/>
        <v/>
      </c>
      <c r="BR116" s="35" t="str">
        <f t="shared" si="132"/>
        <v/>
      </c>
      <c r="BS116" s="35" t="str">
        <f t="shared" si="133"/>
        <v/>
      </c>
      <c r="BT116" s="35" t="str">
        <f t="shared" si="134"/>
        <v/>
      </c>
      <c r="BU116" s="40" t="str">
        <f t="shared" si="135"/>
        <v/>
      </c>
    </row>
    <row r="117" spans="1:77" ht="20.100000000000001" customHeight="1" x14ac:dyDescent="0.25">
      <c r="A117" s="52">
        <v>45231</v>
      </c>
      <c r="B117" s="35" t="s">
        <v>14489</v>
      </c>
      <c r="C117" s="33" t="s">
        <v>112</v>
      </c>
      <c r="D117" s="33">
        <v>20240120</v>
      </c>
      <c r="E117" s="35" t="s">
        <v>14490</v>
      </c>
      <c r="F117" s="35" t="str">
        <f t="shared" si="68"/>
        <v>Développement rapide d'applications web pour Oracle</v>
      </c>
      <c r="G117" s="35" t="str">
        <f t="shared" si="69"/>
        <v>Ahcène BOUROUIS</v>
      </c>
      <c r="H117" s="35" t="str">
        <f t="shared" si="70"/>
        <v/>
      </c>
      <c r="I117" s="35" t="str">
        <f t="shared" si="71"/>
        <v>BOUROUIS, Ahcène</v>
      </c>
      <c r="J117" s="35" t="str">
        <f t="shared" si="72"/>
        <v/>
      </c>
      <c r="K117" s="35" t="str">
        <f t="shared" si="73"/>
        <v/>
      </c>
      <c r="L117" s="35" t="str">
        <f t="shared" si="74"/>
        <v/>
      </c>
      <c r="M117" s="35" t="str">
        <f t="shared" si="75"/>
        <v/>
      </c>
      <c r="N117" s="5" t="str">
        <f t="shared" si="76"/>
        <v>Edition du 1 December 2009</v>
      </c>
      <c r="O117" s="5" t="str">
        <f t="shared" si="77"/>
        <v>500 pages</v>
      </c>
      <c r="P117" s="35" t="str">
        <f t="shared" si="78"/>
        <v>Editions ENI</v>
      </c>
      <c r="Q117" s="6" t="str">
        <f t="shared" si="79"/>
        <v>fre</v>
      </c>
      <c r="R117" s="35" t="str">
        <f t="shared" si="80"/>
        <v>fre</v>
      </c>
      <c r="S117" s="35" t="str">
        <f t="shared" si="81"/>
        <v>fre</v>
      </c>
      <c r="T117" s="35" t="str">
        <f t="shared" si="82"/>
        <v>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v>
      </c>
      <c r="U117" s="35">
        <f t="shared" si="83"/>
        <v>9782746053274</v>
      </c>
      <c r="V117" s="35" t="str">
        <f t="shared" si="84"/>
        <v>Version Numérique</v>
      </c>
      <c r="W117" s="35">
        <f t="shared" si="85"/>
        <v>9782746052444</v>
      </c>
      <c r="X117" s="35" t="str">
        <f t="shared" si="86"/>
        <v>Version Imprimée</v>
      </c>
      <c r="Y117" s="35" t="str">
        <f t="shared" si="87"/>
        <v>St-Herblain</v>
      </c>
      <c r="Z117" s="35" t="str">
        <f t="shared" si="88"/>
        <v>Editions ENI</v>
      </c>
      <c r="AA117" s="35">
        <f t="shared" si="89"/>
        <v>2009</v>
      </c>
      <c r="AB117" s="35" t="str">
        <f t="shared" si="90"/>
        <v>Bibliothèque Numérique ENI (Service en ligne)</v>
      </c>
      <c r="AC117" s="35" t="str">
        <f t="shared" si="91"/>
        <v>EPSILON</v>
      </c>
      <c r="AD117" s="35" t="str">
        <f t="shared" si="92"/>
        <v>texte</v>
      </c>
      <c r="AE117" s="35" t="str">
        <f t="shared" si="93"/>
        <v>txt</v>
      </c>
      <c r="AF117" s="35" t="str">
        <f t="shared" si="94"/>
        <v>rdacontent/fre</v>
      </c>
      <c r="AG117" s="35" t="str">
        <f t="shared" si="95"/>
        <v>informatique</v>
      </c>
      <c r="AH117" s="35" t="str">
        <f t="shared" si="96"/>
        <v>c</v>
      </c>
      <c r="AI117" s="35" t="str">
        <f t="shared" si="97"/>
        <v>rdamedia/fre</v>
      </c>
      <c r="AJ117" s="35" t="str">
        <f t="shared" si="98"/>
        <v>ressource en ligne</v>
      </c>
      <c r="AK117" s="35" t="str">
        <f t="shared" si="99"/>
        <v>cr</v>
      </c>
      <c r="AL117" s="35" t="str">
        <f t="shared" si="100"/>
        <v>rdacarrier/fre</v>
      </c>
      <c r="AM117" s="35" t="str">
        <f t="shared" si="101"/>
        <v>m\\\\\o\\d\\\\\\\\</v>
      </c>
      <c r="AN117" s="35" t="str">
        <f t="shared" si="102"/>
        <v>cr\cn\\\\uuaua</v>
      </c>
      <c r="AO117" s="35" t="str">
        <f t="shared" si="103"/>
        <v>Accès restreint aux membres</v>
      </c>
      <c r="AP117" s="35" t="str">
        <f t="shared" si="104"/>
        <v>Source de la note de description : Version imprimée</v>
      </c>
      <c r="AQ117" s="35" t="str">
        <f t="shared" si="105"/>
        <v/>
      </c>
      <c r="AR117" s="35" t="str">
        <f t="shared" si="106"/>
        <v>%SITE_CLIENT%/?library_guid=3A5D8F24-9A1B-47B0-969F-FE7175A05A5C</v>
      </c>
      <c r="AS117" s="35" t="str">
        <f t="shared" si="107"/>
        <v>Accès au travers du portail ENI</v>
      </c>
      <c r="AT117" s="35" t="str">
        <f t="shared" si="108"/>
        <v xml:space="preserve"> développement </v>
      </c>
      <c r="AU117" s="35" t="str">
        <f t="shared" si="109"/>
        <v xml:space="preserve"> livre apex </v>
      </c>
      <c r="AV117" s="35" t="str">
        <f t="shared" si="110"/>
        <v xml:space="preserve"> LNEPAPEX</v>
      </c>
      <c r="AW117" s="35" t="str">
        <f t="shared" si="111"/>
        <v xml:space="preserve">livre oracle </v>
      </c>
      <c r="AX117" s="35" t="str">
        <f t="shared" si="112"/>
        <v/>
      </c>
      <c r="AY117" s="35" t="str">
        <f t="shared" si="113"/>
        <v/>
      </c>
      <c r="AZ117" s="35" t="str">
        <f t="shared" si="114"/>
        <v/>
      </c>
      <c r="BA117" s="35" t="str">
        <f t="shared" si="115"/>
        <v/>
      </c>
      <c r="BB117" s="35" t="str">
        <f t="shared" si="116"/>
        <v/>
      </c>
      <c r="BC117" s="35" t="str">
        <f t="shared" si="117"/>
        <v/>
      </c>
      <c r="BD117" s="35" t="str">
        <f t="shared" si="118"/>
        <v/>
      </c>
      <c r="BE117" s="35" t="str">
        <f t="shared" si="119"/>
        <v/>
      </c>
      <c r="BF117" s="35" t="str">
        <f t="shared" si="120"/>
        <v/>
      </c>
      <c r="BG117" s="35" t="str">
        <f t="shared" si="121"/>
        <v/>
      </c>
      <c r="BH117" s="35" t="str">
        <f t="shared" si="122"/>
        <v/>
      </c>
      <c r="BI117" s="35" t="str">
        <f t="shared" si="123"/>
        <v/>
      </c>
      <c r="BJ117" s="35" t="str">
        <f t="shared" si="124"/>
        <v/>
      </c>
      <c r="BK117" s="35" t="str">
        <f t="shared" si="125"/>
        <v/>
      </c>
      <c r="BL117" s="35" t="str">
        <f t="shared" si="126"/>
        <v/>
      </c>
      <c r="BM117" s="35" t="str">
        <f t="shared" si="127"/>
        <v/>
      </c>
      <c r="BN117" s="35" t="str">
        <f t="shared" si="128"/>
        <v/>
      </c>
      <c r="BO117" s="35" t="str">
        <f t="shared" si="129"/>
        <v/>
      </c>
      <c r="BP117" s="35" t="str">
        <f t="shared" si="130"/>
        <v/>
      </c>
      <c r="BQ117" s="35" t="str">
        <f t="shared" si="131"/>
        <v/>
      </c>
      <c r="BR117" s="35" t="str">
        <f t="shared" si="132"/>
        <v/>
      </c>
      <c r="BS117" s="35" t="str">
        <f t="shared" si="133"/>
        <v/>
      </c>
      <c r="BT117" s="35" t="str">
        <f t="shared" si="134"/>
        <v/>
      </c>
      <c r="BU117" s="40" t="str">
        <f t="shared" si="135"/>
        <v/>
      </c>
    </row>
    <row r="118" spans="1:77" ht="20.100000000000001" customHeight="1" x14ac:dyDescent="0.25">
      <c r="A118" s="52">
        <v>45231</v>
      </c>
      <c r="B118" s="35" t="s">
        <v>14491</v>
      </c>
      <c r="C118" s="33" t="s">
        <v>112</v>
      </c>
      <c r="D118" s="33">
        <v>20240120</v>
      </c>
      <c r="E118" s="35" t="s">
        <v>14492</v>
      </c>
      <c r="F118" s="35" t="str">
        <f t="shared" si="68"/>
        <v>Mise en oeuvre et configuration de base des boîtiers de sécurité ASA</v>
      </c>
      <c r="G118" s="35" t="str">
        <f t="shared" si="69"/>
        <v>Jean-Paul ARCHIER</v>
      </c>
      <c r="H118" s="35" t="str">
        <f t="shared" si="70"/>
        <v/>
      </c>
      <c r="I118" s="35" t="str">
        <f t="shared" si="71"/>
        <v>ARCHIER, Jean-Paul</v>
      </c>
      <c r="J118" s="35" t="str">
        <f t="shared" si="72"/>
        <v/>
      </c>
      <c r="K118" s="35" t="str">
        <f t="shared" si="73"/>
        <v/>
      </c>
      <c r="L118" s="35" t="str">
        <f t="shared" si="74"/>
        <v/>
      </c>
      <c r="M118" s="35" t="str">
        <f t="shared" si="75"/>
        <v/>
      </c>
      <c r="N118" s="5" t="str">
        <f t="shared" si="76"/>
        <v>Edition du 1 August 2011</v>
      </c>
      <c r="O118" s="5" t="str">
        <f t="shared" si="77"/>
        <v>474 pages</v>
      </c>
      <c r="P118" s="35" t="str">
        <f t="shared" si="78"/>
        <v>Editions ENI</v>
      </c>
      <c r="Q118" s="6" t="str">
        <f t="shared" si="79"/>
        <v>fre</v>
      </c>
      <c r="R118" s="35" t="str">
        <f t="shared" si="80"/>
        <v>fre</v>
      </c>
      <c r="S118" s="35" t="str">
        <f t="shared" si="81"/>
        <v>fre</v>
      </c>
      <c r="T118" s="35" t="str">
        <f t="shared" si="82"/>
        <v>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v>
      </c>
      <c r="U118" s="35">
        <f t="shared" si="83"/>
        <v>9782746067950</v>
      </c>
      <c r="V118" s="35" t="str">
        <f t="shared" si="84"/>
        <v>Version Numérique</v>
      </c>
      <c r="W118" s="35">
        <f t="shared" si="85"/>
        <v>9782746067233</v>
      </c>
      <c r="X118" s="35" t="str">
        <f t="shared" si="86"/>
        <v>Version Imprimée</v>
      </c>
      <c r="Y118" s="35" t="str">
        <f t="shared" si="87"/>
        <v>St-Herblain</v>
      </c>
      <c r="Z118" s="35" t="str">
        <f t="shared" si="88"/>
        <v>Editions ENI</v>
      </c>
      <c r="AA118" s="35">
        <f t="shared" si="89"/>
        <v>2011</v>
      </c>
      <c r="AB118" s="35" t="str">
        <f t="shared" si="90"/>
        <v>Bibliothèque Numérique ENI (Service en ligne)</v>
      </c>
      <c r="AC118" s="35" t="str">
        <f t="shared" si="91"/>
        <v>EPSILON</v>
      </c>
      <c r="AD118" s="35" t="str">
        <f t="shared" si="92"/>
        <v>texte</v>
      </c>
      <c r="AE118" s="35" t="str">
        <f t="shared" si="93"/>
        <v>txt</v>
      </c>
      <c r="AF118" s="35" t="str">
        <f t="shared" si="94"/>
        <v>rdacontent/fre</v>
      </c>
      <c r="AG118" s="35" t="str">
        <f t="shared" si="95"/>
        <v>informatique</v>
      </c>
      <c r="AH118" s="35" t="str">
        <f t="shared" si="96"/>
        <v>c</v>
      </c>
      <c r="AI118" s="35" t="str">
        <f t="shared" si="97"/>
        <v>rdamedia/fre</v>
      </c>
      <c r="AJ118" s="35" t="str">
        <f t="shared" si="98"/>
        <v>ressource en ligne</v>
      </c>
      <c r="AK118" s="35" t="str">
        <f t="shared" si="99"/>
        <v>cr</v>
      </c>
      <c r="AL118" s="35" t="str">
        <f t="shared" si="100"/>
        <v>rdacarrier/fre</v>
      </c>
      <c r="AM118" s="35" t="str">
        <f t="shared" si="101"/>
        <v>m\\\\\o\\d\\\\\\\\</v>
      </c>
      <c r="AN118" s="35" t="str">
        <f t="shared" si="102"/>
        <v>cr\cn\\\\uuaua</v>
      </c>
      <c r="AO118" s="35" t="str">
        <f t="shared" si="103"/>
        <v>Accès restreint aux membres</v>
      </c>
      <c r="AP118" s="35" t="str">
        <f t="shared" si="104"/>
        <v>Source de la note de description : Version imprimée</v>
      </c>
      <c r="AQ118" s="35" t="str">
        <f t="shared" si="105"/>
        <v/>
      </c>
      <c r="AR118" s="35" t="str">
        <f t="shared" si="106"/>
        <v>%SITE_CLIENT%/?library_guid=F3DA1568-C003-40B7-B647-8D91A057502B</v>
      </c>
      <c r="AS118" s="35" t="str">
        <f t="shared" si="107"/>
        <v>Accès au travers du portail ENI</v>
      </c>
      <c r="AT118" s="35" t="str">
        <f t="shared" si="108"/>
        <v xml:space="preserve"> ASDM </v>
      </c>
      <c r="AU118" s="35" t="str">
        <f t="shared" si="109"/>
        <v xml:space="preserve"> CLI </v>
      </c>
      <c r="AV118" s="35" t="str">
        <f t="shared" si="110"/>
        <v xml:space="preserve"> LNEPASCIS</v>
      </c>
      <c r="AW118" s="35" t="str">
        <f t="shared" si="111"/>
        <v xml:space="preserve"> pix </v>
      </c>
      <c r="AX118" s="35" t="str">
        <f t="shared" si="112"/>
        <v xml:space="preserve"> securite </v>
      </c>
      <c r="AY118" s="35" t="str">
        <f t="shared" si="113"/>
        <v xml:space="preserve"> switch  </v>
      </c>
      <c r="AZ118" s="35" t="str">
        <f t="shared" si="114"/>
        <v xml:space="preserve"> vlan </v>
      </c>
      <c r="BA118" s="35" t="str">
        <f t="shared" si="115"/>
        <v xml:space="preserve"> vlans </v>
      </c>
      <c r="BB118" s="35" t="str">
        <f t="shared" si="116"/>
        <v xml:space="preserve"> vpn </v>
      </c>
      <c r="BC118" s="35" t="str">
        <f t="shared" si="117"/>
        <v xml:space="preserve">sécurité </v>
      </c>
      <c r="BD118" s="35" t="str">
        <f t="shared" si="118"/>
        <v/>
      </c>
      <c r="BE118" s="35" t="str">
        <f t="shared" si="119"/>
        <v/>
      </c>
      <c r="BF118" s="35" t="str">
        <f t="shared" si="120"/>
        <v/>
      </c>
      <c r="BG118" s="35" t="str">
        <f t="shared" si="121"/>
        <v/>
      </c>
      <c r="BH118" s="35" t="str">
        <f t="shared" si="122"/>
        <v/>
      </c>
      <c r="BI118" s="35" t="str">
        <f t="shared" si="123"/>
        <v/>
      </c>
      <c r="BJ118" s="35" t="str">
        <f t="shared" si="124"/>
        <v/>
      </c>
      <c r="BK118" s="35" t="str">
        <f t="shared" si="125"/>
        <v/>
      </c>
      <c r="BL118" s="35" t="str">
        <f t="shared" si="126"/>
        <v/>
      </c>
      <c r="BM118" s="35" t="str">
        <f t="shared" si="127"/>
        <v/>
      </c>
      <c r="BN118" s="35" t="str">
        <f t="shared" si="128"/>
        <v/>
      </c>
      <c r="BO118" s="35" t="str">
        <f t="shared" si="129"/>
        <v/>
      </c>
      <c r="BP118" s="35" t="str">
        <f t="shared" si="130"/>
        <v/>
      </c>
      <c r="BQ118" s="35" t="str">
        <f t="shared" si="131"/>
        <v/>
      </c>
      <c r="BR118" s="35" t="str">
        <f t="shared" si="132"/>
        <v/>
      </c>
      <c r="BS118" s="35" t="str">
        <f t="shared" si="133"/>
        <v/>
      </c>
      <c r="BT118" s="35" t="str">
        <f t="shared" si="134"/>
        <v/>
      </c>
      <c r="BU118" s="40" t="str">
        <f t="shared" si="135"/>
        <v/>
      </c>
    </row>
    <row r="119" spans="1:77" ht="20.100000000000001" customHeight="1" x14ac:dyDescent="0.25">
      <c r="A119" s="52">
        <v>45231</v>
      </c>
      <c r="B119" s="35" t="s">
        <v>14493</v>
      </c>
      <c r="C119" s="33" t="s">
        <v>112</v>
      </c>
      <c r="D119" s="33">
        <v>20240120</v>
      </c>
      <c r="E119" s="35" t="s">
        <v>14494</v>
      </c>
      <c r="F119" s="35" t="str">
        <f t="shared" si="68"/>
        <v>(Architectures, GlassFish, JSF, JPA, JWS, EJB, JMS, SOAP, REST)</v>
      </c>
      <c r="G119" s="35" t="str">
        <f t="shared" si="69"/>
        <v>Jérôme LAFOSSE</v>
      </c>
      <c r="H119" s="35" t="str">
        <f t="shared" si="70"/>
        <v/>
      </c>
      <c r="I119" s="35" t="str">
        <f t="shared" si="71"/>
        <v>LAFOSSE, Jérôme</v>
      </c>
      <c r="J119" s="35" t="str">
        <f t="shared" si="72"/>
        <v/>
      </c>
      <c r="K119" s="35" t="str">
        <f t="shared" si="73"/>
        <v/>
      </c>
      <c r="L119" s="35" t="str">
        <f t="shared" si="74"/>
        <v/>
      </c>
      <c r="M119" s="35" t="str">
        <f t="shared" si="75"/>
        <v/>
      </c>
      <c r="N119" s="5" t="str">
        <f t="shared" si="76"/>
        <v>Edition du 1 March 2011</v>
      </c>
      <c r="O119" s="5" t="str">
        <f t="shared" si="77"/>
        <v>902 pages</v>
      </c>
      <c r="P119" s="35" t="str">
        <f t="shared" si="78"/>
        <v>Editions ENI</v>
      </c>
      <c r="Q119" s="6" t="str">
        <f t="shared" si="79"/>
        <v>fre</v>
      </c>
      <c r="R119" s="35" t="str">
        <f t="shared" si="80"/>
        <v>fre</v>
      </c>
      <c r="S119" s="35" t="str">
        <f t="shared" si="81"/>
        <v>fre</v>
      </c>
      <c r="T119" s="35" t="str">
        <f t="shared" si="82"/>
        <v>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v>
      </c>
      <c r="U119" s="35">
        <f t="shared" si="83"/>
        <v>9782746063853</v>
      </c>
      <c r="V119" s="35" t="str">
        <f t="shared" si="84"/>
        <v>Version Numérique</v>
      </c>
      <c r="W119" s="35">
        <f t="shared" si="85"/>
        <v>9782746062634</v>
      </c>
      <c r="X119" s="35" t="str">
        <f t="shared" si="86"/>
        <v>Version Imprimée</v>
      </c>
      <c r="Y119" s="35" t="str">
        <f t="shared" si="87"/>
        <v>St-Herblain</v>
      </c>
      <c r="Z119" s="35" t="str">
        <f t="shared" si="88"/>
        <v>Editions ENI</v>
      </c>
      <c r="AA119" s="35">
        <f t="shared" si="89"/>
        <v>2011</v>
      </c>
      <c r="AB119" s="35" t="str">
        <f t="shared" si="90"/>
        <v>Bibliothèque Numérique ENI (Service en ligne)</v>
      </c>
      <c r="AC119" s="35" t="str">
        <f t="shared" si="91"/>
        <v>EPSILON</v>
      </c>
      <c r="AD119" s="35" t="str">
        <f t="shared" si="92"/>
        <v>texte</v>
      </c>
      <c r="AE119" s="35" t="str">
        <f t="shared" si="93"/>
        <v>txt</v>
      </c>
      <c r="AF119" s="35" t="str">
        <f t="shared" si="94"/>
        <v>rdacontent/fre</v>
      </c>
      <c r="AG119" s="35" t="str">
        <f t="shared" si="95"/>
        <v>informatique</v>
      </c>
      <c r="AH119" s="35" t="str">
        <f t="shared" si="96"/>
        <v>c</v>
      </c>
      <c r="AI119" s="35" t="str">
        <f t="shared" si="97"/>
        <v>rdamedia/fre</v>
      </c>
      <c r="AJ119" s="35" t="str">
        <f t="shared" si="98"/>
        <v>ressource en ligne</v>
      </c>
      <c r="AK119" s="35" t="str">
        <f t="shared" si="99"/>
        <v>cr</v>
      </c>
      <c r="AL119" s="35" t="str">
        <f t="shared" si="100"/>
        <v>rdacarrier/fre</v>
      </c>
      <c r="AM119" s="35" t="str">
        <f t="shared" si="101"/>
        <v>m\\\\\o\\d\\\\\\\\</v>
      </c>
      <c r="AN119" s="35" t="str">
        <f t="shared" si="102"/>
        <v>cr\cn\\\\uuaua</v>
      </c>
      <c r="AO119" s="35" t="str">
        <f t="shared" si="103"/>
        <v>Accès restreint aux membres</v>
      </c>
      <c r="AP119" s="35" t="str">
        <f t="shared" si="104"/>
        <v>Source de la note de description : Version imprimée</v>
      </c>
      <c r="AQ119" s="35" t="str">
        <f t="shared" si="105"/>
        <v/>
      </c>
      <c r="AR119" s="35" t="str">
        <f t="shared" si="106"/>
        <v>%SITE_CLIENT%/?library_guid=19114470-F90D-4522-BD53-2E17A589ABDE</v>
      </c>
      <c r="AS119" s="35" t="str">
        <f t="shared" si="107"/>
        <v>Accès au travers du portail ENI</v>
      </c>
      <c r="AT119" s="35" t="str">
        <f t="shared" si="108"/>
        <v xml:space="preserve"> Ant </v>
      </c>
      <c r="AU119" s="35" t="str">
        <f t="shared" si="109"/>
        <v xml:space="preserve"> EAR </v>
      </c>
      <c r="AV119" s="35" t="str">
        <f t="shared" si="110"/>
        <v xml:space="preserve"> GlassFish </v>
      </c>
      <c r="AW119" s="35" t="str">
        <f t="shared" si="111"/>
        <v xml:space="preserve"> Hudson </v>
      </c>
      <c r="AX119" s="35" t="str">
        <f t="shared" si="112"/>
        <v xml:space="preserve"> JAR </v>
      </c>
      <c r="AY119" s="35" t="str">
        <f t="shared" si="113"/>
        <v xml:space="preserve"> javabeans </v>
      </c>
      <c r="AZ119" s="35" t="str">
        <f t="shared" si="114"/>
        <v xml:space="preserve"> jee </v>
      </c>
      <c r="BA119" s="35" t="str">
        <f t="shared" si="115"/>
        <v xml:space="preserve"> JSF </v>
      </c>
      <c r="BB119" s="35" t="str">
        <f t="shared" si="116"/>
        <v xml:space="preserve"> JSP </v>
      </c>
      <c r="BC119" s="35" t="str">
        <f t="shared" si="117"/>
        <v xml:space="preserve"> JUnit </v>
      </c>
      <c r="BD119" s="35" t="str">
        <f t="shared" si="118"/>
        <v xml:space="preserve"> LNEPDEVJEE</v>
      </c>
      <c r="BE119" s="35" t="str">
        <f t="shared" si="119"/>
        <v xml:space="preserve"> NetBeans </v>
      </c>
      <c r="BF119" s="35" t="str">
        <f t="shared" si="120"/>
        <v xml:space="preserve"> Persistence </v>
      </c>
      <c r="BG119" s="35" t="str">
        <f t="shared" si="121"/>
        <v xml:space="preserve"> REST </v>
      </c>
      <c r="BH119" s="35" t="str">
        <f t="shared" si="122"/>
        <v xml:space="preserve"> RESTful </v>
      </c>
      <c r="BI119" s="35" t="str">
        <f t="shared" si="123"/>
        <v xml:space="preserve"> Servlets </v>
      </c>
      <c r="BJ119" s="35" t="str">
        <f t="shared" si="124"/>
        <v xml:space="preserve"> SOAP </v>
      </c>
      <c r="BK119" s="35" t="str">
        <f t="shared" si="125"/>
        <v xml:space="preserve"> Subversion </v>
      </c>
      <c r="BL119" s="35" t="str">
        <f t="shared" si="126"/>
        <v xml:space="preserve"> WAR </v>
      </c>
      <c r="BM119" s="35" t="str">
        <f t="shared" si="127"/>
        <v xml:space="preserve">Eclipse </v>
      </c>
      <c r="BN119" s="35" t="str">
        <f t="shared" si="128"/>
        <v/>
      </c>
      <c r="BO119" s="35" t="str">
        <f t="shared" si="129"/>
        <v/>
      </c>
      <c r="BP119" s="35" t="str">
        <f t="shared" si="130"/>
        <v/>
      </c>
      <c r="BQ119" s="35" t="str">
        <f t="shared" si="131"/>
        <v/>
      </c>
      <c r="BR119" s="35" t="str">
        <f t="shared" si="132"/>
        <v/>
      </c>
      <c r="BS119" s="35" t="str">
        <f t="shared" si="133"/>
        <v/>
      </c>
      <c r="BT119" s="35" t="str">
        <f t="shared" si="134"/>
        <v/>
      </c>
      <c r="BU119" s="40" t="str">
        <f t="shared" si="135"/>
        <v/>
      </c>
    </row>
    <row r="120" spans="1:77" ht="20.100000000000001" customHeight="1" x14ac:dyDescent="0.25">
      <c r="A120" s="52">
        <v>45231</v>
      </c>
      <c r="B120" s="35" t="s">
        <v>14495</v>
      </c>
      <c r="C120" s="33" t="s">
        <v>112</v>
      </c>
      <c r="D120" s="33">
        <v>20240120</v>
      </c>
      <c r="E120" s="35" t="s">
        <v>14496</v>
      </c>
      <c r="F120" s="35" t="str">
        <f t="shared" si="68"/>
        <v>Mise en place d'une solution Open Source de Business Intelligence</v>
      </c>
      <c r="G120" s="35" t="str">
        <f t="shared" si="69"/>
        <v>Christian VIGOUROUX</v>
      </c>
      <c r="H120" s="35" t="str">
        <f t="shared" si="70"/>
        <v/>
      </c>
      <c r="I120" s="35" t="str">
        <f t="shared" si="71"/>
        <v>VIGOUROUX, Christian</v>
      </c>
      <c r="J120" s="35" t="str">
        <f t="shared" si="72"/>
        <v/>
      </c>
      <c r="K120" s="35" t="str">
        <f t="shared" si="73"/>
        <v/>
      </c>
      <c r="L120" s="35" t="str">
        <f t="shared" si="74"/>
        <v/>
      </c>
      <c r="M120" s="35" t="str">
        <f t="shared" si="75"/>
        <v/>
      </c>
      <c r="N120" s="5" t="str">
        <f t="shared" si="76"/>
        <v>Edition du 1 April 2011</v>
      </c>
      <c r="O120" s="5" t="str">
        <f t="shared" si="77"/>
        <v>532 pages</v>
      </c>
      <c r="P120" s="35" t="str">
        <f t="shared" si="78"/>
        <v>Editions ENI</v>
      </c>
      <c r="Q120" s="6" t="str">
        <f t="shared" si="79"/>
        <v>fre</v>
      </c>
      <c r="R120" s="35" t="str">
        <f t="shared" si="80"/>
        <v>fre</v>
      </c>
      <c r="S120" s="35" t="str">
        <f t="shared" si="81"/>
        <v>fre</v>
      </c>
      <c r="T120" s="35" t="str">
        <f t="shared" si="82"/>
        <v>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v>
      </c>
      <c r="U120" s="35">
        <f t="shared" si="83"/>
        <v>9782746064782</v>
      </c>
      <c r="V120" s="35" t="str">
        <f t="shared" si="84"/>
        <v>Version Numérique</v>
      </c>
      <c r="W120" s="35">
        <f t="shared" si="85"/>
        <v>9782746063303</v>
      </c>
      <c r="X120" s="35" t="str">
        <f t="shared" si="86"/>
        <v>Version Imprimée</v>
      </c>
      <c r="Y120" s="35" t="str">
        <f t="shared" si="87"/>
        <v>St-Herblain</v>
      </c>
      <c r="Z120" s="35" t="str">
        <f t="shared" si="88"/>
        <v>Editions ENI</v>
      </c>
      <c r="AA120" s="35">
        <f t="shared" si="89"/>
        <v>2011</v>
      </c>
      <c r="AB120" s="35" t="str">
        <f t="shared" si="90"/>
        <v>Bibliothèque Numérique ENI (Service en ligne)</v>
      </c>
      <c r="AC120" s="35" t="str">
        <f t="shared" si="91"/>
        <v>EPSILON</v>
      </c>
      <c r="AD120" s="35" t="str">
        <f t="shared" si="92"/>
        <v>texte</v>
      </c>
      <c r="AE120" s="35" t="str">
        <f t="shared" si="93"/>
        <v>txt</v>
      </c>
      <c r="AF120" s="35" t="str">
        <f t="shared" si="94"/>
        <v>rdacontent/fre</v>
      </c>
      <c r="AG120" s="35" t="str">
        <f t="shared" si="95"/>
        <v>informatique</v>
      </c>
      <c r="AH120" s="35" t="str">
        <f t="shared" si="96"/>
        <v>c</v>
      </c>
      <c r="AI120" s="35" t="str">
        <f t="shared" si="97"/>
        <v>rdamedia/fre</v>
      </c>
      <c r="AJ120" s="35" t="str">
        <f t="shared" si="98"/>
        <v>ressource en ligne</v>
      </c>
      <c r="AK120" s="35" t="str">
        <f t="shared" si="99"/>
        <v>cr</v>
      </c>
      <c r="AL120" s="35" t="str">
        <f t="shared" si="100"/>
        <v>rdacarrier/fre</v>
      </c>
      <c r="AM120" s="35" t="str">
        <f t="shared" si="101"/>
        <v>m\\\\\o\\d\\\\\\\\</v>
      </c>
      <c r="AN120" s="35" t="str">
        <f t="shared" si="102"/>
        <v>cr\cn\\\\uuaua</v>
      </c>
      <c r="AO120" s="35" t="str">
        <f t="shared" si="103"/>
        <v>Accès restreint aux membres</v>
      </c>
      <c r="AP120" s="35" t="str">
        <f t="shared" si="104"/>
        <v>Source de la note de description : Version imprimée</v>
      </c>
      <c r="AQ120" s="35" t="str">
        <f t="shared" si="105"/>
        <v/>
      </c>
      <c r="AR120" s="35" t="str">
        <f t="shared" si="106"/>
        <v>%SITE_CLIENT%/?library_guid=322455EE-F913-4B58-A7D2-008786513B92</v>
      </c>
      <c r="AS120" s="35" t="str">
        <f t="shared" si="107"/>
        <v>Accès au travers du portail ENI</v>
      </c>
      <c r="AT120" s="35" t="str">
        <f t="shared" si="108"/>
        <v xml:space="preserve"> datawarehouse </v>
      </c>
      <c r="AU120" s="35" t="str">
        <f t="shared" si="109"/>
        <v xml:space="preserve"> EDL </v>
      </c>
      <c r="AV120" s="35" t="str">
        <f t="shared" si="110"/>
        <v xml:space="preserve"> informatique décisionnelle </v>
      </c>
      <c r="AW120" s="35" t="str">
        <f t="shared" si="111"/>
        <v xml:space="preserve"> jpivot </v>
      </c>
      <c r="AX120" s="35" t="str">
        <f t="shared" si="112"/>
        <v xml:space="preserve"> LNEPPEN</v>
      </c>
      <c r="AY120" s="35" t="str">
        <f t="shared" si="113"/>
        <v xml:space="preserve"> mdx </v>
      </c>
      <c r="AZ120" s="35" t="str">
        <f t="shared" si="114"/>
        <v xml:space="preserve"> PDS </v>
      </c>
      <c r="BA120" s="35" t="str">
        <f t="shared" si="115"/>
        <v xml:space="preserve">BI </v>
      </c>
      <c r="BB120" s="35" t="str">
        <f t="shared" si="116"/>
        <v/>
      </c>
      <c r="BC120" s="35" t="str">
        <f t="shared" si="117"/>
        <v/>
      </c>
      <c r="BD120" s="35" t="str">
        <f t="shared" si="118"/>
        <v/>
      </c>
      <c r="BE120" s="35" t="str">
        <f t="shared" si="119"/>
        <v/>
      </c>
      <c r="BF120" s="35" t="str">
        <f t="shared" si="120"/>
        <v/>
      </c>
      <c r="BG120" s="35" t="str">
        <f t="shared" si="121"/>
        <v/>
      </c>
      <c r="BH120" s="35" t="str">
        <f t="shared" si="122"/>
        <v/>
      </c>
      <c r="BI120" s="35" t="str">
        <f t="shared" si="123"/>
        <v/>
      </c>
      <c r="BJ120" s="35" t="str">
        <f t="shared" si="124"/>
        <v/>
      </c>
      <c r="BK120" s="35" t="str">
        <f t="shared" si="125"/>
        <v/>
      </c>
      <c r="BL120" s="35" t="str">
        <f t="shared" si="126"/>
        <v/>
      </c>
      <c r="BM120" s="35" t="str">
        <f t="shared" si="127"/>
        <v/>
      </c>
      <c r="BN120" s="35" t="str">
        <f t="shared" si="128"/>
        <v/>
      </c>
      <c r="BO120" s="35" t="str">
        <f t="shared" si="129"/>
        <v/>
      </c>
      <c r="BP120" s="35" t="str">
        <f t="shared" si="130"/>
        <v/>
      </c>
      <c r="BQ120" s="35" t="str">
        <f t="shared" si="131"/>
        <v/>
      </c>
      <c r="BR120" s="35" t="str">
        <f t="shared" si="132"/>
        <v/>
      </c>
      <c r="BS120" s="35" t="str">
        <f t="shared" si="133"/>
        <v/>
      </c>
      <c r="BT120" s="35" t="str">
        <f t="shared" si="134"/>
        <v/>
      </c>
      <c r="BU120" s="40" t="str">
        <f t="shared" si="135"/>
        <v/>
      </c>
    </row>
    <row r="121" spans="1:77" ht="20.100000000000001" customHeight="1" x14ac:dyDescent="0.25">
      <c r="A121" s="52">
        <v>45231</v>
      </c>
      <c r="B121" s="35" t="s">
        <v>14497</v>
      </c>
      <c r="C121" s="33" t="s">
        <v>112</v>
      </c>
      <c r="D121" s="33">
        <v>20240120</v>
      </c>
      <c r="E121" s="35" t="s">
        <v>14498</v>
      </c>
      <c r="F121" s="35" t="str">
        <f t="shared" si="68"/>
        <v>Maîtrisez la programmation sur AS/400</v>
      </c>
      <c r="G121" s="35" t="str">
        <f t="shared" si="69"/>
        <v>Claude CANTIE</v>
      </c>
      <c r="H121" s="35" t="str">
        <f t="shared" si="70"/>
        <v/>
      </c>
      <c r="I121" s="35" t="str">
        <f t="shared" si="71"/>
        <v>CANTIE, Claude</v>
      </c>
      <c r="J121" s="35" t="str">
        <f t="shared" si="72"/>
        <v/>
      </c>
      <c r="K121" s="35" t="str">
        <f t="shared" si="73"/>
        <v/>
      </c>
      <c r="L121" s="35" t="str">
        <f t="shared" si="74"/>
        <v/>
      </c>
      <c r="M121" s="35" t="str">
        <f t="shared" si="75"/>
        <v/>
      </c>
      <c r="N121" s="5" t="str">
        <f t="shared" si="76"/>
        <v>Edition du 1 February 2010</v>
      </c>
      <c r="O121" s="5" t="str">
        <f t="shared" si="77"/>
        <v>330 pages</v>
      </c>
      <c r="P121" s="35" t="str">
        <f t="shared" si="78"/>
        <v>Editions ENI</v>
      </c>
      <c r="Q121" s="6" t="str">
        <f t="shared" si="79"/>
        <v>fre</v>
      </c>
      <c r="R121" s="35" t="str">
        <f t="shared" si="80"/>
        <v>fre</v>
      </c>
      <c r="S121" s="35" t="str">
        <f t="shared" si="81"/>
        <v>fre</v>
      </c>
      <c r="T121" s="35" t="str">
        <f t="shared" si="82"/>
        <v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v>
      </c>
      <c r="U121" s="35">
        <f t="shared" si="83"/>
        <v>9782746054370</v>
      </c>
      <c r="V121" s="35" t="str">
        <f t="shared" si="84"/>
        <v>Version Numérique</v>
      </c>
      <c r="W121" s="35">
        <f t="shared" si="85"/>
        <v>9782746053458</v>
      </c>
      <c r="X121" s="35" t="str">
        <f t="shared" si="86"/>
        <v>Version Imprimée</v>
      </c>
      <c r="Y121" s="35" t="str">
        <f t="shared" si="87"/>
        <v>St-Herblain</v>
      </c>
      <c r="Z121" s="35" t="str">
        <f t="shared" si="88"/>
        <v>Editions ENI</v>
      </c>
      <c r="AA121" s="35">
        <f t="shared" si="89"/>
        <v>2010</v>
      </c>
      <c r="AB121" s="35" t="str">
        <f t="shared" si="90"/>
        <v>Bibliothèque Numérique ENI (Service en ligne)</v>
      </c>
      <c r="AC121" s="35" t="str">
        <f t="shared" si="91"/>
        <v>EPSILON</v>
      </c>
      <c r="AD121" s="35" t="str">
        <f t="shared" si="92"/>
        <v>texte</v>
      </c>
      <c r="AE121" s="35" t="str">
        <f t="shared" si="93"/>
        <v>txt</v>
      </c>
      <c r="AF121" s="35" t="str">
        <f t="shared" si="94"/>
        <v>rdacontent/fre</v>
      </c>
      <c r="AG121" s="35" t="str">
        <f t="shared" si="95"/>
        <v>informatique</v>
      </c>
      <c r="AH121" s="35" t="str">
        <f t="shared" si="96"/>
        <v>c</v>
      </c>
      <c r="AI121" s="35" t="str">
        <f t="shared" si="97"/>
        <v>rdamedia/fre</v>
      </c>
      <c r="AJ121" s="35" t="str">
        <f t="shared" si="98"/>
        <v>ressource en ligne</v>
      </c>
      <c r="AK121" s="35" t="str">
        <f t="shared" si="99"/>
        <v>cr</v>
      </c>
      <c r="AL121" s="35" t="str">
        <f t="shared" si="100"/>
        <v>rdacarrier/fre</v>
      </c>
      <c r="AM121" s="35" t="str">
        <f t="shared" si="101"/>
        <v>m\\\\\o\\d\\\\\\\\</v>
      </c>
      <c r="AN121" s="35" t="str">
        <f t="shared" si="102"/>
        <v>cr\cn\\\\uuaua</v>
      </c>
      <c r="AO121" s="35" t="str">
        <f t="shared" si="103"/>
        <v>Accès restreint aux membres</v>
      </c>
      <c r="AP121" s="35" t="str">
        <f t="shared" si="104"/>
        <v>Source de la note de description : Version imprimée</v>
      </c>
      <c r="AQ121" s="35" t="str">
        <f t="shared" si="105"/>
        <v/>
      </c>
      <c r="AR121" s="35" t="str">
        <f t="shared" si="106"/>
        <v>%SITE_CLIENT%/?library_guid=19C53477-5F49-4F49-A025-EBA186C8179E</v>
      </c>
      <c r="AS121" s="35" t="str">
        <f t="shared" si="107"/>
        <v>Accès au travers du portail ENI</v>
      </c>
      <c r="AT121" s="35" t="str">
        <f t="shared" si="108"/>
        <v xml:space="preserve"> as 400 </v>
      </c>
      <c r="AU121" s="35" t="str">
        <f t="shared" si="109"/>
        <v xml:space="preserve"> as400 </v>
      </c>
      <c r="AV121" s="35" t="str">
        <f t="shared" si="110"/>
        <v xml:space="preserve"> ibm </v>
      </c>
      <c r="AW121" s="35" t="str">
        <f t="shared" si="111"/>
        <v xml:space="preserve"> iseries </v>
      </c>
      <c r="AX121" s="35" t="str">
        <f t="shared" si="112"/>
        <v xml:space="preserve"> livre CL </v>
      </c>
      <c r="AY121" s="35" t="str">
        <f t="shared" si="113"/>
        <v xml:space="preserve"> livre RPG </v>
      </c>
      <c r="AZ121" s="35" t="str">
        <f t="shared" si="114"/>
        <v xml:space="preserve"> LNEPPROAS</v>
      </c>
      <c r="BA121" s="35" t="str">
        <f t="shared" si="115"/>
        <v xml:space="preserve"> os 400 </v>
      </c>
      <c r="BB121" s="35" t="str">
        <f t="shared" si="116"/>
        <v xml:space="preserve"> os/400 </v>
      </c>
      <c r="BC121" s="35" t="str">
        <f t="shared" si="117"/>
        <v xml:space="preserve"> system i </v>
      </c>
      <c r="BD121" s="35" t="str">
        <f t="shared" si="118"/>
        <v xml:space="preserve"> systemi </v>
      </c>
      <c r="BE121" s="35" t="str">
        <f t="shared" si="119"/>
        <v xml:space="preserve">livre AS/400 </v>
      </c>
      <c r="BF121" s="35" t="str">
        <f t="shared" si="120"/>
        <v/>
      </c>
      <c r="BG121" s="35" t="str">
        <f t="shared" si="121"/>
        <v/>
      </c>
      <c r="BH121" s="35" t="str">
        <f t="shared" si="122"/>
        <v/>
      </c>
      <c r="BI121" s="35" t="str">
        <f t="shared" si="123"/>
        <v/>
      </c>
      <c r="BJ121" s="35" t="str">
        <f t="shared" si="124"/>
        <v/>
      </c>
      <c r="BK121" s="35" t="str">
        <f t="shared" si="125"/>
        <v/>
      </c>
      <c r="BL121" s="35" t="str">
        <f t="shared" si="126"/>
        <v/>
      </c>
      <c r="BM121" s="35" t="str">
        <f t="shared" si="127"/>
        <v/>
      </c>
      <c r="BN121" s="35" t="str">
        <f t="shared" si="128"/>
        <v/>
      </c>
      <c r="BO121" s="35" t="str">
        <f t="shared" si="129"/>
        <v/>
      </c>
      <c r="BP121" s="35" t="str">
        <f t="shared" si="130"/>
        <v/>
      </c>
      <c r="BQ121" s="35" t="str">
        <f t="shared" si="131"/>
        <v/>
      </c>
      <c r="BR121" s="35" t="str">
        <f t="shared" si="132"/>
        <v/>
      </c>
      <c r="BS121" s="35" t="str">
        <f t="shared" si="133"/>
        <v/>
      </c>
      <c r="BT121" s="35" t="str">
        <f t="shared" si="134"/>
        <v/>
      </c>
      <c r="BU121" s="40" t="str">
        <f t="shared" si="135"/>
        <v/>
      </c>
    </row>
    <row r="122" spans="1:77" ht="20.100000000000001" customHeight="1" x14ac:dyDescent="0.25">
      <c r="A122" s="52">
        <v>45231</v>
      </c>
      <c r="B122" s="35" t="s">
        <v>14499</v>
      </c>
      <c r="C122" s="33" t="s">
        <v>112</v>
      </c>
      <c r="D122" s="33">
        <v>20240120</v>
      </c>
      <c r="E122" s="35" t="s">
        <v>14500</v>
      </c>
      <c r="F122" s="35" t="str">
        <f t="shared" si="68"/>
        <v/>
      </c>
      <c r="G122" s="35" t="str">
        <f t="shared" si="69"/>
        <v>Vincent REMAZEILLES</v>
      </c>
      <c r="H122" s="35" t="str">
        <f t="shared" si="70"/>
        <v/>
      </c>
      <c r="I122" s="35" t="str">
        <f t="shared" si="71"/>
        <v>REMAZEILLES, Vincent</v>
      </c>
      <c r="J122" s="35" t="str">
        <f t="shared" si="72"/>
        <v/>
      </c>
      <c r="K122" s="35" t="str">
        <f t="shared" si="73"/>
        <v/>
      </c>
      <c r="L122" s="35" t="str">
        <f t="shared" si="74"/>
        <v/>
      </c>
      <c r="M122" s="35" t="str">
        <f t="shared" si="75"/>
        <v/>
      </c>
      <c r="N122" s="5" t="str">
        <f t="shared" si="76"/>
        <v>Edition du 1 February 2009</v>
      </c>
      <c r="O122" s="5" t="str">
        <f t="shared" si="77"/>
        <v>260 pages</v>
      </c>
      <c r="P122" s="35" t="str">
        <f t="shared" si="78"/>
        <v>Editions ENI</v>
      </c>
      <c r="Q122" s="6" t="str">
        <f t="shared" si="79"/>
        <v>fre</v>
      </c>
      <c r="R122" s="35" t="str">
        <f t="shared" si="80"/>
        <v>fre</v>
      </c>
      <c r="S122" s="35" t="str">
        <f t="shared" si="81"/>
        <v>fre</v>
      </c>
      <c r="T122" s="35" t="str">
        <f t="shared" si="82"/>
        <v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v>
      </c>
      <c r="U122" s="35">
        <f t="shared" si="83"/>
        <v>9782746048362</v>
      </c>
      <c r="V122" s="35" t="str">
        <f t="shared" si="84"/>
        <v>Version Numérique</v>
      </c>
      <c r="W122" s="35">
        <f t="shared" si="85"/>
        <v>9782746047143</v>
      </c>
      <c r="X122" s="35" t="str">
        <f t="shared" si="86"/>
        <v>Version Imprimée</v>
      </c>
      <c r="Y122" s="35" t="str">
        <f t="shared" si="87"/>
        <v>St-Herblain</v>
      </c>
      <c r="Z122" s="35" t="str">
        <f t="shared" si="88"/>
        <v>Editions ENI</v>
      </c>
      <c r="AA122" s="35">
        <f t="shared" si="89"/>
        <v>2009</v>
      </c>
      <c r="AB122" s="35" t="str">
        <f t="shared" si="90"/>
        <v>Bibliothèque Numérique ENI (Service en ligne)</v>
      </c>
      <c r="AC122" s="35" t="str">
        <f t="shared" si="91"/>
        <v>EPSILON</v>
      </c>
      <c r="AD122" s="35" t="str">
        <f t="shared" si="92"/>
        <v>texte</v>
      </c>
      <c r="AE122" s="35" t="str">
        <f t="shared" si="93"/>
        <v>txt</v>
      </c>
      <c r="AF122" s="35" t="str">
        <f t="shared" si="94"/>
        <v>rdacontent/fre</v>
      </c>
      <c r="AG122" s="35" t="str">
        <f t="shared" si="95"/>
        <v>informatique</v>
      </c>
      <c r="AH122" s="35" t="str">
        <f t="shared" si="96"/>
        <v>c</v>
      </c>
      <c r="AI122" s="35" t="str">
        <f t="shared" si="97"/>
        <v>rdamedia/fre</v>
      </c>
      <c r="AJ122" s="35" t="str">
        <f t="shared" si="98"/>
        <v>ressource en ligne</v>
      </c>
      <c r="AK122" s="35" t="str">
        <f t="shared" si="99"/>
        <v>cr</v>
      </c>
      <c r="AL122" s="35" t="str">
        <f t="shared" si="100"/>
        <v>rdacarrier/fre</v>
      </c>
      <c r="AM122" s="35" t="str">
        <f t="shared" si="101"/>
        <v>m\\\\\o\\d\\\\\\\\</v>
      </c>
      <c r="AN122" s="35" t="str">
        <f t="shared" si="102"/>
        <v>cr\cn\\\\uuaua</v>
      </c>
      <c r="AO122" s="35" t="str">
        <f t="shared" si="103"/>
        <v>Accès restreint aux membres</v>
      </c>
      <c r="AP122" s="35" t="str">
        <f t="shared" si="104"/>
        <v>Source de la note de description : Version imprimée</v>
      </c>
      <c r="AQ122" s="35" t="str">
        <f t="shared" si="105"/>
        <v/>
      </c>
      <c r="AR122" s="35" t="str">
        <f t="shared" si="106"/>
        <v>%SITE_CLIENT%/?library_guid=BF5F0E5F-F5F0-4CDE-942C-7E0CF047C59E</v>
      </c>
      <c r="AS122" s="35" t="str">
        <f t="shared" si="107"/>
        <v>Accès au travers du portail ENI</v>
      </c>
      <c r="AT122" s="35" t="str">
        <f t="shared" si="108"/>
        <v xml:space="preserve">  </v>
      </c>
      <c r="AU122" s="35" t="str">
        <f t="shared" si="109"/>
        <v xml:space="preserve"> access</v>
      </c>
      <c r="AV122" s="35" t="str">
        <f t="shared" si="110"/>
        <v xml:space="preserve"> commutateur </v>
      </c>
      <c r="AW122" s="35" t="str">
        <f t="shared" si="111"/>
        <v xml:space="preserve"> cryptographie </v>
      </c>
      <c r="AX122" s="35" t="str">
        <f t="shared" si="112"/>
        <v xml:space="preserve"> e</v>
      </c>
      <c r="AY122" s="35" t="str">
        <f t="shared" si="113"/>
        <v xml:space="preserve"> ebook </v>
      </c>
      <c r="AZ122" s="35" t="str">
        <f t="shared" si="114"/>
        <v xml:space="preserve"> livre numerique </v>
      </c>
      <c r="BA122" s="35" t="str">
        <f t="shared" si="115"/>
        <v xml:space="preserve"> livre numérique </v>
      </c>
      <c r="BB122" s="35" t="str">
        <f t="shared" si="116"/>
        <v xml:space="preserve"> livre sécurité </v>
      </c>
      <c r="BC122" s="35" t="str">
        <f t="shared" si="117"/>
        <v xml:space="preserve"> livres numeriques </v>
      </c>
      <c r="BD122" s="35" t="str">
        <f t="shared" si="118"/>
        <v xml:space="preserve"> livres numériques </v>
      </c>
      <c r="BE122" s="35" t="str">
        <f t="shared" si="119"/>
        <v xml:space="preserve"> LNEPSRCIS </v>
      </c>
      <c r="BF122" s="35" t="str">
        <f t="shared" si="120"/>
        <v xml:space="preserve"> LNEPSRCIS</v>
      </c>
      <c r="BG122" s="35" t="str">
        <f t="shared" si="121"/>
        <v xml:space="preserve"> routeur </v>
      </c>
      <c r="BH122" s="35" t="str">
        <f t="shared" si="122"/>
        <v xml:space="preserve"> ssl </v>
      </c>
      <c r="BI122" s="35" t="str">
        <f t="shared" si="123"/>
        <v xml:space="preserve"> switch  </v>
      </c>
      <c r="BJ122" s="35" t="str">
        <f t="shared" si="124"/>
        <v xml:space="preserve"> toip </v>
      </c>
      <c r="BK122" s="35" t="str">
        <f t="shared" si="125"/>
        <v xml:space="preserve"> vlan </v>
      </c>
      <c r="BL122" s="35" t="str">
        <f t="shared" si="126"/>
        <v xml:space="preserve"> vlans </v>
      </c>
      <c r="BM122" s="35" t="str">
        <f t="shared" si="127"/>
        <v xml:space="preserve"> vpn </v>
      </c>
      <c r="BN122" s="35" t="str">
        <f t="shared" si="128"/>
        <v xml:space="preserve"> vpn ssl </v>
      </c>
      <c r="BO122" s="35" t="str">
        <f t="shared" si="129"/>
        <v xml:space="preserve">book </v>
      </c>
      <c r="BP122" s="35" t="str">
        <f t="shared" si="130"/>
        <v xml:space="preserve">lists </v>
      </c>
      <c r="BQ122" s="35" t="str">
        <f t="shared" si="131"/>
        <v xml:space="preserve">livre cisco </v>
      </c>
      <c r="BR122" s="35" t="str">
        <f t="shared" si="132"/>
        <v/>
      </c>
      <c r="BS122" s="35" t="str">
        <f t="shared" si="133"/>
        <v/>
      </c>
      <c r="BT122" s="35" t="str">
        <f t="shared" si="134"/>
        <v/>
      </c>
      <c r="BU122" s="40" t="str">
        <f t="shared" si="135"/>
        <v/>
      </c>
    </row>
    <row r="123" spans="1:77" ht="20.100000000000001" customHeight="1" x14ac:dyDescent="0.25">
      <c r="A123" s="52">
        <v>45231</v>
      </c>
      <c r="B123" s="35" t="s">
        <v>14501</v>
      </c>
      <c r="C123" s="33" t="s">
        <v>112</v>
      </c>
      <c r="D123" s="33">
        <v>20240120</v>
      </c>
      <c r="E123" s="35" t="s">
        <v>14502</v>
      </c>
      <c r="F123" s="35" t="str">
        <f t="shared" si="68"/>
        <v>Mettre en oeuvre une solution d'intégration de données</v>
      </c>
      <c r="G123" s="35" t="str">
        <f t="shared" si="69"/>
        <v>Jean-Noël BARTHAS</v>
      </c>
      <c r="H123" s="35" t="str">
        <f t="shared" si="70"/>
        <v/>
      </c>
      <c r="I123" s="35" t="str">
        <f t="shared" si="71"/>
        <v>BARTHAS, Jean-Noël</v>
      </c>
      <c r="J123" s="35" t="str">
        <f t="shared" si="72"/>
        <v/>
      </c>
      <c r="K123" s="35" t="str">
        <f t="shared" si="73"/>
        <v/>
      </c>
      <c r="L123" s="35" t="str">
        <f t="shared" si="74"/>
        <v/>
      </c>
      <c r="M123" s="35" t="str">
        <f t="shared" si="75"/>
        <v/>
      </c>
      <c r="N123" s="5" t="str">
        <f t="shared" si="76"/>
        <v>Edition du 1 September 2011</v>
      </c>
      <c r="O123" s="5" t="str">
        <f t="shared" si="77"/>
        <v>426 pages</v>
      </c>
      <c r="P123" s="35" t="str">
        <f t="shared" si="78"/>
        <v>Editions ENI</v>
      </c>
      <c r="Q123" s="6" t="str">
        <f t="shared" si="79"/>
        <v>fre</v>
      </c>
      <c r="R123" s="35" t="str">
        <f t="shared" si="80"/>
        <v>fre</v>
      </c>
      <c r="S123" s="35" t="str">
        <f t="shared" si="81"/>
        <v>fre</v>
      </c>
      <c r="T123" s="35" t="str">
        <f t="shared" si="82"/>
        <v>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v>
      </c>
      <c r="U123" s="35">
        <f t="shared" si="83"/>
        <v>9782746069725</v>
      </c>
      <c r="V123" s="35" t="str">
        <f t="shared" si="84"/>
        <v>Version Numérique</v>
      </c>
      <c r="W123" s="35">
        <f t="shared" si="85"/>
        <v>9782746067875</v>
      </c>
      <c r="X123" s="35" t="str">
        <f t="shared" si="86"/>
        <v>Version Imprimée</v>
      </c>
      <c r="Y123" s="35" t="str">
        <f t="shared" si="87"/>
        <v>St-Herblain</v>
      </c>
      <c r="Z123" s="35" t="str">
        <f t="shared" si="88"/>
        <v>Editions ENI</v>
      </c>
      <c r="AA123" s="35">
        <f t="shared" si="89"/>
        <v>2011</v>
      </c>
      <c r="AB123" s="35" t="str">
        <f t="shared" si="90"/>
        <v>Bibliothèque Numérique ENI (Service en ligne)</v>
      </c>
      <c r="AC123" s="35" t="str">
        <f t="shared" si="91"/>
        <v>EPSILON</v>
      </c>
      <c r="AD123" s="35" t="str">
        <f t="shared" si="92"/>
        <v>texte</v>
      </c>
      <c r="AE123" s="35" t="str">
        <f t="shared" si="93"/>
        <v>txt</v>
      </c>
      <c r="AF123" s="35" t="str">
        <f t="shared" si="94"/>
        <v>rdacontent/fre</v>
      </c>
      <c r="AG123" s="35" t="str">
        <f t="shared" si="95"/>
        <v>informatique</v>
      </c>
      <c r="AH123" s="35" t="str">
        <f t="shared" si="96"/>
        <v>c</v>
      </c>
      <c r="AI123" s="35" t="str">
        <f t="shared" si="97"/>
        <v>rdamedia/fre</v>
      </c>
      <c r="AJ123" s="35" t="str">
        <f t="shared" si="98"/>
        <v>ressource en ligne</v>
      </c>
      <c r="AK123" s="35" t="str">
        <f t="shared" si="99"/>
        <v>cr</v>
      </c>
      <c r="AL123" s="35" t="str">
        <f t="shared" si="100"/>
        <v>rdacarrier/fre</v>
      </c>
      <c r="AM123" s="35" t="str">
        <f t="shared" si="101"/>
        <v>m\\\\\o\\d\\\\\\\\</v>
      </c>
      <c r="AN123" s="35" t="str">
        <f t="shared" si="102"/>
        <v>cr\cn\\\\uuaua</v>
      </c>
      <c r="AO123" s="35" t="str">
        <f t="shared" si="103"/>
        <v>Accès restreint aux membres</v>
      </c>
      <c r="AP123" s="35" t="str">
        <f t="shared" si="104"/>
        <v>Source de la note de description : Version imprimée</v>
      </c>
      <c r="AQ123" s="35" t="str">
        <f t="shared" si="105"/>
        <v/>
      </c>
      <c r="AR123" s="35" t="str">
        <f t="shared" si="106"/>
        <v>%SITE_CLIENT%/?library_guid=C2616D64-2CAE-426C-B26E-95303B8144FC</v>
      </c>
      <c r="AS123" s="35" t="str">
        <f t="shared" si="107"/>
        <v>Accès au travers du portail ENI</v>
      </c>
      <c r="AT123" s="35" t="str">
        <f t="shared" si="108"/>
        <v xml:space="preserve"> BI </v>
      </c>
      <c r="AU123" s="35" t="str">
        <f t="shared" si="109"/>
        <v xml:space="preserve"> datawarehouse </v>
      </c>
      <c r="AV123" s="35" t="str">
        <f t="shared" si="110"/>
        <v xml:space="preserve"> données </v>
      </c>
      <c r="AW123" s="35" t="str">
        <f t="shared" si="111"/>
        <v xml:space="preserve"> EAI </v>
      </c>
      <c r="AX123" s="35" t="str">
        <f t="shared" si="112"/>
        <v xml:space="preserve"> ETL </v>
      </c>
      <c r="AY123" s="35" t="str">
        <f t="shared" si="113"/>
        <v xml:space="preserve"> LNEPTAL</v>
      </c>
      <c r="AZ123" s="35" t="str">
        <f t="shared" si="114"/>
        <v xml:space="preserve"> middleware </v>
      </c>
      <c r="BA123" s="35" t="str">
        <f t="shared" si="115"/>
        <v xml:space="preserve"> open source </v>
      </c>
      <c r="BB123" s="35" t="str">
        <f t="shared" si="116"/>
        <v xml:space="preserve"> T.O.S. </v>
      </c>
      <c r="BC123" s="35" t="str">
        <f t="shared" si="117"/>
        <v xml:space="preserve">TOS </v>
      </c>
      <c r="BD123" s="35" t="str">
        <f t="shared" si="118"/>
        <v/>
      </c>
      <c r="BE123" s="35" t="str">
        <f t="shared" si="119"/>
        <v/>
      </c>
      <c r="BF123" s="35" t="str">
        <f t="shared" si="120"/>
        <v/>
      </c>
      <c r="BG123" s="35" t="str">
        <f t="shared" si="121"/>
        <v/>
      </c>
      <c r="BH123" s="35" t="str">
        <f t="shared" si="122"/>
        <v/>
      </c>
      <c r="BI123" s="35" t="str">
        <f t="shared" si="123"/>
        <v/>
      </c>
      <c r="BJ123" s="35" t="str">
        <f t="shared" si="124"/>
        <v/>
      </c>
      <c r="BK123" s="35" t="str">
        <f t="shared" si="125"/>
        <v/>
      </c>
      <c r="BL123" s="35" t="str">
        <f t="shared" si="126"/>
        <v/>
      </c>
      <c r="BM123" s="35" t="str">
        <f t="shared" si="127"/>
        <v/>
      </c>
      <c r="BN123" s="35" t="str">
        <f t="shared" si="128"/>
        <v/>
      </c>
      <c r="BO123" s="35" t="str">
        <f t="shared" si="129"/>
        <v/>
      </c>
      <c r="BP123" s="35" t="str">
        <f t="shared" si="130"/>
        <v/>
      </c>
      <c r="BQ123" s="35" t="str">
        <f t="shared" si="131"/>
        <v/>
      </c>
      <c r="BR123" s="35" t="str">
        <f t="shared" si="132"/>
        <v/>
      </c>
      <c r="BS123" s="35" t="str">
        <f t="shared" si="133"/>
        <v/>
      </c>
      <c r="BT123" s="35" t="str">
        <f t="shared" si="134"/>
        <v/>
      </c>
      <c r="BU123" s="40" t="str">
        <f t="shared" si="135"/>
        <v/>
      </c>
    </row>
    <row r="124" spans="1:77" ht="20.100000000000001" customHeight="1" x14ac:dyDescent="0.25">
      <c r="A124" s="52">
        <v>45231</v>
      </c>
      <c r="B124" s="35" t="s">
        <v>14503</v>
      </c>
      <c r="C124" s="33" t="s">
        <v>112</v>
      </c>
      <c r="D124" s="33">
        <v>20240120</v>
      </c>
      <c r="E124" s="35" t="s">
        <v>14504</v>
      </c>
      <c r="F124" s="35" t="str">
        <f t="shared" si="68"/>
        <v>Développez, déployez et administrez pour le Cloud Microsoft</v>
      </c>
      <c r="G124" s="35" t="str">
        <f t="shared" si="69"/>
        <v>Florent Santin</v>
      </c>
      <c r="H124" s="35" t="str">
        <f t="shared" si="70"/>
        <v/>
      </c>
      <c r="I124" s="35" t="str">
        <f t="shared" si="71"/>
        <v>Santin, Florent</v>
      </c>
      <c r="J124" s="35" t="str">
        <f t="shared" si="72"/>
        <v/>
      </c>
      <c r="K124" s="35" t="str">
        <f t="shared" si="73"/>
        <v/>
      </c>
      <c r="L124" s="35" t="str">
        <f t="shared" si="74"/>
        <v/>
      </c>
      <c r="M124" s="35" t="str">
        <f t="shared" si="75"/>
        <v/>
      </c>
      <c r="N124" s="5" t="str">
        <f t="shared" si="76"/>
        <v>Edition du 1 February 2012</v>
      </c>
      <c r="O124" s="5" t="str">
        <f t="shared" si="77"/>
        <v>328 pages</v>
      </c>
      <c r="P124" s="35" t="str">
        <f t="shared" si="78"/>
        <v>Editions ENI</v>
      </c>
      <c r="Q124" s="6" t="str">
        <f t="shared" si="79"/>
        <v>fre</v>
      </c>
      <c r="R124" s="35" t="str">
        <f t="shared" si="80"/>
        <v>fre</v>
      </c>
      <c r="S124" s="35" t="str">
        <f t="shared" si="81"/>
        <v>fre</v>
      </c>
      <c r="T124" s="35" t="str">
        <f t="shared" si="82"/>
        <v>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v>
      </c>
      <c r="U124" s="35">
        <f t="shared" si="83"/>
        <v>9782746072879</v>
      </c>
      <c r="V124" s="35" t="str">
        <f t="shared" si="84"/>
        <v>Version Numérique</v>
      </c>
      <c r="W124" s="35">
        <f t="shared" si="85"/>
        <v>9782746071681</v>
      </c>
      <c r="X124" s="35" t="str">
        <f t="shared" si="86"/>
        <v>Version Imprimée</v>
      </c>
      <c r="Y124" s="35" t="str">
        <f t="shared" si="87"/>
        <v>St-Herblain</v>
      </c>
      <c r="Z124" s="35" t="str">
        <f t="shared" si="88"/>
        <v>Editions ENI</v>
      </c>
      <c r="AA124" s="35">
        <f t="shared" si="89"/>
        <v>2012</v>
      </c>
      <c r="AB124" s="35" t="str">
        <f t="shared" si="90"/>
        <v>Bibliothèque Numérique ENI (Service en ligne)</v>
      </c>
      <c r="AC124" s="35" t="str">
        <f t="shared" si="91"/>
        <v>EPSILON</v>
      </c>
      <c r="AD124" s="35" t="str">
        <f t="shared" si="92"/>
        <v>texte</v>
      </c>
      <c r="AE124" s="35" t="str">
        <f t="shared" si="93"/>
        <v>txt</v>
      </c>
      <c r="AF124" s="35" t="str">
        <f t="shared" si="94"/>
        <v>rdacontent/fre</v>
      </c>
      <c r="AG124" s="35" t="str">
        <f t="shared" si="95"/>
        <v>informatique</v>
      </c>
      <c r="AH124" s="35" t="str">
        <f t="shared" si="96"/>
        <v>c</v>
      </c>
      <c r="AI124" s="35" t="str">
        <f t="shared" si="97"/>
        <v>rdamedia/fre</v>
      </c>
      <c r="AJ124" s="35" t="str">
        <f t="shared" si="98"/>
        <v>ressource en ligne</v>
      </c>
      <c r="AK124" s="35" t="str">
        <f t="shared" si="99"/>
        <v>cr</v>
      </c>
      <c r="AL124" s="35" t="str">
        <f t="shared" si="100"/>
        <v>rdacarrier/fre</v>
      </c>
      <c r="AM124" s="35" t="str">
        <f t="shared" si="101"/>
        <v>m\\\\\o\\d\\\\\\\\</v>
      </c>
      <c r="AN124" s="35" t="str">
        <f t="shared" si="102"/>
        <v>cr\cn\\\\uuaua</v>
      </c>
      <c r="AO124" s="35" t="str">
        <f t="shared" si="103"/>
        <v>Accès restreint aux membres</v>
      </c>
      <c r="AP124" s="35" t="str">
        <f t="shared" si="104"/>
        <v>Source de la note de description : Version imprimée</v>
      </c>
      <c r="AQ124" s="35" t="str">
        <f t="shared" si="105"/>
        <v/>
      </c>
      <c r="AR124" s="35" t="str">
        <f t="shared" si="106"/>
        <v>%SITE_CLIENT%/?library_guid=53C3408A-1E27-4FE8-8777-69DAA6735925</v>
      </c>
      <c r="AS124" s="35" t="str">
        <f t="shared" si="107"/>
        <v>Accès au travers du portail ENI</v>
      </c>
      <c r="AT124" s="35" t="str">
        <f t="shared" si="108"/>
        <v xml:space="preserve"> .NET </v>
      </c>
      <c r="AU124" s="35" t="str">
        <f t="shared" si="109"/>
        <v xml:space="preserve"> AppFabric </v>
      </c>
      <c r="AV124" s="35" t="str">
        <f t="shared" si="110"/>
        <v xml:space="preserve"> azur </v>
      </c>
      <c r="AW124" s="35" t="str">
        <f t="shared" si="111"/>
        <v xml:space="preserve"> cloud computing </v>
      </c>
      <c r="AX124" s="35" t="str">
        <f t="shared" si="112"/>
        <v xml:space="preserve"> LNEPWINAP</v>
      </c>
      <c r="AY124" s="35" t="str">
        <f t="shared" si="113"/>
        <v xml:space="preserve"> SQL Azure </v>
      </c>
      <c r="AZ124" s="35" t="str">
        <f t="shared" si="114"/>
        <v xml:space="preserve"> T</v>
      </c>
      <c r="BA124" s="35" t="str">
        <f t="shared" si="115"/>
        <v xml:space="preserve">microsoft </v>
      </c>
      <c r="BB124" s="35" t="str">
        <f t="shared" si="116"/>
        <v xml:space="preserve">SQL </v>
      </c>
      <c r="BC124" s="35" t="str">
        <f t="shared" si="117"/>
        <v/>
      </c>
      <c r="BD124" s="35" t="str">
        <f t="shared" si="118"/>
        <v/>
      </c>
      <c r="BE124" s="35" t="str">
        <f t="shared" si="119"/>
        <v/>
      </c>
      <c r="BF124" s="35" t="str">
        <f t="shared" si="120"/>
        <v/>
      </c>
      <c r="BG124" s="35" t="str">
        <f t="shared" si="121"/>
        <v/>
      </c>
      <c r="BH124" s="35" t="str">
        <f t="shared" si="122"/>
        <v/>
      </c>
      <c r="BI124" s="35" t="str">
        <f t="shared" si="123"/>
        <v/>
      </c>
      <c r="BJ124" s="35" t="str">
        <f t="shared" si="124"/>
        <v/>
      </c>
      <c r="BK124" s="35" t="str">
        <f t="shared" si="125"/>
        <v/>
      </c>
      <c r="BL124" s="35" t="str">
        <f t="shared" si="126"/>
        <v/>
      </c>
      <c r="BM124" s="35" t="str">
        <f t="shared" si="127"/>
        <v/>
      </c>
      <c r="BN124" s="35" t="str">
        <f t="shared" si="128"/>
        <v/>
      </c>
      <c r="BO124" s="35" t="str">
        <f t="shared" si="129"/>
        <v/>
      </c>
      <c r="BP124" s="35" t="str">
        <f t="shared" si="130"/>
        <v/>
      </c>
      <c r="BQ124" s="35" t="str">
        <f t="shared" si="131"/>
        <v/>
      </c>
      <c r="BR124" s="35" t="str">
        <f t="shared" si="132"/>
        <v/>
      </c>
      <c r="BS124" s="35" t="str">
        <f t="shared" si="133"/>
        <v/>
      </c>
      <c r="BT124" s="35" t="str">
        <f t="shared" si="134"/>
        <v/>
      </c>
      <c r="BU124" s="40" t="str">
        <f t="shared" si="135"/>
        <v/>
      </c>
    </row>
    <row r="125" spans="1:77" ht="20.100000000000001" customHeight="1" x14ac:dyDescent="0.25">
      <c r="A125" s="52">
        <v>45231</v>
      </c>
      <c r="B125" s="35" t="s">
        <v>14505</v>
      </c>
      <c r="C125" s="33" t="s">
        <v>112</v>
      </c>
      <c r="D125" s="33">
        <v>20240120</v>
      </c>
      <c r="E125" s="35" t="s">
        <v>14506</v>
      </c>
      <c r="F125" s="35" t="str">
        <f t="shared" si="68"/>
        <v>Messagerie collaborative d'entreprise Open source</v>
      </c>
      <c r="G125" s="35" t="str">
        <f t="shared" si="69"/>
        <v>Sébastien Déon</v>
      </c>
      <c r="H125" s="35" t="str">
        <f t="shared" si="70"/>
        <v/>
      </c>
      <c r="I125" s="35" t="str">
        <f t="shared" si="71"/>
        <v>Déon, Sébastien</v>
      </c>
      <c r="J125" s="35" t="str">
        <f t="shared" si="72"/>
        <v/>
      </c>
      <c r="K125" s="35" t="str">
        <f t="shared" si="73"/>
        <v/>
      </c>
      <c r="L125" s="35" t="str">
        <f t="shared" si="74"/>
        <v/>
      </c>
      <c r="M125" s="35" t="str">
        <f t="shared" si="75"/>
        <v/>
      </c>
      <c r="N125" s="5" t="str">
        <f t="shared" si="76"/>
        <v>Edition du 1 March 2009</v>
      </c>
      <c r="O125" s="5" t="str">
        <f t="shared" si="77"/>
        <v>385 pages</v>
      </c>
      <c r="P125" s="35" t="str">
        <f t="shared" si="78"/>
        <v>Editions ENI</v>
      </c>
      <c r="Q125" s="6" t="str">
        <f t="shared" si="79"/>
        <v>fre</v>
      </c>
      <c r="R125" s="35" t="str">
        <f t="shared" si="80"/>
        <v>fre</v>
      </c>
      <c r="S125" s="35" t="str">
        <f t="shared" si="81"/>
        <v>fre</v>
      </c>
      <c r="T125" s="35" t="str">
        <f t="shared" si="82"/>
        <v>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v>
      </c>
      <c r="U125" s="35">
        <f t="shared" si="83"/>
        <v>9782746048768</v>
      </c>
      <c r="V125" s="35" t="str">
        <f t="shared" si="84"/>
        <v>Version Numérique</v>
      </c>
      <c r="W125" s="35">
        <f t="shared" si="85"/>
        <v>9782746047686</v>
      </c>
      <c r="X125" s="35" t="str">
        <f t="shared" si="86"/>
        <v>Version Imprimée</v>
      </c>
      <c r="Y125" s="35" t="str">
        <f t="shared" si="87"/>
        <v>St-Herblain</v>
      </c>
      <c r="Z125" s="35" t="str">
        <f t="shared" si="88"/>
        <v>Editions ENI</v>
      </c>
      <c r="AA125" s="35">
        <f t="shared" si="89"/>
        <v>2009</v>
      </c>
      <c r="AB125" s="35" t="str">
        <f t="shared" si="90"/>
        <v>Bibliothèque Numérique ENI (Service en ligne)</v>
      </c>
      <c r="AC125" s="35" t="str">
        <f t="shared" si="91"/>
        <v>EPSILON</v>
      </c>
      <c r="AD125" s="35" t="str">
        <f t="shared" si="92"/>
        <v>texte</v>
      </c>
      <c r="AE125" s="35" t="str">
        <f t="shared" si="93"/>
        <v>txt</v>
      </c>
      <c r="AF125" s="35" t="str">
        <f t="shared" si="94"/>
        <v>rdacontent/fre</v>
      </c>
      <c r="AG125" s="35" t="str">
        <f t="shared" si="95"/>
        <v>informatique</v>
      </c>
      <c r="AH125" s="35" t="str">
        <f t="shared" si="96"/>
        <v>c</v>
      </c>
      <c r="AI125" s="35" t="str">
        <f t="shared" si="97"/>
        <v>rdamedia/fre</v>
      </c>
      <c r="AJ125" s="35" t="str">
        <f t="shared" si="98"/>
        <v>ressource en ligne</v>
      </c>
      <c r="AK125" s="35" t="str">
        <f t="shared" si="99"/>
        <v>cr</v>
      </c>
      <c r="AL125" s="35" t="str">
        <f t="shared" si="100"/>
        <v>rdacarrier/fre</v>
      </c>
      <c r="AM125" s="35" t="str">
        <f t="shared" si="101"/>
        <v>m\\\\\o\\d\\\\\\\\</v>
      </c>
      <c r="AN125" s="35" t="str">
        <f t="shared" si="102"/>
        <v>cr\cn\\\\uuaua</v>
      </c>
      <c r="AO125" s="35" t="str">
        <f t="shared" si="103"/>
        <v>Accès restreint aux membres</v>
      </c>
      <c r="AP125" s="35" t="str">
        <f t="shared" si="104"/>
        <v>Source de la note de description : Version imprimée</v>
      </c>
      <c r="AQ125" s="35" t="str">
        <f t="shared" si="105"/>
        <v/>
      </c>
      <c r="AR125" s="35" t="str">
        <f t="shared" si="106"/>
        <v>%SITE_CLIENT%/?library_guid=9055BEF3-E65B-4083-9783-EEE5CB83359A</v>
      </c>
      <c r="AS125" s="35" t="str">
        <f t="shared" si="107"/>
        <v>Accès au travers du portail ENI</v>
      </c>
      <c r="AT125" s="35" t="str">
        <f t="shared" si="108"/>
        <v xml:space="preserve"> funambol </v>
      </c>
      <c r="AU125" s="35" t="str">
        <f t="shared" si="109"/>
        <v xml:space="preserve"> LNEPZIM</v>
      </c>
      <c r="AV125" s="35" t="str">
        <f t="shared" si="110"/>
        <v xml:space="preserve"> messagerie </v>
      </c>
      <c r="AW125" s="35" t="str">
        <f t="shared" si="111"/>
        <v xml:space="preserve"> zimlet </v>
      </c>
      <c r="AX125" s="35" t="str">
        <f t="shared" si="112"/>
        <v xml:space="preserve"> zymbra </v>
      </c>
      <c r="AY125" s="35" t="str">
        <f t="shared" si="113"/>
        <v xml:space="preserve">livre zimbra </v>
      </c>
      <c r="AZ125" s="35" t="str">
        <f t="shared" si="114"/>
        <v/>
      </c>
      <c r="BA125" s="35" t="str">
        <f t="shared" si="115"/>
        <v/>
      </c>
      <c r="BB125" s="35" t="str">
        <f t="shared" si="116"/>
        <v/>
      </c>
      <c r="BC125" s="35" t="str">
        <f t="shared" si="117"/>
        <v/>
      </c>
      <c r="BD125" s="35" t="str">
        <f t="shared" si="118"/>
        <v/>
      </c>
      <c r="BE125" s="35" t="str">
        <f t="shared" si="119"/>
        <v/>
      </c>
      <c r="BF125" s="35" t="str">
        <f t="shared" si="120"/>
        <v/>
      </c>
      <c r="BG125" s="35" t="str">
        <f t="shared" si="121"/>
        <v/>
      </c>
      <c r="BH125" s="35" t="str">
        <f t="shared" si="122"/>
        <v/>
      </c>
      <c r="BI125" s="35" t="str">
        <f t="shared" si="123"/>
        <v/>
      </c>
      <c r="BJ125" s="35" t="str">
        <f t="shared" si="124"/>
        <v/>
      </c>
      <c r="BK125" s="35" t="str">
        <f t="shared" si="125"/>
        <v/>
      </c>
      <c r="BL125" s="35" t="str">
        <f t="shared" si="126"/>
        <v/>
      </c>
      <c r="BM125" s="35" t="str">
        <f t="shared" si="127"/>
        <v/>
      </c>
      <c r="BN125" s="35" t="str">
        <f t="shared" si="128"/>
        <v/>
      </c>
      <c r="BO125" s="35" t="str">
        <f t="shared" si="129"/>
        <v/>
      </c>
      <c r="BP125" s="35" t="str">
        <f t="shared" si="130"/>
        <v/>
      </c>
      <c r="BQ125" s="35" t="str">
        <f t="shared" si="131"/>
        <v/>
      </c>
      <c r="BR125" s="35" t="str">
        <f t="shared" si="132"/>
        <v/>
      </c>
      <c r="BS125" s="35" t="str">
        <f t="shared" si="133"/>
        <v/>
      </c>
      <c r="BT125" s="35" t="str">
        <f t="shared" si="134"/>
        <v/>
      </c>
      <c r="BU125" s="40" t="str">
        <f t="shared" si="135"/>
        <v/>
      </c>
    </row>
    <row r="126" spans="1:77" ht="20.100000000000001" customHeight="1" x14ac:dyDescent="0.25">
      <c r="A126" s="52">
        <v>45231</v>
      </c>
      <c r="B126" s="35" t="s">
        <v>14507</v>
      </c>
      <c r="C126" s="33" t="s">
        <v>112</v>
      </c>
      <c r="D126" s="33">
        <v>20240120</v>
      </c>
      <c r="E126" s="35" t="s">
        <v>14508</v>
      </c>
      <c r="F126" s="35" t="str">
        <f t="shared" si="68"/>
        <v>Utilisation et évolution des services web pour l'entreprise</v>
      </c>
      <c r="G126" s="35" t="str">
        <f t="shared" si="69"/>
        <v>Rémy VENTURI</v>
      </c>
      <c r="H126" s="35" t="str">
        <f t="shared" si="70"/>
        <v/>
      </c>
      <c r="I126" s="35" t="str">
        <f t="shared" si="71"/>
        <v>VENTURI, Rémy</v>
      </c>
      <c r="J126" s="35" t="str">
        <f t="shared" si="72"/>
        <v/>
      </c>
      <c r="K126" s="35" t="str">
        <f t="shared" si="73"/>
        <v/>
      </c>
      <c r="L126" s="35" t="str">
        <f t="shared" si="74"/>
        <v/>
      </c>
      <c r="M126" s="35" t="str">
        <f t="shared" si="75"/>
        <v/>
      </c>
      <c r="N126" s="5" t="str">
        <f t="shared" si="76"/>
        <v>Edition du 1 October 2012</v>
      </c>
      <c r="O126" s="5" t="str">
        <f t="shared" si="77"/>
        <v>264 pages</v>
      </c>
      <c r="P126" s="35" t="str">
        <f t="shared" si="78"/>
        <v>Editions ENI</v>
      </c>
      <c r="Q126" s="6" t="str">
        <f t="shared" si="79"/>
        <v>fre</v>
      </c>
      <c r="R126" s="35" t="str">
        <f t="shared" si="80"/>
        <v>fre</v>
      </c>
      <c r="S126" s="35" t="str">
        <f t="shared" si="81"/>
        <v>fre</v>
      </c>
      <c r="T126" s="35" t="str">
        <f t="shared" si="82"/>
        <v>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v>
      </c>
      <c r="U126" s="35">
        <f t="shared" si="83"/>
        <v>9782746076846</v>
      </c>
      <c r="V126" s="35" t="str">
        <f t="shared" si="84"/>
        <v>Version Numérique</v>
      </c>
      <c r="W126" s="35">
        <f t="shared" si="85"/>
        <v>9782746076471</v>
      </c>
      <c r="X126" s="35" t="str">
        <f t="shared" si="86"/>
        <v>Version Imprimée</v>
      </c>
      <c r="Y126" s="35" t="str">
        <f t="shared" si="87"/>
        <v>St-Herblain</v>
      </c>
      <c r="Z126" s="35" t="str">
        <f t="shared" si="88"/>
        <v>Editions ENI</v>
      </c>
      <c r="AA126" s="35">
        <f t="shared" si="89"/>
        <v>2012</v>
      </c>
      <c r="AB126" s="35" t="str">
        <f t="shared" si="90"/>
        <v>Bibliothèque Numérique ENI (Service en ligne)</v>
      </c>
      <c r="AC126" s="35" t="str">
        <f t="shared" si="91"/>
        <v>MARKETING BOOK</v>
      </c>
      <c r="AD126" s="35" t="str">
        <f t="shared" si="92"/>
        <v>texte</v>
      </c>
      <c r="AE126" s="35" t="str">
        <f t="shared" si="93"/>
        <v>txt</v>
      </c>
      <c r="AF126" s="35" t="str">
        <f t="shared" si="94"/>
        <v>rdacontent/fre</v>
      </c>
      <c r="AG126" s="35" t="str">
        <f t="shared" si="95"/>
        <v>informatique</v>
      </c>
      <c r="AH126" s="35" t="str">
        <f t="shared" si="96"/>
        <v>c</v>
      </c>
      <c r="AI126" s="35" t="str">
        <f t="shared" si="97"/>
        <v>rdamedia/fre</v>
      </c>
      <c r="AJ126" s="35" t="str">
        <f t="shared" si="98"/>
        <v>ressource en ligne</v>
      </c>
      <c r="AK126" s="35" t="str">
        <f t="shared" si="99"/>
        <v>cr</v>
      </c>
      <c r="AL126" s="35" t="str">
        <f t="shared" si="100"/>
        <v>rdacarrier/fre</v>
      </c>
      <c r="AM126" s="35" t="str">
        <f t="shared" si="101"/>
        <v>m\\\\\o\\d\\\\\\\\</v>
      </c>
      <c r="AN126" s="35" t="str">
        <f t="shared" si="102"/>
        <v>cr\cn\\\\uuaua</v>
      </c>
      <c r="AO126" s="35" t="str">
        <f t="shared" si="103"/>
        <v>Accès restreint aux membres</v>
      </c>
      <c r="AP126" s="35" t="str">
        <f t="shared" si="104"/>
        <v>Source de la note de description : Version imprimée</v>
      </c>
      <c r="AQ126" s="35" t="str">
        <f t="shared" si="105"/>
        <v/>
      </c>
      <c r="AR126" s="35" t="str">
        <f t="shared" si="106"/>
        <v>%SITE_CLIENT%/?library_guid=734639F7-2A3A-4C43-AA1D-BD1DFA118B70</v>
      </c>
      <c r="AS126" s="35" t="str">
        <f t="shared" si="107"/>
        <v>Accès au travers du portail ENI</v>
      </c>
      <c r="AT126" s="35" t="str">
        <f t="shared" si="108"/>
        <v xml:space="preserve"> agrégateurs </v>
      </c>
      <c r="AU126" s="35" t="str">
        <f t="shared" si="109"/>
        <v xml:space="preserve"> blog </v>
      </c>
      <c r="AV126" s="35" t="str">
        <f t="shared" si="110"/>
        <v xml:space="preserve"> géolocalisation </v>
      </c>
      <c r="AW126" s="35" t="str">
        <f t="shared" si="111"/>
        <v xml:space="preserve"> LNMB2.0W</v>
      </c>
      <c r="AX126" s="35" t="str">
        <f t="shared" si="112"/>
        <v xml:space="preserve"> réalité augmentée </v>
      </c>
      <c r="AY126" s="35" t="str">
        <f t="shared" si="113"/>
        <v xml:space="preserve"> réseaux sociaux </v>
      </c>
      <c r="AZ126" s="35" t="str">
        <f t="shared" si="114"/>
        <v xml:space="preserve"> sémantique </v>
      </c>
      <c r="BA126" s="35" t="str">
        <f t="shared" si="115"/>
        <v xml:space="preserve"> web 4.0 </v>
      </c>
      <c r="BB126" s="35" t="str">
        <f t="shared" si="116"/>
        <v xml:space="preserve"> widget </v>
      </c>
      <c r="BC126" s="35" t="str">
        <f t="shared" si="117"/>
        <v xml:space="preserve">Web 3.0 </v>
      </c>
      <c r="BD126" s="35" t="str">
        <f t="shared" si="118"/>
        <v/>
      </c>
      <c r="BE126" s="35" t="str">
        <f t="shared" si="119"/>
        <v/>
      </c>
      <c r="BF126" s="35" t="str">
        <f t="shared" si="120"/>
        <v/>
      </c>
      <c r="BG126" s="35" t="str">
        <f t="shared" si="121"/>
        <v/>
      </c>
      <c r="BH126" s="35" t="str">
        <f t="shared" si="122"/>
        <v/>
      </c>
      <c r="BI126" s="35" t="str">
        <f t="shared" si="123"/>
        <v/>
      </c>
      <c r="BJ126" s="35" t="str">
        <f t="shared" si="124"/>
        <v/>
      </c>
      <c r="BK126" s="35" t="str">
        <f t="shared" si="125"/>
        <v/>
      </c>
      <c r="BL126" s="35" t="str">
        <f t="shared" si="126"/>
        <v/>
      </c>
      <c r="BM126" s="35" t="str">
        <f t="shared" si="127"/>
        <v/>
      </c>
      <c r="BN126" s="35" t="str">
        <f t="shared" si="128"/>
        <v/>
      </c>
      <c r="BO126" s="35" t="str">
        <f t="shared" si="129"/>
        <v/>
      </c>
      <c r="BP126" s="35" t="str">
        <f t="shared" si="130"/>
        <v/>
      </c>
      <c r="BQ126" s="35" t="str">
        <f t="shared" si="131"/>
        <v/>
      </c>
      <c r="BR126" s="35" t="str">
        <f t="shared" si="132"/>
        <v/>
      </c>
      <c r="BS126" s="35" t="str">
        <f t="shared" si="133"/>
        <v/>
      </c>
      <c r="BT126" s="35" t="str">
        <f t="shared" si="134"/>
        <v/>
      </c>
      <c r="BU126" s="40" t="str">
        <f t="shared" si="135"/>
        <v/>
      </c>
    </row>
    <row r="127" spans="1:77" ht="20.100000000000001" customHeight="1" x14ac:dyDescent="0.25">
      <c r="A127" s="52">
        <v>45231</v>
      </c>
      <c r="B127" s="35" t="s">
        <v>14509</v>
      </c>
      <c r="C127" s="33" t="s">
        <v>112</v>
      </c>
      <c r="D127" s="33">
        <v>20240120</v>
      </c>
      <c r="E127" s="35" t="s">
        <v>14510</v>
      </c>
      <c r="F127" s="35" t="str">
        <f t="shared" si="68"/>
        <v>Image, notoriété, conquête, fidélisation : boostez votre webmarketing par le contenu</v>
      </c>
      <c r="G127" s="35" t="str">
        <f t="shared" si="69"/>
        <v>Michel FANTIN</v>
      </c>
      <c r="H127" s="35" t="str">
        <f t="shared" si="70"/>
        <v/>
      </c>
      <c r="I127" s="35" t="str">
        <f t="shared" si="71"/>
        <v>FANTIN, Michel</v>
      </c>
      <c r="J127" s="35" t="str">
        <f t="shared" si="72"/>
        <v/>
      </c>
      <c r="K127" s="35" t="str">
        <f t="shared" si="73"/>
        <v/>
      </c>
      <c r="L127" s="35" t="str">
        <f t="shared" si="74"/>
        <v/>
      </c>
      <c r="M127" s="35" t="str">
        <f t="shared" si="75"/>
        <v/>
      </c>
      <c r="N127" s="5" t="str">
        <f t="shared" si="76"/>
        <v>Edition du 1 October 2013</v>
      </c>
      <c r="O127" s="5" t="str">
        <f t="shared" si="77"/>
        <v>266 pages</v>
      </c>
      <c r="P127" s="35" t="str">
        <f t="shared" si="78"/>
        <v>Editions ENI</v>
      </c>
      <c r="Q127" s="6" t="str">
        <f t="shared" si="79"/>
        <v>fre</v>
      </c>
      <c r="R127" s="35" t="str">
        <f t="shared" si="80"/>
        <v>fre</v>
      </c>
      <c r="S127" s="35" t="str">
        <f t="shared" si="81"/>
        <v>fre</v>
      </c>
      <c r="T127" s="35" t="str">
        <f t="shared" si="82"/>
        <v>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v>
      </c>
      <c r="U127" s="35">
        <f t="shared" si="83"/>
        <v>9782746084803</v>
      </c>
      <c r="V127" s="35" t="str">
        <f t="shared" si="84"/>
        <v>Version Numérique</v>
      </c>
      <c r="W127" s="35">
        <f t="shared" si="85"/>
        <v>9782746083813</v>
      </c>
      <c r="X127" s="35" t="str">
        <f t="shared" si="86"/>
        <v>Version Imprimée</v>
      </c>
      <c r="Y127" s="35" t="str">
        <f t="shared" si="87"/>
        <v>St-Herblain</v>
      </c>
      <c r="Z127" s="35" t="str">
        <f t="shared" si="88"/>
        <v>Editions ENI</v>
      </c>
      <c r="AA127" s="35">
        <f t="shared" si="89"/>
        <v>2013</v>
      </c>
      <c r="AB127" s="35" t="str">
        <f t="shared" si="90"/>
        <v>Bibliothèque Numérique ENI (Service en ligne)</v>
      </c>
      <c r="AC127" s="35" t="str">
        <f t="shared" si="91"/>
        <v>MARKETING BOOK</v>
      </c>
      <c r="AD127" s="35" t="str">
        <f t="shared" si="92"/>
        <v>texte</v>
      </c>
      <c r="AE127" s="35" t="str">
        <f t="shared" si="93"/>
        <v>txt</v>
      </c>
      <c r="AF127" s="35" t="str">
        <f t="shared" si="94"/>
        <v>rdacontent/fre</v>
      </c>
      <c r="AG127" s="35" t="str">
        <f t="shared" si="95"/>
        <v>informatique</v>
      </c>
      <c r="AH127" s="35" t="str">
        <f t="shared" si="96"/>
        <v>c</v>
      </c>
      <c r="AI127" s="35" t="str">
        <f t="shared" si="97"/>
        <v>rdamedia/fre</v>
      </c>
      <c r="AJ127" s="35" t="str">
        <f t="shared" si="98"/>
        <v>ressource en ligne</v>
      </c>
      <c r="AK127" s="35" t="str">
        <f t="shared" si="99"/>
        <v>cr</v>
      </c>
      <c r="AL127" s="35" t="str">
        <f t="shared" si="100"/>
        <v>rdacarrier/fre</v>
      </c>
      <c r="AM127" s="35" t="str">
        <f t="shared" si="101"/>
        <v>m\\\\\o\\d\\\\\\\\</v>
      </c>
      <c r="AN127" s="35" t="str">
        <f t="shared" si="102"/>
        <v>cr\cn\\\\uuaua</v>
      </c>
      <c r="AO127" s="35" t="str">
        <f t="shared" si="103"/>
        <v>Accès restreint aux membres</v>
      </c>
      <c r="AP127" s="35" t="str">
        <f t="shared" si="104"/>
        <v>Source de la note de description : Version imprimée</v>
      </c>
      <c r="AQ127" s="35" t="str">
        <f t="shared" si="105"/>
        <v/>
      </c>
      <c r="AR127" s="35" t="str">
        <f t="shared" si="106"/>
        <v>%SITE_CLIENT%/?library_guid=0F0BB03A-9E88-4E61-8394-1B9315F118FC</v>
      </c>
      <c r="AS127" s="35" t="str">
        <f t="shared" si="107"/>
        <v>Accès au travers du portail ENI</v>
      </c>
      <c r="AT127" s="35" t="str">
        <f t="shared" si="108"/>
        <v xml:space="preserve"> brand content </v>
      </c>
      <c r="AU127" s="35" t="str">
        <f t="shared" si="109"/>
        <v xml:space="preserve"> buzz </v>
      </c>
      <c r="AV127" s="35" t="str">
        <f t="shared" si="110"/>
        <v xml:space="preserve"> contenu </v>
      </c>
      <c r="AW127" s="35" t="str">
        <f t="shared" si="111"/>
        <v xml:space="preserve"> fidélisation </v>
      </c>
      <c r="AX127" s="35" t="str">
        <f t="shared" si="112"/>
        <v xml:space="preserve"> lead </v>
      </c>
      <c r="AY127" s="35" t="str">
        <f t="shared" si="113"/>
        <v xml:space="preserve"> LNMBCM</v>
      </c>
      <c r="AZ127" s="35" t="str">
        <f t="shared" si="114"/>
        <v xml:space="preserve"> notoriété </v>
      </c>
      <c r="BA127" s="35" t="str">
        <f t="shared" si="115"/>
        <v xml:space="preserve"> réseaux sociaux </v>
      </c>
      <c r="BB127" s="35" t="str">
        <f t="shared" si="116"/>
        <v xml:space="preserve"> sea </v>
      </c>
      <c r="BC127" s="35" t="str">
        <f t="shared" si="117"/>
        <v xml:space="preserve"> seo </v>
      </c>
      <c r="BD127" s="35" t="str">
        <f t="shared" si="118"/>
        <v xml:space="preserve"> video marketing </v>
      </c>
      <c r="BE127" s="35" t="str">
        <f t="shared" si="119"/>
        <v xml:space="preserve"> webmarketing </v>
      </c>
      <c r="BF127" s="35" t="str">
        <f t="shared" si="120"/>
        <v xml:space="preserve"> webtv </v>
      </c>
      <c r="BG127" s="35" t="str">
        <f t="shared" si="121"/>
        <v xml:space="preserve">web marketing </v>
      </c>
      <c r="BH127" s="35" t="str">
        <f t="shared" si="122"/>
        <v/>
      </c>
      <c r="BI127" s="35" t="str">
        <f t="shared" si="123"/>
        <v/>
      </c>
      <c r="BJ127" s="35" t="str">
        <f t="shared" si="124"/>
        <v/>
      </c>
      <c r="BK127" s="35" t="str">
        <f t="shared" si="125"/>
        <v/>
      </c>
      <c r="BL127" s="35" t="str">
        <f t="shared" si="126"/>
        <v/>
      </c>
      <c r="BM127" s="35" t="str">
        <f t="shared" si="127"/>
        <v/>
      </c>
      <c r="BN127" s="35" t="str">
        <f t="shared" si="128"/>
        <v/>
      </c>
      <c r="BO127" s="35" t="str">
        <f t="shared" si="129"/>
        <v/>
      </c>
      <c r="BP127" s="35" t="str">
        <f t="shared" si="130"/>
        <v/>
      </c>
      <c r="BQ127" s="35" t="str">
        <f t="shared" si="131"/>
        <v/>
      </c>
      <c r="BR127" s="35" t="str">
        <f t="shared" si="132"/>
        <v/>
      </c>
      <c r="BS127" s="35" t="str">
        <f t="shared" si="133"/>
        <v/>
      </c>
      <c r="BT127" s="35" t="str">
        <f t="shared" si="134"/>
        <v/>
      </c>
      <c r="BU127" s="40" t="str">
        <f t="shared" si="135"/>
        <v/>
      </c>
    </row>
    <row r="128" spans="1:77" ht="20.100000000000001" customHeight="1" x14ac:dyDescent="0.25">
      <c r="A128" s="52">
        <v>45231</v>
      </c>
      <c r="B128" s="35" t="s">
        <v>14511</v>
      </c>
      <c r="C128" s="33" t="s">
        <v>112</v>
      </c>
      <c r="D128" s="33">
        <v>20240120</v>
      </c>
      <c r="E128" s="35" t="s">
        <v>14512</v>
      </c>
      <c r="F128" s="35" t="str">
        <f t="shared" si="68"/>
        <v>Optimisez votre ROI</v>
      </c>
      <c r="G128" s="35" t="str">
        <f t="shared" si="69"/>
        <v>Romain RISSOAN</v>
      </c>
      <c r="H128" s="35" t="str">
        <f t="shared" si="70"/>
        <v/>
      </c>
      <c r="I128" s="35" t="str">
        <f t="shared" si="71"/>
        <v>RISSOAN, Romain</v>
      </c>
      <c r="J128" s="35" t="str">
        <f t="shared" si="72"/>
        <v/>
      </c>
      <c r="K128" s="35" t="str">
        <f t="shared" si="73"/>
        <v/>
      </c>
      <c r="L128" s="35" t="str">
        <f t="shared" si="74"/>
        <v/>
      </c>
      <c r="M128" s="35" t="str">
        <f t="shared" si="75"/>
        <v/>
      </c>
      <c r="N128" s="5" t="str">
        <f t="shared" si="76"/>
        <v>Edition du 1 November 2012</v>
      </c>
      <c r="O128" s="5" t="str">
        <f t="shared" si="77"/>
        <v>293 pages</v>
      </c>
      <c r="P128" s="35" t="str">
        <f t="shared" si="78"/>
        <v>Editions ENI</v>
      </c>
      <c r="Q128" s="6" t="str">
        <f t="shared" si="79"/>
        <v>fre</v>
      </c>
      <c r="R128" s="35" t="str">
        <f t="shared" si="80"/>
        <v>fre</v>
      </c>
      <c r="S128" s="35" t="str">
        <f t="shared" si="81"/>
        <v>fre</v>
      </c>
      <c r="T128" s="35" t="str">
        <f t="shared" si="82"/>
        <v>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v>
      </c>
      <c r="U128" s="35">
        <f t="shared" si="83"/>
        <v>9782746077485</v>
      </c>
      <c r="V128" s="35" t="str">
        <f t="shared" si="84"/>
        <v>Version Numérique</v>
      </c>
      <c r="W128" s="35">
        <f t="shared" si="85"/>
        <v>9782746077362</v>
      </c>
      <c r="X128" s="35" t="str">
        <f t="shared" si="86"/>
        <v>Version Imprimée</v>
      </c>
      <c r="Y128" s="35" t="str">
        <f t="shared" si="87"/>
        <v>St-Herblain</v>
      </c>
      <c r="Z128" s="35" t="str">
        <f t="shared" si="88"/>
        <v>Editions ENI</v>
      </c>
      <c r="AA128" s="35">
        <f t="shared" si="89"/>
        <v>2012</v>
      </c>
      <c r="AB128" s="35" t="str">
        <f t="shared" si="90"/>
        <v>Bibliothèque Numérique ENI (Service en ligne)</v>
      </c>
      <c r="AC128" s="35" t="str">
        <f t="shared" si="91"/>
        <v>MARKETING BOOK</v>
      </c>
      <c r="AD128" s="35" t="str">
        <f t="shared" si="92"/>
        <v>texte</v>
      </c>
      <c r="AE128" s="35" t="str">
        <f t="shared" si="93"/>
        <v>txt</v>
      </c>
      <c r="AF128" s="35" t="str">
        <f t="shared" si="94"/>
        <v>rdacontent/fre</v>
      </c>
      <c r="AG128" s="35" t="str">
        <f t="shared" si="95"/>
        <v>informatique</v>
      </c>
      <c r="AH128" s="35" t="str">
        <f t="shared" si="96"/>
        <v>c</v>
      </c>
      <c r="AI128" s="35" t="str">
        <f t="shared" si="97"/>
        <v>rdamedia/fre</v>
      </c>
      <c r="AJ128" s="35" t="str">
        <f t="shared" si="98"/>
        <v>ressource en ligne</v>
      </c>
      <c r="AK128" s="35" t="str">
        <f t="shared" si="99"/>
        <v>cr</v>
      </c>
      <c r="AL128" s="35" t="str">
        <f t="shared" si="100"/>
        <v>rdacarrier/fre</v>
      </c>
      <c r="AM128" s="35" t="str">
        <f t="shared" si="101"/>
        <v>m\\\\\o\\d\\\\\\\\</v>
      </c>
      <c r="AN128" s="35" t="str">
        <f t="shared" si="102"/>
        <v>cr\cn\\\\uuaua</v>
      </c>
      <c r="AO128" s="35" t="str">
        <f t="shared" si="103"/>
        <v>Accès restreint aux membres</v>
      </c>
      <c r="AP128" s="35" t="str">
        <f t="shared" si="104"/>
        <v>Source de la note de description : Version imprimée</v>
      </c>
      <c r="AQ128" s="35" t="str">
        <f t="shared" si="105"/>
        <v/>
      </c>
      <c r="AR128" s="35" t="str">
        <f t="shared" si="106"/>
        <v>%SITE_CLIENT%/?library_guid=08716ED2-D627-4E03-8BFA-5D9D615B2A02</v>
      </c>
      <c r="AS128" s="35" t="str">
        <f t="shared" si="107"/>
        <v>Accès au travers du portail ENI</v>
      </c>
      <c r="AT128" s="35" t="str">
        <f t="shared" si="108"/>
        <v xml:space="preserve"> e</v>
      </c>
      <c r="AU128" s="35" t="str">
        <f t="shared" si="109"/>
        <v xml:space="preserve"> Facebook </v>
      </c>
      <c r="AV128" s="35" t="str">
        <f t="shared" si="110"/>
        <v xml:space="preserve"> Google+ </v>
      </c>
      <c r="AW128" s="35" t="str">
        <f t="shared" si="111"/>
        <v xml:space="preserve"> klout </v>
      </c>
      <c r="AX128" s="35" t="str">
        <f t="shared" si="112"/>
        <v xml:space="preserve"> LNMBORES</v>
      </c>
      <c r="AY128" s="35" t="str">
        <f t="shared" si="113"/>
        <v xml:space="preserve"> media social </v>
      </c>
      <c r="AZ128" s="35" t="str">
        <f t="shared" si="114"/>
        <v xml:space="preserve"> média social </v>
      </c>
      <c r="BA128" s="35" t="str">
        <f t="shared" si="115"/>
        <v xml:space="preserve"> medias sociaux </v>
      </c>
      <c r="BB128" s="35" t="str">
        <f t="shared" si="116"/>
        <v xml:space="preserve"> médias sociaux </v>
      </c>
      <c r="BC128" s="35" t="str">
        <f t="shared" si="117"/>
        <v xml:space="preserve"> personal branding </v>
      </c>
      <c r="BD128" s="35" t="str">
        <f t="shared" si="118"/>
        <v xml:space="preserve"> smo </v>
      </c>
      <c r="BE128" s="35" t="str">
        <f t="shared" si="119"/>
        <v xml:space="preserve"> social CRM </v>
      </c>
      <c r="BF128" s="35" t="str">
        <f t="shared" si="120"/>
        <v xml:space="preserve"> social management </v>
      </c>
      <c r="BG128" s="35" t="str">
        <f t="shared" si="121"/>
        <v xml:space="preserve"> social media </v>
      </c>
      <c r="BH128" s="35" t="str">
        <f t="shared" si="122"/>
        <v xml:space="preserve"> social media </v>
      </c>
      <c r="BI128" s="35" t="str">
        <f t="shared" si="123"/>
        <v xml:space="preserve"> LinkedIn </v>
      </c>
      <c r="BJ128" s="35" t="str">
        <f t="shared" si="124"/>
        <v xml:space="preserve"> Pinterest </v>
      </c>
      <c r="BK128" s="35" t="str">
        <f t="shared" si="125"/>
        <v xml:space="preserve"> Viadeo </v>
      </c>
      <c r="BL128" s="35" t="str">
        <f t="shared" si="126"/>
        <v xml:space="preserve">Foursquare </v>
      </c>
      <c r="BM128" s="35" t="str">
        <f t="shared" si="127"/>
        <v xml:space="preserve">réputation </v>
      </c>
      <c r="BN128" s="35" t="str">
        <f t="shared" si="128"/>
        <v xml:space="preserve">Twitter </v>
      </c>
      <c r="BO128" s="35" t="str">
        <f t="shared" si="129"/>
        <v/>
      </c>
      <c r="BP128" s="35" t="str">
        <f t="shared" si="130"/>
        <v/>
      </c>
      <c r="BQ128" s="35" t="str">
        <f t="shared" si="131"/>
        <v/>
      </c>
      <c r="BR128" s="35" t="str">
        <f t="shared" si="132"/>
        <v/>
      </c>
      <c r="BS128" s="35" t="str">
        <f t="shared" si="133"/>
        <v/>
      </c>
      <c r="BT128" s="35" t="str">
        <f t="shared" si="134"/>
        <v/>
      </c>
      <c r="BU128" s="40" t="str">
        <f t="shared" si="135"/>
        <v/>
      </c>
      <c r="BV128" s="40" t="s">
        <v>14513</v>
      </c>
      <c r="BW128" s="40" t="s">
        <v>14514</v>
      </c>
      <c r="BX128" s="40" t="s">
        <v>14515</v>
      </c>
      <c r="BY128" s="40" t="s">
        <v>14516</v>
      </c>
    </row>
    <row r="129" spans="1:73" ht="20.100000000000001" customHeight="1" x14ac:dyDescent="0.25">
      <c r="A129" s="52">
        <v>45231</v>
      </c>
      <c r="B129" s="35" t="s">
        <v>14517</v>
      </c>
      <c r="C129" s="33" t="s">
        <v>112</v>
      </c>
      <c r="D129" s="33">
        <v>20240120</v>
      </c>
      <c r="E129" s="35" t="s">
        <v>14518</v>
      </c>
      <c r="F129" s="35" t="str">
        <f t="shared" si="68"/>
        <v>Préparation à l'examen Microsoft&amp;reg; Office Specialist (77-882)</v>
      </c>
      <c r="G129" s="35" t="str">
        <f t="shared" si="69"/>
        <v/>
      </c>
      <c r="H129" s="35" t="str">
        <f t="shared" si="70"/>
        <v/>
      </c>
      <c r="I129" s="35" t="str">
        <f t="shared" si="71"/>
        <v/>
      </c>
      <c r="J129" s="35" t="str">
        <f t="shared" si="72"/>
        <v/>
      </c>
      <c r="K129" s="35" t="str">
        <f t="shared" si="73"/>
        <v/>
      </c>
      <c r="L129" s="35" t="str">
        <f t="shared" si="74"/>
        <v/>
      </c>
      <c r="M129" s="35" t="str">
        <f t="shared" si="75"/>
        <v/>
      </c>
      <c r="N129" s="5" t="str">
        <f t="shared" si="76"/>
        <v>Edition du 1 June 2011</v>
      </c>
      <c r="O129" s="5" t="str">
        <f t="shared" si="77"/>
        <v>332 pages</v>
      </c>
      <c r="P129" s="35" t="str">
        <f t="shared" si="78"/>
        <v>Editions ENI</v>
      </c>
      <c r="Q129" s="6" t="str">
        <f t="shared" si="79"/>
        <v>fre</v>
      </c>
      <c r="R129" s="35" t="str">
        <f t="shared" si="80"/>
        <v>fre</v>
      </c>
      <c r="S129" s="35" t="str">
        <f t="shared" si="81"/>
        <v>fre</v>
      </c>
      <c r="T129" s="35" t="str">
        <f t="shared" si="82"/>
        <v>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v>
      </c>
      <c r="U129" s="35">
        <f t="shared" si="83"/>
        <v>9782746067042</v>
      </c>
      <c r="V129" s="35" t="str">
        <f t="shared" si="84"/>
        <v>Version Numérique</v>
      </c>
      <c r="W129" s="35">
        <f t="shared" si="85"/>
        <v>9782746065512</v>
      </c>
      <c r="X129" s="35" t="str">
        <f t="shared" si="86"/>
        <v>Version Imprimée</v>
      </c>
      <c r="Y129" s="35" t="str">
        <f t="shared" si="87"/>
        <v>St-Herblain</v>
      </c>
      <c r="Z129" s="35" t="str">
        <f t="shared" si="88"/>
        <v>Editions ENI</v>
      </c>
      <c r="AA129" s="35">
        <f t="shared" si="89"/>
        <v>2011</v>
      </c>
      <c r="AB129" s="35" t="str">
        <f t="shared" si="90"/>
        <v>Bibliothèque Numérique ENI (Service en ligne)</v>
      </c>
      <c r="AC129" s="35" t="str">
        <f t="shared" si="91"/>
        <v>MOUS</v>
      </c>
      <c r="AD129" s="35" t="str">
        <f t="shared" si="92"/>
        <v>texte</v>
      </c>
      <c r="AE129" s="35" t="str">
        <f t="shared" si="93"/>
        <v>txt</v>
      </c>
      <c r="AF129" s="35" t="str">
        <f t="shared" si="94"/>
        <v>rdacontent/fre</v>
      </c>
      <c r="AG129" s="35" t="str">
        <f t="shared" si="95"/>
        <v>informatique</v>
      </c>
      <c r="AH129" s="35" t="str">
        <f t="shared" si="96"/>
        <v>c</v>
      </c>
      <c r="AI129" s="35" t="str">
        <f t="shared" si="97"/>
        <v>rdamedia/fre</v>
      </c>
      <c r="AJ129" s="35" t="str">
        <f t="shared" si="98"/>
        <v>ressource en ligne</v>
      </c>
      <c r="AK129" s="35" t="str">
        <f t="shared" si="99"/>
        <v>cr</v>
      </c>
      <c r="AL129" s="35" t="str">
        <f t="shared" si="100"/>
        <v>rdacarrier/fre</v>
      </c>
      <c r="AM129" s="35" t="str">
        <f t="shared" si="101"/>
        <v>m\\\\\o\\d\\\\\\\\</v>
      </c>
      <c r="AN129" s="35" t="str">
        <f t="shared" si="102"/>
        <v>cr\cn\\\\uuaua</v>
      </c>
      <c r="AO129" s="35" t="str">
        <f t="shared" si="103"/>
        <v>Accès restreint aux membres</v>
      </c>
      <c r="AP129" s="35" t="str">
        <f t="shared" si="104"/>
        <v>Source de la note de description : Version imprimée</v>
      </c>
      <c r="AQ129" s="35" t="str">
        <f t="shared" si="105"/>
        <v/>
      </c>
      <c r="AR129" s="35" t="str">
        <f t="shared" si="106"/>
        <v>%SITE_CLIENT%/?library_guid=F0AC2D90-C694-4C5A-9519-A75DA6AF67A5</v>
      </c>
      <c r="AS129" s="35" t="str">
        <f t="shared" si="107"/>
        <v>Accès au travers du portail ENI</v>
      </c>
      <c r="AT129" s="35" t="str">
        <f t="shared" si="108"/>
        <v xml:space="preserve">  examen </v>
      </c>
      <c r="AU129" s="35">
        <f t="shared" si="109"/>
        <v>77</v>
      </c>
      <c r="AV129" s="35" t="str">
        <f t="shared" si="110"/>
        <v xml:space="preserve"> Certification Microsoft </v>
      </c>
      <c r="AW129" s="35" t="str">
        <f t="shared" si="111"/>
        <v xml:space="preserve"> e</v>
      </c>
      <c r="AX129" s="35" t="str">
        <f t="shared" si="112"/>
        <v xml:space="preserve"> ebook </v>
      </c>
      <c r="AY129" s="35" t="str">
        <f t="shared" si="113"/>
        <v xml:space="preserve"> Excel10 </v>
      </c>
      <c r="AZ129" s="35" t="str">
        <f t="shared" si="114"/>
        <v xml:space="preserve"> Excel2010 </v>
      </c>
      <c r="BA129" s="35" t="str">
        <f t="shared" si="115"/>
        <v xml:space="preserve"> exercices </v>
      </c>
      <c r="BB129" s="35" t="str">
        <f t="shared" si="116"/>
        <v xml:space="preserve"> livre électronique </v>
      </c>
      <c r="BC129" s="35" t="str">
        <f t="shared" si="117"/>
        <v xml:space="preserve"> livre numérique </v>
      </c>
      <c r="BD129" s="35" t="str">
        <f t="shared" si="118"/>
        <v xml:space="preserve"> livres électroniques </v>
      </c>
      <c r="BE129" s="35" t="str">
        <f t="shared" si="119"/>
        <v xml:space="preserve"> livres numériques </v>
      </c>
      <c r="BF129" s="35" t="str">
        <f t="shared" si="120"/>
        <v xml:space="preserve"> LNMS10EXC</v>
      </c>
      <c r="BG129" s="35" t="str">
        <f t="shared" si="121"/>
        <v xml:space="preserve"> micosoft  </v>
      </c>
      <c r="BH129" s="35" t="str">
        <f t="shared" si="122"/>
        <v xml:space="preserve"> MOS </v>
      </c>
      <c r="BI129" s="35" t="str">
        <f t="shared" si="123"/>
        <v xml:space="preserve"> Tableur </v>
      </c>
      <c r="BJ129" s="35">
        <f t="shared" si="124"/>
        <v>882</v>
      </c>
      <c r="BK129" s="35" t="str">
        <f t="shared" si="125"/>
        <v xml:space="preserve">book </v>
      </c>
      <c r="BL129" s="35" t="str">
        <f t="shared" si="126"/>
        <v xml:space="preserve">Excel 10 </v>
      </c>
      <c r="BM129" s="35" t="str">
        <f t="shared" si="127"/>
        <v/>
      </c>
      <c r="BN129" s="35" t="str">
        <f t="shared" si="128"/>
        <v/>
      </c>
      <c r="BO129" s="35" t="str">
        <f t="shared" si="129"/>
        <v/>
      </c>
      <c r="BP129" s="35" t="str">
        <f t="shared" si="130"/>
        <v/>
      </c>
      <c r="BQ129" s="35" t="str">
        <f t="shared" si="131"/>
        <v/>
      </c>
      <c r="BR129" s="35" t="str">
        <f t="shared" si="132"/>
        <v/>
      </c>
      <c r="BS129" s="35" t="str">
        <f t="shared" si="133"/>
        <v/>
      </c>
      <c r="BT129" s="35" t="str">
        <f t="shared" si="134"/>
        <v/>
      </c>
      <c r="BU129" s="40" t="str">
        <f t="shared" si="135"/>
        <v/>
      </c>
    </row>
    <row r="130" spans="1:73" ht="20.100000000000001" customHeight="1" x14ac:dyDescent="0.25">
      <c r="A130" s="52">
        <v>45231</v>
      </c>
      <c r="B130" s="35" t="s">
        <v>14519</v>
      </c>
      <c r="C130" s="33" t="s">
        <v>112</v>
      </c>
      <c r="D130" s="33">
        <v>20240120</v>
      </c>
      <c r="E130" s="35" t="s">
        <v>14520</v>
      </c>
      <c r="F130" s="35" t="str">
        <f t="shared" si="68"/>
        <v>Préparation à l'examen Microsoft&amp;reg; Office Specialist (77-888)</v>
      </c>
      <c r="G130" s="35" t="str">
        <f t="shared" si="69"/>
        <v/>
      </c>
      <c r="H130" s="35" t="str">
        <f t="shared" si="70"/>
        <v/>
      </c>
      <c r="I130" s="35" t="str">
        <f t="shared" si="71"/>
        <v/>
      </c>
      <c r="J130" s="35" t="str">
        <f t="shared" si="72"/>
        <v/>
      </c>
      <c r="K130" s="35" t="str">
        <f t="shared" si="73"/>
        <v/>
      </c>
      <c r="L130" s="35" t="str">
        <f t="shared" si="74"/>
        <v/>
      </c>
      <c r="M130" s="35" t="str">
        <f t="shared" si="75"/>
        <v/>
      </c>
      <c r="N130" s="5" t="str">
        <f t="shared" si="76"/>
        <v>Edition du 1 June 2012</v>
      </c>
      <c r="O130" s="5" t="str">
        <f t="shared" si="77"/>
        <v>348 pages</v>
      </c>
      <c r="P130" s="35" t="str">
        <f t="shared" si="78"/>
        <v>Editions ENI</v>
      </c>
      <c r="Q130" s="6" t="str">
        <f t="shared" si="79"/>
        <v>fre</v>
      </c>
      <c r="R130" s="35" t="str">
        <f t="shared" si="80"/>
        <v>fre</v>
      </c>
      <c r="S130" s="35" t="str">
        <f t="shared" si="81"/>
        <v>fre</v>
      </c>
      <c r="T130" s="35" t="str">
        <f t="shared" si="82"/>
        <v>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
      <c r="U130" s="35">
        <f t="shared" si="83"/>
        <v>9782746074637</v>
      </c>
      <c r="V130" s="35" t="str">
        <f t="shared" si="84"/>
        <v>Version Numérique</v>
      </c>
      <c r="W130" s="35">
        <f t="shared" si="85"/>
        <v>9782746073968</v>
      </c>
      <c r="X130" s="35" t="str">
        <f t="shared" si="86"/>
        <v>Version Imprimée</v>
      </c>
      <c r="Y130" s="35" t="str">
        <f t="shared" si="87"/>
        <v>St-Herblain</v>
      </c>
      <c r="Z130" s="35" t="str">
        <f t="shared" si="88"/>
        <v>Editions ENI</v>
      </c>
      <c r="AA130" s="35">
        <f t="shared" si="89"/>
        <v>2012</v>
      </c>
      <c r="AB130" s="35" t="str">
        <f t="shared" si="90"/>
        <v>Bibliothèque Numérique ENI (Service en ligne)</v>
      </c>
      <c r="AC130" s="35" t="str">
        <f t="shared" si="91"/>
        <v>MOUS</v>
      </c>
      <c r="AD130" s="35" t="str">
        <f t="shared" si="92"/>
        <v>texte</v>
      </c>
      <c r="AE130" s="35" t="str">
        <f t="shared" si="93"/>
        <v>txt</v>
      </c>
      <c r="AF130" s="35" t="str">
        <f t="shared" si="94"/>
        <v>rdacontent/fre</v>
      </c>
      <c r="AG130" s="35" t="str">
        <f t="shared" si="95"/>
        <v>informatique</v>
      </c>
      <c r="AH130" s="35" t="str">
        <f t="shared" si="96"/>
        <v>c</v>
      </c>
      <c r="AI130" s="35" t="str">
        <f t="shared" si="97"/>
        <v>rdamedia/fre</v>
      </c>
      <c r="AJ130" s="35" t="str">
        <f t="shared" si="98"/>
        <v>ressource en ligne</v>
      </c>
      <c r="AK130" s="35" t="str">
        <f t="shared" si="99"/>
        <v>cr</v>
      </c>
      <c r="AL130" s="35" t="str">
        <f t="shared" si="100"/>
        <v>rdacarrier/fre</v>
      </c>
      <c r="AM130" s="35" t="str">
        <f t="shared" si="101"/>
        <v>m\\\\\o\\d\\\\\\\\</v>
      </c>
      <c r="AN130" s="35" t="str">
        <f t="shared" si="102"/>
        <v>cr\cn\\\\uuaua</v>
      </c>
      <c r="AO130" s="35" t="str">
        <f t="shared" si="103"/>
        <v>Accès restreint aux membres</v>
      </c>
      <c r="AP130" s="35" t="str">
        <f t="shared" si="104"/>
        <v>Source de la note de description : Version imprimée</v>
      </c>
      <c r="AQ130" s="35" t="str">
        <f t="shared" si="105"/>
        <v/>
      </c>
      <c r="AR130" s="35" t="str">
        <f t="shared" si="106"/>
        <v>%SITE_CLIENT%/?library_guid=353FBE02-4237-4A06-BD1B-107263EE0D48</v>
      </c>
      <c r="AS130" s="35" t="str">
        <f t="shared" si="107"/>
        <v>Accès au travers du portail ENI</v>
      </c>
      <c r="AT130" s="35" t="str">
        <f t="shared" si="108"/>
        <v xml:space="preserve"> audit </v>
      </c>
      <c r="AU130" s="35" t="str">
        <f t="shared" si="109"/>
        <v xml:space="preserve"> classeur </v>
      </c>
      <c r="AV130" s="35" t="str">
        <f t="shared" si="110"/>
        <v xml:space="preserve"> feuille de calcul </v>
      </c>
      <c r="AW130" s="35" t="str">
        <f t="shared" si="111"/>
        <v xml:space="preserve"> formule </v>
      </c>
      <c r="AX130" s="35" t="str">
        <f t="shared" si="112"/>
        <v xml:space="preserve"> graphique </v>
      </c>
      <c r="AY130" s="35" t="str">
        <f t="shared" si="113"/>
        <v xml:space="preserve"> liste </v>
      </c>
      <c r="AZ130" s="35" t="str">
        <f t="shared" si="114"/>
        <v xml:space="preserve"> LNMS10EXCE</v>
      </c>
      <c r="BA130" s="35" t="str">
        <f t="shared" si="115"/>
        <v xml:space="preserve"> Office 2010 </v>
      </c>
      <c r="BB130" s="35" t="str">
        <f t="shared" si="116"/>
        <v xml:space="preserve"> scénario </v>
      </c>
      <c r="BC130" s="35" t="str">
        <f t="shared" si="117"/>
        <v xml:space="preserve"> solveur </v>
      </c>
      <c r="BD130" s="35" t="str">
        <f t="shared" si="118"/>
        <v xml:space="preserve"> statistique </v>
      </c>
      <c r="BE130" s="35" t="str">
        <f t="shared" si="119"/>
        <v xml:space="preserve"> tableau croisé </v>
      </c>
      <c r="BF130" s="35" t="str">
        <f t="shared" si="120"/>
        <v xml:space="preserve"> tableur </v>
      </c>
      <c r="BG130" s="35" t="str">
        <f t="shared" si="121"/>
        <v xml:space="preserve">Microsoft </v>
      </c>
      <c r="BH130" s="35" t="str">
        <f t="shared" si="122"/>
        <v/>
      </c>
      <c r="BI130" s="35" t="str">
        <f t="shared" si="123"/>
        <v/>
      </c>
      <c r="BJ130" s="35" t="str">
        <f t="shared" si="124"/>
        <v/>
      </c>
      <c r="BK130" s="35" t="str">
        <f t="shared" si="125"/>
        <v/>
      </c>
      <c r="BL130" s="35" t="str">
        <f t="shared" si="126"/>
        <v/>
      </c>
      <c r="BM130" s="35" t="str">
        <f t="shared" si="127"/>
        <v/>
      </c>
      <c r="BN130" s="35" t="str">
        <f t="shared" si="128"/>
        <v/>
      </c>
      <c r="BO130" s="35" t="str">
        <f t="shared" si="129"/>
        <v/>
      </c>
      <c r="BP130" s="35" t="str">
        <f t="shared" si="130"/>
        <v/>
      </c>
      <c r="BQ130" s="35" t="str">
        <f t="shared" si="131"/>
        <v/>
      </c>
      <c r="BR130" s="35" t="str">
        <f t="shared" si="132"/>
        <v/>
      </c>
      <c r="BS130" s="35" t="str">
        <f t="shared" si="133"/>
        <v/>
      </c>
      <c r="BT130" s="35" t="str">
        <f t="shared" si="134"/>
        <v/>
      </c>
      <c r="BU130" s="40" t="str">
        <f t="shared" si="135"/>
        <v/>
      </c>
    </row>
    <row r="131" spans="1:73" ht="20.100000000000001" customHeight="1" x14ac:dyDescent="0.25">
      <c r="A131" s="52">
        <v>45231</v>
      </c>
      <c r="B131" s="35" t="s">
        <v>14521</v>
      </c>
      <c r="C131" s="33" t="s">
        <v>112</v>
      </c>
      <c r="D131" s="33">
        <v>20240120</v>
      </c>
      <c r="E131" s="35" t="s">
        <v>14522</v>
      </c>
      <c r="F131" s="35" t="str">
        <f t="shared" si="68"/>
        <v>Préparation à l'examen Microsoft&amp;reg; Office Specialist (77-883)</v>
      </c>
      <c r="G131" s="35" t="str">
        <f t="shared" si="69"/>
        <v/>
      </c>
      <c r="H131" s="35" t="str">
        <f t="shared" si="70"/>
        <v/>
      </c>
      <c r="I131" s="35" t="str">
        <f t="shared" si="71"/>
        <v/>
      </c>
      <c r="J131" s="35" t="str">
        <f t="shared" si="72"/>
        <v/>
      </c>
      <c r="K131" s="35" t="str">
        <f t="shared" si="73"/>
        <v/>
      </c>
      <c r="L131" s="35" t="str">
        <f t="shared" si="74"/>
        <v/>
      </c>
      <c r="M131" s="35" t="str">
        <f t="shared" si="75"/>
        <v/>
      </c>
      <c r="N131" s="5" t="str">
        <f t="shared" si="76"/>
        <v>Edition du 1 October 2011</v>
      </c>
      <c r="O131" s="5" t="str">
        <f t="shared" si="77"/>
        <v>400 pages</v>
      </c>
      <c r="P131" s="35" t="str">
        <f t="shared" si="78"/>
        <v>Editions ENI</v>
      </c>
      <c r="Q131" s="6" t="str">
        <f t="shared" si="79"/>
        <v>fre</v>
      </c>
      <c r="R131" s="35" t="str">
        <f t="shared" si="80"/>
        <v>fre</v>
      </c>
      <c r="S131" s="35" t="str">
        <f t="shared" si="81"/>
        <v>fre</v>
      </c>
      <c r="T131" s="35" t="str">
        <f t="shared" si="82"/>
        <v>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v>
      </c>
      <c r="U131" s="35">
        <f t="shared" si="83"/>
        <v>9782746070424</v>
      </c>
      <c r="V131" s="35" t="str">
        <f t="shared" si="84"/>
        <v>Version Numérique</v>
      </c>
      <c r="W131" s="35">
        <f t="shared" si="85"/>
        <v>9782746068209</v>
      </c>
      <c r="X131" s="35" t="str">
        <f t="shared" si="86"/>
        <v>Version Imprimée</v>
      </c>
      <c r="Y131" s="35" t="str">
        <f t="shared" si="87"/>
        <v>St-Herblain</v>
      </c>
      <c r="Z131" s="35" t="str">
        <f t="shared" si="88"/>
        <v>Editions ENI</v>
      </c>
      <c r="AA131" s="35">
        <f t="shared" si="89"/>
        <v>2011</v>
      </c>
      <c r="AB131" s="35" t="str">
        <f t="shared" si="90"/>
        <v>Bibliothèque Numérique ENI (Service en ligne)</v>
      </c>
      <c r="AC131" s="35" t="str">
        <f t="shared" si="91"/>
        <v>MOUS</v>
      </c>
      <c r="AD131" s="35" t="str">
        <f t="shared" si="92"/>
        <v>texte</v>
      </c>
      <c r="AE131" s="35" t="str">
        <f t="shared" si="93"/>
        <v>txt</v>
      </c>
      <c r="AF131" s="35" t="str">
        <f t="shared" si="94"/>
        <v>rdacontent/fre</v>
      </c>
      <c r="AG131" s="35" t="str">
        <f t="shared" si="95"/>
        <v>informatique</v>
      </c>
      <c r="AH131" s="35" t="str">
        <f t="shared" si="96"/>
        <v>c</v>
      </c>
      <c r="AI131" s="35" t="str">
        <f t="shared" si="97"/>
        <v>rdamedia/fre</v>
      </c>
      <c r="AJ131" s="35" t="str">
        <f t="shared" si="98"/>
        <v>ressource en ligne</v>
      </c>
      <c r="AK131" s="35" t="str">
        <f t="shared" si="99"/>
        <v>cr</v>
      </c>
      <c r="AL131" s="35" t="str">
        <f t="shared" si="100"/>
        <v>rdacarrier/fre</v>
      </c>
      <c r="AM131" s="35" t="str">
        <f t="shared" si="101"/>
        <v>m\\\\\o\\d\\\\\\\\</v>
      </c>
      <c r="AN131" s="35" t="str">
        <f t="shared" si="102"/>
        <v>cr\cn\\\\uuaua</v>
      </c>
      <c r="AO131" s="35" t="str">
        <f t="shared" si="103"/>
        <v>Accès restreint aux membres</v>
      </c>
      <c r="AP131" s="35" t="str">
        <f t="shared" si="104"/>
        <v>Source de la note de description : Version imprimée</v>
      </c>
      <c r="AQ131" s="35" t="str">
        <f t="shared" si="105"/>
        <v/>
      </c>
      <c r="AR131" s="35" t="str">
        <f t="shared" si="106"/>
        <v>%SITE_CLIENT%/?library_guid=5B81B250-05D0-4431-9490-61ED4CDDD50D</v>
      </c>
      <c r="AS131" s="35" t="str">
        <f t="shared" si="107"/>
        <v>Accès au travers du portail ENI</v>
      </c>
      <c r="AT131" s="35" t="str">
        <f t="shared" si="108"/>
        <v xml:space="preserve"> Certification </v>
      </c>
      <c r="AU131" s="35" t="str">
        <f t="shared" si="109"/>
        <v xml:space="preserve"> e</v>
      </c>
      <c r="AV131" s="35" t="str">
        <f t="shared" si="110"/>
        <v xml:space="preserve"> ebook </v>
      </c>
      <c r="AW131" s="35" t="str">
        <f t="shared" si="111"/>
        <v xml:space="preserve"> livre électronique </v>
      </c>
      <c r="AX131" s="35" t="str">
        <f t="shared" si="112"/>
        <v xml:space="preserve"> livre numérique </v>
      </c>
      <c r="AY131" s="35" t="str">
        <f t="shared" si="113"/>
        <v xml:space="preserve"> livres électroniques </v>
      </c>
      <c r="AZ131" s="35" t="str">
        <f t="shared" si="114"/>
        <v xml:space="preserve"> livres numériques </v>
      </c>
      <c r="BA131" s="35" t="str">
        <f t="shared" si="115"/>
        <v xml:space="preserve"> LNMS10POW</v>
      </c>
      <c r="BB131" s="35" t="str">
        <f t="shared" si="116"/>
        <v xml:space="preserve"> Microsoft </v>
      </c>
      <c r="BC131" s="35" t="str">
        <f t="shared" si="117"/>
        <v xml:space="preserve"> Office </v>
      </c>
      <c r="BD131" s="35" t="str">
        <f t="shared" si="118"/>
        <v xml:space="preserve"> PowerPoint </v>
      </c>
      <c r="BE131" s="35" t="str">
        <f t="shared" si="119"/>
        <v xml:space="preserve"> PréAO </v>
      </c>
      <c r="BF131" s="35" t="str">
        <f t="shared" si="120"/>
        <v xml:space="preserve">book </v>
      </c>
      <c r="BG131" s="35" t="str">
        <f t="shared" si="121"/>
        <v xml:space="preserve">MOS </v>
      </c>
      <c r="BH131" s="35" t="str">
        <f t="shared" si="122"/>
        <v/>
      </c>
      <c r="BI131" s="35" t="str">
        <f t="shared" si="123"/>
        <v/>
      </c>
      <c r="BJ131" s="35" t="str">
        <f t="shared" si="124"/>
        <v/>
      </c>
      <c r="BK131" s="35" t="str">
        <f t="shared" si="125"/>
        <v/>
      </c>
      <c r="BL131" s="35" t="str">
        <f t="shared" si="126"/>
        <v/>
      </c>
      <c r="BM131" s="35" t="str">
        <f t="shared" si="127"/>
        <v/>
      </c>
      <c r="BN131" s="35" t="str">
        <f t="shared" si="128"/>
        <v/>
      </c>
      <c r="BO131" s="35" t="str">
        <f t="shared" si="129"/>
        <v/>
      </c>
      <c r="BP131" s="35" t="str">
        <f t="shared" si="130"/>
        <v/>
      </c>
      <c r="BQ131" s="35" t="str">
        <f t="shared" si="131"/>
        <v/>
      </c>
      <c r="BR131" s="35" t="str">
        <f t="shared" si="132"/>
        <v/>
      </c>
      <c r="BS131" s="35" t="str">
        <f t="shared" si="133"/>
        <v/>
      </c>
      <c r="BT131" s="35" t="str">
        <f t="shared" si="134"/>
        <v/>
      </c>
      <c r="BU131" s="40" t="str">
        <f t="shared" si="135"/>
        <v/>
      </c>
    </row>
    <row r="132" spans="1:73" ht="20.100000000000001" customHeight="1" x14ac:dyDescent="0.25">
      <c r="A132" s="52">
        <v>45231</v>
      </c>
      <c r="B132" s="35" t="s">
        <v>14523</v>
      </c>
      <c r="C132" s="33" t="s">
        <v>112</v>
      </c>
      <c r="D132" s="33">
        <v>20240120</v>
      </c>
      <c r="E132" s="35" t="s">
        <v>14524</v>
      </c>
      <c r="F132" s="35" t="str">
        <f t="shared" si="68"/>
        <v>Préparation à l'examen Microsoft&amp;reg; Office Specialist (77-881)</v>
      </c>
      <c r="G132" s="35" t="str">
        <f t="shared" si="69"/>
        <v/>
      </c>
      <c r="H132" s="35" t="str">
        <f t="shared" si="70"/>
        <v/>
      </c>
      <c r="I132" s="35" t="str">
        <f t="shared" si="71"/>
        <v/>
      </c>
      <c r="J132" s="35" t="str">
        <f t="shared" si="72"/>
        <v/>
      </c>
      <c r="K132" s="35" t="str">
        <f t="shared" si="73"/>
        <v/>
      </c>
      <c r="L132" s="35" t="str">
        <f t="shared" si="74"/>
        <v/>
      </c>
      <c r="M132" s="35" t="str">
        <f t="shared" si="75"/>
        <v/>
      </c>
      <c r="N132" s="5" t="str">
        <f t="shared" si="76"/>
        <v>Edition du 1 June 2011</v>
      </c>
      <c r="O132" s="5" t="str">
        <f t="shared" si="77"/>
        <v>372 pages</v>
      </c>
      <c r="P132" s="35" t="str">
        <f t="shared" si="78"/>
        <v>Editions ENI</v>
      </c>
      <c r="Q132" s="6" t="str">
        <f t="shared" si="79"/>
        <v>fre</v>
      </c>
      <c r="R132" s="35" t="str">
        <f t="shared" si="80"/>
        <v>fre</v>
      </c>
      <c r="S132" s="35" t="str">
        <f t="shared" si="81"/>
        <v>fre</v>
      </c>
      <c r="T132" s="35" t="str">
        <f t="shared" si="82"/>
        <v>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v>
      </c>
      <c r="U132" s="35">
        <f t="shared" si="83"/>
        <v>9782746067127</v>
      </c>
      <c r="V132" s="35" t="str">
        <f t="shared" si="84"/>
        <v>Version Numérique</v>
      </c>
      <c r="W132" s="35">
        <f t="shared" si="85"/>
        <v>9782746065529</v>
      </c>
      <c r="X132" s="35" t="str">
        <f t="shared" si="86"/>
        <v>Version Imprimée</v>
      </c>
      <c r="Y132" s="35" t="str">
        <f t="shared" si="87"/>
        <v>St-Herblain</v>
      </c>
      <c r="Z132" s="35" t="str">
        <f t="shared" si="88"/>
        <v>Editions ENI</v>
      </c>
      <c r="AA132" s="35">
        <f t="shared" si="89"/>
        <v>2011</v>
      </c>
      <c r="AB132" s="35" t="str">
        <f t="shared" si="90"/>
        <v>Bibliothèque Numérique ENI (Service en ligne)</v>
      </c>
      <c r="AC132" s="35" t="str">
        <f t="shared" si="91"/>
        <v>MOUS</v>
      </c>
      <c r="AD132" s="35" t="str">
        <f t="shared" si="92"/>
        <v>texte</v>
      </c>
      <c r="AE132" s="35" t="str">
        <f t="shared" si="93"/>
        <v>txt</v>
      </c>
      <c r="AF132" s="35" t="str">
        <f t="shared" si="94"/>
        <v>rdacontent/fre</v>
      </c>
      <c r="AG132" s="35" t="str">
        <f t="shared" si="95"/>
        <v>informatique</v>
      </c>
      <c r="AH132" s="35" t="str">
        <f t="shared" si="96"/>
        <v>c</v>
      </c>
      <c r="AI132" s="35" t="str">
        <f t="shared" si="97"/>
        <v>rdamedia/fre</v>
      </c>
      <c r="AJ132" s="35" t="str">
        <f t="shared" si="98"/>
        <v>ressource en ligne</v>
      </c>
      <c r="AK132" s="35" t="str">
        <f t="shared" si="99"/>
        <v>cr</v>
      </c>
      <c r="AL132" s="35" t="str">
        <f t="shared" si="100"/>
        <v>rdacarrier/fre</v>
      </c>
      <c r="AM132" s="35" t="str">
        <f t="shared" si="101"/>
        <v>m\\\\\o\\d\\\\\\\\</v>
      </c>
      <c r="AN132" s="35" t="str">
        <f t="shared" si="102"/>
        <v>cr\cn\\\\uuaua</v>
      </c>
      <c r="AO132" s="35" t="str">
        <f t="shared" si="103"/>
        <v>Accès restreint aux membres</v>
      </c>
      <c r="AP132" s="35" t="str">
        <f t="shared" si="104"/>
        <v>Source de la note de description : Version imprimée</v>
      </c>
      <c r="AQ132" s="35" t="str">
        <f t="shared" si="105"/>
        <v/>
      </c>
      <c r="AR132" s="35" t="str">
        <f t="shared" si="106"/>
        <v>%SITE_CLIENT%/?library_guid=3D869EC9-C92A-4EB0-A8C2-415BB99F620F</v>
      </c>
      <c r="AS132" s="35" t="str">
        <f t="shared" si="107"/>
        <v>Accès au travers du portail ENI</v>
      </c>
      <c r="AT132" s="35" t="str">
        <f t="shared" si="108"/>
        <v xml:space="preserve">  examen </v>
      </c>
      <c r="AU132" s="35">
        <f t="shared" si="109"/>
        <v>77</v>
      </c>
      <c r="AV132" s="35" t="str">
        <f t="shared" si="110"/>
        <v xml:space="preserve"> Certification Microsoft </v>
      </c>
      <c r="AW132" s="35" t="str">
        <f t="shared" si="111"/>
        <v xml:space="preserve"> e</v>
      </c>
      <c r="AX132" s="35" t="str">
        <f t="shared" si="112"/>
        <v xml:space="preserve"> ebook </v>
      </c>
      <c r="AY132" s="35" t="str">
        <f t="shared" si="113"/>
        <v xml:space="preserve"> exercices </v>
      </c>
      <c r="AZ132" s="35" t="str">
        <f t="shared" si="114"/>
        <v xml:space="preserve"> livre électronique </v>
      </c>
      <c r="BA132" s="35" t="str">
        <f t="shared" si="115"/>
        <v xml:space="preserve"> livre numérique </v>
      </c>
      <c r="BB132" s="35" t="str">
        <f t="shared" si="116"/>
        <v xml:space="preserve"> livres électroniques </v>
      </c>
      <c r="BC132" s="35" t="str">
        <f t="shared" si="117"/>
        <v xml:space="preserve"> livres numériques </v>
      </c>
      <c r="BD132" s="35" t="str">
        <f t="shared" si="118"/>
        <v xml:space="preserve"> LNMS10WOR</v>
      </c>
      <c r="BE132" s="35" t="str">
        <f t="shared" si="119"/>
        <v xml:space="preserve"> micosoft  </v>
      </c>
      <c r="BF132" s="35" t="str">
        <f t="shared" si="120"/>
        <v xml:space="preserve"> MOS </v>
      </c>
      <c r="BG132" s="35" t="str">
        <f t="shared" si="121"/>
        <v xml:space="preserve"> traitement de texte </v>
      </c>
      <c r="BH132" s="35" t="str">
        <f t="shared" si="122"/>
        <v xml:space="preserve"> Word2010 </v>
      </c>
      <c r="BI132" s="35">
        <f t="shared" si="123"/>
        <v>881</v>
      </c>
      <c r="BJ132" s="35" t="str">
        <f t="shared" si="124"/>
        <v xml:space="preserve">book </v>
      </c>
      <c r="BK132" s="35" t="str">
        <f t="shared" si="125"/>
        <v xml:space="preserve">Word 10 </v>
      </c>
      <c r="BL132" s="35" t="str">
        <f t="shared" si="126"/>
        <v xml:space="preserve">Word10 </v>
      </c>
      <c r="BM132" s="35" t="str">
        <f t="shared" si="127"/>
        <v/>
      </c>
      <c r="BN132" s="35" t="str">
        <f t="shared" si="128"/>
        <v/>
      </c>
      <c r="BO132" s="35" t="str">
        <f t="shared" si="129"/>
        <v/>
      </c>
      <c r="BP132" s="35" t="str">
        <f t="shared" si="130"/>
        <v/>
      </c>
      <c r="BQ132" s="35" t="str">
        <f t="shared" si="131"/>
        <v/>
      </c>
      <c r="BR132" s="35" t="str">
        <f t="shared" si="132"/>
        <v/>
      </c>
      <c r="BS132" s="35" t="str">
        <f t="shared" si="133"/>
        <v/>
      </c>
      <c r="BT132" s="35" t="str">
        <f t="shared" si="134"/>
        <v/>
      </c>
      <c r="BU132" s="40" t="str">
        <f t="shared" si="135"/>
        <v/>
      </c>
    </row>
    <row r="133" spans="1:73" ht="20.100000000000001" customHeight="1" x14ac:dyDescent="0.25">
      <c r="A133" s="52">
        <v>45231</v>
      </c>
      <c r="B133" s="35" t="s">
        <v>14525</v>
      </c>
      <c r="C133" s="33" t="s">
        <v>112</v>
      </c>
      <c r="D133" s="33">
        <v>20240120</v>
      </c>
      <c r="E133" s="35" t="s">
        <v>14526</v>
      </c>
      <c r="F133" s="35" t="str">
        <f t="shared" si="68"/>
        <v>Préparation à l'examen Microsoft&amp;reg; Office Specialist (77-887)</v>
      </c>
      <c r="G133" s="35" t="str">
        <f t="shared" si="69"/>
        <v/>
      </c>
      <c r="H133" s="35" t="str">
        <f t="shared" si="70"/>
        <v/>
      </c>
      <c r="I133" s="35" t="str">
        <f t="shared" si="71"/>
        <v/>
      </c>
      <c r="J133" s="35" t="str">
        <f t="shared" si="72"/>
        <v/>
      </c>
      <c r="K133" s="35" t="str">
        <f t="shared" si="73"/>
        <v/>
      </c>
      <c r="L133" s="35" t="str">
        <f t="shared" si="74"/>
        <v/>
      </c>
      <c r="M133" s="35" t="str">
        <f t="shared" si="75"/>
        <v/>
      </c>
      <c r="N133" s="5" t="str">
        <f t="shared" si="76"/>
        <v>Edition du 1 May 2012</v>
      </c>
      <c r="O133" s="5" t="str">
        <f t="shared" si="77"/>
        <v>400 pages</v>
      </c>
      <c r="P133" s="35" t="str">
        <f t="shared" si="78"/>
        <v>Editions ENI</v>
      </c>
      <c r="Q133" s="6" t="str">
        <f t="shared" si="79"/>
        <v>fre</v>
      </c>
      <c r="R133" s="35" t="str">
        <f t="shared" si="80"/>
        <v>fre</v>
      </c>
      <c r="S133" s="35" t="str">
        <f t="shared" si="81"/>
        <v>fre</v>
      </c>
      <c r="T133" s="35" t="str">
        <f t="shared" si="82"/>
        <v>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
      <c r="U133" s="35">
        <f t="shared" si="83"/>
        <v>9782746074330</v>
      </c>
      <c r="V133" s="35" t="str">
        <f t="shared" si="84"/>
        <v>Version Numérique</v>
      </c>
      <c r="W133" s="35">
        <f t="shared" si="85"/>
        <v>9782746073784</v>
      </c>
      <c r="X133" s="35" t="str">
        <f t="shared" si="86"/>
        <v>Version Imprimée</v>
      </c>
      <c r="Y133" s="35" t="str">
        <f t="shared" si="87"/>
        <v>St-Herblain</v>
      </c>
      <c r="Z133" s="35" t="str">
        <f t="shared" si="88"/>
        <v>Editions ENI</v>
      </c>
      <c r="AA133" s="35">
        <f t="shared" si="89"/>
        <v>2012</v>
      </c>
      <c r="AB133" s="35" t="str">
        <f t="shared" si="90"/>
        <v>Bibliothèque Numérique ENI (Service en ligne)</v>
      </c>
      <c r="AC133" s="35" t="str">
        <f t="shared" si="91"/>
        <v>MOUS</v>
      </c>
      <c r="AD133" s="35" t="str">
        <f t="shared" si="92"/>
        <v>texte</v>
      </c>
      <c r="AE133" s="35" t="str">
        <f t="shared" si="93"/>
        <v>txt</v>
      </c>
      <c r="AF133" s="35" t="str">
        <f t="shared" si="94"/>
        <v>rdacontent/fre</v>
      </c>
      <c r="AG133" s="35" t="str">
        <f t="shared" si="95"/>
        <v>informatique</v>
      </c>
      <c r="AH133" s="35" t="str">
        <f t="shared" si="96"/>
        <v>c</v>
      </c>
      <c r="AI133" s="35" t="str">
        <f t="shared" si="97"/>
        <v>rdamedia/fre</v>
      </c>
      <c r="AJ133" s="35" t="str">
        <f t="shared" si="98"/>
        <v>ressource en ligne</v>
      </c>
      <c r="AK133" s="35" t="str">
        <f t="shared" si="99"/>
        <v>cr</v>
      </c>
      <c r="AL133" s="35" t="str">
        <f t="shared" si="100"/>
        <v>rdacarrier/fre</v>
      </c>
      <c r="AM133" s="35" t="str">
        <f t="shared" si="101"/>
        <v>m\\\\\o\\d\\\\\\\\</v>
      </c>
      <c r="AN133" s="35" t="str">
        <f t="shared" si="102"/>
        <v>cr\cn\\\\uuaua</v>
      </c>
      <c r="AO133" s="35" t="str">
        <f t="shared" si="103"/>
        <v>Accès restreint aux membres</v>
      </c>
      <c r="AP133" s="35" t="str">
        <f t="shared" si="104"/>
        <v>Source de la note de description : Version imprimée</v>
      </c>
      <c r="AQ133" s="35" t="str">
        <f t="shared" si="105"/>
        <v/>
      </c>
      <c r="AR133" s="35" t="str">
        <f t="shared" si="106"/>
        <v>%SITE_CLIENT%/?library_guid=6224CF04-20E1-49AA-837E-F498C609DFDF</v>
      </c>
      <c r="AS133" s="35" t="str">
        <f t="shared" si="107"/>
        <v>Accès au travers du portail ENI</v>
      </c>
      <c r="AT133" s="35" t="str">
        <f t="shared" si="108"/>
        <v xml:space="preserve">  examen </v>
      </c>
      <c r="AU133" s="35">
        <f t="shared" si="109"/>
        <v>77</v>
      </c>
      <c r="AV133" s="35" t="str">
        <f t="shared" si="110"/>
        <v xml:space="preserve"> Certification Microsoft </v>
      </c>
      <c r="AW133" s="35" t="str">
        <f t="shared" si="111"/>
        <v xml:space="preserve"> e</v>
      </c>
      <c r="AX133" s="35" t="str">
        <f t="shared" si="112"/>
        <v xml:space="preserve"> ebook </v>
      </c>
      <c r="AY133" s="35" t="str">
        <f t="shared" si="113"/>
        <v xml:space="preserve"> exercices </v>
      </c>
      <c r="AZ133" s="35" t="str">
        <f t="shared" si="114"/>
        <v xml:space="preserve"> livre électronique </v>
      </c>
      <c r="BA133" s="35" t="str">
        <f t="shared" si="115"/>
        <v xml:space="preserve"> livre numérique </v>
      </c>
      <c r="BB133" s="35" t="str">
        <f t="shared" si="116"/>
        <v xml:space="preserve"> livres électroniques </v>
      </c>
      <c r="BC133" s="35" t="str">
        <f t="shared" si="117"/>
        <v xml:space="preserve"> livres numériques </v>
      </c>
      <c r="BD133" s="35" t="str">
        <f t="shared" si="118"/>
        <v xml:space="preserve"> LNMS10WORE</v>
      </c>
      <c r="BE133" s="35" t="str">
        <f t="shared" si="119"/>
        <v xml:space="preserve"> micosoft </v>
      </c>
      <c r="BF133" s="35" t="str">
        <f t="shared" si="120"/>
        <v xml:space="preserve"> MOS </v>
      </c>
      <c r="BG133" s="35" t="str">
        <f t="shared" si="121"/>
        <v xml:space="preserve"> traitement de texte </v>
      </c>
      <c r="BH133" s="35" t="str">
        <f t="shared" si="122"/>
        <v xml:space="preserve"> Word2010 </v>
      </c>
      <c r="BI133" s="35">
        <f t="shared" si="123"/>
        <v>887</v>
      </c>
      <c r="BJ133" s="35" t="str">
        <f t="shared" si="124"/>
        <v xml:space="preserve">book </v>
      </c>
      <c r="BK133" s="35" t="str">
        <f t="shared" si="125"/>
        <v xml:space="preserve">Word 10 </v>
      </c>
      <c r="BL133" s="35" t="str">
        <f t="shared" si="126"/>
        <v xml:space="preserve">Word10 </v>
      </c>
      <c r="BM133" s="35" t="str">
        <f t="shared" si="127"/>
        <v/>
      </c>
      <c r="BN133" s="35" t="str">
        <f t="shared" si="128"/>
        <v/>
      </c>
      <c r="BO133" s="35" t="str">
        <f t="shared" si="129"/>
        <v/>
      </c>
      <c r="BP133" s="35" t="str">
        <f t="shared" si="130"/>
        <v/>
      </c>
      <c r="BQ133" s="35" t="str">
        <f t="shared" si="131"/>
        <v/>
      </c>
      <c r="BR133" s="35" t="str">
        <f t="shared" si="132"/>
        <v/>
      </c>
      <c r="BS133" s="35" t="str">
        <f t="shared" si="133"/>
        <v/>
      </c>
      <c r="BT133" s="35" t="str">
        <f t="shared" si="134"/>
        <v/>
      </c>
      <c r="BU133" s="40" t="str">
        <f t="shared" si="135"/>
        <v/>
      </c>
    </row>
    <row r="134" spans="1:73" ht="20.100000000000001" customHeight="1" x14ac:dyDescent="0.25">
      <c r="A134" s="52">
        <v>45231</v>
      </c>
      <c r="B134" s="35" t="s">
        <v>14527</v>
      </c>
      <c r="C134" s="33" t="s">
        <v>112</v>
      </c>
      <c r="D134" s="33">
        <v>20240120</v>
      </c>
      <c r="E134" s="35" t="s">
        <v>14528</v>
      </c>
      <c r="F134" s="35" t="str">
        <f t="shared" si="68"/>
        <v>L'analyse de données simple et efficace</v>
      </c>
      <c r="G134" s="35" t="str">
        <f t="shared" si="69"/>
        <v>Jean-Philippe GOUIGOUX</v>
      </c>
      <c r="H134" s="35" t="str">
        <f t="shared" si="70"/>
        <v/>
      </c>
      <c r="I134" s="35" t="str">
        <f t="shared" si="71"/>
        <v>GOUIGOUX, Jean-Philippe</v>
      </c>
      <c r="J134" s="35" t="str">
        <f t="shared" si="72"/>
        <v/>
      </c>
      <c r="K134" s="35" t="str">
        <f t="shared" si="73"/>
        <v/>
      </c>
      <c r="L134" s="35" t="str">
        <f t="shared" si="74"/>
        <v/>
      </c>
      <c r="M134" s="35" t="str">
        <f t="shared" si="75"/>
        <v/>
      </c>
      <c r="N134" s="5" t="str">
        <f t="shared" si="76"/>
        <v>Edition du 1 January 2012</v>
      </c>
      <c r="O134" s="5" t="str">
        <f t="shared" si="77"/>
        <v>302 pages</v>
      </c>
      <c r="P134" s="35" t="str">
        <f t="shared" si="78"/>
        <v>Editions ENI</v>
      </c>
      <c r="Q134" s="6" t="str">
        <f t="shared" si="79"/>
        <v>fre</v>
      </c>
      <c r="R134" s="35" t="str">
        <f t="shared" si="80"/>
        <v>fre</v>
      </c>
      <c r="S134" s="35" t="str">
        <f t="shared" si="81"/>
        <v>fre</v>
      </c>
      <c r="T134" s="35" t="str">
        <f t="shared" si="82"/>
        <v>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v>
      </c>
      <c r="U134" s="35">
        <f t="shared" si="83"/>
        <v>9782746072107</v>
      </c>
      <c r="V134" s="35" t="str">
        <f t="shared" si="84"/>
        <v>Version Numérique</v>
      </c>
      <c r="W134" s="35">
        <f t="shared" si="85"/>
        <v>9782746071056</v>
      </c>
      <c r="X134" s="35" t="str">
        <f t="shared" si="86"/>
        <v>Version Imprimée</v>
      </c>
      <c r="Y134" s="35" t="str">
        <f t="shared" si="87"/>
        <v>St-Herblain</v>
      </c>
      <c r="Z134" s="35" t="str">
        <f t="shared" si="88"/>
        <v>Editions ENI</v>
      </c>
      <c r="AA134" s="35">
        <f t="shared" si="89"/>
        <v>2012</v>
      </c>
      <c r="AB134" s="35" t="str">
        <f t="shared" si="90"/>
        <v>Bibliothèque Numérique ENI (Service en ligne)</v>
      </c>
      <c r="AC134" s="35" t="str">
        <f t="shared" si="91"/>
        <v>OBJECTIF SOLUTIONS</v>
      </c>
      <c r="AD134" s="35" t="str">
        <f t="shared" si="92"/>
        <v>texte</v>
      </c>
      <c r="AE134" s="35" t="str">
        <f t="shared" si="93"/>
        <v>txt</v>
      </c>
      <c r="AF134" s="35" t="str">
        <f t="shared" si="94"/>
        <v>rdacontent/fre</v>
      </c>
      <c r="AG134" s="35" t="str">
        <f t="shared" si="95"/>
        <v>informatique</v>
      </c>
      <c r="AH134" s="35" t="str">
        <f t="shared" si="96"/>
        <v>c</v>
      </c>
      <c r="AI134" s="35" t="str">
        <f t="shared" si="97"/>
        <v>rdamedia/fre</v>
      </c>
      <c r="AJ134" s="35" t="str">
        <f t="shared" si="98"/>
        <v>ressource en ligne</v>
      </c>
      <c r="AK134" s="35" t="str">
        <f t="shared" si="99"/>
        <v>cr</v>
      </c>
      <c r="AL134" s="35" t="str">
        <f t="shared" si="100"/>
        <v>rdacarrier/fre</v>
      </c>
      <c r="AM134" s="35" t="str">
        <f t="shared" si="101"/>
        <v>m\\\\\o\\d\\\\\\\\</v>
      </c>
      <c r="AN134" s="35" t="str">
        <f t="shared" si="102"/>
        <v>cr\cn\\\\uuaua</v>
      </c>
      <c r="AO134" s="35" t="str">
        <f t="shared" si="103"/>
        <v>Accès restreint aux membres</v>
      </c>
      <c r="AP134" s="35" t="str">
        <f t="shared" si="104"/>
        <v>Source de la note de description : Version imprimée</v>
      </c>
      <c r="AQ134" s="35" t="str">
        <f t="shared" si="105"/>
        <v/>
      </c>
      <c r="AR134" s="35" t="str">
        <f t="shared" si="106"/>
        <v>%SITE_CLIENT%/?library_guid=C25A0A94-7245-490C-8FEE-94D098986069</v>
      </c>
      <c r="AS134" s="35" t="str">
        <f t="shared" si="107"/>
        <v>Accès au travers du portail ENI</v>
      </c>
      <c r="AT134" s="35" t="str">
        <f t="shared" si="108"/>
        <v xml:space="preserve">  Azure DataMarket </v>
      </c>
      <c r="AU134" s="35" t="str">
        <f t="shared" si="109"/>
        <v xml:space="preserve"> BI </v>
      </c>
      <c r="AV134" s="35" t="str">
        <f t="shared" si="110"/>
        <v xml:space="preserve"> cube </v>
      </c>
      <c r="AW134" s="35" t="str">
        <f t="shared" si="111"/>
        <v xml:space="preserve"> DAX </v>
      </c>
      <c r="AX134" s="35" t="str">
        <f t="shared" si="112"/>
        <v xml:space="preserve"> graphique croisé dynamique </v>
      </c>
      <c r="AY134" s="35" t="str">
        <f t="shared" si="113"/>
        <v xml:space="preserve"> LNOS10EXCPOW</v>
      </c>
      <c r="AZ134" s="35" t="str">
        <f t="shared" si="114"/>
        <v xml:space="preserve"> OData </v>
      </c>
      <c r="BA134" s="35" t="str">
        <f t="shared" si="115"/>
        <v xml:space="preserve"> segment  </v>
      </c>
      <c r="BB134" s="35" t="str">
        <f t="shared" si="116"/>
        <v xml:space="preserve"> tableau croisé dynamique </v>
      </c>
      <c r="BC134" s="35" t="str">
        <f t="shared" si="117"/>
        <v xml:space="preserve">Microsoft </v>
      </c>
      <c r="BD134" s="35" t="str">
        <f t="shared" si="118"/>
        <v xml:space="preserve">TCD </v>
      </c>
      <c r="BE134" s="35" t="str">
        <f t="shared" si="119"/>
        <v/>
      </c>
      <c r="BF134" s="35" t="str">
        <f t="shared" si="120"/>
        <v/>
      </c>
      <c r="BG134" s="35" t="str">
        <f t="shared" si="121"/>
        <v/>
      </c>
      <c r="BH134" s="35" t="str">
        <f t="shared" si="122"/>
        <v/>
      </c>
      <c r="BI134" s="35" t="str">
        <f t="shared" si="123"/>
        <v/>
      </c>
      <c r="BJ134" s="35" t="str">
        <f t="shared" si="124"/>
        <v/>
      </c>
      <c r="BK134" s="35" t="str">
        <f t="shared" si="125"/>
        <v/>
      </c>
      <c r="BL134" s="35" t="str">
        <f t="shared" si="126"/>
        <v/>
      </c>
      <c r="BM134" s="35" t="str">
        <f t="shared" si="127"/>
        <v/>
      </c>
      <c r="BN134" s="35" t="str">
        <f t="shared" si="128"/>
        <v/>
      </c>
      <c r="BO134" s="35" t="str">
        <f t="shared" si="129"/>
        <v/>
      </c>
      <c r="BP134" s="35" t="str">
        <f t="shared" si="130"/>
        <v/>
      </c>
      <c r="BQ134" s="35" t="str">
        <f t="shared" si="131"/>
        <v/>
      </c>
      <c r="BR134" s="35" t="str">
        <f t="shared" si="132"/>
        <v/>
      </c>
      <c r="BS134" s="35" t="str">
        <f t="shared" si="133"/>
        <v/>
      </c>
      <c r="BT134" s="35" t="str">
        <f t="shared" si="134"/>
        <v/>
      </c>
      <c r="BU134" s="40" t="str">
        <f t="shared" si="135"/>
        <v/>
      </c>
    </row>
    <row r="135" spans="1:73" ht="20.100000000000001" customHeight="1" x14ac:dyDescent="0.25">
      <c r="A135" s="52">
        <v>45231</v>
      </c>
      <c r="B135" s="35" t="s">
        <v>14529</v>
      </c>
      <c r="C135" s="33" t="s">
        <v>112</v>
      </c>
      <c r="D135" s="33">
        <v>20240120</v>
      </c>
      <c r="E135" s="35" t="s">
        <v>14530</v>
      </c>
      <c r="F135" s="35" t="str">
        <f t="shared" si="68"/>
        <v>Exploitez toute la puissance d'Office 2010</v>
      </c>
      <c r="G135" s="35" t="str">
        <f t="shared" si="69"/>
        <v>Olivier ABOU</v>
      </c>
      <c r="H135" s="35" t="str">
        <f t="shared" si="70"/>
        <v/>
      </c>
      <c r="I135" s="35" t="str">
        <f t="shared" si="71"/>
        <v>ABOU, Olivier</v>
      </c>
      <c r="J135" s="35" t="str">
        <f t="shared" si="72"/>
        <v/>
      </c>
      <c r="K135" s="35" t="str">
        <f t="shared" si="73"/>
        <v/>
      </c>
      <c r="L135" s="35" t="str">
        <f t="shared" si="74"/>
        <v/>
      </c>
      <c r="M135" s="35" t="str">
        <f t="shared" si="75"/>
        <v/>
      </c>
      <c r="N135" s="5" t="str">
        <f t="shared" si="76"/>
        <v>Edition du 1 June 2012</v>
      </c>
      <c r="O135" s="5" t="str">
        <f t="shared" si="77"/>
        <v>369 pages</v>
      </c>
      <c r="P135" s="35" t="str">
        <f t="shared" si="78"/>
        <v>Editions ENI</v>
      </c>
      <c r="Q135" s="6" t="str">
        <f t="shared" si="79"/>
        <v>fre</v>
      </c>
      <c r="R135" s="35" t="str">
        <f t="shared" si="80"/>
        <v>fre</v>
      </c>
      <c r="S135" s="35" t="str">
        <f t="shared" si="81"/>
        <v>fre</v>
      </c>
      <c r="T135" s="35" t="str">
        <f t="shared" si="82"/>
        <v>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v>
      </c>
      <c r="U135" s="35">
        <f t="shared" si="83"/>
        <v>9782746074644</v>
      </c>
      <c r="V135" s="35" t="str">
        <f t="shared" si="84"/>
        <v>Version Numérique</v>
      </c>
      <c r="W135" s="35">
        <f t="shared" si="85"/>
        <v>9782746074002</v>
      </c>
      <c r="X135" s="35" t="str">
        <f t="shared" si="86"/>
        <v>Version Imprimée</v>
      </c>
      <c r="Y135" s="35" t="str">
        <f t="shared" si="87"/>
        <v>St-Herblain</v>
      </c>
      <c r="Z135" s="35" t="str">
        <f t="shared" si="88"/>
        <v>Editions ENI</v>
      </c>
      <c r="AA135" s="35">
        <f t="shared" si="89"/>
        <v>2012</v>
      </c>
      <c r="AB135" s="35" t="str">
        <f t="shared" si="90"/>
        <v>Bibliothèque Numérique ENI (Service en ligne)</v>
      </c>
      <c r="AC135" s="35" t="str">
        <f t="shared" si="91"/>
        <v>OBJECTIF SOLUTIONS</v>
      </c>
      <c r="AD135" s="35" t="str">
        <f t="shared" si="92"/>
        <v>texte</v>
      </c>
      <c r="AE135" s="35" t="str">
        <f t="shared" si="93"/>
        <v>txt</v>
      </c>
      <c r="AF135" s="35" t="str">
        <f t="shared" si="94"/>
        <v>rdacontent/fre</v>
      </c>
      <c r="AG135" s="35" t="str">
        <f t="shared" si="95"/>
        <v>informatique</v>
      </c>
      <c r="AH135" s="35" t="str">
        <f t="shared" si="96"/>
        <v>c</v>
      </c>
      <c r="AI135" s="35" t="str">
        <f t="shared" si="97"/>
        <v>rdamedia/fre</v>
      </c>
      <c r="AJ135" s="35" t="str">
        <f t="shared" si="98"/>
        <v>ressource en ligne</v>
      </c>
      <c r="AK135" s="35" t="str">
        <f t="shared" si="99"/>
        <v>cr</v>
      </c>
      <c r="AL135" s="35" t="str">
        <f t="shared" si="100"/>
        <v>rdacarrier/fre</v>
      </c>
      <c r="AM135" s="35" t="str">
        <f t="shared" si="101"/>
        <v>m\\\\\o\\d\\\\\\\\</v>
      </c>
      <c r="AN135" s="35" t="str">
        <f t="shared" si="102"/>
        <v>cr\cn\\\\uuaua</v>
      </c>
      <c r="AO135" s="35" t="str">
        <f t="shared" si="103"/>
        <v>Accès restreint aux membres</v>
      </c>
      <c r="AP135" s="35" t="str">
        <f t="shared" si="104"/>
        <v>Source de la note de description : Version imprimée</v>
      </c>
      <c r="AQ135" s="35" t="str">
        <f t="shared" si="105"/>
        <v/>
      </c>
      <c r="AR135" s="35" t="str">
        <f t="shared" si="106"/>
        <v>%SITE_CLIENT%/?library_guid=6019653B-8498-41EA-AC1D-AFB13D04FBB6</v>
      </c>
      <c r="AS135" s="35" t="str">
        <f t="shared" si="107"/>
        <v>Accès au travers du portail ENI</v>
      </c>
      <c r="AT135" s="35" t="str">
        <f t="shared" si="108"/>
        <v xml:space="preserve"> livre électronique </v>
      </c>
      <c r="AU135" s="35" t="str">
        <f t="shared" si="109"/>
        <v xml:space="preserve"> livre numérique </v>
      </c>
      <c r="AV135" s="35" t="str">
        <f t="shared" si="110"/>
        <v xml:space="preserve"> livres électroniques </v>
      </c>
      <c r="AW135" s="35" t="str">
        <f t="shared" si="111"/>
        <v xml:space="preserve"> livres numériques </v>
      </c>
      <c r="AX135" s="35" t="str">
        <f t="shared" si="112"/>
        <v xml:space="preserve"> LNOS10OFF</v>
      </c>
      <c r="AY135" s="35" t="str">
        <f t="shared" si="113"/>
        <v xml:space="preserve"> mailing </v>
      </c>
      <c r="AZ135" s="35" t="str">
        <f t="shared" si="114"/>
        <v xml:space="preserve"> Microsoft </v>
      </c>
      <c r="BA135" s="35" t="str">
        <f t="shared" si="115"/>
        <v xml:space="preserve"> Objet OLE </v>
      </c>
      <c r="BB135" s="35" t="str">
        <f t="shared" si="116"/>
        <v xml:space="preserve"> Office 10 </v>
      </c>
      <c r="BC135" s="35" t="str">
        <f t="shared" si="117"/>
        <v xml:space="preserve"> OFFICE 2010 </v>
      </c>
      <c r="BD135" s="35" t="str">
        <f t="shared" si="118"/>
        <v xml:space="preserve"> Office10 </v>
      </c>
      <c r="BE135" s="35" t="str">
        <f t="shared" si="119"/>
        <v xml:space="preserve"> OLE </v>
      </c>
      <c r="BF135" s="35" t="str">
        <f t="shared" si="120"/>
        <v xml:space="preserve"> publipostage </v>
      </c>
      <c r="BG135" s="35" t="str">
        <f t="shared" si="121"/>
        <v xml:space="preserve"> suite bureautique </v>
      </c>
      <c r="BH135" s="35" t="str">
        <f t="shared" si="122"/>
        <v xml:space="preserve">Livre </v>
      </c>
      <c r="BI135" s="35" t="str">
        <f t="shared" si="123"/>
        <v/>
      </c>
      <c r="BJ135" s="35" t="str">
        <f t="shared" si="124"/>
        <v/>
      </c>
      <c r="BK135" s="35" t="str">
        <f t="shared" si="125"/>
        <v/>
      </c>
      <c r="BL135" s="35" t="str">
        <f t="shared" si="126"/>
        <v/>
      </c>
      <c r="BM135" s="35" t="str">
        <f t="shared" si="127"/>
        <v/>
      </c>
      <c r="BN135" s="35" t="str">
        <f t="shared" si="128"/>
        <v/>
      </c>
      <c r="BO135" s="35" t="str">
        <f t="shared" si="129"/>
        <v/>
      </c>
      <c r="BP135" s="35" t="str">
        <f t="shared" si="130"/>
        <v/>
      </c>
      <c r="BQ135" s="35" t="str">
        <f t="shared" si="131"/>
        <v/>
      </c>
      <c r="BR135" s="35" t="str">
        <f t="shared" si="132"/>
        <v/>
      </c>
      <c r="BS135" s="35" t="str">
        <f t="shared" si="133"/>
        <v/>
      </c>
      <c r="BT135" s="35" t="str">
        <f t="shared" si="134"/>
        <v/>
      </c>
      <c r="BU135" s="40" t="str">
        <f t="shared" si="135"/>
        <v/>
      </c>
    </row>
    <row r="136" spans="1:73" ht="20.100000000000001" customHeight="1" x14ac:dyDescent="0.25">
      <c r="A136" s="52">
        <v>45231</v>
      </c>
      <c r="B136" s="35" t="s">
        <v>14531</v>
      </c>
      <c r="C136" s="33" t="s">
        <v>112</v>
      </c>
      <c r="D136" s="33">
        <v>20240120</v>
      </c>
      <c r="E136" s="35" t="s">
        <v>14532</v>
      </c>
      <c r="F136" s="35" t="str">
        <f t="shared" si="68"/>
        <v>version 11</v>
      </c>
      <c r="G136" s="35" t="str">
        <f t="shared" si="69"/>
        <v>Olivier  GIARDELLA</v>
      </c>
      <c r="H136" s="35" t="str">
        <f t="shared" si="70"/>
        <v/>
      </c>
      <c r="I136" s="35" t="str">
        <f t="shared" si="71"/>
        <v xml:space="preserve">GIARDELLA, Olivier </v>
      </c>
      <c r="J136" s="35" t="str">
        <f t="shared" si="72"/>
        <v/>
      </c>
      <c r="K136" s="35" t="str">
        <f t="shared" si="73"/>
        <v/>
      </c>
      <c r="L136" s="35" t="str">
        <f t="shared" si="74"/>
        <v/>
      </c>
      <c r="M136" s="35" t="str">
        <f t="shared" si="75"/>
        <v/>
      </c>
      <c r="N136" s="5" t="str">
        <f t="shared" si="76"/>
        <v>Edition du 1 December 2011</v>
      </c>
      <c r="O136" s="5" t="str">
        <f t="shared" si="77"/>
        <v>335 pages</v>
      </c>
      <c r="P136" s="35" t="str">
        <f t="shared" si="78"/>
        <v>Editions ENI</v>
      </c>
      <c r="Q136" s="6" t="str">
        <f t="shared" si="79"/>
        <v>fre</v>
      </c>
      <c r="R136" s="35" t="str">
        <f t="shared" si="80"/>
        <v>fre</v>
      </c>
      <c r="S136" s="35" t="str">
        <f t="shared" si="81"/>
        <v>fre</v>
      </c>
      <c r="T136" s="35" t="str">
        <f t="shared" si="82"/>
        <v>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v>
      </c>
      <c r="U136" s="35">
        <f t="shared" si="83"/>
        <v>9782746071599</v>
      </c>
      <c r="V136" s="35" t="str">
        <f t="shared" si="84"/>
        <v>Version Numérique</v>
      </c>
      <c r="W136" s="35">
        <f t="shared" si="85"/>
        <v>9782746070615</v>
      </c>
      <c r="X136" s="35" t="str">
        <f t="shared" si="86"/>
        <v>Version Imprimée</v>
      </c>
      <c r="Y136" s="35" t="str">
        <f t="shared" si="87"/>
        <v>St-Herblain</v>
      </c>
      <c r="Z136" s="35" t="str">
        <f t="shared" si="88"/>
        <v>Editions ENI</v>
      </c>
      <c r="AA136" s="35">
        <f t="shared" si="89"/>
        <v>2011</v>
      </c>
      <c r="AB136" s="35" t="str">
        <f t="shared" si="90"/>
        <v>Bibliothèque Numérique ENI (Service en ligne)</v>
      </c>
      <c r="AC136" s="35" t="str">
        <f t="shared" si="91"/>
        <v>OBJECTIF SOLUTIONS</v>
      </c>
      <c r="AD136" s="35" t="str">
        <f t="shared" si="92"/>
        <v>texte</v>
      </c>
      <c r="AE136" s="35" t="str">
        <f t="shared" si="93"/>
        <v>txt</v>
      </c>
      <c r="AF136" s="35" t="str">
        <f t="shared" si="94"/>
        <v>rdacontent/fre</v>
      </c>
      <c r="AG136" s="35" t="str">
        <f t="shared" si="95"/>
        <v>informatique</v>
      </c>
      <c r="AH136" s="35" t="str">
        <f t="shared" si="96"/>
        <v>c</v>
      </c>
      <c r="AI136" s="35" t="str">
        <f t="shared" si="97"/>
        <v>rdamedia/fre</v>
      </c>
      <c r="AJ136" s="35" t="str">
        <f t="shared" si="98"/>
        <v>ressource en ligne</v>
      </c>
      <c r="AK136" s="35" t="str">
        <f t="shared" si="99"/>
        <v>cr</v>
      </c>
      <c r="AL136" s="35" t="str">
        <f t="shared" si="100"/>
        <v>rdacarrier/fre</v>
      </c>
      <c r="AM136" s="35" t="str">
        <f t="shared" si="101"/>
        <v>m\\\\\o\\d\\\\\\\\</v>
      </c>
      <c r="AN136" s="35" t="str">
        <f t="shared" si="102"/>
        <v>cr\cn\\\\uuaua</v>
      </c>
      <c r="AO136" s="35" t="str">
        <f t="shared" si="103"/>
        <v>Accès restreint aux membres</v>
      </c>
      <c r="AP136" s="35" t="str">
        <f t="shared" si="104"/>
        <v>Source de la note de description : Version imprimée</v>
      </c>
      <c r="AQ136" s="35" t="str">
        <f t="shared" si="105"/>
        <v/>
      </c>
      <c r="AR136" s="35" t="str">
        <f t="shared" si="106"/>
        <v>%SITE_CLIENT%/?library_guid=43AF3C1C-363C-4686-B3DB-379BB28C0BA4</v>
      </c>
      <c r="AS136" s="35" t="str">
        <f t="shared" si="107"/>
        <v>Accès au travers du portail ENI</v>
      </c>
      <c r="AT136" s="35" t="str">
        <f t="shared" si="108"/>
        <v xml:space="preserve"> analyse spatiale </v>
      </c>
      <c r="AU136" s="35" t="str">
        <f t="shared" si="109"/>
        <v xml:space="preserve"> carte </v>
      </c>
      <c r="AV136" s="35" t="str">
        <f t="shared" si="110"/>
        <v xml:space="preserve"> carte géographique </v>
      </c>
      <c r="AW136" s="35" t="str">
        <f t="shared" si="111"/>
        <v xml:space="preserve"> cartographie </v>
      </c>
      <c r="AX136" s="35" t="str">
        <f t="shared" si="112"/>
        <v xml:space="preserve"> digitalisation </v>
      </c>
      <c r="AY136" s="35" t="str">
        <f t="shared" si="113"/>
        <v xml:space="preserve"> géographie </v>
      </c>
      <c r="AZ136" s="35" t="str">
        <f t="shared" si="114"/>
        <v xml:space="preserve"> géomarketing </v>
      </c>
      <c r="BA136" s="35" t="str">
        <f t="shared" si="115"/>
        <v xml:space="preserve"> LNOS11MAP</v>
      </c>
      <c r="BB136" s="35" t="str">
        <f t="shared" si="116"/>
        <v xml:space="preserve"> map </v>
      </c>
      <c r="BC136" s="35" t="str">
        <f t="shared" si="117"/>
        <v xml:space="preserve"> maps </v>
      </c>
      <c r="BD136" s="35" t="str">
        <f t="shared" si="118"/>
        <v xml:space="preserve"> sectorisation </v>
      </c>
      <c r="BE136" s="35" t="str">
        <f t="shared" si="119"/>
        <v xml:space="preserve"> sélection SQL </v>
      </c>
      <c r="BF136" s="35" t="str">
        <f t="shared" si="120"/>
        <v xml:space="preserve"> statistiques </v>
      </c>
      <c r="BG136" s="35" t="str">
        <f t="shared" si="121"/>
        <v xml:space="preserve">SIG </v>
      </c>
      <c r="BH136" s="35" t="str">
        <f t="shared" si="122"/>
        <v/>
      </c>
      <c r="BI136" s="35" t="str">
        <f t="shared" si="123"/>
        <v/>
      </c>
      <c r="BJ136" s="35" t="str">
        <f t="shared" si="124"/>
        <v/>
      </c>
      <c r="BK136" s="35" t="str">
        <f t="shared" si="125"/>
        <v/>
      </c>
      <c r="BL136" s="35" t="str">
        <f t="shared" si="126"/>
        <v/>
      </c>
      <c r="BM136" s="35" t="str">
        <f t="shared" si="127"/>
        <v/>
      </c>
      <c r="BN136" s="35" t="str">
        <f t="shared" si="128"/>
        <v/>
      </c>
      <c r="BO136" s="35" t="str">
        <f t="shared" si="129"/>
        <v/>
      </c>
      <c r="BP136" s="35" t="str">
        <f t="shared" si="130"/>
        <v/>
      </c>
      <c r="BQ136" s="35" t="str">
        <f t="shared" si="131"/>
        <v/>
      </c>
      <c r="BR136" s="35" t="str">
        <f t="shared" si="132"/>
        <v/>
      </c>
      <c r="BS136" s="35" t="str">
        <f t="shared" si="133"/>
        <v/>
      </c>
      <c r="BT136" s="35" t="str">
        <f t="shared" si="134"/>
        <v/>
      </c>
      <c r="BU136" s="40" t="str">
        <f t="shared" si="135"/>
        <v/>
      </c>
    </row>
    <row r="137" spans="1:73" ht="20.100000000000001" customHeight="1" x14ac:dyDescent="0.25">
      <c r="A137" s="52">
        <v>45231</v>
      </c>
      <c r="B137" s="35" t="s">
        <v>14533</v>
      </c>
      <c r="C137" s="33" t="s">
        <v>112</v>
      </c>
      <c r="D137" s="33">
        <v>20240120</v>
      </c>
      <c r="E137" s="35" t="s">
        <v>14534</v>
      </c>
      <c r="F137" s="35" t="str">
        <f t="shared" si="68"/>
        <v>Travail collaboratif et GED avec la plate-forme Share</v>
      </c>
      <c r="G137" s="35" t="str">
        <f t="shared" si="69"/>
        <v>Guillaume  SUPERCZYNSKI</v>
      </c>
      <c r="H137" s="35" t="str">
        <f t="shared" si="70"/>
        <v/>
      </c>
      <c r="I137" s="35" t="str">
        <f t="shared" si="71"/>
        <v xml:space="preserve">SUPERCZYNSKI, Guillaume </v>
      </c>
      <c r="J137" s="35" t="str">
        <f t="shared" si="72"/>
        <v/>
      </c>
      <c r="K137" s="35" t="str">
        <f t="shared" si="73"/>
        <v/>
      </c>
      <c r="L137" s="35" t="str">
        <f t="shared" si="74"/>
        <v/>
      </c>
      <c r="M137" s="35" t="str">
        <f t="shared" si="75"/>
        <v/>
      </c>
      <c r="N137" s="5" t="str">
        <f t="shared" si="76"/>
        <v>Edition du 1 September 2011</v>
      </c>
      <c r="O137" s="5" t="str">
        <f t="shared" si="77"/>
        <v>316 pages</v>
      </c>
      <c r="P137" s="35" t="str">
        <f t="shared" si="78"/>
        <v>Editions ENI</v>
      </c>
      <c r="Q137" s="6" t="str">
        <f t="shared" si="79"/>
        <v>fre</v>
      </c>
      <c r="R137" s="35" t="str">
        <f t="shared" si="80"/>
        <v>fre</v>
      </c>
      <c r="S137" s="35" t="str">
        <f t="shared" si="81"/>
        <v>fre</v>
      </c>
      <c r="T137" s="35" t="str">
        <f t="shared" si="82"/>
        <v>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v>
      </c>
      <c r="U137" s="35">
        <f t="shared" si="83"/>
        <v>9782746069794</v>
      </c>
      <c r="V137" s="35" t="str">
        <f t="shared" si="84"/>
        <v>Version Numérique</v>
      </c>
      <c r="W137" s="35">
        <f t="shared" si="85"/>
        <v>9782746067813</v>
      </c>
      <c r="X137" s="35" t="str">
        <f t="shared" si="86"/>
        <v>Version Imprimée</v>
      </c>
      <c r="Y137" s="35" t="str">
        <f t="shared" si="87"/>
        <v>St-Herblain</v>
      </c>
      <c r="Z137" s="35" t="str">
        <f t="shared" si="88"/>
        <v>Editions ENI</v>
      </c>
      <c r="AA137" s="35">
        <f t="shared" si="89"/>
        <v>2011</v>
      </c>
      <c r="AB137" s="35" t="str">
        <f t="shared" si="90"/>
        <v>Bibliothèque Numérique ENI (Service en ligne)</v>
      </c>
      <c r="AC137" s="35" t="str">
        <f t="shared" si="91"/>
        <v>OBJECTIF SOLUTIONS</v>
      </c>
      <c r="AD137" s="35" t="str">
        <f t="shared" si="92"/>
        <v>texte</v>
      </c>
      <c r="AE137" s="35" t="str">
        <f t="shared" si="93"/>
        <v>txt</v>
      </c>
      <c r="AF137" s="35" t="str">
        <f t="shared" si="94"/>
        <v>rdacontent/fre</v>
      </c>
      <c r="AG137" s="35" t="str">
        <f t="shared" si="95"/>
        <v>informatique</v>
      </c>
      <c r="AH137" s="35" t="str">
        <f t="shared" si="96"/>
        <v>c</v>
      </c>
      <c r="AI137" s="35" t="str">
        <f t="shared" si="97"/>
        <v>rdamedia/fre</v>
      </c>
      <c r="AJ137" s="35" t="str">
        <f t="shared" si="98"/>
        <v>ressource en ligne</v>
      </c>
      <c r="AK137" s="35" t="str">
        <f t="shared" si="99"/>
        <v>cr</v>
      </c>
      <c r="AL137" s="35" t="str">
        <f t="shared" si="100"/>
        <v>rdacarrier/fre</v>
      </c>
      <c r="AM137" s="35" t="str">
        <f t="shared" si="101"/>
        <v>m\\\\\o\\d\\\\\\\\</v>
      </c>
      <c r="AN137" s="35" t="str">
        <f t="shared" si="102"/>
        <v>cr\cn\\\\uuaua</v>
      </c>
      <c r="AO137" s="35" t="str">
        <f t="shared" si="103"/>
        <v>Accès restreint aux membres</v>
      </c>
      <c r="AP137" s="35" t="str">
        <f t="shared" si="104"/>
        <v>Source de la note de description : Version imprimée</v>
      </c>
      <c r="AQ137" s="35" t="str">
        <f t="shared" si="105"/>
        <v/>
      </c>
      <c r="AR137" s="35" t="str">
        <f t="shared" si="106"/>
        <v>%SITE_CLIENT%/?library_guid=1CC8E508-DCDC-4C33-9708-43F8DD6C7FE8</v>
      </c>
      <c r="AS137" s="35" t="str">
        <f t="shared" si="107"/>
        <v>Accès au travers du portail ENI</v>
      </c>
      <c r="AT137" s="35" t="str">
        <f t="shared" si="108"/>
        <v xml:space="preserve"> </v>
      </c>
      <c r="AU137" s="35" t="str">
        <f t="shared" si="109"/>
        <v xml:space="preserve"> Freshdocs </v>
      </c>
      <c r="AV137" s="35" t="str">
        <f t="shared" si="110"/>
        <v xml:space="preserve"> GED </v>
      </c>
      <c r="AW137" s="35" t="str">
        <f t="shared" si="111"/>
        <v xml:space="preserve"> livre électronique </v>
      </c>
      <c r="AX137" s="35" t="str">
        <f t="shared" si="112"/>
        <v xml:space="preserve"> livre numérique </v>
      </c>
      <c r="AY137" s="35" t="str">
        <f t="shared" si="113"/>
        <v xml:space="preserve"> livres électroniques </v>
      </c>
      <c r="AZ137" s="35" t="str">
        <f t="shared" si="114"/>
        <v xml:space="preserve"> livres numériques </v>
      </c>
      <c r="BA137" s="35" t="str">
        <f t="shared" si="115"/>
        <v xml:space="preserve"> LNOS3.4ALF</v>
      </c>
      <c r="BB137" s="35" t="str">
        <f t="shared" si="116"/>
        <v xml:space="preserve"> Navigator Lite </v>
      </c>
      <c r="BC137" s="35" t="str">
        <f t="shared" si="117"/>
        <v xml:space="preserve"> Web Quick Start </v>
      </c>
      <c r="BD137" s="35" t="str">
        <f t="shared" si="118"/>
        <v xml:space="preserve"> Workflow </v>
      </c>
      <c r="BE137" s="35" t="str">
        <f t="shared" si="119"/>
        <v xml:space="preserve">Share </v>
      </c>
      <c r="BF137" s="35" t="str">
        <f t="shared" si="120"/>
        <v/>
      </c>
      <c r="BG137" s="35" t="str">
        <f t="shared" si="121"/>
        <v/>
      </c>
      <c r="BH137" s="35" t="str">
        <f t="shared" si="122"/>
        <v/>
      </c>
      <c r="BI137" s="35" t="str">
        <f t="shared" si="123"/>
        <v/>
      </c>
      <c r="BJ137" s="35" t="str">
        <f t="shared" si="124"/>
        <v/>
      </c>
      <c r="BK137" s="35" t="str">
        <f t="shared" si="125"/>
        <v/>
      </c>
      <c r="BL137" s="35" t="str">
        <f t="shared" si="126"/>
        <v/>
      </c>
      <c r="BM137" s="35" t="str">
        <f t="shared" si="127"/>
        <v/>
      </c>
      <c r="BN137" s="35" t="str">
        <f t="shared" si="128"/>
        <v/>
      </c>
      <c r="BO137" s="35" t="str">
        <f t="shared" si="129"/>
        <v/>
      </c>
      <c r="BP137" s="35" t="str">
        <f t="shared" si="130"/>
        <v/>
      </c>
      <c r="BQ137" s="35" t="str">
        <f t="shared" si="131"/>
        <v/>
      </c>
      <c r="BR137" s="35" t="str">
        <f t="shared" si="132"/>
        <v/>
      </c>
      <c r="BS137" s="35" t="str">
        <f t="shared" si="133"/>
        <v/>
      </c>
      <c r="BT137" s="35" t="str">
        <f t="shared" si="134"/>
        <v/>
      </c>
      <c r="BU137" s="40" t="str">
        <f t="shared" si="135"/>
        <v/>
      </c>
    </row>
    <row r="138" spans="1:73" ht="20.100000000000001" customHeight="1" x14ac:dyDescent="0.25">
      <c r="A138" s="52">
        <v>45231</v>
      </c>
      <c r="B138" s="35" t="s">
        <v>14535</v>
      </c>
      <c r="C138" s="33" t="s">
        <v>112</v>
      </c>
      <c r="D138" s="33">
        <v>20240120</v>
      </c>
      <c r="E138" s="35" t="s">
        <v>14536</v>
      </c>
      <c r="F138" s="35" t="str">
        <f t="shared" si="68"/>
        <v>un CMS pour créer votre site web</v>
      </c>
      <c r="G138" s="35" t="str">
        <f t="shared" si="69"/>
        <v>Christophe AUBRY</v>
      </c>
      <c r="H138" s="35" t="str">
        <f t="shared" si="70"/>
        <v/>
      </c>
      <c r="I138" s="35" t="str">
        <f t="shared" si="71"/>
        <v>AUBRY, Christophe</v>
      </c>
      <c r="J138" s="35" t="str">
        <f t="shared" si="72"/>
        <v/>
      </c>
      <c r="K138" s="35" t="str">
        <f t="shared" si="73"/>
        <v/>
      </c>
      <c r="L138" s="35" t="str">
        <f t="shared" si="74"/>
        <v/>
      </c>
      <c r="M138" s="35" t="str">
        <f t="shared" si="75"/>
        <v/>
      </c>
      <c r="N138" s="5" t="str">
        <f t="shared" si="76"/>
        <v>Edition du 1 February 2011</v>
      </c>
      <c r="O138" s="5" t="str">
        <f t="shared" si="77"/>
        <v>368 pages</v>
      </c>
      <c r="P138" s="35" t="str">
        <f t="shared" si="78"/>
        <v>Editions ENI</v>
      </c>
      <c r="Q138" s="6" t="str">
        <f t="shared" si="79"/>
        <v>fre</v>
      </c>
      <c r="R138" s="35" t="str">
        <f t="shared" si="80"/>
        <v>fre</v>
      </c>
      <c r="S138" s="35" t="str">
        <f t="shared" si="81"/>
        <v>fre</v>
      </c>
      <c r="T138" s="35" t="str">
        <f t="shared" si="82"/>
        <v>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v>
      </c>
      <c r="U138" s="35">
        <f t="shared" si="83"/>
        <v>9782746063327</v>
      </c>
      <c r="V138" s="35" t="str">
        <f t="shared" si="84"/>
        <v>Version Numérique</v>
      </c>
      <c r="W138" s="35">
        <f t="shared" si="85"/>
        <v>9782746061231</v>
      </c>
      <c r="X138" s="35" t="str">
        <f t="shared" si="86"/>
        <v>Version Imprimée</v>
      </c>
      <c r="Y138" s="35" t="str">
        <f t="shared" si="87"/>
        <v>St-Herblain</v>
      </c>
      <c r="Z138" s="35" t="str">
        <f t="shared" si="88"/>
        <v>Editions ENI</v>
      </c>
      <c r="AA138" s="35">
        <f t="shared" si="89"/>
        <v>2011</v>
      </c>
      <c r="AB138" s="35" t="str">
        <f t="shared" si="90"/>
        <v>Bibliothèque Numérique ENI (Service en ligne)</v>
      </c>
      <c r="AC138" s="35" t="str">
        <f t="shared" si="91"/>
        <v>OBJECTIF SOLUTIONS</v>
      </c>
      <c r="AD138" s="35" t="str">
        <f t="shared" si="92"/>
        <v>texte</v>
      </c>
      <c r="AE138" s="35" t="str">
        <f t="shared" si="93"/>
        <v>txt</v>
      </c>
      <c r="AF138" s="35" t="str">
        <f t="shared" si="94"/>
        <v>rdacontent/fre</v>
      </c>
      <c r="AG138" s="35" t="str">
        <f t="shared" si="95"/>
        <v>informatique</v>
      </c>
      <c r="AH138" s="35" t="str">
        <f t="shared" si="96"/>
        <v>c</v>
      </c>
      <c r="AI138" s="35" t="str">
        <f t="shared" si="97"/>
        <v>rdamedia/fre</v>
      </c>
      <c r="AJ138" s="35" t="str">
        <f t="shared" si="98"/>
        <v>ressource en ligne</v>
      </c>
      <c r="AK138" s="35" t="str">
        <f t="shared" si="99"/>
        <v>cr</v>
      </c>
      <c r="AL138" s="35" t="str">
        <f t="shared" si="100"/>
        <v>rdacarrier/fre</v>
      </c>
      <c r="AM138" s="35" t="str">
        <f t="shared" si="101"/>
        <v>m\\\\\o\\d\\\\\\\\</v>
      </c>
      <c r="AN138" s="35" t="str">
        <f t="shared" si="102"/>
        <v>cr\cn\\\\uuaua</v>
      </c>
      <c r="AO138" s="35" t="str">
        <f t="shared" si="103"/>
        <v>Accès restreint aux membres</v>
      </c>
      <c r="AP138" s="35" t="str">
        <f t="shared" si="104"/>
        <v>Source de la note de description : Version imprimée</v>
      </c>
      <c r="AQ138" s="35" t="str">
        <f t="shared" si="105"/>
        <v/>
      </c>
      <c r="AR138" s="35" t="str">
        <f t="shared" si="106"/>
        <v>%SITE_CLIENT%/?library_guid=E6E69A2B-9276-42CF-A9C2-6632EEFA6787</v>
      </c>
      <c r="AS138" s="35" t="str">
        <f t="shared" si="107"/>
        <v>Accès au travers du portail ENI</v>
      </c>
      <c r="AT138" s="35" t="str">
        <f t="shared" si="108"/>
        <v xml:space="preserve"> CMS </v>
      </c>
      <c r="AU138" s="35" t="str">
        <f t="shared" si="109"/>
        <v xml:space="preserve"> LNOS3CMWORP</v>
      </c>
      <c r="AV138" s="35" t="str">
        <f t="shared" si="110"/>
        <v xml:space="preserve"> ouvrage </v>
      </c>
      <c r="AW138" s="35" t="str">
        <f t="shared" si="111"/>
        <v xml:space="preserve"> site web </v>
      </c>
      <c r="AX138" s="35" t="str">
        <f t="shared" si="112"/>
        <v xml:space="preserve"> Weblog </v>
      </c>
      <c r="AY138" s="35" t="str">
        <f t="shared" si="113"/>
        <v xml:space="preserve"> word press </v>
      </c>
      <c r="AZ138" s="35" t="str">
        <f t="shared" si="114"/>
        <v xml:space="preserve">Livre </v>
      </c>
      <c r="BA138" s="35" t="str">
        <f t="shared" si="115"/>
        <v/>
      </c>
      <c r="BB138" s="35" t="str">
        <f t="shared" si="116"/>
        <v/>
      </c>
      <c r="BC138" s="35" t="str">
        <f t="shared" si="117"/>
        <v/>
      </c>
      <c r="BD138" s="35" t="str">
        <f t="shared" si="118"/>
        <v/>
      </c>
      <c r="BE138" s="35" t="str">
        <f t="shared" si="119"/>
        <v/>
      </c>
      <c r="BF138" s="35" t="str">
        <f t="shared" si="120"/>
        <v/>
      </c>
      <c r="BG138" s="35" t="str">
        <f t="shared" si="121"/>
        <v/>
      </c>
      <c r="BH138" s="35" t="str">
        <f t="shared" si="122"/>
        <v/>
      </c>
      <c r="BI138" s="35" t="str">
        <f t="shared" si="123"/>
        <v/>
      </c>
      <c r="BJ138" s="35" t="str">
        <f t="shared" si="124"/>
        <v/>
      </c>
      <c r="BK138" s="35" t="str">
        <f t="shared" si="125"/>
        <v/>
      </c>
      <c r="BL138" s="35" t="str">
        <f t="shared" si="126"/>
        <v/>
      </c>
      <c r="BM138" s="35" t="str">
        <f t="shared" si="127"/>
        <v/>
      </c>
      <c r="BN138" s="35" t="str">
        <f t="shared" si="128"/>
        <v/>
      </c>
      <c r="BO138" s="35" t="str">
        <f t="shared" si="129"/>
        <v/>
      </c>
      <c r="BP138" s="35" t="str">
        <f t="shared" si="130"/>
        <v/>
      </c>
      <c r="BQ138" s="35" t="str">
        <f t="shared" si="131"/>
        <v/>
      </c>
      <c r="BR138" s="35" t="str">
        <f t="shared" si="132"/>
        <v/>
      </c>
      <c r="BS138" s="35" t="str">
        <f t="shared" si="133"/>
        <v/>
      </c>
      <c r="BT138" s="35" t="str">
        <f t="shared" si="134"/>
        <v/>
      </c>
      <c r="BU138" s="40" t="str">
        <f t="shared" si="135"/>
        <v/>
      </c>
    </row>
    <row r="139" spans="1:73" ht="20.100000000000001" customHeight="1" x14ac:dyDescent="0.25">
      <c r="A139" s="52">
        <v>45231</v>
      </c>
      <c r="B139" s="35" t="s">
        <v>14537</v>
      </c>
      <c r="C139" s="33" t="s">
        <v>112</v>
      </c>
      <c r="D139" s="33">
        <v>20240120</v>
      </c>
      <c r="E139" s="35" t="s">
        <v>14538</v>
      </c>
      <c r="F139" s="35" t="str">
        <f t="shared" si="68"/>
        <v>Créez et administrez vos sites Web</v>
      </c>
      <c r="G139" s="35" t="str">
        <f t="shared" si="69"/>
        <v>Didier MAZIER</v>
      </c>
      <c r="H139" s="35" t="str">
        <f t="shared" si="70"/>
        <v/>
      </c>
      <c r="I139" s="35" t="str">
        <f t="shared" si="71"/>
        <v>MAZIER, Didier</v>
      </c>
      <c r="J139" s="35" t="str">
        <f t="shared" si="72"/>
        <v/>
      </c>
      <c r="K139" s="35" t="str">
        <f t="shared" si="73"/>
        <v/>
      </c>
      <c r="L139" s="35" t="str">
        <f t="shared" si="74"/>
        <v/>
      </c>
      <c r="M139" s="35" t="str">
        <f t="shared" si="75"/>
        <v/>
      </c>
      <c r="N139" s="5" t="str">
        <f t="shared" si="76"/>
        <v>Edition du 1 April 2012</v>
      </c>
      <c r="O139" s="5" t="str">
        <f t="shared" si="77"/>
        <v>330 pages</v>
      </c>
      <c r="P139" s="35" t="str">
        <f t="shared" si="78"/>
        <v>Editions ENI</v>
      </c>
      <c r="Q139" s="6" t="str">
        <f t="shared" si="79"/>
        <v>fre</v>
      </c>
      <c r="R139" s="35" t="str">
        <f t="shared" si="80"/>
        <v>fre</v>
      </c>
      <c r="S139" s="35" t="str">
        <f t="shared" si="81"/>
        <v>fre</v>
      </c>
      <c r="T139" s="35" t="str">
        <f t="shared" si="82"/>
        <v>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v>
      </c>
      <c r="U139" s="35">
        <f t="shared" si="83"/>
        <v>9782746073616</v>
      </c>
      <c r="V139" s="35" t="str">
        <f t="shared" si="84"/>
        <v>Version Numérique</v>
      </c>
      <c r="W139" s="35">
        <f t="shared" si="85"/>
        <v>9782746072664</v>
      </c>
      <c r="X139" s="35" t="str">
        <f t="shared" si="86"/>
        <v>Version Imprimée</v>
      </c>
      <c r="Y139" s="35" t="str">
        <f t="shared" si="87"/>
        <v>St-Herblain</v>
      </c>
      <c r="Z139" s="35" t="str">
        <f t="shared" si="88"/>
        <v>Editions ENI</v>
      </c>
      <c r="AA139" s="35">
        <f t="shared" si="89"/>
        <v>2012</v>
      </c>
      <c r="AB139" s="35" t="str">
        <f t="shared" si="90"/>
        <v>Bibliothèque Numérique ENI (Service en ligne)</v>
      </c>
      <c r="AC139" s="35" t="str">
        <f t="shared" si="91"/>
        <v>OBJECTIF WEB</v>
      </c>
      <c r="AD139" s="35" t="str">
        <f t="shared" si="92"/>
        <v>texte</v>
      </c>
      <c r="AE139" s="35" t="str">
        <f t="shared" si="93"/>
        <v>txt</v>
      </c>
      <c r="AF139" s="35" t="str">
        <f t="shared" si="94"/>
        <v>rdacontent/fre</v>
      </c>
      <c r="AG139" s="35" t="str">
        <f t="shared" si="95"/>
        <v>informatique</v>
      </c>
      <c r="AH139" s="35" t="str">
        <f t="shared" si="96"/>
        <v>c</v>
      </c>
      <c r="AI139" s="35" t="str">
        <f t="shared" si="97"/>
        <v>rdamedia/fre</v>
      </c>
      <c r="AJ139" s="35" t="str">
        <f t="shared" si="98"/>
        <v>ressource en ligne</v>
      </c>
      <c r="AK139" s="35" t="str">
        <f t="shared" si="99"/>
        <v>cr</v>
      </c>
      <c r="AL139" s="35" t="str">
        <f t="shared" si="100"/>
        <v>rdacarrier/fre</v>
      </c>
      <c r="AM139" s="35" t="str">
        <f t="shared" si="101"/>
        <v>m\\\\\o\\d\\\\\\\\</v>
      </c>
      <c r="AN139" s="35" t="str">
        <f t="shared" si="102"/>
        <v>cr\cn\\\\uuaua</v>
      </c>
      <c r="AO139" s="35" t="str">
        <f t="shared" si="103"/>
        <v>Accès restreint aux membres</v>
      </c>
      <c r="AP139" s="35" t="str">
        <f t="shared" si="104"/>
        <v>Source de la note de description : Version imprimée</v>
      </c>
      <c r="AQ139" s="35" t="str">
        <f t="shared" si="105"/>
        <v/>
      </c>
      <c r="AR139" s="35" t="str">
        <f t="shared" si="106"/>
        <v>%SITE_CLIENT%/?library_guid=0FEDE0AA-4337-4EDD-BA7E-41D2CF80477D</v>
      </c>
      <c r="AS139" s="35" t="str">
        <f t="shared" si="107"/>
        <v>Accès au travers du portail ENI</v>
      </c>
      <c r="AT139" s="35" t="str">
        <f t="shared" si="108"/>
        <v xml:space="preserve"> CMS </v>
      </c>
      <c r="AU139" s="35" t="str">
        <f t="shared" si="109"/>
        <v xml:space="preserve"> CSS </v>
      </c>
      <c r="AV139" s="35" t="str">
        <f t="shared" si="110"/>
        <v xml:space="preserve"> Flux RSS </v>
      </c>
      <c r="AW139" s="35" t="str">
        <f t="shared" si="111"/>
        <v xml:space="preserve"> Google Outils  </v>
      </c>
      <c r="AX139" s="35" t="str">
        <f t="shared" si="112"/>
        <v xml:space="preserve"> HMTL </v>
      </c>
      <c r="AY139" s="35" t="str">
        <f t="shared" si="113"/>
        <v xml:space="preserve"> LNOW2.5JOO</v>
      </c>
      <c r="AZ139" s="35" t="str">
        <f t="shared" si="114"/>
        <v xml:space="preserve"> Open Source </v>
      </c>
      <c r="BA139" s="35" t="str">
        <f t="shared" si="115"/>
        <v xml:space="preserve"> Ouvrage </v>
      </c>
      <c r="BB139" s="35" t="str">
        <f t="shared" si="116"/>
        <v xml:space="preserve"> Référencement </v>
      </c>
      <c r="BC139" s="35" t="str">
        <f t="shared" si="117"/>
        <v xml:space="preserve"> Vahi </v>
      </c>
      <c r="BD139" s="35" t="str">
        <f t="shared" si="118"/>
        <v xml:space="preserve">Livre </v>
      </c>
      <c r="BE139" s="35" t="str">
        <f t="shared" si="119"/>
        <v/>
      </c>
      <c r="BF139" s="35" t="str">
        <f t="shared" si="120"/>
        <v/>
      </c>
      <c r="BG139" s="35" t="str">
        <f t="shared" si="121"/>
        <v/>
      </c>
      <c r="BH139" s="35" t="str">
        <f t="shared" si="122"/>
        <v/>
      </c>
      <c r="BI139" s="35" t="str">
        <f t="shared" si="123"/>
        <v/>
      </c>
      <c r="BJ139" s="35" t="str">
        <f t="shared" si="124"/>
        <v/>
      </c>
      <c r="BK139" s="35" t="str">
        <f t="shared" si="125"/>
        <v/>
      </c>
      <c r="BL139" s="35" t="str">
        <f t="shared" si="126"/>
        <v/>
      </c>
      <c r="BM139" s="35" t="str">
        <f t="shared" si="127"/>
        <v/>
      </c>
      <c r="BN139" s="35" t="str">
        <f t="shared" si="128"/>
        <v/>
      </c>
      <c r="BO139" s="35" t="str">
        <f t="shared" si="129"/>
        <v/>
      </c>
      <c r="BP139" s="35" t="str">
        <f t="shared" si="130"/>
        <v/>
      </c>
      <c r="BQ139" s="35" t="str">
        <f t="shared" si="131"/>
        <v/>
      </c>
      <c r="BR139" s="35" t="str">
        <f t="shared" si="132"/>
        <v/>
      </c>
      <c r="BS139" s="35" t="str">
        <f t="shared" si="133"/>
        <v/>
      </c>
      <c r="BT139" s="35" t="str">
        <f t="shared" si="134"/>
        <v/>
      </c>
      <c r="BU139" s="40" t="str">
        <f t="shared" si="135"/>
        <v/>
      </c>
    </row>
    <row r="140" spans="1:73" ht="20.100000000000001" customHeight="1" x14ac:dyDescent="0.25">
      <c r="A140" s="52">
        <v>45231</v>
      </c>
      <c r="B140" s="35" t="s">
        <v>14539</v>
      </c>
      <c r="C140" s="33" t="s">
        <v>112</v>
      </c>
      <c r="D140" s="33">
        <v>20240120</v>
      </c>
      <c r="E140" s="35" t="s">
        <v>14540</v>
      </c>
      <c r="F140" s="35" t="str">
        <f t="shared" si="68"/>
        <v>Concevoir et administrer vos sites web</v>
      </c>
      <c r="G140" s="35" t="str">
        <f t="shared" si="69"/>
        <v>Christophe AUBRY</v>
      </c>
      <c r="H140" s="35" t="str">
        <f t="shared" si="70"/>
        <v/>
      </c>
      <c r="I140" s="35" t="str">
        <f t="shared" si="71"/>
        <v>AUBRY, Christophe</v>
      </c>
      <c r="J140" s="35" t="str">
        <f t="shared" si="72"/>
        <v/>
      </c>
      <c r="K140" s="35" t="str">
        <f t="shared" si="73"/>
        <v/>
      </c>
      <c r="L140" s="35" t="str">
        <f t="shared" si="74"/>
        <v/>
      </c>
      <c r="M140" s="35" t="str">
        <f t="shared" si="75"/>
        <v/>
      </c>
      <c r="N140" s="5" t="str">
        <f t="shared" si="76"/>
        <v>Edition du 1 May 2011</v>
      </c>
      <c r="O140" s="5" t="str">
        <f t="shared" si="77"/>
        <v>494 pages</v>
      </c>
      <c r="P140" s="35" t="str">
        <f t="shared" si="78"/>
        <v>Editions ENI</v>
      </c>
      <c r="Q140" s="6" t="str">
        <f t="shared" si="79"/>
        <v>fre</v>
      </c>
      <c r="R140" s="35" t="str">
        <f t="shared" si="80"/>
        <v>fre</v>
      </c>
      <c r="S140" s="35" t="str">
        <f t="shared" si="81"/>
        <v>fre</v>
      </c>
      <c r="T140" s="35" t="str">
        <f t="shared" si="82"/>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v>
      </c>
      <c r="U140" s="35">
        <f t="shared" si="83"/>
        <v>9782746066144</v>
      </c>
      <c r="V140" s="35" t="str">
        <f t="shared" si="84"/>
        <v>Version Numérique</v>
      </c>
      <c r="W140" s="35">
        <f t="shared" si="85"/>
        <v>9782746064607</v>
      </c>
      <c r="X140" s="35" t="str">
        <f t="shared" si="86"/>
        <v>Version Imprimée</v>
      </c>
      <c r="Y140" s="35" t="str">
        <f t="shared" si="87"/>
        <v>St-Herblain</v>
      </c>
      <c r="Z140" s="35" t="str">
        <f t="shared" si="88"/>
        <v>Editions ENI</v>
      </c>
      <c r="AA140" s="35">
        <f t="shared" si="89"/>
        <v>2011</v>
      </c>
      <c r="AB140" s="35" t="str">
        <f t="shared" si="90"/>
        <v>Bibliothèque Numérique ENI (Service en ligne)</v>
      </c>
      <c r="AC140" s="35" t="str">
        <f t="shared" si="91"/>
        <v>OBJECTIF WEB</v>
      </c>
      <c r="AD140" s="35" t="str">
        <f t="shared" si="92"/>
        <v>texte</v>
      </c>
      <c r="AE140" s="35" t="str">
        <f t="shared" si="93"/>
        <v>txt</v>
      </c>
      <c r="AF140" s="35" t="str">
        <f t="shared" si="94"/>
        <v>rdacontent/fre</v>
      </c>
      <c r="AG140" s="35" t="str">
        <f t="shared" si="95"/>
        <v>informatique</v>
      </c>
      <c r="AH140" s="35" t="str">
        <f t="shared" si="96"/>
        <v>c</v>
      </c>
      <c r="AI140" s="35" t="str">
        <f t="shared" si="97"/>
        <v>rdamedia/fre</v>
      </c>
      <c r="AJ140" s="35" t="str">
        <f t="shared" si="98"/>
        <v>ressource en ligne</v>
      </c>
      <c r="AK140" s="35" t="str">
        <f t="shared" si="99"/>
        <v>cr</v>
      </c>
      <c r="AL140" s="35" t="str">
        <f t="shared" si="100"/>
        <v>rdacarrier/fre</v>
      </c>
      <c r="AM140" s="35" t="str">
        <f t="shared" si="101"/>
        <v>m\\\\\o\\d\\\\\\\\</v>
      </c>
      <c r="AN140" s="35" t="str">
        <f t="shared" si="102"/>
        <v>cr\cn\\\\uuaua</v>
      </c>
      <c r="AO140" s="35" t="str">
        <f t="shared" si="103"/>
        <v>Accès restreint aux membres</v>
      </c>
      <c r="AP140" s="35" t="str">
        <f t="shared" si="104"/>
        <v>Source de la note de description : Version imprimée</v>
      </c>
      <c r="AQ140" s="35" t="str">
        <f t="shared" si="105"/>
        <v/>
      </c>
      <c r="AR140" s="35" t="str">
        <f t="shared" si="106"/>
        <v>%SITE_CLIENT%/?library_guid=2642CD1F-067B-4C96-BEC5-5112505ABB8B</v>
      </c>
      <c r="AS140" s="35" t="str">
        <f t="shared" si="107"/>
        <v>Accès au travers du portail ENI</v>
      </c>
      <c r="AT140" s="35" t="str">
        <f t="shared" si="108"/>
        <v xml:space="preserve"> CMS </v>
      </c>
      <c r="AU140" s="35" t="str">
        <f t="shared" si="109"/>
        <v xml:space="preserve"> CSS </v>
      </c>
      <c r="AV140" s="35" t="str">
        <f t="shared" si="110"/>
        <v xml:space="preserve"> HMTL </v>
      </c>
      <c r="AW140" s="35" t="str">
        <f t="shared" si="111"/>
        <v xml:space="preserve"> LNOW7DRU</v>
      </c>
      <c r="AX140" s="35" t="str">
        <f t="shared" si="112"/>
        <v xml:space="preserve"> Open Source </v>
      </c>
      <c r="AY140" s="35" t="str">
        <f t="shared" si="113"/>
        <v xml:space="preserve"> OpenSource </v>
      </c>
      <c r="AZ140" s="35" t="str">
        <f t="shared" si="114"/>
        <v xml:space="preserve"> Ouvrage </v>
      </c>
      <c r="BA140" s="35" t="str">
        <f t="shared" si="115"/>
        <v xml:space="preserve">Livre </v>
      </c>
      <c r="BB140" s="35" t="str">
        <f t="shared" si="116"/>
        <v/>
      </c>
      <c r="BC140" s="35" t="str">
        <f t="shared" si="117"/>
        <v/>
      </c>
      <c r="BD140" s="35" t="str">
        <f t="shared" si="118"/>
        <v/>
      </c>
      <c r="BE140" s="35" t="str">
        <f t="shared" si="119"/>
        <v/>
      </c>
      <c r="BF140" s="35" t="str">
        <f t="shared" si="120"/>
        <v/>
      </c>
      <c r="BG140" s="35" t="str">
        <f t="shared" si="121"/>
        <v/>
      </c>
      <c r="BH140" s="35" t="str">
        <f t="shared" si="122"/>
        <v/>
      </c>
      <c r="BI140" s="35" t="str">
        <f t="shared" si="123"/>
        <v/>
      </c>
      <c r="BJ140" s="35" t="str">
        <f t="shared" si="124"/>
        <v/>
      </c>
      <c r="BK140" s="35" t="str">
        <f t="shared" si="125"/>
        <v/>
      </c>
      <c r="BL140" s="35" t="str">
        <f t="shared" si="126"/>
        <v/>
      </c>
      <c r="BM140" s="35" t="str">
        <f t="shared" si="127"/>
        <v/>
      </c>
      <c r="BN140" s="35" t="str">
        <f t="shared" si="128"/>
        <v/>
      </c>
      <c r="BO140" s="35" t="str">
        <f t="shared" si="129"/>
        <v/>
      </c>
      <c r="BP140" s="35" t="str">
        <f t="shared" si="130"/>
        <v/>
      </c>
      <c r="BQ140" s="35" t="str">
        <f t="shared" si="131"/>
        <v/>
      </c>
      <c r="BR140" s="35" t="str">
        <f t="shared" si="132"/>
        <v/>
      </c>
      <c r="BS140" s="35" t="str">
        <f t="shared" si="133"/>
        <v/>
      </c>
      <c r="BT140" s="35" t="str">
        <f t="shared" si="134"/>
        <v/>
      </c>
      <c r="BU140" s="40" t="str">
        <f t="shared" si="135"/>
        <v/>
      </c>
    </row>
    <row r="141" spans="1:73" ht="20.100000000000001" customHeight="1" x14ac:dyDescent="0.25">
      <c r="A141" s="52">
        <v>45231</v>
      </c>
      <c r="B141" s="35" t="s">
        <v>14541</v>
      </c>
      <c r="C141" s="33" t="s">
        <v>112</v>
      </c>
      <c r="D141" s="33">
        <v>20240120</v>
      </c>
      <c r="E141" s="35" t="s">
        <v>14542</v>
      </c>
      <c r="F141" s="35" t="str">
        <f t="shared" si="68"/>
        <v>Les meilleures extensions</v>
      </c>
      <c r="G141" s="35" t="str">
        <f t="shared" si="69"/>
        <v>Christophe AUBRY</v>
      </c>
      <c r="H141" s="35" t="str">
        <f t="shared" si="70"/>
        <v/>
      </c>
      <c r="I141" s="35" t="str">
        <f t="shared" si="71"/>
        <v>AUBRY, Christophe</v>
      </c>
      <c r="J141" s="35" t="str">
        <f t="shared" si="72"/>
        <v/>
      </c>
      <c r="K141" s="35" t="str">
        <f t="shared" si="73"/>
        <v/>
      </c>
      <c r="L141" s="35" t="str">
        <f t="shared" si="74"/>
        <v/>
      </c>
      <c r="M141" s="35" t="str">
        <f t="shared" si="75"/>
        <v/>
      </c>
      <c r="N141" s="5" t="str">
        <f t="shared" si="76"/>
        <v>Edition du 1 November 2011</v>
      </c>
      <c r="O141" s="5" t="str">
        <f t="shared" si="77"/>
        <v>480 pages</v>
      </c>
      <c r="P141" s="35" t="str">
        <f t="shared" si="78"/>
        <v>Editions ENI</v>
      </c>
      <c r="Q141" s="6" t="str">
        <f t="shared" si="79"/>
        <v>fre</v>
      </c>
      <c r="R141" s="35" t="str">
        <f t="shared" si="80"/>
        <v>fre</v>
      </c>
      <c r="S141" s="35" t="str">
        <f t="shared" si="81"/>
        <v>fre</v>
      </c>
      <c r="T141" s="35" t="str">
        <f t="shared" si="82"/>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v>
      </c>
      <c r="U141" s="35">
        <f t="shared" si="83"/>
        <v>9782746071209</v>
      </c>
      <c r="V141" s="35" t="str">
        <f t="shared" si="84"/>
        <v>Version Numérique</v>
      </c>
      <c r="W141" s="35">
        <f t="shared" si="85"/>
        <v>9782746069909</v>
      </c>
      <c r="X141" s="35" t="str">
        <f t="shared" si="86"/>
        <v>Version Imprimée</v>
      </c>
      <c r="Y141" s="35" t="str">
        <f t="shared" si="87"/>
        <v>St-Herblain</v>
      </c>
      <c r="Z141" s="35" t="str">
        <f t="shared" si="88"/>
        <v>Editions ENI</v>
      </c>
      <c r="AA141" s="35">
        <f t="shared" si="89"/>
        <v>2011</v>
      </c>
      <c r="AB141" s="35" t="str">
        <f t="shared" si="90"/>
        <v>Bibliothèque Numérique ENI (Service en ligne)</v>
      </c>
      <c r="AC141" s="35" t="str">
        <f t="shared" si="91"/>
        <v>OBJECTIF WEB</v>
      </c>
      <c r="AD141" s="35" t="str">
        <f t="shared" si="92"/>
        <v>texte</v>
      </c>
      <c r="AE141" s="35" t="str">
        <f t="shared" si="93"/>
        <v>txt</v>
      </c>
      <c r="AF141" s="35" t="str">
        <f t="shared" si="94"/>
        <v>rdacontent/fre</v>
      </c>
      <c r="AG141" s="35" t="str">
        <f t="shared" si="95"/>
        <v>informatique</v>
      </c>
      <c r="AH141" s="35" t="str">
        <f t="shared" si="96"/>
        <v>c</v>
      </c>
      <c r="AI141" s="35" t="str">
        <f t="shared" si="97"/>
        <v>rdamedia/fre</v>
      </c>
      <c r="AJ141" s="35" t="str">
        <f t="shared" si="98"/>
        <v>ressource en ligne</v>
      </c>
      <c r="AK141" s="35" t="str">
        <f t="shared" si="99"/>
        <v>cr</v>
      </c>
      <c r="AL141" s="35" t="str">
        <f t="shared" si="100"/>
        <v>rdacarrier/fre</v>
      </c>
      <c r="AM141" s="35" t="str">
        <f t="shared" si="101"/>
        <v>m\\\\\o\\d\\\\\\\\</v>
      </c>
      <c r="AN141" s="35" t="str">
        <f t="shared" si="102"/>
        <v>cr\cn\\\\uuaua</v>
      </c>
      <c r="AO141" s="35" t="str">
        <f t="shared" si="103"/>
        <v>Accès restreint aux membres</v>
      </c>
      <c r="AP141" s="35" t="str">
        <f t="shared" si="104"/>
        <v>Source de la note de description : Version imprimée</v>
      </c>
      <c r="AQ141" s="35" t="str">
        <f t="shared" si="105"/>
        <v/>
      </c>
      <c r="AR141" s="35" t="str">
        <f t="shared" si="106"/>
        <v>%SITE_CLIENT%/?library_guid=C826460F-2160-4F96-87B7-8353C1F0ECF6</v>
      </c>
      <c r="AS141" s="35" t="str">
        <f t="shared" si="107"/>
        <v>Accès au travers du portail ENI</v>
      </c>
      <c r="AT141" s="35" t="str">
        <f t="shared" si="108"/>
        <v xml:space="preserve"> all in one SEO </v>
      </c>
      <c r="AU141" s="35" t="str">
        <f t="shared" si="109"/>
        <v xml:space="preserve"> LNOWEXTWOR</v>
      </c>
      <c r="AV141" s="35" t="str">
        <f t="shared" si="110"/>
        <v xml:space="preserve"> plug</v>
      </c>
      <c r="AW141" s="35" t="str">
        <f t="shared" si="111"/>
        <v xml:space="preserve"> plugin wordpress </v>
      </c>
      <c r="AX141" s="35" t="str">
        <f t="shared" si="112"/>
        <v xml:space="preserve"> Social Slider </v>
      </c>
      <c r="AY141" s="35" t="str">
        <f t="shared" si="113"/>
        <v xml:space="preserve"> Viper Videos QuickTags </v>
      </c>
      <c r="AZ141" s="35" t="str">
        <f t="shared" si="114"/>
        <v xml:space="preserve"> WP</v>
      </c>
      <c r="BA141" s="35" t="str">
        <f t="shared" si="115"/>
        <v xml:space="preserve"> WP</v>
      </c>
      <c r="BB141" s="35" t="str">
        <f t="shared" si="116"/>
        <v xml:space="preserve"> WP Security Scan </v>
      </c>
      <c r="BC141" s="35" t="str">
        <f t="shared" si="117"/>
        <v xml:space="preserve"> Wptouch </v>
      </c>
      <c r="BD141" s="35" t="str">
        <f t="shared" si="118"/>
        <v xml:space="preserve">Backup </v>
      </c>
      <c r="BE141" s="35" t="str">
        <f t="shared" si="119"/>
        <v>DB</v>
      </c>
      <c r="BF141" s="35" t="str">
        <f t="shared" si="120"/>
        <v xml:space="preserve">in wordpress </v>
      </c>
      <c r="BG141" s="35" t="str">
        <f t="shared" si="121"/>
        <v xml:space="preserve">PageNavi </v>
      </c>
      <c r="BH141" s="35" t="str">
        <f t="shared" si="122"/>
        <v xml:space="preserve">word press </v>
      </c>
      <c r="BI141" s="35" t="str">
        <f t="shared" si="123"/>
        <v/>
      </c>
      <c r="BJ141" s="35" t="str">
        <f t="shared" si="124"/>
        <v/>
      </c>
      <c r="BK141" s="35" t="str">
        <f t="shared" si="125"/>
        <v/>
      </c>
      <c r="BL141" s="35" t="str">
        <f t="shared" si="126"/>
        <v/>
      </c>
      <c r="BM141" s="35" t="str">
        <f t="shared" si="127"/>
        <v/>
      </c>
      <c r="BN141" s="35" t="str">
        <f t="shared" si="128"/>
        <v/>
      </c>
      <c r="BO141" s="35" t="str">
        <f t="shared" si="129"/>
        <v/>
      </c>
      <c r="BP141" s="35" t="str">
        <f t="shared" si="130"/>
        <v/>
      </c>
      <c r="BQ141" s="35" t="str">
        <f t="shared" si="131"/>
        <v/>
      </c>
      <c r="BR141" s="35" t="str">
        <f t="shared" si="132"/>
        <v/>
      </c>
      <c r="BS141" s="35" t="str">
        <f t="shared" si="133"/>
        <v/>
      </c>
      <c r="BT141" s="35" t="str">
        <f t="shared" si="134"/>
        <v/>
      </c>
      <c r="BU141" s="40" t="str">
        <f t="shared" si="135"/>
        <v/>
      </c>
    </row>
    <row r="142" spans="1:73" ht="20.100000000000001" customHeight="1" x14ac:dyDescent="0.25">
      <c r="A142" s="52">
        <v>45231</v>
      </c>
      <c r="B142" s="35" t="s">
        <v>14543</v>
      </c>
      <c r="C142" s="33" t="s">
        <v>112</v>
      </c>
      <c r="D142" s="33">
        <v>20240120</v>
      </c>
      <c r="E142" s="35" t="s">
        <v>14544</v>
      </c>
      <c r="F142" s="35" t="str">
        <f t="shared" si="68"/>
        <v>Créer un site de e-commerce</v>
      </c>
      <c r="G142" s="35" t="str">
        <f t="shared" si="69"/>
        <v>Didier MAZIER</v>
      </c>
      <c r="H142" s="35" t="str">
        <f t="shared" si="70"/>
        <v/>
      </c>
      <c r="I142" s="35" t="str">
        <f t="shared" si="71"/>
        <v>MAZIER, Didier</v>
      </c>
      <c r="J142" s="35" t="str">
        <f t="shared" si="72"/>
        <v/>
      </c>
      <c r="K142" s="35" t="str">
        <f t="shared" si="73"/>
        <v/>
      </c>
      <c r="L142" s="35" t="str">
        <f t="shared" si="74"/>
        <v/>
      </c>
      <c r="M142" s="35" t="str">
        <f t="shared" si="75"/>
        <v/>
      </c>
      <c r="N142" s="5" t="str">
        <f t="shared" si="76"/>
        <v>Edition du 1 November 2011</v>
      </c>
      <c r="O142" s="5" t="str">
        <f t="shared" si="77"/>
        <v>298 pages</v>
      </c>
      <c r="P142" s="35" t="str">
        <f t="shared" si="78"/>
        <v>Editions ENI</v>
      </c>
      <c r="Q142" s="6" t="str">
        <f t="shared" si="79"/>
        <v>fre</v>
      </c>
      <c r="R142" s="35" t="str">
        <f t="shared" si="80"/>
        <v>fre</v>
      </c>
      <c r="S142" s="35" t="str">
        <f t="shared" si="81"/>
        <v>fre</v>
      </c>
      <c r="T142" s="35" t="str">
        <f t="shared" si="82"/>
        <v>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v>
      </c>
      <c r="U142" s="35">
        <f t="shared" si="83"/>
        <v>9782746071186</v>
      </c>
      <c r="V142" s="35" t="str">
        <f t="shared" si="84"/>
        <v>Version Numérique</v>
      </c>
      <c r="W142" s="35">
        <f t="shared" si="85"/>
        <v>9782746069992</v>
      </c>
      <c r="X142" s="35" t="str">
        <f t="shared" si="86"/>
        <v>Version Imprimée</v>
      </c>
      <c r="Y142" s="35" t="str">
        <f t="shared" si="87"/>
        <v>St-Herblain</v>
      </c>
      <c r="Z142" s="35" t="str">
        <f t="shared" si="88"/>
        <v>Editions ENI</v>
      </c>
      <c r="AA142" s="35">
        <f t="shared" si="89"/>
        <v>2011</v>
      </c>
      <c r="AB142" s="35" t="str">
        <f t="shared" si="90"/>
        <v>Bibliothèque Numérique ENI (Service en ligne)</v>
      </c>
      <c r="AC142" s="35" t="str">
        <f t="shared" si="91"/>
        <v>OBJECTIF WEB</v>
      </c>
      <c r="AD142" s="35" t="str">
        <f t="shared" si="92"/>
        <v>texte</v>
      </c>
      <c r="AE142" s="35" t="str">
        <f t="shared" si="93"/>
        <v>txt</v>
      </c>
      <c r="AF142" s="35" t="str">
        <f t="shared" si="94"/>
        <v>rdacontent/fre</v>
      </c>
      <c r="AG142" s="35" t="str">
        <f t="shared" si="95"/>
        <v>informatique</v>
      </c>
      <c r="AH142" s="35" t="str">
        <f t="shared" si="96"/>
        <v>c</v>
      </c>
      <c r="AI142" s="35" t="str">
        <f t="shared" si="97"/>
        <v>rdamedia/fre</v>
      </c>
      <c r="AJ142" s="35" t="str">
        <f t="shared" si="98"/>
        <v>ressource en ligne</v>
      </c>
      <c r="AK142" s="35" t="str">
        <f t="shared" si="99"/>
        <v>cr</v>
      </c>
      <c r="AL142" s="35" t="str">
        <f t="shared" si="100"/>
        <v>rdacarrier/fre</v>
      </c>
      <c r="AM142" s="35" t="str">
        <f t="shared" si="101"/>
        <v>m\\\\\o\\d\\\\\\\\</v>
      </c>
      <c r="AN142" s="35" t="str">
        <f t="shared" si="102"/>
        <v>cr\cn\\\\uuaua</v>
      </c>
      <c r="AO142" s="35" t="str">
        <f t="shared" si="103"/>
        <v>Accès restreint aux membres</v>
      </c>
      <c r="AP142" s="35" t="str">
        <f t="shared" si="104"/>
        <v>Source de la note de description : Version imprimée</v>
      </c>
      <c r="AQ142" s="35" t="str">
        <f t="shared" si="105"/>
        <v/>
      </c>
      <c r="AR142" s="35" t="str">
        <f t="shared" si="106"/>
        <v>%SITE_CLIENT%/?library_guid=C98F3451-9A31-48ED-8616-CAB0AF9A7880</v>
      </c>
      <c r="AS142" s="35" t="str">
        <f t="shared" si="107"/>
        <v>Accès au travers du portail ENI</v>
      </c>
      <c r="AT142" s="35" t="str">
        <f t="shared" si="108"/>
        <v xml:space="preserve"> article </v>
      </c>
      <c r="AU142" s="35" t="str">
        <f t="shared" si="109"/>
        <v xml:space="preserve"> catalogue </v>
      </c>
      <c r="AV142" s="35" t="str">
        <f t="shared" si="110"/>
        <v xml:space="preserve"> e</v>
      </c>
      <c r="AW142" s="35" t="str">
        <f t="shared" si="111"/>
        <v xml:space="preserve"> emarketing </v>
      </c>
      <c r="AX142" s="35" t="str">
        <f t="shared" si="112"/>
        <v xml:space="preserve"> LNOWPRE</v>
      </c>
      <c r="AY142" s="35" t="str">
        <f t="shared" si="113"/>
        <v xml:space="preserve"> merchandising </v>
      </c>
      <c r="AZ142" s="35" t="str">
        <f t="shared" si="114"/>
        <v xml:space="preserve"> newsletter </v>
      </c>
      <c r="BA142" s="35" t="str">
        <f t="shared" si="115"/>
        <v xml:space="preserve"> panier </v>
      </c>
      <c r="BB142" s="35" t="str">
        <f t="shared" si="116"/>
        <v xml:space="preserve"> produit </v>
      </c>
      <c r="BC142" s="35" t="str">
        <f t="shared" si="117"/>
        <v xml:space="preserve">commerce </v>
      </c>
      <c r="BD142" s="35" t="str">
        <f t="shared" si="118"/>
        <v>e</v>
      </c>
      <c r="BE142" s="35" t="str">
        <f t="shared" si="119"/>
        <v xml:space="preserve">marketing </v>
      </c>
      <c r="BF142" s="35" t="str">
        <f t="shared" si="120"/>
        <v/>
      </c>
      <c r="BG142" s="35" t="str">
        <f t="shared" si="121"/>
        <v/>
      </c>
      <c r="BH142" s="35" t="str">
        <f t="shared" si="122"/>
        <v/>
      </c>
      <c r="BI142" s="35" t="str">
        <f t="shared" si="123"/>
        <v/>
      </c>
      <c r="BJ142" s="35" t="str">
        <f t="shared" si="124"/>
        <v/>
      </c>
      <c r="BK142" s="35" t="str">
        <f t="shared" si="125"/>
        <v/>
      </c>
      <c r="BL142" s="35" t="str">
        <f t="shared" si="126"/>
        <v/>
      </c>
      <c r="BM142" s="35" t="str">
        <f t="shared" si="127"/>
        <v/>
      </c>
      <c r="BN142" s="35" t="str">
        <f t="shared" si="128"/>
        <v/>
      </c>
      <c r="BO142" s="35" t="str">
        <f t="shared" si="129"/>
        <v/>
      </c>
      <c r="BP142" s="35" t="str">
        <f t="shared" si="130"/>
        <v/>
      </c>
      <c r="BQ142" s="35" t="str">
        <f t="shared" si="131"/>
        <v/>
      </c>
      <c r="BR142" s="35" t="str">
        <f t="shared" si="132"/>
        <v/>
      </c>
      <c r="BS142" s="35" t="str">
        <f t="shared" si="133"/>
        <v/>
      </c>
      <c r="BT142" s="35" t="str">
        <f t="shared" si="134"/>
        <v/>
      </c>
      <c r="BU142" s="40" t="str">
        <f t="shared" si="135"/>
        <v/>
      </c>
    </row>
    <row r="143" spans="1:73" ht="20.100000000000001" customHeight="1" x14ac:dyDescent="0.25">
      <c r="A143" s="52">
        <v>45231</v>
      </c>
      <c r="B143" s="35" t="s">
        <v>14545</v>
      </c>
      <c r="C143" s="33" t="s">
        <v>112</v>
      </c>
      <c r="D143" s="33">
        <v>20240120</v>
      </c>
      <c r="E143" s="35" t="s">
        <v>14546</v>
      </c>
      <c r="F143" s="35" t="str">
        <f t="shared" si="68"/>
        <v/>
      </c>
      <c r="G143" s="35" t="str">
        <f t="shared" si="69"/>
        <v/>
      </c>
      <c r="H143" s="35" t="str">
        <f t="shared" si="70"/>
        <v/>
      </c>
      <c r="I143" s="35" t="str">
        <f t="shared" si="71"/>
        <v/>
      </c>
      <c r="J143" s="35" t="str">
        <f t="shared" si="72"/>
        <v/>
      </c>
      <c r="K143" s="35" t="str">
        <f t="shared" si="73"/>
        <v/>
      </c>
      <c r="L143" s="35" t="str">
        <f t="shared" si="74"/>
        <v/>
      </c>
      <c r="M143" s="35" t="str">
        <f t="shared" si="75"/>
        <v/>
      </c>
      <c r="N143" s="5" t="str">
        <f t="shared" si="76"/>
        <v>Edition du 25 March 2004</v>
      </c>
      <c r="O143" s="5" t="str">
        <f t="shared" si="77"/>
        <v>348 pages</v>
      </c>
      <c r="P143" s="35" t="str">
        <f t="shared" si="78"/>
        <v>Editions ENI</v>
      </c>
      <c r="Q143" s="6" t="str">
        <f t="shared" si="79"/>
        <v>fre</v>
      </c>
      <c r="R143" s="35" t="str">
        <f t="shared" si="80"/>
        <v>fre</v>
      </c>
      <c r="S143" s="35" t="str">
        <f t="shared" si="81"/>
        <v>fre</v>
      </c>
      <c r="T143" s="35" t="str">
        <f t="shared" si="82"/>
        <v>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v>
      </c>
      <c r="U143" s="35">
        <f t="shared" si="83"/>
        <v>9782746044524</v>
      </c>
      <c r="V143" s="35" t="str">
        <f t="shared" si="84"/>
        <v>Version Numérique</v>
      </c>
      <c r="W143" s="35">
        <f t="shared" si="85"/>
        <v>9782746021815</v>
      </c>
      <c r="X143" s="35" t="str">
        <f t="shared" si="86"/>
        <v>Version Imprimée</v>
      </c>
      <c r="Y143" s="35" t="str">
        <f t="shared" si="87"/>
        <v>St-Herblain</v>
      </c>
      <c r="Z143" s="35" t="str">
        <f t="shared" si="88"/>
        <v>Editions ENI</v>
      </c>
      <c r="AA143" s="35">
        <f t="shared" si="89"/>
        <v>2004</v>
      </c>
      <c r="AB143" s="35" t="str">
        <f t="shared" si="90"/>
        <v>Bibliothèque Numérique ENI (Service en ligne)</v>
      </c>
      <c r="AC143" s="35" t="str">
        <f t="shared" si="91"/>
        <v>RÉFÉRENCE BUREAUTIQUE</v>
      </c>
      <c r="AD143" s="35" t="str">
        <f t="shared" si="92"/>
        <v>texte</v>
      </c>
      <c r="AE143" s="35" t="str">
        <f t="shared" si="93"/>
        <v>txt</v>
      </c>
      <c r="AF143" s="35" t="str">
        <f t="shared" si="94"/>
        <v>rdacontent/fre</v>
      </c>
      <c r="AG143" s="35" t="str">
        <f t="shared" si="95"/>
        <v>informatique</v>
      </c>
      <c r="AH143" s="35" t="str">
        <f t="shared" si="96"/>
        <v>c</v>
      </c>
      <c r="AI143" s="35" t="str">
        <f t="shared" si="97"/>
        <v>rdamedia/fre</v>
      </c>
      <c r="AJ143" s="35" t="str">
        <f t="shared" si="98"/>
        <v>ressource en ligne</v>
      </c>
      <c r="AK143" s="35" t="str">
        <f t="shared" si="99"/>
        <v>cr</v>
      </c>
      <c r="AL143" s="35" t="str">
        <f t="shared" si="100"/>
        <v>rdacarrier/fre</v>
      </c>
      <c r="AM143" s="35" t="str">
        <f t="shared" si="101"/>
        <v>m\\\\\o\\d\\\\\\\\</v>
      </c>
      <c r="AN143" s="35" t="str">
        <f t="shared" si="102"/>
        <v>cr\cn\\\\uuaua</v>
      </c>
      <c r="AO143" s="35" t="str">
        <f t="shared" si="103"/>
        <v>Accès restreint aux membres</v>
      </c>
      <c r="AP143" s="35" t="str">
        <f t="shared" si="104"/>
        <v>Source de la note de description : Version imprimée</v>
      </c>
      <c r="AQ143" s="35" t="str">
        <f t="shared" si="105"/>
        <v/>
      </c>
      <c r="AR143" s="35" t="str">
        <f t="shared" si="106"/>
        <v>%SITE_CLIENT%/?library_guid=C427519D-80D2-4E77-AB9E-CCA33BCA1FF2</v>
      </c>
      <c r="AS143" s="35" t="str">
        <f t="shared" si="107"/>
        <v>Accès au travers du portail ENI</v>
      </c>
      <c r="AT143" s="35" t="str">
        <f t="shared" si="108"/>
        <v xml:space="preserve"> access 03 </v>
      </c>
      <c r="AU143" s="35" t="str">
        <f t="shared" si="109"/>
        <v xml:space="preserve"> Base de données </v>
      </c>
      <c r="AV143" s="35" t="str">
        <f t="shared" si="110"/>
        <v xml:space="preserve"> e</v>
      </c>
      <c r="AW143" s="35" t="str">
        <f t="shared" si="111"/>
        <v xml:space="preserve"> ebook </v>
      </c>
      <c r="AX143" s="35" t="str">
        <f t="shared" si="112"/>
        <v xml:space="preserve"> état </v>
      </c>
      <c r="AY143" s="35" t="str">
        <f t="shared" si="113"/>
        <v xml:space="preserve"> formulaire </v>
      </c>
      <c r="AZ143" s="35" t="str">
        <f t="shared" si="114"/>
        <v xml:space="preserve"> livre électronique </v>
      </c>
      <c r="BA143" s="35" t="str">
        <f t="shared" si="115"/>
        <v xml:space="preserve"> livre numérique </v>
      </c>
      <c r="BB143" s="35" t="str">
        <f t="shared" si="116"/>
        <v xml:space="preserve"> livres électroniques  </v>
      </c>
      <c r="BC143" s="35" t="str">
        <f t="shared" si="117"/>
        <v xml:space="preserve"> livres numériques </v>
      </c>
      <c r="BD143" s="35" t="str">
        <f t="shared" si="118"/>
        <v xml:space="preserve"> LNRB03ACC</v>
      </c>
      <c r="BE143" s="35" t="str">
        <f t="shared" si="119"/>
        <v xml:space="preserve"> requête </v>
      </c>
      <c r="BF143" s="35" t="str">
        <f t="shared" si="120"/>
        <v xml:space="preserve"> Table </v>
      </c>
      <c r="BG143" s="35" t="str">
        <f t="shared" si="121"/>
        <v xml:space="preserve">book </v>
      </c>
      <c r="BH143" s="35" t="str">
        <f t="shared" si="122"/>
        <v xml:space="preserve">Microsoft </v>
      </c>
      <c r="BI143" s="35" t="str">
        <f t="shared" si="123"/>
        <v/>
      </c>
      <c r="BJ143" s="35" t="str">
        <f t="shared" si="124"/>
        <v/>
      </c>
      <c r="BK143" s="35" t="str">
        <f t="shared" si="125"/>
        <v/>
      </c>
      <c r="BL143" s="35" t="str">
        <f t="shared" si="126"/>
        <v/>
      </c>
      <c r="BM143" s="35" t="str">
        <f t="shared" si="127"/>
        <v/>
      </c>
      <c r="BN143" s="35" t="str">
        <f t="shared" si="128"/>
        <v/>
      </c>
      <c r="BO143" s="35" t="str">
        <f t="shared" si="129"/>
        <v/>
      </c>
      <c r="BP143" s="35" t="str">
        <f t="shared" si="130"/>
        <v/>
      </c>
      <c r="BQ143" s="35" t="str">
        <f t="shared" si="131"/>
        <v/>
      </c>
      <c r="BR143" s="35" t="str">
        <f t="shared" si="132"/>
        <v/>
      </c>
      <c r="BS143" s="35" t="str">
        <f t="shared" si="133"/>
        <v/>
      </c>
      <c r="BT143" s="35" t="str">
        <f t="shared" si="134"/>
        <v/>
      </c>
      <c r="BU143" s="40" t="str">
        <f t="shared" si="135"/>
        <v/>
      </c>
    </row>
    <row r="144" spans="1:73" ht="20.100000000000001" customHeight="1" x14ac:dyDescent="0.25">
      <c r="A144" s="52">
        <v>45231</v>
      </c>
      <c r="B144" s="35" t="s">
        <v>10348</v>
      </c>
      <c r="C144" s="33" t="s">
        <v>112</v>
      </c>
      <c r="D144" s="33">
        <v>20240120</v>
      </c>
      <c r="E144" s="35" t="s">
        <v>14547</v>
      </c>
      <c r="F144" s="35" t="str">
        <f t="shared" si="68"/>
        <v/>
      </c>
      <c r="G144" s="35" t="str">
        <f t="shared" si="69"/>
        <v xml:space="preserve"> Collectif</v>
      </c>
      <c r="H144" s="35" t="str">
        <f t="shared" si="70"/>
        <v/>
      </c>
      <c r="I144" s="35" t="str">
        <f t="shared" si="71"/>
        <v xml:space="preserve">Collectif, </v>
      </c>
      <c r="J144" s="35" t="str">
        <f t="shared" si="72"/>
        <v/>
      </c>
      <c r="K144" s="35" t="str">
        <f t="shared" si="73"/>
        <v/>
      </c>
      <c r="L144" s="35" t="str">
        <f t="shared" si="74"/>
        <v/>
      </c>
      <c r="M144" s="35" t="str">
        <f t="shared" si="75"/>
        <v/>
      </c>
      <c r="N144" s="5" t="str">
        <f t="shared" si="76"/>
        <v>Edition du 24 November 2003</v>
      </c>
      <c r="O144" s="5" t="str">
        <f t="shared" si="77"/>
        <v>356 pages</v>
      </c>
      <c r="P144" s="35" t="str">
        <f t="shared" si="78"/>
        <v>Editions ENI</v>
      </c>
      <c r="Q144" s="6" t="str">
        <f t="shared" si="79"/>
        <v>fre</v>
      </c>
      <c r="R144" s="35" t="str">
        <f t="shared" si="80"/>
        <v>fre</v>
      </c>
      <c r="S144" s="35" t="str">
        <f t="shared" si="81"/>
        <v>fre</v>
      </c>
      <c r="T144" s="35" t="str">
        <f t="shared" si="82"/>
        <v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v>
      </c>
      <c r="U144" s="35">
        <f t="shared" si="83"/>
        <v>9782746044548</v>
      </c>
      <c r="V144" s="35" t="str">
        <f t="shared" si="84"/>
        <v>Version Numérique</v>
      </c>
      <c r="W144" s="35">
        <f t="shared" si="85"/>
        <v>9782746021525</v>
      </c>
      <c r="X144" s="35" t="str">
        <f t="shared" si="86"/>
        <v>Version Imprimée</v>
      </c>
      <c r="Y144" s="35" t="str">
        <f t="shared" si="87"/>
        <v>St-Herblain</v>
      </c>
      <c r="Z144" s="35" t="str">
        <f t="shared" si="88"/>
        <v>Editions ENI</v>
      </c>
      <c r="AA144" s="35">
        <f t="shared" si="89"/>
        <v>2003</v>
      </c>
      <c r="AB144" s="35" t="str">
        <f t="shared" si="90"/>
        <v>Bibliothèque Numérique ENI (Service en ligne)</v>
      </c>
      <c r="AC144" s="35" t="str">
        <f t="shared" si="91"/>
        <v>RÉFÉRENCE BUREAUTIQUE</v>
      </c>
      <c r="AD144" s="35" t="str">
        <f t="shared" si="92"/>
        <v>texte</v>
      </c>
      <c r="AE144" s="35" t="str">
        <f t="shared" si="93"/>
        <v>txt</v>
      </c>
      <c r="AF144" s="35" t="str">
        <f t="shared" si="94"/>
        <v>rdacontent/fre</v>
      </c>
      <c r="AG144" s="35" t="str">
        <f t="shared" si="95"/>
        <v>informatique</v>
      </c>
      <c r="AH144" s="35" t="str">
        <f t="shared" si="96"/>
        <v>c</v>
      </c>
      <c r="AI144" s="35" t="str">
        <f t="shared" si="97"/>
        <v>rdamedia/fre</v>
      </c>
      <c r="AJ144" s="35" t="str">
        <f t="shared" si="98"/>
        <v>ressource en ligne</v>
      </c>
      <c r="AK144" s="35" t="str">
        <f t="shared" si="99"/>
        <v>cr</v>
      </c>
      <c r="AL144" s="35" t="str">
        <f t="shared" si="100"/>
        <v>rdacarrier/fre</v>
      </c>
      <c r="AM144" s="35" t="str">
        <f t="shared" si="101"/>
        <v>m\\\\\o\\d\\\\\\\\</v>
      </c>
      <c r="AN144" s="35" t="str">
        <f t="shared" si="102"/>
        <v>cr\cn\\\\uuaua</v>
      </c>
      <c r="AO144" s="35" t="str">
        <f t="shared" si="103"/>
        <v>Accès restreint aux membres</v>
      </c>
      <c r="AP144" s="35" t="str">
        <f t="shared" si="104"/>
        <v>Source de la note de description : Version imprimée</v>
      </c>
      <c r="AQ144" s="35" t="str">
        <f t="shared" si="105"/>
        <v/>
      </c>
      <c r="AR144" s="35" t="str">
        <f t="shared" si="106"/>
        <v>%SITE_CLIENT%/?library_guid=E118FD29-2B70-40DF-8C37-5E12A9291C66</v>
      </c>
      <c r="AS144" s="35" t="str">
        <f t="shared" si="107"/>
        <v>Accès au travers du portail ENI</v>
      </c>
      <c r="AT144" s="35" t="str">
        <f t="shared" si="108"/>
        <v xml:space="preserve"> audit </v>
      </c>
      <c r="AU144" s="35" t="str">
        <f t="shared" si="109"/>
        <v xml:space="preserve"> balise </v>
      </c>
      <c r="AV144" s="35" t="str">
        <f t="shared" si="110"/>
        <v xml:space="preserve"> classeur </v>
      </c>
      <c r="AW144" s="35" t="str">
        <f t="shared" si="111"/>
        <v xml:space="preserve"> e</v>
      </c>
      <c r="AX144" s="35" t="str">
        <f t="shared" si="112"/>
        <v xml:space="preserve"> ebook </v>
      </c>
      <c r="AY144" s="35" t="str">
        <f t="shared" si="113"/>
        <v xml:space="preserve"> excel 03 </v>
      </c>
      <c r="AZ144" s="35" t="str">
        <f t="shared" si="114"/>
        <v xml:space="preserve"> excel2003 </v>
      </c>
      <c r="BA144" s="35" t="str">
        <f t="shared" si="115"/>
        <v xml:space="preserve"> feuille de calcul </v>
      </c>
      <c r="BB144" s="35" t="str">
        <f t="shared" si="116"/>
        <v xml:space="preserve"> formule </v>
      </c>
      <c r="BC144" s="35" t="str">
        <f t="shared" si="117"/>
        <v xml:space="preserve"> graphique </v>
      </c>
      <c r="BD144" s="35" t="str">
        <f t="shared" si="118"/>
        <v xml:space="preserve"> liste </v>
      </c>
      <c r="BE144" s="35" t="str">
        <f t="shared" si="119"/>
        <v xml:space="preserve"> livre électronique </v>
      </c>
      <c r="BF144" s="35" t="str">
        <f t="shared" si="120"/>
        <v xml:space="preserve"> livre numérique </v>
      </c>
      <c r="BG144" s="35" t="str">
        <f t="shared" si="121"/>
        <v xml:space="preserve"> livres électroniques </v>
      </c>
      <c r="BH144" s="35" t="str">
        <f t="shared" si="122"/>
        <v xml:space="preserve"> livres numériques </v>
      </c>
      <c r="BI144" s="35" t="str">
        <f t="shared" si="123"/>
        <v xml:space="preserve"> LNRB03EXC</v>
      </c>
      <c r="BJ144" s="35" t="str">
        <f t="shared" si="124"/>
        <v xml:space="preserve"> scénario </v>
      </c>
      <c r="BK144" s="35" t="str">
        <f t="shared" si="125"/>
        <v xml:space="preserve"> solveur </v>
      </c>
      <c r="BL144" s="35" t="str">
        <f t="shared" si="126"/>
        <v xml:space="preserve"> statistique </v>
      </c>
      <c r="BM144" s="35" t="str">
        <f t="shared" si="127"/>
        <v xml:space="preserve"> tableau croisé </v>
      </c>
      <c r="BN144" s="35" t="str">
        <f t="shared" si="128"/>
        <v xml:space="preserve"> tableur </v>
      </c>
      <c r="BO144" s="35" t="str">
        <f t="shared" si="129"/>
        <v xml:space="preserve">book </v>
      </c>
      <c r="BP144" s="35" t="str">
        <f t="shared" si="130"/>
        <v xml:space="preserve">Microsoft </v>
      </c>
      <c r="BQ144" s="35" t="str">
        <f t="shared" si="131"/>
        <v/>
      </c>
      <c r="BR144" s="35" t="str">
        <f t="shared" si="132"/>
        <v/>
      </c>
      <c r="BS144" s="35" t="str">
        <f t="shared" si="133"/>
        <v/>
      </c>
      <c r="BT144" s="35" t="str">
        <f t="shared" si="134"/>
        <v/>
      </c>
      <c r="BU144" s="40" t="str">
        <f t="shared" si="135"/>
        <v/>
      </c>
    </row>
    <row r="145" spans="1:73" ht="20.100000000000001" customHeight="1" x14ac:dyDescent="0.25">
      <c r="A145" s="52">
        <v>45231</v>
      </c>
      <c r="B145" s="35" t="s">
        <v>14548</v>
      </c>
      <c r="C145" s="33" t="s">
        <v>112</v>
      </c>
      <c r="D145" s="33">
        <v>20240120</v>
      </c>
      <c r="E145" s="35" t="s">
        <v>14549</v>
      </c>
      <c r="F145" s="35" t="str">
        <f t="shared" si="68"/>
        <v/>
      </c>
      <c r="G145" s="35" t="str">
        <f t="shared" si="69"/>
        <v/>
      </c>
      <c r="H145" s="35" t="str">
        <f t="shared" si="70"/>
        <v/>
      </c>
      <c r="I145" s="35" t="str">
        <f t="shared" si="71"/>
        <v/>
      </c>
      <c r="J145" s="35" t="str">
        <f t="shared" si="72"/>
        <v/>
      </c>
      <c r="K145" s="35" t="str">
        <f t="shared" si="73"/>
        <v/>
      </c>
      <c r="L145" s="35" t="str">
        <f t="shared" si="74"/>
        <v/>
      </c>
      <c r="M145" s="35" t="str">
        <f t="shared" si="75"/>
        <v/>
      </c>
      <c r="N145" s="5" t="str">
        <f t="shared" si="76"/>
        <v>Edition du 18 February 2004</v>
      </c>
      <c r="O145" s="5" t="str">
        <f t="shared" si="77"/>
        <v>305 pages</v>
      </c>
      <c r="P145" s="35" t="str">
        <f t="shared" si="78"/>
        <v>Editions ENI</v>
      </c>
      <c r="Q145" s="6" t="str">
        <f t="shared" si="79"/>
        <v>fre</v>
      </c>
      <c r="R145" s="35" t="str">
        <f t="shared" si="80"/>
        <v>fre</v>
      </c>
      <c r="S145" s="35" t="str">
        <f t="shared" si="81"/>
        <v>fre</v>
      </c>
      <c r="T145" s="35" t="str">
        <f t="shared" si="82"/>
        <v>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v>
      </c>
      <c r="U145" s="35">
        <f t="shared" si="83"/>
        <v>9782746044579</v>
      </c>
      <c r="V145" s="35" t="str">
        <f t="shared" si="84"/>
        <v>Version Numérique</v>
      </c>
      <c r="W145" s="35">
        <f t="shared" si="85"/>
        <v>9782746021839</v>
      </c>
      <c r="X145" s="35" t="str">
        <f t="shared" si="86"/>
        <v>Version Imprimée</v>
      </c>
      <c r="Y145" s="35" t="str">
        <f t="shared" si="87"/>
        <v>St-Herblain</v>
      </c>
      <c r="Z145" s="35" t="str">
        <f t="shared" si="88"/>
        <v>Editions ENI</v>
      </c>
      <c r="AA145" s="35">
        <f t="shared" si="89"/>
        <v>2004</v>
      </c>
      <c r="AB145" s="35" t="str">
        <f t="shared" si="90"/>
        <v>Bibliothèque Numérique ENI (Service en ligne)</v>
      </c>
      <c r="AC145" s="35" t="str">
        <f t="shared" si="91"/>
        <v>RÉFÉRENCE BUREAUTIQUE</v>
      </c>
      <c r="AD145" s="35" t="str">
        <f t="shared" si="92"/>
        <v>texte</v>
      </c>
      <c r="AE145" s="35" t="str">
        <f t="shared" si="93"/>
        <v>txt</v>
      </c>
      <c r="AF145" s="35" t="str">
        <f t="shared" si="94"/>
        <v>rdacontent/fre</v>
      </c>
      <c r="AG145" s="35" t="str">
        <f t="shared" si="95"/>
        <v>informatique</v>
      </c>
      <c r="AH145" s="35" t="str">
        <f t="shared" si="96"/>
        <v>c</v>
      </c>
      <c r="AI145" s="35" t="str">
        <f t="shared" si="97"/>
        <v>rdamedia/fre</v>
      </c>
      <c r="AJ145" s="35" t="str">
        <f t="shared" si="98"/>
        <v>ressource en ligne</v>
      </c>
      <c r="AK145" s="35" t="str">
        <f t="shared" si="99"/>
        <v>cr</v>
      </c>
      <c r="AL145" s="35" t="str">
        <f t="shared" si="100"/>
        <v>rdacarrier/fre</v>
      </c>
      <c r="AM145" s="35" t="str">
        <f t="shared" si="101"/>
        <v>m\\\\\o\\d\\\\\\\\</v>
      </c>
      <c r="AN145" s="35" t="str">
        <f t="shared" si="102"/>
        <v>cr\cn\\\\uuaua</v>
      </c>
      <c r="AO145" s="35" t="str">
        <f t="shared" si="103"/>
        <v>Accès restreint aux membres</v>
      </c>
      <c r="AP145" s="35" t="str">
        <f t="shared" si="104"/>
        <v>Source de la note de description : Version imprimée</v>
      </c>
      <c r="AQ145" s="35" t="str">
        <f t="shared" si="105"/>
        <v/>
      </c>
      <c r="AR145" s="35" t="str">
        <f t="shared" si="106"/>
        <v>%SITE_CLIENT%/?library_guid=7B283926-C8A8-4BAA-8338-EDE1F36CA481</v>
      </c>
      <c r="AS145" s="35" t="str">
        <f t="shared" si="107"/>
        <v>Accès au travers du portail ENI</v>
      </c>
      <c r="AT145" s="35" t="str">
        <f t="shared" si="108"/>
        <v xml:space="preserve"> Agenda </v>
      </c>
      <c r="AU145" s="35" t="str">
        <f t="shared" si="109"/>
        <v xml:space="preserve"> anti</v>
      </c>
      <c r="AV145" s="35" t="str">
        <f t="shared" si="110"/>
        <v xml:space="preserve"> Calendrier </v>
      </c>
      <c r="AW145" s="35" t="str">
        <f t="shared" si="111"/>
        <v xml:space="preserve"> Carnet d'adresses </v>
      </c>
      <c r="AX145" s="35" t="str">
        <f t="shared" si="112"/>
        <v xml:space="preserve"> Contact </v>
      </c>
      <c r="AY145" s="35" t="str">
        <f t="shared" si="113"/>
        <v xml:space="preserve"> e</v>
      </c>
      <c r="AZ145" s="35" t="str">
        <f t="shared" si="114"/>
        <v xml:space="preserve"> e</v>
      </c>
      <c r="BA145" s="35" t="str">
        <f t="shared" si="115"/>
        <v xml:space="preserve"> ebook </v>
      </c>
      <c r="BB145" s="35" t="str">
        <f t="shared" si="116"/>
        <v xml:space="preserve"> livre électronique </v>
      </c>
      <c r="BC145" s="35" t="str">
        <f t="shared" si="117"/>
        <v xml:space="preserve"> livre numérique </v>
      </c>
      <c r="BD145" s="35" t="str">
        <f t="shared" si="118"/>
        <v xml:space="preserve"> livres électroniques </v>
      </c>
      <c r="BE145" s="35" t="str">
        <f t="shared" si="119"/>
        <v xml:space="preserve"> livres numériques </v>
      </c>
      <c r="BF145" s="35" t="str">
        <f t="shared" si="120"/>
        <v xml:space="preserve"> LNRB03OUT</v>
      </c>
      <c r="BG145" s="35" t="str">
        <f t="shared" si="121"/>
        <v xml:space="preserve"> message </v>
      </c>
      <c r="BH145" s="35" t="str">
        <f t="shared" si="122"/>
        <v xml:space="preserve"> Messagerie </v>
      </c>
      <c r="BI145" s="35" t="str">
        <f t="shared" si="123"/>
        <v xml:space="preserve"> réunion </v>
      </c>
      <c r="BJ145" s="35" t="str">
        <f t="shared" si="124"/>
        <v xml:space="preserve"> Tâches </v>
      </c>
      <c r="BK145" s="35" t="str">
        <f t="shared" si="125"/>
        <v xml:space="preserve">book </v>
      </c>
      <c r="BL145" s="35" t="str">
        <f t="shared" si="126"/>
        <v xml:space="preserve">mail </v>
      </c>
      <c r="BM145" s="35" t="str">
        <f t="shared" si="127"/>
        <v xml:space="preserve">Microsoft </v>
      </c>
      <c r="BN145" s="35" t="str">
        <f t="shared" si="128"/>
        <v xml:space="preserve">spam </v>
      </c>
      <c r="BO145" s="35" t="str">
        <f t="shared" si="129"/>
        <v/>
      </c>
      <c r="BP145" s="35" t="str">
        <f t="shared" si="130"/>
        <v/>
      </c>
      <c r="BQ145" s="35" t="str">
        <f t="shared" si="131"/>
        <v/>
      </c>
      <c r="BR145" s="35" t="str">
        <f t="shared" si="132"/>
        <v/>
      </c>
      <c r="BS145" s="35" t="str">
        <f t="shared" si="133"/>
        <v/>
      </c>
      <c r="BT145" s="35" t="str">
        <f t="shared" si="134"/>
        <v/>
      </c>
      <c r="BU145" s="40" t="str">
        <f t="shared" si="135"/>
        <v/>
      </c>
    </row>
    <row r="146" spans="1:73" ht="20.100000000000001" customHeight="1" x14ac:dyDescent="0.25">
      <c r="A146" s="52">
        <v>45231</v>
      </c>
      <c r="B146" s="35" t="s">
        <v>14550</v>
      </c>
      <c r="C146" s="33" t="s">
        <v>112</v>
      </c>
      <c r="D146" s="33">
        <v>20240120</v>
      </c>
      <c r="E146" s="35" t="s">
        <v>14551</v>
      </c>
      <c r="F146" s="35" t="str">
        <f t="shared" si="68"/>
        <v/>
      </c>
      <c r="G146" s="35" t="str">
        <f t="shared" si="69"/>
        <v/>
      </c>
      <c r="H146" s="35" t="str">
        <f t="shared" si="70"/>
        <v/>
      </c>
      <c r="I146" s="35" t="str">
        <f t="shared" si="71"/>
        <v/>
      </c>
      <c r="J146" s="35" t="str">
        <f t="shared" si="72"/>
        <v/>
      </c>
      <c r="K146" s="35" t="str">
        <f t="shared" si="73"/>
        <v/>
      </c>
      <c r="L146" s="35" t="str">
        <f t="shared" si="74"/>
        <v/>
      </c>
      <c r="M146" s="35" t="str">
        <f t="shared" si="75"/>
        <v/>
      </c>
      <c r="N146" s="5" t="str">
        <f t="shared" si="76"/>
        <v>Edition du 28 January 2004</v>
      </c>
      <c r="O146" s="5" t="str">
        <f t="shared" si="77"/>
        <v>321 pages</v>
      </c>
      <c r="P146" s="35" t="str">
        <f t="shared" si="78"/>
        <v>Editions ENI</v>
      </c>
      <c r="Q146" s="6" t="str">
        <f t="shared" si="79"/>
        <v>fre</v>
      </c>
      <c r="R146" s="35" t="str">
        <f t="shared" si="80"/>
        <v>fre</v>
      </c>
      <c r="S146" s="35" t="str">
        <f t="shared" si="81"/>
        <v>fre</v>
      </c>
      <c r="T146" s="35" t="str">
        <f t="shared" si="82"/>
        <v>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v>
      </c>
      <c r="U146" s="35">
        <f t="shared" si="83"/>
        <v>9782746044593</v>
      </c>
      <c r="V146" s="35" t="str">
        <f t="shared" si="84"/>
        <v>Version Numérique</v>
      </c>
      <c r="W146" s="35">
        <f t="shared" si="85"/>
        <v>9782746022799</v>
      </c>
      <c r="X146" s="35" t="str">
        <f t="shared" si="86"/>
        <v>Version Imprimée</v>
      </c>
      <c r="Y146" s="35" t="str">
        <f t="shared" si="87"/>
        <v>St-Herblain</v>
      </c>
      <c r="Z146" s="35" t="str">
        <f t="shared" si="88"/>
        <v>Editions ENI</v>
      </c>
      <c r="AA146" s="35">
        <f t="shared" si="89"/>
        <v>2004</v>
      </c>
      <c r="AB146" s="35" t="str">
        <f t="shared" si="90"/>
        <v>Bibliothèque Numérique ENI (Service en ligne)</v>
      </c>
      <c r="AC146" s="35" t="str">
        <f t="shared" si="91"/>
        <v>RÉFÉRENCE BUREAUTIQUE</v>
      </c>
      <c r="AD146" s="35" t="str">
        <f t="shared" si="92"/>
        <v>texte</v>
      </c>
      <c r="AE146" s="35" t="str">
        <f t="shared" si="93"/>
        <v>txt</v>
      </c>
      <c r="AF146" s="35" t="str">
        <f t="shared" si="94"/>
        <v>rdacontent/fre</v>
      </c>
      <c r="AG146" s="35" t="str">
        <f t="shared" si="95"/>
        <v>informatique</v>
      </c>
      <c r="AH146" s="35" t="str">
        <f t="shared" si="96"/>
        <v>c</v>
      </c>
      <c r="AI146" s="35" t="str">
        <f t="shared" si="97"/>
        <v>rdamedia/fre</v>
      </c>
      <c r="AJ146" s="35" t="str">
        <f t="shared" si="98"/>
        <v>ressource en ligne</v>
      </c>
      <c r="AK146" s="35" t="str">
        <f t="shared" si="99"/>
        <v>cr</v>
      </c>
      <c r="AL146" s="35" t="str">
        <f t="shared" si="100"/>
        <v>rdacarrier/fre</v>
      </c>
      <c r="AM146" s="35" t="str">
        <f t="shared" si="101"/>
        <v>m\\\\\o\\d\\\\\\\\</v>
      </c>
      <c r="AN146" s="35" t="str">
        <f t="shared" si="102"/>
        <v>cr\cn\\\\uuaua</v>
      </c>
      <c r="AO146" s="35" t="str">
        <f t="shared" si="103"/>
        <v>Accès restreint aux membres</v>
      </c>
      <c r="AP146" s="35" t="str">
        <f t="shared" si="104"/>
        <v>Source de la note de description : Version imprimée</v>
      </c>
      <c r="AQ146" s="35" t="str">
        <f t="shared" si="105"/>
        <v/>
      </c>
      <c r="AR146" s="35" t="str">
        <f t="shared" si="106"/>
        <v>%SITE_CLIENT%/?library_guid=5B1F20D7-86AF-4071-B3D5-4FCB6D063889</v>
      </c>
      <c r="AS146" s="35" t="str">
        <f t="shared" si="107"/>
        <v>Accès au travers du portail ENI</v>
      </c>
      <c r="AT146" s="35" t="str">
        <f t="shared" si="108"/>
        <v xml:space="preserve"> album photos </v>
      </c>
      <c r="AU146" s="35" t="str">
        <f t="shared" si="109"/>
        <v xml:space="preserve"> diagramme </v>
      </c>
      <c r="AV146" s="35" t="str">
        <f t="shared" si="110"/>
        <v xml:space="preserve"> diaporama </v>
      </c>
      <c r="AW146" s="35" t="str">
        <f t="shared" si="111"/>
        <v xml:space="preserve"> diapositive </v>
      </c>
      <c r="AX146" s="35" t="str">
        <f t="shared" si="112"/>
        <v xml:space="preserve"> e</v>
      </c>
      <c r="AY146" s="35" t="str">
        <f t="shared" si="113"/>
        <v xml:space="preserve"> ebook </v>
      </c>
      <c r="AZ146" s="35" t="str">
        <f t="shared" si="114"/>
        <v xml:space="preserve"> livre électronique </v>
      </c>
      <c r="BA146" s="35" t="str">
        <f t="shared" si="115"/>
        <v xml:space="preserve"> livre numérique </v>
      </c>
      <c r="BB146" s="35" t="str">
        <f t="shared" si="116"/>
        <v xml:space="preserve"> livres électroniques </v>
      </c>
      <c r="BC146" s="35" t="str">
        <f t="shared" si="117"/>
        <v xml:space="preserve"> livres numériques </v>
      </c>
      <c r="BD146" s="35" t="str">
        <f t="shared" si="118"/>
        <v xml:space="preserve"> LNRB03POW</v>
      </c>
      <c r="BE146" s="35" t="str">
        <f t="shared" si="119"/>
        <v xml:space="preserve"> organigramme </v>
      </c>
      <c r="BF146" s="35" t="str">
        <f t="shared" si="120"/>
        <v xml:space="preserve"> power point </v>
      </c>
      <c r="BG146" s="35" t="str">
        <f t="shared" si="121"/>
        <v xml:space="preserve"> powerpoint 03 </v>
      </c>
      <c r="BH146" s="35" t="str">
        <f t="shared" si="122"/>
        <v xml:space="preserve"> ppt 03 </v>
      </c>
      <c r="BI146" s="35" t="str">
        <f t="shared" si="123"/>
        <v xml:space="preserve"> PréAO </v>
      </c>
      <c r="BJ146" s="35" t="str">
        <f t="shared" si="124"/>
        <v xml:space="preserve">book </v>
      </c>
      <c r="BK146" s="35" t="str">
        <f t="shared" si="125"/>
        <v xml:space="preserve">Microsoft </v>
      </c>
      <c r="BL146" s="35" t="str">
        <f t="shared" si="126"/>
        <v/>
      </c>
      <c r="BM146" s="35" t="str">
        <f t="shared" si="127"/>
        <v/>
      </c>
      <c r="BN146" s="35" t="str">
        <f t="shared" si="128"/>
        <v/>
      </c>
      <c r="BO146" s="35" t="str">
        <f t="shared" si="129"/>
        <v/>
      </c>
      <c r="BP146" s="35" t="str">
        <f t="shared" si="130"/>
        <v/>
      </c>
      <c r="BQ146" s="35" t="str">
        <f t="shared" si="131"/>
        <v/>
      </c>
      <c r="BR146" s="35" t="str">
        <f t="shared" si="132"/>
        <v/>
      </c>
      <c r="BS146" s="35" t="str">
        <f t="shared" si="133"/>
        <v/>
      </c>
      <c r="BT146" s="35" t="str">
        <f t="shared" si="134"/>
        <v/>
      </c>
      <c r="BU146" s="40" t="str">
        <f t="shared" si="135"/>
        <v/>
      </c>
    </row>
    <row r="147" spans="1:73" ht="20.100000000000001" customHeight="1" x14ac:dyDescent="0.25">
      <c r="A147" s="52">
        <v>45231</v>
      </c>
      <c r="B147" s="35" t="s">
        <v>14552</v>
      </c>
      <c r="C147" s="33" t="s">
        <v>112</v>
      </c>
      <c r="D147" s="33">
        <v>20240120</v>
      </c>
      <c r="E147" s="35" t="s">
        <v>14553</v>
      </c>
      <c r="F147" s="35" t="str">
        <f t="shared" si="68"/>
        <v/>
      </c>
      <c r="G147" s="35" t="str">
        <f t="shared" si="69"/>
        <v xml:space="preserve"> Collectif</v>
      </c>
      <c r="H147" s="35" t="str">
        <f t="shared" si="70"/>
        <v/>
      </c>
      <c r="I147" s="35" t="str">
        <f t="shared" si="71"/>
        <v xml:space="preserve">Collectif, </v>
      </c>
      <c r="J147" s="35" t="str">
        <f t="shared" si="72"/>
        <v/>
      </c>
      <c r="K147" s="35" t="str">
        <f t="shared" si="73"/>
        <v/>
      </c>
      <c r="L147" s="35" t="str">
        <f t="shared" si="74"/>
        <v/>
      </c>
      <c r="M147" s="35" t="str">
        <f t="shared" si="75"/>
        <v/>
      </c>
      <c r="N147" s="5" t="str">
        <f t="shared" si="76"/>
        <v>Edition du 30 October 2003</v>
      </c>
      <c r="O147" s="5" t="str">
        <f t="shared" si="77"/>
        <v>386 pages</v>
      </c>
      <c r="P147" s="35" t="str">
        <f t="shared" si="78"/>
        <v>Editions ENI</v>
      </c>
      <c r="Q147" s="6" t="str">
        <f t="shared" si="79"/>
        <v>fre</v>
      </c>
      <c r="R147" s="35" t="str">
        <f t="shared" si="80"/>
        <v>fre</v>
      </c>
      <c r="S147" s="35" t="str">
        <f t="shared" si="81"/>
        <v>fre</v>
      </c>
      <c r="T147" s="35" t="str">
        <f t="shared" si="82"/>
        <v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v>
      </c>
      <c r="U147" s="35">
        <f t="shared" si="83"/>
        <v>9782746044661</v>
      </c>
      <c r="V147" s="35" t="str">
        <f t="shared" si="84"/>
        <v>Version Numérique</v>
      </c>
      <c r="W147" s="35">
        <f t="shared" si="85"/>
        <v>9782746021532</v>
      </c>
      <c r="X147" s="35" t="str">
        <f t="shared" si="86"/>
        <v>Version Imprimée</v>
      </c>
      <c r="Y147" s="35" t="str">
        <f t="shared" si="87"/>
        <v>St-Herblain</v>
      </c>
      <c r="Z147" s="35" t="str">
        <f t="shared" si="88"/>
        <v>Editions ENI</v>
      </c>
      <c r="AA147" s="35">
        <f t="shared" si="89"/>
        <v>2003</v>
      </c>
      <c r="AB147" s="35" t="str">
        <f t="shared" si="90"/>
        <v>Bibliothèque Numérique ENI (Service en ligne)</v>
      </c>
      <c r="AC147" s="35" t="str">
        <f t="shared" si="91"/>
        <v>RÉFÉRENCE BUREAUTIQUE</v>
      </c>
      <c r="AD147" s="35" t="str">
        <f t="shared" si="92"/>
        <v>texte</v>
      </c>
      <c r="AE147" s="35" t="str">
        <f t="shared" si="93"/>
        <v>txt</v>
      </c>
      <c r="AF147" s="35" t="str">
        <f t="shared" si="94"/>
        <v>rdacontent/fre</v>
      </c>
      <c r="AG147" s="35" t="str">
        <f t="shared" si="95"/>
        <v>informatique</v>
      </c>
      <c r="AH147" s="35" t="str">
        <f t="shared" si="96"/>
        <v>c</v>
      </c>
      <c r="AI147" s="35" t="str">
        <f t="shared" si="97"/>
        <v>rdamedia/fre</v>
      </c>
      <c r="AJ147" s="35" t="str">
        <f t="shared" si="98"/>
        <v>ressource en ligne</v>
      </c>
      <c r="AK147" s="35" t="str">
        <f t="shared" si="99"/>
        <v>cr</v>
      </c>
      <c r="AL147" s="35" t="str">
        <f t="shared" si="100"/>
        <v>rdacarrier/fre</v>
      </c>
      <c r="AM147" s="35" t="str">
        <f t="shared" si="101"/>
        <v>m\\\\\o\\d\\\\\\\\</v>
      </c>
      <c r="AN147" s="35" t="str">
        <f t="shared" si="102"/>
        <v>cr\cn\\\\uuaua</v>
      </c>
      <c r="AO147" s="35" t="str">
        <f t="shared" si="103"/>
        <v>Accès restreint aux membres</v>
      </c>
      <c r="AP147" s="35" t="str">
        <f t="shared" si="104"/>
        <v>Source de la note de description : Version imprimée</v>
      </c>
      <c r="AQ147" s="35" t="str">
        <f t="shared" si="105"/>
        <v/>
      </c>
      <c r="AR147" s="35" t="str">
        <f t="shared" si="106"/>
        <v>%SITE_CLIENT%/?library_guid=C7ADC6FB-3ABC-435A-B662-EBB5DA6C4D2B</v>
      </c>
      <c r="AS147" s="35" t="str">
        <f t="shared" si="107"/>
        <v>Accès au travers du portail ENI</v>
      </c>
      <c r="AT147" s="35" t="str">
        <f t="shared" si="108"/>
        <v xml:space="preserve"> document maître </v>
      </c>
      <c r="AU147" s="35" t="str">
        <f t="shared" si="109"/>
        <v xml:space="preserve"> e</v>
      </c>
      <c r="AV147" s="35" t="str">
        <f t="shared" si="110"/>
        <v xml:space="preserve"> ebook </v>
      </c>
      <c r="AW147" s="35" t="str">
        <f t="shared" si="111"/>
        <v xml:space="preserve"> formulaire </v>
      </c>
      <c r="AX147" s="35" t="str">
        <f t="shared" si="112"/>
        <v xml:space="preserve"> livre électronique </v>
      </c>
      <c r="AY147" s="35" t="str">
        <f t="shared" si="113"/>
        <v xml:space="preserve"> livre numérique </v>
      </c>
      <c r="AZ147" s="35" t="str">
        <f t="shared" si="114"/>
        <v xml:space="preserve"> livres électroniques </v>
      </c>
      <c r="BA147" s="35" t="str">
        <f t="shared" si="115"/>
        <v xml:space="preserve"> livres numériques </v>
      </c>
      <c r="BB147" s="35" t="str">
        <f t="shared" si="116"/>
        <v xml:space="preserve"> LNRB03WOR</v>
      </c>
      <c r="BC147" s="35" t="str">
        <f t="shared" si="117"/>
        <v xml:space="preserve"> macro</v>
      </c>
      <c r="BD147" s="35" t="str">
        <f t="shared" si="118"/>
        <v xml:space="preserve"> mailing </v>
      </c>
      <c r="BE147" s="35" t="str">
        <f t="shared" si="119"/>
        <v xml:space="preserve"> page web </v>
      </c>
      <c r="BF147" s="35" t="str">
        <f t="shared" si="120"/>
        <v xml:space="preserve"> plan </v>
      </c>
      <c r="BG147" s="35" t="str">
        <f t="shared" si="121"/>
        <v xml:space="preserve"> publipostage </v>
      </c>
      <c r="BH147" s="35" t="str">
        <f t="shared" si="122"/>
        <v xml:space="preserve"> suivi des modifications </v>
      </c>
      <c r="BI147" s="35" t="str">
        <f t="shared" si="123"/>
        <v xml:space="preserve"> table des matières </v>
      </c>
      <c r="BJ147" s="35" t="str">
        <f t="shared" si="124"/>
        <v xml:space="preserve"> traitement de texte </v>
      </c>
      <c r="BK147" s="35" t="str">
        <f t="shared" si="125"/>
        <v xml:space="preserve"> word 03 </v>
      </c>
      <c r="BL147" s="35" t="str">
        <f t="shared" si="126"/>
        <v xml:space="preserve"> xml </v>
      </c>
      <c r="BM147" s="35" t="str">
        <f t="shared" si="127"/>
        <v xml:space="preserve">book </v>
      </c>
      <c r="BN147" s="35" t="str">
        <f t="shared" si="128"/>
        <v xml:space="preserve">commandes </v>
      </c>
      <c r="BO147" s="35" t="str">
        <f t="shared" si="129"/>
        <v xml:space="preserve">Microsoft </v>
      </c>
      <c r="BP147" s="35" t="str">
        <f t="shared" si="130"/>
        <v/>
      </c>
      <c r="BQ147" s="35" t="str">
        <f t="shared" si="131"/>
        <v/>
      </c>
      <c r="BR147" s="35" t="str">
        <f t="shared" si="132"/>
        <v/>
      </c>
      <c r="BS147" s="35" t="str">
        <f t="shared" si="133"/>
        <v/>
      </c>
      <c r="BT147" s="35" t="str">
        <f t="shared" si="134"/>
        <v/>
      </c>
      <c r="BU147" s="40" t="str">
        <f t="shared" si="135"/>
        <v/>
      </c>
    </row>
    <row r="148" spans="1:73" ht="20.100000000000001" customHeight="1" x14ac:dyDescent="0.25">
      <c r="A148" s="52">
        <v>45231</v>
      </c>
      <c r="B148" s="35" t="s">
        <v>14554</v>
      </c>
      <c r="C148" s="33" t="s">
        <v>112</v>
      </c>
      <c r="D148" s="33">
        <v>20240120</v>
      </c>
      <c r="E148" s="35" t="s">
        <v>14555</v>
      </c>
      <c r="F148" s="35" t="str">
        <f t="shared" si="68"/>
        <v/>
      </c>
      <c r="G148" s="35" t="str">
        <f t="shared" si="69"/>
        <v xml:space="preserve"> Collectif</v>
      </c>
      <c r="H148" s="35" t="str">
        <f t="shared" si="70"/>
        <v/>
      </c>
      <c r="I148" s="35" t="str">
        <f t="shared" si="71"/>
        <v xml:space="preserve">Collectif, </v>
      </c>
      <c r="J148" s="35" t="str">
        <f t="shared" si="72"/>
        <v/>
      </c>
      <c r="K148" s="35" t="str">
        <f t="shared" si="73"/>
        <v/>
      </c>
      <c r="L148" s="35" t="str">
        <f t="shared" si="74"/>
        <v/>
      </c>
      <c r="M148" s="35" t="str">
        <f t="shared" si="75"/>
        <v/>
      </c>
      <c r="N148" s="5" t="str">
        <f t="shared" si="76"/>
        <v>Edition du 1 June 2007</v>
      </c>
      <c r="O148" s="5" t="str">
        <f t="shared" si="77"/>
        <v>411 pages</v>
      </c>
      <c r="P148" s="35" t="str">
        <f t="shared" si="78"/>
        <v>Editions ENI</v>
      </c>
      <c r="Q148" s="6" t="str">
        <f t="shared" si="79"/>
        <v>fre</v>
      </c>
      <c r="R148" s="35" t="str">
        <f t="shared" si="80"/>
        <v>fre</v>
      </c>
      <c r="S148" s="35" t="str">
        <f t="shared" si="81"/>
        <v>fre</v>
      </c>
      <c r="T148" s="35" t="str">
        <f t="shared" si="82"/>
        <v>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v>
      </c>
      <c r="U148" s="35">
        <f t="shared" si="83"/>
        <v>9782746044531</v>
      </c>
      <c r="V148" s="35" t="str">
        <f t="shared" si="84"/>
        <v>Version Numérique</v>
      </c>
      <c r="W148" s="35">
        <f t="shared" si="85"/>
        <v>9782746036970</v>
      </c>
      <c r="X148" s="35" t="str">
        <f t="shared" si="86"/>
        <v>Version Imprimée</v>
      </c>
      <c r="Y148" s="35" t="str">
        <f t="shared" si="87"/>
        <v>St-Herblain</v>
      </c>
      <c r="Z148" s="35" t="str">
        <f t="shared" si="88"/>
        <v>Editions ENI</v>
      </c>
      <c r="AA148" s="35">
        <f t="shared" si="89"/>
        <v>2007</v>
      </c>
      <c r="AB148" s="35" t="str">
        <f t="shared" si="90"/>
        <v>Bibliothèque Numérique ENI (Service en ligne)</v>
      </c>
      <c r="AC148" s="35" t="str">
        <f t="shared" si="91"/>
        <v>RÉFÉRENCE BUREAUTIQUE</v>
      </c>
      <c r="AD148" s="35" t="str">
        <f t="shared" si="92"/>
        <v>texte</v>
      </c>
      <c r="AE148" s="35" t="str">
        <f t="shared" si="93"/>
        <v>txt</v>
      </c>
      <c r="AF148" s="35" t="str">
        <f t="shared" si="94"/>
        <v>rdacontent/fre</v>
      </c>
      <c r="AG148" s="35" t="str">
        <f t="shared" si="95"/>
        <v>informatique</v>
      </c>
      <c r="AH148" s="35" t="str">
        <f t="shared" si="96"/>
        <v>c</v>
      </c>
      <c r="AI148" s="35" t="str">
        <f t="shared" si="97"/>
        <v>rdamedia/fre</v>
      </c>
      <c r="AJ148" s="35" t="str">
        <f t="shared" si="98"/>
        <v>ressource en ligne</v>
      </c>
      <c r="AK148" s="35" t="str">
        <f t="shared" si="99"/>
        <v>cr</v>
      </c>
      <c r="AL148" s="35" t="str">
        <f t="shared" si="100"/>
        <v>rdacarrier/fre</v>
      </c>
      <c r="AM148" s="35" t="str">
        <f t="shared" si="101"/>
        <v>m\\\\\o\\d\\\\\\\\</v>
      </c>
      <c r="AN148" s="35" t="str">
        <f t="shared" si="102"/>
        <v>cr\cn\\\\uuaua</v>
      </c>
      <c r="AO148" s="35" t="str">
        <f t="shared" si="103"/>
        <v>Accès restreint aux membres</v>
      </c>
      <c r="AP148" s="35" t="str">
        <f t="shared" si="104"/>
        <v>Source de la note de description : Version imprimée</v>
      </c>
      <c r="AQ148" s="35" t="str">
        <f t="shared" si="105"/>
        <v/>
      </c>
      <c r="AR148" s="35" t="str">
        <f t="shared" si="106"/>
        <v>%SITE_CLIENT%/?library_guid=E59C1C4E-BFEF-4765-BD91-F6DEBDE65B89</v>
      </c>
      <c r="AS148" s="35" t="str">
        <f t="shared" si="107"/>
        <v>Accès au travers du portail ENI</v>
      </c>
      <c r="AT148" s="35" t="str">
        <f t="shared" si="108"/>
        <v xml:space="preserve"> Access 07 </v>
      </c>
      <c r="AU148" s="35" t="str">
        <f t="shared" si="109"/>
        <v xml:space="preserve"> application </v>
      </c>
      <c r="AV148" s="35" t="str">
        <f t="shared" si="110"/>
        <v xml:space="preserve"> Base de données </v>
      </c>
      <c r="AW148" s="35" t="str">
        <f t="shared" si="111"/>
        <v xml:space="preserve"> e</v>
      </c>
      <c r="AX148" s="35" t="str">
        <f t="shared" si="112"/>
        <v xml:space="preserve"> ebook </v>
      </c>
      <c r="AY148" s="35" t="str">
        <f t="shared" si="113"/>
        <v xml:space="preserve"> état </v>
      </c>
      <c r="AZ148" s="35" t="str">
        <f t="shared" si="114"/>
        <v xml:space="preserve"> formulaire </v>
      </c>
      <c r="BA148" s="35" t="str">
        <f t="shared" si="115"/>
        <v xml:space="preserve"> livre électronique </v>
      </c>
      <c r="BB148" s="35" t="str">
        <f t="shared" si="116"/>
        <v xml:space="preserve"> livre numérique </v>
      </c>
      <c r="BC148" s="35" t="str">
        <f t="shared" si="117"/>
        <v xml:space="preserve"> livres électroniques </v>
      </c>
      <c r="BD148" s="35" t="str">
        <f t="shared" si="118"/>
        <v xml:space="preserve"> livres numériques </v>
      </c>
      <c r="BE148" s="35" t="str">
        <f t="shared" si="119"/>
        <v xml:space="preserve"> LNRB07ACC</v>
      </c>
      <c r="BF148" s="35" t="str">
        <f t="shared" si="120"/>
        <v xml:space="preserve"> Office 2007 </v>
      </c>
      <c r="BG148" s="35" t="str">
        <f t="shared" si="121"/>
        <v xml:space="preserve"> requête </v>
      </c>
      <c r="BH148" s="35" t="str">
        <f t="shared" si="122"/>
        <v xml:space="preserve"> Table </v>
      </c>
      <c r="BI148" s="35" t="str">
        <f t="shared" si="123"/>
        <v xml:space="preserve">book </v>
      </c>
      <c r="BJ148" s="35" t="str">
        <f t="shared" si="124"/>
        <v xml:space="preserve">Microsoft </v>
      </c>
      <c r="BK148" s="35" t="str">
        <f t="shared" si="125"/>
        <v/>
      </c>
      <c r="BL148" s="35" t="str">
        <f t="shared" si="126"/>
        <v/>
      </c>
      <c r="BM148" s="35" t="str">
        <f t="shared" si="127"/>
        <v/>
      </c>
      <c r="BN148" s="35" t="str">
        <f t="shared" si="128"/>
        <v/>
      </c>
      <c r="BO148" s="35" t="str">
        <f t="shared" si="129"/>
        <v/>
      </c>
      <c r="BP148" s="35" t="str">
        <f t="shared" si="130"/>
        <v/>
      </c>
      <c r="BQ148" s="35" t="str">
        <f t="shared" si="131"/>
        <v/>
      </c>
      <c r="BR148" s="35" t="str">
        <f t="shared" si="132"/>
        <v/>
      </c>
      <c r="BS148" s="35" t="str">
        <f t="shared" si="133"/>
        <v/>
      </c>
      <c r="BT148" s="35" t="str">
        <f t="shared" si="134"/>
        <v/>
      </c>
      <c r="BU148" s="40" t="str">
        <f t="shared" si="135"/>
        <v/>
      </c>
    </row>
    <row r="149" spans="1:73" ht="20.100000000000001" customHeight="1" x14ac:dyDescent="0.25">
      <c r="A149" s="52">
        <v>45231</v>
      </c>
      <c r="B149" s="35" t="s">
        <v>14556</v>
      </c>
      <c r="C149" s="33" t="s">
        <v>112</v>
      </c>
      <c r="D149" s="33">
        <v>20240120</v>
      </c>
      <c r="E149" s="35" t="s">
        <v>14557</v>
      </c>
      <c r="F149" s="35" t="str">
        <f t="shared" si="68"/>
        <v/>
      </c>
      <c r="G149" s="35" t="str">
        <f t="shared" si="69"/>
        <v xml:space="preserve"> Collectif</v>
      </c>
      <c r="H149" s="35" t="str">
        <f t="shared" si="70"/>
        <v/>
      </c>
      <c r="I149" s="35" t="str">
        <f t="shared" si="71"/>
        <v xml:space="preserve">Collectif, </v>
      </c>
      <c r="J149" s="35" t="str">
        <f t="shared" si="72"/>
        <v/>
      </c>
      <c r="K149" s="35" t="str">
        <f t="shared" si="73"/>
        <v/>
      </c>
      <c r="L149" s="35" t="str">
        <f t="shared" si="74"/>
        <v/>
      </c>
      <c r="M149" s="35" t="str">
        <f t="shared" si="75"/>
        <v/>
      </c>
      <c r="N149" s="5" t="str">
        <f t="shared" si="76"/>
        <v>Edition du 1 January 2007</v>
      </c>
      <c r="O149" s="5" t="str">
        <f t="shared" si="77"/>
        <v>387 pages</v>
      </c>
      <c r="P149" s="35" t="str">
        <f t="shared" si="78"/>
        <v>Editions ENI</v>
      </c>
      <c r="Q149" s="6" t="str">
        <f t="shared" si="79"/>
        <v>fre</v>
      </c>
      <c r="R149" s="35" t="str">
        <f t="shared" si="80"/>
        <v>fre</v>
      </c>
      <c r="S149" s="35" t="str">
        <f t="shared" si="81"/>
        <v>fre</v>
      </c>
      <c r="T149" s="35" t="str">
        <f t="shared" si="82"/>
        <v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v>
      </c>
      <c r="U149" s="35">
        <f t="shared" si="83"/>
        <v>9782746044555</v>
      </c>
      <c r="V149" s="35" t="str">
        <f t="shared" si="84"/>
        <v>Version Numérique</v>
      </c>
      <c r="W149" s="35">
        <f t="shared" si="85"/>
        <v>9782746034952</v>
      </c>
      <c r="X149" s="35" t="str">
        <f t="shared" si="86"/>
        <v>Version Imprimée</v>
      </c>
      <c r="Y149" s="35" t="str">
        <f t="shared" si="87"/>
        <v>St-Herblain</v>
      </c>
      <c r="Z149" s="35" t="str">
        <f t="shared" si="88"/>
        <v>Editions ENI</v>
      </c>
      <c r="AA149" s="35">
        <f t="shared" si="89"/>
        <v>2007</v>
      </c>
      <c r="AB149" s="35" t="str">
        <f t="shared" si="90"/>
        <v>Bibliothèque Numérique ENI (Service en ligne)</v>
      </c>
      <c r="AC149" s="35" t="str">
        <f t="shared" si="91"/>
        <v>RÉFÉRENCE BUREAUTIQUE</v>
      </c>
      <c r="AD149" s="35" t="str">
        <f t="shared" si="92"/>
        <v>texte</v>
      </c>
      <c r="AE149" s="35" t="str">
        <f t="shared" si="93"/>
        <v>txt</v>
      </c>
      <c r="AF149" s="35" t="str">
        <f t="shared" si="94"/>
        <v>rdacontent/fre</v>
      </c>
      <c r="AG149" s="35" t="str">
        <f t="shared" si="95"/>
        <v>informatique</v>
      </c>
      <c r="AH149" s="35" t="str">
        <f t="shared" si="96"/>
        <v>c</v>
      </c>
      <c r="AI149" s="35" t="str">
        <f t="shared" si="97"/>
        <v>rdamedia/fre</v>
      </c>
      <c r="AJ149" s="35" t="str">
        <f t="shared" si="98"/>
        <v>ressource en ligne</v>
      </c>
      <c r="AK149" s="35" t="str">
        <f t="shared" si="99"/>
        <v>cr</v>
      </c>
      <c r="AL149" s="35" t="str">
        <f t="shared" si="100"/>
        <v>rdacarrier/fre</v>
      </c>
      <c r="AM149" s="35" t="str">
        <f t="shared" si="101"/>
        <v>m\\\\\o\\d\\\\\\\\</v>
      </c>
      <c r="AN149" s="35" t="str">
        <f t="shared" si="102"/>
        <v>cr\cn\\\\uuaua</v>
      </c>
      <c r="AO149" s="35" t="str">
        <f t="shared" si="103"/>
        <v>Accès restreint aux membres</v>
      </c>
      <c r="AP149" s="35" t="str">
        <f t="shared" si="104"/>
        <v>Source de la note de description : Version imprimée</v>
      </c>
      <c r="AQ149" s="35" t="str">
        <f t="shared" si="105"/>
        <v/>
      </c>
      <c r="AR149" s="35" t="str">
        <f t="shared" si="106"/>
        <v>%SITE_CLIENT%/?library_guid=F059D0A1-2A87-4407-A376-12CE6FF2E66D</v>
      </c>
      <c r="AS149" s="35" t="str">
        <f t="shared" si="107"/>
        <v>Accès au travers du portail ENI</v>
      </c>
      <c r="AT149" s="35" t="str">
        <f t="shared" si="108"/>
        <v xml:space="preserve"> audit </v>
      </c>
      <c r="AU149" s="35" t="str">
        <f t="shared" si="109"/>
        <v xml:space="preserve"> classeur </v>
      </c>
      <c r="AV149" s="35" t="str">
        <f t="shared" si="110"/>
        <v xml:space="preserve"> e</v>
      </c>
      <c r="AW149" s="35" t="str">
        <f t="shared" si="111"/>
        <v xml:space="preserve"> ebook </v>
      </c>
      <c r="AX149" s="35" t="str">
        <f t="shared" si="112"/>
        <v xml:space="preserve"> excel 07 </v>
      </c>
      <c r="AY149" s="35" t="str">
        <f t="shared" si="113"/>
        <v xml:space="preserve"> feuille de calcul </v>
      </c>
      <c r="AZ149" s="35" t="str">
        <f t="shared" si="114"/>
        <v xml:space="preserve"> formule </v>
      </c>
      <c r="BA149" s="35" t="str">
        <f t="shared" si="115"/>
        <v xml:space="preserve"> graphique </v>
      </c>
      <c r="BB149" s="35" t="str">
        <f t="shared" si="116"/>
        <v xml:space="preserve"> liste </v>
      </c>
      <c r="BC149" s="35" t="str">
        <f t="shared" si="117"/>
        <v xml:space="preserve"> livre électronique </v>
      </c>
      <c r="BD149" s="35" t="str">
        <f t="shared" si="118"/>
        <v xml:space="preserve"> livre numérique </v>
      </c>
      <c r="BE149" s="35" t="str">
        <f t="shared" si="119"/>
        <v xml:space="preserve"> livres électroniques </v>
      </c>
      <c r="BF149" s="35" t="str">
        <f t="shared" si="120"/>
        <v xml:space="preserve"> livres numériques </v>
      </c>
      <c r="BG149" s="35" t="str">
        <f t="shared" si="121"/>
        <v xml:space="preserve"> LNRB07EXC</v>
      </c>
      <c r="BH149" s="35" t="str">
        <f t="shared" si="122"/>
        <v xml:space="preserve"> scénario </v>
      </c>
      <c r="BI149" s="35" t="str">
        <f t="shared" si="123"/>
        <v xml:space="preserve"> solveur </v>
      </c>
      <c r="BJ149" s="35" t="str">
        <f t="shared" si="124"/>
        <v xml:space="preserve"> statistique </v>
      </c>
      <c r="BK149" s="35" t="str">
        <f t="shared" si="125"/>
        <v xml:space="preserve"> tableau croisé </v>
      </c>
      <c r="BL149" s="35" t="str">
        <f t="shared" si="126"/>
        <v xml:space="preserve"> tableur </v>
      </c>
      <c r="BM149" s="35" t="str">
        <f t="shared" si="127"/>
        <v xml:space="preserve">book </v>
      </c>
      <c r="BN149" s="35" t="str">
        <f t="shared" si="128"/>
        <v xml:space="preserve">Microsoft </v>
      </c>
      <c r="BO149" s="35" t="str">
        <f t="shared" si="129"/>
        <v/>
      </c>
      <c r="BP149" s="35" t="str">
        <f t="shared" si="130"/>
        <v/>
      </c>
      <c r="BQ149" s="35" t="str">
        <f t="shared" si="131"/>
        <v/>
      </c>
      <c r="BR149" s="35" t="str">
        <f t="shared" si="132"/>
        <v/>
      </c>
      <c r="BS149" s="35" t="str">
        <f t="shared" si="133"/>
        <v/>
      </c>
      <c r="BT149" s="35" t="str">
        <f t="shared" si="134"/>
        <v/>
      </c>
      <c r="BU149" s="40" t="str">
        <f t="shared" si="135"/>
        <v/>
      </c>
    </row>
    <row r="150" spans="1:73" ht="20.100000000000001" customHeight="1" x14ac:dyDescent="0.25">
      <c r="A150" s="52">
        <v>45231</v>
      </c>
      <c r="B150" s="35" t="s">
        <v>14558</v>
      </c>
      <c r="C150" s="33" t="s">
        <v>112</v>
      </c>
      <c r="D150" s="33">
        <v>20240120</v>
      </c>
      <c r="E150" s="35" t="s">
        <v>14559</v>
      </c>
      <c r="F150" s="35" t="str">
        <f t="shared" si="68"/>
        <v/>
      </c>
      <c r="G150" s="35" t="str">
        <f t="shared" si="69"/>
        <v xml:space="preserve"> Collectif</v>
      </c>
      <c r="H150" s="35" t="str">
        <f t="shared" si="70"/>
        <v/>
      </c>
      <c r="I150" s="35" t="str">
        <f t="shared" si="71"/>
        <v xml:space="preserve">Collectif, </v>
      </c>
      <c r="J150" s="35" t="str">
        <f t="shared" si="72"/>
        <v/>
      </c>
      <c r="K150" s="35" t="str">
        <f t="shared" si="73"/>
        <v/>
      </c>
      <c r="L150" s="35" t="str">
        <f t="shared" si="74"/>
        <v/>
      </c>
      <c r="M150" s="35" t="str">
        <f t="shared" si="75"/>
        <v/>
      </c>
      <c r="N150" s="5" t="str">
        <f t="shared" si="76"/>
        <v>Edition du 1 March 2007</v>
      </c>
      <c r="O150" s="5" t="str">
        <f t="shared" si="77"/>
        <v>390 pages</v>
      </c>
      <c r="P150" s="35" t="str">
        <f t="shared" si="78"/>
        <v>Editions ENI</v>
      </c>
      <c r="Q150" s="6" t="str">
        <f t="shared" si="79"/>
        <v>fre</v>
      </c>
      <c r="R150" s="35" t="str">
        <f t="shared" si="80"/>
        <v>fre</v>
      </c>
      <c r="S150" s="35" t="str">
        <f t="shared" si="81"/>
        <v>fre</v>
      </c>
      <c r="T150" s="35" t="str">
        <f t="shared" si="82"/>
        <v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v>
      </c>
      <c r="U150" s="35">
        <f t="shared" si="83"/>
        <v>9782746044586</v>
      </c>
      <c r="V150" s="35" t="str">
        <f t="shared" si="84"/>
        <v>Version Numérique</v>
      </c>
      <c r="W150" s="35">
        <f t="shared" si="85"/>
        <v>9782746035508</v>
      </c>
      <c r="X150" s="35" t="str">
        <f t="shared" si="86"/>
        <v>Version Imprimée</v>
      </c>
      <c r="Y150" s="35" t="str">
        <f t="shared" si="87"/>
        <v>St-Herblain</v>
      </c>
      <c r="Z150" s="35" t="str">
        <f t="shared" si="88"/>
        <v>Editions ENI</v>
      </c>
      <c r="AA150" s="35">
        <f t="shared" si="89"/>
        <v>2007</v>
      </c>
      <c r="AB150" s="35" t="str">
        <f t="shared" si="90"/>
        <v>Bibliothèque Numérique ENI (Service en ligne)</v>
      </c>
      <c r="AC150" s="35" t="str">
        <f t="shared" si="91"/>
        <v>RÉFÉRENCE BUREAUTIQUE</v>
      </c>
      <c r="AD150" s="35" t="str">
        <f t="shared" si="92"/>
        <v>texte</v>
      </c>
      <c r="AE150" s="35" t="str">
        <f t="shared" si="93"/>
        <v>txt</v>
      </c>
      <c r="AF150" s="35" t="str">
        <f t="shared" si="94"/>
        <v>rdacontent/fre</v>
      </c>
      <c r="AG150" s="35" t="str">
        <f t="shared" si="95"/>
        <v>informatique</v>
      </c>
      <c r="AH150" s="35" t="str">
        <f t="shared" si="96"/>
        <v>c</v>
      </c>
      <c r="AI150" s="35" t="str">
        <f t="shared" si="97"/>
        <v>rdamedia/fre</v>
      </c>
      <c r="AJ150" s="35" t="str">
        <f t="shared" si="98"/>
        <v>ressource en ligne</v>
      </c>
      <c r="AK150" s="35" t="str">
        <f t="shared" si="99"/>
        <v>cr</v>
      </c>
      <c r="AL150" s="35" t="str">
        <f t="shared" si="100"/>
        <v>rdacarrier/fre</v>
      </c>
      <c r="AM150" s="35" t="str">
        <f t="shared" si="101"/>
        <v>m\\\\\o\\d\\\\\\\\</v>
      </c>
      <c r="AN150" s="35" t="str">
        <f t="shared" si="102"/>
        <v>cr\cn\\\\uuaua</v>
      </c>
      <c r="AO150" s="35" t="str">
        <f t="shared" si="103"/>
        <v>Accès restreint aux membres</v>
      </c>
      <c r="AP150" s="35" t="str">
        <f t="shared" si="104"/>
        <v>Source de la note de description : Version imprimée</v>
      </c>
      <c r="AQ150" s="35" t="str">
        <f t="shared" si="105"/>
        <v/>
      </c>
      <c r="AR150" s="35" t="str">
        <f t="shared" si="106"/>
        <v>%SITE_CLIENT%/?library_guid=D450935B-EB74-4F28-B76E-98923E2955B3</v>
      </c>
      <c r="AS150" s="35" t="str">
        <f t="shared" si="107"/>
        <v>Accès au travers du portail ENI</v>
      </c>
      <c r="AT150" s="35" t="str">
        <f t="shared" si="108"/>
        <v xml:space="preserve"> Agenda </v>
      </c>
      <c r="AU150" s="35" t="str">
        <f t="shared" si="109"/>
        <v xml:space="preserve"> anti</v>
      </c>
      <c r="AV150" s="35" t="str">
        <f t="shared" si="110"/>
        <v xml:space="preserve"> Calendrier </v>
      </c>
      <c r="AW150" s="35" t="str">
        <f t="shared" si="111"/>
        <v xml:space="preserve"> Carnet d'adresses </v>
      </c>
      <c r="AX150" s="35" t="str">
        <f t="shared" si="112"/>
        <v xml:space="preserve"> Contact </v>
      </c>
      <c r="AY150" s="35" t="str">
        <f t="shared" si="113"/>
        <v xml:space="preserve"> e</v>
      </c>
      <c r="AZ150" s="35" t="str">
        <f t="shared" si="114"/>
        <v xml:space="preserve"> e</v>
      </c>
      <c r="BA150" s="35" t="str">
        <f t="shared" si="115"/>
        <v xml:space="preserve"> ebook </v>
      </c>
      <c r="BB150" s="35" t="str">
        <f t="shared" si="116"/>
        <v xml:space="preserve"> livre électronique </v>
      </c>
      <c r="BC150" s="35" t="str">
        <f t="shared" si="117"/>
        <v xml:space="preserve"> livre numérique </v>
      </c>
      <c r="BD150" s="35" t="str">
        <f t="shared" si="118"/>
        <v xml:space="preserve"> livres électroniques </v>
      </c>
      <c r="BE150" s="35" t="str">
        <f t="shared" si="119"/>
        <v xml:space="preserve"> livres numériques </v>
      </c>
      <c r="BF150" s="35" t="str">
        <f t="shared" si="120"/>
        <v xml:space="preserve"> LNRB07OUT</v>
      </c>
      <c r="BG150" s="35" t="str">
        <f t="shared" si="121"/>
        <v xml:space="preserve"> message </v>
      </c>
      <c r="BH150" s="35" t="str">
        <f t="shared" si="122"/>
        <v xml:space="preserve"> Messagerie </v>
      </c>
      <c r="BI150" s="35" t="str">
        <f t="shared" si="123"/>
        <v xml:space="preserve"> réunion </v>
      </c>
      <c r="BJ150" s="35" t="str">
        <f t="shared" si="124"/>
        <v xml:space="preserve"> Tâches </v>
      </c>
      <c r="BK150" s="35" t="str">
        <f t="shared" si="125"/>
        <v xml:space="preserve">book </v>
      </c>
      <c r="BL150" s="35" t="str">
        <f t="shared" si="126"/>
        <v xml:space="preserve">mail </v>
      </c>
      <c r="BM150" s="35" t="str">
        <f t="shared" si="127"/>
        <v xml:space="preserve">Microsoft </v>
      </c>
      <c r="BN150" s="35" t="str">
        <f t="shared" si="128"/>
        <v xml:space="preserve">spam </v>
      </c>
      <c r="BO150" s="35" t="str">
        <f t="shared" si="129"/>
        <v/>
      </c>
      <c r="BP150" s="35" t="str">
        <f t="shared" si="130"/>
        <v/>
      </c>
      <c r="BQ150" s="35" t="str">
        <f t="shared" si="131"/>
        <v/>
      </c>
      <c r="BR150" s="35" t="str">
        <f t="shared" si="132"/>
        <v/>
      </c>
      <c r="BS150" s="35" t="str">
        <f t="shared" si="133"/>
        <v/>
      </c>
      <c r="BT150" s="35" t="str">
        <f t="shared" si="134"/>
        <v/>
      </c>
      <c r="BU150" s="40" t="str">
        <f t="shared" si="135"/>
        <v/>
      </c>
    </row>
    <row r="151" spans="1:73" ht="20.100000000000001" customHeight="1" x14ac:dyDescent="0.25">
      <c r="A151" s="52">
        <v>45231</v>
      </c>
      <c r="B151" s="35" t="s">
        <v>14560</v>
      </c>
      <c r="C151" s="33" t="s">
        <v>112</v>
      </c>
      <c r="D151" s="33">
        <v>20240120</v>
      </c>
      <c r="E151" s="35" t="s">
        <v>14561</v>
      </c>
      <c r="F151" s="35" t="str">
        <f t="shared" si="68"/>
        <v/>
      </c>
      <c r="G151" s="35" t="str">
        <f t="shared" si="69"/>
        <v>Catherine Guérois</v>
      </c>
      <c r="H151" s="35" t="str">
        <f t="shared" si="70"/>
        <v/>
      </c>
      <c r="I151" s="35" t="str">
        <f t="shared" si="71"/>
        <v>Guérois, Catherine</v>
      </c>
      <c r="J151" s="35" t="str">
        <f t="shared" si="72"/>
        <v/>
      </c>
      <c r="K151" s="35" t="str">
        <f t="shared" si="73"/>
        <v/>
      </c>
      <c r="L151" s="35" t="str">
        <f t="shared" si="74"/>
        <v/>
      </c>
      <c r="M151" s="35" t="str">
        <f t="shared" si="75"/>
        <v/>
      </c>
      <c r="N151" s="5" t="str">
        <f t="shared" si="76"/>
        <v>Edition du 1 May 2007</v>
      </c>
      <c r="O151" s="5" t="str">
        <f t="shared" si="77"/>
        <v>354 pages</v>
      </c>
      <c r="P151" s="35" t="str">
        <f t="shared" si="78"/>
        <v>Editions ENI</v>
      </c>
      <c r="Q151" s="6" t="str">
        <f t="shared" si="79"/>
        <v>fre</v>
      </c>
      <c r="R151" s="35" t="str">
        <f t="shared" si="80"/>
        <v>fre</v>
      </c>
      <c r="S151" s="35" t="str">
        <f t="shared" si="81"/>
        <v>fre</v>
      </c>
      <c r="T151" s="35" t="str">
        <f t="shared" si="82"/>
        <v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v>
      </c>
      <c r="U151" s="35">
        <f t="shared" si="83"/>
        <v>9782746044609</v>
      </c>
      <c r="V151" s="35" t="str">
        <f t="shared" si="84"/>
        <v>Version Numérique</v>
      </c>
      <c r="W151" s="35">
        <f t="shared" si="85"/>
        <v>9782746036987</v>
      </c>
      <c r="X151" s="35" t="str">
        <f t="shared" si="86"/>
        <v>Version Imprimée</v>
      </c>
      <c r="Y151" s="35" t="str">
        <f t="shared" si="87"/>
        <v>St-Herblain</v>
      </c>
      <c r="Z151" s="35" t="str">
        <f t="shared" si="88"/>
        <v>Editions ENI</v>
      </c>
      <c r="AA151" s="35">
        <f t="shared" si="89"/>
        <v>2007</v>
      </c>
      <c r="AB151" s="35" t="str">
        <f t="shared" si="90"/>
        <v>Bibliothèque Numérique ENI (Service en ligne)</v>
      </c>
      <c r="AC151" s="35" t="str">
        <f t="shared" si="91"/>
        <v>RÉFÉRENCE BUREAUTIQUE</v>
      </c>
      <c r="AD151" s="35" t="str">
        <f t="shared" si="92"/>
        <v>texte</v>
      </c>
      <c r="AE151" s="35" t="str">
        <f t="shared" si="93"/>
        <v>txt</v>
      </c>
      <c r="AF151" s="35" t="str">
        <f t="shared" si="94"/>
        <v>rdacontent/fre</v>
      </c>
      <c r="AG151" s="35" t="str">
        <f t="shared" si="95"/>
        <v>informatique</v>
      </c>
      <c r="AH151" s="35" t="str">
        <f t="shared" si="96"/>
        <v>c</v>
      </c>
      <c r="AI151" s="35" t="str">
        <f t="shared" si="97"/>
        <v>rdamedia/fre</v>
      </c>
      <c r="AJ151" s="35" t="str">
        <f t="shared" si="98"/>
        <v>ressource en ligne</v>
      </c>
      <c r="AK151" s="35" t="str">
        <f t="shared" si="99"/>
        <v>cr</v>
      </c>
      <c r="AL151" s="35" t="str">
        <f t="shared" si="100"/>
        <v>rdacarrier/fre</v>
      </c>
      <c r="AM151" s="35" t="str">
        <f t="shared" si="101"/>
        <v>m\\\\\o\\d\\\\\\\\</v>
      </c>
      <c r="AN151" s="35" t="str">
        <f t="shared" si="102"/>
        <v>cr\cn\\\\uuaua</v>
      </c>
      <c r="AO151" s="35" t="str">
        <f t="shared" si="103"/>
        <v>Accès restreint aux membres</v>
      </c>
      <c r="AP151" s="35" t="str">
        <f t="shared" si="104"/>
        <v>Source de la note de description : Version imprimée</v>
      </c>
      <c r="AQ151" s="35" t="str">
        <f t="shared" si="105"/>
        <v/>
      </c>
      <c r="AR151" s="35" t="str">
        <f t="shared" si="106"/>
        <v>%SITE_CLIENT%/?library_guid=3E7D345C-1E1D-4612-A208-CEF6B18266F2</v>
      </c>
      <c r="AS151" s="35" t="str">
        <f t="shared" si="107"/>
        <v>Accès au travers du portail ENI</v>
      </c>
      <c r="AT151" s="35" t="str">
        <f t="shared" si="108"/>
        <v xml:space="preserve"> album photos </v>
      </c>
      <c r="AU151" s="35" t="str">
        <f t="shared" si="109"/>
        <v xml:space="preserve"> application </v>
      </c>
      <c r="AV151" s="35" t="str">
        <f t="shared" si="110"/>
        <v xml:space="preserve"> diagramme </v>
      </c>
      <c r="AW151" s="35" t="str">
        <f t="shared" si="111"/>
        <v xml:space="preserve"> diaporama </v>
      </c>
      <c r="AX151" s="35" t="str">
        <f t="shared" si="112"/>
        <v xml:space="preserve"> diapositive </v>
      </c>
      <c r="AY151" s="35" t="str">
        <f t="shared" si="113"/>
        <v xml:space="preserve"> e</v>
      </c>
      <c r="AZ151" s="35" t="str">
        <f t="shared" si="114"/>
        <v xml:space="preserve"> ebook </v>
      </c>
      <c r="BA151" s="35" t="str">
        <f t="shared" si="115"/>
        <v xml:space="preserve"> livre électronique </v>
      </c>
      <c r="BB151" s="35" t="str">
        <f t="shared" si="116"/>
        <v xml:space="preserve"> livre numérique </v>
      </c>
      <c r="BC151" s="35" t="str">
        <f t="shared" si="117"/>
        <v xml:space="preserve"> livres électroniques </v>
      </c>
      <c r="BD151" s="35" t="str">
        <f t="shared" si="118"/>
        <v xml:space="preserve"> livres numériques </v>
      </c>
      <c r="BE151" s="35" t="str">
        <f t="shared" si="119"/>
        <v xml:space="preserve"> LNRB07POW</v>
      </c>
      <c r="BF151" s="35" t="str">
        <f t="shared" si="120"/>
        <v xml:space="preserve"> Office 07 </v>
      </c>
      <c r="BG151" s="35" t="str">
        <f t="shared" si="121"/>
        <v xml:space="preserve"> Office 2007 </v>
      </c>
      <c r="BH151" s="35" t="str">
        <f t="shared" si="122"/>
        <v xml:space="preserve"> organigramme </v>
      </c>
      <c r="BI151" s="35" t="str">
        <f t="shared" si="123"/>
        <v xml:space="preserve"> powerpoint </v>
      </c>
      <c r="BJ151" s="35" t="str">
        <f t="shared" si="124"/>
        <v xml:space="preserve"> Powerpoint </v>
      </c>
      <c r="BK151" s="35" t="str">
        <f t="shared" si="125"/>
        <v xml:space="preserve"> Powerpoint 07 </v>
      </c>
      <c r="BL151" s="35" t="str">
        <f t="shared" si="126"/>
        <v xml:space="preserve"> PowerPoint2007 </v>
      </c>
      <c r="BM151" s="35" t="str">
        <f t="shared" si="127"/>
        <v xml:space="preserve"> Powerpoint2007 </v>
      </c>
      <c r="BN151" s="35" t="str">
        <f t="shared" si="128"/>
        <v xml:space="preserve"> PréAO </v>
      </c>
      <c r="BO151" s="35" t="str">
        <f t="shared" si="129"/>
        <v xml:space="preserve">book </v>
      </c>
      <c r="BP151" s="35" t="str">
        <f t="shared" si="130"/>
        <v xml:space="preserve">Microsoft </v>
      </c>
      <c r="BQ151" s="35" t="str">
        <f t="shared" si="131"/>
        <v/>
      </c>
      <c r="BR151" s="35" t="str">
        <f t="shared" si="132"/>
        <v/>
      </c>
      <c r="BS151" s="35" t="str">
        <f t="shared" si="133"/>
        <v/>
      </c>
      <c r="BT151" s="35" t="str">
        <f t="shared" si="134"/>
        <v/>
      </c>
      <c r="BU151" s="40" t="str">
        <f t="shared" si="135"/>
        <v/>
      </c>
    </row>
    <row r="152" spans="1:73" ht="20.100000000000001" customHeight="1" x14ac:dyDescent="0.25">
      <c r="A152" s="52">
        <v>45231</v>
      </c>
      <c r="B152" s="35" t="s">
        <v>14562</v>
      </c>
      <c r="C152" s="33" t="s">
        <v>112</v>
      </c>
      <c r="D152" s="33">
        <v>20240120</v>
      </c>
      <c r="E152" s="35" t="s">
        <v>14563</v>
      </c>
      <c r="F152" s="35" t="str">
        <f t="shared" si="68"/>
        <v>version Standard</v>
      </c>
      <c r="G152" s="35" t="str">
        <f t="shared" si="69"/>
        <v>Béatrice Daburon</v>
      </c>
      <c r="H152" s="35" t="str">
        <f t="shared" si="70"/>
        <v/>
      </c>
      <c r="I152" s="35" t="str">
        <f t="shared" si="71"/>
        <v>Daburon, Béatrice</v>
      </c>
      <c r="J152" s="35" t="str">
        <f t="shared" si="72"/>
        <v/>
      </c>
      <c r="K152" s="35" t="str">
        <f t="shared" si="73"/>
        <v/>
      </c>
      <c r="L152" s="35" t="str">
        <f t="shared" si="74"/>
        <v/>
      </c>
      <c r="M152" s="35" t="str">
        <f t="shared" si="75"/>
        <v/>
      </c>
      <c r="N152" s="5" t="str">
        <f t="shared" si="76"/>
        <v>Edition du 3 October 2007</v>
      </c>
      <c r="O152" s="5" t="str">
        <f t="shared" si="77"/>
        <v>377 pages</v>
      </c>
      <c r="P152" s="35" t="str">
        <f t="shared" si="78"/>
        <v>Editions ENI</v>
      </c>
      <c r="Q152" s="6" t="str">
        <f t="shared" si="79"/>
        <v>fre</v>
      </c>
      <c r="R152" s="35" t="str">
        <f t="shared" si="80"/>
        <v>fre</v>
      </c>
      <c r="S152" s="35" t="str">
        <f t="shared" si="81"/>
        <v>fre</v>
      </c>
      <c r="T152" s="35" t="str">
        <f t="shared" si="82"/>
        <v>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v>
      </c>
      <c r="U152" s="35">
        <f t="shared" si="83"/>
        <v>9782746044616</v>
      </c>
      <c r="V152" s="35" t="str">
        <f t="shared" si="84"/>
        <v>Version Numérique</v>
      </c>
      <c r="W152" s="35">
        <f t="shared" si="85"/>
        <v>9782746039520</v>
      </c>
      <c r="X152" s="35" t="str">
        <f t="shared" si="86"/>
        <v>Version Imprimée</v>
      </c>
      <c r="Y152" s="35" t="str">
        <f t="shared" si="87"/>
        <v>St-Herblain</v>
      </c>
      <c r="Z152" s="35" t="str">
        <f t="shared" si="88"/>
        <v>Editions ENI</v>
      </c>
      <c r="AA152" s="35">
        <f t="shared" si="89"/>
        <v>2007</v>
      </c>
      <c r="AB152" s="35" t="str">
        <f t="shared" si="90"/>
        <v>Bibliothèque Numérique ENI (Service en ligne)</v>
      </c>
      <c r="AC152" s="35" t="str">
        <f t="shared" si="91"/>
        <v>RÉFÉRENCE BUREAUTIQUE</v>
      </c>
      <c r="AD152" s="35" t="str">
        <f t="shared" si="92"/>
        <v>texte</v>
      </c>
      <c r="AE152" s="35" t="str">
        <f t="shared" si="93"/>
        <v>txt</v>
      </c>
      <c r="AF152" s="35" t="str">
        <f t="shared" si="94"/>
        <v>rdacontent/fre</v>
      </c>
      <c r="AG152" s="35" t="str">
        <f t="shared" si="95"/>
        <v>informatique</v>
      </c>
      <c r="AH152" s="35" t="str">
        <f t="shared" si="96"/>
        <v>c</v>
      </c>
      <c r="AI152" s="35" t="str">
        <f t="shared" si="97"/>
        <v>rdamedia/fre</v>
      </c>
      <c r="AJ152" s="35" t="str">
        <f t="shared" si="98"/>
        <v>ressource en ligne</v>
      </c>
      <c r="AK152" s="35" t="str">
        <f t="shared" si="99"/>
        <v>cr</v>
      </c>
      <c r="AL152" s="35" t="str">
        <f t="shared" si="100"/>
        <v>rdacarrier/fre</v>
      </c>
      <c r="AM152" s="35" t="str">
        <f t="shared" si="101"/>
        <v>m\\\\\o\\d\\\\\\\\</v>
      </c>
      <c r="AN152" s="35" t="str">
        <f t="shared" si="102"/>
        <v>cr\cn\\\\uuaua</v>
      </c>
      <c r="AO152" s="35" t="str">
        <f t="shared" si="103"/>
        <v>Accès restreint aux membres</v>
      </c>
      <c r="AP152" s="35" t="str">
        <f t="shared" si="104"/>
        <v>Source de la note de description : Version imprimée</v>
      </c>
      <c r="AQ152" s="35" t="str">
        <f t="shared" si="105"/>
        <v/>
      </c>
      <c r="AR152" s="35" t="str">
        <f t="shared" si="106"/>
        <v>%SITE_CLIENT%/?library_guid=B9F28C9B-2ED4-4C2D-8F5D-2B20EBF4F126</v>
      </c>
      <c r="AS152" s="35" t="str">
        <f t="shared" si="107"/>
        <v>Accès au travers du portail ENI</v>
      </c>
      <c r="AT152" s="35" t="str">
        <f t="shared" si="108"/>
        <v xml:space="preserve"> cash</v>
      </c>
      <c r="AU152" s="35" t="str">
        <f t="shared" si="109"/>
        <v xml:space="preserve"> diagramme de Gantt </v>
      </c>
      <c r="AV152" s="35" t="str">
        <f t="shared" si="110"/>
        <v xml:space="preserve"> e</v>
      </c>
      <c r="AW152" s="35" t="str">
        <f t="shared" si="111"/>
        <v xml:space="preserve"> ebook </v>
      </c>
      <c r="AX152" s="35" t="str">
        <f t="shared" si="112"/>
        <v xml:space="preserve"> Gestion de projet </v>
      </c>
      <c r="AY152" s="35" t="str">
        <f t="shared" si="113"/>
        <v xml:space="preserve"> livre électronique </v>
      </c>
      <c r="AZ152" s="35" t="str">
        <f t="shared" si="114"/>
        <v xml:space="preserve"> livre numérique </v>
      </c>
      <c r="BA152" s="35" t="str">
        <f t="shared" si="115"/>
        <v xml:space="preserve"> livres électroniques </v>
      </c>
      <c r="BB152" s="35" t="str">
        <f t="shared" si="116"/>
        <v xml:space="preserve"> livres numériques </v>
      </c>
      <c r="BC152" s="35" t="str">
        <f t="shared" si="117"/>
        <v xml:space="preserve"> LNRB07PRO</v>
      </c>
      <c r="BD152" s="35" t="str">
        <f t="shared" si="118"/>
        <v xml:space="preserve"> Pert </v>
      </c>
      <c r="BE152" s="35" t="str">
        <f t="shared" si="119"/>
        <v xml:space="preserve"> planification </v>
      </c>
      <c r="BF152" s="35" t="str">
        <f t="shared" si="120"/>
        <v xml:space="preserve">book </v>
      </c>
      <c r="BG152" s="35" t="str">
        <f t="shared" si="121"/>
        <v xml:space="preserve">flow </v>
      </c>
      <c r="BH152" s="35" t="str">
        <f t="shared" si="122"/>
        <v xml:space="preserve">Microsoft </v>
      </c>
      <c r="BI152" s="35" t="str">
        <f t="shared" si="123"/>
        <v/>
      </c>
      <c r="BJ152" s="35" t="str">
        <f t="shared" si="124"/>
        <v/>
      </c>
      <c r="BK152" s="35" t="str">
        <f t="shared" si="125"/>
        <v/>
      </c>
      <c r="BL152" s="35" t="str">
        <f t="shared" si="126"/>
        <v/>
      </c>
      <c r="BM152" s="35" t="str">
        <f t="shared" si="127"/>
        <v/>
      </c>
      <c r="BN152" s="35" t="str">
        <f t="shared" si="128"/>
        <v/>
      </c>
      <c r="BO152" s="35" t="str">
        <f t="shared" si="129"/>
        <v/>
      </c>
      <c r="BP152" s="35" t="str">
        <f t="shared" si="130"/>
        <v/>
      </c>
      <c r="BQ152" s="35" t="str">
        <f t="shared" si="131"/>
        <v/>
      </c>
      <c r="BR152" s="35" t="str">
        <f t="shared" si="132"/>
        <v/>
      </c>
      <c r="BS152" s="35" t="str">
        <f t="shared" si="133"/>
        <v/>
      </c>
      <c r="BT152" s="35" t="str">
        <f t="shared" si="134"/>
        <v/>
      </c>
      <c r="BU152" s="40" t="str">
        <f t="shared" si="135"/>
        <v/>
      </c>
    </row>
    <row r="153" spans="1:73" ht="20.100000000000001" customHeight="1" x14ac:dyDescent="0.2">
      <c r="A153" s="52">
        <v>45231</v>
      </c>
      <c r="B153" s="35" t="s">
        <v>14564</v>
      </c>
      <c r="C153" s="35" t="s">
        <v>112</v>
      </c>
      <c r="D153" s="35">
        <v>20240120</v>
      </c>
      <c r="E153" s="35" t="s">
        <v>14565</v>
      </c>
      <c r="F153" s="35" t="str">
        <f t="shared" si="68"/>
        <v/>
      </c>
      <c r="G153" s="35" t="str">
        <f t="shared" si="69"/>
        <v xml:space="preserve"> Collectif</v>
      </c>
      <c r="H153" s="35" t="str">
        <f t="shared" si="70"/>
        <v/>
      </c>
      <c r="I153" s="35" t="str">
        <f t="shared" si="71"/>
        <v xml:space="preserve">Collectif, </v>
      </c>
      <c r="J153" s="35" t="str">
        <f t="shared" si="72"/>
        <v/>
      </c>
      <c r="K153" s="35" t="str">
        <f t="shared" si="73"/>
        <v/>
      </c>
      <c r="L153" s="35" t="str">
        <f t="shared" si="74"/>
        <v/>
      </c>
      <c r="M153" s="35" t="str">
        <f t="shared" si="75"/>
        <v/>
      </c>
      <c r="N153" s="5" t="str">
        <f t="shared" si="76"/>
        <v>Edition du 1 April 2007</v>
      </c>
      <c r="O153" s="5" t="str">
        <f t="shared" si="77"/>
        <v>359 pages</v>
      </c>
      <c r="P153" s="35" t="str">
        <f t="shared" si="78"/>
        <v>Editions ENI</v>
      </c>
      <c r="Q153" s="6" t="str">
        <f t="shared" si="79"/>
        <v>fre</v>
      </c>
      <c r="R153" s="35" t="str">
        <f t="shared" si="80"/>
        <v>fre</v>
      </c>
      <c r="S153" s="35" t="str">
        <f t="shared" si="81"/>
        <v>fre</v>
      </c>
      <c r="T153" s="35" t="str">
        <f t="shared" si="82"/>
        <v>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v>
      </c>
      <c r="U153" s="35">
        <f t="shared" si="83"/>
        <v>9782746044623</v>
      </c>
      <c r="V153" s="35" t="str">
        <f t="shared" si="84"/>
        <v>Version Numérique</v>
      </c>
      <c r="W153" s="35">
        <f t="shared" si="85"/>
        <v>9782746036178</v>
      </c>
      <c r="X153" s="35" t="str">
        <f t="shared" si="86"/>
        <v>Version Imprimée</v>
      </c>
      <c r="Y153" s="35" t="str">
        <f t="shared" si="87"/>
        <v>St-Herblain</v>
      </c>
      <c r="Z153" s="35" t="str">
        <f t="shared" si="88"/>
        <v>Editions ENI</v>
      </c>
      <c r="AA153" s="35">
        <f t="shared" si="89"/>
        <v>2007</v>
      </c>
      <c r="AB153" s="35" t="str">
        <f t="shared" si="90"/>
        <v>Bibliothèque Numérique ENI (Service en ligne)</v>
      </c>
      <c r="AC153" s="35" t="str">
        <f t="shared" si="91"/>
        <v>RÉFÉRENCE BUREAUTIQUE</v>
      </c>
      <c r="AD153" s="35" t="str">
        <f t="shared" si="92"/>
        <v>texte</v>
      </c>
      <c r="AE153" s="35" t="str">
        <f t="shared" si="93"/>
        <v>txt</v>
      </c>
      <c r="AF153" s="35" t="str">
        <f t="shared" si="94"/>
        <v>rdacontent/fre</v>
      </c>
      <c r="AG153" s="35" t="str">
        <f t="shared" si="95"/>
        <v>informatique</v>
      </c>
      <c r="AH153" s="35" t="str">
        <f t="shared" si="96"/>
        <v>c</v>
      </c>
      <c r="AI153" s="35" t="str">
        <f t="shared" si="97"/>
        <v>rdamedia/fre</v>
      </c>
      <c r="AJ153" s="35" t="str">
        <f t="shared" si="98"/>
        <v>ressource en ligne</v>
      </c>
      <c r="AK153" s="35" t="str">
        <f t="shared" si="99"/>
        <v>cr</v>
      </c>
      <c r="AL153" s="35" t="str">
        <f t="shared" si="100"/>
        <v>rdacarrier/fre</v>
      </c>
      <c r="AM153" s="35" t="str">
        <f t="shared" si="101"/>
        <v>m\\\\\o\\d\\\\\\\\</v>
      </c>
      <c r="AN153" s="35" t="str">
        <f t="shared" si="102"/>
        <v>cr\cn\\\\uuaua</v>
      </c>
      <c r="AO153" s="35" t="str">
        <f t="shared" si="103"/>
        <v>Accès restreint aux membres</v>
      </c>
      <c r="AP153" s="35" t="str">
        <f t="shared" si="104"/>
        <v>Source de la note de description : Version imprimée</v>
      </c>
      <c r="AQ153" s="35" t="str">
        <f t="shared" si="105"/>
        <v/>
      </c>
      <c r="AR153" s="35" t="str">
        <f t="shared" si="106"/>
        <v>%SITE_CLIENT%/?library_guid=F5071AAF-61DE-4E33-901B-61F964108623</v>
      </c>
      <c r="AS153" s="35" t="str">
        <f t="shared" si="107"/>
        <v>Accès au travers du portail ENI</v>
      </c>
      <c r="AT153" s="35" t="str">
        <f t="shared" si="108"/>
        <v xml:space="preserve"> composition </v>
      </c>
      <c r="AU153" s="35" t="str">
        <f t="shared" si="109"/>
        <v xml:space="preserve"> e</v>
      </c>
      <c r="AV153" s="35" t="str">
        <f t="shared" si="110"/>
        <v xml:space="preserve"> ebook </v>
      </c>
      <c r="AW153" s="35" t="str">
        <f t="shared" si="111"/>
        <v xml:space="preserve"> livre électronique </v>
      </c>
      <c r="AX153" s="35" t="str">
        <f t="shared" si="112"/>
        <v xml:space="preserve"> livre numérique </v>
      </c>
      <c r="AY153" s="35" t="str">
        <f t="shared" si="113"/>
        <v xml:space="preserve"> livres électroniques</v>
      </c>
      <c r="AZ153" s="35" t="str">
        <f t="shared" si="114"/>
        <v xml:space="preserve"> livres numériques </v>
      </c>
      <c r="BA153" s="35" t="str">
        <f t="shared" si="115"/>
        <v xml:space="preserve"> mise en page </v>
      </c>
      <c r="BB153" s="35" t="str">
        <f t="shared" si="116"/>
        <v xml:space="preserve"> Office 07 </v>
      </c>
      <c r="BC153" s="35" t="str">
        <f t="shared" si="117"/>
        <v xml:space="preserve"> Office 2007 </v>
      </c>
      <c r="BD153" s="35" t="str">
        <f t="shared" si="118"/>
        <v xml:space="preserve"> PAO </v>
      </c>
      <c r="BE153" s="35" t="str">
        <f t="shared" si="119"/>
        <v xml:space="preserve"> Publisher07 </v>
      </c>
      <c r="BF153" s="35" t="str">
        <f t="shared" si="120"/>
        <v xml:space="preserve"> Publisher2007 </v>
      </c>
      <c r="BG153" s="35" t="str">
        <f t="shared" si="121"/>
        <v xml:space="preserve">book </v>
      </c>
      <c r="BH153" s="35" t="str">
        <f t="shared" si="122"/>
        <v xml:space="preserve">Microsoft </v>
      </c>
      <c r="BI153" s="35" t="str">
        <f t="shared" si="123"/>
        <v/>
      </c>
      <c r="BJ153" s="35" t="str">
        <f t="shared" si="124"/>
        <v/>
      </c>
      <c r="BK153" s="35" t="str">
        <f t="shared" si="125"/>
        <v/>
      </c>
      <c r="BL153" s="35" t="str">
        <f t="shared" si="126"/>
        <v/>
      </c>
      <c r="BM153" s="35" t="str">
        <f t="shared" si="127"/>
        <v/>
      </c>
      <c r="BN153" s="35" t="str">
        <f t="shared" si="128"/>
        <v/>
      </c>
      <c r="BO153" s="35" t="str">
        <f t="shared" si="129"/>
        <v/>
      </c>
      <c r="BP153" s="35" t="str">
        <f t="shared" si="130"/>
        <v/>
      </c>
      <c r="BQ153" s="35" t="str">
        <f t="shared" si="131"/>
        <v/>
      </c>
      <c r="BR153" s="35" t="str">
        <f t="shared" si="132"/>
        <v/>
      </c>
      <c r="BS153" s="35" t="str">
        <f t="shared" si="133"/>
        <v/>
      </c>
      <c r="BT153" s="35" t="str">
        <f t="shared" si="134"/>
        <v/>
      </c>
      <c r="BU153" s="40" t="str">
        <f t="shared" si="135"/>
        <v/>
      </c>
    </row>
    <row r="154" spans="1:73" ht="20.100000000000001" customHeight="1" x14ac:dyDescent="0.2">
      <c r="A154" s="52">
        <v>45231</v>
      </c>
      <c r="B154" s="35" t="s">
        <v>14566</v>
      </c>
      <c r="C154" s="35" t="s">
        <v>112</v>
      </c>
      <c r="D154" s="35">
        <v>20240120</v>
      </c>
      <c r="E154" s="35" t="s">
        <v>14567</v>
      </c>
      <c r="F154" s="35" t="str">
        <f t="shared" si="68"/>
        <v/>
      </c>
      <c r="G154" s="35" t="str">
        <f t="shared" si="69"/>
        <v>Olivier LE FRAPPER</v>
      </c>
      <c r="H154" s="35" t="str">
        <f t="shared" si="70"/>
        <v/>
      </c>
      <c r="I154" s="35" t="str">
        <f t="shared" si="71"/>
        <v>LE FRAPPER, Olivier</v>
      </c>
      <c r="J154" s="35" t="str">
        <f t="shared" si="72"/>
        <v/>
      </c>
      <c r="K154" s="35" t="str">
        <f t="shared" si="73"/>
        <v/>
      </c>
      <c r="L154" s="35" t="str">
        <f t="shared" si="74"/>
        <v/>
      </c>
      <c r="M154" s="35" t="str">
        <f t="shared" si="75"/>
        <v/>
      </c>
      <c r="N154" s="5" t="str">
        <f t="shared" si="76"/>
        <v>Edition du 1 September 2007</v>
      </c>
      <c r="O154" s="5" t="str">
        <f t="shared" si="77"/>
        <v>283 pages</v>
      </c>
      <c r="P154" s="35" t="str">
        <f t="shared" si="78"/>
        <v>Editions ENI</v>
      </c>
      <c r="Q154" s="6" t="str">
        <f t="shared" si="79"/>
        <v>fre</v>
      </c>
      <c r="R154" s="35" t="str">
        <f t="shared" si="80"/>
        <v>fre</v>
      </c>
      <c r="S154" s="35" t="str">
        <f t="shared" si="81"/>
        <v>fre</v>
      </c>
      <c r="T154" s="35" t="str">
        <f t="shared" si="82"/>
        <v>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v>
      </c>
      <c r="U154" s="35">
        <f t="shared" si="83"/>
        <v>9782746044630</v>
      </c>
      <c r="V154" s="35" t="str">
        <f t="shared" si="84"/>
        <v>Version Numérique</v>
      </c>
      <c r="W154" s="35">
        <f t="shared" si="85"/>
        <v>9782746039001</v>
      </c>
      <c r="X154" s="35" t="str">
        <f t="shared" si="86"/>
        <v>Version Imprimée</v>
      </c>
      <c r="Y154" s="35" t="str">
        <f t="shared" si="87"/>
        <v>St-Herblain</v>
      </c>
      <c r="Z154" s="35" t="str">
        <f t="shared" si="88"/>
        <v>Editions ENI</v>
      </c>
      <c r="AA154" s="35">
        <f t="shared" si="89"/>
        <v>2007</v>
      </c>
      <c r="AB154" s="35" t="str">
        <f t="shared" si="90"/>
        <v>Bibliothèque Numérique ENI (Service en ligne)</v>
      </c>
      <c r="AC154" s="35" t="str">
        <f t="shared" si="91"/>
        <v>RÉFÉRENCE BUREAUTIQUE</v>
      </c>
      <c r="AD154" s="35" t="str">
        <f t="shared" si="92"/>
        <v>texte</v>
      </c>
      <c r="AE154" s="35" t="str">
        <f t="shared" si="93"/>
        <v>txt</v>
      </c>
      <c r="AF154" s="35" t="str">
        <f t="shared" si="94"/>
        <v>rdacontent/fre</v>
      </c>
      <c r="AG154" s="35" t="str">
        <f t="shared" si="95"/>
        <v>informatique</v>
      </c>
      <c r="AH154" s="35" t="str">
        <f t="shared" si="96"/>
        <v>c</v>
      </c>
      <c r="AI154" s="35" t="str">
        <f t="shared" si="97"/>
        <v>rdamedia/fre</v>
      </c>
      <c r="AJ154" s="35" t="str">
        <f t="shared" si="98"/>
        <v>ressource en ligne</v>
      </c>
      <c r="AK154" s="35" t="str">
        <f t="shared" si="99"/>
        <v>cr</v>
      </c>
      <c r="AL154" s="35" t="str">
        <f t="shared" si="100"/>
        <v>rdacarrier/fre</v>
      </c>
      <c r="AM154" s="35" t="str">
        <f t="shared" si="101"/>
        <v>m\\\\\o\\d\\\\\\\\</v>
      </c>
      <c r="AN154" s="35" t="str">
        <f t="shared" si="102"/>
        <v>cr\cn\\\\uuaua</v>
      </c>
      <c r="AO154" s="35" t="str">
        <f t="shared" si="103"/>
        <v>Accès restreint aux membres</v>
      </c>
      <c r="AP154" s="35" t="str">
        <f t="shared" si="104"/>
        <v>Source de la note de description : Version imprimée</v>
      </c>
      <c r="AQ154" s="35" t="str">
        <f t="shared" si="105"/>
        <v/>
      </c>
      <c r="AR154" s="35" t="str">
        <f t="shared" si="106"/>
        <v>%SITE_CLIENT%/?library_guid=0216CF34-55E5-41A5-9BAD-78A9992A6AF2</v>
      </c>
      <c r="AS154" s="35" t="str">
        <f t="shared" si="107"/>
        <v>Accès au travers du portail ENI</v>
      </c>
      <c r="AT154" s="35" t="str">
        <f t="shared" si="108"/>
        <v xml:space="preserve"> diagramme </v>
      </c>
      <c r="AU154" s="35" t="str">
        <f t="shared" si="109"/>
        <v xml:space="preserve"> e</v>
      </c>
      <c r="AV154" s="35" t="str">
        <f t="shared" si="110"/>
        <v xml:space="preserve"> ebook </v>
      </c>
      <c r="AW154" s="35" t="str">
        <f t="shared" si="111"/>
        <v xml:space="preserve"> gabarit </v>
      </c>
      <c r="AX154" s="35" t="str">
        <f t="shared" si="112"/>
        <v xml:space="preserve"> livre électronique </v>
      </c>
      <c r="AY154" s="35" t="str">
        <f t="shared" si="113"/>
        <v xml:space="preserve"> livre numérique </v>
      </c>
      <c r="AZ154" s="35" t="str">
        <f t="shared" si="114"/>
        <v xml:space="preserve"> livres électroniques </v>
      </c>
      <c r="BA154" s="35" t="str">
        <f t="shared" si="115"/>
        <v xml:space="preserve"> livres numériques </v>
      </c>
      <c r="BB154" s="35" t="str">
        <f t="shared" si="116"/>
        <v xml:space="preserve"> LNRB07VIS</v>
      </c>
      <c r="BC154" s="35" t="str">
        <f t="shared" si="117"/>
        <v xml:space="preserve"> schéma </v>
      </c>
      <c r="BD154" s="35" t="str">
        <f t="shared" si="118"/>
        <v xml:space="preserve">book </v>
      </c>
      <c r="BE154" s="35" t="str">
        <f t="shared" si="119"/>
        <v xml:space="preserve">Microsoft </v>
      </c>
      <c r="BF154" s="35" t="str">
        <f t="shared" si="120"/>
        <v/>
      </c>
      <c r="BG154" s="35" t="str">
        <f t="shared" si="121"/>
        <v/>
      </c>
      <c r="BH154" s="35" t="str">
        <f t="shared" si="122"/>
        <v/>
      </c>
      <c r="BI154" s="35" t="str">
        <f t="shared" si="123"/>
        <v/>
      </c>
      <c r="BJ154" s="35" t="str">
        <f t="shared" si="124"/>
        <v/>
      </c>
      <c r="BK154" s="35" t="str">
        <f t="shared" si="125"/>
        <v/>
      </c>
      <c r="BL154" s="35" t="str">
        <f t="shared" si="126"/>
        <v/>
      </c>
      <c r="BM154" s="35" t="str">
        <f t="shared" si="127"/>
        <v/>
      </c>
      <c r="BN154" s="35" t="str">
        <f t="shared" si="128"/>
        <v/>
      </c>
      <c r="BO154" s="35" t="str">
        <f t="shared" si="129"/>
        <v/>
      </c>
      <c r="BP154" s="35" t="str">
        <f t="shared" si="130"/>
        <v/>
      </c>
      <c r="BQ154" s="35" t="str">
        <f t="shared" si="131"/>
        <v/>
      </c>
      <c r="BR154" s="35" t="str">
        <f t="shared" si="132"/>
        <v/>
      </c>
      <c r="BS154" s="35" t="str">
        <f t="shared" si="133"/>
        <v/>
      </c>
      <c r="BT154" s="35" t="str">
        <f t="shared" si="134"/>
        <v/>
      </c>
      <c r="BU154" s="40" t="str">
        <f t="shared" si="135"/>
        <v/>
      </c>
    </row>
    <row r="155" spans="1:73" ht="20.100000000000001" customHeight="1" x14ac:dyDescent="0.2">
      <c r="A155" s="52">
        <v>45231</v>
      </c>
      <c r="B155" s="35" t="s">
        <v>14568</v>
      </c>
      <c r="C155" s="35" t="s">
        <v>112</v>
      </c>
      <c r="D155" s="35">
        <v>20240120</v>
      </c>
      <c r="E155" s="35" t="s">
        <v>14569</v>
      </c>
      <c r="F155" s="35" t="str">
        <f t="shared" si="68"/>
        <v/>
      </c>
      <c r="G155" s="35" t="str">
        <f t="shared" si="69"/>
        <v xml:space="preserve"> Collectif</v>
      </c>
      <c r="H155" s="35" t="str">
        <f t="shared" si="70"/>
        <v/>
      </c>
      <c r="I155" s="35" t="str">
        <f t="shared" si="71"/>
        <v xml:space="preserve">Collectif, </v>
      </c>
      <c r="J155" s="35" t="str">
        <f t="shared" si="72"/>
        <v/>
      </c>
      <c r="K155" s="35" t="str">
        <f t="shared" si="73"/>
        <v/>
      </c>
      <c r="L155" s="35" t="str">
        <f t="shared" si="74"/>
        <v/>
      </c>
      <c r="M155" s="35" t="str">
        <f t="shared" si="75"/>
        <v/>
      </c>
      <c r="N155" s="5" t="str">
        <f t="shared" si="76"/>
        <v>Edition du 1 January 2007</v>
      </c>
      <c r="O155" s="5" t="str">
        <f t="shared" si="77"/>
        <v>461 pages</v>
      </c>
      <c r="P155" s="35" t="str">
        <f t="shared" si="78"/>
        <v>Editions ENI</v>
      </c>
      <c r="Q155" s="6" t="str">
        <f t="shared" si="79"/>
        <v>fre</v>
      </c>
      <c r="R155" s="35" t="str">
        <f t="shared" si="80"/>
        <v>fre</v>
      </c>
      <c r="S155" s="35" t="str">
        <f t="shared" si="81"/>
        <v>fre</v>
      </c>
      <c r="T155" s="35" t="str">
        <f t="shared" si="82"/>
        <v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v>
      </c>
      <c r="U155" s="35">
        <f t="shared" si="83"/>
        <v>9782746044678</v>
      </c>
      <c r="V155" s="35" t="str">
        <f t="shared" si="84"/>
        <v>Version Numérique</v>
      </c>
      <c r="W155" s="35">
        <f t="shared" si="85"/>
        <v>9782746034969</v>
      </c>
      <c r="X155" s="35" t="str">
        <f t="shared" si="86"/>
        <v>Version Imprimée</v>
      </c>
      <c r="Y155" s="35" t="str">
        <f t="shared" si="87"/>
        <v>St-Herblain</v>
      </c>
      <c r="Z155" s="35" t="str">
        <f t="shared" si="88"/>
        <v>Editions ENI</v>
      </c>
      <c r="AA155" s="35">
        <f t="shared" si="89"/>
        <v>2007</v>
      </c>
      <c r="AB155" s="35" t="str">
        <f t="shared" si="90"/>
        <v>Bibliothèque Numérique ENI (Service en ligne)</v>
      </c>
      <c r="AC155" s="35" t="str">
        <f t="shared" si="91"/>
        <v>RÉFÉRENCE BUREAUTIQUE</v>
      </c>
      <c r="AD155" s="35" t="str">
        <f t="shared" si="92"/>
        <v>texte</v>
      </c>
      <c r="AE155" s="35" t="str">
        <f t="shared" si="93"/>
        <v>txt</v>
      </c>
      <c r="AF155" s="35" t="str">
        <f t="shared" si="94"/>
        <v>rdacontent/fre</v>
      </c>
      <c r="AG155" s="35" t="str">
        <f t="shared" si="95"/>
        <v>informatique</v>
      </c>
      <c r="AH155" s="35" t="str">
        <f t="shared" si="96"/>
        <v>c</v>
      </c>
      <c r="AI155" s="35" t="str">
        <f t="shared" si="97"/>
        <v>rdamedia/fre</v>
      </c>
      <c r="AJ155" s="35" t="str">
        <f t="shared" si="98"/>
        <v>ressource en ligne</v>
      </c>
      <c r="AK155" s="35" t="str">
        <f t="shared" si="99"/>
        <v>cr</v>
      </c>
      <c r="AL155" s="35" t="str">
        <f t="shared" si="100"/>
        <v>rdacarrier/fre</v>
      </c>
      <c r="AM155" s="35" t="str">
        <f t="shared" si="101"/>
        <v>m\\\\\o\\d\\\\\\\\</v>
      </c>
      <c r="AN155" s="35" t="str">
        <f t="shared" si="102"/>
        <v>cr\cn\\\\uuaua</v>
      </c>
      <c r="AO155" s="35" t="str">
        <f t="shared" si="103"/>
        <v>Accès restreint aux membres</v>
      </c>
      <c r="AP155" s="35" t="str">
        <f t="shared" si="104"/>
        <v>Source de la note de description : Version imprimée</v>
      </c>
      <c r="AQ155" s="35" t="str">
        <f t="shared" si="105"/>
        <v/>
      </c>
      <c r="AR155" s="35" t="str">
        <f t="shared" si="106"/>
        <v>%SITE_CLIENT%/?library_guid=E195D110-26FE-4DB1-A8E2-604C296A1C1A</v>
      </c>
      <c r="AS155" s="35" t="str">
        <f t="shared" si="107"/>
        <v>Accès au travers du portail ENI</v>
      </c>
      <c r="AT155" s="35" t="str">
        <f t="shared" si="108"/>
        <v xml:space="preserve"> document maître </v>
      </c>
      <c r="AU155" s="35" t="str">
        <f t="shared" si="109"/>
        <v xml:space="preserve"> e</v>
      </c>
      <c r="AV155" s="35" t="str">
        <f t="shared" si="110"/>
        <v xml:space="preserve"> ebook </v>
      </c>
      <c r="AW155" s="35" t="str">
        <f t="shared" si="111"/>
        <v xml:space="preserve"> formulaire </v>
      </c>
      <c r="AX155" s="35" t="str">
        <f t="shared" si="112"/>
        <v xml:space="preserve"> livre électronique </v>
      </c>
      <c r="AY155" s="35" t="str">
        <f t="shared" si="113"/>
        <v xml:space="preserve"> livre numérique </v>
      </c>
      <c r="AZ155" s="35" t="str">
        <f t="shared" si="114"/>
        <v xml:space="preserve"> livres électroniques </v>
      </c>
      <c r="BA155" s="35" t="str">
        <f t="shared" si="115"/>
        <v xml:space="preserve"> livres numériques </v>
      </c>
      <c r="BB155" s="35" t="str">
        <f t="shared" si="116"/>
        <v xml:space="preserve"> LNRB07WOR</v>
      </c>
      <c r="BC155" s="35" t="str">
        <f t="shared" si="117"/>
        <v xml:space="preserve"> macro</v>
      </c>
      <c r="BD155" s="35" t="str">
        <f t="shared" si="118"/>
        <v xml:space="preserve"> mailing </v>
      </c>
      <c r="BE155" s="35" t="str">
        <f t="shared" si="119"/>
        <v xml:space="preserve"> page web </v>
      </c>
      <c r="BF155" s="35" t="str">
        <f t="shared" si="120"/>
        <v xml:space="preserve"> plan </v>
      </c>
      <c r="BG155" s="35" t="str">
        <f t="shared" si="121"/>
        <v xml:space="preserve"> publipostage </v>
      </c>
      <c r="BH155" s="35" t="str">
        <f t="shared" si="122"/>
        <v xml:space="preserve"> suivi des modifications </v>
      </c>
      <c r="BI155" s="35" t="str">
        <f t="shared" si="123"/>
        <v xml:space="preserve"> table des matières </v>
      </c>
      <c r="BJ155" s="35" t="str">
        <f t="shared" si="124"/>
        <v xml:space="preserve"> traitement de texte </v>
      </c>
      <c r="BK155" s="35" t="str">
        <f t="shared" si="125"/>
        <v xml:space="preserve"> word 07 </v>
      </c>
      <c r="BL155" s="35" t="str">
        <f t="shared" si="126"/>
        <v xml:space="preserve">book </v>
      </c>
      <c r="BM155" s="35" t="str">
        <f t="shared" si="127"/>
        <v xml:space="preserve">commandes </v>
      </c>
      <c r="BN155" s="35" t="str">
        <f t="shared" si="128"/>
        <v xml:space="preserve">Microsoft </v>
      </c>
      <c r="BO155" s="35" t="str">
        <f t="shared" si="129"/>
        <v/>
      </c>
      <c r="BP155" s="35" t="str">
        <f t="shared" si="130"/>
        <v/>
      </c>
      <c r="BQ155" s="35" t="str">
        <f t="shared" si="131"/>
        <v/>
      </c>
      <c r="BR155" s="35" t="str">
        <f t="shared" si="132"/>
        <v/>
      </c>
      <c r="BS155" s="35" t="str">
        <f t="shared" si="133"/>
        <v/>
      </c>
      <c r="BT155" s="35" t="str">
        <f t="shared" si="134"/>
        <v/>
      </c>
      <c r="BU155" s="40" t="str">
        <f t="shared" si="135"/>
        <v/>
      </c>
    </row>
    <row r="156" spans="1:73" ht="20.100000000000001" customHeight="1" x14ac:dyDescent="0.2">
      <c r="A156" s="52">
        <v>45231</v>
      </c>
      <c r="B156" s="35" t="s">
        <v>14570</v>
      </c>
      <c r="C156" s="35" t="s">
        <v>112</v>
      </c>
      <c r="D156" s="35">
        <v>20240120</v>
      </c>
      <c r="E156" s="35" t="s">
        <v>14571</v>
      </c>
      <c r="F156" s="35" t="str">
        <f t="shared" si="68"/>
        <v/>
      </c>
      <c r="G156" s="35" t="str">
        <f t="shared" si="69"/>
        <v/>
      </c>
      <c r="H156" s="35" t="str">
        <f t="shared" si="70"/>
        <v/>
      </c>
      <c r="I156" s="35" t="str">
        <f t="shared" si="71"/>
        <v/>
      </c>
      <c r="J156" s="35" t="str">
        <f t="shared" si="72"/>
        <v/>
      </c>
      <c r="K156" s="35" t="str">
        <f t="shared" si="73"/>
        <v/>
      </c>
      <c r="L156" s="35" t="str">
        <f t="shared" si="74"/>
        <v/>
      </c>
      <c r="M156" s="35" t="str">
        <f t="shared" si="75"/>
        <v/>
      </c>
      <c r="N156" s="5" t="str">
        <f t="shared" si="76"/>
        <v>Edition du 1 October 2010</v>
      </c>
      <c r="O156" s="5" t="str">
        <f t="shared" si="77"/>
        <v>438 pages</v>
      </c>
      <c r="P156" s="35" t="str">
        <f t="shared" si="78"/>
        <v>Editions ENI</v>
      </c>
      <c r="Q156" s="6" t="str">
        <f t="shared" si="79"/>
        <v>fre</v>
      </c>
      <c r="R156" s="35" t="str">
        <f t="shared" si="80"/>
        <v>fre</v>
      </c>
      <c r="S156" s="35" t="str">
        <f t="shared" si="81"/>
        <v>fre</v>
      </c>
      <c r="T156" s="35" t="str">
        <f t="shared" si="82"/>
        <v>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v>
      </c>
      <c r="U156" s="35">
        <f t="shared" si="83"/>
        <v>9782746059887</v>
      </c>
      <c r="V156" s="35" t="str">
        <f t="shared" si="84"/>
        <v>Version Numérique</v>
      </c>
      <c r="W156" s="35">
        <f t="shared" si="85"/>
        <v>9782746058361</v>
      </c>
      <c r="X156" s="35" t="str">
        <f t="shared" si="86"/>
        <v>Version Imprimée</v>
      </c>
      <c r="Y156" s="35" t="str">
        <f t="shared" si="87"/>
        <v>St-Herblain</v>
      </c>
      <c r="Z156" s="35" t="str">
        <f t="shared" si="88"/>
        <v>Editions ENI</v>
      </c>
      <c r="AA156" s="35">
        <f t="shared" si="89"/>
        <v>2010</v>
      </c>
      <c r="AB156" s="35" t="str">
        <f t="shared" si="90"/>
        <v>Bibliothèque Numérique ENI (Service en ligne)</v>
      </c>
      <c r="AC156" s="35" t="str">
        <f t="shared" si="91"/>
        <v>RÉFÉRENCE BUREAUTIQUE</v>
      </c>
      <c r="AD156" s="35" t="str">
        <f t="shared" si="92"/>
        <v>texte</v>
      </c>
      <c r="AE156" s="35" t="str">
        <f t="shared" si="93"/>
        <v>txt</v>
      </c>
      <c r="AF156" s="35" t="str">
        <f t="shared" si="94"/>
        <v>rdacontent/fre</v>
      </c>
      <c r="AG156" s="35" t="str">
        <f t="shared" si="95"/>
        <v>informatique</v>
      </c>
      <c r="AH156" s="35" t="str">
        <f t="shared" si="96"/>
        <v>c</v>
      </c>
      <c r="AI156" s="35" t="str">
        <f t="shared" si="97"/>
        <v>rdamedia/fre</v>
      </c>
      <c r="AJ156" s="35" t="str">
        <f t="shared" si="98"/>
        <v>ressource en ligne</v>
      </c>
      <c r="AK156" s="35" t="str">
        <f t="shared" si="99"/>
        <v>cr</v>
      </c>
      <c r="AL156" s="35" t="str">
        <f t="shared" si="100"/>
        <v>rdacarrier/fre</v>
      </c>
      <c r="AM156" s="35" t="str">
        <f t="shared" si="101"/>
        <v>m\\\\\o\\d\\\\\\\\</v>
      </c>
      <c r="AN156" s="35" t="str">
        <f t="shared" si="102"/>
        <v>cr\cn\\\\uuaua</v>
      </c>
      <c r="AO156" s="35" t="str">
        <f t="shared" si="103"/>
        <v>Accès restreint aux membres</v>
      </c>
      <c r="AP156" s="35" t="str">
        <f t="shared" si="104"/>
        <v>Source de la note de description : Version imprimée</v>
      </c>
      <c r="AQ156" s="35" t="str">
        <f t="shared" si="105"/>
        <v/>
      </c>
      <c r="AR156" s="35" t="str">
        <f t="shared" si="106"/>
        <v>%SITE_CLIENT%/?library_guid=4DB9C0DB-4668-4917-BBFE-FEA8D5FABEFE</v>
      </c>
      <c r="AS156" s="35" t="str">
        <f t="shared" si="107"/>
        <v>Accès au travers du portail ENI</v>
      </c>
      <c r="AT156" s="35" t="str">
        <f t="shared" si="108"/>
        <v xml:space="preserve"> acces
 </v>
      </c>
      <c r="AU156" s="35" t="str">
        <f t="shared" si="109"/>
        <v xml:space="preserve"> Access 10 </v>
      </c>
      <c r="AV156" s="35" t="str">
        <f t="shared" si="110"/>
        <v xml:space="preserve"> application </v>
      </c>
      <c r="AW156" s="35" t="str">
        <f t="shared" si="111"/>
        <v xml:space="preserve"> Base de données </v>
      </c>
      <c r="AX156" s="35" t="str">
        <f t="shared" si="112"/>
        <v xml:space="preserve"> e</v>
      </c>
      <c r="AY156" s="35" t="str">
        <f t="shared" si="113"/>
        <v xml:space="preserve"> ebook </v>
      </c>
      <c r="AZ156" s="35" t="str">
        <f t="shared" si="114"/>
        <v xml:space="preserve"> état </v>
      </c>
      <c r="BA156" s="35" t="str">
        <f t="shared" si="115"/>
        <v xml:space="preserve"> formulaire </v>
      </c>
      <c r="BB156" s="35" t="str">
        <f t="shared" si="116"/>
        <v xml:space="preserve"> livre électronique </v>
      </c>
      <c r="BC156" s="35" t="str">
        <f t="shared" si="117"/>
        <v xml:space="preserve"> livre numérique </v>
      </c>
      <c r="BD156" s="35" t="str">
        <f t="shared" si="118"/>
        <v xml:space="preserve"> livres électroniques </v>
      </c>
      <c r="BE156" s="35" t="str">
        <f t="shared" si="119"/>
        <v xml:space="preserve"> livres numériques </v>
      </c>
      <c r="BF156" s="35" t="str">
        <f t="shared" si="120"/>
        <v xml:space="preserve"> LNRB10ACC</v>
      </c>
      <c r="BG156" s="35" t="str">
        <f t="shared" si="121"/>
        <v xml:space="preserve"> Office 2010 </v>
      </c>
      <c r="BH156" s="35" t="str">
        <f t="shared" si="122"/>
        <v xml:space="preserve"> requête </v>
      </c>
      <c r="BI156" s="35" t="str">
        <f t="shared" si="123"/>
        <v xml:space="preserve"> Table </v>
      </c>
      <c r="BJ156" s="35" t="str">
        <f t="shared" si="124"/>
        <v xml:space="preserve">book </v>
      </c>
      <c r="BK156" s="35" t="str">
        <f t="shared" si="125"/>
        <v xml:space="preserve">Microsoft </v>
      </c>
      <c r="BL156" s="35" t="str">
        <f t="shared" si="126"/>
        <v/>
      </c>
      <c r="BM156" s="35" t="str">
        <f t="shared" si="127"/>
        <v/>
      </c>
      <c r="BN156" s="35" t="str">
        <f t="shared" si="128"/>
        <v/>
      </c>
      <c r="BO156" s="35" t="str">
        <f t="shared" si="129"/>
        <v/>
      </c>
      <c r="BP156" s="35" t="str">
        <f t="shared" si="130"/>
        <v/>
      </c>
      <c r="BQ156" s="35" t="str">
        <f t="shared" si="131"/>
        <v/>
      </c>
      <c r="BR156" s="35" t="str">
        <f t="shared" si="132"/>
        <v/>
      </c>
      <c r="BS156" s="35" t="str">
        <f t="shared" si="133"/>
        <v/>
      </c>
      <c r="BT156" s="35" t="str">
        <f t="shared" si="134"/>
        <v/>
      </c>
      <c r="BU156" s="40" t="str">
        <f t="shared" si="135"/>
        <v/>
      </c>
    </row>
    <row r="157" spans="1:73" ht="20.100000000000001" customHeight="1" x14ac:dyDescent="0.2">
      <c r="A157" s="52">
        <v>45231</v>
      </c>
      <c r="B157" s="35" t="s">
        <v>14572</v>
      </c>
      <c r="C157" s="35" t="s">
        <v>112</v>
      </c>
      <c r="D157" s="35">
        <v>20240120</v>
      </c>
      <c r="E157" s="35" t="s">
        <v>14573</v>
      </c>
      <c r="F157" s="35" t="str">
        <f t="shared" si="68"/>
        <v>Pour Windows (version 16) -  Agréé par Ciel</v>
      </c>
      <c r="G157" s="35" t="str">
        <f t="shared" si="69"/>
        <v>Béatrice Daburon</v>
      </c>
      <c r="H157" s="35" t="str">
        <f t="shared" si="70"/>
        <v/>
      </c>
      <c r="I157" s="35" t="str">
        <f t="shared" si="71"/>
        <v>Daburon, Béatrice</v>
      </c>
      <c r="J157" s="35" t="str">
        <f t="shared" si="72"/>
        <v/>
      </c>
      <c r="K157" s="35" t="str">
        <f t="shared" si="73"/>
        <v/>
      </c>
      <c r="L157" s="35" t="str">
        <f t="shared" si="74"/>
        <v/>
      </c>
      <c r="M157" s="35" t="str">
        <f t="shared" si="75"/>
        <v/>
      </c>
      <c r="N157" s="5" t="str">
        <f t="shared" si="76"/>
        <v>Edition du 1 October 2009</v>
      </c>
      <c r="O157" s="5" t="str">
        <f t="shared" si="77"/>
        <v>450 pages</v>
      </c>
      <c r="P157" s="35" t="str">
        <f t="shared" si="78"/>
        <v>Editions ENI</v>
      </c>
      <c r="Q157" s="6" t="str">
        <f t="shared" si="79"/>
        <v>fre</v>
      </c>
      <c r="R157" s="35" t="str">
        <f t="shared" si="80"/>
        <v>fre</v>
      </c>
      <c r="S157" s="35" t="str">
        <f t="shared" si="81"/>
        <v>fre</v>
      </c>
      <c r="T157" s="35" t="str">
        <f t="shared" si="82"/>
        <v>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v>
      </c>
      <c r="U157" s="35">
        <f t="shared" si="83"/>
        <v>9782746052680</v>
      </c>
      <c r="V157" s="35" t="str">
        <f t="shared" si="84"/>
        <v>Version Numérique</v>
      </c>
      <c r="W157" s="35">
        <f t="shared" si="85"/>
        <v>9782746051188</v>
      </c>
      <c r="X157" s="35" t="str">
        <f t="shared" si="86"/>
        <v>Version Imprimée</v>
      </c>
      <c r="Y157" s="35" t="str">
        <f t="shared" si="87"/>
        <v>St-Herblain</v>
      </c>
      <c r="Z157" s="35" t="str">
        <f t="shared" si="88"/>
        <v>Editions ENI</v>
      </c>
      <c r="AA157" s="35">
        <f t="shared" si="89"/>
        <v>2009</v>
      </c>
      <c r="AB157" s="35" t="str">
        <f t="shared" si="90"/>
        <v>Bibliothèque Numérique ENI (Service en ligne)</v>
      </c>
      <c r="AC157" s="35" t="str">
        <f t="shared" si="91"/>
        <v>RÉFÉRENCE BUREAUTIQUE</v>
      </c>
      <c r="AD157" s="35" t="str">
        <f t="shared" si="92"/>
        <v>texte</v>
      </c>
      <c r="AE157" s="35" t="str">
        <f t="shared" si="93"/>
        <v>txt</v>
      </c>
      <c r="AF157" s="35" t="str">
        <f t="shared" si="94"/>
        <v>rdacontent/fre</v>
      </c>
      <c r="AG157" s="35" t="str">
        <f t="shared" si="95"/>
        <v>informatique</v>
      </c>
      <c r="AH157" s="35" t="str">
        <f t="shared" si="96"/>
        <v>c</v>
      </c>
      <c r="AI157" s="35" t="str">
        <f t="shared" si="97"/>
        <v>rdamedia/fre</v>
      </c>
      <c r="AJ157" s="35" t="str">
        <f t="shared" si="98"/>
        <v>ressource en ligne</v>
      </c>
      <c r="AK157" s="35" t="str">
        <f t="shared" si="99"/>
        <v>cr</v>
      </c>
      <c r="AL157" s="35" t="str">
        <f t="shared" si="100"/>
        <v>rdacarrier/fre</v>
      </c>
      <c r="AM157" s="35" t="str">
        <f t="shared" si="101"/>
        <v>m\\\\\o\\d\\\\\\\\</v>
      </c>
      <c r="AN157" s="35" t="str">
        <f t="shared" si="102"/>
        <v>cr\cn\\\\uuaua</v>
      </c>
      <c r="AO157" s="35" t="str">
        <f t="shared" si="103"/>
        <v>Accès restreint aux membres</v>
      </c>
      <c r="AP157" s="35" t="str">
        <f t="shared" si="104"/>
        <v>Source de la note de description : Version imprimée</v>
      </c>
      <c r="AQ157" s="35" t="str">
        <f t="shared" si="105"/>
        <v/>
      </c>
      <c r="AR157" s="35" t="str">
        <f t="shared" si="106"/>
        <v>%SITE_CLIENT%/?library_guid=8A8506EE-FEE1-4886-93DD-0624ABF9B83D</v>
      </c>
      <c r="AS157" s="35" t="str">
        <f t="shared" si="107"/>
        <v>Accès au travers du portail ENI</v>
      </c>
      <c r="AT157" s="35" t="str">
        <f t="shared" si="108"/>
        <v xml:space="preserve"> balance </v>
      </c>
      <c r="AU157" s="35" t="str">
        <f t="shared" si="109"/>
        <v xml:space="preserve"> bilan </v>
      </c>
      <c r="AV157" s="35" t="str">
        <f t="shared" si="110"/>
        <v xml:space="preserve"> ciel </v>
      </c>
      <c r="AW157" s="35" t="str">
        <f t="shared" si="111"/>
        <v xml:space="preserve"> Ciel 2010 </v>
      </c>
      <c r="AX157" s="35" t="str">
        <f t="shared" si="112"/>
        <v xml:space="preserve"> Ciel Compta version 16 </v>
      </c>
      <c r="AY157" s="35" t="str">
        <f t="shared" si="113"/>
        <v xml:space="preserve"> comptabilité </v>
      </c>
      <c r="AZ157" s="35" t="str">
        <f t="shared" si="114"/>
        <v xml:space="preserve"> grand livre </v>
      </c>
      <c r="BA157" s="35" t="str">
        <f t="shared" si="115"/>
        <v xml:space="preserve"> LNRB10CIEC</v>
      </c>
      <c r="BB157" s="35" t="str">
        <f t="shared" si="116"/>
        <v xml:space="preserve"> Millésime </v>
      </c>
      <c r="BC157" s="35" t="str">
        <f t="shared" si="117"/>
        <v xml:space="preserve"> plan comptable </v>
      </c>
      <c r="BD157" s="35" t="str">
        <f t="shared" si="118"/>
        <v xml:space="preserve">gestion </v>
      </c>
      <c r="BE157" s="35" t="str">
        <f t="shared" si="119"/>
        <v/>
      </c>
      <c r="BF157" s="35" t="str">
        <f t="shared" si="120"/>
        <v/>
      </c>
      <c r="BG157" s="35" t="str">
        <f t="shared" si="121"/>
        <v/>
      </c>
      <c r="BH157" s="35" t="str">
        <f t="shared" si="122"/>
        <v/>
      </c>
      <c r="BI157" s="35" t="str">
        <f t="shared" si="123"/>
        <v/>
      </c>
      <c r="BJ157" s="35" t="str">
        <f t="shared" si="124"/>
        <v/>
      </c>
      <c r="BK157" s="35" t="str">
        <f t="shared" si="125"/>
        <v/>
      </c>
      <c r="BL157" s="35" t="str">
        <f t="shared" si="126"/>
        <v/>
      </c>
      <c r="BM157" s="35" t="str">
        <f t="shared" si="127"/>
        <v/>
      </c>
      <c r="BN157" s="35" t="str">
        <f t="shared" si="128"/>
        <v/>
      </c>
      <c r="BO157" s="35" t="str">
        <f t="shared" si="129"/>
        <v/>
      </c>
      <c r="BP157" s="35" t="str">
        <f t="shared" si="130"/>
        <v/>
      </c>
      <c r="BQ157" s="35" t="str">
        <f t="shared" si="131"/>
        <v/>
      </c>
      <c r="BR157" s="35" t="str">
        <f t="shared" si="132"/>
        <v/>
      </c>
      <c r="BS157" s="35" t="str">
        <f t="shared" si="133"/>
        <v/>
      </c>
      <c r="BT157" s="35" t="str">
        <f t="shared" si="134"/>
        <v/>
      </c>
      <c r="BU157" s="40" t="str">
        <f t="shared" si="135"/>
        <v/>
      </c>
    </row>
    <row r="158" spans="1:73" ht="20.100000000000001" customHeight="1" x14ac:dyDescent="0.2">
      <c r="A158" s="52">
        <v>45231</v>
      </c>
      <c r="B158" s="35" t="s">
        <v>14574</v>
      </c>
      <c r="C158" s="35" t="s">
        <v>112</v>
      </c>
      <c r="D158" s="35">
        <v>20240120</v>
      </c>
      <c r="E158" s="35" t="s">
        <v>14575</v>
      </c>
      <c r="F158" s="35" t="str">
        <f t="shared" si="68"/>
        <v>(version 16) - Agréé par Ciel</v>
      </c>
      <c r="G158" s="35" t="str">
        <f t="shared" si="69"/>
        <v>Jean Laurent LAHELY</v>
      </c>
      <c r="H158" s="35" t="str">
        <f t="shared" si="70"/>
        <v/>
      </c>
      <c r="I158" s="35" t="str">
        <f t="shared" si="71"/>
        <v>LAHELY, Jean Laurent</v>
      </c>
      <c r="J158" s="35" t="str">
        <f t="shared" si="72"/>
        <v/>
      </c>
      <c r="K158" s="35" t="str">
        <f t="shared" si="73"/>
        <v/>
      </c>
      <c r="L158" s="35" t="str">
        <f t="shared" si="74"/>
        <v/>
      </c>
      <c r="M158" s="35" t="str">
        <f t="shared" si="75"/>
        <v/>
      </c>
      <c r="N158" s="5" t="str">
        <f t="shared" si="76"/>
        <v>Edition du 1 March 2010</v>
      </c>
      <c r="O158" s="5" t="str">
        <f t="shared" si="77"/>
        <v>315 pages</v>
      </c>
      <c r="P158" s="35" t="str">
        <f t="shared" si="78"/>
        <v>Editions ENI</v>
      </c>
      <c r="Q158" s="6" t="str">
        <f t="shared" si="79"/>
        <v>fre</v>
      </c>
      <c r="R158" s="35" t="str">
        <f t="shared" si="80"/>
        <v>fre</v>
      </c>
      <c r="S158" s="35" t="str">
        <f t="shared" si="81"/>
        <v>fre</v>
      </c>
      <c r="T158" s="35" t="str">
        <f t="shared" si="82"/>
        <v>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v>
      </c>
      <c r="U158" s="35">
        <f t="shared" si="83"/>
        <v>9782746054561</v>
      </c>
      <c r="V158" s="35" t="str">
        <f t="shared" si="84"/>
        <v>Version Numérique</v>
      </c>
      <c r="W158" s="35">
        <f t="shared" si="85"/>
        <v>9782746053762</v>
      </c>
      <c r="X158" s="35" t="str">
        <f t="shared" si="86"/>
        <v>Version Imprimée</v>
      </c>
      <c r="Y158" s="35" t="str">
        <f t="shared" si="87"/>
        <v>St-Herblain</v>
      </c>
      <c r="Z158" s="35" t="str">
        <f t="shared" si="88"/>
        <v>Editions ENI</v>
      </c>
      <c r="AA158" s="35">
        <f t="shared" si="89"/>
        <v>2010</v>
      </c>
      <c r="AB158" s="35" t="str">
        <f t="shared" si="90"/>
        <v>Bibliothèque Numérique ENI (Service en ligne)</v>
      </c>
      <c r="AC158" s="35" t="str">
        <f t="shared" si="91"/>
        <v>RÉFÉRENCE BUREAUTIQUE</v>
      </c>
      <c r="AD158" s="35" t="str">
        <f t="shared" si="92"/>
        <v>texte</v>
      </c>
      <c r="AE158" s="35" t="str">
        <f t="shared" si="93"/>
        <v>txt</v>
      </c>
      <c r="AF158" s="35" t="str">
        <f t="shared" si="94"/>
        <v>rdacontent/fre</v>
      </c>
      <c r="AG158" s="35" t="str">
        <f t="shared" si="95"/>
        <v>informatique</v>
      </c>
      <c r="AH158" s="35" t="str">
        <f t="shared" si="96"/>
        <v>c</v>
      </c>
      <c r="AI158" s="35" t="str">
        <f t="shared" si="97"/>
        <v>rdamedia/fre</v>
      </c>
      <c r="AJ158" s="35" t="str">
        <f t="shared" si="98"/>
        <v>ressource en ligne</v>
      </c>
      <c r="AK158" s="35" t="str">
        <f t="shared" si="99"/>
        <v>cr</v>
      </c>
      <c r="AL158" s="35" t="str">
        <f t="shared" si="100"/>
        <v>rdacarrier/fre</v>
      </c>
      <c r="AM158" s="35" t="str">
        <f t="shared" si="101"/>
        <v>m\\\\\o\\d\\\\\\\\</v>
      </c>
      <c r="AN158" s="35" t="str">
        <f t="shared" si="102"/>
        <v>cr\cn\\\\uuaua</v>
      </c>
      <c r="AO158" s="35" t="str">
        <f t="shared" si="103"/>
        <v>Accès restreint aux membres</v>
      </c>
      <c r="AP158" s="35" t="str">
        <f t="shared" si="104"/>
        <v>Source de la note de description : Version imprimée</v>
      </c>
      <c r="AQ158" s="35" t="str">
        <f t="shared" si="105"/>
        <v/>
      </c>
      <c r="AR158" s="35" t="str">
        <f t="shared" si="106"/>
        <v>%SITE_CLIENT%/?library_guid=A9DB5BD0-B5B3-493A-B1FA-825ABCC8CF26</v>
      </c>
      <c r="AS158" s="35" t="str">
        <f t="shared" si="107"/>
        <v>Accès au travers du portail ENI</v>
      </c>
      <c r="AT158" s="35" t="str">
        <f t="shared" si="108"/>
        <v xml:space="preserve"> bulletin de paye </v>
      </c>
      <c r="AU158" s="35" t="str">
        <f t="shared" si="109"/>
        <v xml:space="preserve"> bulletin de salaire </v>
      </c>
      <c r="AV158" s="35" t="str">
        <f t="shared" si="110"/>
        <v xml:space="preserve"> DADS </v>
      </c>
      <c r="AW158" s="35" t="str">
        <f t="shared" si="111"/>
        <v xml:space="preserve"> e</v>
      </c>
      <c r="AX158" s="35" t="str">
        <f t="shared" si="112"/>
        <v xml:space="preserve"> livre numérique </v>
      </c>
      <c r="AY158" s="35" t="str">
        <f t="shared" si="113"/>
        <v xml:space="preserve"> LNRB10CIEP</v>
      </c>
      <c r="AZ158" s="35" t="str">
        <f t="shared" si="114"/>
        <v xml:space="preserve"> paie </v>
      </c>
      <c r="BA158" s="35" t="str">
        <f t="shared" si="115"/>
        <v xml:space="preserve"> RTT </v>
      </c>
      <c r="BB158" s="35" t="str">
        <f t="shared" si="116"/>
        <v xml:space="preserve"> salaire </v>
      </c>
      <c r="BC158" s="35" t="str">
        <f t="shared" si="117"/>
        <v xml:space="preserve">book </v>
      </c>
      <c r="BD158" s="35" t="str">
        <f t="shared" si="118"/>
        <v xml:space="preserve">Ebook </v>
      </c>
      <c r="BE158" s="35" t="str">
        <f t="shared" si="119"/>
        <v/>
      </c>
      <c r="BF158" s="35" t="str">
        <f t="shared" si="120"/>
        <v/>
      </c>
      <c r="BG158" s="35" t="str">
        <f t="shared" si="121"/>
        <v/>
      </c>
      <c r="BH158" s="35" t="str">
        <f t="shared" si="122"/>
        <v/>
      </c>
      <c r="BI158" s="35" t="str">
        <f t="shared" si="123"/>
        <v/>
      </c>
      <c r="BJ158" s="35" t="str">
        <f t="shared" si="124"/>
        <v/>
      </c>
      <c r="BK158" s="35" t="str">
        <f t="shared" si="125"/>
        <v/>
      </c>
      <c r="BL158" s="35" t="str">
        <f t="shared" si="126"/>
        <v/>
      </c>
      <c r="BM158" s="35" t="str">
        <f t="shared" si="127"/>
        <v/>
      </c>
      <c r="BN158" s="35" t="str">
        <f t="shared" si="128"/>
        <v/>
      </c>
      <c r="BO158" s="35" t="str">
        <f t="shared" si="129"/>
        <v/>
      </c>
      <c r="BP158" s="35" t="str">
        <f t="shared" si="130"/>
        <v/>
      </c>
      <c r="BQ158" s="35" t="str">
        <f t="shared" si="131"/>
        <v/>
      </c>
      <c r="BR158" s="35" t="str">
        <f t="shared" si="132"/>
        <v/>
      </c>
      <c r="BS158" s="35" t="str">
        <f t="shared" si="133"/>
        <v/>
      </c>
      <c r="BT158" s="35" t="str">
        <f t="shared" si="134"/>
        <v/>
      </c>
      <c r="BU158" s="40" t="str">
        <f t="shared" si="135"/>
        <v/>
      </c>
    </row>
    <row r="159" spans="1:73" ht="20.100000000000001" customHeight="1" x14ac:dyDescent="0.2">
      <c r="A159" s="52">
        <v>45231</v>
      </c>
      <c r="B159" s="35" t="s">
        <v>14576</v>
      </c>
      <c r="C159" s="35" t="s">
        <v>112</v>
      </c>
      <c r="D159" s="35">
        <v>20240120</v>
      </c>
      <c r="E159" s="35" t="s">
        <v>14577</v>
      </c>
      <c r="F159" s="35" t="str">
        <f t="shared" si="68"/>
        <v/>
      </c>
      <c r="G159" s="35" t="str">
        <f t="shared" si="69"/>
        <v/>
      </c>
      <c r="H159" s="35" t="str">
        <f t="shared" si="70"/>
        <v/>
      </c>
      <c r="I159" s="35" t="str">
        <f t="shared" si="71"/>
        <v/>
      </c>
      <c r="J159" s="35" t="str">
        <f t="shared" si="72"/>
        <v/>
      </c>
      <c r="K159" s="35" t="str">
        <f t="shared" si="73"/>
        <v/>
      </c>
      <c r="L159" s="35" t="str">
        <f t="shared" si="74"/>
        <v/>
      </c>
      <c r="M159" s="35" t="str">
        <f t="shared" si="75"/>
        <v/>
      </c>
      <c r="N159" s="5" t="str">
        <f t="shared" si="76"/>
        <v>Edition du 1 June 2010</v>
      </c>
      <c r="O159" s="5" t="str">
        <f t="shared" si="77"/>
        <v>485 pages</v>
      </c>
      <c r="P159" s="35" t="str">
        <f t="shared" si="78"/>
        <v>Editions ENI</v>
      </c>
      <c r="Q159" s="6" t="str">
        <f t="shared" si="79"/>
        <v>fre</v>
      </c>
      <c r="R159" s="35" t="str">
        <f t="shared" si="80"/>
        <v>fre</v>
      </c>
      <c r="S159" s="35" t="str">
        <f t="shared" si="81"/>
        <v>fre</v>
      </c>
      <c r="T159" s="35" t="str">
        <f t="shared" si="82"/>
        <v>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v>
      </c>
      <c r="U159" s="35">
        <f t="shared" si="83"/>
        <v>9782746055971</v>
      </c>
      <c r="V159" s="35" t="str">
        <f t="shared" si="84"/>
        <v>Version Numérique</v>
      </c>
      <c r="W159" s="35">
        <f t="shared" si="85"/>
        <v>9782746054943</v>
      </c>
      <c r="X159" s="35" t="str">
        <f t="shared" si="86"/>
        <v>Version Imprimée</v>
      </c>
      <c r="Y159" s="35" t="str">
        <f t="shared" si="87"/>
        <v>St-Herblain</v>
      </c>
      <c r="Z159" s="35" t="str">
        <f t="shared" si="88"/>
        <v>Editions ENI</v>
      </c>
      <c r="AA159" s="35">
        <f t="shared" si="89"/>
        <v>2010</v>
      </c>
      <c r="AB159" s="35" t="str">
        <f t="shared" si="90"/>
        <v>Bibliothèque Numérique ENI (Service en ligne)</v>
      </c>
      <c r="AC159" s="35" t="str">
        <f t="shared" si="91"/>
        <v>RÉFÉRENCE BUREAUTIQUE</v>
      </c>
      <c r="AD159" s="35" t="str">
        <f t="shared" si="92"/>
        <v>texte</v>
      </c>
      <c r="AE159" s="35" t="str">
        <f t="shared" si="93"/>
        <v>txt</v>
      </c>
      <c r="AF159" s="35" t="str">
        <f t="shared" si="94"/>
        <v>rdacontent/fre</v>
      </c>
      <c r="AG159" s="35" t="str">
        <f t="shared" si="95"/>
        <v>informatique</v>
      </c>
      <c r="AH159" s="35" t="str">
        <f t="shared" si="96"/>
        <v>c</v>
      </c>
      <c r="AI159" s="35" t="str">
        <f t="shared" si="97"/>
        <v>rdamedia/fre</v>
      </c>
      <c r="AJ159" s="35" t="str">
        <f t="shared" si="98"/>
        <v>ressource en ligne</v>
      </c>
      <c r="AK159" s="35" t="str">
        <f t="shared" si="99"/>
        <v>cr</v>
      </c>
      <c r="AL159" s="35" t="str">
        <f t="shared" si="100"/>
        <v>rdacarrier/fre</v>
      </c>
      <c r="AM159" s="35" t="str">
        <f t="shared" si="101"/>
        <v>m\\\\\o\\d\\\\\\\\</v>
      </c>
      <c r="AN159" s="35" t="str">
        <f t="shared" si="102"/>
        <v>cr\cn\\\\uuaua</v>
      </c>
      <c r="AO159" s="35" t="str">
        <f t="shared" si="103"/>
        <v>Accès restreint aux membres</v>
      </c>
      <c r="AP159" s="35" t="str">
        <f t="shared" si="104"/>
        <v>Source de la note de description : Version imprimée</v>
      </c>
      <c r="AQ159" s="35" t="str">
        <f t="shared" si="105"/>
        <v/>
      </c>
      <c r="AR159" s="35" t="str">
        <f t="shared" si="106"/>
        <v>%SITE_CLIENT%/?library_guid=8EB3673C-C907-4472-90F9-957BBEFC89FA</v>
      </c>
      <c r="AS159" s="35" t="str">
        <f t="shared" si="107"/>
        <v>Accès au travers du portail ENI</v>
      </c>
      <c r="AT159" s="35" t="str">
        <f t="shared" si="108"/>
        <v xml:space="preserve"> audit </v>
      </c>
      <c r="AU159" s="35" t="str">
        <f t="shared" si="109"/>
        <v xml:space="preserve"> bonnes pratiques </v>
      </c>
      <c r="AV159" s="35" t="str">
        <f t="shared" si="110"/>
        <v xml:space="preserve"> classeur </v>
      </c>
      <c r="AW159" s="35" t="str">
        <f t="shared" si="111"/>
        <v xml:space="preserve"> e</v>
      </c>
      <c r="AX159" s="35" t="str">
        <f t="shared" si="112"/>
        <v xml:space="preserve"> ebook </v>
      </c>
      <c r="AY159" s="35" t="str">
        <f t="shared" si="113"/>
        <v xml:space="preserve"> excel 10 </v>
      </c>
      <c r="AZ159" s="35" t="str">
        <f t="shared" si="114"/>
        <v xml:space="preserve"> feuille de calcul </v>
      </c>
      <c r="BA159" s="35" t="str">
        <f t="shared" si="115"/>
        <v xml:space="preserve"> formule </v>
      </c>
      <c r="BB159" s="35" t="str">
        <f t="shared" si="116"/>
        <v xml:space="preserve"> graphique </v>
      </c>
      <c r="BC159" s="35" t="str">
        <f t="shared" si="117"/>
        <v xml:space="preserve"> liste </v>
      </c>
      <c r="BD159" s="35" t="str">
        <f t="shared" si="118"/>
        <v xml:space="preserve"> livre électronique </v>
      </c>
      <c r="BE159" s="35" t="str">
        <f t="shared" si="119"/>
        <v xml:space="preserve"> livre numérique </v>
      </c>
      <c r="BF159" s="35" t="str">
        <f t="shared" si="120"/>
        <v xml:space="preserve"> livres électroniques </v>
      </c>
      <c r="BG159" s="35" t="str">
        <f t="shared" si="121"/>
        <v xml:space="preserve"> livres numériques </v>
      </c>
      <c r="BH159" s="35" t="str">
        <f t="shared" si="122"/>
        <v xml:space="preserve"> LNRB10EXC</v>
      </c>
      <c r="BI159" s="35" t="str">
        <f t="shared" si="123"/>
        <v xml:space="preserve"> Office 2010 </v>
      </c>
      <c r="BJ159" s="35" t="str">
        <f t="shared" si="124"/>
        <v xml:space="preserve"> scénario </v>
      </c>
      <c r="BK159" s="35" t="str">
        <f t="shared" si="125"/>
        <v xml:space="preserve"> slicer </v>
      </c>
      <c r="BL159" s="35" t="str">
        <f t="shared" si="126"/>
        <v xml:space="preserve"> solveur </v>
      </c>
      <c r="BM159" s="35" t="str">
        <f t="shared" si="127"/>
        <v xml:space="preserve"> sparkline </v>
      </c>
      <c r="BN159" s="35" t="str">
        <f t="shared" si="128"/>
        <v xml:space="preserve"> statistique </v>
      </c>
      <c r="BO159" s="35" t="str">
        <f t="shared" si="129"/>
        <v xml:space="preserve"> tableau croisé </v>
      </c>
      <c r="BP159" s="35" t="str">
        <f t="shared" si="130"/>
        <v xml:space="preserve"> tableur </v>
      </c>
      <c r="BQ159" s="35" t="str">
        <f t="shared" si="131"/>
        <v xml:space="preserve">book </v>
      </c>
      <c r="BR159" s="35" t="str">
        <f t="shared" si="132"/>
        <v xml:space="preserve">Microsoft </v>
      </c>
      <c r="BS159" s="35" t="str">
        <f t="shared" si="133"/>
        <v/>
      </c>
      <c r="BT159" s="35" t="str">
        <f t="shared" si="134"/>
        <v/>
      </c>
      <c r="BU159" s="40" t="str">
        <f t="shared" si="135"/>
        <v/>
      </c>
    </row>
    <row r="160" spans="1:73" ht="20.100000000000001" customHeight="1" x14ac:dyDescent="0.2">
      <c r="A160" s="52">
        <v>45231</v>
      </c>
      <c r="B160" s="35" t="s">
        <v>14578</v>
      </c>
      <c r="C160" s="35" t="s">
        <v>112</v>
      </c>
      <c r="D160" s="35">
        <v>20240120</v>
      </c>
      <c r="E160" s="35" t="s">
        <v>14579</v>
      </c>
      <c r="F160" s="35" t="str">
        <f t="shared" si="68"/>
        <v/>
      </c>
      <c r="G160" s="35" t="str">
        <f t="shared" si="69"/>
        <v>Eric Chautrand</v>
      </c>
      <c r="H160" s="35" t="str">
        <f t="shared" si="70"/>
        <v/>
      </c>
      <c r="I160" s="35" t="str">
        <f t="shared" si="71"/>
        <v>Chautrand, Eric</v>
      </c>
      <c r="J160" s="35" t="str">
        <f t="shared" si="72"/>
        <v/>
      </c>
      <c r="K160" s="35" t="str">
        <f t="shared" si="73"/>
        <v/>
      </c>
      <c r="L160" s="35" t="str">
        <f t="shared" si="74"/>
        <v/>
      </c>
      <c r="M160" s="35" t="str">
        <f t="shared" si="75"/>
        <v/>
      </c>
      <c r="N160" s="5" t="str">
        <f t="shared" si="76"/>
        <v>Edition du 1 March 2008</v>
      </c>
      <c r="O160" s="5" t="str">
        <f t="shared" si="77"/>
        <v>446 pages</v>
      </c>
      <c r="P160" s="35" t="str">
        <f t="shared" si="78"/>
        <v>Editions ENI</v>
      </c>
      <c r="Q160" s="6" t="str">
        <f t="shared" si="79"/>
        <v>fre</v>
      </c>
      <c r="R160" s="35" t="str">
        <f t="shared" si="80"/>
        <v>fre</v>
      </c>
      <c r="S160" s="35" t="str">
        <f t="shared" si="81"/>
        <v>fre</v>
      </c>
      <c r="T160" s="35" t="str">
        <f t="shared" si="82"/>
        <v>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v>
      </c>
      <c r="U160" s="35">
        <f t="shared" si="83"/>
        <v>9782746044562</v>
      </c>
      <c r="V160" s="35" t="str">
        <f t="shared" si="84"/>
        <v>Version Numérique</v>
      </c>
      <c r="W160" s="35">
        <f t="shared" si="85"/>
        <v>9782746041509</v>
      </c>
      <c r="X160" s="35" t="str">
        <f t="shared" si="86"/>
        <v>Version Imprimée</v>
      </c>
      <c r="Y160" s="35" t="str">
        <f t="shared" si="87"/>
        <v>St-Herblain</v>
      </c>
      <c r="Z160" s="35" t="str">
        <f t="shared" si="88"/>
        <v>Editions ENI</v>
      </c>
      <c r="AA160" s="35">
        <f t="shared" si="89"/>
        <v>2008</v>
      </c>
      <c r="AB160" s="35" t="str">
        <f t="shared" si="90"/>
        <v>Bibliothèque Numérique ENI (Service en ligne)</v>
      </c>
      <c r="AC160" s="35" t="str">
        <f t="shared" si="91"/>
        <v>RÉFÉRENCE BUREAUTIQUE</v>
      </c>
      <c r="AD160" s="35" t="str">
        <f t="shared" si="92"/>
        <v>texte</v>
      </c>
      <c r="AE160" s="35" t="str">
        <f t="shared" si="93"/>
        <v>txt</v>
      </c>
      <c r="AF160" s="35" t="str">
        <f t="shared" si="94"/>
        <v>rdacontent/fre</v>
      </c>
      <c r="AG160" s="35" t="str">
        <f t="shared" si="95"/>
        <v>informatique</v>
      </c>
      <c r="AH160" s="35" t="str">
        <f t="shared" si="96"/>
        <v>c</v>
      </c>
      <c r="AI160" s="35" t="str">
        <f t="shared" si="97"/>
        <v>rdamedia/fre</v>
      </c>
      <c r="AJ160" s="35" t="str">
        <f t="shared" si="98"/>
        <v>ressource en ligne</v>
      </c>
      <c r="AK160" s="35" t="str">
        <f t="shared" si="99"/>
        <v>cr</v>
      </c>
      <c r="AL160" s="35" t="str">
        <f t="shared" si="100"/>
        <v>rdacarrier/fre</v>
      </c>
      <c r="AM160" s="35" t="str">
        <f t="shared" si="101"/>
        <v>m\\\\\o\\d\\\\\\\\</v>
      </c>
      <c r="AN160" s="35" t="str">
        <f t="shared" si="102"/>
        <v>cr\cn\\\\uuaua</v>
      </c>
      <c r="AO160" s="35" t="str">
        <f t="shared" si="103"/>
        <v>Accès restreint aux membres</v>
      </c>
      <c r="AP160" s="35" t="str">
        <f t="shared" si="104"/>
        <v>Source de la note de description : Version imprimée</v>
      </c>
      <c r="AQ160" s="35" t="str">
        <f t="shared" si="105"/>
        <v/>
      </c>
      <c r="AR160" s="35" t="str">
        <f t="shared" si="106"/>
        <v>%SITE_CLIENT%/?library_guid=29583A50-D1F5-4245-AE13-1D3CC5B72A2A</v>
      </c>
      <c r="AS160" s="35" t="str">
        <f t="shared" si="107"/>
        <v>Accès au travers du portail ENI</v>
      </c>
      <c r="AT160" s="35" t="str">
        <f t="shared" si="108"/>
        <v xml:space="preserve"> Assistant Boot </v>
      </c>
      <c r="AU160" s="35" t="str">
        <f t="shared" si="109"/>
        <v xml:space="preserve"> Dashboard  </v>
      </c>
      <c r="AV160" s="35" t="str">
        <f t="shared" si="110"/>
        <v xml:space="preserve"> Dock </v>
      </c>
      <c r="AW160" s="35" t="str">
        <f t="shared" si="111"/>
        <v xml:space="preserve"> e</v>
      </c>
      <c r="AX160" s="35" t="str">
        <f t="shared" si="112"/>
        <v xml:space="preserve"> ebook </v>
      </c>
      <c r="AY160" s="35" t="str">
        <f t="shared" si="113"/>
        <v xml:space="preserve"> Finder </v>
      </c>
      <c r="AZ160" s="35" t="str">
        <f t="shared" si="114"/>
        <v xml:space="preserve"> iChat  </v>
      </c>
      <c r="BA160" s="35" t="str">
        <f t="shared" si="115"/>
        <v xml:space="preserve"> livre électronique </v>
      </c>
      <c r="BB160" s="35" t="str">
        <f t="shared" si="116"/>
        <v xml:space="preserve"> livre numérique </v>
      </c>
      <c r="BC160" s="35" t="str">
        <f t="shared" si="117"/>
        <v xml:space="preserve"> livres électroniques </v>
      </c>
      <c r="BD160" s="35" t="str">
        <f t="shared" si="118"/>
        <v xml:space="preserve"> livres numériques </v>
      </c>
      <c r="BE160" s="35" t="str">
        <f t="shared" si="119"/>
        <v xml:space="preserve"> LNRB10LMAC</v>
      </c>
      <c r="BF160" s="35" t="str">
        <f t="shared" si="120"/>
        <v xml:space="preserve"> Mail  </v>
      </c>
      <c r="BG160" s="35" t="str">
        <f t="shared" si="121"/>
        <v xml:space="preserve"> Photo Booth </v>
      </c>
      <c r="BH160" s="35" t="str">
        <f t="shared" si="122"/>
        <v xml:space="preserve"> pomme </v>
      </c>
      <c r="BI160" s="35" t="str">
        <f t="shared" si="123"/>
        <v xml:space="preserve"> Safari  </v>
      </c>
      <c r="BJ160" s="35" t="str">
        <f t="shared" si="124"/>
        <v xml:space="preserve"> Spotlight  </v>
      </c>
      <c r="BK160" s="35" t="str">
        <f t="shared" si="125"/>
        <v xml:space="preserve"> système d'exploitation </v>
      </c>
      <c r="BL160" s="35" t="str">
        <f t="shared" si="126"/>
        <v xml:space="preserve"> Time Machine </v>
      </c>
      <c r="BM160" s="35" t="str">
        <f t="shared" si="127"/>
        <v xml:space="preserve"> Trousseau d’accès </v>
      </c>
      <c r="BN160" s="35" t="str">
        <f t="shared" si="128"/>
        <v xml:space="preserve">Apple </v>
      </c>
      <c r="BO160" s="35" t="str">
        <f t="shared" si="129"/>
        <v xml:space="preserve">book </v>
      </c>
      <c r="BP160" s="35" t="str">
        <f t="shared" si="130"/>
        <v/>
      </c>
      <c r="BQ160" s="35" t="str">
        <f t="shared" si="131"/>
        <v/>
      </c>
      <c r="BR160" s="35" t="str">
        <f t="shared" si="132"/>
        <v/>
      </c>
      <c r="BS160" s="35" t="str">
        <f t="shared" si="133"/>
        <v/>
      </c>
      <c r="BT160" s="35" t="str">
        <f t="shared" si="134"/>
        <v/>
      </c>
      <c r="BU160" s="40" t="str">
        <f t="shared" si="135"/>
        <v/>
      </c>
    </row>
    <row r="161" spans="1:73" ht="20.100000000000001" customHeight="1" x14ac:dyDescent="0.2">
      <c r="A161" s="52">
        <v>45231</v>
      </c>
      <c r="B161" s="35" t="s">
        <v>14580</v>
      </c>
      <c r="C161" s="35" t="s">
        <v>112</v>
      </c>
      <c r="D161" s="35">
        <v>20240120</v>
      </c>
      <c r="E161" s="35" t="s">
        <v>14581</v>
      </c>
      <c r="F161" s="35" t="str">
        <f t="shared" si="68"/>
        <v/>
      </c>
      <c r="G161" s="35" t="str">
        <f t="shared" si="69"/>
        <v/>
      </c>
      <c r="H161" s="35" t="str">
        <f t="shared" si="70"/>
        <v/>
      </c>
      <c r="I161" s="35" t="str">
        <f t="shared" si="71"/>
        <v/>
      </c>
      <c r="J161" s="35" t="str">
        <f t="shared" si="72"/>
        <v/>
      </c>
      <c r="K161" s="35" t="str">
        <f t="shared" si="73"/>
        <v/>
      </c>
      <c r="L161" s="35" t="str">
        <f t="shared" si="74"/>
        <v/>
      </c>
      <c r="M161" s="35" t="str">
        <f t="shared" si="75"/>
        <v/>
      </c>
      <c r="N161" s="5" t="str">
        <f t="shared" si="76"/>
        <v>Edition du 1 June 2010</v>
      </c>
      <c r="O161" s="5" t="str">
        <f t="shared" si="77"/>
        <v>435 pages</v>
      </c>
      <c r="P161" s="35" t="str">
        <f t="shared" si="78"/>
        <v>Editions ENI</v>
      </c>
      <c r="Q161" s="6" t="str">
        <f t="shared" si="79"/>
        <v>fre</v>
      </c>
      <c r="R161" s="35" t="str">
        <f t="shared" si="80"/>
        <v>fre</v>
      </c>
      <c r="S161" s="35" t="str">
        <f t="shared" si="81"/>
        <v>fre</v>
      </c>
      <c r="T161" s="35" t="str">
        <f t="shared" si="82"/>
        <v>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v>
      </c>
      <c r="U161" s="35">
        <f t="shared" si="83"/>
        <v>9782746056008</v>
      </c>
      <c r="V161" s="35" t="str">
        <f t="shared" si="84"/>
        <v>Version Numérique</v>
      </c>
      <c r="W161" s="35">
        <f t="shared" si="85"/>
        <v>9782746054936</v>
      </c>
      <c r="X161" s="35" t="str">
        <f t="shared" si="86"/>
        <v>Version Imprimée</v>
      </c>
      <c r="Y161" s="35" t="str">
        <f t="shared" si="87"/>
        <v>St-Herblain</v>
      </c>
      <c r="Z161" s="35" t="str">
        <f t="shared" si="88"/>
        <v>Editions ENI</v>
      </c>
      <c r="AA161" s="35">
        <f t="shared" si="89"/>
        <v>2010</v>
      </c>
      <c r="AB161" s="35" t="str">
        <f t="shared" si="90"/>
        <v>Bibliothèque Numérique ENI (Service en ligne)</v>
      </c>
      <c r="AC161" s="35" t="str">
        <f t="shared" si="91"/>
        <v>RÉFÉRENCE BUREAUTIQUE</v>
      </c>
      <c r="AD161" s="35" t="str">
        <f t="shared" si="92"/>
        <v>texte</v>
      </c>
      <c r="AE161" s="35" t="str">
        <f t="shared" si="93"/>
        <v>txt</v>
      </c>
      <c r="AF161" s="35" t="str">
        <f t="shared" si="94"/>
        <v>rdacontent/fre</v>
      </c>
      <c r="AG161" s="35" t="str">
        <f t="shared" si="95"/>
        <v>informatique</v>
      </c>
      <c r="AH161" s="35" t="str">
        <f t="shared" si="96"/>
        <v>c</v>
      </c>
      <c r="AI161" s="35" t="str">
        <f t="shared" si="97"/>
        <v>rdamedia/fre</v>
      </c>
      <c r="AJ161" s="35" t="str">
        <f t="shared" si="98"/>
        <v>ressource en ligne</v>
      </c>
      <c r="AK161" s="35" t="str">
        <f t="shared" si="99"/>
        <v>cr</v>
      </c>
      <c r="AL161" s="35" t="str">
        <f t="shared" si="100"/>
        <v>rdacarrier/fre</v>
      </c>
      <c r="AM161" s="35" t="str">
        <f t="shared" si="101"/>
        <v>m\\\\\o\\d\\\\\\\\</v>
      </c>
      <c r="AN161" s="35" t="str">
        <f t="shared" si="102"/>
        <v>cr\cn\\\\uuaua</v>
      </c>
      <c r="AO161" s="35" t="str">
        <f t="shared" si="103"/>
        <v>Accès restreint aux membres</v>
      </c>
      <c r="AP161" s="35" t="str">
        <f t="shared" si="104"/>
        <v>Source de la note de description : Version imprimée</v>
      </c>
      <c r="AQ161" s="35" t="str">
        <f t="shared" si="105"/>
        <v/>
      </c>
      <c r="AR161" s="35" t="str">
        <f t="shared" si="106"/>
        <v>%SITE_CLIENT%/?library_guid=BA009250-AA34-4281-83F1-461E19609094</v>
      </c>
      <c r="AS161" s="35" t="str">
        <f t="shared" si="107"/>
        <v>Accès au travers du portail ENI</v>
      </c>
      <c r="AT161" s="35" t="str">
        <f t="shared" si="108"/>
        <v xml:space="preserve"> Agenda </v>
      </c>
      <c r="AU161" s="35" t="str">
        <f t="shared" si="109"/>
        <v xml:space="preserve"> anti</v>
      </c>
      <c r="AV161" s="35" t="str">
        <f t="shared" si="110"/>
        <v xml:space="preserve"> bonnes pratiques </v>
      </c>
      <c r="AW161" s="35" t="str">
        <f t="shared" si="111"/>
        <v xml:space="preserve"> Calendrier </v>
      </c>
      <c r="AX161" s="35" t="str">
        <f t="shared" si="112"/>
        <v xml:space="preserve"> Carnet d'adresses </v>
      </c>
      <c r="AY161" s="35" t="str">
        <f t="shared" si="113"/>
        <v xml:space="preserve"> Contact </v>
      </c>
      <c r="AZ161" s="35" t="str">
        <f t="shared" si="114"/>
        <v xml:space="preserve"> e</v>
      </c>
      <c r="BA161" s="35" t="str">
        <f t="shared" si="115"/>
        <v xml:space="preserve"> e</v>
      </c>
      <c r="BB161" s="35" t="str">
        <f t="shared" si="116"/>
        <v xml:space="preserve"> ebook </v>
      </c>
      <c r="BC161" s="35" t="str">
        <f t="shared" si="117"/>
        <v xml:space="preserve"> livre électronique </v>
      </c>
      <c r="BD161" s="35" t="str">
        <f t="shared" si="118"/>
        <v xml:space="preserve"> livre numérique </v>
      </c>
      <c r="BE161" s="35" t="str">
        <f t="shared" si="119"/>
        <v xml:space="preserve"> livres </v>
      </c>
      <c r="BF161" s="35" t="str">
        <f t="shared" si="120"/>
        <v xml:space="preserve"> livres numériques </v>
      </c>
      <c r="BG161" s="35" t="str">
        <f t="shared" si="121"/>
        <v xml:space="preserve"> LNRB10OUT</v>
      </c>
      <c r="BH161" s="35" t="str">
        <f t="shared" si="122"/>
        <v xml:space="preserve"> mail </v>
      </c>
      <c r="BI161" s="35" t="str">
        <f t="shared" si="123"/>
        <v xml:space="preserve"> message </v>
      </c>
      <c r="BJ161" s="35" t="str">
        <f t="shared" si="124"/>
        <v xml:space="preserve"> Messagerie </v>
      </c>
      <c r="BK161" s="35" t="str">
        <f t="shared" si="125"/>
        <v xml:space="preserve"> Office 2010 </v>
      </c>
      <c r="BL161" s="35" t="str">
        <f t="shared" si="126"/>
        <v xml:space="preserve"> réunion </v>
      </c>
      <c r="BM161" s="35" t="str">
        <f t="shared" si="127"/>
        <v xml:space="preserve"> Social Connector </v>
      </c>
      <c r="BN161" s="35" t="str">
        <f t="shared" si="128"/>
        <v xml:space="preserve"> Tâches </v>
      </c>
      <c r="BO161" s="35" t="str">
        <f t="shared" si="129"/>
        <v xml:space="preserve">book </v>
      </c>
      <c r="BP161" s="35" t="str">
        <f t="shared" si="130"/>
        <v xml:space="preserve">mail </v>
      </c>
      <c r="BQ161" s="35" t="str">
        <f t="shared" si="131"/>
        <v xml:space="preserve">Microsoft </v>
      </c>
      <c r="BR161" s="35" t="str">
        <f t="shared" si="132"/>
        <v xml:space="preserve">spam </v>
      </c>
      <c r="BS161" s="35" t="str">
        <f t="shared" si="133"/>
        <v/>
      </c>
      <c r="BT161" s="35" t="str">
        <f t="shared" si="134"/>
        <v/>
      </c>
      <c r="BU161" s="40" t="str">
        <f t="shared" si="135"/>
        <v/>
      </c>
    </row>
    <row r="162" spans="1:73" ht="20.100000000000001" customHeight="1" x14ac:dyDescent="0.2">
      <c r="A162" s="52">
        <v>45231</v>
      </c>
      <c r="B162" s="35" t="s">
        <v>14582</v>
      </c>
      <c r="C162" s="35" t="s">
        <v>112</v>
      </c>
      <c r="D162" s="35">
        <v>20240120</v>
      </c>
      <c r="E162" s="35" t="s">
        <v>14583</v>
      </c>
      <c r="F162" s="35" t="str">
        <f t="shared" si="68"/>
        <v/>
      </c>
      <c r="G162" s="35" t="str">
        <f t="shared" si="69"/>
        <v>Myriam GRIS,Catherine Guérois</v>
      </c>
      <c r="H162" s="35" t="str">
        <f t="shared" si="70"/>
        <v/>
      </c>
      <c r="I162" s="35" t="str">
        <f t="shared" si="71"/>
        <v>GRIS, Myriam</v>
      </c>
      <c r="J162" s="35" t="str">
        <f t="shared" si="72"/>
        <v>Guérois, Catherine</v>
      </c>
      <c r="K162" s="35" t="str">
        <f t="shared" si="73"/>
        <v/>
      </c>
      <c r="L162" s="35" t="str">
        <f t="shared" si="74"/>
        <v/>
      </c>
      <c r="M162" s="35" t="str">
        <f t="shared" si="75"/>
        <v/>
      </c>
      <c r="N162" s="5" t="str">
        <f t="shared" si="76"/>
        <v>Edition du 1 June 2010</v>
      </c>
      <c r="O162" s="5" t="str">
        <f t="shared" si="77"/>
        <v>450 pages</v>
      </c>
      <c r="P162" s="35" t="str">
        <f t="shared" si="78"/>
        <v>Editions ENI</v>
      </c>
      <c r="Q162" s="6" t="str">
        <f t="shared" si="79"/>
        <v>fre</v>
      </c>
      <c r="R162" s="35" t="str">
        <f t="shared" si="80"/>
        <v>fre</v>
      </c>
      <c r="S162" s="35" t="str">
        <f t="shared" si="81"/>
        <v>fre</v>
      </c>
      <c r="T162" s="35" t="str">
        <f t="shared" si="82"/>
        <v>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v>
      </c>
      <c r="U162" s="35">
        <f t="shared" si="83"/>
        <v>9782746055995</v>
      </c>
      <c r="V162" s="35" t="str">
        <f t="shared" si="84"/>
        <v>Version Numérique</v>
      </c>
      <c r="W162" s="35">
        <f t="shared" si="85"/>
        <v>9782746054950</v>
      </c>
      <c r="X162" s="35" t="str">
        <f t="shared" si="86"/>
        <v>Version Imprimée</v>
      </c>
      <c r="Y162" s="35" t="str">
        <f t="shared" si="87"/>
        <v>St-Herblain</v>
      </c>
      <c r="Z162" s="35" t="str">
        <f t="shared" si="88"/>
        <v>Editions ENI</v>
      </c>
      <c r="AA162" s="35">
        <f t="shared" si="89"/>
        <v>2010</v>
      </c>
      <c r="AB162" s="35" t="str">
        <f t="shared" si="90"/>
        <v>Bibliothèque Numérique ENI (Service en ligne)</v>
      </c>
      <c r="AC162" s="35" t="str">
        <f t="shared" si="91"/>
        <v>RÉFÉRENCE BUREAUTIQUE</v>
      </c>
      <c r="AD162" s="35" t="str">
        <f t="shared" si="92"/>
        <v>texte</v>
      </c>
      <c r="AE162" s="35" t="str">
        <f t="shared" si="93"/>
        <v>txt</v>
      </c>
      <c r="AF162" s="35" t="str">
        <f t="shared" si="94"/>
        <v>rdacontent/fre</v>
      </c>
      <c r="AG162" s="35" t="str">
        <f t="shared" si="95"/>
        <v>informatique</v>
      </c>
      <c r="AH162" s="35" t="str">
        <f t="shared" si="96"/>
        <v>c</v>
      </c>
      <c r="AI162" s="35" t="str">
        <f t="shared" si="97"/>
        <v>rdamedia/fre</v>
      </c>
      <c r="AJ162" s="35" t="str">
        <f t="shared" si="98"/>
        <v>ressource en ligne</v>
      </c>
      <c r="AK162" s="35" t="str">
        <f t="shared" si="99"/>
        <v>cr</v>
      </c>
      <c r="AL162" s="35" t="str">
        <f t="shared" si="100"/>
        <v>rdacarrier/fre</v>
      </c>
      <c r="AM162" s="35" t="str">
        <f t="shared" si="101"/>
        <v>m\\\\\o\\d\\\\\\\\</v>
      </c>
      <c r="AN162" s="35" t="str">
        <f t="shared" si="102"/>
        <v>cr\cn\\\\uuaua</v>
      </c>
      <c r="AO162" s="35" t="str">
        <f t="shared" si="103"/>
        <v>Accès restreint aux membres</v>
      </c>
      <c r="AP162" s="35" t="str">
        <f t="shared" si="104"/>
        <v>Source de la note de description : Version imprimée</v>
      </c>
      <c r="AQ162" s="35" t="str">
        <f t="shared" si="105"/>
        <v/>
      </c>
      <c r="AR162" s="35" t="str">
        <f t="shared" si="106"/>
        <v>%SITE_CLIENT%/?library_guid=4E5539F3-D3E6-4996-B625-9E701A2D59A7</v>
      </c>
      <c r="AS162" s="35" t="str">
        <f t="shared" si="107"/>
        <v>Accès au travers du portail ENI</v>
      </c>
      <c r="AT162" s="35" t="str">
        <f t="shared" si="108"/>
        <v xml:space="preserve">  Office 2010 </v>
      </c>
      <c r="AU162" s="35" t="str">
        <f t="shared" si="109"/>
        <v xml:space="preserve"> album photos </v>
      </c>
      <c r="AV162" s="35" t="str">
        <f t="shared" si="110"/>
        <v xml:space="preserve"> application </v>
      </c>
      <c r="AW162" s="35" t="str">
        <f t="shared" si="111"/>
        <v xml:space="preserve"> bonnes pratiques</v>
      </c>
      <c r="AX162" s="35" t="str">
        <f t="shared" si="112"/>
        <v xml:space="preserve"> diagramme </v>
      </c>
      <c r="AY162" s="35" t="str">
        <f t="shared" si="113"/>
        <v xml:space="preserve"> diaporama </v>
      </c>
      <c r="AZ162" s="35" t="str">
        <f t="shared" si="114"/>
        <v xml:space="preserve"> diapositive </v>
      </c>
      <c r="BA162" s="35" t="str">
        <f t="shared" si="115"/>
        <v xml:space="preserve"> e</v>
      </c>
      <c r="BB162" s="35" t="str">
        <f t="shared" si="116"/>
        <v xml:space="preserve"> ebook </v>
      </c>
      <c r="BC162" s="35" t="str">
        <f t="shared" si="117"/>
        <v xml:space="preserve"> livre électronique </v>
      </c>
      <c r="BD162" s="35" t="str">
        <f t="shared" si="118"/>
        <v xml:space="preserve"> livre numérique </v>
      </c>
      <c r="BE162" s="35" t="str">
        <f t="shared" si="119"/>
        <v xml:space="preserve"> livres électroniques </v>
      </c>
      <c r="BF162" s="35" t="str">
        <f t="shared" si="120"/>
        <v xml:space="preserve"> livres numériques </v>
      </c>
      <c r="BG162" s="35" t="str">
        <f t="shared" si="121"/>
        <v xml:space="preserve"> Office 10 </v>
      </c>
      <c r="BH162" s="35" t="str">
        <f t="shared" si="122"/>
        <v xml:space="preserve"> organigramme </v>
      </c>
      <c r="BI162" s="35" t="str">
        <f t="shared" si="123"/>
        <v xml:space="preserve"> Powerpoint 10 </v>
      </c>
      <c r="BJ162" s="35" t="str">
        <f t="shared" si="124"/>
        <v xml:space="preserve"> PowerPoint2010 </v>
      </c>
      <c r="BK162" s="35" t="str">
        <f t="shared" si="125"/>
        <v xml:space="preserve"> Powerpoint2010 </v>
      </c>
      <c r="BL162" s="35" t="str">
        <f t="shared" si="126"/>
        <v xml:space="preserve"> PP </v>
      </c>
      <c r="BM162" s="35" t="str">
        <f t="shared" si="127"/>
        <v xml:space="preserve"> PréAO </v>
      </c>
      <c r="BN162" s="35" t="str">
        <f t="shared" si="128"/>
        <v xml:space="preserve">book </v>
      </c>
      <c r="BO162" s="35" t="str">
        <f t="shared" si="129"/>
        <v xml:space="preserve">Microsoft </v>
      </c>
      <c r="BP162" s="35" t="str">
        <f t="shared" si="130"/>
        <v/>
      </c>
      <c r="BQ162" s="35" t="str">
        <f t="shared" si="131"/>
        <v/>
      </c>
      <c r="BR162" s="35" t="str">
        <f t="shared" si="132"/>
        <v/>
      </c>
      <c r="BS162" s="35" t="str">
        <f t="shared" si="133"/>
        <v/>
      </c>
      <c r="BT162" s="35" t="str">
        <f t="shared" si="134"/>
        <v/>
      </c>
      <c r="BU162" s="40" t="str">
        <f t="shared" si="135"/>
        <v/>
      </c>
    </row>
    <row r="163" spans="1:73" ht="20.100000000000001" customHeight="1" x14ac:dyDescent="0.2">
      <c r="A163" s="52">
        <v>45231</v>
      </c>
      <c r="B163" s="35" t="s">
        <v>14584</v>
      </c>
      <c r="C163" s="35" t="s">
        <v>112</v>
      </c>
      <c r="D163" s="35">
        <v>20240120</v>
      </c>
      <c r="E163" s="35" t="s">
        <v>14585</v>
      </c>
      <c r="F163" s="35" t="str">
        <f t="shared" si="68"/>
        <v/>
      </c>
      <c r="G163" s="35" t="str">
        <f t="shared" si="69"/>
        <v>Béatrice Daburon</v>
      </c>
      <c r="H163" s="35" t="str">
        <f t="shared" si="70"/>
        <v/>
      </c>
      <c r="I163" s="35" t="str">
        <f t="shared" si="71"/>
        <v>Daburon, Béatrice</v>
      </c>
      <c r="J163" s="35" t="str">
        <f t="shared" si="72"/>
        <v/>
      </c>
      <c r="K163" s="35" t="str">
        <f t="shared" si="73"/>
        <v/>
      </c>
      <c r="L163" s="35" t="str">
        <f t="shared" si="74"/>
        <v/>
      </c>
      <c r="M163" s="35" t="str">
        <f t="shared" si="75"/>
        <v/>
      </c>
      <c r="N163" s="5" t="str">
        <f t="shared" si="76"/>
        <v>Edition du 1 May 2011</v>
      </c>
      <c r="O163" s="5" t="str">
        <f t="shared" si="77"/>
        <v>387 pages</v>
      </c>
      <c r="P163" s="35" t="str">
        <f t="shared" si="78"/>
        <v>Editions ENI</v>
      </c>
      <c r="Q163" s="6" t="str">
        <f t="shared" si="79"/>
        <v>fre</v>
      </c>
      <c r="R163" s="35" t="str">
        <f t="shared" si="80"/>
        <v>fre</v>
      </c>
      <c r="S163" s="35" t="str">
        <f t="shared" si="81"/>
        <v>fre</v>
      </c>
      <c r="T163" s="35" t="str">
        <f t="shared" si="82"/>
        <v>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v>
      </c>
      <c r="U163" s="35">
        <f t="shared" si="83"/>
        <v>9782746066168</v>
      </c>
      <c r="V163" s="35" t="str">
        <f t="shared" si="84"/>
        <v>Version Numérique</v>
      </c>
      <c r="W163" s="35">
        <f t="shared" si="85"/>
        <v>9782746064492</v>
      </c>
      <c r="X163" s="35" t="str">
        <f t="shared" si="86"/>
        <v>Version Imprimée</v>
      </c>
      <c r="Y163" s="35" t="str">
        <f t="shared" si="87"/>
        <v>St-Herblain</v>
      </c>
      <c r="Z163" s="35" t="str">
        <f t="shared" si="88"/>
        <v>Editions ENI</v>
      </c>
      <c r="AA163" s="35">
        <f t="shared" si="89"/>
        <v>2011</v>
      </c>
      <c r="AB163" s="35" t="str">
        <f t="shared" si="90"/>
        <v>Bibliothèque Numérique ENI (Service en ligne)</v>
      </c>
      <c r="AC163" s="35" t="str">
        <f t="shared" si="91"/>
        <v>RÉFÉRENCE BUREAUTIQUE</v>
      </c>
      <c r="AD163" s="35" t="str">
        <f t="shared" si="92"/>
        <v>texte</v>
      </c>
      <c r="AE163" s="35" t="str">
        <f t="shared" si="93"/>
        <v>txt</v>
      </c>
      <c r="AF163" s="35" t="str">
        <f t="shared" si="94"/>
        <v>rdacontent/fre</v>
      </c>
      <c r="AG163" s="35" t="str">
        <f t="shared" si="95"/>
        <v>informatique</v>
      </c>
      <c r="AH163" s="35" t="str">
        <f t="shared" si="96"/>
        <v>c</v>
      </c>
      <c r="AI163" s="35" t="str">
        <f t="shared" si="97"/>
        <v>rdamedia/fre</v>
      </c>
      <c r="AJ163" s="35" t="str">
        <f t="shared" si="98"/>
        <v>ressource en ligne</v>
      </c>
      <c r="AK163" s="35" t="str">
        <f t="shared" si="99"/>
        <v>cr</v>
      </c>
      <c r="AL163" s="35" t="str">
        <f t="shared" si="100"/>
        <v>rdacarrier/fre</v>
      </c>
      <c r="AM163" s="35" t="str">
        <f t="shared" si="101"/>
        <v>m\\\\\o\\d\\\\\\\\</v>
      </c>
      <c r="AN163" s="35" t="str">
        <f t="shared" si="102"/>
        <v>cr\cn\\\\uuaua</v>
      </c>
      <c r="AO163" s="35" t="str">
        <f t="shared" si="103"/>
        <v>Accès restreint aux membres</v>
      </c>
      <c r="AP163" s="35" t="str">
        <f t="shared" si="104"/>
        <v>Source de la note de description : Version imprimée</v>
      </c>
      <c r="AQ163" s="35" t="str">
        <f t="shared" si="105"/>
        <v/>
      </c>
      <c r="AR163" s="35" t="str">
        <f t="shared" si="106"/>
        <v>%SITE_CLIENT%/?library_guid=E34F30DB-8EC8-47BA-8B74-32DDBC79A5DE</v>
      </c>
      <c r="AS163" s="35" t="str">
        <f t="shared" si="107"/>
        <v>Accès au travers du portail ENI</v>
      </c>
      <c r="AT163" s="35" t="str">
        <f t="shared" si="108"/>
        <v xml:space="preserve"> cash</v>
      </c>
      <c r="AU163" s="35" t="str">
        <f t="shared" si="109"/>
        <v xml:space="preserve"> diagramme de Gantt </v>
      </c>
      <c r="AV163" s="35" t="str">
        <f t="shared" si="110"/>
        <v xml:space="preserve"> e</v>
      </c>
      <c r="AW163" s="35" t="str">
        <f t="shared" si="111"/>
        <v xml:space="preserve"> ebook </v>
      </c>
      <c r="AX163" s="35" t="str">
        <f t="shared" si="112"/>
        <v xml:space="preserve"> Gestion de projet </v>
      </c>
      <c r="AY163" s="35" t="str">
        <f t="shared" si="113"/>
        <v xml:space="preserve"> livre électronique </v>
      </c>
      <c r="AZ163" s="35" t="str">
        <f t="shared" si="114"/>
        <v xml:space="preserve"> livre numérique </v>
      </c>
      <c r="BA163" s="35" t="str">
        <f t="shared" si="115"/>
        <v xml:space="preserve"> livres électroniques </v>
      </c>
      <c r="BB163" s="35" t="str">
        <f t="shared" si="116"/>
        <v xml:space="preserve"> livres numériques </v>
      </c>
      <c r="BC163" s="35" t="str">
        <f t="shared" si="117"/>
        <v xml:space="preserve"> LNRB10PRO</v>
      </c>
      <c r="BD163" s="35" t="str">
        <f t="shared" si="118"/>
        <v xml:space="preserve"> msproject </v>
      </c>
      <c r="BE163" s="35" t="str">
        <f t="shared" si="119"/>
        <v xml:space="preserve"> Pert </v>
      </c>
      <c r="BF163" s="35" t="str">
        <f t="shared" si="120"/>
        <v xml:space="preserve"> planification </v>
      </c>
      <c r="BG163" s="35" t="str">
        <f t="shared" si="121"/>
        <v xml:space="preserve">book </v>
      </c>
      <c r="BH163" s="35" t="str">
        <f t="shared" si="122"/>
        <v xml:space="preserve">flow </v>
      </c>
      <c r="BI163" s="35" t="str">
        <f t="shared" si="123"/>
        <v xml:space="preserve">Microsoft </v>
      </c>
      <c r="BJ163" s="35" t="str">
        <f t="shared" si="124"/>
        <v/>
      </c>
      <c r="BK163" s="35" t="str">
        <f t="shared" si="125"/>
        <v/>
      </c>
      <c r="BL163" s="35" t="str">
        <f t="shared" si="126"/>
        <v/>
      </c>
      <c r="BM163" s="35" t="str">
        <f t="shared" si="127"/>
        <v/>
      </c>
      <c r="BN163" s="35" t="str">
        <f t="shared" si="128"/>
        <v/>
      </c>
      <c r="BO163" s="35" t="str">
        <f t="shared" si="129"/>
        <v/>
      </c>
      <c r="BP163" s="35" t="str">
        <f t="shared" si="130"/>
        <v/>
      </c>
      <c r="BQ163" s="35" t="str">
        <f t="shared" si="131"/>
        <v/>
      </c>
      <c r="BR163" s="35" t="str">
        <f t="shared" si="132"/>
        <v/>
      </c>
      <c r="BS163" s="35" t="str">
        <f t="shared" si="133"/>
        <v/>
      </c>
      <c r="BT163" s="35" t="str">
        <f t="shared" si="134"/>
        <v/>
      </c>
      <c r="BU163" s="40" t="str">
        <f t="shared" si="135"/>
        <v/>
      </c>
    </row>
    <row r="164" spans="1:73" ht="20.100000000000001" customHeight="1" x14ac:dyDescent="0.2">
      <c r="A164" s="52">
        <v>45231</v>
      </c>
      <c r="B164" s="35" t="s">
        <v>14586</v>
      </c>
      <c r="C164" s="35" t="s">
        <v>112</v>
      </c>
      <c r="D164" s="35">
        <v>20240120</v>
      </c>
      <c r="E164" s="35" t="s">
        <v>14587</v>
      </c>
      <c r="F164" s="35" t="str">
        <f t="shared" si="68"/>
        <v/>
      </c>
      <c r="G164" s="35" t="str">
        <f t="shared" si="69"/>
        <v>Corinne Hervé</v>
      </c>
      <c r="H164" s="35" t="str">
        <f t="shared" si="70"/>
        <v/>
      </c>
      <c r="I164" s="35" t="str">
        <f t="shared" si="71"/>
        <v>Hervé, Corinne</v>
      </c>
      <c r="J164" s="35" t="str">
        <f t="shared" si="72"/>
        <v/>
      </c>
      <c r="K164" s="35" t="str">
        <f t="shared" si="73"/>
        <v/>
      </c>
      <c r="L164" s="35" t="str">
        <f t="shared" si="74"/>
        <v/>
      </c>
      <c r="M164" s="35" t="str">
        <f t="shared" si="75"/>
        <v/>
      </c>
      <c r="N164" s="5" t="str">
        <f t="shared" si="76"/>
        <v>Edition du 1 October 2011</v>
      </c>
      <c r="O164" s="5" t="str">
        <f t="shared" si="77"/>
        <v>340 pages</v>
      </c>
      <c r="P164" s="35" t="str">
        <f t="shared" si="78"/>
        <v>Editions ENI</v>
      </c>
      <c r="Q164" s="6" t="str">
        <f t="shared" si="79"/>
        <v>fre</v>
      </c>
      <c r="R164" s="35" t="str">
        <f t="shared" si="80"/>
        <v>fre</v>
      </c>
      <c r="S164" s="35" t="str">
        <f t="shared" si="81"/>
        <v>fre</v>
      </c>
      <c r="T164" s="35" t="str">
        <f t="shared" si="82"/>
        <v>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
      <c r="U164" s="35">
        <f t="shared" si="83"/>
        <v>9782746070431</v>
      </c>
      <c r="V164" s="35" t="str">
        <f t="shared" si="84"/>
        <v>Version Numérique</v>
      </c>
      <c r="W164" s="35">
        <f t="shared" si="85"/>
        <v>9782746068230</v>
      </c>
      <c r="X164" s="35" t="str">
        <f t="shared" si="86"/>
        <v>Version Imprimée</v>
      </c>
      <c r="Y164" s="35" t="str">
        <f t="shared" si="87"/>
        <v>St-Herblain</v>
      </c>
      <c r="Z164" s="35" t="str">
        <f t="shared" si="88"/>
        <v>Editions ENI</v>
      </c>
      <c r="AA164" s="35">
        <f t="shared" si="89"/>
        <v>2011</v>
      </c>
      <c r="AB164" s="35" t="str">
        <f t="shared" si="90"/>
        <v>Bibliothèque Numérique ENI (Service en ligne)</v>
      </c>
      <c r="AC164" s="35" t="str">
        <f t="shared" si="91"/>
        <v>RÉFÉRENCE BUREAUTIQUE</v>
      </c>
      <c r="AD164" s="35" t="str">
        <f t="shared" si="92"/>
        <v>texte</v>
      </c>
      <c r="AE164" s="35" t="str">
        <f t="shared" si="93"/>
        <v>txt</v>
      </c>
      <c r="AF164" s="35" t="str">
        <f t="shared" si="94"/>
        <v>rdacontent/fre</v>
      </c>
      <c r="AG164" s="35" t="str">
        <f t="shared" si="95"/>
        <v>informatique</v>
      </c>
      <c r="AH164" s="35" t="str">
        <f t="shared" si="96"/>
        <v>c</v>
      </c>
      <c r="AI164" s="35" t="str">
        <f t="shared" si="97"/>
        <v>rdamedia/fre</v>
      </c>
      <c r="AJ164" s="35" t="str">
        <f t="shared" si="98"/>
        <v>ressource en ligne</v>
      </c>
      <c r="AK164" s="35" t="str">
        <f t="shared" si="99"/>
        <v>cr</v>
      </c>
      <c r="AL164" s="35" t="str">
        <f t="shared" si="100"/>
        <v>rdacarrier/fre</v>
      </c>
      <c r="AM164" s="35" t="str">
        <f t="shared" si="101"/>
        <v>m\\\\\o\\d\\\\\\\\</v>
      </c>
      <c r="AN164" s="35" t="str">
        <f t="shared" si="102"/>
        <v>cr\cn\\\\uuaua</v>
      </c>
      <c r="AO164" s="35" t="str">
        <f t="shared" si="103"/>
        <v>Accès restreint aux membres</v>
      </c>
      <c r="AP164" s="35" t="str">
        <f t="shared" si="104"/>
        <v>Source de la note de description : Version imprimée</v>
      </c>
      <c r="AQ164" s="35" t="str">
        <f t="shared" si="105"/>
        <v/>
      </c>
      <c r="AR164" s="35" t="str">
        <f t="shared" si="106"/>
        <v>%SITE_CLIENT%/?library_guid=F03C3B02-1976-4562-A154-FD5859F9DF38</v>
      </c>
      <c r="AS164" s="35" t="str">
        <f t="shared" si="107"/>
        <v>Accès au travers du portail ENI</v>
      </c>
      <c r="AT164" s="35" t="str">
        <f t="shared" si="108"/>
        <v xml:space="preserve"> composition </v>
      </c>
      <c r="AU164" s="35" t="str">
        <f t="shared" si="109"/>
        <v xml:space="preserve"> e</v>
      </c>
      <c r="AV164" s="35" t="str">
        <f t="shared" si="110"/>
        <v xml:space="preserve"> ebook </v>
      </c>
      <c r="AW164" s="35" t="str">
        <f t="shared" si="111"/>
        <v xml:space="preserve"> livre électronique </v>
      </c>
      <c r="AX164" s="35" t="str">
        <f t="shared" si="112"/>
        <v xml:space="preserve"> livre numérique </v>
      </c>
      <c r="AY164" s="35" t="str">
        <f t="shared" si="113"/>
        <v xml:space="preserve"> livres électroniques </v>
      </c>
      <c r="AZ164" s="35" t="str">
        <f t="shared" si="114"/>
        <v xml:space="preserve"> livres numériques </v>
      </c>
      <c r="BA164" s="35" t="str">
        <f t="shared" si="115"/>
        <v xml:space="preserve"> LNRB10PUB</v>
      </c>
      <c r="BB164" s="35" t="str">
        <f t="shared" si="116"/>
        <v xml:space="preserve"> mise en page </v>
      </c>
      <c r="BC164" s="35" t="str">
        <f t="shared" si="117"/>
        <v xml:space="preserve"> Office 10 </v>
      </c>
      <c r="BD164" s="35" t="str">
        <f t="shared" si="118"/>
        <v xml:space="preserve"> Office 2010 </v>
      </c>
      <c r="BE164" s="35" t="str">
        <f t="shared" si="119"/>
        <v xml:space="preserve"> PAO </v>
      </c>
      <c r="BF164" s="35" t="str">
        <f t="shared" si="120"/>
        <v xml:space="preserve"> Publisher10 </v>
      </c>
      <c r="BG164" s="35" t="str">
        <f t="shared" si="121"/>
        <v xml:space="preserve"> Publisher2010 </v>
      </c>
      <c r="BH164" s="35" t="str">
        <f t="shared" si="122"/>
        <v xml:space="preserve">book </v>
      </c>
      <c r="BI164" s="35" t="str">
        <f t="shared" si="123"/>
        <v xml:space="preserve">Microsoft </v>
      </c>
      <c r="BJ164" s="35" t="str">
        <f t="shared" si="124"/>
        <v/>
      </c>
      <c r="BK164" s="35" t="str">
        <f t="shared" si="125"/>
        <v/>
      </c>
      <c r="BL164" s="35" t="str">
        <f t="shared" si="126"/>
        <v/>
      </c>
      <c r="BM164" s="35" t="str">
        <f t="shared" si="127"/>
        <v/>
      </c>
      <c r="BN164" s="35" t="str">
        <f t="shared" si="128"/>
        <v/>
      </c>
      <c r="BO164" s="35" t="str">
        <f t="shared" si="129"/>
        <v/>
      </c>
      <c r="BP164" s="35" t="str">
        <f t="shared" si="130"/>
        <v/>
      </c>
      <c r="BQ164" s="35" t="str">
        <f t="shared" si="131"/>
        <v/>
      </c>
      <c r="BR164" s="35" t="str">
        <f t="shared" si="132"/>
        <v/>
      </c>
      <c r="BS164" s="35" t="str">
        <f t="shared" si="133"/>
        <v/>
      </c>
      <c r="BT164" s="35" t="str">
        <f t="shared" si="134"/>
        <v/>
      </c>
      <c r="BU164" s="40" t="str">
        <f t="shared" si="135"/>
        <v/>
      </c>
    </row>
    <row r="165" spans="1:73" ht="20.100000000000001" customHeight="1" x14ac:dyDescent="0.2">
      <c r="A165" s="52">
        <v>45231</v>
      </c>
      <c r="B165" s="35" t="s">
        <v>14588</v>
      </c>
      <c r="C165" s="35" t="s">
        <v>112</v>
      </c>
      <c r="D165" s="35">
        <v>20240120</v>
      </c>
      <c r="E165" s="35" t="s">
        <v>14589</v>
      </c>
      <c r="F165" s="35" t="str">
        <f t="shared" si="68"/>
        <v>L'environnement de travail collaboratif</v>
      </c>
      <c r="G165" s="35" t="str">
        <f t="shared" si="69"/>
        <v>Myriam GRIS</v>
      </c>
      <c r="H165" s="35" t="str">
        <f t="shared" si="70"/>
        <v/>
      </c>
      <c r="I165" s="35" t="str">
        <f t="shared" si="71"/>
        <v>GRIS, Myriam</v>
      </c>
      <c r="J165" s="35" t="str">
        <f t="shared" si="72"/>
        <v/>
      </c>
      <c r="K165" s="35" t="str">
        <f t="shared" si="73"/>
        <v/>
      </c>
      <c r="L165" s="35" t="str">
        <f t="shared" si="74"/>
        <v/>
      </c>
      <c r="M165" s="35" t="str">
        <f t="shared" si="75"/>
        <v/>
      </c>
      <c r="N165" s="5" t="str">
        <f t="shared" si="76"/>
        <v>Edition du 1 September 2011</v>
      </c>
      <c r="O165" s="5" t="str">
        <f t="shared" si="77"/>
        <v>310 pages</v>
      </c>
      <c r="P165" s="35" t="str">
        <f t="shared" si="78"/>
        <v>Editions ENI</v>
      </c>
      <c r="Q165" s="6" t="str">
        <f t="shared" si="79"/>
        <v>fre</v>
      </c>
      <c r="R165" s="35" t="str">
        <f t="shared" si="80"/>
        <v>fre</v>
      </c>
      <c r="S165" s="35" t="str">
        <f t="shared" si="81"/>
        <v>fre</v>
      </c>
      <c r="T165" s="35" t="str">
        <f t="shared" si="82"/>
        <v>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
      <c r="U165" s="35">
        <f t="shared" si="83"/>
        <v>9782746069831</v>
      </c>
      <c r="V165" s="35" t="str">
        <f t="shared" si="84"/>
        <v>Version Numérique</v>
      </c>
      <c r="W165" s="35">
        <f t="shared" si="85"/>
        <v>9782746067721</v>
      </c>
      <c r="X165" s="35" t="str">
        <f t="shared" si="86"/>
        <v>Version Imprimée</v>
      </c>
      <c r="Y165" s="35" t="str">
        <f t="shared" si="87"/>
        <v>St-Herblain</v>
      </c>
      <c r="Z165" s="35" t="str">
        <f t="shared" si="88"/>
        <v>Editions ENI</v>
      </c>
      <c r="AA165" s="35">
        <f t="shared" si="89"/>
        <v>2011</v>
      </c>
      <c r="AB165" s="35" t="str">
        <f t="shared" si="90"/>
        <v>Bibliothèque Numérique ENI (Service en ligne)</v>
      </c>
      <c r="AC165" s="35" t="str">
        <f t="shared" si="91"/>
        <v>RÉFÉRENCE BUREAUTIQUE</v>
      </c>
      <c r="AD165" s="35" t="str">
        <f t="shared" si="92"/>
        <v>texte</v>
      </c>
      <c r="AE165" s="35" t="str">
        <f t="shared" si="93"/>
        <v>txt</v>
      </c>
      <c r="AF165" s="35" t="str">
        <f t="shared" si="94"/>
        <v>rdacontent/fre</v>
      </c>
      <c r="AG165" s="35" t="str">
        <f t="shared" si="95"/>
        <v>informatique</v>
      </c>
      <c r="AH165" s="35" t="str">
        <f t="shared" si="96"/>
        <v>c</v>
      </c>
      <c r="AI165" s="35" t="str">
        <f t="shared" si="97"/>
        <v>rdamedia/fre</v>
      </c>
      <c r="AJ165" s="35" t="str">
        <f t="shared" si="98"/>
        <v>ressource en ligne</v>
      </c>
      <c r="AK165" s="35" t="str">
        <f t="shared" si="99"/>
        <v>cr</v>
      </c>
      <c r="AL165" s="35" t="str">
        <f t="shared" si="100"/>
        <v>rdacarrier/fre</v>
      </c>
      <c r="AM165" s="35" t="str">
        <f t="shared" si="101"/>
        <v>m\\\\\o\\d\\\\\\\\</v>
      </c>
      <c r="AN165" s="35" t="str">
        <f t="shared" si="102"/>
        <v>cr\cn\\\\uuaua</v>
      </c>
      <c r="AO165" s="35" t="str">
        <f t="shared" si="103"/>
        <v>Accès restreint aux membres</v>
      </c>
      <c r="AP165" s="35" t="str">
        <f t="shared" si="104"/>
        <v>Source de la note de description : Version imprimée</v>
      </c>
      <c r="AQ165" s="35" t="str">
        <f t="shared" si="105"/>
        <v/>
      </c>
      <c r="AR165" s="35" t="str">
        <f t="shared" si="106"/>
        <v>%SITE_CLIENT%/?library_guid=60616F16-4FCD-4E0E-A7B7-39CE45B8D9A3</v>
      </c>
      <c r="AS165" s="35" t="str">
        <f t="shared" si="107"/>
        <v>Accès au travers du portail ENI</v>
      </c>
      <c r="AT165" s="35" t="str">
        <f t="shared" si="108"/>
        <v xml:space="preserve"> Bibliothèque de docs </v>
      </c>
      <c r="AU165" s="35" t="str">
        <f t="shared" si="109"/>
        <v xml:space="preserve"> Bibliothèque de documents </v>
      </c>
      <c r="AV165" s="35" t="str">
        <f t="shared" si="110"/>
        <v xml:space="preserve"> Blog </v>
      </c>
      <c r="AW165" s="35" t="str">
        <f t="shared" si="111"/>
        <v xml:space="preserve"> Espace de travail collaboratif </v>
      </c>
      <c r="AX165" s="35" t="str">
        <f t="shared" si="112"/>
        <v xml:space="preserve"> Flux de travail </v>
      </c>
      <c r="AY165" s="35" t="str">
        <f t="shared" si="113"/>
        <v xml:space="preserve"> GED </v>
      </c>
      <c r="AZ165" s="35" t="str">
        <f t="shared" si="114"/>
        <v xml:space="preserve"> LNRB10SHA</v>
      </c>
      <c r="BA165" s="35" t="str">
        <f t="shared" si="115"/>
        <v xml:space="preserve"> Wiki </v>
      </c>
      <c r="BB165" s="35" t="str">
        <f t="shared" si="116"/>
        <v xml:space="preserve"> WorkFlow </v>
      </c>
      <c r="BC165" s="35" t="str">
        <f t="shared" si="117"/>
        <v xml:space="preserve">WebPart </v>
      </c>
      <c r="BD165" s="35" t="str">
        <f t="shared" si="118"/>
        <v/>
      </c>
      <c r="BE165" s="35" t="str">
        <f t="shared" si="119"/>
        <v/>
      </c>
      <c r="BF165" s="35" t="str">
        <f t="shared" si="120"/>
        <v/>
      </c>
      <c r="BG165" s="35" t="str">
        <f t="shared" si="121"/>
        <v/>
      </c>
      <c r="BH165" s="35" t="str">
        <f t="shared" si="122"/>
        <v/>
      </c>
      <c r="BI165" s="35" t="str">
        <f t="shared" si="123"/>
        <v/>
      </c>
      <c r="BJ165" s="35" t="str">
        <f t="shared" si="124"/>
        <v/>
      </c>
      <c r="BK165" s="35" t="str">
        <f t="shared" si="125"/>
        <v/>
      </c>
      <c r="BL165" s="35" t="str">
        <f t="shared" si="126"/>
        <v/>
      </c>
      <c r="BM165" s="35" t="str">
        <f t="shared" si="127"/>
        <v/>
      </c>
      <c r="BN165" s="35" t="str">
        <f t="shared" si="128"/>
        <v/>
      </c>
      <c r="BO165" s="35" t="str">
        <f t="shared" si="129"/>
        <v/>
      </c>
      <c r="BP165" s="35" t="str">
        <f t="shared" si="130"/>
        <v/>
      </c>
      <c r="BQ165" s="35" t="str">
        <f t="shared" si="131"/>
        <v/>
      </c>
      <c r="BR165" s="35" t="str">
        <f t="shared" si="132"/>
        <v/>
      </c>
      <c r="BS165" s="35" t="str">
        <f t="shared" si="133"/>
        <v/>
      </c>
      <c r="BT165" s="35" t="str">
        <f t="shared" si="134"/>
        <v/>
      </c>
      <c r="BU165" s="40" t="str">
        <f t="shared" si="135"/>
        <v/>
      </c>
    </row>
    <row r="166" spans="1:73" ht="20.100000000000001" customHeight="1" x14ac:dyDescent="0.2">
      <c r="A166" s="52">
        <v>45231</v>
      </c>
      <c r="B166" s="35" t="s">
        <v>14590</v>
      </c>
      <c r="C166" s="35" t="s">
        <v>112</v>
      </c>
      <c r="D166" s="35">
        <v>20240120</v>
      </c>
      <c r="E166" s="35" t="s">
        <v>14591</v>
      </c>
      <c r="F166" s="35" t="str">
        <f t="shared" si="68"/>
        <v/>
      </c>
      <c r="G166" s="35" t="str">
        <f t="shared" si="69"/>
        <v>Eric Chautrand</v>
      </c>
      <c r="H166" s="35" t="str">
        <f t="shared" si="70"/>
        <v/>
      </c>
      <c r="I166" s="35" t="str">
        <f t="shared" si="71"/>
        <v>Chautrand, Eric</v>
      </c>
      <c r="J166" s="35" t="str">
        <f t="shared" si="72"/>
        <v/>
      </c>
      <c r="K166" s="35" t="str">
        <f t="shared" si="73"/>
        <v/>
      </c>
      <c r="L166" s="35" t="str">
        <f t="shared" si="74"/>
        <v/>
      </c>
      <c r="M166" s="35" t="str">
        <f t="shared" si="75"/>
        <v/>
      </c>
      <c r="N166" s="5" t="str">
        <f t="shared" si="76"/>
        <v>Edition du 1 December 2009</v>
      </c>
      <c r="O166" s="5" t="str">
        <f t="shared" si="77"/>
        <v>491 pages</v>
      </c>
      <c r="P166" s="35" t="str">
        <f t="shared" si="78"/>
        <v>Editions ENI</v>
      </c>
      <c r="Q166" s="6" t="str">
        <f t="shared" si="79"/>
        <v>fre</v>
      </c>
      <c r="R166" s="35" t="str">
        <f t="shared" si="80"/>
        <v>fre</v>
      </c>
      <c r="S166" s="35" t="str">
        <f t="shared" si="81"/>
        <v>fre</v>
      </c>
      <c r="T166" s="35" t="str">
        <f t="shared" si="82"/>
        <v>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v>
      </c>
      <c r="U166" s="35">
        <f t="shared" si="83"/>
        <v>9782746053540</v>
      </c>
      <c r="V166" s="35" t="str">
        <f t="shared" si="84"/>
        <v>Version Numérique</v>
      </c>
      <c r="W166" s="35">
        <f t="shared" si="85"/>
        <v>9782746052604</v>
      </c>
      <c r="X166" s="35" t="str">
        <f t="shared" si="86"/>
        <v>Version Imprimée</v>
      </c>
      <c r="Y166" s="35" t="str">
        <f t="shared" si="87"/>
        <v>St-Herblain</v>
      </c>
      <c r="Z166" s="35" t="str">
        <f t="shared" si="88"/>
        <v>Editions ENI</v>
      </c>
      <c r="AA166" s="35">
        <f t="shared" si="89"/>
        <v>2009</v>
      </c>
      <c r="AB166" s="35" t="str">
        <f t="shared" si="90"/>
        <v>Bibliothèque Numérique ENI (Service en ligne)</v>
      </c>
      <c r="AC166" s="35" t="str">
        <f t="shared" si="91"/>
        <v>RÉFÉRENCE BUREAUTIQUE</v>
      </c>
      <c r="AD166" s="35" t="str">
        <f t="shared" si="92"/>
        <v>texte</v>
      </c>
      <c r="AE166" s="35" t="str">
        <f t="shared" si="93"/>
        <v>txt</v>
      </c>
      <c r="AF166" s="35" t="str">
        <f t="shared" si="94"/>
        <v>rdacontent/fre</v>
      </c>
      <c r="AG166" s="35" t="str">
        <f t="shared" si="95"/>
        <v>informatique</v>
      </c>
      <c r="AH166" s="35" t="str">
        <f t="shared" si="96"/>
        <v>c</v>
      </c>
      <c r="AI166" s="35" t="str">
        <f t="shared" si="97"/>
        <v>rdamedia/fre</v>
      </c>
      <c r="AJ166" s="35" t="str">
        <f t="shared" si="98"/>
        <v>ressource en ligne</v>
      </c>
      <c r="AK166" s="35" t="str">
        <f t="shared" si="99"/>
        <v>cr</v>
      </c>
      <c r="AL166" s="35" t="str">
        <f t="shared" si="100"/>
        <v>rdacarrier/fre</v>
      </c>
      <c r="AM166" s="35" t="str">
        <f t="shared" si="101"/>
        <v>m\\\\\o\\d\\\\\\\\</v>
      </c>
      <c r="AN166" s="35" t="str">
        <f t="shared" si="102"/>
        <v>cr\cn\\\\uuaua</v>
      </c>
      <c r="AO166" s="35" t="str">
        <f t="shared" si="103"/>
        <v>Accès restreint aux membres</v>
      </c>
      <c r="AP166" s="35" t="str">
        <f t="shared" si="104"/>
        <v>Source de la note de description : Version imprimée</v>
      </c>
      <c r="AQ166" s="35" t="str">
        <f t="shared" si="105"/>
        <v/>
      </c>
      <c r="AR166" s="35" t="str">
        <f t="shared" si="106"/>
        <v>%SITE_CLIENT%/?library_guid=6911AA3A-866F-46BD-99CE-230075142EA7</v>
      </c>
      <c r="AS166" s="35" t="str">
        <f t="shared" si="107"/>
        <v>Accès au travers du portail ENI</v>
      </c>
      <c r="AT166" s="35" t="str">
        <f t="shared" si="108"/>
        <v xml:space="preserve"> Assistant Boot Camp </v>
      </c>
      <c r="AU166" s="35" t="str">
        <f t="shared" si="109"/>
        <v xml:space="preserve"> Dashboard  </v>
      </c>
      <c r="AV166" s="35" t="str">
        <f t="shared" si="110"/>
        <v xml:space="preserve"> Dock </v>
      </c>
      <c r="AW166" s="35" t="str">
        <f t="shared" si="111"/>
        <v xml:space="preserve"> e</v>
      </c>
      <c r="AX166" s="35" t="str">
        <f t="shared" si="112"/>
        <v xml:space="preserve"> Finder </v>
      </c>
      <c r="AY166" s="35" t="str">
        <f t="shared" si="113"/>
        <v xml:space="preserve"> iChat  </v>
      </c>
      <c r="AZ166" s="35" t="str">
        <f t="shared" si="114"/>
        <v xml:space="preserve"> livre numérique </v>
      </c>
      <c r="BA166" s="35" t="str">
        <f t="shared" si="115"/>
        <v xml:space="preserve"> livres numériques </v>
      </c>
      <c r="BB166" s="35" t="str">
        <f t="shared" si="116"/>
        <v xml:space="preserve"> LNRB10SLMAC</v>
      </c>
      <c r="BC166" s="35" t="str">
        <f t="shared" si="117"/>
        <v xml:space="preserve"> Mail  </v>
      </c>
      <c r="BD166" s="35" t="str">
        <f t="shared" si="118"/>
        <v xml:space="preserve"> Photo Booth </v>
      </c>
      <c r="BE166" s="35" t="str">
        <f t="shared" si="119"/>
        <v xml:space="preserve"> pomme </v>
      </c>
      <c r="BF166" s="35" t="str">
        <f t="shared" si="120"/>
        <v xml:space="preserve"> Safari  </v>
      </c>
      <c r="BG166" s="35" t="str">
        <f t="shared" si="121"/>
        <v xml:space="preserve"> Spotlight  </v>
      </c>
      <c r="BH166" s="35" t="str">
        <f t="shared" si="122"/>
        <v xml:space="preserve"> système d'exploitation </v>
      </c>
      <c r="BI166" s="35" t="str">
        <f t="shared" si="123"/>
        <v xml:space="preserve"> Time Machine </v>
      </c>
      <c r="BJ166" s="35" t="str">
        <f t="shared" si="124"/>
        <v xml:space="preserve"> Trousseau d’accès </v>
      </c>
      <c r="BK166" s="35" t="str">
        <f t="shared" si="125"/>
        <v xml:space="preserve">Apple </v>
      </c>
      <c r="BL166" s="35" t="str">
        <f t="shared" si="126"/>
        <v xml:space="preserve">book </v>
      </c>
      <c r="BM166" s="35" t="str">
        <f t="shared" si="127"/>
        <v/>
      </c>
      <c r="BN166" s="35" t="str">
        <f t="shared" si="128"/>
        <v/>
      </c>
      <c r="BO166" s="35" t="str">
        <f t="shared" si="129"/>
        <v/>
      </c>
      <c r="BP166" s="35" t="str">
        <f t="shared" si="130"/>
        <v/>
      </c>
      <c r="BQ166" s="35" t="str">
        <f t="shared" si="131"/>
        <v/>
      </c>
      <c r="BR166" s="35" t="str">
        <f t="shared" si="132"/>
        <v/>
      </c>
      <c r="BS166" s="35" t="str">
        <f t="shared" si="133"/>
        <v/>
      </c>
      <c r="BT166" s="35" t="str">
        <f t="shared" si="134"/>
        <v/>
      </c>
      <c r="BU166" s="40" t="str">
        <f t="shared" si="135"/>
        <v/>
      </c>
    </row>
    <row r="167" spans="1:73" ht="20.100000000000001" customHeight="1" x14ac:dyDescent="0.2">
      <c r="A167" s="52">
        <v>45231</v>
      </c>
      <c r="B167" s="35" t="s">
        <v>14592</v>
      </c>
      <c r="C167" s="35" t="s">
        <v>112</v>
      </c>
      <c r="D167" s="35">
        <v>20240120</v>
      </c>
      <c r="E167" s="35" t="s">
        <v>14593</v>
      </c>
      <c r="F167" s="35" t="str">
        <f t="shared" si="68"/>
        <v/>
      </c>
      <c r="G167" s="35" t="str">
        <f t="shared" si="69"/>
        <v>Myriam GRIS</v>
      </c>
      <c r="H167" s="35" t="str">
        <f t="shared" si="70"/>
        <v/>
      </c>
      <c r="I167" s="35" t="str">
        <f t="shared" si="71"/>
        <v>GRIS, Myriam</v>
      </c>
      <c r="J167" s="35" t="str">
        <f t="shared" si="72"/>
        <v/>
      </c>
      <c r="K167" s="35" t="str">
        <f t="shared" si="73"/>
        <v/>
      </c>
      <c r="L167" s="35" t="str">
        <f t="shared" si="74"/>
        <v/>
      </c>
      <c r="M167" s="35" t="str">
        <f t="shared" si="75"/>
        <v/>
      </c>
      <c r="N167" s="5" t="str">
        <f t="shared" si="76"/>
        <v>Edition du 1 February 2012</v>
      </c>
      <c r="O167" s="5" t="str">
        <f t="shared" si="77"/>
        <v>401 pages</v>
      </c>
      <c r="P167" s="35" t="str">
        <f t="shared" si="78"/>
        <v>Editions ENI</v>
      </c>
      <c r="Q167" s="6" t="str">
        <f t="shared" si="79"/>
        <v>fre</v>
      </c>
      <c r="R167" s="35" t="str">
        <f t="shared" si="80"/>
        <v>fre</v>
      </c>
      <c r="S167" s="35" t="str">
        <f t="shared" si="81"/>
        <v>fre</v>
      </c>
      <c r="T167" s="35" t="str">
        <f t="shared" si="82"/>
        <v>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v>
      </c>
      <c r="U167" s="35">
        <f t="shared" si="83"/>
        <v>9782746072886</v>
      </c>
      <c r="V167" s="35" t="str">
        <f t="shared" si="84"/>
        <v>Version Numérique</v>
      </c>
      <c r="W167" s="35">
        <f t="shared" si="85"/>
        <v>9782746071636</v>
      </c>
      <c r="X167" s="35" t="str">
        <f t="shared" si="86"/>
        <v>Version Imprimée</v>
      </c>
      <c r="Y167" s="35" t="str">
        <f t="shared" si="87"/>
        <v>St-Herblain</v>
      </c>
      <c r="Z167" s="35" t="str">
        <f t="shared" si="88"/>
        <v>Editions ENI</v>
      </c>
      <c r="AA167" s="35">
        <f t="shared" si="89"/>
        <v>2012</v>
      </c>
      <c r="AB167" s="35" t="str">
        <f t="shared" si="90"/>
        <v>Bibliothèque Numérique ENI (Service en ligne)</v>
      </c>
      <c r="AC167" s="35" t="str">
        <f t="shared" si="91"/>
        <v>RÉFÉRENCE BUREAUTIQUE</v>
      </c>
      <c r="AD167" s="35" t="str">
        <f t="shared" si="92"/>
        <v>texte</v>
      </c>
      <c r="AE167" s="35" t="str">
        <f t="shared" si="93"/>
        <v>txt</v>
      </c>
      <c r="AF167" s="35" t="str">
        <f t="shared" si="94"/>
        <v>rdacontent/fre</v>
      </c>
      <c r="AG167" s="35" t="str">
        <f t="shared" si="95"/>
        <v>informatique</v>
      </c>
      <c r="AH167" s="35" t="str">
        <f t="shared" si="96"/>
        <v>c</v>
      </c>
      <c r="AI167" s="35" t="str">
        <f t="shared" si="97"/>
        <v>rdamedia/fre</v>
      </c>
      <c r="AJ167" s="35" t="str">
        <f t="shared" si="98"/>
        <v>ressource en ligne</v>
      </c>
      <c r="AK167" s="35" t="str">
        <f t="shared" si="99"/>
        <v>cr</v>
      </c>
      <c r="AL167" s="35" t="str">
        <f t="shared" si="100"/>
        <v>rdacarrier/fre</v>
      </c>
      <c r="AM167" s="35" t="str">
        <f t="shared" si="101"/>
        <v>m\\\\\o\\d\\\\\\\\</v>
      </c>
      <c r="AN167" s="35" t="str">
        <f t="shared" si="102"/>
        <v>cr\cn\\\\uuaua</v>
      </c>
      <c r="AO167" s="35" t="str">
        <f t="shared" si="103"/>
        <v>Accès restreint aux membres</v>
      </c>
      <c r="AP167" s="35" t="str">
        <f t="shared" si="104"/>
        <v>Source de la note de description : Version imprimée</v>
      </c>
      <c r="AQ167" s="35" t="str">
        <f t="shared" si="105"/>
        <v/>
      </c>
      <c r="AR167" s="35" t="str">
        <f t="shared" si="106"/>
        <v>%SITE_CLIENT%/?library_guid=1372FF71-413F-4018-AEAA-74792B9805AD</v>
      </c>
      <c r="AS167" s="35" t="str">
        <f t="shared" si="107"/>
        <v>Accès au travers du portail ENI</v>
      </c>
      <c r="AT167" s="35" t="str">
        <f t="shared" si="108"/>
        <v xml:space="preserve"> diagramme </v>
      </c>
      <c r="AU167" s="35" t="str">
        <f t="shared" si="109"/>
        <v xml:space="preserve"> e</v>
      </c>
      <c r="AV167" s="35" t="str">
        <f t="shared" si="110"/>
        <v xml:space="preserve"> ebook </v>
      </c>
      <c r="AW167" s="35" t="str">
        <f t="shared" si="111"/>
        <v xml:space="preserve"> gabarit </v>
      </c>
      <c r="AX167" s="35" t="str">
        <f t="shared" si="112"/>
        <v xml:space="preserve"> livre électronique </v>
      </c>
      <c r="AY167" s="35" t="str">
        <f t="shared" si="113"/>
        <v xml:space="preserve"> livre numérique </v>
      </c>
      <c r="AZ167" s="35" t="str">
        <f t="shared" si="114"/>
        <v xml:space="preserve"> livres électroniques </v>
      </c>
      <c r="BA167" s="35" t="str">
        <f t="shared" si="115"/>
        <v xml:space="preserve"> livres numériques </v>
      </c>
      <c r="BB167" s="35" t="str">
        <f t="shared" si="116"/>
        <v xml:space="preserve"> LNRB10VIS</v>
      </c>
      <c r="BC167" s="35" t="str">
        <f t="shared" si="117"/>
        <v xml:space="preserve"> schéma </v>
      </c>
      <c r="BD167" s="35" t="str">
        <f t="shared" si="118"/>
        <v xml:space="preserve">book </v>
      </c>
      <c r="BE167" s="35" t="str">
        <f t="shared" si="119"/>
        <v xml:space="preserve">Microsoft </v>
      </c>
      <c r="BF167" s="35" t="str">
        <f t="shared" si="120"/>
        <v/>
      </c>
      <c r="BG167" s="35" t="str">
        <f t="shared" si="121"/>
        <v/>
      </c>
      <c r="BH167" s="35" t="str">
        <f t="shared" si="122"/>
        <v/>
      </c>
      <c r="BI167" s="35" t="str">
        <f t="shared" si="123"/>
        <v/>
      </c>
      <c r="BJ167" s="35" t="str">
        <f t="shared" si="124"/>
        <v/>
      </c>
      <c r="BK167" s="35" t="str">
        <f t="shared" si="125"/>
        <v/>
      </c>
      <c r="BL167" s="35" t="str">
        <f t="shared" si="126"/>
        <v/>
      </c>
      <c r="BM167" s="35" t="str">
        <f t="shared" si="127"/>
        <v/>
      </c>
      <c r="BN167" s="35" t="str">
        <f t="shared" si="128"/>
        <v/>
      </c>
      <c r="BO167" s="35" t="str">
        <f t="shared" si="129"/>
        <v/>
      </c>
      <c r="BP167" s="35" t="str">
        <f t="shared" si="130"/>
        <v/>
      </c>
      <c r="BQ167" s="35" t="str">
        <f t="shared" si="131"/>
        <v/>
      </c>
      <c r="BR167" s="35" t="str">
        <f t="shared" si="132"/>
        <v/>
      </c>
      <c r="BS167" s="35" t="str">
        <f t="shared" si="133"/>
        <v/>
      </c>
      <c r="BT167" s="35" t="str">
        <f t="shared" si="134"/>
        <v/>
      </c>
      <c r="BU167" s="40" t="str">
        <f t="shared" si="135"/>
        <v/>
      </c>
    </row>
    <row r="168" spans="1:73" ht="20.100000000000001" customHeight="1" x14ac:dyDescent="0.2">
      <c r="A168" s="52">
        <v>45231</v>
      </c>
      <c r="B168" s="35" t="s">
        <v>14594</v>
      </c>
      <c r="C168" s="35" t="s">
        <v>112</v>
      </c>
      <c r="D168" s="35">
        <v>20240120</v>
      </c>
      <c r="E168" s="35" t="s">
        <v>14595</v>
      </c>
      <c r="F168" s="35" t="str">
        <f t="shared" si="68"/>
        <v>Livre de référence</v>
      </c>
      <c r="G168" s="35" t="str">
        <f t="shared" si="69"/>
        <v/>
      </c>
      <c r="H168" s="35" t="str">
        <f t="shared" si="70"/>
        <v/>
      </c>
      <c r="I168" s="35" t="str">
        <f t="shared" si="71"/>
        <v/>
      </c>
      <c r="J168" s="35" t="str">
        <f t="shared" si="72"/>
        <v/>
      </c>
      <c r="K168" s="35" t="str">
        <f t="shared" si="73"/>
        <v/>
      </c>
      <c r="L168" s="35" t="str">
        <f t="shared" si="74"/>
        <v/>
      </c>
      <c r="M168" s="35" t="str">
        <f t="shared" si="75"/>
        <v/>
      </c>
      <c r="N168" s="5" t="str">
        <f t="shared" si="76"/>
        <v>Edition du 1 June 2010</v>
      </c>
      <c r="O168" s="5" t="str">
        <f t="shared" si="77"/>
        <v>512 pages</v>
      </c>
      <c r="P168" s="35" t="str">
        <f t="shared" si="78"/>
        <v>Editions ENI</v>
      </c>
      <c r="Q168" s="6" t="str">
        <f t="shared" si="79"/>
        <v>fre</v>
      </c>
      <c r="R168" s="35" t="str">
        <f t="shared" si="80"/>
        <v>fre</v>
      </c>
      <c r="S168" s="35" t="str">
        <f t="shared" si="81"/>
        <v>fre</v>
      </c>
      <c r="T168" s="35" t="str">
        <f t="shared" si="82"/>
        <v>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v>
      </c>
      <c r="U168" s="35">
        <f t="shared" si="83"/>
        <v>9782746055964</v>
      </c>
      <c r="V168" s="35" t="str">
        <f t="shared" si="84"/>
        <v>Version Numérique</v>
      </c>
      <c r="W168" s="35">
        <f t="shared" si="85"/>
        <v>9782746054929</v>
      </c>
      <c r="X168" s="35" t="str">
        <f t="shared" si="86"/>
        <v>Version Imprimée</v>
      </c>
      <c r="Y168" s="35" t="str">
        <f t="shared" si="87"/>
        <v>St-Herblain</v>
      </c>
      <c r="Z168" s="35" t="str">
        <f t="shared" si="88"/>
        <v>Editions ENI</v>
      </c>
      <c r="AA168" s="35">
        <f t="shared" si="89"/>
        <v>2010</v>
      </c>
      <c r="AB168" s="35" t="str">
        <f t="shared" si="90"/>
        <v>Bibliothèque Numérique ENI (Service en ligne)</v>
      </c>
      <c r="AC168" s="35" t="str">
        <f t="shared" si="91"/>
        <v>RÉFÉRENCE BUREAUTIQUE</v>
      </c>
      <c r="AD168" s="35" t="str">
        <f t="shared" si="92"/>
        <v>texte</v>
      </c>
      <c r="AE168" s="35" t="str">
        <f t="shared" si="93"/>
        <v>txt</v>
      </c>
      <c r="AF168" s="35" t="str">
        <f t="shared" si="94"/>
        <v>rdacontent/fre</v>
      </c>
      <c r="AG168" s="35" t="str">
        <f t="shared" si="95"/>
        <v>informatique</v>
      </c>
      <c r="AH168" s="35" t="str">
        <f t="shared" si="96"/>
        <v>c</v>
      </c>
      <c r="AI168" s="35" t="str">
        <f t="shared" si="97"/>
        <v>rdamedia/fre</v>
      </c>
      <c r="AJ168" s="35" t="str">
        <f t="shared" si="98"/>
        <v>ressource en ligne</v>
      </c>
      <c r="AK168" s="35" t="str">
        <f t="shared" si="99"/>
        <v>cr</v>
      </c>
      <c r="AL168" s="35" t="str">
        <f t="shared" si="100"/>
        <v>rdacarrier/fre</v>
      </c>
      <c r="AM168" s="35" t="str">
        <f t="shared" si="101"/>
        <v>m\\\\\o\\d\\\\\\\\</v>
      </c>
      <c r="AN168" s="35" t="str">
        <f t="shared" si="102"/>
        <v>cr\cn\\\\uuaua</v>
      </c>
      <c r="AO168" s="35" t="str">
        <f t="shared" si="103"/>
        <v>Accès restreint aux membres</v>
      </c>
      <c r="AP168" s="35" t="str">
        <f t="shared" si="104"/>
        <v>Source de la note de description : Version imprimée</v>
      </c>
      <c r="AQ168" s="35" t="str">
        <f t="shared" si="105"/>
        <v/>
      </c>
      <c r="AR168" s="35" t="str">
        <f t="shared" si="106"/>
        <v>%SITE_CLIENT%/?library_guid=B88FFB4C-A253-498E-BD7C-C3CF827732D4</v>
      </c>
      <c r="AS168" s="35" t="str">
        <f t="shared" si="107"/>
        <v>Accès au travers du portail ENI</v>
      </c>
      <c r="AT168" s="35" t="str">
        <f t="shared" si="108"/>
        <v xml:space="preserve"> bonnes pratiques </v>
      </c>
      <c r="AU168" s="35" t="str">
        <f t="shared" si="109"/>
        <v xml:space="preserve"> document maître </v>
      </c>
      <c r="AV168" s="35" t="str">
        <f t="shared" si="110"/>
        <v xml:space="preserve"> e</v>
      </c>
      <c r="AW168" s="35" t="str">
        <f t="shared" si="111"/>
        <v xml:space="preserve"> ebook </v>
      </c>
      <c r="AX168" s="35" t="str">
        <f t="shared" si="112"/>
        <v xml:space="preserve"> formulaire </v>
      </c>
      <c r="AY168" s="35" t="str">
        <f t="shared" si="113"/>
        <v xml:space="preserve"> livre électronique </v>
      </c>
      <c r="AZ168" s="35" t="str">
        <f t="shared" si="114"/>
        <v xml:space="preserve"> livre numérique </v>
      </c>
      <c r="BA168" s="35" t="str">
        <f t="shared" si="115"/>
        <v xml:space="preserve"> livres électroniques </v>
      </c>
      <c r="BB168" s="35" t="str">
        <f t="shared" si="116"/>
        <v xml:space="preserve"> livres numériques </v>
      </c>
      <c r="BC168" s="35" t="str">
        <f t="shared" si="117"/>
        <v xml:space="preserve"> LNRB10WOR</v>
      </c>
      <c r="BD168" s="35" t="str">
        <f t="shared" si="118"/>
        <v xml:space="preserve"> macro</v>
      </c>
      <c r="BE168" s="35" t="str">
        <f t="shared" si="119"/>
        <v xml:space="preserve"> mailing </v>
      </c>
      <c r="BF168" s="35" t="str">
        <f t="shared" si="120"/>
        <v xml:space="preserve"> Office 2010 </v>
      </c>
      <c r="BG168" s="35" t="str">
        <f t="shared" si="121"/>
        <v xml:space="preserve"> OpenType </v>
      </c>
      <c r="BH168" s="35" t="str">
        <f t="shared" si="122"/>
        <v xml:space="preserve"> page web </v>
      </c>
      <c r="BI168" s="35" t="str">
        <f t="shared" si="123"/>
        <v xml:space="preserve"> plan </v>
      </c>
      <c r="BJ168" s="35" t="str">
        <f t="shared" si="124"/>
        <v xml:space="preserve"> publipostage </v>
      </c>
      <c r="BK168" s="35" t="str">
        <f t="shared" si="125"/>
        <v xml:space="preserve"> suivi des modifications </v>
      </c>
      <c r="BL168" s="35" t="str">
        <f t="shared" si="126"/>
        <v xml:space="preserve"> table des matières </v>
      </c>
      <c r="BM168" s="35" t="str">
        <f t="shared" si="127"/>
        <v xml:space="preserve"> traitement de texte </v>
      </c>
      <c r="BN168" s="35" t="str">
        <f t="shared" si="128"/>
        <v xml:space="preserve"> word 10 </v>
      </c>
      <c r="BO168" s="35" t="str">
        <f t="shared" si="129"/>
        <v xml:space="preserve">book </v>
      </c>
      <c r="BP168" s="35" t="str">
        <f t="shared" si="130"/>
        <v xml:space="preserve">commandes </v>
      </c>
      <c r="BQ168" s="35" t="str">
        <f t="shared" si="131"/>
        <v xml:space="preserve">Microsoft </v>
      </c>
      <c r="BR168" s="35" t="str">
        <f t="shared" si="132"/>
        <v/>
      </c>
      <c r="BS168" s="35" t="str">
        <f t="shared" si="133"/>
        <v/>
      </c>
      <c r="BT168" s="35" t="str">
        <f t="shared" si="134"/>
        <v/>
      </c>
      <c r="BU168" s="40" t="str">
        <f t="shared" si="135"/>
        <v/>
      </c>
    </row>
    <row r="169" spans="1:73" ht="20.100000000000001" customHeight="1" x14ac:dyDescent="0.2">
      <c r="A169" s="52">
        <v>45231</v>
      </c>
      <c r="B169" s="35" t="s">
        <v>14596</v>
      </c>
      <c r="C169" s="35" t="s">
        <v>112</v>
      </c>
      <c r="D169" s="35">
        <v>20240120</v>
      </c>
      <c r="E169" s="35" t="s">
        <v>14597</v>
      </c>
      <c r="F169" s="35" t="str">
        <f t="shared" si="68"/>
        <v>Agréé par Ciel</v>
      </c>
      <c r="G169" s="35" t="str">
        <f t="shared" si="69"/>
        <v>Béatrice Daburon</v>
      </c>
      <c r="H169" s="35" t="str">
        <f t="shared" si="70"/>
        <v/>
      </c>
      <c r="I169" s="35" t="str">
        <f t="shared" si="71"/>
        <v>Daburon, Béatrice</v>
      </c>
      <c r="J169" s="35" t="str">
        <f t="shared" si="72"/>
        <v/>
      </c>
      <c r="K169" s="35" t="str">
        <f t="shared" si="73"/>
        <v/>
      </c>
      <c r="L169" s="35" t="str">
        <f t="shared" si="74"/>
        <v/>
      </c>
      <c r="M169" s="35" t="str">
        <f t="shared" si="75"/>
        <v/>
      </c>
      <c r="N169" s="5" t="str">
        <f t="shared" si="76"/>
        <v>Edition du 1 March 2011</v>
      </c>
      <c r="O169" s="5" t="str">
        <f t="shared" si="77"/>
        <v>444 pages</v>
      </c>
      <c r="P169" s="35" t="str">
        <f t="shared" si="78"/>
        <v>Editions ENI</v>
      </c>
      <c r="Q169" s="6" t="str">
        <f t="shared" si="79"/>
        <v>fre</v>
      </c>
      <c r="R169" s="35" t="str">
        <f t="shared" si="80"/>
        <v>fre</v>
      </c>
      <c r="S169" s="35" t="str">
        <f t="shared" si="81"/>
        <v>fre</v>
      </c>
      <c r="T169" s="35" t="str">
        <f t="shared" si="82"/>
        <v>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v>
      </c>
      <c r="U169" s="35">
        <f t="shared" si="83"/>
        <v>9782746064331</v>
      </c>
      <c r="V169" s="35" t="str">
        <f t="shared" si="84"/>
        <v>Version Numérique</v>
      </c>
      <c r="W169" s="35">
        <f t="shared" si="85"/>
        <v>9782746062115</v>
      </c>
      <c r="X169" s="35" t="str">
        <f t="shared" si="86"/>
        <v>Version Imprimée</v>
      </c>
      <c r="Y169" s="35" t="str">
        <f t="shared" si="87"/>
        <v>St-Herblain</v>
      </c>
      <c r="Z169" s="35" t="str">
        <f t="shared" si="88"/>
        <v>Editions ENI</v>
      </c>
      <c r="AA169" s="35">
        <f t="shared" si="89"/>
        <v>2011</v>
      </c>
      <c r="AB169" s="35" t="str">
        <f t="shared" si="90"/>
        <v>Bibliothèque Numérique ENI (Service en ligne)</v>
      </c>
      <c r="AC169" s="35" t="str">
        <f t="shared" si="91"/>
        <v>RÉFÉRENCE BUREAUTIQUE</v>
      </c>
      <c r="AD169" s="35" t="str">
        <f t="shared" si="92"/>
        <v>texte</v>
      </c>
      <c r="AE169" s="35" t="str">
        <f t="shared" si="93"/>
        <v>txt</v>
      </c>
      <c r="AF169" s="35" t="str">
        <f t="shared" si="94"/>
        <v>rdacontent/fre</v>
      </c>
      <c r="AG169" s="35" t="str">
        <f t="shared" si="95"/>
        <v>informatique</v>
      </c>
      <c r="AH169" s="35" t="str">
        <f t="shared" si="96"/>
        <v>c</v>
      </c>
      <c r="AI169" s="35" t="str">
        <f t="shared" si="97"/>
        <v>rdamedia/fre</v>
      </c>
      <c r="AJ169" s="35" t="str">
        <f t="shared" si="98"/>
        <v>ressource en ligne</v>
      </c>
      <c r="AK169" s="35" t="str">
        <f t="shared" si="99"/>
        <v>cr</v>
      </c>
      <c r="AL169" s="35" t="str">
        <f t="shared" si="100"/>
        <v>rdacarrier/fre</v>
      </c>
      <c r="AM169" s="35" t="str">
        <f t="shared" si="101"/>
        <v>m\\\\\o\\d\\\\\\\\</v>
      </c>
      <c r="AN169" s="35" t="str">
        <f t="shared" si="102"/>
        <v>cr\cn\\\\uuaua</v>
      </c>
      <c r="AO169" s="35" t="str">
        <f t="shared" si="103"/>
        <v>Accès restreint aux membres</v>
      </c>
      <c r="AP169" s="35" t="str">
        <f t="shared" si="104"/>
        <v>Source de la note de description : Version imprimée</v>
      </c>
      <c r="AQ169" s="35" t="str">
        <f t="shared" si="105"/>
        <v/>
      </c>
      <c r="AR169" s="35" t="str">
        <f t="shared" si="106"/>
        <v>%SITE_CLIENT%/?library_guid=8E09681E-D11E-433E-A60E-99D2F3420E2A</v>
      </c>
      <c r="AS169" s="35" t="str">
        <f t="shared" si="107"/>
        <v>Accès au travers du portail ENI</v>
      </c>
      <c r="AT169" s="35" t="str">
        <f t="shared" si="108"/>
        <v xml:space="preserve"> balance </v>
      </c>
      <c r="AU169" s="35" t="str">
        <f t="shared" si="109"/>
        <v xml:space="preserve"> bilan </v>
      </c>
      <c r="AV169" s="35" t="str">
        <f t="shared" si="110"/>
        <v xml:space="preserve"> ciel </v>
      </c>
      <c r="AW169" s="35" t="str">
        <f t="shared" si="111"/>
        <v xml:space="preserve"> Ciel 2011 </v>
      </c>
      <c r="AX169" s="35" t="str">
        <f t="shared" si="112"/>
        <v xml:space="preserve"> Ciel Compta version 17 </v>
      </c>
      <c r="AY169" s="35" t="str">
        <f t="shared" si="113"/>
        <v xml:space="preserve"> comptabilité </v>
      </c>
      <c r="AZ169" s="35" t="str">
        <f t="shared" si="114"/>
        <v xml:space="preserve"> e</v>
      </c>
      <c r="BA169" s="35" t="str">
        <f t="shared" si="115"/>
        <v xml:space="preserve"> gestion </v>
      </c>
      <c r="BB169" s="35" t="str">
        <f t="shared" si="116"/>
        <v xml:space="preserve"> grand livre </v>
      </c>
      <c r="BC169" s="35" t="str">
        <f t="shared" si="117"/>
        <v xml:space="preserve"> livre électronique </v>
      </c>
      <c r="BD169" s="35" t="str">
        <f t="shared" si="118"/>
        <v xml:space="preserve"> livre numérique </v>
      </c>
      <c r="BE169" s="35" t="str">
        <f t="shared" si="119"/>
        <v xml:space="preserve"> livres électroniques </v>
      </c>
      <c r="BF169" s="35" t="str">
        <f t="shared" si="120"/>
        <v xml:space="preserve"> livres numériques </v>
      </c>
      <c r="BG169" s="35" t="str">
        <f t="shared" si="121"/>
        <v xml:space="preserve"> LNRB11CIEC</v>
      </c>
      <c r="BH169" s="35" t="str">
        <f t="shared" si="122"/>
        <v xml:space="preserve"> Millésime </v>
      </c>
      <c r="BI169" s="35" t="str">
        <f t="shared" si="123"/>
        <v xml:space="preserve"> plan comptable </v>
      </c>
      <c r="BJ169" s="35" t="str">
        <f t="shared" si="124"/>
        <v xml:space="preserve">book </v>
      </c>
      <c r="BK169" s="35" t="str">
        <f t="shared" si="125"/>
        <v xml:space="preserve">ebook </v>
      </c>
      <c r="BL169" s="35" t="str">
        <f t="shared" si="126"/>
        <v/>
      </c>
      <c r="BM169" s="35" t="str">
        <f t="shared" si="127"/>
        <v/>
      </c>
      <c r="BN169" s="35" t="str">
        <f t="shared" si="128"/>
        <v/>
      </c>
      <c r="BO169" s="35" t="str">
        <f t="shared" si="129"/>
        <v/>
      </c>
      <c r="BP169" s="35" t="str">
        <f t="shared" si="130"/>
        <v/>
      </c>
      <c r="BQ169" s="35" t="str">
        <f t="shared" si="131"/>
        <v/>
      </c>
      <c r="BR169" s="35" t="str">
        <f t="shared" si="132"/>
        <v/>
      </c>
      <c r="BS169" s="35" t="str">
        <f t="shared" si="133"/>
        <v/>
      </c>
      <c r="BT169" s="35" t="str">
        <f t="shared" si="134"/>
        <v/>
      </c>
      <c r="BU169" s="40" t="str">
        <f t="shared" si="135"/>
        <v/>
      </c>
    </row>
    <row r="170" spans="1:73" ht="20.100000000000001" customHeight="1" x14ac:dyDescent="0.2">
      <c r="A170" s="52">
        <v>45231</v>
      </c>
      <c r="B170" s="35" t="s">
        <v>14598</v>
      </c>
      <c r="C170" s="35" t="s">
        <v>112</v>
      </c>
      <c r="D170" s="35">
        <v>20240120</v>
      </c>
      <c r="E170" s="35" t="s">
        <v>14599</v>
      </c>
      <c r="F170" s="35" t="str">
        <f t="shared" si="68"/>
        <v/>
      </c>
      <c r="G170" s="35" t="str">
        <f t="shared" si="69"/>
        <v/>
      </c>
      <c r="H170" s="35" t="str">
        <f t="shared" si="70"/>
        <v/>
      </c>
      <c r="I170" s="35" t="str">
        <f t="shared" si="71"/>
        <v/>
      </c>
      <c r="J170" s="35" t="str">
        <f t="shared" si="72"/>
        <v/>
      </c>
      <c r="K170" s="35" t="str">
        <f t="shared" si="73"/>
        <v/>
      </c>
      <c r="L170" s="35" t="str">
        <f t="shared" si="74"/>
        <v/>
      </c>
      <c r="M170" s="35" t="str">
        <f t="shared" si="75"/>
        <v/>
      </c>
      <c r="N170" s="5" t="str">
        <f t="shared" si="76"/>
        <v>Edition du 1 March 2011</v>
      </c>
      <c r="O170" s="5" t="str">
        <f t="shared" si="77"/>
        <v>382 pages</v>
      </c>
      <c r="P170" s="35" t="str">
        <f t="shared" si="78"/>
        <v>Editions ENI</v>
      </c>
      <c r="Q170" s="6" t="str">
        <f t="shared" si="79"/>
        <v>fre</v>
      </c>
      <c r="R170" s="35" t="str">
        <f t="shared" si="80"/>
        <v>fre</v>
      </c>
      <c r="S170" s="35" t="str">
        <f t="shared" si="81"/>
        <v>fre</v>
      </c>
      <c r="T170" s="35" t="str">
        <f t="shared" si="82"/>
        <v>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v>
      </c>
      <c r="U170" s="35">
        <f t="shared" si="83"/>
        <v>9782746064348</v>
      </c>
      <c r="V170" s="35" t="str">
        <f t="shared" si="84"/>
        <v>Version Numérique</v>
      </c>
      <c r="W170" s="35">
        <f t="shared" si="85"/>
        <v>9782746062122</v>
      </c>
      <c r="X170" s="35" t="str">
        <f t="shared" si="86"/>
        <v>Version Imprimée</v>
      </c>
      <c r="Y170" s="35" t="str">
        <f t="shared" si="87"/>
        <v>St-Herblain</v>
      </c>
      <c r="Z170" s="35" t="str">
        <f t="shared" si="88"/>
        <v>Editions ENI</v>
      </c>
      <c r="AA170" s="35">
        <f t="shared" si="89"/>
        <v>2011</v>
      </c>
      <c r="AB170" s="35" t="str">
        <f t="shared" si="90"/>
        <v>Bibliothèque Numérique ENI (Service en ligne)</v>
      </c>
      <c r="AC170" s="35" t="str">
        <f t="shared" si="91"/>
        <v>RÉFÉRENCE BUREAUTIQUE</v>
      </c>
      <c r="AD170" s="35" t="str">
        <f t="shared" si="92"/>
        <v>texte</v>
      </c>
      <c r="AE170" s="35" t="str">
        <f t="shared" si="93"/>
        <v>txt</v>
      </c>
      <c r="AF170" s="35" t="str">
        <f t="shared" si="94"/>
        <v>rdacontent/fre</v>
      </c>
      <c r="AG170" s="35" t="str">
        <f t="shared" si="95"/>
        <v>informatique</v>
      </c>
      <c r="AH170" s="35" t="str">
        <f t="shared" si="96"/>
        <v>c</v>
      </c>
      <c r="AI170" s="35" t="str">
        <f t="shared" si="97"/>
        <v>rdamedia/fre</v>
      </c>
      <c r="AJ170" s="35" t="str">
        <f t="shared" si="98"/>
        <v>ressource en ligne</v>
      </c>
      <c r="AK170" s="35" t="str">
        <f t="shared" si="99"/>
        <v>cr</v>
      </c>
      <c r="AL170" s="35" t="str">
        <f t="shared" si="100"/>
        <v>rdacarrier/fre</v>
      </c>
      <c r="AM170" s="35" t="str">
        <f t="shared" si="101"/>
        <v>m\\\\\o\\d\\\\\\\\</v>
      </c>
      <c r="AN170" s="35" t="str">
        <f t="shared" si="102"/>
        <v>cr\cn\\\\uuaua</v>
      </c>
      <c r="AO170" s="35" t="str">
        <f t="shared" si="103"/>
        <v>Accès restreint aux membres</v>
      </c>
      <c r="AP170" s="35" t="str">
        <f t="shared" si="104"/>
        <v>Source de la note de description : Version imprimée</v>
      </c>
      <c r="AQ170" s="35" t="str">
        <f t="shared" si="105"/>
        <v/>
      </c>
      <c r="AR170" s="35" t="str">
        <f t="shared" si="106"/>
        <v>%SITE_CLIENT%/?library_guid=B2B986B7-ACA6-46F3-9FB3-71FC70925B73</v>
      </c>
      <c r="AS170" s="35" t="str">
        <f t="shared" si="107"/>
        <v>Accès au travers du portail ENI</v>
      </c>
      <c r="AT170" s="35" t="str">
        <f t="shared" si="108"/>
        <v xml:space="preserve"> Apple </v>
      </c>
      <c r="AU170" s="35" t="str">
        <f t="shared" si="109"/>
        <v xml:space="preserve"> audit </v>
      </c>
      <c r="AV170" s="35" t="str">
        <f t="shared" si="110"/>
        <v xml:space="preserve"> bonnes pratiques </v>
      </c>
      <c r="AW170" s="35" t="str">
        <f t="shared" si="111"/>
        <v xml:space="preserve"> classeur </v>
      </c>
      <c r="AX170" s="35" t="str">
        <f t="shared" si="112"/>
        <v xml:space="preserve"> e</v>
      </c>
      <c r="AY170" s="35" t="str">
        <f t="shared" si="113"/>
        <v xml:space="preserve"> ebook </v>
      </c>
      <c r="AZ170" s="35" t="str">
        <f t="shared" si="114"/>
        <v xml:space="preserve"> excel 11 </v>
      </c>
      <c r="BA170" s="35" t="str">
        <f t="shared" si="115"/>
        <v xml:space="preserve"> feuille de calcul </v>
      </c>
      <c r="BB170" s="35" t="str">
        <f t="shared" si="116"/>
        <v xml:space="preserve"> formule </v>
      </c>
      <c r="BC170" s="35" t="str">
        <f t="shared" si="117"/>
        <v xml:space="preserve"> graphique </v>
      </c>
      <c r="BD170" s="35" t="str">
        <f t="shared" si="118"/>
        <v xml:space="preserve"> liste </v>
      </c>
      <c r="BE170" s="35" t="str">
        <f t="shared" si="119"/>
        <v xml:space="preserve"> livre électronique </v>
      </c>
      <c r="BF170" s="35" t="str">
        <f t="shared" si="120"/>
        <v xml:space="preserve"> livre numérique </v>
      </c>
      <c r="BG170" s="35" t="str">
        <f t="shared" si="121"/>
        <v xml:space="preserve"> livres électroniques </v>
      </c>
      <c r="BH170" s="35" t="str">
        <f t="shared" si="122"/>
        <v xml:space="preserve"> livres numériques </v>
      </c>
      <c r="BI170" s="35" t="str">
        <f t="shared" si="123"/>
        <v xml:space="preserve"> LNRB11EXCM</v>
      </c>
      <c r="BJ170" s="35" t="str">
        <f t="shared" si="124"/>
        <v xml:space="preserve"> Mac </v>
      </c>
      <c r="BK170" s="35" t="str">
        <f t="shared" si="125"/>
        <v xml:space="preserve"> Macintosh </v>
      </c>
      <c r="BL170" s="35" t="str">
        <f t="shared" si="126"/>
        <v xml:space="preserve"> Office 2011 </v>
      </c>
      <c r="BM170" s="35" t="str">
        <f t="shared" si="127"/>
        <v xml:space="preserve"> scénario </v>
      </c>
      <c r="BN170" s="35" t="str">
        <f t="shared" si="128"/>
        <v xml:space="preserve"> slicer </v>
      </c>
      <c r="BO170" s="35" t="str">
        <f t="shared" si="129"/>
        <v xml:space="preserve"> solveur </v>
      </c>
      <c r="BP170" s="35" t="str">
        <f t="shared" si="130"/>
        <v xml:space="preserve"> sparkline </v>
      </c>
      <c r="BQ170" s="35" t="str">
        <f t="shared" si="131"/>
        <v xml:space="preserve"> statistique </v>
      </c>
      <c r="BR170" s="35" t="str">
        <f t="shared" si="132"/>
        <v xml:space="preserve"> tableau croisé </v>
      </c>
      <c r="BS170" s="35" t="str">
        <f t="shared" si="133"/>
        <v xml:space="preserve"> tableur </v>
      </c>
      <c r="BT170" s="35" t="str">
        <f t="shared" si="134"/>
        <v xml:space="preserve">book </v>
      </c>
      <c r="BU170" s="40" t="str">
        <f t="shared" si="135"/>
        <v xml:space="preserve">Microsoft </v>
      </c>
    </row>
    <row r="171" spans="1:73" ht="20.100000000000001" customHeight="1" x14ac:dyDescent="0.2">
      <c r="A171" s="52">
        <v>45231</v>
      </c>
      <c r="B171" s="35" t="s">
        <v>14600</v>
      </c>
      <c r="C171" s="35" t="s">
        <v>112</v>
      </c>
      <c r="D171" s="35">
        <v>20240120</v>
      </c>
      <c r="E171" s="35" t="s">
        <v>14601</v>
      </c>
      <c r="F171" s="35" t="str">
        <f t="shared" si="68"/>
        <v/>
      </c>
      <c r="G171" s="35" t="str">
        <f t="shared" si="69"/>
        <v/>
      </c>
      <c r="H171" s="35" t="str">
        <f t="shared" si="70"/>
        <v/>
      </c>
      <c r="I171" s="35" t="str">
        <f t="shared" si="71"/>
        <v/>
      </c>
      <c r="J171" s="35" t="str">
        <f t="shared" si="72"/>
        <v/>
      </c>
      <c r="K171" s="35" t="str">
        <f t="shared" si="73"/>
        <v/>
      </c>
      <c r="L171" s="35" t="str">
        <f t="shared" si="74"/>
        <v/>
      </c>
      <c r="M171" s="35" t="str">
        <f t="shared" si="75"/>
        <v/>
      </c>
      <c r="N171" s="5" t="str">
        <f t="shared" si="76"/>
        <v>Edition du 1 March 2011</v>
      </c>
      <c r="O171" s="5" t="str">
        <f t="shared" si="77"/>
        <v>416 pages</v>
      </c>
      <c r="P171" s="35" t="str">
        <f t="shared" si="78"/>
        <v>Editions ENI</v>
      </c>
      <c r="Q171" s="6" t="str">
        <f t="shared" si="79"/>
        <v>fre</v>
      </c>
      <c r="R171" s="35" t="str">
        <f t="shared" si="80"/>
        <v>fre</v>
      </c>
      <c r="S171" s="35" t="str">
        <f t="shared" si="81"/>
        <v>fre</v>
      </c>
      <c r="T171" s="35" t="str">
        <f t="shared" si="82"/>
        <v>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v>
      </c>
      <c r="U171" s="35">
        <f t="shared" si="83"/>
        <v>9782746064355</v>
      </c>
      <c r="V171" s="35" t="str">
        <f t="shared" si="84"/>
        <v>Version Numérique</v>
      </c>
      <c r="W171" s="35">
        <f t="shared" si="85"/>
        <v>9782746062139</v>
      </c>
      <c r="X171" s="35" t="str">
        <f t="shared" si="86"/>
        <v>Version Imprimée</v>
      </c>
      <c r="Y171" s="35" t="str">
        <f t="shared" si="87"/>
        <v>St-Herblain</v>
      </c>
      <c r="Z171" s="35" t="str">
        <f t="shared" si="88"/>
        <v>Editions ENI</v>
      </c>
      <c r="AA171" s="35">
        <f t="shared" si="89"/>
        <v>2011</v>
      </c>
      <c r="AB171" s="35" t="str">
        <f t="shared" si="90"/>
        <v>Bibliothèque Numérique ENI (Service en ligne)</v>
      </c>
      <c r="AC171" s="35" t="str">
        <f t="shared" si="91"/>
        <v>RÉFÉRENCE BUREAUTIQUE</v>
      </c>
      <c r="AD171" s="35" t="str">
        <f t="shared" si="92"/>
        <v>texte</v>
      </c>
      <c r="AE171" s="35" t="str">
        <f t="shared" si="93"/>
        <v>txt</v>
      </c>
      <c r="AF171" s="35" t="str">
        <f t="shared" si="94"/>
        <v>rdacontent/fre</v>
      </c>
      <c r="AG171" s="35" t="str">
        <f t="shared" si="95"/>
        <v>informatique</v>
      </c>
      <c r="AH171" s="35" t="str">
        <f t="shared" si="96"/>
        <v>c</v>
      </c>
      <c r="AI171" s="35" t="str">
        <f t="shared" si="97"/>
        <v>rdamedia/fre</v>
      </c>
      <c r="AJ171" s="35" t="str">
        <f t="shared" si="98"/>
        <v>ressource en ligne</v>
      </c>
      <c r="AK171" s="35" t="str">
        <f t="shared" si="99"/>
        <v>cr</v>
      </c>
      <c r="AL171" s="35" t="str">
        <f t="shared" si="100"/>
        <v>rdacarrier/fre</v>
      </c>
      <c r="AM171" s="35" t="str">
        <f t="shared" si="101"/>
        <v>m\\\\\o\\d\\\\\\\\</v>
      </c>
      <c r="AN171" s="35" t="str">
        <f t="shared" si="102"/>
        <v>cr\cn\\\\uuaua</v>
      </c>
      <c r="AO171" s="35" t="str">
        <f t="shared" si="103"/>
        <v>Accès restreint aux membres</v>
      </c>
      <c r="AP171" s="35" t="str">
        <f t="shared" si="104"/>
        <v>Source de la note de description : Version imprimée</v>
      </c>
      <c r="AQ171" s="35" t="str">
        <f t="shared" si="105"/>
        <v/>
      </c>
      <c r="AR171" s="35" t="str">
        <f t="shared" si="106"/>
        <v>%SITE_CLIENT%/?library_guid=E2C44542-8693-4296-A07F-BAE83CE64178</v>
      </c>
      <c r="AS171" s="35" t="str">
        <f t="shared" si="107"/>
        <v>Accès au travers du portail ENI</v>
      </c>
      <c r="AT171" s="35" t="str">
        <f t="shared" si="108"/>
        <v xml:space="preserve"> Apple </v>
      </c>
      <c r="AU171" s="35" t="str">
        <f t="shared" si="109"/>
        <v xml:space="preserve"> bonnes pratiques </v>
      </c>
      <c r="AV171" s="35" t="str">
        <f t="shared" si="110"/>
        <v xml:space="preserve"> document maître </v>
      </c>
      <c r="AW171" s="35" t="str">
        <f t="shared" si="111"/>
        <v xml:space="preserve"> e</v>
      </c>
      <c r="AX171" s="35" t="str">
        <f t="shared" si="112"/>
        <v xml:space="preserve"> ebook </v>
      </c>
      <c r="AY171" s="35" t="str">
        <f t="shared" si="113"/>
        <v xml:space="preserve"> formulaire </v>
      </c>
      <c r="AZ171" s="35" t="str">
        <f t="shared" si="114"/>
        <v xml:space="preserve"> livre électronique </v>
      </c>
      <c r="BA171" s="35" t="str">
        <f t="shared" si="115"/>
        <v xml:space="preserve"> livre numérique </v>
      </c>
      <c r="BB171" s="35" t="str">
        <f t="shared" si="116"/>
        <v xml:space="preserve"> livres électroniques </v>
      </c>
      <c r="BC171" s="35" t="str">
        <f t="shared" si="117"/>
        <v xml:space="preserve"> livres numériques </v>
      </c>
      <c r="BD171" s="35" t="str">
        <f t="shared" si="118"/>
        <v xml:space="preserve"> LNRB11WORM</v>
      </c>
      <c r="BE171" s="35" t="str">
        <f t="shared" si="119"/>
        <v xml:space="preserve"> Mac </v>
      </c>
      <c r="BF171" s="35" t="str">
        <f t="shared" si="120"/>
        <v xml:space="preserve"> Macintosh </v>
      </c>
      <c r="BG171" s="35" t="str">
        <f t="shared" si="121"/>
        <v xml:space="preserve"> macro</v>
      </c>
      <c r="BH171" s="35" t="str">
        <f t="shared" si="122"/>
        <v xml:space="preserve"> mailing </v>
      </c>
      <c r="BI171" s="35" t="str">
        <f t="shared" si="123"/>
        <v xml:space="preserve"> Office 2011 </v>
      </c>
      <c r="BJ171" s="35" t="str">
        <f t="shared" si="124"/>
        <v xml:space="preserve"> page web </v>
      </c>
      <c r="BK171" s="35" t="str">
        <f t="shared" si="125"/>
        <v xml:space="preserve"> plan </v>
      </c>
      <c r="BL171" s="35" t="str">
        <f t="shared" si="126"/>
        <v xml:space="preserve"> publipostage </v>
      </c>
      <c r="BM171" s="35" t="str">
        <f t="shared" si="127"/>
        <v xml:space="preserve"> suivi des modifications </v>
      </c>
      <c r="BN171" s="35" t="str">
        <f t="shared" si="128"/>
        <v xml:space="preserve"> table des matières </v>
      </c>
      <c r="BO171" s="35" t="str">
        <f t="shared" si="129"/>
        <v xml:space="preserve"> traitement de texte </v>
      </c>
      <c r="BP171" s="35" t="str">
        <f t="shared" si="130"/>
        <v xml:space="preserve"> word 11 </v>
      </c>
      <c r="BQ171" s="35" t="str">
        <f t="shared" si="131"/>
        <v xml:space="preserve">book </v>
      </c>
      <c r="BR171" s="35" t="str">
        <f t="shared" si="132"/>
        <v xml:space="preserve">commandes </v>
      </c>
      <c r="BS171" s="35" t="str">
        <f t="shared" si="133"/>
        <v xml:space="preserve">Microsoft </v>
      </c>
      <c r="BT171" s="35" t="str">
        <f t="shared" si="134"/>
        <v/>
      </c>
      <c r="BU171" s="40" t="str">
        <f t="shared" si="135"/>
        <v/>
      </c>
    </row>
    <row r="172" spans="1:73" ht="20.100000000000001" customHeight="1" x14ac:dyDescent="0.2">
      <c r="A172" s="52">
        <v>45231</v>
      </c>
      <c r="B172" s="35" t="s">
        <v>14602</v>
      </c>
      <c r="C172" s="35" t="s">
        <v>112</v>
      </c>
      <c r="D172" s="35">
        <v>20240120</v>
      </c>
      <c r="E172" s="35" t="s">
        <v>14603</v>
      </c>
      <c r="F172" s="35" t="str">
        <f t="shared" si="68"/>
        <v>Word, Excel, PowerPoint, Outlook et OneNote 2010 (2ième edition)</v>
      </c>
      <c r="G172" s="35" t="str">
        <f t="shared" si="69"/>
        <v/>
      </c>
      <c r="H172" s="35" t="str">
        <f t="shared" si="70"/>
        <v/>
      </c>
      <c r="I172" s="35" t="str">
        <f t="shared" si="71"/>
        <v/>
      </c>
      <c r="J172" s="35" t="str">
        <f t="shared" si="72"/>
        <v/>
      </c>
      <c r="K172" s="35" t="str">
        <f t="shared" si="73"/>
        <v/>
      </c>
      <c r="L172" s="35" t="str">
        <f t="shared" si="74"/>
        <v/>
      </c>
      <c r="M172" s="35" t="str">
        <f t="shared" si="75"/>
        <v/>
      </c>
      <c r="N172" s="5" t="str">
        <f t="shared" si="76"/>
        <v>Edition du 1 November 2011</v>
      </c>
      <c r="O172" s="5" t="str">
        <f t="shared" si="77"/>
        <v>508 pages</v>
      </c>
      <c r="P172" s="35" t="str">
        <f t="shared" si="78"/>
        <v>Editions ENI</v>
      </c>
      <c r="Q172" s="6" t="str">
        <f t="shared" si="79"/>
        <v>fre</v>
      </c>
      <c r="R172" s="35" t="str">
        <f t="shared" si="80"/>
        <v>fre</v>
      </c>
      <c r="S172" s="35" t="str">
        <f t="shared" si="81"/>
        <v>fre</v>
      </c>
      <c r="T172" s="35" t="str">
        <f t="shared" si="82"/>
        <v>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
      <c r="U172" s="35">
        <f t="shared" si="83"/>
        <v>9782746070875</v>
      </c>
      <c r="V172" s="35" t="str">
        <f t="shared" si="84"/>
        <v>Version Numérique</v>
      </c>
      <c r="W172" s="35">
        <f t="shared" si="85"/>
        <v>9782746069862</v>
      </c>
      <c r="X172" s="35" t="str">
        <f t="shared" si="86"/>
        <v>Version Imprimée</v>
      </c>
      <c r="Y172" s="35" t="str">
        <f t="shared" si="87"/>
        <v>St-Herblain</v>
      </c>
      <c r="Z172" s="35" t="str">
        <f t="shared" si="88"/>
        <v>Editions ENI</v>
      </c>
      <c r="AA172" s="35">
        <f t="shared" si="89"/>
        <v>2011</v>
      </c>
      <c r="AB172" s="35" t="str">
        <f t="shared" si="90"/>
        <v>Bibliothèque Numérique ENI (Service en ligne)</v>
      </c>
      <c r="AC172" s="35" t="str">
        <f t="shared" si="91"/>
        <v>RÉFÉRENCE BUREAUTIQUE</v>
      </c>
      <c r="AD172" s="35" t="str">
        <f t="shared" si="92"/>
        <v>texte</v>
      </c>
      <c r="AE172" s="35" t="str">
        <f t="shared" si="93"/>
        <v>txt</v>
      </c>
      <c r="AF172" s="35" t="str">
        <f t="shared" si="94"/>
        <v>rdacontent/fre</v>
      </c>
      <c r="AG172" s="35" t="str">
        <f t="shared" si="95"/>
        <v>informatique</v>
      </c>
      <c r="AH172" s="35" t="str">
        <f t="shared" si="96"/>
        <v>c</v>
      </c>
      <c r="AI172" s="35" t="str">
        <f t="shared" si="97"/>
        <v>rdamedia/fre</v>
      </c>
      <c r="AJ172" s="35" t="str">
        <f t="shared" si="98"/>
        <v>ressource en ligne</v>
      </c>
      <c r="AK172" s="35" t="str">
        <f t="shared" si="99"/>
        <v>cr</v>
      </c>
      <c r="AL172" s="35" t="str">
        <f t="shared" si="100"/>
        <v>rdacarrier/fre</v>
      </c>
      <c r="AM172" s="35" t="str">
        <f t="shared" si="101"/>
        <v>m\\\\\o\\d\\\\\\\\</v>
      </c>
      <c r="AN172" s="35" t="str">
        <f t="shared" si="102"/>
        <v>cr\cn\\\\uuaua</v>
      </c>
      <c r="AO172" s="35" t="str">
        <f t="shared" si="103"/>
        <v>Accès restreint aux membres</v>
      </c>
      <c r="AP172" s="35" t="str">
        <f t="shared" si="104"/>
        <v>Source de la note de description : Version imprimée</v>
      </c>
      <c r="AQ172" s="35" t="str">
        <f t="shared" si="105"/>
        <v/>
      </c>
      <c r="AR172" s="35" t="str">
        <f t="shared" si="106"/>
        <v>%SITE_CLIENT%/?library_guid=3B464A24-1C80-47C2-885C-03AC21DF3392</v>
      </c>
      <c r="AS172" s="35" t="str">
        <f t="shared" si="107"/>
        <v>Accès au travers du portail ENI</v>
      </c>
      <c r="AT172" s="35" t="str">
        <f t="shared" si="108"/>
        <v xml:space="preserve"> e</v>
      </c>
      <c r="AU172" s="35" t="str">
        <f t="shared" si="109"/>
        <v xml:space="preserve"> ebook </v>
      </c>
      <c r="AV172" s="35" t="str">
        <f t="shared" si="110"/>
        <v xml:space="preserve"> livre numérique </v>
      </c>
      <c r="AW172" s="35" t="str">
        <f t="shared" si="111"/>
        <v xml:space="preserve"> LNRB210OFF</v>
      </c>
      <c r="AX172" s="35" t="str">
        <f t="shared" si="112"/>
        <v xml:space="preserve"> Microsoft </v>
      </c>
      <c r="AY172" s="35" t="str">
        <f t="shared" si="113"/>
        <v xml:space="preserve"> Office 10 </v>
      </c>
      <c r="AZ172" s="35" t="str">
        <f t="shared" si="114"/>
        <v xml:space="preserve"> Office10 </v>
      </c>
      <c r="BA172" s="35" t="str">
        <f t="shared" si="115"/>
        <v xml:space="preserve"> suite bureautique </v>
      </c>
      <c r="BB172" s="35" t="str">
        <f t="shared" si="116"/>
        <v xml:space="preserve">book </v>
      </c>
      <c r="BC172" s="35" t="str">
        <f t="shared" si="117"/>
        <v xml:space="preserve">Livre </v>
      </c>
      <c r="BD172" s="35" t="str">
        <f t="shared" si="118"/>
        <v/>
      </c>
      <c r="BE172" s="35" t="str">
        <f t="shared" si="119"/>
        <v/>
      </c>
      <c r="BF172" s="35" t="str">
        <f t="shared" si="120"/>
        <v/>
      </c>
      <c r="BG172" s="35" t="str">
        <f t="shared" si="121"/>
        <v/>
      </c>
      <c r="BH172" s="35" t="str">
        <f t="shared" si="122"/>
        <v/>
      </c>
      <c r="BI172" s="35" t="str">
        <f t="shared" si="123"/>
        <v/>
      </c>
      <c r="BJ172" s="35" t="str">
        <f t="shared" si="124"/>
        <v/>
      </c>
      <c r="BK172" s="35" t="str">
        <f t="shared" si="125"/>
        <v/>
      </c>
      <c r="BL172" s="35" t="str">
        <f t="shared" si="126"/>
        <v/>
      </c>
      <c r="BM172" s="35" t="str">
        <f t="shared" si="127"/>
        <v/>
      </c>
      <c r="BN172" s="35" t="str">
        <f t="shared" si="128"/>
        <v/>
      </c>
      <c r="BO172" s="35" t="str">
        <f t="shared" si="129"/>
        <v/>
      </c>
      <c r="BP172" s="35" t="str">
        <f t="shared" si="130"/>
        <v/>
      </c>
      <c r="BQ172" s="35" t="str">
        <f t="shared" si="131"/>
        <v/>
      </c>
      <c r="BR172" s="35" t="str">
        <f t="shared" si="132"/>
        <v/>
      </c>
      <c r="BS172" s="35" t="str">
        <f t="shared" si="133"/>
        <v/>
      </c>
      <c r="BT172" s="35" t="str">
        <f t="shared" si="134"/>
        <v/>
      </c>
      <c r="BU172" s="40" t="str">
        <f t="shared" si="135"/>
        <v/>
      </c>
    </row>
    <row r="173" spans="1:73" ht="20.100000000000001" customHeight="1" x14ac:dyDescent="0.2">
      <c r="A173" s="52">
        <v>45231</v>
      </c>
      <c r="B173" s="35" t="s">
        <v>14604</v>
      </c>
      <c r="C173" s="35" t="s">
        <v>112</v>
      </c>
      <c r="D173" s="35">
        <v>20240120</v>
      </c>
      <c r="E173" s="35" t="s">
        <v>14605</v>
      </c>
      <c r="F173" s="35" t="str">
        <f t="shared" si="68"/>
        <v>Le gestionnaire de bases de données de OpenOffice.org et LibreOffice</v>
      </c>
      <c r="G173" s="35" t="str">
        <f t="shared" si="69"/>
        <v>Myriam GRIS</v>
      </c>
      <c r="H173" s="35" t="str">
        <f t="shared" si="70"/>
        <v/>
      </c>
      <c r="I173" s="35" t="str">
        <f t="shared" si="71"/>
        <v>GRIS, Myriam</v>
      </c>
      <c r="J173" s="35" t="str">
        <f t="shared" si="72"/>
        <v/>
      </c>
      <c r="K173" s="35" t="str">
        <f t="shared" si="73"/>
        <v/>
      </c>
      <c r="L173" s="35" t="str">
        <f t="shared" si="74"/>
        <v/>
      </c>
      <c r="M173" s="35" t="str">
        <f t="shared" si="75"/>
        <v/>
      </c>
      <c r="N173" s="5" t="str">
        <f t="shared" si="76"/>
        <v>Edition du 1 April 2011</v>
      </c>
      <c r="O173" s="5" t="str">
        <f t="shared" si="77"/>
        <v>302 pages</v>
      </c>
      <c r="P173" s="35" t="str">
        <f t="shared" si="78"/>
        <v>Editions ENI</v>
      </c>
      <c r="Q173" s="6" t="str">
        <f t="shared" si="79"/>
        <v>fre</v>
      </c>
      <c r="R173" s="35" t="str">
        <f t="shared" si="80"/>
        <v>fre</v>
      </c>
      <c r="S173" s="35" t="str">
        <f t="shared" si="81"/>
        <v>fre</v>
      </c>
      <c r="T173" s="35" t="str">
        <f t="shared" si="82"/>
        <v>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v>
      </c>
      <c r="U173" s="35">
        <f t="shared" si="83"/>
        <v>9782746064829</v>
      </c>
      <c r="V173" s="35" t="str">
        <f t="shared" si="84"/>
        <v>Version Numérique</v>
      </c>
      <c r="W173" s="35">
        <f t="shared" si="85"/>
        <v>9782746062092</v>
      </c>
      <c r="X173" s="35" t="str">
        <f t="shared" si="86"/>
        <v>Version Imprimée</v>
      </c>
      <c r="Y173" s="35" t="str">
        <f t="shared" si="87"/>
        <v>St-Herblain</v>
      </c>
      <c r="Z173" s="35" t="str">
        <f t="shared" si="88"/>
        <v>Editions ENI</v>
      </c>
      <c r="AA173" s="35">
        <f t="shared" si="89"/>
        <v>2011</v>
      </c>
      <c r="AB173" s="35" t="str">
        <f t="shared" si="90"/>
        <v>Bibliothèque Numérique ENI (Service en ligne)</v>
      </c>
      <c r="AC173" s="35" t="str">
        <f t="shared" si="91"/>
        <v>RÉFÉRENCE BUREAUTIQUE</v>
      </c>
      <c r="AD173" s="35" t="str">
        <f t="shared" si="92"/>
        <v>texte</v>
      </c>
      <c r="AE173" s="35" t="str">
        <f t="shared" si="93"/>
        <v>txt</v>
      </c>
      <c r="AF173" s="35" t="str">
        <f t="shared" si="94"/>
        <v>rdacontent/fre</v>
      </c>
      <c r="AG173" s="35" t="str">
        <f t="shared" si="95"/>
        <v>informatique</v>
      </c>
      <c r="AH173" s="35" t="str">
        <f t="shared" si="96"/>
        <v>c</v>
      </c>
      <c r="AI173" s="35" t="str">
        <f t="shared" si="97"/>
        <v>rdamedia/fre</v>
      </c>
      <c r="AJ173" s="35" t="str">
        <f t="shared" si="98"/>
        <v>ressource en ligne</v>
      </c>
      <c r="AK173" s="35" t="str">
        <f t="shared" si="99"/>
        <v>cr</v>
      </c>
      <c r="AL173" s="35" t="str">
        <f t="shared" si="100"/>
        <v>rdacarrier/fre</v>
      </c>
      <c r="AM173" s="35" t="str">
        <f t="shared" si="101"/>
        <v>m\\\\\o\\d\\\\\\\\</v>
      </c>
      <c r="AN173" s="35" t="str">
        <f t="shared" si="102"/>
        <v>cr\cn\\\\uuaua</v>
      </c>
      <c r="AO173" s="35" t="str">
        <f t="shared" si="103"/>
        <v>Accès restreint aux membres</v>
      </c>
      <c r="AP173" s="35" t="str">
        <f t="shared" si="104"/>
        <v>Source de la note de description : Version imprimée</v>
      </c>
      <c r="AQ173" s="35" t="str">
        <f t="shared" si="105"/>
        <v/>
      </c>
      <c r="AR173" s="35" t="str">
        <f t="shared" si="106"/>
        <v>%SITE_CLIENT%/?library_guid=204DC5A8-3EE5-466F-9BFA-84700089AB49</v>
      </c>
      <c r="AS173" s="35" t="str">
        <f t="shared" si="107"/>
        <v>Accès au travers du portail ENI</v>
      </c>
      <c r="AT173" s="35" t="str">
        <f t="shared" si="108"/>
        <v xml:space="preserve">  table </v>
      </c>
      <c r="AU173" s="35" t="str">
        <f t="shared" si="109"/>
        <v xml:space="preserve"> application </v>
      </c>
      <c r="AV173" s="35" t="str">
        <f t="shared" si="110"/>
        <v xml:space="preserve"> e</v>
      </c>
      <c r="AW173" s="35" t="str">
        <f t="shared" si="111"/>
        <v xml:space="preserve"> ebook </v>
      </c>
      <c r="AX173" s="35" t="str">
        <f t="shared" si="112"/>
        <v xml:space="preserve"> état </v>
      </c>
      <c r="AY173" s="35" t="str">
        <f t="shared" si="113"/>
        <v xml:space="preserve"> formulaire </v>
      </c>
      <c r="AZ173" s="35" t="str">
        <f t="shared" si="114"/>
        <v xml:space="preserve"> Libre Office </v>
      </c>
      <c r="BA173" s="35" t="str">
        <f t="shared" si="115"/>
        <v xml:space="preserve"> LibreOffice </v>
      </c>
      <c r="BB173" s="35" t="str">
        <f t="shared" si="116"/>
        <v xml:space="preserve"> livre électronique </v>
      </c>
      <c r="BC173" s="35" t="str">
        <f t="shared" si="117"/>
        <v xml:space="preserve"> livre numérique </v>
      </c>
      <c r="BD173" s="35" t="str">
        <f t="shared" si="118"/>
        <v xml:space="preserve"> livres électroniques </v>
      </c>
      <c r="BE173" s="35" t="str">
        <f t="shared" si="119"/>
        <v xml:space="preserve"> livres numériques </v>
      </c>
      <c r="BF173" s="35" t="str">
        <f t="shared" si="120"/>
        <v xml:space="preserve"> Ooo </v>
      </c>
      <c r="BG173" s="35" t="str">
        <f t="shared" si="121"/>
        <v xml:space="preserve"> OpenOffice </v>
      </c>
      <c r="BH173" s="35" t="str">
        <f t="shared" si="122"/>
        <v xml:space="preserve"> OpenSource </v>
      </c>
      <c r="BI173" s="35" t="str">
        <f t="shared" si="123"/>
        <v xml:space="preserve"> Ouvrage </v>
      </c>
      <c r="BJ173" s="35" t="str">
        <f t="shared" si="124"/>
        <v xml:space="preserve"> requête </v>
      </c>
      <c r="BK173" s="35" t="str">
        <f t="shared" si="125"/>
        <v xml:space="preserve">book </v>
      </c>
      <c r="BL173" s="35" t="str">
        <f t="shared" si="126"/>
        <v xml:space="preserve">Livre </v>
      </c>
      <c r="BM173" s="35" t="str">
        <f t="shared" si="127"/>
        <v/>
      </c>
      <c r="BN173" s="35" t="str">
        <f t="shared" si="128"/>
        <v/>
      </c>
      <c r="BO173" s="35" t="str">
        <f t="shared" si="129"/>
        <v/>
      </c>
      <c r="BP173" s="35" t="str">
        <f t="shared" si="130"/>
        <v/>
      </c>
      <c r="BQ173" s="35" t="str">
        <f t="shared" si="131"/>
        <v/>
      </c>
      <c r="BR173" s="35" t="str">
        <f t="shared" si="132"/>
        <v/>
      </c>
      <c r="BS173" s="35" t="str">
        <f t="shared" si="133"/>
        <v/>
      </c>
      <c r="BT173" s="35" t="str">
        <f t="shared" si="134"/>
        <v/>
      </c>
      <c r="BU173" s="40" t="str">
        <f t="shared" si="135"/>
        <v/>
      </c>
    </row>
    <row r="174" spans="1:73" ht="20.100000000000001" customHeight="1" x14ac:dyDescent="0.2">
      <c r="A174" s="52">
        <v>45231</v>
      </c>
      <c r="B174" s="35" t="s">
        <v>14606</v>
      </c>
      <c r="C174" s="35" t="s">
        <v>112</v>
      </c>
      <c r="D174" s="35">
        <v>20240120</v>
      </c>
      <c r="E174" s="35" t="s">
        <v>14607</v>
      </c>
      <c r="F174" s="35" t="str">
        <f t="shared" ref="F174:F237" si="136">VLOOKUP(B174,base,3,FALSE)</f>
        <v>Le tableur de OpenOffice.org et LibreOffice - Livre de référence</v>
      </c>
      <c r="G174" s="35" t="str">
        <f t="shared" ref="G174:G237" si="137">VLOOKUP(B174,base,4,FALSE)</f>
        <v/>
      </c>
      <c r="H174" s="35" t="str">
        <f t="shared" ref="H174:H237" si="138">VLOOKUP(B174,base,5,FALSE)</f>
        <v/>
      </c>
      <c r="I174" s="35" t="str">
        <f t="shared" ref="I174:I237" si="139">VLOOKUP(B174,base,6,FALSE)</f>
        <v/>
      </c>
      <c r="J174" s="35" t="str">
        <f t="shared" ref="J174:J237" si="140">VLOOKUP(B174,base,7,FALSE)</f>
        <v/>
      </c>
      <c r="K174" s="35" t="str">
        <f t="shared" ref="K174:K237" si="141">VLOOKUP(B174,base,8,FALSE)</f>
        <v/>
      </c>
      <c r="L174" s="35" t="str">
        <f t="shared" ref="L174:L237" si="142">VLOOKUP(B174,base,9,FALSE)</f>
        <v/>
      </c>
      <c r="M174" s="35" t="str">
        <f t="shared" ref="M174:M237" si="143">VLOOKUP(B174,base,10,FALSE)</f>
        <v/>
      </c>
      <c r="N174" s="5" t="str">
        <f t="shared" ref="N174:N237" si="144">VLOOKUP(B174,base,11,FALSE)</f>
        <v>Edition du 1 March 2011</v>
      </c>
      <c r="O174" s="5" t="str">
        <f t="shared" ref="O174:O237" si="145">VLOOKUP(B174,base,12,FALSE)</f>
        <v>417 pages</v>
      </c>
      <c r="P174" s="35" t="str">
        <f t="shared" ref="P174:P237" si="146">VLOOKUP(B174,base,13,FALSE)</f>
        <v>Editions ENI</v>
      </c>
      <c r="Q174" s="6" t="str">
        <f t="shared" ref="Q174:Q237" si="147">VLOOKUP(B174,base,14,FALSE)</f>
        <v>fre</v>
      </c>
      <c r="R174" s="35" t="str">
        <f t="shared" ref="R174:R237" si="148">VLOOKUP(B174,base,15,FALSE)</f>
        <v>fre</v>
      </c>
      <c r="S174" s="35" t="str">
        <f t="shared" ref="S174:S237" si="149">VLOOKUP(B174,base,16,FALSE)</f>
        <v>fre</v>
      </c>
      <c r="T174" s="35" t="str">
        <f t="shared" ref="T174:T237" si="150">VLOOKUP(B174,base,17,FALSE)</f>
        <v>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v>
      </c>
      <c r="U174" s="35">
        <f t="shared" ref="U174:U237" si="151">VLOOKUP(B174,base,18,FALSE)</f>
        <v>9782746064324</v>
      </c>
      <c r="V174" s="35" t="str">
        <f t="shared" ref="V174:V237" si="152">VLOOKUP(B174,base,19,FALSE)</f>
        <v>Version Numérique</v>
      </c>
      <c r="W174" s="35">
        <f t="shared" ref="W174:W237" si="153">VLOOKUP(B174,base,20,FALSE)</f>
        <v>9782746062108</v>
      </c>
      <c r="X174" s="35" t="str">
        <f t="shared" ref="X174:X237" si="154">VLOOKUP(B174,base,21,FALSE)</f>
        <v>Version Imprimée</v>
      </c>
      <c r="Y174" s="35" t="str">
        <f t="shared" ref="Y174:Y237" si="155">VLOOKUP(B174,base,22,FALSE)</f>
        <v>St-Herblain</v>
      </c>
      <c r="Z174" s="35" t="str">
        <f t="shared" ref="Z174:Z237" si="156">VLOOKUP(B174,base,23,FALSE)</f>
        <v>Editions ENI</v>
      </c>
      <c r="AA174" s="35">
        <f t="shared" ref="AA174:AA237" si="157">VLOOKUP(B174,base,24,FALSE)</f>
        <v>2011</v>
      </c>
      <c r="AB174" s="35" t="str">
        <f t="shared" ref="AB174:AB237" si="158">VLOOKUP(B174,base,25,FALSE)</f>
        <v>Bibliothèque Numérique ENI (Service en ligne)</v>
      </c>
      <c r="AC174" s="35" t="str">
        <f t="shared" ref="AC174:AC237" si="159">VLOOKUP(B174,base,26,FALSE)</f>
        <v>RÉFÉRENCE BUREAUTIQUE</v>
      </c>
      <c r="AD174" s="35" t="str">
        <f t="shared" ref="AD174:AD237" si="160">VLOOKUP(B174,base,27,FALSE)</f>
        <v>texte</v>
      </c>
      <c r="AE174" s="35" t="str">
        <f t="shared" ref="AE174:AE237" si="161">VLOOKUP(B174,base,28,FALSE)</f>
        <v>txt</v>
      </c>
      <c r="AF174" s="35" t="str">
        <f t="shared" ref="AF174:AF237" si="162">VLOOKUP(B174,base,29,FALSE)</f>
        <v>rdacontent/fre</v>
      </c>
      <c r="AG174" s="35" t="str">
        <f t="shared" ref="AG174:AG237" si="163">VLOOKUP(B174,base,30,FALSE)</f>
        <v>informatique</v>
      </c>
      <c r="AH174" s="35" t="str">
        <f t="shared" ref="AH174:AH237" si="164">VLOOKUP(B174,base,31,FALSE)</f>
        <v>c</v>
      </c>
      <c r="AI174" s="35" t="str">
        <f t="shared" ref="AI174:AI237" si="165">VLOOKUP(B174,base,32,FALSE)</f>
        <v>rdamedia/fre</v>
      </c>
      <c r="AJ174" s="35" t="str">
        <f t="shared" ref="AJ174:AJ237" si="166">VLOOKUP(B174,base,33,FALSE)</f>
        <v>ressource en ligne</v>
      </c>
      <c r="AK174" s="35" t="str">
        <f t="shared" ref="AK174:AK237" si="167">VLOOKUP(B174,base,34,FALSE)</f>
        <v>cr</v>
      </c>
      <c r="AL174" s="35" t="str">
        <f t="shared" ref="AL174:AL237" si="168">VLOOKUP(B174,base,35,FALSE)</f>
        <v>rdacarrier/fre</v>
      </c>
      <c r="AM174" s="35" t="str">
        <f t="shared" ref="AM174:AM237" si="169">VLOOKUP(B174,base,36,FALSE)</f>
        <v>m\\\\\o\\d\\\\\\\\</v>
      </c>
      <c r="AN174" s="35" t="str">
        <f t="shared" ref="AN174:AN237" si="170">VLOOKUP(B174,base,37,FALSE)</f>
        <v>cr\cn\\\\uuaua</v>
      </c>
      <c r="AO174" s="35" t="str">
        <f t="shared" ref="AO174:AO237" si="171">VLOOKUP(B174,base,38,FALSE)</f>
        <v>Accès restreint aux membres</v>
      </c>
      <c r="AP174" s="35" t="str">
        <f t="shared" ref="AP174:AP237" si="172">VLOOKUP(B174,base,39,FALSE)</f>
        <v>Source de la note de description : Version imprimée</v>
      </c>
      <c r="AQ174" s="35" t="str">
        <f t="shared" ref="AQ174:AQ237" si="173">VLOOKUP(B174,base,40,FALSE)</f>
        <v/>
      </c>
      <c r="AR174" s="35" t="str">
        <f t="shared" ref="AR174:AR237" si="174">VLOOKUP(B174,base,41,FALSE)</f>
        <v>%SITE_CLIENT%/?library_guid=1A492313-B80E-4800-94E8-09B3CD7FFA05</v>
      </c>
      <c r="AS174" s="35" t="str">
        <f t="shared" ref="AS174:AS237" si="175">VLOOKUP(B174,base,42,FALSE)</f>
        <v>Accès au travers du portail ENI</v>
      </c>
      <c r="AT174" s="35" t="str">
        <f t="shared" ref="AT174:AT237" si="176">VLOOKUP(B174,base,43,FALSE)</f>
        <v xml:space="preserve"> analyse croisé </v>
      </c>
      <c r="AU174" s="35" t="str">
        <f t="shared" ref="AU174:AU237" si="177">VLOOKUP(B174,base,44,FALSE)</f>
        <v xml:space="preserve"> audit </v>
      </c>
      <c r="AV174" s="35" t="str">
        <f t="shared" ref="AV174:AV237" si="178">VLOOKUP(B174,base,45,FALSE)</f>
        <v xml:space="preserve"> classeur </v>
      </c>
      <c r="AW174" s="35" t="str">
        <f t="shared" ref="AW174:AW237" si="179">VLOOKUP(B174,base,46,FALSE)</f>
        <v xml:space="preserve"> e</v>
      </c>
      <c r="AX174" s="35" t="str">
        <f t="shared" ref="AX174:AX237" si="180">VLOOKUP(B174,base,47,FALSE)</f>
        <v xml:space="preserve"> ebook </v>
      </c>
      <c r="AY174" s="35" t="str">
        <f t="shared" ref="AY174:AY237" si="181">VLOOKUP(B174,base,48,FALSE)</f>
        <v xml:space="preserve"> feuille de calcul </v>
      </c>
      <c r="AZ174" s="35" t="str">
        <f t="shared" ref="AZ174:AZ237" si="182">VLOOKUP(B174,base,49,FALSE)</f>
        <v xml:space="preserve"> formule </v>
      </c>
      <c r="BA174" s="35" t="str">
        <f t="shared" ref="BA174:BA237" si="183">VLOOKUP(B174,base,50,FALSE)</f>
        <v xml:space="preserve"> graphique </v>
      </c>
      <c r="BB174" s="35" t="str">
        <f t="shared" ref="BB174:BB237" si="184">VLOOKUP(B174,base,51,FALSE)</f>
        <v xml:space="preserve"> libre </v>
      </c>
      <c r="BC174" s="35" t="str">
        <f t="shared" ref="BC174:BC237" si="185">VLOOKUP(B174,base,52,FALSE)</f>
        <v xml:space="preserve"> LibreOffice </v>
      </c>
      <c r="BD174" s="35" t="str">
        <f t="shared" ref="BD174:BD237" si="186">VLOOKUP(B174,base,53,FALSE)</f>
        <v xml:space="preserve"> liste </v>
      </c>
      <c r="BE174" s="35" t="str">
        <f t="shared" ref="BE174:BE237" si="187">VLOOKUP(B174,base,54,FALSE)</f>
        <v xml:space="preserve"> livre électronique </v>
      </c>
      <c r="BF174" s="35" t="str">
        <f t="shared" ref="BF174:BF237" si="188">VLOOKUP(B174,base,55,FALSE)</f>
        <v xml:space="preserve"> livre numérique </v>
      </c>
      <c r="BG174" s="35" t="str">
        <f t="shared" ref="BG174:BG237" si="189">VLOOKUP(B174,base,56,FALSE)</f>
        <v xml:space="preserve"> Livre Ooo </v>
      </c>
      <c r="BH174" s="35" t="str">
        <f t="shared" ref="BH174:BH237" si="190">VLOOKUP(B174,base,57,FALSE)</f>
        <v xml:space="preserve"> Livre OpenOffice.org </v>
      </c>
      <c r="BI174" s="35" t="str">
        <f t="shared" ref="BI174:BI237" si="191">VLOOKUP(B174,base,58,FALSE)</f>
        <v xml:space="preserve"> livres électroniques </v>
      </c>
      <c r="BJ174" s="35" t="str">
        <f t="shared" ref="BJ174:BJ237" si="192">VLOOKUP(B174,base,59,FALSE)</f>
        <v xml:space="preserve"> livres numériques </v>
      </c>
      <c r="BK174" s="35" t="str">
        <f t="shared" ref="BK174:BK237" si="193">VLOOKUP(B174,base,60,FALSE)</f>
        <v xml:space="preserve"> LNRB3.3OPECAL</v>
      </c>
      <c r="BL174" s="35" t="str">
        <f t="shared" ref="BL174:BL237" si="194">VLOOKUP(B174,base,61,FALSE)</f>
        <v xml:space="preserve"> Ooo </v>
      </c>
      <c r="BM174" s="35" t="str">
        <f t="shared" ref="BM174:BM237" si="195">VLOOKUP(B174,base,62,FALSE)</f>
        <v xml:space="preserve"> OpenSource </v>
      </c>
      <c r="BN174" s="35" t="str">
        <f t="shared" ref="BN174:BN237" si="196">VLOOKUP(B174,base,63,FALSE)</f>
        <v xml:space="preserve"> pilote de données </v>
      </c>
      <c r="BO174" s="35" t="str">
        <f t="shared" ref="BO174:BO237" si="197">VLOOKUP(B174,base,64,FALSE)</f>
        <v xml:space="preserve"> scénario </v>
      </c>
      <c r="BP174" s="35" t="str">
        <f t="shared" ref="BP174:BP237" si="198">VLOOKUP(B174,base,65,FALSE)</f>
        <v xml:space="preserve"> solveur </v>
      </c>
      <c r="BQ174" s="35" t="str">
        <f t="shared" ref="BQ174:BQ237" si="199">VLOOKUP(B174,base,66,FALSE)</f>
        <v xml:space="preserve"> statistique </v>
      </c>
      <c r="BR174" s="35" t="str">
        <f t="shared" ref="BR174:BR237" si="200">VLOOKUP(B174,base,67,FALSE)</f>
        <v xml:space="preserve"> tableur </v>
      </c>
      <c r="BS174" s="35" t="str">
        <f t="shared" ref="BS174:BS237" si="201">VLOOKUP(B174,base,68,FALSE)</f>
        <v xml:space="preserve">book </v>
      </c>
      <c r="BT174" s="35" t="str">
        <f t="shared" ref="BT174:BT237" si="202">VLOOKUP(B174,base,69,FALSE)</f>
        <v xml:space="preserve">Livre OpenOffice </v>
      </c>
      <c r="BU174" s="40" t="str">
        <f t="shared" ref="BU174:BU237" si="203">VLOOKUP(B174,base,70,FALSE)</f>
        <v/>
      </c>
    </row>
    <row r="175" spans="1:73" ht="20.100000000000001" customHeight="1" x14ac:dyDescent="0.2">
      <c r="A175" s="52">
        <v>45231</v>
      </c>
      <c r="B175" s="35" t="s">
        <v>14608</v>
      </c>
      <c r="C175" s="35" t="s">
        <v>112</v>
      </c>
      <c r="D175" s="35">
        <v>20240120</v>
      </c>
      <c r="E175" s="35" t="s">
        <v>14609</v>
      </c>
      <c r="F175" s="35" t="str">
        <f t="shared" si="136"/>
        <v>Le logiciel de présentations animées de OpenOffice.org et LibreOffice</v>
      </c>
      <c r="G175" s="35" t="str">
        <f t="shared" si="137"/>
        <v>Myriam GRIS</v>
      </c>
      <c r="H175" s="35" t="str">
        <f t="shared" si="138"/>
        <v/>
      </c>
      <c r="I175" s="35" t="str">
        <f t="shared" si="139"/>
        <v>GRIS, Myriam</v>
      </c>
      <c r="J175" s="35" t="str">
        <f t="shared" si="140"/>
        <v/>
      </c>
      <c r="K175" s="35" t="str">
        <f t="shared" si="141"/>
        <v/>
      </c>
      <c r="L175" s="35" t="str">
        <f t="shared" si="142"/>
        <v/>
      </c>
      <c r="M175" s="35" t="str">
        <f t="shared" si="143"/>
        <v/>
      </c>
      <c r="N175" s="5" t="str">
        <f t="shared" si="144"/>
        <v>Edition du 1 April 2011</v>
      </c>
      <c r="O175" s="5" t="str">
        <f t="shared" si="145"/>
        <v>326 pages</v>
      </c>
      <c r="P175" s="35" t="str">
        <f t="shared" si="146"/>
        <v>Editions ENI</v>
      </c>
      <c r="Q175" s="6" t="str">
        <f t="shared" si="147"/>
        <v>fre</v>
      </c>
      <c r="R175" s="35" t="str">
        <f t="shared" si="148"/>
        <v>fre</v>
      </c>
      <c r="S175" s="35" t="str">
        <f t="shared" si="149"/>
        <v>fre</v>
      </c>
      <c r="T175" s="35" t="str">
        <f t="shared" si="150"/>
        <v>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v>
      </c>
      <c r="U175" s="35">
        <f t="shared" si="151"/>
        <v>9782746064843</v>
      </c>
      <c r="V175" s="35" t="str">
        <f t="shared" si="152"/>
        <v>Version Numérique</v>
      </c>
      <c r="W175" s="35">
        <f t="shared" si="153"/>
        <v>9782746063075</v>
      </c>
      <c r="X175" s="35" t="str">
        <f t="shared" si="154"/>
        <v>Version Imprimée</v>
      </c>
      <c r="Y175" s="35" t="str">
        <f t="shared" si="155"/>
        <v>St-Herblain</v>
      </c>
      <c r="Z175" s="35" t="str">
        <f t="shared" si="156"/>
        <v>Editions ENI</v>
      </c>
      <c r="AA175" s="35">
        <f t="shared" si="157"/>
        <v>2011</v>
      </c>
      <c r="AB175" s="35" t="str">
        <f t="shared" si="158"/>
        <v>Bibliothèque Numérique ENI (Service en ligne)</v>
      </c>
      <c r="AC175" s="35" t="str">
        <f t="shared" si="159"/>
        <v>RÉFÉRENCE BUREAUTIQUE</v>
      </c>
      <c r="AD175" s="35" t="str">
        <f t="shared" si="160"/>
        <v>texte</v>
      </c>
      <c r="AE175" s="35" t="str">
        <f t="shared" si="161"/>
        <v>txt</v>
      </c>
      <c r="AF175" s="35" t="str">
        <f t="shared" si="162"/>
        <v>rdacontent/fre</v>
      </c>
      <c r="AG175" s="35" t="str">
        <f t="shared" si="163"/>
        <v>informatique</v>
      </c>
      <c r="AH175" s="35" t="str">
        <f t="shared" si="164"/>
        <v>c</v>
      </c>
      <c r="AI175" s="35" t="str">
        <f t="shared" si="165"/>
        <v>rdamedia/fre</v>
      </c>
      <c r="AJ175" s="35" t="str">
        <f t="shared" si="166"/>
        <v>ressource en ligne</v>
      </c>
      <c r="AK175" s="35" t="str">
        <f t="shared" si="167"/>
        <v>cr</v>
      </c>
      <c r="AL175" s="35" t="str">
        <f t="shared" si="168"/>
        <v>rdacarrier/fre</v>
      </c>
      <c r="AM175" s="35" t="str">
        <f t="shared" si="169"/>
        <v>m\\\\\o\\d\\\\\\\\</v>
      </c>
      <c r="AN175" s="35" t="str">
        <f t="shared" si="170"/>
        <v>cr\cn\\\\uuaua</v>
      </c>
      <c r="AO175" s="35" t="str">
        <f t="shared" si="171"/>
        <v>Accès restreint aux membres</v>
      </c>
      <c r="AP175" s="35" t="str">
        <f t="shared" si="172"/>
        <v>Source de la note de description : Version imprimée</v>
      </c>
      <c r="AQ175" s="35" t="str">
        <f t="shared" si="173"/>
        <v/>
      </c>
      <c r="AR175" s="35" t="str">
        <f t="shared" si="174"/>
        <v>%SITE_CLIENT%/?library_guid=62EEABF4-A44B-4049-8751-98ADF66EEC5A</v>
      </c>
      <c r="AS175" s="35" t="str">
        <f t="shared" si="175"/>
        <v>Accès au travers du portail ENI</v>
      </c>
      <c r="AT175" s="35" t="str">
        <f t="shared" si="176"/>
        <v xml:space="preserve"> animation </v>
      </c>
      <c r="AU175" s="35" t="str">
        <f t="shared" si="177"/>
        <v xml:space="preserve"> diaporama </v>
      </c>
      <c r="AV175" s="35" t="str">
        <f t="shared" si="178"/>
        <v xml:space="preserve"> diapositive </v>
      </c>
      <c r="AW175" s="35" t="str">
        <f t="shared" si="179"/>
        <v xml:space="preserve"> e</v>
      </c>
      <c r="AX175" s="35" t="str">
        <f t="shared" si="180"/>
        <v xml:space="preserve"> ebook </v>
      </c>
      <c r="AY175" s="35" t="str">
        <f t="shared" si="181"/>
        <v xml:space="preserve"> libre </v>
      </c>
      <c r="AZ175" s="35" t="str">
        <f t="shared" si="182"/>
        <v xml:space="preserve"> Libre Office </v>
      </c>
      <c r="BA175" s="35" t="str">
        <f t="shared" si="183"/>
        <v xml:space="preserve"> LibreOffice </v>
      </c>
      <c r="BB175" s="35" t="str">
        <f t="shared" si="184"/>
        <v xml:space="preserve"> livre électronique </v>
      </c>
      <c r="BC175" s="35" t="str">
        <f t="shared" si="185"/>
        <v xml:space="preserve"> livre numérique </v>
      </c>
      <c r="BD175" s="35" t="str">
        <f t="shared" si="186"/>
        <v xml:space="preserve"> LNRB3.3OPEIMP</v>
      </c>
      <c r="BE175" s="35" t="str">
        <f t="shared" si="187"/>
        <v xml:space="preserve"> open office </v>
      </c>
      <c r="BF175" s="35" t="str">
        <f t="shared" si="188"/>
        <v xml:space="preserve"> openoffice </v>
      </c>
      <c r="BG175" s="35" t="str">
        <f t="shared" si="189"/>
        <v xml:space="preserve"> PréAO </v>
      </c>
      <c r="BH175" s="35" t="str">
        <f t="shared" si="190"/>
        <v xml:space="preserve">book </v>
      </c>
      <c r="BI175" s="35" t="str">
        <f t="shared" si="191"/>
        <v xml:space="preserve">OpenSource </v>
      </c>
      <c r="BJ175" s="35" t="str">
        <f t="shared" si="192"/>
        <v/>
      </c>
      <c r="BK175" s="35" t="str">
        <f t="shared" si="193"/>
        <v/>
      </c>
      <c r="BL175" s="35" t="str">
        <f t="shared" si="194"/>
        <v/>
      </c>
      <c r="BM175" s="35" t="str">
        <f t="shared" si="195"/>
        <v/>
      </c>
      <c r="BN175" s="35" t="str">
        <f t="shared" si="196"/>
        <v/>
      </c>
      <c r="BO175" s="35" t="str">
        <f t="shared" si="197"/>
        <v/>
      </c>
      <c r="BP175" s="35" t="str">
        <f t="shared" si="198"/>
        <v/>
      </c>
      <c r="BQ175" s="35" t="str">
        <f t="shared" si="199"/>
        <v/>
      </c>
      <c r="BR175" s="35" t="str">
        <f t="shared" si="200"/>
        <v/>
      </c>
      <c r="BS175" s="35" t="str">
        <f t="shared" si="201"/>
        <v/>
      </c>
      <c r="BT175" s="35" t="str">
        <f t="shared" si="202"/>
        <v/>
      </c>
      <c r="BU175" s="40" t="str">
        <f t="shared" si="203"/>
        <v/>
      </c>
    </row>
    <row r="176" spans="1:73" ht="20.100000000000001" customHeight="1" x14ac:dyDescent="0.2">
      <c r="A176" s="52">
        <v>45231</v>
      </c>
      <c r="B176" s="35" t="s">
        <v>14610</v>
      </c>
      <c r="C176" s="35" t="s">
        <v>112</v>
      </c>
      <c r="D176" s="35">
        <v>20240120</v>
      </c>
      <c r="E176" s="35" t="s">
        <v>14611</v>
      </c>
      <c r="F176" s="35" t="str">
        <f t="shared" si="136"/>
        <v>Le traitement de texte de OpenOffice.org et LibreOffice - Livre de référence</v>
      </c>
      <c r="G176" s="35" t="str">
        <f t="shared" si="137"/>
        <v/>
      </c>
      <c r="H176" s="35" t="str">
        <f t="shared" si="138"/>
        <v/>
      </c>
      <c r="I176" s="35" t="str">
        <f t="shared" si="139"/>
        <v/>
      </c>
      <c r="J176" s="35" t="str">
        <f t="shared" si="140"/>
        <v/>
      </c>
      <c r="K176" s="35" t="str">
        <f t="shared" si="141"/>
        <v/>
      </c>
      <c r="L176" s="35" t="str">
        <f t="shared" si="142"/>
        <v/>
      </c>
      <c r="M176" s="35" t="str">
        <f t="shared" si="143"/>
        <v/>
      </c>
      <c r="N176" s="5" t="str">
        <f t="shared" si="144"/>
        <v>Edition du 1 March 2011</v>
      </c>
      <c r="O176" s="5" t="str">
        <f t="shared" si="145"/>
        <v>430 pages</v>
      </c>
      <c r="P176" s="35" t="str">
        <f t="shared" si="146"/>
        <v>Editions ENI</v>
      </c>
      <c r="Q176" s="6" t="str">
        <f t="shared" si="147"/>
        <v>fre</v>
      </c>
      <c r="R176" s="35" t="str">
        <f t="shared" si="148"/>
        <v>fre</v>
      </c>
      <c r="S176" s="35" t="str">
        <f t="shared" si="149"/>
        <v>fre</v>
      </c>
      <c r="T176" s="35" t="str">
        <f t="shared" si="150"/>
        <v>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v>
      </c>
      <c r="U176" s="35">
        <f t="shared" si="151"/>
        <v>9782746064362</v>
      </c>
      <c r="V176" s="35" t="str">
        <f t="shared" si="152"/>
        <v>Version Numérique</v>
      </c>
      <c r="W176" s="35">
        <f t="shared" si="153"/>
        <v>9782746062146</v>
      </c>
      <c r="X176" s="35" t="str">
        <f t="shared" si="154"/>
        <v>Version Imprimée</v>
      </c>
      <c r="Y176" s="35" t="str">
        <f t="shared" si="155"/>
        <v>St-Herblain</v>
      </c>
      <c r="Z176" s="35" t="str">
        <f t="shared" si="156"/>
        <v>Editions ENI</v>
      </c>
      <c r="AA176" s="35">
        <f t="shared" si="157"/>
        <v>2011</v>
      </c>
      <c r="AB176" s="35" t="str">
        <f t="shared" si="158"/>
        <v>Bibliothèque Numérique ENI (Service en ligne)</v>
      </c>
      <c r="AC176" s="35" t="str">
        <f t="shared" si="159"/>
        <v>RÉFÉRENCE BUREAUTIQUE</v>
      </c>
      <c r="AD176" s="35" t="str">
        <f t="shared" si="160"/>
        <v>texte</v>
      </c>
      <c r="AE176" s="35" t="str">
        <f t="shared" si="161"/>
        <v>txt</v>
      </c>
      <c r="AF176" s="35" t="str">
        <f t="shared" si="162"/>
        <v>rdacontent/fre</v>
      </c>
      <c r="AG176" s="35" t="str">
        <f t="shared" si="163"/>
        <v>informatique</v>
      </c>
      <c r="AH176" s="35" t="str">
        <f t="shared" si="164"/>
        <v>c</v>
      </c>
      <c r="AI176" s="35" t="str">
        <f t="shared" si="165"/>
        <v>rdamedia/fre</v>
      </c>
      <c r="AJ176" s="35" t="str">
        <f t="shared" si="166"/>
        <v>ressource en ligne</v>
      </c>
      <c r="AK176" s="35" t="str">
        <f t="shared" si="167"/>
        <v>cr</v>
      </c>
      <c r="AL176" s="35" t="str">
        <f t="shared" si="168"/>
        <v>rdacarrier/fre</v>
      </c>
      <c r="AM176" s="35" t="str">
        <f t="shared" si="169"/>
        <v>m\\\\\o\\d\\\\\\\\</v>
      </c>
      <c r="AN176" s="35" t="str">
        <f t="shared" si="170"/>
        <v>cr\cn\\\\uuaua</v>
      </c>
      <c r="AO176" s="35" t="str">
        <f t="shared" si="171"/>
        <v>Accès restreint aux membres</v>
      </c>
      <c r="AP176" s="35" t="str">
        <f t="shared" si="172"/>
        <v>Source de la note de description : Version imprimée</v>
      </c>
      <c r="AQ176" s="35" t="str">
        <f t="shared" si="173"/>
        <v/>
      </c>
      <c r="AR176" s="35" t="str">
        <f t="shared" si="174"/>
        <v>%SITE_CLIENT%/?library_guid=964AB542-D68F-4190-B714-7129F313F4ED</v>
      </c>
      <c r="AS176" s="35" t="str">
        <f t="shared" si="175"/>
        <v>Accès au travers du portail ENI</v>
      </c>
      <c r="AT176" s="35" t="str">
        <f t="shared" si="176"/>
        <v xml:space="preserve"> autotexte </v>
      </c>
      <c r="AU176" s="35" t="str">
        <f t="shared" si="177"/>
        <v xml:space="preserve"> e</v>
      </c>
      <c r="AV176" s="35" t="str">
        <f t="shared" si="178"/>
        <v xml:space="preserve"> ebook </v>
      </c>
      <c r="AW176" s="35" t="str">
        <f t="shared" si="179"/>
        <v xml:space="preserve"> index </v>
      </c>
      <c r="AX176" s="35" t="str">
        <f t="shared" si="180"/>
        <v xml:space="preserve"> libre </v>
      </c>
      <c r="AY176" s="35" t="str">
        <f t="shared" si="181"/>
        <v xml:space="preserve"> LibreOffice </v>
      </c>
      <c r="AZ176" s="35" t="str">
        <f t="shared" si="182"/>
        <v xml:space="preserve"> livre électronique </v>
      </c>
      <c r="BA176" s="35" t="str">
        <f t="shared" si="183"/>
        <v xml:space="preserve"> livre numérique </v>
      </c>
      <c r="BB176" s="35" t="str">
        <f t="shared" si="184"/>
        <v xml:space="preserve"> Livre sur Ooo </v>
      </c>
      <c r="BC176" s="35" t="str">
        <f t="shared" si="185"/>
        <v xml:space="preserve"> livres électroniques </v>
      </c>
      <c r="BD176" s="35" t="str">
        <f t="shared" si="186"/>
        <v xml:space="preserve"> livres numériques </v>
      </c>
      <c r="BE176" s="35" t="str">
        <f t="shared" si="187"/>
        <v xml:space="preserve"> LNRB3.3OPEWRI</v>
      </c>
      <c r="BF176" s="35" t="str">
        <f t="shared" si="188"/>
        <v xml:space="preserve"> mailing </v>
      </c>
      <c r="BG176" s="35" t="str">
        <f t="shared" si="189"/>
        <v xml:space="preserve"> Ooo </v>
      </c>
      <c r="BH176" s="35" t="str">
        <f t="shared" si="190"/>
        <v xml:space="preserve"> ouvrage </v>
      </c>
      <c r="BI176" s="35" t="str">
        <f t="shared" si="191"/>
        <v xml:space="preserve"> page web </v>
      </c>
      <c r="BJ176" s="35" t="str">
        <f t="shared" si="192"/>
        <v xml:space="preserve"> plan </v>
      </c>
      <c r="BK176" s="35" t="str">
        <f t="shared" si="193"/>
        <v xml:space="preserve"> publipostage </v>
      </c>
      <c r="BL176" s="35" t="str">
        <f t="shared" si="194"/>
        <v xml:space="preserve"> table des matières </v>
      </c>
      <c r="BM176" s="35" t="str">
        <f t="shared" si="195"/>
        <v xml:space="preserve"> traitement de texte </v>
      </c>
      <c r="BN176" s="35" t="str">
        <f t="shared" si="196"/>
        <v xml:space="preserve">book </v>
      </c>
      <c r="BO176" s="35" t="str">
        <f t="shared" si="197"/>
        <v xml:space="preserve">OpenSource </v>
      </c>
      <c r="BP176" s="35" t="str">
        <f t="shared" si="198"/>
        <v/>
      </c>
      <c r="BQ176" s="35" t="str">
        <f t="shared" si="199"/>
        <v/>
      </c>
      <c r="BR176" s="35" t="str">
        <f t="shared" si="200"/>
        <v/>
      </c>
      <c r="BS176" s="35" t="str">
        <f t="shared" si="201"/>
        <v/>
      </c>
      <c r="BT176" s="35" t="str">
        <f t="shared" si="202"/>
        <v/>
      </c>
      <c r="BU176" s="40" t="str">
        <f t="shared" si="203"/>
        <v/>
      </c>
    </row>
    <row r="177" spans="1:73" ht="20.100000000000001" customHeight="1" x14ac:dyDescent="0.2">
      <c r="A177" s="52">
        <v>45231</v>
      </c>
      <c r="B177" s="35" t="s">
        <v>14612</v>
      </c>
      <c r="C177" s="35" t="s">
        <v>112</v>
      </c>
      <c r="D177" s="35">
        <v>20240120</v>
      </c>
      <c r="E177" s="35" t="s">
        <v>14613</v>
      </c>
      <c r="F177" s="35" t="str">
        <f t="shared" si="136"/>
        <v>Le gestionnaire de bases de données de OpenOffice.org 3</v>
      </c>
      <c r="G177" s="35" t="str">
        <f t="shared" si="137"/>
        <v>Myriam GRIS</v>
      </c>
      <c r="H177" s="35" t="str">
        <f t="shared" si="138"/>
        <v/>
      </c>
      <c r="I177" s="35" t="str">
        <f t="shared" si="139"/>
        <v>GRIS, Myriam</v>
      </c>
      <c r="J177" s="35" t="str">
        <f t="shared" si="140"/>
        <v/>
      </c>
      <c r="K177" s="35" t="str">
        <f t="shared" si="141"/>
        <v/>
      </c>
      <c r="L177" s="35" t="str">
        <f t="shared" si="142"/>
        <v/>
      </c>
      <c r="M177" s="35" t="str">
        <f t="shared" si="143"/>
        <v/>
      </c>
      <c r="N177" s="5" t="str">
        <f t="shared" si="144"/>
        <v>Edition du 1 December 2008</v>
      </c>
      <c r="O177" s="5" t="str">
        <f t="shared" si="145"/>
        <v>282 pages</v>
      </c>
      <c r="P177" s="35" t="str">
        <f t="shared" si="146"/>
        <v>Editions ENI</v>
      </c>
      <c r="Q177" s="6" t="str">
        <f t="shared" si="147"/>
        <v>fre</v>
      </c>
      <c r="R177" s="35" t="str">
        <f t="shared" si="148"/>
        <v>fre</v>
      </c>
      <c r="S177" s="35" t="str">
        <f t="shared" si="149"/>
        <v>fre</v>
      </c>
      <c r="T177" s="35" t="str">
        <f t="shared" si="150"/>
        <v>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v>
      </c>
      <c r="U177" s="35">
        <f t="shared" si="151"/>
        <v>9782746047327</v>
      </c>
      <c r="V177" s="35" t="str">
        <f t="shared" si="152"/>
        <v>Version Numérique</v>
      </c>
      <c r="W177" s="35">
        <f t="shared" si="153"/>
        <v>9782746046559</v>
      </c>
      <c r="X177" s="35" t="str">
        <f t="shared" si="154"/>
        <v>Version Imprimée</v>
      </c>
      <c r="Y177" s="35" t="str">
        <f t="shared" si="155"/>
        <v>St-Herblain</v>
      </c>
      <c r="Z177" s="35" t="str">
        <f t="shared" si="156"/>
        <v>Editions ENI</v>
      </c>
      <c r="AA177" s="35">
        <f t="shared" si="157"/>
        <v>2008</v>
      </c>
      <c r="AB177" s="35" t="str">
        <f t="shared" si="158"/>
        <v>Bibliothèque Numérique ENI (Service en ligne)</v>
      </c>
      <c r="AC177" s="35" t="str">
        <f t="shared" si="159"/>
        <v>RÉFÉRENCE BUREAUTIQUE</v>
      </c>
      <c r="AD177" s="35" t="str">
        <f t="shared" si="160"/>
        <v>texte</v>
      </c>
      <c r="AE177" s="35" t="str">
        <f t="shared" si="161"/>
        <v>txt</v>
      </c>
      <c r="AF177" s="35" t="str">
        <f t="shared" si="162"/>
        <v>rdacontent/fre</v>
      </c>
      <c r="AG177" s="35" t="str">
        <f t="shared" si="163"/>
        <v>informatique</v>
      </c>
      <c r="AH177" s="35" t="str">
        <f t="shared" si="164"/>
        <v>c</v>
      </c>
      <c r="AI177" s="35" t="str">
        <f t="shared" si="165"/>
        <v>rdamedia/fre</v>
      </c>
      <c r="AJ177" s="35" t="str">
        <f t="shared" si="166"/>
        <v>ressource en ligne</v>
      </c>
      <c r="AK177" s="35" t="str">
        <f t="shared" si="167"/>
        <v>cr</v>
      </c>
      <c r="AL177" s="35" t="str">
        <f t="shared" si="168"/>
        <v>rdacarrier/fre</v>
      </c>
      <c r="AM177" s="35" t="str">
        <f t="shared" si="169"/>
        <v>m\\\\\o\\d\\\\\\\\</v>
      </c>
      <c r="AN177" s="35" t="str">
        <f t="shared" si="170"/>
        <v>cr\cn\\\\uuaua</v>
      </c>
      <c r="AO177" s="35" t="str">
        <f t="shared" si="171"/>
        <v>Accès restreint aux membres</v>
      </c>
      <c r="AP177" s="35" t="str">
        <f t="shared" si="172"/>
        <v>Source de la note de description : Version imprimée</v>
      </c>
      <c r="AQ177" s="35" t="str">
        <f t="shared" si="173"/>
        <v/>
      </c>
      <c r="AR177" s="35" t="str">
        <f t="shared" si="174"/>
        <v>%SITE_CLIENT%/?library_guid=B49D8AB3-B891-4E0E-B900-FBD6EDAFCCA6</v>
      </c>
      <c r="AS177" s="35" t="str">
        <f t="shared" si="175"/>
        <v>Accès au travers du portail ENI</v>
      </c>
      <c r="AT177" s="35" t="str">
        <f t="shared" si="176"/>
        <v xml:space="preserve">  table </v>
      </c>
      <c r="AU177" s="35" t="str">
        <f t="shared" si="177"/>
        <v xml:space="preserve"> application </v>
      </c>
      <c r="AV177" s="35" t="str">
        <f t="shared" si="178"/>
        <v xml:space="preserve"> e</v>
      </c>
      <c r="AW177" s="35" t="str">
        <f t="shared" si="179"/>
        <v xml:space="preserve"> ebook </v>
      </c>
      <c r="AX177" s="35" t="str">
        <f t="shared" si="180"/>
        <v xml:space="preserve"> état </v>
      </c>
      <c r="AY177" s="35" t="str">
        <f t="shared" si="181"/>
        <v xml:space="preserve"> formulaire </v>
      </c>
      <c r="AZ177" s="35" t="str">
        <f t="shared" si="182"/>
        <v xml:space="preserve"> livre électronique </v>
      </c>
      <c r="BA177" s="35" t="str">
        <f t="shared" si="183"/>
        <v xml:space="preserve"> livre numérique </v>
      </c>
      <c r="BB177" s="35" t="str">
        <f t="shared" si="184"/>
        <v xml:space="preserve"> livres électroniques </v>
      </c>
      <c r="BC177" s="35" t="str">
        <f t="shared" si="185"/>
        <v xml:space="preserve"> livres numériques </v>
      </c>
      <c r="BD177" s="35" t="str">
        <f t="shared" si="186"/>
        <v xml:space="preserve"> LNRB3OPEBAS</v>
      </c>
      <c r="BE177" s="35" t="str">
        <f t="shared" si="187"/>
        <v xml:space="preserve"> Ooo </v>
      </c>
      <c r="BF177" s="35" t="str">
        <f t="shared" si="188"/>
        <v xml:space="preserve"> OpenOffice </v>
      </c>
      <c r="BG177" s="35" t="str">
        <f t="shared" si="189"/>
        <v xml:space="preserve"> OpenSource </v>
      </c>
      <c r="BH177" s="35" t="str">
        <f t="shared" si="190"/>
        <v xml:space="preserve"> Ouvrage </v>
      </c>
      <c r="BI177" s="35" t="str">
        <f t="shared" si="191"/>
        <v xml:space="preserve"> requête </v>
      </c>
      <c r="BJ177" s="35" t="str">
        <f t="shared" si="192"/>
        <v xml:space="preserve">book </v>
      </c>
      <c r="BK177" s="35" t="str">
        <f t="shared" si="193"/>
        <v xml:space="preserve">Livre </v>
      </c>
      <c r="BL177" s="35" t="str">
        <f t="shared" si="194"/>
        <v/>
      </c>
      <c r="BM177" s="35" t="str">
        <f t="shared" si="195"/>
        <v/>
      </c>
      <c r="BN177" s="35" t="str">
        <f t="shared" si="196"/>
        <v/>
      </c>
      <c r="BO177" s="35" t="str">
        <f t="shared" si="197"/>
        <v/>
      </c>
      <c r="BP177" s="35" t="str">
        <f t="shared" si="198"/>
        <v/>
      </c>
      <c r="BQ177" s="35" t="str">
        <f t="shared" si="199"/>
        <v/>
      </c>
      <c r="BR177" s="35" t="str">
        <f t="shared" si="200"/>
        <v/>
      </c>
      <c r="BS177" s="35" t="str">
        <f t="shared" si="201"/>
        <v/>
      </c>
      <c r="BT177" s="35" t="str">
        <f t="shared" si="202"/>
        <v/>
      </c>
      <c r="BU177" s="40" t="str">
        <f t="shared" si="203"/>
        <v/>
      </c>
    </row>
    <row r="178" spans="1:73" ht="20.100000000000001" customHeight="1" x14ac:dyDescent="0.2">
      <c r="A178" s="52">
        <v>45231</v>
      </c>
      <c r="B178" s="35" t="s">
        <v>14614</v>
      </c>
      <c r="C178" s="35" t="s">
        <v>112</v>
      </c>
      <c r="D178" s="35">
        <v>20240120</v>
      </c>
      <c r="E178" s="35" t="s">
        <v>14615</v>
      </c>
      <c r="F178" s="35" t="str">
        <f t="shared" si="136"/>
        <v/>
      </c>
      <c r="G178" s="35" t="str">
        <f t="shared" si="137"/>
        <v/>
      </c>
      <c r="H178" s="35" t="str">
        <f t="shared" si="138"/>
        <v/>
      </c>
      <c r="I178" s="35" t="str">
        <f t="shared" si="139"/>
        <v/>
      </c>
      <c r="J178" s="35" t="str">
        <f t="shared" si="140"/>
        <v/>
      </c>
      <c r="K178" s="35" t="str">
        <f t="shared" si="141"/>
        <v/>
      </c>
      <c r="L178" s="35" t="str">
        <f t="shared" si="142"/>
        <v/>
      </c>
      <c r="M178" s="35" t="str">
        <f t="shared" si="143"/>
        <v/>
      </c>
      <c r="N178" s="5" t="str">
        <f t="shared" si="144"/>
        <v>Edition du 1 January 2009</v>
      </c>
      <c r="O178" s="5" t="str">
        <f t="shared" si="145"/>
        <v>352 pages</v>
      </c>
      <c r="P178" s="35" t="str">
        <f t="shared" si="146"/>
        <v>Editions ENI</v>
      </c>
      <c r="Q178" s="6" t="str">
        <f t="shared" si="147"/>
        <v>fre</v>
      </c>
      <c r="R178" s="35" t="str">
        <f t="shared" si="148"/>
        <v>fre</v>
      </c>
      <c r="S178" s="35" t="str">
        <f t="shared" si="149"/>
        <v>fre</v>
      </c>
      <c r="T178" s="35" t="str">
        <f t="shared" si="150"/>
        <v>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v>
      </c>
      <c r="U178" s="35">
        <f t="shared" si="151"/>
        <v>9782746048614</v>
      </c>
      <c r="V178" s="35" t="str">
        <f t="shared" si="152"/>
        <v>Version Numérique</v>
      </c>
      <c r="W178" s="35">
        <f t="shared" si="153"/>
        <v>9782746046887</v>
      </c>
      <c r="X178" s="35" t="str">
        <f t="shared" si="154"/>
        <v>Version Imprimée</v>
      </c>
      <c r="Y178" s="35" t="str">
        <f t="shared" si="155"/>
        <v>St-Herblain</v>
      </c>
      <c r="Z178" s="35" t="str">
        <f t="shared" si="156"/>
        <v>Editions ENI</v>
      </c>
      <c r="AA178" s="35">
        <f t="shared" si="157"/>
        <v>2009</v>
      </c>
      <c r="AB178" s="35" t="str">
        <f t="shared" si="158"/>
        <v>Bibliothèque Numérique ENI (Service en ligne)</v>
      </c>
      <c r="AC178" s="35" t="str">
        <f t="shared" si="159"/>
        <v>RÉFÉRENCE BUREAUTIQUE</v>
      </c>
      <c r="AD178" s="35" t="str">
        <f t="shared" si="160"/>
        <v>texte</v>
      </c>
      <c r="AE178" s="35" t="str">
        <f t="shared" si="161"/>
        <v>txt</v>
      </c>
      <c r="AF178" s="35" t="str">
        <f t="shared" si="162"/>
        <v>rdacontent/fre</v>
      </c>
      <c r="AG178" s="35" t="str">
        <f t="shared" si="163"/>
        <v>informatique</v>
      </c>
      <c r="AH178" s="35" t="str">
        <f t="shared" si="164"/>
        <v>c</v>
      </c>
      <c r="AI178" s="35" t="str">
        <f t="shared" si="165"/>
        <v>rdamedia/fre</v>
      </c>
      <c r="AJ178" s="35" t="str">
        <f t="shared" si="166"/>
        <v>ressource en ligne</v>
      </c>
      <c r="AK178" s="35" t="str">
        <f t="shared" si="167"/>
        <v>cr</v>
      </c>
      <c r="AL178" s="35" t="str">
        <f t="shared" si="168"/>
        <v>rdacarrier/fre</v>
      </c>
      <c r="AM178" s="35" t="str">
        <f t="shared" si="169"/>
        <v>m\\\\\o\\d\\\\\\\\</v>
      </c>
      <c r="AN178" s="35" t="str">
        <f t="shared" si="170"/>
        <v>cr\cn\\\\uuaua</v>
      </c>
      <c r="AO178" s="35" t="str">
        <f t="shared" si="171"/>
        <v>Accès restreint aux membres</v>
      </c>
      <c r="AP178" s="35" t="str">
        <f t="shared" si="172"/>
        <v>Source de la note de description : Version imprimée</v>
      </c>
      <c r="AQ178" s="35" t="str">
        <f t="shared" si="173"/>
        <v/>
      </c>
      <c r="AR178" s="35" t="str">
        <f t="shared" si="174"/>
        <v>%SITE_CLIENT%/?library_guid=42E2F17E-00BE-4D32-9DF3-A5A5BECA51EE</v>
      </c>
      <c r="AS178" s="35" t="str">
        <f t="shared" si="175"/>
        <v>Accès au travers du portail ENI</v>
      </c>
      <c r="AT178" s="35" t="str">
        <f t="shared" si="176"/>
        <v xml:space="preserve"> analyse croisé </v>
      </c>
      <c r="AU178" s="35" t="str">
        <f t="shared" si="177"/>
        <v xml:space="preserve"> audit </v>
      </c>
      <c r="AV178" s="35" t="str">
        <f t="shared" si="178"/>
        <v xml:space="preserve"> classeur </v>
      </c>
      <c r="AW178" s="35" t="str">
        <f t="shared" si="179"/>
        <v xml:space="preserve"> feuille de calcul </v>
      </c>
      <c r="AX178" s="35" t="str">
        <f t="shared" si="180"/>
        <v xml:space="preserve"> formule </v>
      </c>
      <c r="AY178" s="35" t="str">
        <f t="shared" si="181"/>
        <v xml:space="preserve"> graphique </v>
      </c>
      <c r="AZ178" s="35" t="str">
        <f t="shared" si="182"/>
        <v xml:space="preserve"> libre </v>
      </c>
      <c r="BA178" s="35" t="str">
        <f t="shared" si="183"/>
        <v xml:space="preserve"> liste </v>
      </c>
      <c r="BB178" s="35" t="str">
        <f t="shared" si="184"/>
        <v xml:space="preserve"> Livre Ooo </v>
      </c>
      <c r="BC178" s="35" t="str">
        <f t="shared" si="185"/>
        <v xml:space="preserve"> Livre OpenOffice.org </v>
      </c>
      <c r="BD178" s="35" t="str">
        <f t="shared" si="186"/>
        <v xml:space="preserve"> LNRB3OPECAL</v>
      </c>
      <c r="BE178" s="35" t="str">
        <f t="shared" si="187"/>
        <v xml:space="preserve"> Ooo </v>
      </c>
      <c r="BF178" s="35" t="str">
        <f t="shared" si="188"/>
        <v xml:space="preserve"> OpenSource </v>
      </c>
      <c r="BG178" s="35" t="str">
        <f t="shared" si="189"/>
        <v xml:space="preserve"> pilote de données </v>
      </c>
      <c r="BH178" s="35" t="str">
        <f t="shared" si="190"/>
        <v xml:space="preserve"> scénario </v>
      </c>
      <c r="BI178" s="35" t="str">
        <f t="shared" si="191"/>
        <v xml:space="preserve"> solveur </v>
      </c>
      <c r="BJ178" s="35" t="str">
        <f t="shared" si="192"/>
        <v xml:space="preserve"> statistique </v>
      </c>
      <c r="BK178" s="35" t="str">
        <f t="shared" si="193"/>
        <v xml:space="preserve"> tableur </v>
      </c>
      <c r="BL178" s="35" t="str">
        <f t="shared" si="194"/>
        <v xml:space="preserve">Livre OpenOffice </v>
      </c>
      <c r="BM178" s="35" t="str">
        <f t="shared" si="195"/>
        <v/>
      </c>
      <c r="BN178" s="35" t="str">
        <f t="shared" si="196"/>
        <v/>
      </c>
      <c r="BO178" s="35" t="str">
        <f t="shared" si="197"/>
        <v/>
      </c>
      <c r="BP178" s="35" t="str">
        <f t="shared" si="198"/>
        <v/>
      </c>
      <c r="BQ178" s="35" t="str">
        <f t="shared" si="199"/>
        <v/>
      </c>
      <c r="BR178" s="35" t="str">
        <f t="shared" si="200"/>
        <v/>
      </c>
      <c r="BS178" s="35" t="str">
        <f t="shared" si="201"/>
        <v/>
      </c>
      <c r="BT178" s="35" t="str">
        <f t="shared" si="202"/>
        <v/>
      </c>
      <c r="BU178" s="40" t="str">
        <f t="shared" si="203"/>
        <v/>
      </c>
    </row>
    <row r="179" spans="1:73" ht="20.100000000000001" customHeight="1" x14ac:dyDescent="0.2">
      <c r="A179" s="52">
        <v>45231</v>
      </c>
      <c r="B179" s="35" t="s">
        <v>14616</v>
      </c>
      <c r="C179" s="35" t="s">
        <v>112</v>
      </c>
      <c r="D179" s="35">
        <v>20240120</v>
      </c>
      <c r="E179" s="35" t="s">
        <v>14617</v>
      </c>
      <c r="F179" s="35" t="str">
        <f t="shared" si="136"/>
        <v/>
      </c>
      <c r="G179" s="35" t="str">
        <f t="shared" si="137"/>
        <v>Myriam GRIS,Catherine Guérois</v>
      </c>
      <c r="H179" s="35" t="str">
        <f t="shared" si="138"/>
        <v/>
      </c>
      <c r="I179" s="35" t="str">
        <f t="shared" si="139"/>
        <v>GRIS, Myriam</v>
      </c>
      <c r="J179" s="35" t="str">
        <f t="shared" si="140"/>
        <v>Guérois, Catherine</v>
      </c>
      <c r="K179" s="35" t="str">
        <f t="shared" si="141"/>
        <v/>
      </c>
      <c r="L179" s="35" t="str">
        <f t="shared" si="142"/>
        <v/>
      </c>
      <c r="M179" s="35" t="str">
        <f t="shared" si="143"/>
        <v/>
      </c>
      <c r="N179" s="5" t="str">
        <f t="shared" si="144"/>
        <v>Edition du 1 February 2009</v>
      </c>
      <c r="O179" s="5" t="str">
        <f t="shared" si="145"/>
        <v>375 pages</v>
      </c>
      <c r="P179" s="35" t="str">
        <f t="shared" si="146"/>
        <v>Editions ENI</v>
      </c>
      <c r="Q179" s="6" t="str">
        <f t="shared" si="147"/>
        <v>fre</v>
      </c>
      <c r="R179" s="35" t="str">
        <f t="shared" si="148"/>
        <v>fre</v>
      </c>
      <c r="S179" s="35" t="str">
        <f t="shared" si="149"/>
        <v>fre</v>
      </c>
      <c r="T179" s="35" t="str">
        <f t="shared" si="150"/>
        <v>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v>
      </c>
      <c r="U179" s="35">
        <f t="shared" si="151"/>
        <v>9782746049437</v>
      </c>
      <c r="V179" s="35" t="str">
        <f t="shared" si="152"/>
        <v>Version Numérique</v>
      </c>
      <c r="W179" s="35">
        <f t="shared" si="153"/>
        <v>9782746047181</v>
      </c>
      <c r="X179" s="35" t="str">
        <f t="shared" si="154"/>
        <v>Version Imprimée</v>
      </c>
      <c r="Y179" s="35" t="str">
        <f t="shared" si="155"/>
        <v>St-Herblain</v>
      </c>
      <c r="Z179" s="35" t="str">
        <f t="shared" si="156"/>
        <v>Editions ENI</v>
      </c>
      <c r="AA179" s="35">
        <f t="shared" si="157"/>
        <v>2009</v>
      </c>
      <c r="AB179" s="35" t="str">
        <f t="shared" si="158"/>
        <v>Bibliothèque Numérique ENI (Service en ligne)</v>
      </c>
      <c r="AC179" s="35" t="str">
        <f t="shared" si="159"/>
        <v>RÉFÉRENCE BUREAUTIQUE</v>
      </c>
      <c r="AD179" s="35" t="str">
        <f t="shared" si="160"/>
        <v>texte</v>
      </c>
      <c r="AE179" s="35" t="str">
        <f t="shared" si="161"/>
        <v>txt</v>
      </c>
      <c r="AF179" s="35" t="str">
        <f t="shared" si="162"/>
        <v>rdacontent/fre</v>
      </c>
      <c r="AG179" s="35" t="str">
        <f t="shared" si="163"/>
        <v>informatique</v>
      </c>
      <c r="AH179" s="35" t="str">
        <f t="shared" si="164"/>
        <v>c</v>
      </c>
      <c r="AI179" s="35" t="str">
        <f t="shared" si="165"/>
        <v>rdamedia/fre</v>
      </c>
      <c r="AJ179" s="35" t="str">
        <f t="shared" si="166"/>
        <v>ressource en ligne</v>
      </c>
      <c r="AK179" s="35" t="str">
        <f t="shared" si="167"/>
        <v>cr</v>
      </c>
      <c r="AL179" s="35" t="str">
        <f t="shared" si="168"/>
        <v>rdacarrier/fre</v>
      </c>
      <c r="AM179" s="35" t="str">
        <f t="shared" si="169"/>
        <v>m\\\\\o\\d\\\\\\\\</v>
      </c>
      <c r="AN179" s="35" t="str">
        <f t="shared" si="170"/>
        <v>cr\cn\\\\uuaua</v>
      </c>
      <c r="AO179" s="35" t="str">
        <f t="shared" si="171"/>
        <v>Accès restreint aux membres</v>
      </c>
      <c r="AP179" s="35" t="str">
        <f t="shared" si="172"/>
        <v>Source de la note de description : Version imprimée</v>
      </c>
      <c r="AQ179" s="35" t="str">
        <f t="shared" si="173"/>
        <v/>
      </c>
      <c r="AR179" s="35" t="str">
        <f t="shared" si="174"/>
        <v>%SITE_CLIENT%/?library_guid=2942FFA7-BDB5-4D07-ACFA-53245CC5D374</v>
      </c>
      <c r="AS179" s="35" t="str">
        <f t="shared" si="175"/>
        <v>Accès au travers du portail ENI</v>
      </c>
      <c r="AT179" s="35" t="str">
        <f t="shared" si="176"/>
        <v xml:space="preserve"> autotexte </v>
      </c>
      <c r="AU179" s="35" t="str">
        <f t="shared" si="177"/>
        <v xml:space="preserve"> index </v>
      </c>
      <c r="AV179" s="35" t="str">
        <f t="shared" si="178"/>
        <v xml:space="preserve"> libre </v>
      </c>
      <c r="AW179" s="35" t="str">
        <f t="shared" si="179"/>
        <v xml:space="preserve"> Livre sur Ooo </v>
      </c>
      <c r="AX179" s="35" t="str">
        <f t="shared" si="180"/>
        <v xml:space="preserve"> LNRB3OPEWRI</v>
      </c>
      <c r="AY179" s="35" t="str">
        <f t="shared" si="181"/>
        <v xml:space="preserve"> mailing </v>
      </c>
      <c r="AZ179" s="35" t="str">
        <f t="shared" si="182"/>
        <v xml:space="preserve"> Ooo </v>
      </c>
      <c r="BA179" s="35" t="str">
        <f t="shared" si="183"/>
        <v xml:space="preserve"> ouvrage </v>
      </c>
      <c r="BB179" s="35" t="str">
        <f t="shared" si="184"/>
        <v xml:space="preserve"> page web </v>
      </c>
      <c r="BC179" s="35" t="str">
        <f t="shared" si="185"/>
        <v xml:space="preserve"> plan </v>
      </c>
      <c r="BD179" s="35" t="str">
        <f t="shared" si="186"/>
        <v xml:space="preserve"> publipostage </v>
      </c>
      <c r="BE179" s="35" t="str">
        <f t="shared" si="187"/>
        <v xml:space="preserve"> table des matières </v>
      </c>
      <c r="BF179" s="35" t="str">
        <f t="shared" si="188"/>
        <v xml:space="preserve"> traitement de texte </v>
      </c>
      <c r="BG179" s="35" t="str">
        <f t="shared" si="189"/>
        <v xml:space="preserve">OpenSource </v>
      </c>
      <c r="BH179" s="35" t="str">
        <f t="shared" si="190"/>
        <v/>
      </c>
      <c r="BI179" s="35" t="str">
        <f t="shared" si="191"/>
        <v/>
      </c>
      <c r="BJ179" s="35" t="str">
        <f t="shared" si="192"/>
        <v/>
      </c>
      <c r="BK179" s="35" t="str">
        <f t="shared" si="193"/>
        <v/>
      </c>
      <c r="BL179" s="35" t="str">
        <f t="shared" si="194"/>
        <v/>
      </c>
      <c r="BM179" s="35" t="str">
        <f t="shared" si="195"/>
        <v/>
      </c>
      <c r="BN179" s="35" t="str">
        <f t="shared" si="196"/>
        <v/>
      </c>
      <c r="BO179" s="35" t="str">
        <f t="shared" si="197"/>
        <v/>
      </c>
      <c r="BP179" s="35" t="str">
        <f t="shared" si="198"/>
        <v/>
      </c>
      <c r="BQ179" s="35" t="str">
        <f t="shared" si="199"/>
        <v/>
      </c>
      <c r="BR179" s="35" t="str">
        <f t="shared" si="200"/>
        <v/>
      </c>
      <c r="BS179" s="35" t="str">
        <f t="shared" si="201"/>
        <v/>
      </c>
      <c r="BT179" s="35" t="str">
        <f t="shared" si="202"/>
        <v/>
      </c>
      <c r="BU179" s="40" t="str">
        <f t="shared" si="203"/>
        <v/>
      </c>
    </row>
    <row r="180" spans="1:73" ht="20.100000000000001" customHeight="1" x14ac:dyDescent="0.2">
      <c r="A180" s="52">
        <v>45231</v>
      </c>
      <c r="B180" s="35" t="s">
        <v>14618</v>
      </c>
      <c r="C180" s="35" t="s">
        <v>112</v>
      </c>
      <c r="D180" s="35">
        <v>20240120</v>
      </c>
      <c r="E180" s="35" t="s">
        <v>14619</v>
      </c>
      <c r="F180" s="35" t="str">
        <f t="shared" si="136"/>
        <v>Edition Windows 7</v>
      </c>
      <c r="G180" s="35" t="str">
        <f t="shared" si="137"/>
        <v>Béatrice Daburon</v>
      </c>
      <c r="H180" s="35" t="str">
        <f t="shared" si="138"/>
        <v/>
      </c>
      <c r="I180" s="35" t="str">
        <f t="shared" si="139"/>
        <v>Daburon, Béatrice</v>
      </c>
      <c r="J180" s="35" t="str">
        <f t="shared" si="140"/>
        <v/>
      </c>
      <c r="K180" s="35" t="str">
        <f t="shared" si="141"/>
        <v/>
      </c>
      <c r="L180" s="35" t="str">
        <f t="shared" si="142"/>
        <v/>
      </c>
      <c r="M180" s="35" t="str">
        <f t="shared" si="143"/>
        <v/>
      </c>
      <c r="N180" s="5" t="str">
        <f t="shared" si="144"/>
        <v>Edition du 1 May 2010</v>
      </c>
      <c r="O180" s="5" t="str">
        <f t="shared" si="145"/>
        <v>439 pages</v>
      </c>
      <c r="P180" s="35" t="str">
        <f t="shared" si="146"/>
        <v>Editions ENI</v>
      </c>
      <c r="Q180" s="6" t="str">
        <f t="shared" si="147"/>
        <v>fre</v>
      </c>
      <c r="R180" s="35" t="str">
        <f t="shared" si="148"/>
        <v>fre</v>
      </c>
      <c r="S180" s="35" t="str">
        <f t="shared" si="149"/>
        <v>fre</v>
      </c>
      <c r="T180" s="35" t="str">
        <f t="shared" si="150"/>
        <v>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v>
      </c>
      <c r="U180" s="35">
        <f t="shared" si="151"/>
        <v>9782746055766</v>
      </c>
      <c r="V180" s="35" t="str">
        <f t="shared" si="152"/>
        <v>Version Numérique</v>
      </c>
      <c r="W180" s="35">
        <f t="shared" si="153"/>
        <v>9782746054769</v>
      </c>
      <c r="X180" s="35" t="str">
        <f t="shared" si="154"/>
        <v>Version Imprimée</v>
      </c>
      <c r="Y180" s="35" t="str">
        <f t="shared" si="155"/>
        <v>St-Herblain</v>
      </c>
      <c r="Z180" s="35" t="str">
        <f t="shared" si="156"/>
        <v>Editions ENI</v>
      </c>
      <c r="AA180" s="35">
        <f t="shared" si="157"/>
        <v>2010</v>
      </c>
      <c r="AB180" s="35" t="str">
        <f t="shared" si="158"/>
        <v>Bibliothèque Numérique ENI (Service en ligne)</v>
      </c>
      <c r="AC180" s="35" t="str">
        <f t="shared" si="159"/>
        <v>RÉFÉRENCE BUREAUTIQUE</v>
      </c>
      <c r="AD180" s="35" t="str">
        <f t="shared" si="160"/>
        <v>texte</v>
      </c>
      <c r="AE180" s="35" t="str">
        <f t="shared" si="161"/>
        <v>txt</v>
      </c>
      <c r="AF180" s="35" t="str">
        <f t="shared" si="162"/>
        <v>rdacontent/fre</v>
      </c>
      <c r="AG180" s="35" t="str">
        <f t="shared" si="163"/>
        <v>informatique</v>
      </c>
      <c r="AH180" s="35" t="str">
        <f t="shared" si="164"/>
        <v>c</v>
      </c>
      <c r="AI180" s="35" t="str">
        <f t="shared" si="165"/>
        <v>rdamedia/fre</v>
      </c>
      <c r="AJ180" s="35" t="str">
        <f t="shared" si="166"/>
        <v>ressource en ligne</v>
      </c>
      <c r="AK180" s="35" t="str">
        <f t="shared" si="167"/>
        <v>cr</v>
      </c>
      <c r="AL180" s="35" t="str">
        <f t="shared" si="168"/>
        <v>rdacarrier/fre</v>
      </c>
      <c r="AM180" s="35" t="str">
        <f t="shared" si="169"/>
        <v>m\\\\\o\\d\\\\\\\\</v>
      </c>
      <c r="AN180" s="35" t="str">
        <f t="shared" si="170"/>
        <v>cr\cn\\\\uuaua</v>
      </c>
      <c r="AO180" s="35" t="str">
        <f t="shared" si="171"/>
        <v>Accès restreint aux membres</v>
      </c>
      <c r="AP180" s="35" t="str">
        <f t="shared" si="172"/>
        <v>Source de la note de description : Version imprimée</v>
      </c>
      <c r="AQ180" s="35" t="str">
        <f t="shared" si="173"/>
        <v/>
      </c>
      <c r="AR180" s="35" t="str">
        <f t="shared" si="174"/>
        <v>%SITE_CLIENT%/?library_guid=09FCF19B-F1E1-4553-BD78-EBDDF71BCA23</v>
      </c>
      <c r="AS180" s="35" t="str">
        <f t="shared" si="175"/>
        <v>Accès au travers du portail ENI</v>
      </c>
      <c r="AT180" s="35" t="str">
        <f t="shared" si="176"/>
        <v xml:space="preserve"> LNRB7ORDI</v>
      </c>
      <c r="AU180" s="35" t="str">
        <f t="shared" si="177"/>
        <v xml:space="preserve">mail, spam, message, PCIE </v>
      </c>
      <c r="AV180" s="35" t="str">
        <f t="shared" si="178"/>
        <v>TIC, matériel, PC, informatique, réseau, intranet, extranet, Internet Explorer, virus, antivirus, web, netiquette, droits d'auteur, messagerie, e</v>
      </c>
      <c r="AW180" s="35" t="str">
        <f t="shared" si="179"/>
        <v/>
      </c>
      <c r="AX180" s="35" t="str">
        <f t="shared" si="180"/>
        <v/>
      </c>
      <c r="AY180" s="35" t="str">
        <f t="shared" si="181"/>
        <v/>
      </c>
      <c r="AZ180" s="35" t="str">
        <f t="shared" si="182"/>
        <v/>
      </c>
      <c r="BA180" s="35" t="str">
        <f t="shared" si="183"/>
        <v/>
      </c>
      <c r="BB180" s="35" t="str">
        <f t="shared" si="184"/>
        <v/>
      </c>
      <c r="BC180" s="35" t="str">
        <f t="shared" si="185"/>
        <v/>
      </c>
      <c r="BD180" s="35" t="str">
        <f t="shared" si="186"/>
        <v/>
      </c>
      <c r="BE180" s="35" t="str">
        <f t="shared" si="187"/>
        <v/>
      </c>
      <c r="BF180" s="35" t="str">
        <f t="shared" si="188"/>
        <v/>
      </c>
      <c r="BG180" s="35" t="str">
        <f t="shared" si="189"/>
        <v/>
      </c>
      <c r="BH180" s="35" t="str">
        <f t="shared" si="190"/>
        <v/>
      </c>
      <c r="BI180" s="35" t="str">
        <f t="shared" si="191"/>
        <v/>
      </c>
      <c r="BJ180" s="35" t="str">
        <f t="shared" si="192"/>
        <v/>
      </c>
      <c r="BK180" s="35" t="str">
        <f t="shared" si="193"/>
        <v/>
      </c>
      <c r="BL180" s="35" t="str">
        <f t="shared" si="194"/>
        <v/>
      </c>
      <c r="BM180" s="35" t="str">
        <f t="shared" si="195"/>
        <v/>
      </c>
      <c r="BN180" s="35" t="str">
        <f t="shared" si="196"/>
        <v/>
      </c>
      <c r="BO180" s="35" t="str">
        <f t="shared" si="197"/>
        <v/>
      </c>
      <c r="BP180" s="35" t="str">
        <f t="shared" si="198"/>
        <v/>
      </c>
      <c r="BQ180" s="35" t="str">
        <f t="shared" si="199"/>
        <v/>
      </c>
      <c r="BR180" s="35" t="str">
        <f t="shared" si="200"/>
        <v/>
      </c>
      <c r="BS180" s="35" t="str">
        <f t="shared" si="201"/>
        <v/>
      </c>
      <c r="BT180" s="35" t="str">
        <f t="shared" si="202"/>
        <v/>
      </c>
      <c r="BU180" s="40" t="str">
        <f t="shared" si="203"/>
        <v/>
      </c>
    </row>
    <row r="181" spans="1:73" ht="20.100000000000001" customHeight="1" x14ac:dyDescent="0.2">
      <c r="A181" s="52">
        <v>45231</v>
      </c>
      <c r="B181" s="35" t="s">
        <v>14620</v>
      </c>
      <c r="C181" s="35" t="s">
        <v>112</v>
      </c>
      <c r="D181" s="35">
        <v>20240120</v>
      </c>
      <c r="E181" s="35" t="s">
        <v>14621</v>
      </c>
      <c r="F181" s="35" t="str">
        <f t="shared" si="136"/>
        <v/>
      </c>
      <c r="G181" s="35" t="str">
        <f t="shared" si="137"/>
        <v>Béatrice Daburon</v>
      </c>
      <c r="H181" s="35" t="str">
        <f t="shared" si="138"/>
        <v/>
      </c>
      <c r="I181" s="35" t="str">
        <f t="shared" si="139"/>
        <v>Daburon, Béatrice</v>
      </c>
      <c r="J181" s="35" t="str">
        <f t="shared" si="140"/>
        <v/>
      </c>
      <c r="K181" s="35" t="str">
        <f t="shared" si="141"/>
        <v/>
      </c>
      <c r="L181" s="35" t="str">
        <f t="shared" si="142"/>
        <v/>
      </c>
      <c r="M181" s="35" t="str">
        <f t="shared" si="143"/>
        <v/>
      </c>
      <c r="N181" s="5" t="str">
        <f t="shared" si="144"/>
        <v>Edition du 1 December 2009</v>
      </c>
      <c r="O181" s="5" t="str">
        <f t="shared" si="145"/>
        <v>432 pages</v>
      </c>
      <c r="P181" s="35" t="str">
        <f t="shared" si="146"/>
        <v>Editions ENI</v>
      </c>
      <c r="Q181" s="6" t="str">
        <f t="shared" si="147"/>
        <v>fre</v>
      </c>
      <c r="R181" s="35" t="str">
        <f t="shared" si="148"/>
        <v>fre</v>
      </c>
      <c r="S181" s="35" t="str">
        <f t="shared" si="149"/>
        <v>fre</v>
      </c>
      <c r="T181" s="35" t="str">
        <f t="shared" si="150"/>
        <v>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v>
      </c>
      <c r="U181" s="35">
        <f t="shared" si="151"/>
        <v>9782746053687</v>
      </c>
      <c r="V181" s="35" t="str">
        <f t="shared" si="152"/>
        <v>Version Numérique</v>
      </c>
      <c r="W181" s="35">
        <f t="shared" si="153"/>
        <v>9782746052482</v>
      </c>
      <c r="X181" s="35" t="str">
        <f t="shared" si="154"/>
        <v>Version Imprimée</v>
      </c>
      <c r="Y181" s="35" t="str">
        <f t="shared" si="155"/>
        <v>St-Herblain</v>
      </c>
      <c r="Z181" s="35" t="str">
        <f t="shared" si="156"/>
        <v>Editions ENI</v>
      </c>
      <c r="AA181" s="35">
        <f t="shared" si="157"/>
        <v>2009</v>
      </c>
      <c r="AB181" s="35" t="str">
        <f t="shared" si="158"/>
        <v>Bibliothèque Numérique ENI (Service en ligne)</v>
      </c>
      <c r="AC181" s="35" t="str">
        <f t="shared" si="159"/>
        <v>RÉFÉRENCE BUREAUTIQUE</v>
      </c>
      <c r="AD181" s="35" t="str">
        <f t="shared" si="160"/>
        <v>texte</v>
      </c>
      <c r="AE181" s="35" t="str">
        <f t="shared" si="161"/>
        <v>txt</v>
      </c>
      <c r="AF181" s="35" t="str">
        <f t="shared" si="162"/>
        <v>rdacontent/fre</v>
      </c>
      <c r="AG181" s="35" t="str">
        <f t="shared" si="163"/>
        <v>informatique</v>
      </c>
      <c r="AH181" s="35" t="str">
        <f t="shared" si="164"/>
        <v>c</v>
      </c>
      <c r="AI181" s="35" t="str">
        <f t="shared" si="165"/>
        <v>rdamedia/fre</v>
      </c>
      <c r="AJ181" s="35" t="str">
        <f t="shared" si="166"/>
        <v>ressource en ligne</v>
      </c>
      <c r="AK181" s="35" t="str">
        <f t="shared" si="167"/>
        <v>cr</v>
      </c>
      <c r="AL181" s="35" t="str">
        <f t="shared" si="168"/>
        <v>rdacarrier/fre</v>
      </c>
      <c r="AM181" s="35" t="str">
        <f t="shared" si="169"/>
        <v>m\\\\\o\\d\\\\\\\\</v>
      </c>
      <c r="AN181" s="35" t="str">
        <f t="shared" si="170"/>
        <v>cr\cn\\\\uuaua</v>
      </c>
      <c r="AO181" s="35" t="str">
        <f t="shared" si="171"/>
        <v>Accès restreint aux membres</v>
      </c>
      <c r="AP181" s="35" t="str">
        <f t="shared" si="172"/>
        <v>Source de la note de description : Version imprimée</v>
      </c>
      <c r="AQ181" s="35" t="str">
        <f t="shared" si="173"/>
        <v/>
      </c>
      <c r="AR181" s="35" t="str">
        <f t="shared" si="174"/>
        <v>%SITE_CLIENT%/?library_guid=3E71EA56-328F-44EF-BE77-33F67AFA1BAD</v>
      </c>
      <c r="AS181" s="35" t="str">
        <f t="shared" si="175"/>
        <v>Accès au travers du portail ENI</v>
      </c>
      <c r="AT181" s="35" t="str">
        <f t="shared" si="176"/>
        <v xml:space="preserve"> bureau </v>
      </c>
      <c r="AU181" s="35" t="str">
        <f t="shared" si="177"/>
        <v xml:space="preserve"> e</v>
      </c>
      <c r="AV181" s="35" t="str">
        <f t="shared" si="178"/>
        <v xml:space="preserve"> ebook </v>
      </c>
      <c r="AW181" s="35" t="str">
        <f t="shared" si="179"/>
        <v xml:space="preserve"> Explorateur </v>
      </c>
      <c r="AX181" s="35" t="str">
        <f t="shared" si="180"/>
        <v xml:space="preserve"> installation </v>
      </c>
      <c r="AY181" s="35" t="str">
        <f t="shared" si="181"/>
        <v xml:space="preserve"> livre électronique </v>
      </c>
      <c r="AZ181" s="35" t="str">
        <f t="shared" si="182"/>
        <v xml:space="preserve"> livre numérique </v>
      </c>
      <c r="BA181" s="35" t="str">
        <f t="shared" si="183"/>
        <v xml:space="preserve"> livres électroniques </v>
      </c>
      <c r="BB181" s="35" t="str">
        <f t="shared" si="184"/>
        <v xml:space="preserve"> livres numériques </v>
      </c>
      <c r="BC181" s="35" t="str">
        <f t="shared" si="185"/>
        <v xml:space="preserve"> LNRB7WIN</v>
      </c>
      <c r="BD181" s="35" t="str">
        <f t="shared" si="186"/>
        <v xml:space="preserve"> Media Player </v>
      </c>
      <c r="BE181" s="35" t="str">
        <f t="shared" si="187"/>
        <v xml:space="preserve"> OS </v>
      </c>
      <c r="BF181" s="35" t="str">
        <f t="shared" si="188"/>
        <v xml:space="preserve"> réseau </v>
      </c>
      <c r="BG181" s="35" t="str">
        <f t="shared" si="189"/>
        <v xml:space="preserve"> Seven </v>
      </c>
      <c r="BH181" s="35" t="str">
        <f t="shared" si="190"/>
        <v xml:space="preserve"> système d'exploitation </v>
      </c>
      <c r="BI181" s="35" t="str">
        <f t="shared" si="191"/>
        <v xml:space="preserve"> Windows Seven </v>
      </c>
      <c r="BJ181" s="35" t="str">
        <f t="shared" si="192"/>
        <v xml:space="preserve"> windows7 </v>
      </c>
      <c r="BK181" s="35" t="str">
        <f t="shared" si="193"/>
        <v xml:space="preserve">book </v>
      </c>
      <c r="BL181" s="35" t="str">
        <f t="shared" si="194"/>
        <v xml:space="preserve">Microsoft </v>
      </c>
      <c r="BM181" s="35" t="str">
        <f t="shared" si="195"/>
        <v/>
      </c>
      <c r="BN181" s="35" t="str">
        <f t="shared" si="196"/>
        <v/>
      </c>
      <c r="BO181" s="35" t="str">
        <f t="shared" si="197"/>
        <v/>
      </c>
      <c r="BP181" s="35" t="str">
        <f t="shared" si="198"/>
        <v/>
      </c>
      <c r="BQ181" s="35" t="str">
        <f t="shared" si="199"/>
        <v/>
      </c>
      <c r="BR181" s="35" t="str">
        <f t="shared" si="200"/>
        <v/>
      </c>
      <c r="BS181" s="35" t="str">
        <f t="shared" si="201"/>
        <v/>
      </c>
      <c r="BT181" s="35" t="str">
        <f t="shared" si="202"/>
        <v/>
      </c>
      <c r="BU181" s="40" t="str">
        <f t="shared" si="203"/>
        <v/>
      </c>
    </row>
    <row r="182" spans="1:73" ht="20.100000000000001" customHeight="1" x14ac:dyDescent="0.2">
      <c r="A182" s="52">
        <v>45231</v>
      </c>
      <c r="B182" s="35" t="s">
        <v>14622</v>
      </c>
      <c r="C182" s="35" t="s">
        <v>112</v>
      </c>
      <c r="D182" s="35">
        <v>20240120</v>
      </c>
      <c r="E182" s="35" t="s">
        <v>14623</v>
      </c>
      <c r="F182" s="35" t="str">
        <f t="shared" si="136"/>
        <v>Livre de référence</v>
      </c>
      <c r="G182" s="35" t="str">
        <f t="shared" si="137"/>
        <v>Béatrice Daburon</v>
      </c>
      <c r="H182" s="35" t="str">
        <f t="shared" si="138"/>
        <v/>
      </c>
      <c r="I182" s="35" t="str">
        <f t="shared" si="139"/>
        <v>Daburon, Béatrice</v>
      </c>
      <c r="J182" s="35" t="str">
        <f t="shared" si="140"/>
        <v/>
      </c>
      <c r="K182" s="35" t="str">
        <f t="shared" si="141"/>
        <v/>
      </c>
      <c r="L182" s="35" t="str">
        <f t="shared" si="142"/>
        <v/>
      </c>
      <c r="M182" s="35" t="str">
        <f t="shared" si="143"/>
        <v/>
      </c>
      <c r="N182" s="5" t="str">
        <f t="shared" si="144"/>
        <v>Edition du 1 October 2012</v>
      </c>
      <c r="O182" s="5" t="str">
        <f t="shared" si="145"/>
        <v>519 pages</v>
      </c>
      <c r="P182" s="35" t="str">
        <f t="shared" si="146"/>
        <v>Editions ENI</v>
      </c>
      <c r="Q182" s="6" t="str">
        <f t="shared" si="147"/>
        <v>fre</v>
      </c>
      <c r="R182" s="35" t="str">
        <f t="shared" si="148"/>
        <v>fre</v>
      </c>
      <c r="S182" s="35" t="str">
        <f t="shared" si="149"/>
        <v>fre</v>
      </c>
      <c r="T182" s="35" t="str">
        <f t="shared" si="150"/>
        <v>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
      <c r="U182" s="35">
        <f t="shared" si="151"/>
        <v>9782746076921</v>
      </c>
      <c r="V182" s="35" t="str">
        <f t="shared" si="152"/>
        <v>Version Numérique</v>
      </c>
      <c r="W182" s="35">
        <f t="shared" si="153"/>
        <v>9782746076068</v>
      </c>
      <c r="X182" s="35" t="str">
        <f t="shared" si="154"/>
        <v>Version Imprimée</v>
      </c>
      <c r="Y182" s="35" t="str">
        <f t="shared" si="155"/>
        <v>St-Herblain</v>
      </c>
      <c r="Z182" s="35" t="str">
        <f t="shared" si="156"/>
        <v>Editions ENI</v>
      </c>
      <c r="AA182" s="35">
        <f t="shared" si="157"/>
        <v>2012</v>
      </c>
      <c r="AB182" s="35" t="str">
        <f t="shared" si="158"/>
        <v>Bibliothèque Numérique ENI (Service en ligne)</v>
      </c>
      <c r="AC182" s="35" t="str">
        <f t="shared" si="159"/>
        <v>RÉFÉRENCE BUREAUTIQUE</v>
      </c>
      <c r="AD182" s="35" t="str">
        <f t="shared" si="160"/>
        <v>texte</v>
      </c>
      <c r="AE182" s="35" t="str">
        <f t="shared" si="161"/>
        <v>txt</v>
      </c>
      <c r="AF182" s="35" t="str">
        <f t="shared" si="162"/>
        <v>rdacontent/fre</v>
      </c>
      <c r="AG182" s="35" t="str">
        <f t="shared" si="163"/>
        <v>informatique</v>
      </c>
      <c r="AH182" s="35" t="str">
        <f t="shared" si="164"/>
        <v>c</v>
      </c>
      <c r="AI182" s="35" t="str">
        <f t="shared" si="165"/>
        <v>rdamedia/fre</v>
      </c>
      <c r="AJ182" s="35" t="str">
        <f t="shared" si="166"/>
        <v>ressource en ligne</v>
      </c>
      <c r="AK182" s="35" t="str">
        <f t="shared" si="167"/>
        <v>cr</v>
      </c>
      <c r="AL182" s="35" t="str">
        <f t="shared" si="168"/>
        <v>rdacarrier/fre</v>
      </c>
      <c r="AM182" s="35" t="str">
        <f t="shared" si="169"/>
        <v>m\\\\\o\\d\\\\\\\\</v>
      </c>
      <c r="AN182" s="35" t="str">
        <f t="shared" si="170"/>
        <v>cr\cn\\\\uuaua</v>
      </c>
      <c r="AO182" s="35" t="str">
        <f t="shared" si="171"/>
        <v>Accès restreint aux membres</v>
      </c>
      <c r="AP182" s="35" t="str">
        <f t="shared" si="172"/>
        <v>Source de la note de description : Version imprimée</v>
      </c>
      <c r="AQ182" s="35" t="str">
        <f t="shared" si="173"/>
        <v/>
      </c>
      <c r="AR182" s="35" t="str">
        <f t="shared" si="174"/>
        <v>%SITE_CLIENT%/?library_guid=6593E40E-B477-4912-AAE3-7D2FE5C7145E</v>
      </c>
      <c r="AS182" s="35" t="str">
        <f t="shared" si="175"/>
        <v>Accès au travers du portail ENI</v>
      </c>
      <c r="AT182" s="35" t="str">
        <f t="shared" si="176"/>
        <v xml:space="preserve"> bureau </v>
      </c>
      <c r="AU182" s="35" t="str">
        <f t="shared" si="177"/>
        <v xml:space="preserve"> e</v>
      </c>
      <c r="AV182" s="35" t="str">
        <f t="shared" si="178"/>
        <v xml:space="preserve"> ebook </v>
      </c>
      <c r="AW182" s="35" t="str">
        <f t="shared" si="179"/>
        <v xml:space="preserve"> Explorateur </v>
      </c>
      <c r="AX182" s="35" t="str">
        <f t="shared" si="180"/>
        <v xml:space="preserve"> installation </v>
      </c>
      <c r="AY182" s="35" t="str">
        <f t="shared" si="181"/>
        <v xml:space="preserve"> livre électronique </v>
      </c>
      <c r="AZ182" s="35" t="str">
        <f t="shared" si="182"/>
        <v xml:space="preserve"> livre numérique </v>
      </c>
      <c r="BA182" s="35" t="str">
        <f t="shared" si="183"/>
        <v xml:space="preserve"> livres électroniques </v>
      </c>
      <c r="BB182" s="35" t="str">
        <f t="shared" si="184"/>
        <v xml:space="preserve"> livres numériques </v>
      </c>
      <c r="BC182" s="35" t="str">
        <f t="shared" si="185"/>
        <v xml:space="preserve"> LNRB8WIN</v>
      </c>
      <c r="BD182" s="35" t="str">
        <f t="shared" si="186"/>
        <v xml:space="preserve"> Media Player </v>
      </c>
      <c r="BE182" s="35" t="str">
        <f t="shared" si="187"/>
        <v xml:space="preserve"> Metro </v>
      </c>
      <c r="BF182" s="35" t="str">
        <f t="shared" si="188"/>
        <v xml:space="preserve"> Métro </v>
      </c>
      <c r="BG182" s="35" t="str">
        <f t="shared" si="189"/>
        <v xml:space="preserve"> OS </v>
      </c>
      <c r="BH182" s="35" t="str">
        <f t="shared" si="190"/>
        <v xml:space="preserve"> réseau </v>
      </c>
      <c r="BI182" s="35" t="str">
        <f t="shared" si="191"/>
        <v xml:space="preserve"> système d'exploitation </v>
      </c>
      <c r="BJ182" s="35" t="str">
        <f t="shared" si="192"/>
        <v xml:space="preserve"> windows8 </v>
      </c>
      <c r="BK182" s="35" t="str">
        <f t="shared" si="193"/>
        <v xml:space="preserve">book </v>
      </c>
      <c r="BL182" s="35" t="str">
        <f t="shared" si="194"/>
        <v xml:space="preserve">Microsoft </v>
      </c>
      <c r="BM182" s="35" t="str">
        <f t="shared" si="195"/>
        <v/>
      </c>
      <c r="BN182" s="35" t="str">
        <f t="shared" si="196"/>
        <v/>
      </c>
      <c r="BO182" s="35" t="str">
        <f t="shared" si="197"/>
        <v/>
      </c>
      <c r="BP182" s="35" t="str">
        <f t="shared" si="198"/>
        <v/>
      </c>
      <c r="BQ182" s="35" t="str">
        <f t="shared" si="199"/>
        <v/>
      </c>
      <c r="BR182" s="35" t="str">
        <f t="shared" si="200"/>
        <v/>
      </c>
      <c r="BS182" s="35" t="str">
        <f t="shared" si="201"/>
        <v/>
      </c>
      <c r="BT182" s="35" t="str">
        <f t="shared" si="202"/>
        <v/>
      </c>
      <c r="BU182" s="40" t="str">
        <f t="shared" si="203"/>
        <v/>
      </c>
    </row>
    <row r="183" spans="1:73" ht="20.100000000000001" customHeight="1" x14ac:dyDescent="0.2">
      <c r="A183" s="52">
        <v>45231</v>
      </c>
      <c r="B183" s="35" t="s">
        <v>14624</v>
      </c>
      <c r="C183" s="35" t="s">
        <v>112</v>
      </c>
      <c r="D183" s="35">
        <v>20240120</v>
      </c>
      <c r="E183" s="35" t="s">
        <v>14625</v>
      </c>
      <c r="F183" s="35" t="str">
        <f t="shared" si="136"/>
        <v>Utilisez les outils bureautiques de Google</v>
      </c>
      <c r="G183" s="35" t="str">
        <f t="shared" si="137"/>
        <v>Myriam GRIS</v>
      </c>
      <c r="H183" s="35" t="str">
        <f t="shared" si="138"/>
        <v/>
      </c>
      <c r="I183" s="35" t="str">
        <f t="shared" si="139"/>
        <v>GRIS, Myriam</v>
      </c>
      <c r="J183" s="35" t="str">
        <f t="shared" si="140"/>
        <v/>
      </c>
      <c r="K183" s="35" t="str">
        <f t="shared" si="141"/>
        <v/>
      </c>
      <c r="L183" s="35" t="str">
        <f t="shared" si="142"/>
        <v/>
      </c>
      <c r="M183" s="35" t="str">
        <f t="shared" si="143"/>
        <v/>
      </c>
      <c r="N183" s="5" t="str">
        <f t="shared" si="144"/>
        <v>Edition du 1 April 2012</v>
      </c>
      <c r="O183" s="5" t="str">
        <f t="shared" si="145"/>
        <v>482 pages</v>
      </c>
      <c r="P183" s="35" t="str">
        <f t="shared" si="146"/>
        <v>Editions ENI</v>
      </c>
      <c r="Q183" s="6" t="str">
        <f t="shared" si="147"/>
        <v>fre</v>
      </c>
      <c r="R183" s="35" t="str">
        <f t="shared" si="148"/>
        <v>fre</v>
      </c>
      <c r="S183" s="35" t="str">
        <f t="shared" si="149"/>
        <v>fre</v>
      </c>
      <c r="T183" s="35" t="str">
        <f t="shared" si="150"/>
        <v>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v>
      </c>
      <c r="U183" s="35">
        <f t="shared" si="151"/>
        <v>9782746073654</v>
      </c>
      <c r="V183" s="35" t="str">
        <f t="shared" si="152"/>
        <v>Version Numérique</v>
      </c>
      <c r="W183" s="35">
        <f t="shared" si="153"/>
        <v>9782746072671</v>
      </c>
      <c r="X183" s="35" t="str">
        <f t="shared" si="154"/>
        <v>Version Imprimée</v>
      </c>
      <c r="Y183" s="35" t="str">
        <f t="shared" si="155"/>
        <v>St-Herblain</v>
      </c>
      <c r="Z183" s="35" t="str">
        <f t="shared" si="156"/>
        <v>Editions ENI</v>
      </c>
      <c r="AA183" s="35">
        <f t="shared" si="157"/>
        <v>2012</v>
      </c>
      <c r="AB183" s="35" t="str">
        <f t="shared" si="158"/>
        <v>Bibliothèque Numérique ENI (Service en ligne)</v>
      </c>
      <c r="AC183" s="35" t="str">
        <f t="shared" si="159"/>
        <v>RÉFÉRENCE BUREAUTIQUE</v>
      </c>
      <c r="AD183" s="35" t="str">
        <f t="shared" si="160"/>
        <v>texte</v>
      </c>
      <c r="AE183" s="35" t="str">
        <f t="shared" si="161"/>
        <v>txt</v>
      </c>
      <c r="AF183" s="35" t="str">
        <f t="shared" si="162"/>
        <v>rdacontent/fre</v>
      </c>
      <c r="AG183" s="35" t="str">
        <f t="shared" si="163"/>
        <v>informatique</v>
      </c>
      <c r="AH183" s="35" t="str">
        <f t="shared" si="164"/>
        <v>c</v>
      </c>
      <c r="AI183" s="35" t="str">
        <f t="shared" si="165"/>
        <v>rdamedia/fre</v>
      </c>
      <c r="AJ183" s="35" t="str">
        <f t="shared" si="166"/>
        <v>ressource en ligne</v>
      </c>
      <c r="AK183" s="35" t="str">
        <f t="shared" si="167"/>
        <v>cr</v>
      </c>
      <c r="AL183" s="35" t="str">
        <f t="shared" si="168"/>
        <v>rdacarrier/fre</v>
      </c>
      <c r="AM183" s="35" t="str">
        <f t="shared" si="169"/>
        <v>m\\\\\o\\d\\\\\\\\</v>
      </c>
      <c r="AN183" s="35" t="str">
        <f t="shared" si="170"/>
        <v>cr\cn\\\\uuaua</v>
      </c>
      <c r="AO183" s="35" t="str">
        <f t="shared" si="171"/>
        <v>Accès restreint aux membres</v>
      </c>
      <c r="AP183" s="35" t="str">
        <f t="shared" si="172"/>
        <v>Source de la note de description : Version imprimée</v>
      </c>
      <c r="AQ183" s="35" t="str">
        <f t="shared" si="173"/>
        <v/>
      </c>
      <c r="AR183" s="35" t="str">
        <f t="shared" si="174"/>
        <v>%SITE_CLIENT%/?library_guid=0B69C928-E6E6-4076-A053-6F80515331B6</v>
      </c>
      <c r="AS183" s="35" t="str">
        <f t="shared" si="175"/>
        <v>Accès au travers du portail ENI</v>
      </c>
      <c r="AT183" s="35" t="str">
        <f t="shared" si="176"/>
        <v xml:space="preserve"> cloud </v>
      </c>
      <c r="AU183" s="35" t="str">
        <f t="shared" si="177"/>
        <v xml:space="preserve"> Googles Docs, Gmail, Google Agenda, Google Talk </v>
      </c>
      <c r="AV183" s="35" t="str">
        <f t="shared" si="178"/>
        <v xml:space="preserve"> LNRBAGOO</v>
      </c>
      <c r="AW183" s="35" t="str">
        <f t="shared" si="179"/>
        <v xml:space="preserve">Suite bureautique </v>
      </c>
      <c r="AX183" s="35" t="str">
        <f t="shared" si="180"/>
        <v/>
      </c>
      <c r="AY183" s="35" t="str">
        <f t="shared" si="181"/>
        <v/>
      </c>
      <c r="AZ183" s="35" t="str">
        <f t="shared" si="182"/>
        <v/>
      </c>
      <c r="BA183" s="35" t="str">
        <f t="shared" si="183"/>
        <v/>
      </c>
      <c r="BB183" s="35" t="str">
        <f t="shared" si="184"/>
        <v/>
      </c>
      <c r="BC183" s="35" t="str">
        <f t="shared" si="185"/>
        <v/>
      </c>
      <c r="BD183" s="35" t="str">
        <f t="shared" si="186"/>
        <v/>
      </c>
      <c r="BE183" s="35" t="str">
        <f t="shared" si="187"/>
        <v/>
      </c>
      <c r="BF183" s="35" t="str">
        <f t="shared" si="188"/>
        <v/>
      </c>
      <c r="BG183" s="35" t="str">
        <f t="shared" si="189"/>
        <v/>
      </c>
      <c r="BH183" s="35" t="str">
        <f t="shared" si="190"/>
        <v/>
      </c>
      <c r="BI183" s="35" t="str">
        <f t="shared" si="191"/>
        <v/>
      </c>
      <c r="BJ183" s="35" t="str">
        <f t="shared" si="192"/>
        <v/>
      </c>
      <c r="BK183" s="35" t="str">
        <f t="shared" si="193"/>
        <v/>
      </c>
      <c r="BL183" s="35" t="str">
        <f t="shared" si="194"/>
        <v/>
      </c>
      <c r="BM183" s="35" t="str">
        <f t="shared" si="195"/>
        <v/>
      </c>
      <c r="BN183" s="35" t="str">
        <f t="shared" si="196"/>
        <v/>
      </c>
      <c r="BO183" s="35" t="str">
        <f t="shared" si="197"/>
        <v/>
      </c>
      <c r="BP183" s="35" t="str">
        <f t="shared" si="198"/>
        <v/>
      </c>
      <c r="BQ183" s="35" t="str">
        <f t="shared" si="199"/>
        <v/>
      </c>
      <c r="BR183" s="35" t="str">
        <f t="shared" si="200"/>
        <v/>
      </c>
      <c r="BS183" s="35" t="str">
        <f t="shared" si="201"/>
        <v/>
      </c>
      <c r="BT183" s="35" t="str">
        <f t="shared" si="202"/>
        <v/>
      </c>
      <c r="BU183" s="40" t="str">
        <f t="shared" si="203"/>
        <v/>
      </c>
    </row>
    <row r="184" spans="1:73" ht="20.100000000000001" customHeight="1" x14ac:dyDescent="0.2">
      <c r="A184" s="52">
        <v>45231</v>
      </c>
      <c r="B184" s="35" t="s">
        <v>14626</v>
      </c>
      <c r="C184" s="35" t="s">
        <v>112</v>
      </c>
      <c r="D184" s="35">
        <v>20240120</v>
      </c>
      <c r="E184" s="35" t="s">
        <v>14627</v>
      </c>
      <c r="F184" s="35" t="str">
        <f t="shared" si="136"/>
        <v>Word, Excel, PowerPoint et Outlook 2011 pour Mac</v>
      </c>
      <c r="G184" s="35" t="str">
        <f t="shared" si="137"/>
        <v/>
      </c>
      <c r="H184" s="35" t="str">
        <f t="shared" si="138"/>
        <v/>
      </c>
      <c r="I184" s="35" t="str">
        <f t="shared" si="139"/>
        <v/>
      </c>
      <c r="J184" s="35" t="str">
        <f t="shared" si="140"/>
        <v/>
      </c>
      <c r="K184" s="35" t="str">
        <f t="shared" si="141"/>
        <v/>
      </c>
      <c r="L184" s="35" t="str">
        <f t="shared" si="142"/>
        <v/>
      </c>
      <c r="M184" s="35" t="str">
        <f t="shared" si="143"/>
        <v/>
      </c>
      <c r="N184" s="5" t="str">
        <f t="shared" si="144"/>
        <v>Edition du 1 March 2012</v>
      </c>
      <c r="O184" s="5" t="str">
        <f t="shared" si="145"/>
        <v>418 pages</v>
      </c>
      <c r="P184" s="35" t="str">
        <f t="shared" si="146"/>
        <v>Editions ENI</v>
      </c>
      <c r="Q184" s="6" t="str">
        <f t="shared" si="147"/>
        <v>fre</v>
      </c>
      <c r="R184" s="35" t="str">
        <f t="shared" si="148"/>
        <v>fre</v>
      </c>
      <c r="S184" s="35" t="str">
        <f t="shared" si="149"/>
        <v>fre</v>
      </c>
      <c r="T184" s="35" t="str">
        <f t="shared" si="150"/>
        <v>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
      <c r="U184" s="35">
        <f t="shared" si="151"/>
        <v>9782746073302</v>
      </c>
      <c r="V184" s="35" t="str">
        <f t="shared" si="152"/>
        <v>Version Numérique</v>
      </c>
      <c r="W184" s="35">
        <f t="shared" si="153"/>
        <v>9782746072169</v>
      </c>
      <c r="X184" s="35" t="str">
        <f t="shared" si="154"/>
        <v>Version Imprimée</v>
      </c>
      <c r="Y184" s="35" t="str">
        <f t="shared" si="155"/>
        <v>St-Herblain</v>
      </c>
      <c r="Z184" s="35" t="str">
        <f t="shared" si="156"/>
        <v>Editions ENI</v>
      </c>
      <c r="AA184" s="35">
        <f t="shared" si="157"/>
        <v>2012</v>
      </c>
      <c r="AB184" s="35" t="str">
        <f t="shared" si="158"/>
        <v>Bibliothèque Numérique ENI (Service en ligne)</v>
      </c>
      <c r="AC184" s="35" t="str">
        <f t="shared" si="159"/>
        <v>RÉFÉRENCE BUREAUTIQUE</v>
      </c>
      <c r="AD184" s="35" t="str">
        <f t="shared" si="160"/>
        <v>texte</v>
      </c>
      <c r="AE184" s="35" t="str">
        <f t="shared" si="161"/>
        <v>txt</v>
      </c>
      <c r="AF184" s="35" t="str">
        <f t="shared" si="162"/>
        <v>rdacontent/fre</v>
      </c>
      <c r="AG184" s="35" t="str">
        <f t="shared" si="163"/>
        <v>informatique</v>
      </c>
      <c r="AH184" s="35" t="str">
        <f t="shared" si="164"/>
        <v>c</v>
      </c>
      <c r="AI184" s="35" t="str">
        <f t="shared" si="165"/>
        <v>rdamedia/fre</v>
      </c>
      <c r="AJ184" s="35" t="str">
        <f t="shared" si="166"/>
        <v>ressource en ligne</v>
      </c>
      <c r="AK184" s="35" t="str">
        <f t="shared" si="167"/>
        <v>cr</v>
      </c>
      <c r="AL184" s="35" t="str">
        <f t="shared" si="168"/>
        <v>rdacarrier/fre</v>
      </c>
      <c r="AM184" s="35" t="str">
        <f t="shared" si="169"/>
        <v>m\\\\\o\\d\\\\\\\\</v>
      </c>
      <c r="AN184" s="35" t="str">
        <f t="shared" si="170"/>
        <v>cr\cn\\\\uuaua</v>
      </c>
      <c r="AO184" s="35" t="str">
        <f t="shared" si="171"/>
        <v>Accès restreint aux membres</v>
      </c>
      <c r="AP184" s="35" t="str">
        <f t="shared" si="172"/>
        <v>Source de la note de description : Version imprimée</v>
      </c>
      <c r="AQ184" s="35" t="str">
        <f t="shared" si="173"/>
        <v/>
      </c>
      <c r="AR184" s="35" t="str">
        <f t="shared" si="174"/>
        <v>%SITE_CLIENT%/?library_guid=606CE5D3-8570-46BB-958A-961DF9F9CAA7</v>
      </c>
      <c r="AS184" s="35" t="str">
        <f t="shared" si="175"/>
        <v>Accès au travers du portail ENI</v>
      </c>
      <c r="AT184" s="35" t="str">
        <f t="shared" si="176"/>
        <v xml:space="preserve"> Apple </v>
      </c>
      <c r="AU184" s="35" t="str">
        <f t="shared" si="177"/>
        <v xml:space="preserve"> LNRBM11OFF</v>
      </c>
      <c r="AV184" s="35" t="str">
        <f t="shared" si="178"/>
        <v xml:space="preserve"> Mac </v>
      </c>
      <c r="AW184" s="35" t="str">
        <f t="shared" si="179"/>
        <v xml:space="preserve"> Macintosh </v>
      </c>
      <c r="AX184" s="35" t="str">
        <f t="shared" si="180"/>
        <v xml:space="preserve"> Microsoft </v>
      </c>
      <c r="AY184" s="35" t="str">
        <f t="shared" si="181"/>
        <v xml:space="preserve"> Office 11 </v>
      </c>
      <c r="AZ184" s="35" t="str">
        <f t="shared" si="182"/>
        <v xml:space="preserve"> Office11 </v>
      </c>
      <c r="BA184" s="35" t="str">
        <f t="shared" si="183"/>
        <v xml:space="preserve"> Office2011 </v>
      </c>
      <c r="BB184" s="35" t="str">
        <f t="shared" si="184"/>
        <v xml:space="preserve"> suite bureautique </v>
      </c>
      <c r="BC184" s="35" t="str">
        <f t="shared" si="185"/>
        <v xml:space="preserve">Livre </v>
      </c>
      <c r="BD184" s="35" t="str">
        <f t="shared" si="186"/>
        <v/>
      </c>
      <c r="BE184" s="35" t="str">
        <f t="shared" si="187"/>
        <v/>
      </c>
      <c r="BF184" s="35" t="str">
        <f t="shared" si="188"/>
        <v/>
      </c>
      <c r="BG184" s="35" t="str">
        <f t="shared" si="189"/>
        <v/>
      </c>
      <c r="BH184" s="35" t="str">
        <f t="shared" si="190"/>
        <v/>
      </c>
      <c r="BI184" s="35" t="str">
        <f t="shared" si="191"/>
        <v/>
      </c>
      <c r="BJ184" s="35" t="str">
        <f t="shared" si="192"/>
        <v/>
      </c>
      <c r="BK184" s="35" t="str">
        <f t="shared" si="193"/>
        <v/>
      </c>
      <c r="BL184" s="35" t="str">
        <f t="shared" si="194"/>
        <v/>
      </c>
      <c r="BM184" s="35" t="str">
        <f t="shared" si="195"/>
        <v/>
      </c>
      <c r="BN184" s="35" t="str">
        <f t="shared" si="196"/>
        <v/>
      </c>
      <c r="BO184" s="35" t="str">
        <f t="shared" si="197"/>
        <v/>
      </c>
      <c r="BP184" s="35" t="str">
        <f t="shared" si="198"/>
        <v/>
      </c>
      <c r="BQ184" s="35" t="str">
        <f t="shared" si="199"/>
        <v/>
      </c>
      <c r="BR184" s="35" t="str">
        <f t="shared" si="200"/>
        <v/>
      </c>
      <c r="BS184" s="35" t="str">
        <f t="shared" si="201"/>
        <v/>
      </c>
      <c r="BT184" s="35" t="str">
        <f t="shared" si="202"/>
        <v/>
      </c>
      <c r="BU184" s="40" t="str">
        <f t="shared" si="203"/>
        <v/>
      </c>
    </row>
    <row r="185" spans="1:73" ht="20.100000000000001" customHeight="1" x14ac:dyDescent="0.2">
      <c r="A185" s="52">
        <v>45231</v>
      </c>
      <c r="B185" s="35" t="s">
        <v>14628</v>
      </c>
      <c r="C185" s="35" t="s">
        <v>112</v>
      </c>
      <c r="D185" s="35">
        <v>20240120</v>
      </c>
      <c r="E185" s="35" t="s">
        <v>14629</v>
      </c>
      <c r="F185" s="35" t="str">
        <f t="shared" si="136"/>
        <v>Nouvelle édition (inclus les nouveautés du Service Pack 2)</v>
      </c>
      <c r="G185" s="35" t="str">
        <f t="shared" si="137"/>
        <v/>
      </c>
      <c r="H185" s="35" t="str">
        <f t="shared" si="138"/>
        <v/>
      </c>
      <c r="I185" s="35" t="str">
        <f t="shared" si="139"/>
        <v/>
      </c>
      <c r="J185" s="35" t="str">
        <f t="shared" si="140"/>
        <v/>
      </c>
      <c r="K185" s="35" t="str">
        <f t="shared" si="141"/>
        <v/>
      </c>
      <c r="L185" s="35" t="str">
        <f t="shared" si="142"/>
        <v/>
      </c>
      <c r="M185" s="35" t="str">
        <f t="shared" si="143"/>
        <v/>
      </c>
      <c r="N185" s="5" t="str">
        <f t="shared" si="144"/>
        <v>Edition du 25 April 2005</v>
      </c>
      <c r="O185" s="5" t="str">
        <f t="shared" si="145"/>
        <v>391 pages</v>
      </c>
      <c r="P185" s="35" t="str">
        <f t="shared" si="146"/>
        <v>Editions ENI</v>
      </c>
      <c r="Q185" s="6" t="str">
        <f t="shared" si="147"/>
        <v>fre</v>
      </c>
      <c r="R185" s="35" t="str">
        <f t="shared" si="148"/>
        <v>fre</v>
      </c>
      <c r="S185" s="35" t="str">
        <f t="shared" si="149"/>
        <v>fre</v>
      </c>
      <c r="T185" s="35" t="str">
        <f t="shared" si="150"/>
        <v>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v>
      </c>
      <c r="U185" s="35">
        <f t="shared" si="151"/>
        <v>9782746044654</v>
      </c>
      <c r="V185" s="35" t="str">
        <f t="shared" si="152"/>
        <v>Version Numérique</v>
      </c>
      <c r="W185" s="35">
        <f t="shared" si="153"/>
        <v>9782746028463</v>
      </c>
      <c r="X185" s="35" t="str">
        <f t="shared" si="154"/>
        <v>Version Imprimée</v>
      </c>
      <c r="Y185" s="35" t="str">
        <f t="shared" si="155"/>
        <v>St-Herblain</v>
      </c>
      <c r="Z185" s="35" t="str">
        <f t="shared" si="156"/>
        <v>Editions ENI</v>
      </c>
      <c r="AA185" s="35">
        <f t="shared" si="157"/>
        <v>2005</v>
      </c>
      <c r="AB185" s="35" t="str">
        <f t="shared" si="158"/>
        <v>Bibliothèque Numérique ENI (Service en ligne)</v>
      </c>
      <c r="AC185" s="35" t="str">
        <f t="shared" si="159"/>
        <v>RÉFÉRENCE BUREAUTIQUE</v>
      </c>
      <c r="AD185" s="35" t="str">
        <f t="shared" si="160"/>
        <v>texte</v>
      </c>
      <c r="AE185" s="35" t="str">
        <f t="shared" si="161"/>
        <v>txt</v>
      </c>
      <c r="AF185" s="35" t="str">
        <f t="shared" si="162"/>
        <v>rdacontent/fre</v>
      </c>
      <c r="AG185" s="35" t="str">
        <f t="shared" si="163"/>
        <v>informatique</v>
      </c>
      <c r="AH185" s="35" t="str">
        <f t="shared" si="164"/>
        <v>c</v>
      </c>
      <c r="AI185" s="35" t="str">
        <f t="shared" si="165"/>
        <v>rdamedia/fre</v>
      </c>
      <c r="AJ185" s="35" t="str">
        <f t="shared" si="166"/>
        <v>ressource en ligne</v>
      </c>
      <c r="AK185" s="35" t="str">
        <f t="shared" si="167"/>
        <v>cr</v>
      </c>
      <c r="AL185" s="35" t="str">
        <f t="shared" si="168"/>
        <v>rdacarrier/fre</v>
      </c>
      <c r="AM185" s="35" t="str">
        <f t="shared" si="169"/>
        <v>m\\\\\o\\d\\\\\\\\</v>
      </c>
      <c r="AN185" s="35" t="str">
        <f t="shared" si="170"/>
        <v>cr\cn\\\\uuaua</v>
      </c>
      <c r="AO185" s="35" t="str">
        <f t="shared" si="171"/>
        <v>Accès restreint aux membres</v>
      </c>
      <c r="AP185" s="35" t="str">
        <f t="shared" si="172"/>
        <v>Source de la note de description : Version imprimée</v>
      </c>
      <c r="AQ185" s="35" t="str">
        <f t="shared" si="173"/>
        <v/>
      </c>
      <c r="AR185" s="35" t="str">
        <f t="shared" si="174"/>
        <v>%SITE_CLIENT%/?library_guid=557DD5D8-A0E3-4500-8E9B-B2F36000B535</v>
      </c>
      <c r="AS185" s="35" t="str">
        <f t="shared" si="175"/>
        <v>Accès au travers du portail ENI</v>
      </c>
      <c r="AT185" s="35" t="str">
        <f t="shared" si="176"/>
        <v xml:space="preserve"> Assistance à distance </v>
      </c>
      <c r="AU185" s="35" t="str">
        <f t="shared" si="177"/>
        <v xml:space="preserve"> bureau </v>
      </c>
      <c r="AV185" s="35" t="str">
        <f t="shared" si="178"/>
        <v xml:space="preserve"> Bureau à distance </v>
      </c>
      <c r="AW185" s="35" t="str">
        <f t="shared" si="179"/>
        <v xml:space="preserve"> e</v>
      </c>
      <c r="AX185" s="35" t="str">
        <f t="shared" si="180"/>
        <v xml:space="preserve"> ebook </v>
      </c>
      <c r="AY185" s="35" t="str">
        <f t="shared" si="181"/>
        <v xml:space="preserve"> Explorateur </v>
      </c>
      <c r="AZ185" s="35" t="str">
        <f t="shared" si="182"/>
        <v xml:space="preserve"> installation </v>
      </c>
      <c r="BA185" s="35" t="str">
        <f t="shared" si="183"/>
        <v xml:space="preserve"> livre électronique </v>
      </c>
      <c r="BB185" s="35" t="str">
        <f t="shared" si="184"/>
        <v xml:space="preserve"> livre numérique </v>
      </c>
      <c r="BC185" s="35" t="str">
        <f t="shared" si="185"/>
        <v xml:space="preserve"> livres électroniques </v>
      </c>
      <c r="BD185" s="35" t="str">
        <f t="shared" si="186"/>
        <v xml:space="preserve"> livres numériques </v>
      </c>
      <c r="BE185" s="35" t="str">
        <f t="shared" si="187"/>
        <v xml:space="preserve"> LNRBXP2WIN</v>
      </c>
      <c r="BF185" s="35" t="str">
        <f t="shared" si="188"/>
        <v xml:space="preserve"> Media Player </v>
      </c>
      <c r="BG185" s="35" t="str">
        <f t="shared" si="189"/>
        <v xml:space="preserve"> Messenger </v>
      </c>
      <c r="BH185" s="35" t="str">
        <f t="shared" si="190"/>
        <v xml:space="preserve"> Movie Maker </v>
      </c>
      <c r="BI185" s="35" t="str">
        <f t="shared" si="191"/>
        <v xml:space="preserve"> OS </v>
      </c>
      <c r="BJ185" s="35" t="str">
        <f t="shared" si="192"/>
        <v xml:space="preserve"> réseau </v>
      </c>
      <c r="BK185" s="35" t="str">
        <f t="shared" si="193"/>
        <v xml:space="preserve"> Service Pack2 </v>
      </c>
      <c r="BL185" s="35" t="str">
        <f t="shared" si="194"/>
        <v xml:space="preserve"> système d'exploitation </v>
      </c>
      <c r="BM185" s="35" t="str">
        <f t="shared" si="195"/>
        <v xml:space="preserve"> utilisateur </v>
      </c>
      <c r="BN185" s="35" t="str">
        <f t="shared" si="196"/>
        <v xml:space="preserve">book </v>
      </c>
      <c r="BO185" s="35" t="str">
        <f t="shared" si="197"/>
        <v xml:space="preserve">Microsoft </v>
      </c>
      <c r="BP185" s="35" t="str">
        <f t="shared" si="198"/>
        <v/>
      </c>
      <c r="BQ185" s="35" t="str">
        <f t="shared" si="199"/>
        <v/>
      </c>
      <c r="BR185" s="35" t="str">
        <f t="shared" si="200"/>
        <v/>
      </c>
      <c r="BS185" s="35" t="str">
        <f t="shared" si="201"/>
        <v/>
      </c>
      <c r="BT185" s="35" t="str">
        <f t="shared" si="202"/>
        <v/>
      </c>
      <c r="BU185" s="40" t="str">
        <f t="shared" si="203"/>
        <v/>
      </c>
    </row>
    <row r="186" spans="1:73" ht="20.100000000000001" customHeight="1" x14ac:dyDescent="0.2">
      <c r="A186" s="52">
        <v>45231</v>
      </c>
      <c r="B186" s="35" t="s">
        <v>14630</v>
      </c>
      <c r="C186" s="35" t="s">
        <v>112</v>
      </c>
      <c r="D186" s="35">
        <v>20240120</v>
      </c>
      <c r="E186" s="35" t="s">
        <v>14631</v>
      </c>
      <c r="F186" s="35" t="str">
        <f t="shared" si="136"/>
        <v>Programmer sous Excel : Macros et Langage VBA</v>
      </c>
      <c r="G186" s="35" t="str">
        <f t="shared" si="137"/>
        <v>Michèle Amelot</v>
      </c>
      <c r="H186" s="35" t="str">
        <f t="shared" si="138"/>
        <v/>
      </c>
      <c r="I186" s="35" t="str">
        <f t="shared" si="139"/>
        <v>Amelot, Michèle</v>
      </c>
      <c r="J186" s="35" t="str">
        <f t="shared" si="140"/>
        <v/>
      </c>
      <c r="K186" s="35" t="str">
        <f t="shared" si="141"/>
        <v/>
      </c>
      <c r="L186" s="35" t="str">
        <f t="shared" si="142"/>
        <v/>
      </c>
      <c r="M186" s="35" t="str">
        <f t="shared" si="143"/>
        <v/>
      </c>
      <c r="N186" s="5" t="str">
        <f t="shared" si="144"/>
        <v>Edition du 26 November 2003</v>
      </c>
      <c r="O186" s="5" t="str">
        <f t="shared" si="145"/>
        <v>430 pages</v>
      </c>
      <c r="P186" s="35" t="str">
        <f t="shared" si="146"/>
        <v>Editions ENI</v>
      </c>
      <c r="Q186" s="6" t="str">
        <f t="shared" si="147"/>
        <v>fre</v>
      </c>
      <c r="R186" s="35" t="str">
        <f t="shared" si="148"/>
        <v>fre</v>
      </c>
      <c r="S186" s="35" t="str">
        <f t="shared" si="149"/>
        <v>fre</v>
      </c>
      <c r="T186" s="35" t="str">
        <f t="shared" si="150"/>
        <v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v>
      </c>
      <c r="U186" s="35">
        <f t="shared" si="151"/>
        <v>9782746044296</v>
      </c>
      <c r="V186" s="35" t="str">
        <f t="shared" si="152"/>
        <v>Version Numérique</v>
      </c>
      <c r="W186" s="35">
        <f t="shared" si="153"/>
        <v>9782746021761</v>
      </c>
      <c r="X186" s="35" t="str">
        <f t="shared" si="154"/>
        <v>Version Imprimée</v>
      </c>
      <c r="Y186" s="35" t="str">
        <f t="shared" si="155"/>
        <v>St-Herblain</v>
      </c>
      <c r="Z186" s="35" t="str">
        <f t="shared" si="156"/>
        <v>Editions ENI</v>
      </c>
      <c r="AA186" s="35">
        <f t="shared" si="157"/>
        <v>2003</v>
      </c>
      <c r="AB186" s="35" t="str">
        <f t="shared" si="158"/>
        <v>Bibliothèque Numérique ENI (Service en ligne)</v>
      </c>
      <c r="AC186" s="35" t="str">
        <f t="shared" si="159"/>
        <v>RESSOURCES INFORMATIQUES</v>
      </c>
      <c r="AD186" s="35" t="str">
        <f t="shared" si="160"/>
        <v>texte</v>
      </c>
      <c r="AE186" s="35" t="str">
        <f t="shared" si="161"/>
        <v>txt</v>
      </c>
      <c r="AF186" s="35" t="str">
        <f t="shared" si="162"/>
        <v>rdacontent/fre</v>
      </c>
      <c r="AG186" s="35" t="str">
        <f t="shared" si="163"/>
        <v>informatique</v>
      </c>
      <c r="AH186" s="35" t="str">
        <f t="shared" si="164"/>
        <v>c</v>
      </c>
      <c r="AI186" s="35" t="str">
        <f t="shared" si="165"/>
        <v>rdamedia/fre</v>
      </c>
      <c r="AJ186" s="35" t="str">
        <f t="shared" si="166"/>
        <v>ressource en ligne</v>
      </c>
      <c r="AK186" s="35" t="str">
        <f t="shared" si="167"/>
        <v>cr</v>
      </c>
      <c r="AL186" s="35" t="str">
        <f t="shared" si="168"/>
        <v>rdacarrier/fre</v>
      </c>
      <c r="AM186" s="35" t="str">
        <f t="shared" si="169"/>
        <v>m\\\\\o\\d\\\\\\\\</v>
      </c>
      <c r="AN186" s="35" t="str">
        <f t="shared" si="170"/>
        <v>cr\cn\\\\uuaua</v>
      </c>
      <c r="AO186" s="35" t="str">
        <f t="shared" si="171"/>
        <v>Accès restreint aux membres</v>
      </c>
      <c r="AP186" s="35" t="str">
        <f t="shared" si="172"/>
        <v>Source de la note de description : Version imprimée</v>
      </c>
      <c r="AQ186" s="35" t="str">
        <f t="shared" si="173"/>
        <v/>
      </c>
      <c r="AR186" s="35" t="str">
        <f t="shared" si="174"/>
        <v>%SITE_CLIENT%/?library_guid=1D12FE82-13C8-4F96-933C-55F52F5F69FF</v>
      </c>
      <c r="AS186" s="35" t="str">
        <f t="shared" si="175"/>
        <v>Accès au travers du portail ENI</v>
      </c>
      <c r="AT186" s="35">
        <f t="shared" si="176"/>
        <v>2746021765</v>
      </c>
      <c r="AU186" s="35" t="str">
        <f t="shared" si="177"/>
        <v xml:space="preserve"> e</v>
      </c>
      <c r="AV186" s="35" t="str">
        <f t="shared" si="178"/>
        <v xml:space="preserve"> ebook </v>
      </c>
      <c r="AW186" s="35" t="str">
        <f t="shared" si="179"/>
        <v xml:space="preserve"> Excel VBA </v>
      </c>
      <c r="AX186" s="35" t="str">
        <f t="shared" si="180"/>
        <v xml:space="preserve"> langage </v>
      </c>
      <c r="AY186" s="35" t="str">
        <f t="shared" si="181"/>
        <v xml:space="preserve"> langages </v>
      </c>
      <c r="AZ186" s="35" t="str">
        <f t="shared" si="182"/>
        <v xml:space="preserve"> livre électronique </v>
      </c>
      <c r="BA186" s="35" t="str">
        <f t="shared" si="183"/>
        <v xml:space="preserve"> livre numérique </v>
      </c>
      <c r="BB186" s="35" t="str">
        <f t="shared" si="184"/>
        <v xml:space="preserve"> livres électroniques </v>
      </c>
      <c r="BC186" s="35" t="str">
        <f t="shared" si="185"/>
        <v xml:space="preserve"> livres numériques </v>
      </c>
      <c r="BD186" s="35" t="str">
        <f t="shared" si="186"/>
        <v xml:space="preserve"> LNRI03EXCV</v>
      </c>
      <c r="BE186" s="35" t="str">
        <f t="shared" si="187"/>
        <v xml:space="preserve"> Macro</v>
      </c>
      <c r="BF186" s="35" t="str">
        <f t="shared" si="188"/>
        <v xml:space="preserve"> macro </v>
      </c>
      <c r="BG186" s="35" t="str">
        <f t="shared" si="189"/>
        <v xml:space="preserve"> macro</v>
      </c>
      <c r="BH186" s="35" t="str">
        <f t="shared" si="190"/>
        <v xml:space="preserve"> macro commande </v>
      </c>
      <c r="BI186" s="35" t="str">
        <f t="shared" si="191"/>
        <v xml:space="preserve"> Programmation </v>
      </c>
      <c r="BJ186" s="35" t="str">
        <f t="shared" si="192"/>
        <v xml:space="preserve"> tableur </v>
      </c>
      <c r="BK186" s="35" t="str">
        <f t="shared" si="193"/>
        <v xml:space="preserve"> VB </v>
      </c>
      <c r="BL186" s="35" t="str">
        <f t="shared" si="194"/>
        <v xml:space="preserve"> visual basic </v>
      </c>
      <c r="BM186" s="35" t="str">
        <f t="shared" si="195"/>
        <v xml:space="preserve"> Visual Basic </v>
      </c>
      <c r="BN186" s="35" t="str">
        <f t="shared" si="196"/>
        <v xml:space="preserve">book </v>
      </c>
      <c r="BO186" s="35" t="str">
        <f t="shared" si="197"/>
        <v xml:space="preserve">commande </v>
      </c>
      <c r="BP186" s="35" t="str">
        <f t="shared" si="198"/>
        <v xml:space="preserve">commandes </v>
      </c>
      <c r="BQ186" s="35" t="str">
        <f t="shared" si="199"/>
        <v xml:space="preserve">EXCEL </v>
      </c>
      <c r="BR186" s="35" t="str">
        <f t="shared" si="200"/>
        <v/>
      </c>
      <c r="BS186" s="35" t="str">
        <f t="shared" si="201"/>
        <v/>
      </c>
      <c r="BT186" s="35" t="str">
        <f t="shared" si="202"/>
        <v/>
      </c>
      <c r="BU186" s="40" t="str">
        <f t="shared" si="203"/>
        <v/>
      </c>
    </row>
    <row r="187" spans="1:73" ht="20.100000000000001" customHeight="1" x14ac:dyDescent="0.2">
      <c r="A187" s="52">
        <v>45231</v>
      </c>
      <c r="B187" s="35" t="s">
        <v>14632</v>
      </c>
      <c r="C187" s="35" t="s">
        <v>112</v>
      </c>
      <c r="D187" s="35">
        <v>20240120</v>
      </c>
      <c r="E187" s="35" t="s">
        <v>14633</v>
      </c>
      <c r="F187" s="35" t="str">
        <f t="shared" si="136"/>
        <v>Les services réseaux TCP/IP</v>
      </c>
      <c r="G187" s="35" t="str">
        <f t="shared" si="137"/>
        <v>Philippe Mathon</v>
      </c>
      <c r="H187" s="35" t="str">
        <f t="shared" si="138"/>
        <v/>
      </c>
      <c r="I187" s="35" t="str">
        <f t="shared" si="139"/>
        <v>Mathon, Philippe</v>
      </c>
      <c r="J187" s="35" t="str">
        <f t="shared" si="140"/>
        <v/>
      </c>
      <c r="K187" s="35" t="str">
        <f t="shared" si="141"/>
        <v/>
      </c>
      <c r="L187" s="35" t="str">
        <f t="shared" si="142"/>
        <v/>
      </c>
      <c r="M187" s="35" t="str">
        <f t="shared" si="143"/>
        <v/>
      </c>
      <c r="N187" s="5" t="str">
        <f t="shared" si="144"/>
        <v>Edition du 20 November 2003</v>
      </c>
      <c r="O187" s="5" t="str">
        <f t="shared" si="145"/>
        <v>527 pages</v>
      </c>
      <c r="P187" s="35" t="str">
        <f t="shared" si="146"/>
        <v>Editions ENI</v>
      </c>
      <c r="Q187" s="6" t="str">
        <f t="shared" si="147"/>
        <v>fre</v>
      </c>
      <c r="R187" s="35" t="str">
        <f t="shared" si="148"/>
        <v>fre</v>
      </c>
      <c r="S187" s="35" t="str">
        <f t="shared" si="149"/>
        <v>fre</v>
      </c>
      <c r="T187" s="35" t="str">
        <f t="shared" si="150"/>
        <v>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v>
      </c>
      <c r="U187" s="35">
        <f t="shared" si="151"/>
        <v>9782746044364</v>
      </c>
      <c r="V187" s="35" t="str">
        <f t="shared" si="152"/>
        <v>Version Numérique</v>
      </c>
      <c r="W187" s="35">
        <f t="shared" si="153"/>
        <v>9782746021464</v>
      </c>
      <c r="X187" s="35" t="str">
        <f t="shared" si="154"/>
        <v>Version Imprimée</v>
      </c>
      <c r="Y187" s="35" t="str">
        <f t="shared" si="155"/>
        <v>St-Herblain</v>
      </c>
      <c r="Z187" s="35" t="str">
        <f t="shared" si="156"/>
        <v>Editions ENI</v>
      </c>
      <c r="AA187" s="35">
        <f t="shared" si="157"/>
        <v>2003</v>
      </c>
      <c r="AB187" s="35" t="str">
        <f t="shared" si="158"/>
        <v>Bibliothèque Numérique ENI (Service en ligne)</v>
      </c>
      <c r="AC187" s="35" t="str">
        <f t="shared" si="159"/>
        <v>RESSOURCES INFORMATIQUES</v>
      </c>
      <c r="AD187" s="35" t="str">
        <f t="shared" si="160"/>
        <v>texte</v>
      </c>
      <c r="AE187" s="35" t="str">
        <f t="shared" si="161"/>
        <v>txt</v>
      </c>
      <c r="AF187" s="35" t="str">
        <f t="shared" si="162"/>
        <v>rdacontent/fre</v>
      </c>
      <c r="AG187" s="35" t="str">
        <f t="shared" si="163"/>
        <v>informatique</v>
      </c>
      <c r="AH187" s="35" t="str">
        <f t="shared" si="164"/>
        <v>c</v>
      </c>
      <c r="AI187" s="35" t="str">
        <f t="shared" si="165"/>
        <v>rdamedia/fre</v>
      </c>
      <c r="AJ187" s="35" t="str">
        <f t="shared" si="166"/>
        <v>ressource en ligne</v>
      </c>
      <c r="AK187" s="35" t="str">
        <f t="shared" si="167"/>
        <v>cr</v>
      </c>
      <c r="AL187" s="35" t="str">
        <f t="shared" si="168"/>
        <v>rdacarrier/fre</v>
      </c>
      <c r="AM187" s="35" t="str">
        <f t="shared" si="169"/>
        <v>m\\\\\o\\d\\\\\\\\</v>
      </c>
      <c r="AN187" s="35" t="str">
        <f t="shared" si="170"/>
        <v>cr\cn\\\\uuaua</v>
      </c>
      <c r="AO187" s="35" t="str">
        <f t="shared" si="171"/>
        <v>Accès restreint aux membres</v>
      </c>
      <c r="AP187" s="35" t="str">
        <f t="shared" si="172"/>
        <v>Source de la note de description : Version imprimée</v>
      </c>
      <c r="AQ187" s="35" t="str">
        <f t="shared" si="173"/>
        <v/>
      </c>
      <c r="AR187" s="35" t="str">
        <f t="shared" si="174"/>
        <v>%SITE_CLIENT%/?library_guid=FA541921-1BF3-41C3-90A3-18197F8BC0FA</v>
      </c>
      <c r="AS187" s="35" t="str">
        <f t="shared" si="175"/>
        <v>Accès au travers du portail ENI</v>
      </c>
      <c r="AT187" s="35">
        <f t="shared" si="176"/>
        <v>2746021463</v>
      </c>
      <c r="AU187" s="35" t="str">
        <f t="shared" si="177"/>
        <v xml:space="preserve"> Accès distant </v>
      </c>
      <c r="AV187" s="35" t="str">
        <f t="shared" si="178"/>
        <v xml:space="preserve"> DHCP </v>
      </c>
      <c r="AW187" s="35" t="str">
        <f t="shared" si="179"/>
        <v xml:space="preserve"> DNS </v>
      </c>
      <c r="AX187" s="35" t="str">
        <f t="shared" si="180"/>
        <v xml:space="preserve"> e</v>
      </c>
      <c r="AY187" s="35" t="str">
        <f t="shared" si="181"/>
        <v xml:space="preserve"> ebook </v>
      </c>
      <c r="AZ187" s="35" t="str">
        <f t="shared" si="182"/>
        <v xml:space="preserve"> IPSec </v>
      </c>
      <c r="BA187" s="35" t="str">
        <f t="shared" si="183"/>
        <v xml:space="preserve"> livre électronique </v>
      </c>
      <c r="BB187" s="35" t="str">
        <f t="shared" si="184"/>
        <v xml:space="preserve"> livre numérique </v>
      </c>
      <c r="BC187" s="35" t="str">
        <f t="shared" si="185"/>
        <v xml:space="preserve"> livres électroniques </v>
      </c>
      <c r="BD187" s="35" t="str">
        <f t="shared" si="186"/>
        <v xml:space="preserve"> livres numériques </v>
      </c>
      <c r="BE187" s="35" t="str">
        <f t="shared" si="187"/>
        <v xml:space="preserve"> LNRI03TCP</v>
      </c>
      <c r="BF187" s="35" t="str">
        <f t="shared" si="188"/>
        <v xml:space="preserve"> Microsoft </v>
      </c>
      <c r="BG187" s="35" t="str">
        <f t="shared" si="189"/>
        <v xml:space="preserve"> NAT </v>
      </c>
      <c r="BH187" s="35" t="str">
        <f t="shared" si="190"/>
        <v xml:space="preserve"> PKI </v>
      </c>
      <c r="BI187" s="35" t="str">
        <f t="shared" si="191"/>
        <v xml:space="preserve"> Routage </v>
      </c>
      <c r="BJ187" s="35" t="str">
        <f t="shared" si="192"/>
        <v xml:space="preserve"> système </v>
      </c>
      <c r="BK187" s="35" t="str">
        <f t="shared" si="193"/>
        <v xml:space="preserve"> tcp ip </v>
      </c>
      <c r="BL187" s="35" t="str">
        <f t="shared" si="194"/>
        <v xml:space="preserve"> TCP IP </v>
      </c>
      <c r="BM187" s="35" t="str">
        <f t="shared" si="195"/>
        <v xml:space="preserve"> TCP/IP </v>
      </c>
      <c r="BN187" s="35" t="str">
        <f t="shared" si="196"/>
        <v xml:space="preserve"> VPN </v>
      </c>
      <c r="BO187" s="35" t="str">
        <f t="shared" si="197"/>
        <v xml:space="preserve"> WINS </v>
      </c>
      <c r="BP187" s="35" t="str">
        <f t="shared" si="198"/>
        <v xml:space="preserve">book </v>
      </c>
      <c r="BQ187" s="35" t="str">
        <f t="shared" si="199"/>
        <v xml:space="preserve">Réseau </v>
      </c>
      <c r="BR187" s="35" t="str">
        <f t="shared" si="200"/>
        <v/>
      </c>
      <c r="BS187" s="35" t="str">
        <f t="shared" si="201"/>
        <v/>
      </c>
      <c r="BT187" s="35" t="str">
        <f t="shared" si="202"/>
        <v/>
      </c>
      <c r="BU187" s="40" t="str">
        <f t="shared" si="203"/>
        <v/>
      </c>
    </row>
    <row r="188" spans="1:73" ht="20.100000000000001" customHeight="1" x14ac:dyDescent="0.2">
      <c r="A188" s="52">
        <v>45231</v>
      </c>
      <c r="B188" s="35" t="s">
        <v>14634</v>
      </c>
      <c r="C188" s="35" t="s">
        <v>112</v>
      </c>
      <c r="D188" s="35">
        <v>20240120</v>
      </c>
      <c r="E188" s="35" t="s">
        <v>14635</v>
      </c>
      <c r="F188" s="35" t="str">
        <f t="shared" si="136"/>
        <v>Clients légers : Architecture et Implémentation</v>
      </c>
      <c r="G188" s="35" t="str">
        <f t="shared" si="137"/>
        <v>Cédric Ortega</v>
      </c>
      <c r="H188" s="35" t="str">
        <f t="shared" si="138"/>
        <v/>
      </c>
      <c r="I188" s="35" t="str">
        <f t="shared" si="139"/>
        <v>Ortega, Cédric</v>
      </c>
      <c r="J188" s="35" t="str">
        <f t="shared" si="140"/>
        <v/>
      </c>
      <c r="K188" s="35" t="str">
        <f t="shared" si="141"/>
        <v/>
      </c>
      <c r="L188" s="35" t="str">
        <f t="shared" si="142"/>
        <v/>
      </c>
      <c r="M188" s="35" t="str">
        <f t="shared" si="143"/>
        <v/>
      </c>
      <c r="N188" s="5" t="str">
        <f t="shared" si="144"/>
        <v>Edition du 1 February 2006</v>
      </c>
      <c r="O188" s="5" t="str">
        <f t="shared" si="145"/>
        <v>331 pages</v>
      </c>
      <c r="P188" s="35" t="str">
        <f t="shared" si="146"/>
        <v>Editions ENI</v>
      </c>
      <c r="Q188" s="6" t="str">
        <f t="shared" si="147"/>
        <v>fre</v>
      </c>
      <c r="R188" s="35" t="str">
        <f t="shared" si="148"/>
        <v>fre</v>
      </c>
      <c r="S188" s="35" t="str">
        <f t="shared" si="149"/>
        <v>fre</v>
      </c>
      <c r="T188" s="35" t="str">
        <f t="shared" si="150"/>
        <v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v>
      </c>
      <c r="U188" s="35">
        <f t="shared" si="151"/>
        <v>9782746044265</v>
      </c>
      <c r="V188" s="35" t="str">
        <f t="shared" si="152"/>
        <v>Version Numérique</v>
      </c>
      <c r="W188" s="35">
        <f t="shared" si="153"/>
        <v>9782746031258</v>
      </c>
      <c r="X188" s="35" t="str">
        <f t="shared" si="154"/>
        <v>Version Imprimée</v>
      </c>
      <c r="Y188" s="35" t="str">
        <f t="shared" si="155"/>
        <v>St-Herblain</v>
      </c>
      <c r="Z188" s="35" t="str">
        <f t="shared" si="156"/>
        <v>Editions ENI</v>
      </c>
      <c r="AA188" s="35">
        <f t="shared" si="157"/>
        <v>2006</v>
      </c>
      <c r="AB188" s="35" t="str">
        <f t="shared" si="158"/>
        <v>Bibliothèque Numérique ENI (Service en ligne)</v>
      </c>
      <c r="AC188" s="35" t="str">
        <f t="shared" si="159"/>
        <v>RESSOURCES INFORMATIQUES</v>
      </c>
      <c r="AD188" s="35" t="str">
        <f t="shared" si="160"/>
        <v>texte</v>
      </c>
      <c r="AE188" s="35" t="str">
        <f t="shared" si="161"/>
        <v>txt</v>
      </c>
      <c r="AF188" s="35" t="str">
        <f t="shared" si="162"/>
        <v>rdacontent/fre</v>
      </c>
      <c r="AG188" s="35" t="str">
        <f t="shared" si="163"/>
        <v>informatique</v>
      </c>
      <c r="AH188" s="35" t="str">
        <f t="shared" si="164"/>
        <v>c</v>
      </c>
      <c r="AI188" s="35" t="str">
        <f t="shared" si="165"/>
        <v>rdamedia/fre</v>
      </c>
      <c r="AJ188" s="35" t="str">
        <f t="shared" si="166"/>
        <v>ressource en ligne</v>
      </c>
      <c r="AK188" s="35" t="str">
        <f t="shared" si="167"/>
        <v>cr</v>
      </c>
      <c r="AL188" s="35" t="str">
        <f t="shared" si="168"/>
        <v>rdacarrier/fre</v>
      </c>
      <c r="AM188" s="35" t="str">
        <f t="shared" si="169"/>
        <v>m\\\\\o\\d\\\\\\\\</v>
      </c>
      <c r="AN188" s="35" t="str">
        <f t="shared" si="170"/>
        <v>cr\cn\\\\uuaua</v>
      </c>
      <c r="AO188" s="35" t="str">
        <f t="shared" si="171"/>
        <v>Accès restreint aux membres</v>
      </c>
      <c r="AP188" s="35" t="str">
        <f t="shared" si="172"/>
        <v>Source de la note de description : Version imprimée</v>
      </c>
      <c r="AQ188" s="35" t="str">
        <f t="shared" si="173"/>
        <v/>
      </c>
      <c r="AR188" s="35" t="str">
        <f t="shared" si="174"/>
        <v>%SITE_CLIENT%/?library_guid=B26AAD20-CD54-403C-903F-6EB1022833E1</v>
      </c>
      <c r="AS188" s="35" t="str">
        <f t="shared" si="175"/>
        <v>Accès au travers du portail ENI</v>
      </c>
      <c r="AT188" s="35">
        <f t="shared" si="176"/>
        <v>2</v>
      </c>
      <c r="AU188" s="35">
        <f t="shared" si="177"/>
        <v>2746031256</v>
      </c>
      <c r="AV188" s="35" t="str">
        <f t="shared" si="178"/>
        <v xml:space="preserve"> Citrix </v>
      </c>
      <c r="AW188" s="35" t="str">
        <f t="shared" si="179"/>
        <v xml:space="preserve"> client léger </v>
      </c>
      <c r="AX188" s="35" t="str">
        <f t="shared" si="180"/>
        <v xml:space="preserve"> e</v>
      </c>
      <c r="AY188" s="35" t="str">
        <f t="shared" si="181"/>
        <v xml:space="preserve"> ebook </v>
      </c>
      <c r="AZ188" s="35" t="str">
        <f t="shared" si="182"/>
        <v xml:space="preserve"> ICA </v>
      </c>
      <c r="BA188" s="35" t="str">
        <f t="shared" si="183"/>
        <v xml:space="preserve"> livre électronique </v>
      </c>
      <c r="BB188" s="35" t="str">
        <f t="shared" si="184"/>
        <v xml:space="preserve"> livre numérique </v>
      </c>
      <c r="BC188" s="35" t="str">
        <f t="shared" si="185"/>
        <v xml:space="preserve"> livres électroniques </v>
      </c>
      <c r="BD188" s="35" t="str">
        <f t="shared" si="186"/>
        <v xml:space="preserve"> livres numériques </v>
      </c>
      <c r="BE188" s="35" t="str">
        <f t="shared" si="187"/>
        <v xml:space="preserve"> LNRI03TSE</v>
      </c>
      <c r="BF188" s="35" t="str">
        <f t="shared" si="188"/>
        <v xml:space="preserve"> Microsfot </v>
      </c>
      <c r="BG188" s="35" t="str">
        <f t="shared" si="189"/>
        <v xml:space="preserve"> RDP </v>
      </c>
      <c r="BH188" s="35" t="str">
        <f t="shared" si="190"/>
        <v xml:space="preserve"> système </v>
      </c>
      <c r="BI188" s="35" t="str">
        <f t="shared" si="191"/>
        <v xml:space="preserve"> terminal server </v>
      </c>
      <c r="BJ188" s="35" t="str">
        <f t="shared" si="192"/>
        <v xml:space="preserve"> Windows Server 2003  </v>
      </c>
      <c r="BK188" s="35">
        <f t="shared" si="193"/>
        <v>3125</v>
      </c>
      <c r="BL188" s="35">
        <f t="shared" si="194"/>
        <v>6</v>
      </c>
      <c r="BM188" s="35">
        <f t="shared" si="195"/>
        <v>7460</v>
      </c>
      <c r="BN188" s="35" t="str">
        <f t="shared" si="196"/>
        <v xml:space="preserve">book </v>
      </c>
      <c r="BO188" s="35" t="str">
        <f t="shared" si="197"/>
        <v xml:space="preserve">TSE </v>
      </c>
      <c r="BP188" s="35" t="str">
        <f t="shared" si="198"/>
        <v/>
      </c>
      <c r="BQ188" s="35" t="str">
        <f t="shared" si="199"/>
        <v/>
      </c>
      <c r="BR188" s="35" t="str">
        <f t="shared" si="200"/>
        <v/>
      </c>
      <c r="BS188" s="35" t="str">
        <f t="shared" si="201"/>
        <v/>
      </c>
      <c r="BT188" s="35" t="str">
        <f t="shared" si="202"/>
        <v/>
      </c>
      <c r="BU188" s="40" t="str">
        <f t="shared" si="203"/>
        <v/>
      </c>
    </row>
    <row r="189" spans="1:73" ht="20.100000000000001" customHeight="1" x14ac:dyDescent="0.2">
      <c r="A189" s="52">
        <v>45231</v>
      </c>
      <c r="B189" s="35" t="s">
        <v>14636</v>
      </c>
      <c r="C189" s="35" t="s">
        <v>112</v>
      </c>
      <c r="D189" s="35">
        <v>20240120</v>
      </c>
      <c r="E189" s="35" t="s">
        <v>14637</v>
      </c>
      <c r="F189" s="35" t="str">
        <f t="shared" si="136"/>
        <v>Installation, configuration et administration</v>
      </c>
      <c r="G189" s="35" t="str">
        <f t="shared" si="137"/>
        <v>Christophe Mandin</v>
      </c>
      <c r="H189" s="35" t="str">
        <f t="shared" si="138"/>
        <v/>
      </c>
      <c r="I189" s="35" t="str">
        <f t="shared" si="139"/>
        <v>Mandin, Christophe</v>
      </c>
      <c r="J189" s="35" t="str">
        <f t="shared" si="140"/>
        <v/>
      </c>
      <c r="K189" s="35" t="str">
        <f t="shared" si="141"/>
        <v/>
      </c>
      <c r="L189" s="35" t="str">
        <f t="shared" si="142"/>
        <v/>
      </c>
      <c r="M189" s="35" t="str">
        <f t="shared" si="143"/>
        <v/>
      </c>
      <c r="N189" s="5" t="str">
        <f t="shared" si="144"/>
        <v>Edition du 25 August 2003</v>
      </c>
      <c r="O189" s="5" t="str">
        <f t="shared" si="145"/>
        <v>520 pages</v>
      </c>
      <c r="P189" s="35" t="str">
        <f t="shared" si="146"/>
        <v>Editions ENI</v>
      </c>
      <c r="Q189" s="6" t="str">
        <f t="shared" si="147"/>
        <v>fre</v>
      </c>
      <c r="R189" s="35" t="str">
        <f t="shared" si="148"/>
        <v>fre</v>
      </c>
      <c r="S189" s="35" t="str">
        <f t="shared" si="149"/>
        <v>fre</v>
      </c>
      <c r="T189" s="35" t="str">
        <f t="shared" si="150"/>
        <v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v>
      </c>
      <c r="U189" s="35">
        <f t="shared" si="151"/>
        <v>9782746044357</v>
      </c>
      <c r="V189" s="35" t="str">
        <f t="shared" si="152"/>
        <v>Version Numérique</v>
      </c>
      <c r="W189" s="35">
        <f t="shared" si="153"/>
        <v>9782746021266</v>
      </c>
      <c r="X189" s="35" t="str">
        <f t="shared" si="154"/>
        <v>Version Imprimée</v>
      </c>
      <c r="Y189" s="35" t="str">
        <f t="shared" si="155"/>
        <v>St-Herblain</v>
      </c>
      <c r="Z189" s="35" t="str">
        <f t="shared" si="156"/>
        <v>Editions ENI</v>
      </c>
      <c r="AA189" s="35">
        <f t="shared" si="157"/>
        <v>2003</v>
      </c>
      <c r="AB189" s="35" t="str">
        <f t="shared" si="158"/>
        <v>Bibliothèque Numérique ENI (Service en ligne)</v>
      </c>
      <c r="AC189" s="35" t="str">
        <f t="shared" si="159"/>
        <v>RESSOURCES INFORMATIQUES</v>
      </c>
      <c r="AD189" s="35" t="str">
        <f t="shared" si="160"/>
        <v>texte</v>
      </c>
      <c r="AE189" s="35" t="str">
        <f t="shared" si="161"/>
        <v>txt</v>
      </c>
      <c r="AF189" s="35" t="str">
        <f t="shared" si="162"/>
        <v>rdacontent/fre</v>
      </c>
      <c r="AG189" s="35" t="str">
        <f t="shared" si="163"/>
        <v>informatique</v>
      </c>
      <c r="AH189" s="35" t="str">
        <f t="shared" si="164"/>
        <v>c</v>
      </c>
      <c r="AI189" s="35" t="str">
        <f t="shared" si="165"/>
        <v>rdamedia/fre</v>
      </c>
      <c r="AJ189" s="35" t="str">
        <f t="shared" si="166"/>
        <v>ressource en ligne</v>
      </c>
      <c r="AK189" s="35" t="str">
        <f t="shared" si="167"/>
        <v>cr</v>
      </c>
      <c r="AL189" s="35" t="str">
        <f t="shared" si="168"/>
        <v>rdacarrier/fre</v>
      </c>
      <c r="AM189" s="35" t="str">
        <f t="shared" si="169"/>
        <v>m\\\\\o\\d\\\\\\\\</v>
      </c>
      <c r="AN189" s="35" t="str">
        <f t="shared" si="170"/>
        <v>cr\cn\\\\uuaua</v>
      </c>
      <c r="AO189" s="35" t="str">
        <f t="shared" si="171"/>
        <v>Accès restreint aux membres</v>
      </c>
      <c r="AP189" s="35" t="str">
        <f t="shared" si="172"/>
        <v>Source de la note de description : Version imprimée</v>
      </c>
      <c r="AQ189" s="35" t="str">
        <f t="shared" si="173"/>
        <v/>
      </c>
      <c r="AR189" s="35" t="str">
        <f t="shared" si="174"/>
        <v>%SITE_CLIENT%/?library_guid=C177CC1B-FD3A-4131-91D7-BBB715C642A1</v>
      </c>
      <c r="AS189" s="35" t="str">
        <f t="shared" si="175"/>
        <v>Accès au travers du portail ENI</v>
      </c>
      <c r="AT189" s="35">
        <f t="shared" si="176"/>
        <v>2003</v>
      </c>
      <c r="AU189" s="35">
        <f t="shared" si="177"/>
        <v>2746021269</v>
      </c>
      <c r="AV189" s="35" t="str">
        <f t="shared" si="178"/>
        <v xml:space="preserve"> e</v>
      </c>
      <c r="AW189" s="35" t="str">
        <f t="shared" si="179"/>
        <v xml:space="preserve"> ebook </v>
      </c>
      <c r="AX189" s="35" t="str">
        <f t="shared" si="180"/>
        <v xml:space="preserve"> livre électronique </v>
      </c>
      <c r="AY189" s="35" t="str">
        <f t="shared" si="181"/>
        <v xml:space="preserve"> livre numérique </v>
      </c>
      <c r="AZ189" s="35" t="str">
        <f t="shared" si="182"/>
        <v xml:space="preserve"> livres électroniques </v>
      </c>
      <c r="BA189" s="35" t="str">
        <f t="shared" si="183"/>
        <v xml:space="preserve"> livres numériques </v>
      </c>
      <c r="BB189" s="35" t="str">
        <f t="shared" si="184"/>
        <v xml:space="preserve"> LNRI03WINS</v>
      </c>
      <c r="BC189" s="35" t="str">
        <f t="shared" si="185"/>
        <v xml:space="preserve"> Microsoft </v>
      </c>
      <c r="BD189" s="35" t="str">
        <f t="shared" si="186"/>
        <v xml:space="preserve"> Server </v>
      </c>
      <c r="BE189" s="35" t="str">
        <f t="shared" si="187"/>
        <v xml:space="preserve"> système </v>
      </c>
      <c r="BF189" s="35" t="str">
        <f t="shared" si="188"/>
        <v xml:space="preserve"> Windows </v>
      </c>
      <c r="BG189" s="35" t="str">
        <f t="shared" si="189"/>
        <v xml:space="preserve"> windows serveur </v>
      </c>
      <c r="BH189" s="35" t="str">
        <f t="shared" si="190"/>
        <v xml:space="preserve">book </v>
      </c>
      <c r="BI189" s="35" t="str">
        <f t="shared" si="191"/>
        <v xml:space="preserve">Réseau </v>
      </c>
      <c r="BJ189" s="35" t="str">
        <f t="shared" si="192"/>
        <v/>
      </c>
      <c r="BK189" s="35" t="str">
        <f t="shared" si="193"/>
        <v/>
      </c>
      <c r="BL189" s="35" t="str">
        <f t="shared" si="194"/>
        <v/>
      </c>
      <c r="BM189" s="35" t="str">
        <f t="shared" si="195"/>
        <v/>
      </c>
      <c r="BN189" s="35" t="str">
        <f t="shared" si="196"/>
        <v/>
      </c>
      <c r="BO189" s="35" t="str">
        <f t="shared" si="197"/>
        <v/>
      </c>
      <c r="BP189" s="35" t="str">
        <f t="shared" si="198"/>
        <v/>
      </c>
      <c r="BQ189" s="35" t="str">
        <f t="shared" si="199"/>
        <v/>
      </c>
      <c r="BR189" s="35" t="str">
        <f t="shared" si="200"/>
        <v/>
      </c>
      <c r="BS189" s="35" t="str">
        <f t="shared" si="201"/>
        <v/>
      </c>
      <c r="BT189" s="35" t="str">
        <f t="shared" si="202"/>
        <v/>
      </c>
      <c r="BU189" s="40" t="str">
        <f t="shared" si="203"/>
        <v/>
      </c>
    </row>
    <row r="190" spans="1:73" ht="20.100000000000001" customHeight="1" x14ac:dyDescent="0.2">
      <c r="A190" s="52">
        <v>45231</v>
      </c>
      <c r="B190" s="35" t="s">
        <v>14638</v>
      </c>
      <c r="C190" s="35" t="s">
        <v>112</v>
      </c>
      <c r="D190" s="35">
        <v>20240120</v>
      </c>
      <c r="E190" s="35" t="s">
        <v>14639</v>
      </c>
      <c r="F190" s="35" t="str">
        <f t="shared" si="136"/>
        <v>Administration de la sécurité</v>
      </c>
      <c r="G190" s="35" t="str">
        <f t="shared" si="137"/>
        <v>Benoît Lanlard</v>
      </c>
      <c r="H190" s="35" t="str">
        <f t="shared" si="138"/>
        <v/>
      </c>
      <c r="I190" s="35" t="str">
        <f t="shared" si="139"/>
        <v>Lanlard, Benoît</v>
      </c>
      <c r="J190" s="35" t="str">
        <f t="shared" si="140"/>
        <v/>
      </c>
      <c r="K190" s="35" t="str">
        <f t="shared" si="141"/>
        <v/>
      </c>
      <c r="L190" s="35" t="str">
        <f t="shared" si="142"/>
        <v/>
      </c>
      <c r="M190" s="35" t="str">
        <f t="shared" si="143"/>
        <v/>
      </c>
      <c r="N190" s="5" t="str">
        <f t="shared" si="144"/>
        <v>Edition du 1 October 2005</v>
      </c>
      <c r="O190" s="5" t="str">
        <f t="shared" si="145"/>
        <v>410 pages</v>
      </c>
      <c r="P190" s="35" t="str">
        <f t="shared" si="146"/>
        <v>Editions ENI</v>
      </c>
      <c r="Q190" s="6" t="str">
        <f t="shared" si="147"/>
        <v>fre</v>
      </c>
      <c r="R190" s="35" t="str">
        <f t="shared" si="148"/>
        <v>fre</v>
      </c>
      <c r="S190" s="35" t="str">
        <f t="shared" si="149"/>
        <v>fre</v>
      </c>
      <c r="T190" s="35" t="str">
        <f t="shared" si="150"/>
        <v>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v>
      </c>
      <c r="U190" s="35">
        <f t="shared" si="151"/>
        <v>9782746044340</v>
      </c>
      <c r="V190" s="35" t="str">
        <f t="shared" si="152"/>
        <v>Version Numérique</v>
      </c>
      <c r="W190" s="35">
        <f t="shared" si="153"/>
        <v>9782746029606</v>
      </c>
      <c r="X190" s="35" t="str">
        <f t="shared" si="154"/>
        <v>Version Imprimée</v>
      </c>
      <c r="Y190" s="35" t="str">
        <f t="shared" si="155"/>
        <v>St-Herblain</v>
      </c>
      <c r="Z190" s="35" t="str">
        <f t="shared" si="156"/>
        <v>Editions ENI</v>
      </c>
      <c r="AA190" s="35">
        <f t="shared" si="157"/>
        <v>2005</v>
      </c>
      <c r="AB190" s="35" t="str">
        <f t="shared" si="158"/>
        <v>Bibliothèque Numérique ENI (Service en ligne)</v>
      </c>
      <c r="AC190" s="35" t="str">
        <f t="shared" si="159"/>
        <v>RESSOURCES INFORMATIQUES</v>
      </c>
      <c r="AD190" s="35" t="str">
        <f t="shared" si="160"/>
        <v>texte</v>
      </c>
      <c r="AE190" s="35" t="str">
        <f t="shared" si="161"/>
        <v>txt</v>
      </c>
      <c r="AF190" s="35" t="str">
        <f t="shared" si="162"/>
        <v>rdacontent/fre</v>
      </c>
      <c r="AG190" s="35" t="str">
        <f t="shared" si="163"/>
        <v>informatique</v>
      </c>
      <c r="AH190" s="35" t="str">
        <f t="shared" si="164"/>
        <v>c</v>
      </c>
      <c r="AI190" s="35" t="str">
        <f t="shared" si="165"/>
        <v>rdamedia/fre</v>
      </c>
      <c r="AJ190" s="35" t="str">
        <f t="shared" si="166"/>
        <v>ressource en ligne</v>
      </c>
      <c r="AK190" s="35" t="str">
        <f t="shared" si="167"/>
        <v>cr</v>
      </c>
      <c r="AL190" s="35" t="str">
        <f t="shared" si="168"/>
        <v>rdacarrier/fre</v>
      </c>
      <c r="AM190" s="35" t="str">
        <f t="shared" si="169"/>
        <v>m\\\\\o\\d\\\\\\\\</v>
      </c>
      <c r="AN190" s="35" t="str">
        <f t="shared" si="170"/>
        <v>cr\cn\\\\uuaua</v>
      </c>
      <c r="AO190" s="35" t="str">
        <f t="shared" si="171"/>
        <v>Accès restreint aux membres</v>
      </c>
      <c r="AP190" s="35" t="str">
        <f t="shared" si="172"/>
        <v>Source de la note de description : Version imprimée</v>
      </c>
      <c r="AQ190" s="35" t="str">
        <f t="shared" si="173"/>
        <v/>
      </c>
      <c r="AR190" s="35" t="str">
        <f t="shared" si="174"/>
        <v>%SITE_CLIENT%/?library_guid=F8E2D4B6-6EAF-4EB6-8F10-2FA0D23EBDFC</v>
      </c>
      <c r="AS190" s="35" t="str">
        <f t="shared" si="175"/>
        <v>Accès au travers du portail ENI</v>
      </c>
      <c r="AT190" s="35" t="str">
        <f t="shared" si="176"/>
        <v xml:space="preserve">  IIS </v>
      </c>
      <c r="AU190" s="35" t="str">
        <f t="shared" si="177"/>
        <v xml:space="preserve"> 274602960X </v>
      </c>
      <c r="AV190" s="35" t="str">
        <f t="shared" si="178"/>
        <v xml:space="preserve"> authentification </v>
      </c>
      <c r="AW190" s="35" t="str">
        <f t="shared" si="179"/>
        <v xml:space="preserve"> certificat </v>
      </c>
      <c r="AX190" s="35" t="str">
        <f t="shared" si="180"/>
        <v xml:space="preserve"> cryptage </v>
      </c>
      <c r="AY190" s="35" t="str">
        <f t="shared" si="181"/>
        <v xml:space="preserve"> e</v>
      </c>
      <c r="AZ190" s="35" t="str">
        <f t="shared" si="182"/>
        <v xml:space="preserve"> ebook </v>
      </c>
      <c r="BA190" s="35" t="str">
        <f t="shared" si="183"/>
        <v xml:space="preserve"> EFS </v>
      </c>
      <c r="BB190" s="35" t="str">
        <f t="shared" si="184"/>
        <v xml:space="preserve"> IPSEC </v>
      </c>
      <c r="BC190" s="35" t="str">
        <f t="shared" si="185"/>
        <v xml:space="preserve"> livre électronique </v>
      </c>
      <c r="BD190" s="35" t="str">
        <f t="shared" si="186"/>
        <v xml:space="preserve"> livre numérique </v>
      </c>
      <c r="BE190" s="35" t="str">
        <f t="shared" si="187"/>
        <v xml:space="preserve"> livres électroniques </v>
      </c>
      <c r="BF190" s="35" t="str">
        <f t="shared" si="188"/>
        <v xml:space="preserve"> livres numériques </v>
      </c>
      <c r="BG190" s="35" t="str">
        <f t="shared" si="189"/>
        <v xml:space="preserve"> LNRI03WINSE</v>
      </c>
      <c r="BH190" s="35" t="str">
        <f t="shared" si="190"/>
        <v xml:space="preserve"> Microsoft </v>
      </c>
      <c r="BI190" s="35" t="str">
        <f t="shared" si="191"/>
        <v xml:space="preserve"> Nat </v>
      </c>
      <c r="BJ190" s="35" t="str">
        <f t="shared" si="192"/>
        <v xml:space="preserve"> Radius </v>
      </c>
      <c r="BK190" s="35" t="str">
        <f t="shared" si="193"/>
        <v xml:space="preserve"> réseaux </v>
      </c>
      <c r="BL190" s="35" t="str">
        <f t="shared" si="194"/>
        <v xml:space="preserve"> Securite </v>
      </c>
      <c r="BM190" s="35" t="str">
        <f t="shared" si="195"/>
        <v xml:space="preserve"> securite </v>
      </c>
      <c r="BN190" s="35" t="str">
        <f t="shared" si="196"/>
        <v xml:space="preserve"> securité </v>
      </c>
      <c r="BO190" s="35" t="str">
        <f t="shared" si="197"/>
        <v xml:space="preserve"> sécurité </v>
      </c>
      <c r="BP190" s="35" t="str">
        <f t="shared" si="198"/>
        <v xml:space="preserve"> Sécurité </v>
      </c>
      <c r="BQ190" s="35" t="str">
        <f t="shared" si="199"/>
        <v xml:space="preserve"> SSL </v>
      </c>
      <c r="BR190" s="35" t="str">
        <f t="shared" si="200"/>
        <v xml:space="preserve"> stratégie </v>
      </c>
      <c r="BS190" s="35" t="str">
        <f t="shared" si="201"/>
        <v xml:space="preserve"> système </v>
      </c>
      <c r="BT190" s="35" t="str">
        <f t="shared" si="202"/>
        <v xml:space="preserve"> VPN </v>
      </c>
      <c r="BU190" s="40" t="str">
        <f t="shared" si="203"/>
        <v xml:space="preserve"> WebDav </v>
      </c>
    </row>
    <row r="191" spans="1:73" ht="20.100000000000001" customHeight="1" x14ac:dyDescent="0.2">
      <c r="A191" s="52">
        <v>45231</v>
      </c>
      <c r="B191" s="35" t="s">
        <v>14640</v>
      </c>
      <c r="C191" s="35" t="s">
        <v>112</v>
      </c>
      <c r="D191" s="35">
        <v>20240120</v>
      </c>
      <c r="E191" s="35" t="s">
        <v>14641</v>
      </c>
      <c r="F191" s="35" t="str">
        <f t="shared" si="136"/>
        <v/>
      </c>
      <c r="G191" s="35" t="str">
        <f t="shared" si="137"/>
        <v>Michèle Amelot</v>
      </c>
      <c r="H191" s="35" t="str">
        <f t="shared" si="138"/>
        <v/>
      </c>
      <c r="I191" s="35" t="str">
        <f t="shared" si="139"/>
        <v>Amelot, Michèle</v>
      </c>
      <c r="J191" s="35" t="str">
        <f t="shared" si="140"/>
        <v/>
      </c>
      <c r="K191" s="35" t="str">
        <f t="shared" si="141"/>
        <v/>
      </c>
      <c r="L191" s="35" t="str">
        <f t="shared" si="142"/>
        <v/>
      </c>
      <c r="M191" s="35" t="str">
        <f t="shared" si="143"/>
        <v/>
      </c>
      <c r="N191" s="5" t="str">
        <f t="shared" si="144"/>
        <v>Edition du 1 October 2007</v>
      </c>
      <c r="O191" s="5" t="str">
        <f t="shared" si="145"/>
        <v>381 pages</v>
      </c>
      <c r="P191" s="35" t="str">
        <f t="shared" si="146"/>
        <v>Editions ENI</v>
      </c>
      <c r="Q191" s="6" t="str">
        <f t="shared" si="147"/>
        <v>fre</v>
      </c>
      <c r="R191" s="35" t="str">
        <f t="shared" si="148"/>
        <v>fre</v>
      </c>
      <c r="S191" s="35" t="str">
        <f t="shared" si="149"/>
        <v>fre</v>
      </c>
      <c r="T191" s="35" t="str">
        <f t="shared" si="150"/>
        <v>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v>
      </c>
      <c r="U191" s="35">
        <f t="shared" si="151"/>
        <v>9782746044289</v>
      </c>
      <c r="V191" s="35" t="str">
        <f t="shared" si="152"/>
        <v>Version Numérique</v>
      </c>
      <c r="W191" s="35">
        <f t="shared" si="153"/>
        <v>9782746039629</v>
      </c>
      <c r="X191" s="35" t="str">
        <f t="shared" si="154"/>
        <v>Version Imprimée</v>
      </c>
      <c r="Y191" s="35" t="str">
        <f t="shared" si="155"/>
        <v>St-Herblain</v>
      </c>
      <c r="Z191" s="35" t="str">
        <f t="shared" si="156"/>
        <v>Editions ENI</v>
      </c>
      <c r="AA191" s="35">
        <f t="shared" si="157"/>
        <v>2007</v>
      </c>
      <c r="AB191" s="35" t="str">
        <f t="shared" si="158"/>
        <v>Bibliothèque Numérique ENI (Service en ligne)</v>
      </c>
      <c r="AC191" s="35" t="str">
        <f t="shared" si="159"/>
        <v>RESSOURCES INFORMATIQUES</v>
      </c>
      <c r="AD191" s="35" t="str">
        <f t="shared" si="160"/>
        <v>texte</v>
      </c>
      <c r="AE191" s="35" t="str">
        <f t="shared" si="161"/>
        <v>txt</v>
      </c>
      <c r="AF191" s="35" t="str">
        <f t="shared" si="162"/>
        <v>rdacontent/fre</v>
      </c>
      <c r="AG191" s="35" t="str">
        <f t="shared" si="163"/>
        <v>informatique</v>
      </c>
      <c r="AH191" s="35" t="str">
        <f t="shared" si="164"/>
        <v>c</v>
      </c>
      <c r="AI191" s="35" t="str">
        <f t="shared" si="165"/>
        <v>rdamedia/fre</v>
      </c>
      <c r="AJ191" s="35" t="str">
        <f t="shared" si="166"/>
        <v>ressource en ligne</v>
      </c>
      <c r="AK191" s="35" t="str">
        <f t="shared" si="167"/>
        <v>cr</v>
      </c>
      <c r="AL191" s="35" t="str">
        <f t="shared" si="168"/>
        <v>rdacarrier/fre</v>
      </c>
      <c r="AM191" s="35" t="str">
        <f t="shared" si="169"/>
        <v>m\\\\\o\\d\\\\\\\\</v>
      </c>
      <c r="AN191" s="35" t="str">
        <f t="shared" si="170"/>
        <v>cr\cn\\\\uuaua</v>
      </c>
      <c r="AO191" s="35" t="str">
        <f t="shared" si="171"/>
        <v>Accès restreint aux membres</v>
      </c>
      <c r="AP191" s="35" t="str">
        <f t="shared" si="172"/>
        <v>Source de la note de description : Version imprimée</v>
      </c>
      <c r="AQ191" s="35" t="str">
        <f t="shared" si="173"/>
        <v/>
      </c>
      <c r="AR191" s="35" t="str">
        <f t="shared" si="174"/>
        <v>%SITE_CLIENT%/?library_guid=DE85BB89-8B1B-4407-B00D-E108A3926008</v>
      </c>
      <c r="AS191" s="35" t="str">
        <f t="shared" si="175"/>
        <v>Accès au travers du portail ENI</v>
      </c>
      <c r="AT191" s="35" t="str">
        <f t="shared" si="176"/>
        <v xml:space="preserve"> ADO </v>
      </c>
      <c r="AU191" s="35" t="str">
        <f t="shared" si="177"/>
        <v xml:space="preserve"> base de données </v>
      </c>
      <c r="AV191" s="35" t="str">
        <f t="shared" si="178"/>
        <v xml:space="preserve"> DAO </v>
      </c>
      <c r="AW191" s="35" t="str">
        <f t="shared" si="179"/>
        <v xml:space="preserve"> développement </v>
      </c>
      <c r="AX191" s="35" t="str">
        <f t="shared" si="180"/>
        <v xml:space="preserve"> développer </v>
      </c>
      <c r="AY191" s="35" t="str">
        <f t="shared" si="181"/>
        <v xml:space="preserve"> e</v>
      </c>
      <c r="AZ191" s="35" t="str">
        <f t="shared" si="182"/>
        <v xml:space="preserve"> ebook </v>
      </c>
      <c r="BA191" s="35" t="str">
        <f t="shared" si="183"/>
        <v xml:space="preserve"> livre électronique </v>
      </c>
      <c r="BB191" s="35" t="str">
        <f t="shared" si="184"/>
        <v xml:space="preserve"> livre numérique </v>
      </c>
      <c r="BC191" s="35" t="str">
        <f t="shared" si="185"/>
        <v xml:space="preserve"> livres électroniques </v>
      </c>
      <c r="BD191" s="35" t="str">
        <f t="shared" si="186"/>
        <v xml:space="preserve"> livres numériques </v>
      </c>
      <c r="BE191" s="35" t="str">
        <f t="shared" si="187"/>
        <v xml:space="preserve"> LNRI07ACCV</v>
      </c>
      <c r="BF191" s="35" t="str">
        <f t="shared" si="188"/>
        <v xml:space="preserve"> SGBD </v>
      </c>
      <c r="BG191" s="35" t="str">
        <f t="shared" si="189"/>
        <v xml:space="preserve"> SQL </v>
      </c>
      <c r="BH191" s="35" t="str">
        <f t="shared" si="190"/>
        <v xml:space="preserve">book </v>
      </c>
      <c r="BI191" s="35" t="str">
        <f t="shared" si="191"/>
        <v xml:space="preserve">Microsoft </v>
      </c>
      <c r="BJ191" s="35" t="str">
        <f t="shared" si="192"/>
        <v/>
      </c>
      <c r="BK191" s="35" t="str">
        <f t="shared" si="193"/>
        <v/>
      </c>
      <c r="BL191" s="35" t="str">
        <f t="shared" si="194"/>
        <v/>
      </c>
      <c r="BM191" s="35" t="str">
        <f t="shared" si="195"/>
        <v/>
      </c>
      <c r="BN191" s="35" t="str">
        <f t="shared" si="196"/>
        <v/>
      </c>
      <c r="BO191" s="35" t="str">
        <f t="shared" si="197"/>
        <v/>
      </c>
      <c r="BP191" s="35" t="str">
        <f t="shared" si="198"/>
        <v/>
      </c>
      <c r="BQ191" s="35" t="str">
        <f t="shared" si="199"/>
        <v/>
      </c>
      <c r="BR191" s="35" t="str">
        <f t="shared" si="200"/>
        <v/>
      </c>
      <c r="BS191" s="35" t="str">
        <f t="shared" si="201"/>
        <v/>
      </c>
      <c r="BT191" s="35" t="str">
        <f t="shared" si="202"/>
        <v/>
      </c>
      <c r="BU191" s="40" t="str">
        <f t="shared" si="203"/>
        <v/>
      </c>
    </row>
    <row r="192" spans="1:73" ht="20.100000000000001" customHeight="1" x14ac:dyDescent="0.2">
      <c r="A192" s="52">
        <v>45231</v>
      </c>
      <c r="B192" s="35" t="s">
        <v>14642</v>
      </c>
      <c r="C192" s="35" t="s">
        <v>112</v>
      </c>
      <c r="D192" s="35">
        <v>20240120</v>
      </c>
      <c r="E192" s="35" t="s">
        <v>14643</v>
      </c>
      <c r="F192" s="35" t="str">
        <f t="shared" si="136"/>
        <v>Programmer sous Excel : Macros et Langage VBA</v>
      </c>
      <c r="G192" s="35" t="str">
        <f t="shared" si="137"/>
        <v>Michèle Amelot</v>
      </c>
      <c r="H192" s="35" t="str">
        <f t="shared" si="138"/>
        <v/>
      </c>
      <c r="I192" s="35" t="str">
        <f t="shared" si="139"/>
        <v>Amelot, Michèle</v>
      </c>
      <c r="J192" s="35" t="str">
        <f t="shared" si="140"/>
        <v/>
      </c>
      <c r="K192" s="35" t="str">
        <f t="shared" si="141"/>
        <v/>
      </c>
      <c r="L192" s="35" t="str">
        <f t="shared" si="142"/>
        <v/>
      </c>
      <c r="M192" s="35" t="str">
        <f t="shared" si="143"/>
        <v/>
      </c>
      <c r="N192" s="5" t="str">
        <f t="shared" si="144"/>
        <v>Edition du 1 June 2007</v>
      </c>
      <c r="O192" s="5" t="str">
        <f t="shared" si="145"/>
        <v>401 pages</v>
      </c>
      <c r="P192" s="35" t="str">
        <f t="shared" si="146"/>
        <v>Editions ENI</v>
      </c>
      <c r="Q192" s="6" t="str">
        <f t="shared" si="147"/>
        <v>fre</v>
      </c>
      <c r="R192" s="35" t="str">
        <f t="shared" si="148"/>
        <v>fre</v>
      </c>
      <c r="S192" s="35" t="str">
        <f t="shared" si="149"/>
        <v>fre</v>
      </c>
      <c r="T192" s="35" t="str">
        <f t="shared" si="150"/>
        <v>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v>
      </c>
      <c r="U192" s="35">
        <f t="shared" si="151"/>
        <v>9782746044302</v>
      </c>
      <c r="V192" s="35" t="str">
        <f t="shared" si="152"/>
        <v>Version Numérique</v>
      </c>
      <c r="W192" s="35">
        <f t="shared" si="153"/>
        <v>9782746037809</v>
      </c>
      <c r="X192" s="35" t="str">
        <f t="shared" si="154"/>
        <v>Version Imprimée</v>
      </c>
      <c r="Y192" s="35" t="str">
        <f t="shared" si="155"/>
        <v>St-Herblain</v>
      </c>
      <c r="Z192" s="35" t="str">
        <f t="shared" si="156"/>
        <v>Editions ENI</v>
      </c>
      <c r="AA192" s="35">
        <f t="shared" si="157"/>
        <v>2007</v>
      </c>
      <c r="AB192" s="35" t="str">
        <f t="shared" si="158"/>
        <v>Bibliothèque Numérique ENI (Service en ligne)</v>
      </c>
      <c r="AC192" s="35" t="str">
        <f t="shared" si="159"/>
        <v>RESSOURCES INFORMATIQUES</v>
      </c>
      <c r="AD192" s="35" t="str">
        <f t="shared" si="160"/>
        <v>texte</v>
      </c>
      <c r="AE192" s="35" t="str">
        <f t="shared" si="161"/>
        <v>txt</v>
      </c>
      <c r="AF192" s="35" t="str">
        <f t="shared" si="162"/>
        <v>rdacontent/fre</v>
      </c>
      <c r="AG192" s="35" t="str">
        <f t="shared" si="163"/>
        <v>informatique</v>
      </c>
      <c r="AH192" s="35" t="str">
        <f t="shared" si="164"/>
        <v>c</v>
      </c>
      <c r="AI192" s="35" t="str">
        <f t="shared" si="165"/>
        <v>rdamedia/fre</v>
      </c>
      <c r="AJ192" s="35" t="str">
        <f t="shared" si="166"/>
        <v>ressource en ligne</v>
      </c>
      <c r="AK192" s="35" t="str">
        <f t="shared" si="167"/>
        <v>cr</v>
      </c>
      <c r="AL192" s="35" t="str">
        <f t="shared" si="168"/>
        <v>rdacarrier/fre</v>
      </c>
      <c r="AM192" s="35" t="str">
        <f t="shared" si="169"/>
        <v>m\\\\\o\\d\\\\\\\\</v>
      </c>
      <c r="AN192" s="35" t="str">
        <f t="shared" si="170"/>
        <v>cr\cn\\\\uuaua</v>
      </c>
      <c r="AO192" s="35" t="str">
        <f t="shared" si="171"/>
        <v>Accès restreint aux membres</v>
      </c>
      <c r="AP192" s="35" t="str">
        <f t="shared" si="172"/>
        <v>Source de la note de description : Version imprimée</v>
      </c>
      <c r="AQ192" s="35" t="str">
        <f t="shared" si="173"/>
        <v/>
      </c>
      <c r="AR192" s="35" t="str">
        <f t="shared" si="174"/>
        <v>%SITE_CLIENT%/?library_guid=F55DD350-388E-4436-A1AC-65D780A51B69</v>
      </c>
      <c r="AS192" s="35" t="str">
        <f t="shared" si="175"/>
        <v>Accès au travers du portail ENI</v>
      </c>
      <c r="AT192" s="35" t="str">
        <f t="shared" si="176"/>
        <v xml:space="preserve"> API </v>
      </c>
      <c r="AU192" s="35" t="str">
        <f t="shared" si="177"/>
        <v xml:space="preserve"> application </v>
      </c>
      <c r="AV192" s="35" t="str">
        <f t="shared" si="178"/>
        <v xml:space="preserve"> e</v>
      </c>
      <c r="AW192" s="35" t="str">
        <f t="shared" si="179"/>
        <v xml:space="preserve"> ebook </v>
      </c>
      <c r="AX192" s="35" t="str">
        <f t="shared" si="180"/>
        <v xml:space="preserve"> Excel 07 </v>
      </c>
      <c r="AY192" s="35" t="str">
        <f t="shared" si="181"/>
        <v xml:space="preserve"> Excel VBA </v>
      </c>
      <c r="AZ192" s="35" t="str">
        <f t="shared" si="182"/>
        <v xml:space="preserve"> Excel2007 </v>
      </c>
      <c r="BA192" s="35" t="str">
        <f t="shared" si="183"/>
        <v xml:space="preserve"> langage </v>
      </c>
      <c r="BB192" s="35" t="str">
        <f t="shared" si="184"/>
        <v xml:space="preserve"> langages </v>
      </c>
      <c r="BC192" s="35" t="str">
        <f t="shared" si="185"/>
        <v xml:space="preserve"> livre électronique </v>
      </c>
      <c r="BD192" s="35" t="str">
        <f t="shared" si="186"/>
        <v xml:space="preserve"> livre numérique </v>
      </c>
      <c r="BE192" s="35" t="str">
        <f t="shared" si="187"/>
        <v xml:space="preserve"> livres électroniques </v>
      </c>
      <c r="BF192" s="35" t="str">
        <f t="shared" si="188"/>
        <v xml:space="preserve"> livres numériques </v>
      </c>
      <c r="BG192" s="35" t="str">
        <f t="shared" si="189"/>
        <v xml:space="preserve"> LNRI07EXCV</v>
      </c>
      <c r="BH192" s="35" t="str">
        <f t="shared" si="190"/>
        <v xml:space="preserve"> macro</v>
      </c>
      <c r="BI192" s="35" t="str">
        <f t="shared" si="191"/>
        <v xml:space="preserve"> macro commande </v>
      </c>
      <c r="BJ192" s="35" t="str">
        <f t="shared" si="192"/>
        <v xml:space="preserve"> office </v>
      </c>
      <c r="BK192" s="35" t="str">
        <f t="shared" si="193"/>
        <v xml:space="preserve"> Office 07 </v>
      </c>
      <c r="BL192" s="35" t="str">
        <f t="shared" si="194"/>
        <v xml:space="preserve"> Office 2007 </v>
      </c>
      <c r="BM192" s="35" t="str">
        <f t="shared" si="195"/>
        <v xml:space="preserve"> office système </v>
      </c>
      <c r="BN192" s="35" t="str">
        <f t="shared" si="196"/>
        <v xml:space="preserve"> tableur </v>
      </c>
      <c r="BO192" s="35" t="str">
        <f t="shared" si="197"/>
        <v xml:space="preserve">book </v>
      </c>
      <c r="BP192" s="35" t="str">
        <f t="shared" si="198"/>
        <v xml:space="preserve">commande </v>
      </c>
      <c r="BQ192" s="35" t="str">
        <f t="shared" si="199"/>
        <v xml:space="preserve">Microsoft </v>
      </c>
      <c r="BR192" s="35" t="str">
        <f t="shared" si="200"/>
        <v/>
      </c>
      <c r="BS192" s="35" t="str">
        <f t="shared" si="201"/>
        <v/>
      </c>
      <c r="BT192" s="35" t="str">
        <f t="shared" si="202"/>
        <v/>
      </c>
      <c r="BU192" s="40" t="str">
        <f t="shared" si="203"/>
        <v/>
      </c>
    </row>
    <row r="193" spans="1:73" ht="20.100000000000001" customHeight="1" x14ac:dyDescent="0.2">
      <c r="A193" s="52">
        <v>45231</v>
      </c>
      <c r="B193" s="35" t="s">
        <v>14644</v>
      </c>
      <c r="C193" s="35" t="s">
        <v>112</v>
      </c>
      <c r="D193" s="35">
        <v>20240120</v>
      </c>
      <c r="E193" s="35" t="s">
        <v>14645</v>
      </c>
      <c r="F193" s="35" t="str">
        <f t="shared" si="136"/>
        <v>Optimisez le travail collaboratif (formulaires, XML, workflow, SharePoint...)</v>
      </c>
      <c r="G193" s="35" t="str">
        <f t="shared" si="137"/>
        <v xml:space="preserve">Jean-François FUSTEC </v>
      </c>
      <c r="H193" s="35" t="str">
        <f t="shared" si="138"/>
        <v/>
      </c>
      <c r="I193" s="35" t="str">
        <f t="shared" si="139"/>
        <v>FUSTEC , Jean-François</v>
      </c>
      <c r="J193" s="35" t="str">
        <f t="shared" si="140"/>
        <v/>
      </c>
      <c r="K193" s="35" t="str">
        <f t="shared" si="141"/>
        <v/>
      </c>
      <c r="L193" s="35" t="str">
        <f t="shared" si="142"/>
        <v/>
      </c>
      <c r="M193" s="35" t="str">
        <f t="shared" si="143"/>
        <v/>
      </c>
      <c r="N193" s="5" t="str">
        <f t="shared" si="144"/>
        <v>Edition du 1 October 2007</v>
      </c>
      <c r="O193" s="5" t="str">
        <f t="shared" si="145"/>
        <v>379 pages</v>
      </c>
      <c r="P193" s="35" t="str">
        <f t="shared" si="146"/>
        <v>Editions ENI</v>
      </c>
      <c r="Q193" s="6" t="str">
        <f t="shared" si="147"/>
        <v>fre</v>
      </c>
      <c r="R193" s="35" t="str">
        <f t="shared" si="148"/>
        <v>fre</v>
      </c>
      <c r="S193" s="35" t="str">
        <f t="shared" si="149"/>
        <v>fre</v>
      </c>
      <c r="T193" s="35" t="str">
        <f t="shared" si="150"/>
        <v>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v>
      </c>
      <c r="U193" s="35">
        <f t="shared" si="151"/>
        <v>9782746044128</v>
      </c>
      <c r="V193" s="35" t="str">
        <f t="shared" si="152"/>
        <v>Version Numérique</v>
      </c>
      <c r="W193" s="35">
        <f t="shared" si="153"/>
        <v>9782746039711</v>
      </c>
      <c r="X193" s="35" t="str">
        <f t="shared" si="154"/>
        <v>Version Imprimée</v>
      </c>
      <c r="Y193" s="35" t="str">
        <f t="shared" si="155"/>
        <v>St-Herblain</v>
      </c>
      <c r="Z193" s="35" t="str">
        <f t="shared" si="156"/>
        <v>Editions ENI</v>
      </c>
      <c r="AA193" s="35">
        <f t="shared" si="157"/>
        <v>2007</v>
      </c>
      <c r="AB193" s="35" t="str">
        <f t="shared" si="158"/>
        <v>Bibliothèque Numérique ENI (Service en ligne)</v>
      </c>
      <c r="AC193" s="35" t="str">
        <f t="shared" si="159"/>
        <v>RESSOURCES INFORMATIQUES</v>
      </c>
      <c r="AD193" s="35" t="str">
        <f t="shared" si="160"/>
        <v>texte</v>
      </c>
      <c r="AE193" s="35" t="str">
        <f t="shared" si="161"/>
        <v>txt</v>
      </c>
      <c r="AF193" s="35" t="str">
        <f t="shared" si="162"/>
        <v>rdacontent/fre</v>
      </c>
      <c r="AG193" s="35" t="str">
        <f t="shared" si="163"/>
        <v>informatique</v>
      </c>
      <c r="AH193" s="35" t="str">
        <f t="shared" si="164"/>
        <v>c</v>
      </c>
      <c r="AI193" s="35" t="str">
        <f t="shared" si="165"/>
        <v>rdamedia/fre</v>
      </c>
      <c r="AJ193" s="35" t="str">
        <f t="shared" si="166"/>
        <v>ressource en ligne</v>
      </c>
      <c r="AK193" s="35" t="str">
        <f t="shared" si="167"/>
        <v>cr</v>
      </c>
      <c r="AL193" s="35" t="str">
        <f t="shared" si="168"/>
        <v>rdacarrier/fre</v>
      </c>
      <c r="AM193" s="35" t="str">
        <f t="shared" si="169"/>
        <v>m\\\\\o\\d\\\\\\\\</v>
      </c>
      <c r="AN193" s="35" t="str">
        <f t="shared" si="170"/>
        <v>cr\cn\\\\uuaua</v>
      </c>
      <c r="AO193" s="35" t="str">
        <f t="shared" si="171"/>
        <v>Accès restreint aux membres</v>
      </c>
      <c r="AP193" s="35" t="str">
        <f t="shared" si="172"/>
        <v>Source de la note de description : Version imprimée</v>
      </c>
      <c r="AQ193" s="35" t="str">
        <f t="shared" si="173"/>
        <v/>
      </c>
      <c r="AR193" s="35" t="str">
        <f t="shared" si="174"/>
        <v>%SITE_CLIENT%/?library_guid=1107BD57-365D-4C96-BD28-1A3E5BDAF04D</v>
      </c>
      <c r="AS193" s="35" t="str">
        <f t="shared" si="175"/>
        <v>Accès au travers du portail ENI</v>
      </c>
      <c r="AT193" s="35" t="str">
        <f t="shared" si="176"/>
        <v xml:space="preserve"> base de données </v>
      </c>
      <c r="AU193" s="35" t="str">
        <f t="shared" si="177"/>
        <v xml:space="preserve"> développement </v>
      </c>
      <c r="AV193" s="35" t="str">
        <f t="shared" si="178"/>
        <v xml:space="preserve"> e</v>
      </c>
      <c r="AW193" s="35" t="str">
        <f t="shared" si="179"/>
        <v xml:space="preserve"> ebook </v>
      </c>
      <c r="AX193" s="35" t="str">
        <f t="shared" si="180"/>
        <v xml:space="preserve"> Formulaire </v>
      </c>
      <c r="AY193" s="35" t="str">
        <f t="shared" si="181"/>
        <v xml:space="preserve"> infopath2007 </v>
      </c>
      <c r="AZ193" s="35" t="str">
        <f t="shared" si="182"/>
        <v xml:space="preserve"> livre électronique </v>
      </c>
      <c r="BA193" s="35" t="str">
        <f t="shared" si="183"/>
        <v xml:space="preserve"> livre numérique </v>
      </c>
      <c r="BB193" s="35" t="str">
        <f t="shared" si="184"/>
        <v xml:space="preserve"> livres électroniques </v>
      </c>
      <c r="BC193" s="35" t="str">
        <f t="shared" si="185"/>
        <v xml:space="preserve"> livres numériques </v>
      </c>
      <c r="BD193" s="35" t="str">
        <f t="shared" si="186"/>
        <v xml:space="preserve"> LNRI07INF</v>
      </c>
      <c r="BE193" s="35" t="str">
        <f t="shared" si="187"/>
        <v xml:space="preserve"> Office </v>
      </c>
      <c r="BF193" s="35" t="str">
        <f t="shared" si="188"/>
        <v xml:space="preserve"> SGBD </v>
      </c>
      <c r="BG193" s="35" t="str">
        <f t="shared" si="189"/>
        <v xml:space="preserve"> SharePoint </v>
      </c>
      <c r="BH193" s="35" t="str">
        <f t="shared" si="190"/>
        <v xml:space="preserve"> SharePoint Portal Server </v>
      </c>
      <c r="BI193" s="35" t="str">
        <f t="shared" si="191"/>
        <v xml:space="preserve"> SPS </v>
      </c>
      <c r="BJ193" s="35" t="str">
        <f t="shared" si="192"/>
        <v xml:space="preserve"> Workflow </v>
      </c>
      <c r="BK193" s="35" t="str">
        <f t="shared" si="193"/>
        <v xml:space="preserve"> XML </v>
      </c>
      <c r="BL193" s="35" t="str">
        <f t="shared" si="194"/>
        <v xml:space="preserve">book </v>
      </c>
      <c r="BM193" s="35" t="str">
        <f t="shared" si="195"/>
        <v xml:space="preserve">Microsoft </v>
      </c>
      <c r="BN193" s="35" t="str">
        <f t="shared" si="196"/>
        <v/>
      </c>
      <c r="BO193" s="35" t="str">
        <f t="shared" si="197"/>
        <v/>
      </c>
      <c r="BP193" s="35" t="str">
        <f t="shared" si="198"/>
        <v/>
      </c>
      <c r="BQ193" s="35" t="str">
        <f t="shared" si="199"/>
        <v/>
      </c>
      <c r="BR193" s="35" t="str">
        <f t="shared" si="200"/>
        <v/>
      </c>
      <c r="BS193" s="35" t="str">
        <f t="shared" si="201"/>
        <v/>
      </c>
      <c r="BT193" s="35" t="str">
        <f t="shared" si="202"/>
        <v/>
      </c>
      <c r="BU193" s="40" t="str">
        <f t="shared" si="203"/>
        <v/>
      </c>
    </row>
    <row r="194" spans="1:73" ht="20.100000000000001" customHeight="1" x14ac:dyDescent="0.2">
      <c r="A194" s="52">
        <v>45231</v>
      </c>
      <c r="B194" s="35" t="s">
        <v>14646</v>
      </c>
      <c r="C194" s="35" t="s">
        <v>112</v>
      </c>
      <c r="D194" s="35">
        <v>20240120</v>
      </c>
      <c r="E194" s="35" t="s">
        <v>14647</v>
      </c>
      <c r="F194" s="35" t="str">
        <f t="shared" si="136"/>
        <v>De l'intégration au développement</v>
      </c>
      <c r="G194" s="35" t="str">
        <f t="shared" si="137"/>
        <v>Anthony Bidet</v>
      </c>
      <c r="H194" s="35" t="str">
        <f t="shared" si="138"/>
        <v/>
      </c>
      <c r="I194" s="35" t="str">
        <f t="shared" si="139"/>
        <v>Bidet, Anthony</v>
      </c>
      <c r="J194" s="35" t="str">
        <f t="shared" si="140"/>
        <v/>
      </c>
      <c r="K194" s="35" t="str">
        <f t="shared" si="141"/>
        <v/>
      </c>
      <c r="L194" s="35" t="str">
        <f t="shared" si="142"/>
        <v/>
      </c>
      <c r="M194" s="35" t="str">
        <f t="shared" si="143"/>
        <v/>
      </c>
      <c r="N194" s="5" t="str">
        <f t="shared" si="144"/>
        <v>Edition du 1 August 2007</v>
      </c>
      <c r="O194" s="5" t="str">
        <f t="shared" si="145"/>
        <v>609 pages</v>
      </c>
      <c r="P194" s="35" t="str">
        <f t="shared" si="146"/>
        <v>Editions ENI</v>
      </c>
      <c r="Q194" s="6" t="str">
        <f t="shared" si="147"/>
        <v>fre</v>
      </c>
      <c r="R194" s="35" t="str">
        <f t="shared" si="148"/>
        <v>fre</v>
      </c>
      <c r="S194" s="35" t="str">
        <f t="shared" si="149"/>
        <v>fre</v>
      </c>
      <c r="T194" s="35" t="str">
        <f t="shared" si="150"/>
        <v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v>
      </c>
      <c r="U194" s="35">
        <f t="shared" si="151"/>
        <v>9782746044166</v>
      </c>
      <c r="V194" s="35" t="str">
        <f t="shared" si="152"/>
        <v>Version Numérique</v>
      </c>
      <c r="W194" s="35">
        <f t="shared" si="153"/>
        <v>9782746038158</v>
      </c>
      <c r="X194" s="35" t="str">
        <f t="shared" si="154"/>
        <v>Version Imprimée</v>
      </c>
      <c r="Y194" s="35" t="str">
        <f t="shared" si="155"/>
        <v>St-Herblain</v>
      </c>
      <c r="Z194" s="35" t="str">
        <f t="shared" si="156"/>
        <v>Editions ENI</v>
      </c>
      <c r="AA194" s="35">
        <f t="shared" si="157"/>
        <v>2007</v>
      </c>
      <c r="AB194" s="35" t="str">
        <f t="shared" si="158"/>
        <v>Bibliothèque Numérique ENI (Service en ligne)</v>
      </c>
      <c r="AC194" s="35" t="str">
        <f t="shared" si="159"/>
        <v>RESSOURCES INFORMATIQUES</v>
      </c>
      <c r="AD194" s="35" t="str">
        <f t="shared" si="160"/>
        <v>texte</v>
      </c>
      <c r="AE194" s="35" t="str">
        <f t="shared" si="161"/>
        <v>txt</v>
      </c>
      <c r="AF194" s="35" t="str">
        <f t="shared" si="162"/>
        <v>rdacontent/fre</v>
      </c>
      <c r="AG194" s="35" t="str">
        <f t="shared" si="163"/>
        <v>informatique</v>
      </c>
      <c r="AH194" s="35" t="str">
        <f t="shared" si="164"/>
        <v>c</v>
      </c>
      <c r="AI194" s="35" t="str">
        <f t="shared" si="165"/>
        <v>rdamedia/fre</v>
      </c>
      <c r="AJ194" s="35" t="str">
        <f t="shared" si="166"/>
        <v>ressource en ligne</v>
      </c>
      <c r="AK194" s="35" t="str">
        <f t="shared" si="167"/>
        <v>cr</v>
      </c>
      <c r="AL194" s="35" t="str">
        <f t="shared" si="168"/>
        <v>rdacarrier/fre</v>
      </c>
      <c r="AM194" s="35" t="str">
        <f t="shared" si="169"/>
        <v>m\\\\\o\\d\\\\\\\\</v>
      </c>
      <c r="AN194" s="35" t="str">
        <f t="shared" si="170"/>
        <v>cr\cn\\\\uuaua</v>
      </c>
      <c r="AO194" s="35" t="str">
        <f t="shared" si="171"/>
        <v>Accès restreint aux membres</v>
      </c>
      <c r="AP194" s="35" t="str">
        <f t="shared" si="172"/>
        <v>Source de la note de description : Version imprimée</v>
      </c>
      <c r="AQ194" s="35" t="str">
        <f t="shared" si="173"/>
        <v/>
      </c>
      <c r="AR194" s="35" t="str">
        <f t="shared" si="174"/>
        <v>%SITE_CLIENT%/?library_guid=D0A88454-40A9-4571-8B10-C53BD59768E1</v>
      </c>
      <c r="AS194" s="35" t="str">
        <f t="shared" si="175"/>
        <v>Accès au travers du portail ENI</v>
      </c>
      <c r="AT194" s="35" t="str">
        <f t="shared" si="176"/>
        <v xml:space="preserve"> CMS </v>
      </c>
      <c r="AU194" s="35" t="str">
        <f t="shared" si="177"/>
        <v xml:space="preserve"> CSS </v>
      </c>
      <c r="AV194" s="35" t="str">
        <f t="shared" si="178"/>
        <v xml:space="preserve"> développement </v>
      </c>
      <c r="AW194" s="35" t="str">
        <f t="shared" si="179"/>
        <v xml:space="preserve"> e</v>
      </c>
      <c r="AX194" s="35" t="str">
        <f t="shared" si="180"/>
        <v xml:space="preserve"> ebook </v>
      </c>
      <c r="AY194" s="35" t="str">
        <f t="shared" si="181"/>
        <v xml:space="preserve"> FrontPage </v>
      </c>
      <c r="AZ194" s="35" t="str">
        <f t="shared" si="182"/>
        <v xml:space="preserve"> ged </v>
      </c>
      <c r="BA194" s="35" t="str">
        <f t="shared" si="183"/>
        <v xml:space="preserve"> intranet </v>
      </c>
      <c r="BB194" s="35" t="str">
        <f t="shared" si="184"/>
        <v xml:space="preserve"> livre électronique </v>
      </c>
      <c r="BC194" s="35" t="str">
        <f t="shared" si="185"/>
        <v xml:space="preserve"> livre numérique </v>
      </c>
      <c r="BD194" s="35" t="str">
        <f t="shared" si="186"/>
        <v xml:space="preserve"> livres électroniques </v>
      </c>
      <c r="BE194" s="35" t="str">
        <f t="shared" si="187"/>
        <v xml:space="preserve"> livres numériques </v>
      </c>
      <c r="BF194" s="35" t="str">
        <f t="shared" si="188"/>
        <v xml:space="preserve"> LNRI07SHA</v>
      </c>
      <c r="BG194" s="35" t="str">
        <f t="shared" si="189"/>
        <v xml:space="preserve"> Microsoft </v>
      </c>
      <c r="BH194" s="35" t="str">
        <f t="shared" si="190"/>
        <v xml:space="preserve"> portail </v>
      </c>
      <c r="BI194" s="35" t="str">
        <f t="shared" si="191"/>
        <v xml:space="preserve"> sharepoint serveur </v>
      </c>
      <c r="BJ194" s="35" t="str">
        <f t="shared" si="192"/>
        <v xml:space="preserve"> webparts </v>
      </c>
      <c r="BK194" s="35" t="str">
        <f t="shared" si="193"/>
        <v xml:space="preserve"> WSS </v>
      </c>
      <c r="BL194" s="35" t="str">
        <f t="shared" si="194"/>
        <v xml:space="preserve">book </v>
      </c>
      <c r="BM194" s="35" t="str">
        <f t="shared" si="195"/>
        <v xml:space="preserve">SPS </v>
      </c>
      <c r="BN194" s="35" t="str">
        <f t="shared" si="196"/>
        <v/>
      </c>
      <c r="BO194" s="35" t="str">
        <f t="shared" si="197"/>
        <v/>
      </c>
      <c r="BP194" s="35" t="str">
        <f t="shared" si="198"/>
        <v/>
      </c>
      <c r="BQ194" s="35" t="str">
        <f t="shared" si="199"/>
        <v/>
      </c>
      <c r="BR194" s="35" t="str">
        <f t="shared" si="200"/>
        <v/>
      </c>
      <c r="BS194" s="35" t="str">
        <f t="shared" si="201"/>
        <v/>
      </c>
      <c r="BT194" s="35" t="str">
        <f t="shared" si="202"/>
        <v/>
      </c>
      <c r="BU194" s="40" t="str">
        <f t="shared" si="203"/>
        <v/>
      </c>
    </row>
    <row r="195" spans="1:73" ht="20.100000000000001" customHeight="1" x14ac:dyDescent="0.2">
      <c r="A195" s="52">
        <v>45231</v>
      </c>
      <c r="B195" s="35" t="s">
        <v>14648</v>
      </c>
      <c r="C195" s="35" t="s">
        <v>112</v>
      </c>
      <c r="D195" s="35">
        <v>20240120</v>
      </c>
      <c r="E195" s="35" t="s">
        <v>14649</v>
      </c>
      <c r="F195" s="35" t="str">
        <f t="shared" si="136"/>
        <v>Déploiement et Administration</v>
      </c>
      <c r="G195" s="35" t="str">
        <f t="shared" si="137"/>
        <v>Marc BENISTY</v>
      </c>
      <c r="H195" s="35" t="str">
        <f t="shared" si="138"/>
        <v/>
      </c>
      <c r="I195" s="35" t="str">
        <f t="shared" si="139"/>
        <v>BENISTY, Marc</v>
      </c>
      <c r="J195" s="35" t="str">
        <f t="shared" si="140"/>
        <v/>
      </c>
      <c r="K195" s="35" t="str">
        <f t="shared" si="141"/>
        <v/>
      </c>
      <c r="L195" s="35" t="str">
        <f t="shared" si="142"/>
        <v/>
      </c>
      <c r="M195" s="35" t="str">
        <f t="shared" si="143"/>
        <v/>
      </c>
      <c r="N195" s="5" t="str">
        <f t="shared" si="144"/>
        <v>Edition du 1 January 2010</v>
      </c>
      <c r="O195" s="5" t="str">
        <f t="shared" si="145"/>
        <v>671 pages</v>
      </c>
      <c r="P195" s="35" t="str">
        <f t="shared" si="146"/>
        <v>Editions ENI</v>
      </c>
      <c r="Q195" s="6" t="str">
        <f t="shared" si="147"/>
        <v>fre</v>
      </c>
      <c r="R195" s="35" t="str">
        <f t="shared" si="148"/>
        <v>fre</v>
      </c>
      <c r="S195" s="35" t="str">
        <f t="shared" si="149"/>
        <v>fre</v>
      </c>
      <c r="T195" s="35" t="str">
        <f t="shared" si="150"/>
        <v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v>
      </c>
      <c r="U195" s="35">
        <f t="shared" si="151"/>
        <v>9782746053748</v>
      </c>
      <c r="V195" s="35" t="str">
        <f t="shared" si="152"/>
        <v>Version Numérique</v>
      </c>
      <c r="W195" s="35">
        <f t="shared" si="153"/>
        <v>9782746052901</v>
      </c>
      <c r="X195" s="35" t="str">
        <f t="shared" si="154"/>
        <v>Version Imprimée</v>
      </c>
      <c r="Y195" s="35" t="str">
        <f t="shared" si="155"/>
        <v>St-Herblain</v>
      </c>
      <c r="Z195" s="35" t="str">
        <f t="shared" si="156"/>
        <v>Editions ENI</v>
      </c>
      <c r="AA195" s="35">
        <f t="shared" si="157"/>
        <v>2010</v>
      </c>
      <c r="AB195" s="35" t="str">
        <f t="shared" si="158"/>
        <v>Bibliothèque Numérique ENI (Service en ligne)</v>
      </c>
      <c r="AC195" s="35" t="str">
        <f t="shared" si="159"/>
        <v>RESSOURCES INFORMATIQUES</v>
      </c>
      <c r="AD195" s="35" t="str">
        <f t="shared" si="160"/>
        <v>texte</v>
      </c>
      <c r="AE195" s="35" t="str">
        <f t="shared" si="161"/>
        <v>txt</v>
      </c>
      <c r="AF195" s="35" t="str">
        <f t="shared" si="162"/>
        <v>rdacontent/fre</v>
      </c>
      <c r="AG195" s="35" t="str">
        <f t="shared" si="163"/>
        <v>informatique</v>
      </c>
      <c r="AH195" s="35" t="str">
        <f t="shared" si="164"/>
        <v>c</v>
      </c>
      <c r="AI195" s="35" t="str">
        <f t="shared" si="165"/>
        <v>rdamedia/fre</v>
      </c>
      <c r="AJ195" s="35" t="str">
        <f t="shared" si="166"/>
        <v>ressource en ligne</v>
      </c>
      <c r="AK195" s="35" t="str">
        <f t="shared" si="167"/>
        <v>cr</v>
      </c>
      <c r="AL195" s="35" t="str">
        <f t="shared" si="168"/>
        <v>rdacarrier/fre</v>
      </c>
      <c r="AM195" s="35" t="str">
        <f t="shared" si="169"/>
        <v>m\\\\\o\\d\\\\\\\\</v>
      </c>
      <c r="AN195" s="35" t="str">
        <f t="shared" si="170"/>
        <v>cr\cn\\\\uuaua</v>
      </c>
      <c r="AO195" s="35" t="str">
        <f t="shared" si="171"/>
        <v>Accès restreint aux membres</v>
      </c>
      <c r="AP195" s="35" t="str">
        <f t="shared" si="172"/>
        <v>Source de la note de description : Version imprimée</v>
      </c>
      <c r="AQ195" s="35" t="str">
        <f t="shared" si="173"/>
        <v/>
      </c>
      <c r="AR195" s="35" t="str">
        <f t="shared" si="174"/>
        <v>%SITE_CLIENT%/?library_guid=F8E393BB-EA06-46C8-A75D-FFC084882992</v>
      </c>
      <c r="AS195" s="35" t="str">
        <f t="shared" si="175"/>
        <v>Accès au travers du portail ENI</v>
      </c>
      <c r="AT195" s="35" t="str">
        <f t="shared" si="176"/>
        <v xml:space="preserve"> deploiement </v>
      </c>
      <c r="AU195" s="35" t="str">
        <f t="shared" si="177"/>
        <v xml:space="preserve"> Disaster Recovery </v>
      </c>
      <c r="AV195" s="35" t="str">
        <f t="shared" si="178"/>
        <v xml:space="preserve"> livre moss </v>
      </c>
      <c r="AW195" s="35" t="str">
        <f t="shared" si="179"/>
        <v xml:space="preserve"> LNRI07SHAAD</v>
      </c>
      <c r="AX195" s="35" t="str">
        <f t="shared" si="180"/>
        <v xml:space="preserve"> microsoft </v>
      </c>
      <c r="AY195" s="35" t="str">
        <f t="shared" si="181"/>
        <v xml:space="preserve"> services Excel </v>
      </c>
      <c r="AZ195" s="35" t="str">
        <f t="shared" si="182"/>
        <v xml:space="preserve"> travail collaboratif </v>
      </c>
      <c r="BA195" s="35" t="str">
        <f t="shared" si="183"/>
        <v xml:space="preserve">livre sharepoint </v>
      </c>
      <c r="BB195" s="35" t="str">
        <f t="shared" si="184"/>
        <v/>
      </c>
      <c r="BC195" s="35" t="str">
        <f t="shared" si="185"/>
        <v/>
      </c>
      <c r="BD195" s="35" t="str">
        <f t="shared" si="186"/>
        <v/>
      </c>
      <c r="BE195" s="35" t="str">
        <f t="shared" si="187"/>
        <v/>
      </c>
      <c r="BF195" s="35" t="str">
        <f t="shared" si="188"/>
        <v/>
      </c>
      <c r="BG195" s="35" t="str">
        <f t="shared" si="189"/>
        <v/>
      </c>
      <c r="BH195" s="35" t="str">
        <f t="shared" si="190"/>
        <v/>
      </c>
      <c r="BI195" s="35" t="str">
        <f t="shared" si="191"/>
        <v/>
      </c>
      <c r="BJ195" s="35" t="str">
        <f t="shared" si="192"/>
        <v/>
      </c>
      <c r="BK195" s="35" t="str">
        <f t="shared" si="193"/>
        <v/>
      </c>
      <c r="BL195" s="35" t="str">
        <f t="shared" si="194"/>
        <v/>
      </c>
      <c r="BM195" s="35" t="str">
        <f t="shared" si="195"/>
        <v/>
      </c>
      <c r="BN195" s="35" t="str">
        <f t="shared" si="196"/>
        <v/>
      </c>
      <c r="BO195" s="35" t="str">
        <f t="shared" si="197"/>
        <v/>
      </c>
      <c r="BP195" s="35" t="str">
        <f t="shared" si="198"/>
        <v/>
      </c>
      <c r="BQ195" s="35" t="str">
        <f t="shared" si="199"/>
        <v/>
      </c>
      <c r="BR195" s="35" t="str">
        <f t="shared" si="200"/>
        <v/>
      </c>
      <c r="BS195" s="35" t="str">
        <f t="shared" si="201"/>
        <v/>
      </c>
      <c r="BT195" s="35" t="str">
        <f t="shared" si="202"/>
        <v/>
      </c>
      <c r="BU195" s="40" t="str">
        <f t="shared" si="203"/>
        <v/>
      </c>
    </row>
    <row r="196" spans="1:73" ht="20.100000000000001" customHeight="1" x14ac:dyDescent="0.2">
      <c r="A196" s="52">
        <v>45231</v>
      </c>
      <c r="B196" s="35" t="s">
        <v>14650</v>
      </c>
      <c r="C196" s="35" t="s">
        <v>112</v>
      </c>
      <c r="D196" s="35">
        <v>20240120</v>
      </c>
      <c r="E196" s="35" t="s">
        <v>14651</v>
      </c>
      <c r="F196" s="35" t="str">
        <f t="shared" si="136"/>
        <v>Programmez dans Word avec les macros et le langage VBA</v>
      </c>
      <c r="G196" s="35" t="str">
        <f t="shared" si="137"/>
        <v>Anne LAVERGNE</v>
      </c>
      <c r="H196" s="35" t="str">
        <f t="shared" si="138"/>
        <v/>
      </c>
      <c r="I196" s="35" t="str">
        <f t="shared" si="139"/>
        <v>LAVERGNE, Anne</v>
      </c>
      <c r="J196" s="35" t="str">
        <f t="shared" si="140"/>
        <v/>
      </c>
      <c r="K196" s="35" t="str">
        <f t="shared" si="141"/>
        <v/>
      </c>
      <c r="L196" s="35" t="str">
        <f t="shared" si="142"/>
        <v/>
      </c>
      <c r="M196" s="35" t="str">
        <f t="shared" si="143"/>
        <v/>
      </c>
      <c r="N196" s="5" t="str">
        <f t="shared" si="144"/>
        <v>Edition du 1 April 2008</v>
      </c>
      <c r="O196" s="5" t="str">
        <f t="shared" si="145"/>
        <v>478 pages</v>
      </c>
      <c r="P196" s="35" t="str">
        <f t="shared" si="146"/>
        <v>Editions ENI</v>
      </c>
      <c r="Q196" s="6" t="str">
        <f t="shared" si="147"/>
        <v>fre</v>
      </c>
      <c r="R196" s="35" t="str">
        <f t="shared" si="148"/>
        <v>fre</v>
      </c>
      <c r="S196" s="35" t="str">
        <f t="shared" si="149"/>
        <v>fre</v>
      </c>
      <c r="T196" s="35" t="str">
        <f t="shared" si="150"/>
        <v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v>
      </c>
      <c r="U196" s="35">
        <f t="shared" si="151"/>
        <v>9782746044319</v>
      </c>
      <c r="V196" s="35" t="str">
        <f t="shared" si="152"/>
        <v>Version Numérique</v>
      </c>
      <c r="W196" s="35">
        <f t="shared" si="153"/>
        <v>9782746041950</v>
      </c>
      <c r="X196" s="35" t="str">
        <f t="shared" si="154"/>
        <v>Version Imprimée</v>
      </c>
      <c r="Y196" s="35" t="str">
        <f t="shared" si="155"/>
        <v>St-Herblain</v>
      </c>
      <c r="Z196" s="35" t="str">
        <f t="shared" si="156"/>
        <v>Editions ENI</v>
      </c>
      <c r="AA196" s="35">
        <f t="shared" si="157"/>
        <v>2008</v>
      </c>
      <c r="AB196" s="35" t="str">
        <f t="shared" si="158"/>
        <v>Bibliothèque Numérique ENI (Service en ligne)</v>
      </c>
      <c r="AC196" s="35" t="str">
        <f t="shared" si="159"/>
        <v>RESSOURCES INFORMATIQUES</v>
      </c>
      <c r="AD196" s="35" t="str">
        <f t="shared" si="160"/>
        <v>texte</v>
      </c>
      <c r="AE196" s="35" t="str">
        <f t="shared" si="161"/>
        <v>txt</v>
      </c>
      <c r="AF196" s="35" t="str">
        <f t="shared" si="162"/>
        <v>rdacontent/fre</v>
      </c>
      <c r="AG196" s="35" t="str">
        <f t="shared" si="163"/>
        <v>informatique</v>
      </c>
      <c r="AH196" s="35" t="str">
        <f t="shared" si="164"/>
        <v>c</v>
      </c>
      <c r="AI196" s="35" t="str">
        <f t="shared" si="165"/>
        <v>rdamedia/fre</v>
      </c>
      <c r="AJ196" s="35" t="str">
        <f t="shared" si="166"/>
        <v>ressource en ligne</v>
      </c>
      <c r="AK196" s="35" t="str">
        <f t="shared" si="167"/>
        <v>cr</v>
      </c>
      <c r="AL196" s="35" t="str">
        <f t="shared" si="168"/>
        <v>rdacarrier/fre</v>
      </c>
      <c r="AM196" s="35" t="str">
        <f t="shared" si="169"/>
        <v>m\\\\\o\\d\\\\\\\\</v>
      </c>
      <c r="AN196" s="35" t="str">
        <f t="shared" si="170"/>
        <v>cr\cn\\\\uuaua</v>
      </c>
      <c r="AO196" s="35" t="str">
        <f t="shared" si="171"/>
        <v>Accès restreint aux membres</v>
      </c>
      <c r="AP196" s="35" t="str">
        <f t="shared" si="172"/>
        <v>Source de la note de description : Version imprimée</v>
      </c>
      <c r="AQ196" s="35" t="str">
        <f t="shared" si="173"/>
        <v/>
      </c>
      <c r="AR196" s="35" t="str">
        <f t="shared" si="174"/>
        <v>%SITE_CLIENT%/?library_guid=485AFBEE-7800-4A01-99A2-A3DBDD527326</v>
      </c>
      <c r="AS196" s="35" t="str">
        <f t="shared" si="175"/>
        <v>Accès au travers du portail ENI</v>
      </c>
      <c r="AT196" s="35" t="str">
        <f t="shared" si="176"/>
        <v xml:space="preserve"> e</v>
      </c>
      <c r="AU196" s="35" t="str">
        <f t="shared" si="177"/>
        <v xml:space="preserve"> ebook </v>
      </c>
      <c r="AV196" s="35" t="str">
        <f t="shared" si="178"/>
        <v xml:space="preserve"> langage </v>
      </c>
      <c r="AW196" s="35" t="str">
        <f t="shared" si="179"/>
        <v xml:space="preserve"> livre électronique </v>
      </c>
      <c r="AX196" s="35" t="str">
        <f t="shared" si="180"/>
        <v xml:space="preserve"> livre macro </v>
      </c>
      <c r="AY196" s="35" t="str">
        <f t="shared" si="181"/>
        <v xml:space="preserve"> livre numérique </v>
      </c>
      <c r="AZ196" s="35" t="str">
        <f t="shared" si="182"/>
        <v xml:space="preserve"> livres électroniques </v>
      </c>
      <c r="BA196" s="35" t="str">
        <f t="shared" si="183"/>
        <v xml:space="preserve"> livres numériques </v>
      </c>
      <c r="BB196" s="35" t="str">
        <f t="shared" si="184"/>
        <v xml:space="preserve"> LNRI07WORV</v>
      </c>
      <c r="BC196" s="35" t="str">
        <f t="shared" si="185"/>
        <v xml:space="preserve"> macro </v>
      </c>
      <c r="BD196" s="35" t="str">
        <f t="shared" si="186"/>
        <v xml:space="preserve"> macro commande </v>
      </c>
      <c r="BE196" s="35" t="str">
        <f t="shared" si="187"/>
        <v xml:space="preserve"> Microsoft </v>
      </c>
      <c r="BF196" s="35" t="str">
        <f t="shared" si="188"/>
        <v xml:space="preserve">book </v>
      </c>
      <c r="BG196" s="35" t="str">
        <f t="shared" si="189"/>
        <v>livre VBA</v>
      </c>
      <c r="BH196" s="35" t="str">
        <f t="shared" si="190"/>
        <v/>
      </c>
      <c r="BI196" s="35" t="str">
        <f t="shared" si="191"/>
        <v/>
      </c>
      <c r="BJ196" s="35" t="str">
        <f t="shared" si="192"/>
        <v/>
      </c>
      <c r="BK196" s="35" t="str">
        <f t="shared" si="193"/>
        <v/>
      </c>
      <c r="BL196" s="35" t="str">
        <f t="shared" si="194"/>
        <v/>
      </c>
      <c r="BM196" s="35" t="str">
        <f t="shared" si="195"/>
        <v/>
      </c>
      <c r="BN196" s="35" t="str">
        <f t="shared" si="196"/>
        <v/>
      </c>
      <c r="BO196" s="35" t="str">
        <f t="shared" si="197"/>
        <v/>
      </c>
      <c r="BP196" s="35" t="str">
        <f t="shared" si="198"/>
        <v/>
      </c>
      <c r="BQ196" s="35" t="str">
        <f t="shared" si="199"/>
        <v/>
      </c>
      <c r="BR196" s="35" t="str">
        <f t="shared" si="200"/>
        <v/>
      </c>
      <c r="BS196" s="35" t="str">
        <f t="shared" si="201"/>
        <v/>
      </c>
      <c r="BT196" s="35" t="str">
        <f t="shared" si="202"/>
        <v/>
      </c>
      <c r="BU196" s="40" t="str">
        <f t="shared" si="203"/>
        <v/>
      </c>
    </row>
    <row r="197" spans="1:73" ht="20.100000000000001" customHeight="1" x14ac:dyDescent="0.2">
      <c r="A197" s="52">
        <v>45231</v>
      </c>
      <c r="B197" s="35" t="s">
        <v>14652</v>
      </c>
      <c r="C197" s="35" t="s">
        <v>112</v>
      </c>
      <c r="D197" s="35">
        <v>20240120</v>
      </c>
      <c r="E197" s="35" t="s">
        <v>14653</v>
      </c>
      <c r="F197" s="35" t="str">
        <f t="shared" si="136"/>
        <v>De la conception au dessin et à la présentation détaillée</v>
      </c>
      <c r="G197" s="35" t="str">
        <f t="shared" si="137"/>
        <v>Olivier LE FRAPPER</v>
      </c>
      <c r="H197" s="35" t="str">
        <f t="shared" si="138"/>
        <v/>
      </c>
      <c r="I197" s="35" t="str">
        <f t="shared" si="139"/>
        <v>LE FRAPPER, Olivier</v>
      </c>
      <c r="J197" s="35" t="str">
        <f t="shared" si="140"/>
        <v/>
      </c>
      <c r="K197" s="35" t="str">
        <f t="shared" si="141"/>
        <v/>
      </c>
      <c r="L197" s="35" t="str">
        <f t="shared" si="142"/>
        <v/>
      </c>
      <c r="M197" s="35" t="str">
        <f t="shared" si="143"/>
        <v/>
      </c>
      <c r="N197" s="5" t="str">
        <f t="shared" si="144"/>
        <v>Edition du 1 October 2007</v>
      </c>
      <c r="O197" s="5" t="str">
        <f t="shared" si="145"/>
        <v>503 pages</v>
      </c>
      <c r="P197" s="35" t="str">
        <f t="shared" si="146"/>
        <v>Editions ENI</v>
      </c>
      <c r="Q197" s="6" t="str">
        <f t="shared" si="147"/>
        <v>fre</v>
      </c>
      <c r="R197" s="35" t="str">
        <f t="shared" si="148"/>
        <v>fre</v>
      </c>
      <c r="S197" s="35" t="str">
        <f t="shared" si="149"/>
        <v>fre</v>
      </c>
      <c r="T197" s="35" t="str">
        <f t="shared" si="150"/>
        <v>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v>
      </c>
      <c r="U197" s="35">
        <f t="shared" si="151"/>
        <v>9782746044029</v>
      </c>
      <c r="V197" s="35" t="str">
        <f t="shared" si="152"/>
        <v>Version Numérique</v>
      </c>
      <c r="W197" s="35">
        <f t="shared" si="153"/>
        <v>9782746039599</v>
      </c>
      <c r="X197" s="35" t="str">
        <f t="shared" si="154"/>
        <v>Version Imprimée</v>
      </c>
      <c r="Y197" s="35" t="str">
        <f t="shared" si="155"/>
        <v>St-Herblain</v>
      </c>
      <c r="Z197" s="35" t="str">
        <f t="shared" si="156"/>
        <v>Editions ENI</v>
      </c>
      <c r="AA197" s="35">
        <f t="shared" si="157"/>
        <v>2007</v>
      </c>
      <c r="AB197" s="35" t="str">
        <f t="shared" si="158"/>
        <v>Bibliothèque Numérique ENI (Service en ligne)</v>
      </c>
      <c r="AC197" s="35" t="str">
        <f t="shared" si="159"/>
        <v>RESSOURCES INFORMATIQUES</v>
      </c>
      <c r="AD197" s="35" t="str">
        <f t="shared" si="160"/>
        <v>texte</v>
      </c>
      <c r="AE197" s="35" t="str">
        <f t="shared" si="161"/>
        <v>txt</v>
      </c>
      <c r="AF197" s="35" t="str">
        <f t="shared" si="162"/>
        <v>rdacontent/fre</v>
      </c>
      <c r="AG197" s="35" t="str">
        <f t="shared" si="163"/>
        <v>informatique</v>
      </c>
      <c r="AH197" s="35" t="str">
        <f t="shared" si="164"/>
        <v>c</v>
      </c>
      <c r="AI197" s="35" t="str">
        <f t="shared" si="165"/>
        <v>rdamedia/fre</v>
      </c>
      <c r="AJ197" s="35" t="str">
        <f t="shared" si="166"/>
        <v>ressource en ligne</v>
      </c>
      <c r="AK197" s="35" t="str">
        <f t="shared" si="167"/>
        <v>cr</v>
      </c>
      <c r="AL197" s="35" t="str">
        <f t="shared" si="168"/>
        <v>rdacarrier/fre</v>
      </c>
      <c r="AM197" s="35" t="str">
        <f t="shared" si="169"/>
        <v>m\\\\\o\\d\\\\\\\\</v>
      </c>
      <c r="AN197" s="35" t="str">
        <f t="shared" si="170"/>
        <v>cr\cn\\\\uuaua</v>
      </c>
      <c r="AO197" s="35" t="str">
        <f t="shared" si="171"/>
        <v>Accès restreint aux membres</v>
      </c>
      <c r="AP197" s="35" t="str">
        <f t="shared" si="172"/>
        <v>Source de la note de description : Version imprimée</v>
      </c>
      <c r="AQ197" s="35" t="str">
        <f t="shared" si="173"/>
        <v/>
      </c>
      <c r="AR197" s="35" t="str">
        <f t="shared" si="174"/>
        <v>%SITE_CLIENT%/?library_guid=C24BB730-3F3D-4E2C-8A43-F61530BD0011</v>
      </c>
      <c r="AS197" s="35" t="str">
        <f t="shared" si="175"/>
        <v>Accès au travers du portail ENI</v>
      </c>
      <c r="AT197" s="35" t="str">
        <f t="shared" si="176"/>
        <v xml:space="preserve"> 2D </v>
      </c>
      <c r="AU197" s="35" t="str">
        <f t="shared" si="177"/>
        <v xml:space="preserve"> 3D </v>
      </c>
      <c r="AV197" s="35" t="str">
        <f t="shared" si="178"/>
        <v xml:space="preserve"> autocad 2d </v>
      </c>
      <c r="AW197" s="35" t="str">
        <f t="shared" si="179"/>
        <v xml:space="preserve"> autocad2008 </v>
      </c>
      <c r="AX197" s="35" t="str">
        <f t="shared" si="180"/>
        <v xml:space="preserve"> AutoDesk </v>
      </c>
      <c r="AY197" s="35" t="str">
        <f t="shared" si="181"/>
        <v xml:space="preserve"> DAO </v>
      </c>
      <c r="AZ197" s="35" t="str">
        <f t="shared" si="182"/>
        <v xml:space="preserve"> Dessin </v>
      </c>
      <c r="BA197" s="35" t="str">
        <f t="shared" si="183"/>
        <v xml:space="preserve"> DWF </v>
      </c>
      <c r="BB197" s="35" t="str">
        <f t="shared" si="184"/>
        <v xml:space="preserve"> e</v>
      </c>
      <c r="BC197" s="35" t="str">
        <f t="shared" si="185"/>
        <v xml:space="preserve"> ebook </v>
      </c>
      <c r="BD197" s="35" t="str">
        <f t="shared" si="186"/>
        <v xml:space="preserve"> livre électronique </v>
      </c>
      <c r="BE197" s="35" t="str">
        <f t="shared" si="187"/>
        <v xml:space="preserve"> livre numérique </v>
      </c>
      <c r="BF197" s="35" t="str">
        <f t="shared" si="188"/>
        <v xml:space="preserve"> livres électroniques </v>
      </c>
      <c r="BG197" s="35" t="str">
        <f t="shared" si="189"/>
        <v xml:space="preserve"> livres numériques </v>
      </c>
      <c r="BH197" s="35" t="str">
        <f t="shared" si="190"/>
        <v xml:space="preserve"> LNRI08AUT</v>
      </c>
      <c r="BI197" s="35" t="str">
        <f t="shared" si="191"/>
        <v xml:space="preserve">book </v>
      </c>
      <c r="BJ197" s="35" t="str">
        <f t="shared" si="192"/>
        <v xml:space="preserve">CAO </v>
      </c>
      <c r="BK197" s="35" t="str">
        <f t="shared" si="193"/>
        <v/>
      </c>
      <c r="BL197" s="35" t="str">
        <f t="shared" si="194"/>
        <v/>
      </c>
      <c r="BM197" s="35" t="str">
        <f t="shared" si="195"/>
        <v/>
      </c>
      <c r="BN197" s="35" t="str">
        <f t="shared" si="196"/>
        <v/>
      </c>
      <c r="BO197" s="35" t="str">
        <f t="shared" si="197"/>
        <v/>
      </c>
      <c r="BP197" s="35" t="str">
        <f t="shared" si="198"/>
        <v/>
      </c>
      <c r="BQ197" s="35" t="str">
        <f t="shared" si="199"/>
        <v/>
      </c>
      <c r="BR197" s="35" t="str">
        <f t="shared" si="200"/>
        <v/>
      </c>
      <c r="BS197" s="35" t="str">
        <f t="shared" si="201"/>
        <v/>
      </c>
      <c r="BT197" s="35" t="str">
        <f t="shared" si="202"/>
        <v/>
      </c>
      <c r="BU197" s="40" t="str">
        <f t="shared" si="203"/>
        <v/>
      </c>
    </row>
    <row r="198" spans="1:73" ht="20.100000000000001" customHeight="1" x14ac:dyDescent="0.2">
      <c r="A198" s="52">
        <v>45231</v>
      </c>
      <c r="B198" s="35" t="s">
        <v>14654</v>
      </c>
      <c r="C198" s="35" t="s">
        <v>112</v>
      </c>
      <c r="D198" s="35">
        <v>20240120</v>
      </c>
      <c r="E198" s="35" t="s">
        <v>14655</v>
      </c>
      <c r="F198" s="35" t="str">
        <f t="shared" si="136"/>
        <v>De la conception au dessin et à la présentation détaillée</v>
      </c>
      <c r="G198" s="35" t="str">
        <f t="shared" si="137"/>
        <v>Olivier LE FRAPPER</v>
      </c>
      <c r="H198" s="35" t="str">
        <f t="shared" si="138"/>
        <v/>
      </c>
      <c r="I198" s="35" t="str">
        <f t="shared" si="139"/>
        <v>LE FRAPPER, Olivier</v>
      </c>
      <c r="J198" s="35" t="str">
        <f t="shared" si="140"/>
        <v/>
      </c>
      <c r="K198" s="35" t="str">
        <f t="shared" si="141"/>
        <v/>
      </c>
      <c r="L198" s="35" t="str">
        <f t="shared" si="142"/>
        <v/>
      </c>
      <c r="M198" s="35" t="str">
        <f t="shared" si="143"/>
        <v/>
      </c>
      <c r="N198" s="5" t="str">
        <f t="shared" si="144"/>
        <v>Edition du 1 November 2007</v>
      </c>
      <c r="O198" s="5" t="str">
        <f t="shared" si="145"/>
        <v>459 pages</v>
      </c>
      <c r="P198" s="35" t="str">
        <f t="shared" si="146"/>
        <v>Editions ENI</v>
      </c>
      <c r="Q198" s="6" t="str">
        <f t="shared" si="147"/>
        <v>fre</v>
      </c>
      <c r="R198" s="35" t="str">
        <f t="shared" si="148"/>
        <v>fre</v>
      </c>
      <c r="S198" s="35" t="str">
        <f t="shared" si="149"/>
        <v>fre</v>
      </c>
      <c r="T198" s="35" t="str">
        <f t="shared" si="150"/>
        <v>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v>
      </c>
      <c r="U198" s="35">
        <f t="shared" si="151"/>
        <v>9782746044036</v>
      </c>
      <c r="V198" s="35" t="str">
        <f t="shared" si="152"/>
        <v>Version Numérique</v>
      </c>
      <c r="W198" s="35">
        <f t="shared" si="153"/>
        <v>9782746039902</v>
      </c>
      <c r="X198" s="35" t="str">
        <f t="shared" si="154"/>
        <v>Version Imprimée</v>
      </c>
      <c r="Y198" s="35" t="str">
        <f t="shared" si="155"/>
        <v>St-Herblain</v>
      </c>
      <c r="Z198" s="35" t="str">
        <f t="shared" si="156"/>
        <v>Editions ENI</v>
      </c>
      <c r="AA198" s="35">
        <f t="shared" si="157"/>
        <v>2007</v>
      </c>
      <c r="AB198" s="35" t="str">
        <f t="shared" si="158"/>
        <v>Bibliothèque Numérique ENI (Service en ligne)</v>
      </c>
      <c r="AC198" s="35" t="str">
        <f t="shared" si="159"/>
        <v>RESSOURCES INFORMATIQUES</v>
      </c>
      <c r="AD198" s="35" t="str">
        <f t="shared" si="160"/>
        <v>texte</v>
      </c>
      <c r="AE198" s="35" t="str">
        <f t="shared" si="161"/>
        <v>txt</v>
      </c>
      <c r="AF198" s="35" t="str">
        <f t="shared" si="162"/>
        <v>rdacontent/fre</v>
      </c>
      <c r="AG198" s="35" t="str">
        <f t="shared" si="163"/>
        <v>informatique</v>
      </c>
      <c r="AH198" s="35" t="str">
        <f t="shared" si="164"/>
        <v>c</v>
      </c>
      <c r="AI198" s="35" t="str">
        <f t="shared" si="165"/>
        <v>rdamedia/fre</v>
      </c>
      <c r="AJ198" s="35" t="str">
        <f t="shared" si="166"/>
        <v>ressource en ligne</v>
      </c>
      <c r="AK198" s="35" t="str">
        <f t="shared" si="167"/>
        <v>cr</v>
      </c>
      <c r="AL198" s="35" t="str">
        <f t="shared" si="168"/>
        <v>rdacarrier/fre</v>
      </c>
      <c r="AM198" s="35" t="str">
        <f t="shared" si="169"/>
        <v>m\\\\\o\\d\\\\\\\\</v>
      </c>
      <c r="AN198" s="35" t="str">
        <f t="shared" si="170"/>
        <v>cr\cn\\\\uuaua</v>
      </c>
      <c r="AO198" s="35" t="str">
        <f t="shared" si="171"/>
        <v>Accès restreint aux membres</v>
      </c>
      <c r="AP198" s="35" t="str">
        <f t="shared" si="172"/>
        <v>Source de la note de description : Version imprimée</v>
      </c>
      <c r="AQ198" s="35" t="str">
        <f t="shared" si="173"/>
        <v/>
      </c>
      <c r="AR198" s="35" t="str">
        <f t="shared" si="174"/>
        <v>%SITE_CLIENT%/?library_guid=5600439E-47A3-41BB-B456-441E64ABA2AA</v>
      </c>
      <c r="AS198" s="35" t="str">
        <f t="shared" si="175"/>
        <v>Accès au travers du portail ENI</v>
      </c>
      <c r="AT198" s="35" t="str">
        <f t="shared" si="176"/>
        <v xml:space="preserve"> 2D </v>
      </c>
      <c r="AU198" s="35" t="str">
        <f t="shared" si="177"/>
        <v xml:space="preserve"> autocad 2d </v>
      </c>
      <c r="AV198" s="35" t="str">
        <f t="shared" si="178"/>
        <v xml:space="preserve"> AutoDesk </v>
      </c>
      <c r="AW198" s="35" t="str">
        <f t="shared" si="179"/>
        <v xml:space="preserve"> CAO </v>
      </c>
      <c r="AX198" s="35" t="str">
        <f t="shared" si="180"/>
        <v xml:space="preserve"> DAO </v>
      </c>
      <c r="AY198" s="35" t="str">
        <f t="shared" si="181"/>
        <v xml:space="preserve"> Dessin </v>
      </c>
      <c r="AZ198" s="35" t="str">
        <f t="shared" si="182"/>
        <v xml:space="preserve"> e</v>
      </c>
      <c r="BA198" s="35" t="str">
        <f t="shared" si="183"/>
        <v xml:space="preserve"> ebook </v>
      </c>
      <c r="BB198" s="35" t="str">
        <f t="shared" si="184"/>
        <v xml:space="preserve"> livre AutoCAD </v>
      </c>
      <c r="BC198" s="35" t="str">
        <f t="shared" si="185"/>
        <v xml:space="preserve"> livre AutoCAD LT </v>
      </c>
      <c r="BD198" s="35" t="str">
        <f t="shared" si="186"/>
        <v xml:space="preserve"> livre électronique </v>
      </c>
      <c r="BE198" s="35" t="str">
        <f t="shared" si="187"/>
        <v xml:space="preserve"> livre numérique </v>
      </c>
      <c r="BF198" s="35" t="str">
        <f t="shared" si="188"/>
        <v xml:space="preserve"> livres électroniques </v>
      </c>
      <c r="BG198" s="35" t="str">
        <f t="shared" si="189"/>
        <v xml:space="preserve"> livres numériques </v>
      </c>
      <c r="BH198" s="35" t="str">
        <f t="shared" si="190"/>
        <v xml:space="preserve"> LNRI08AUTLT</v>
      </c>
      <c r="BI198" s="35" t="str">
        <f t="shared" si="191"/>
        <v xml:space="preserve">book </v>
      </c>
      <c r="BJ198" s="35" t="str">
        <f t="shared" si="192"/>
        <v xml:space="preserve">livre AutoDesk </v>
      </c>
      <c r="BK198" s="35" t="str">
        <f t="shared" si="193"/>
        <v/>
      </c>
      <c r="BL198" s="35" t="str">
        <f t="shared" si="194"/>
        <v/>
      </c>
      <c r="BM198" s="35" t="str">
        <f t="shared" si="195"/>
        <v/>
      </c>
      <c r="BN198" s="35" t="str">
        <f t="shared" si="196"/>
        <v/>
      </c>
      <c r="BO198" s="35" t="str">
        <f t="shared" si="197"/>
        <v/>
      </c>
      <c r="BP198" s="35" t="str">
        <f t="shared" si="198"/>
        <v/>
      </c>
      <c r="BQ198" s="35" t="str">
        <f t="shared" si="199"/>
        <v/>
      </c>
      <c r="BR198" s="35" t="str">
        <f t="shared" si="200"/>
        <v/>
      </c>
      <c r="BS198" s="35" t="str">
        <f t="shared" si="201"/>
        <v/>
      </c>
      <c r="BT198" s="35" t="str">
        <f t="shared" si="202"/>
        <v/>
      </c>
      <c r="BU198" s="40" t="str">
        <f t="shared" si="203"/>
        <v/>
      </c>
    </row>
    <row r="199" spans="1:73" ht="20.100000000000001" customHeight="1" x14ac:dyDescent="0.2">
      <c r="A199" s="52">
        <v>45231</v>
      </c>
      <c r="B199" s="35" t="s">
        <v>14656</v>
      </c>
      <c r="C199" s="35" t="s">
        <v>112</v>
      </c>
      <c r="D199" s="35">
        <v>20240120</v>
      </c>
      <c r="E199" s="35" t="s">
        <v>14657</v>
      </c>
      <c r="F199" s="35" t="str">
        <f t="shared" si="136"/>
        <v>Créez des états de gestion à partir de vos bases de données</v>
      </c>
      <c r="G199" s="35" t="str">
        <f t="shared" si="137"/>
        <v>Alexandre Faulx-Briole</v>
      </c>
      <c r="H199" s="35" t="str">
        <f t="shared" si="138"/>
        <v/>
      </c>
      <c r="I199" s="35" t="str">
        <f t="shared" si="139"/>
        <v>Faulx-Briole, Alexandre</v>
      </c>
      <c r="J199" s="35" t="str">
        <f t="shared" si="140"/>
        <v/>
      </c>
      <c r="K199" s="35" t="str">
        <f t="shared" si="141"/>
        <v/>
      </c>
      <c r="L199" s="35" t="str">
        <f t="shared" si="142"/>
        <v/>
      </c>
      <c r="M199" s="35" t="str">
        <f t="shared" si="143"/>
        <v/>
      </c>
      <c r="N199" s="5" t="str">
        <f t="shared" si="144"/>
        <v>Edition du 1 May 2008</v>
      </c>
      <c r="O199" s="5" t="str">
        <f t="shared" si="145"/>
        <v>372 pages</v>
      </c>
      <c r="P199" s="35" t="str">
        <f t="shared" si="146"/>
        <v>Editions ENI</v>
      </c>
      <c r="Q199" s="6" t="str">
        <f t="shared" si="147"/>
        <v>fre</v>
      </c>
      <c r="R199" s="35" t="str">
        <f t="shared" si="148"/>
        <v>fre</v>
      </c>
      <c r="S199" s="35" t="str">
        <f t="shared" si="149"/>
        <v>fre</v>
      </c>
      <c r="T199" s="35" t="str">
        <f t="shared" si="150"/>
        <v>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v>
      </c>
      <c r="U199" s="35">
        <f t="shared" si="151"/>
        <v>9782746044081</v>
      </c>
      <c r="V199" s="35" t="str">
        <f t="shared" si="152"/>
        <v>Version Numérique</v>
      </c>
      <c r="W199" s="35">
        <f t="shared" si="153"/>
        <v>9782746042278</v>
      </c>
      <c r="X199" s="35" t="str">
        <f t="shared" si="154"/>
        <v>Version Imprimée</v>
      </c>
      <c r="Y199" s="35" t="str">
        <f t="shared" si="155"/>
        <v>St-Herblain</v>
      </c>
      <c r="Z199" s="35" t="str">
        <f t="shared" si="156"/>
        <v>Editions ENI</v>
      </c>
      <c r="AA199" s="35">
        <f t="shared" si="157"/>
        <v>2008</v>
      </c>
      <c r="AB199" s="35" t="str">
        <f t="shared" si="158"/>
        <v>Bibliothèque Numérique ENI (Service en ligne)</v>
      </c>
      <c r="AC199" s="35" t="str">
        <f t="shared" si="159"/>
        <v>RESSOURCES INFORMATIQUES</v>
      </c>
      <c r="AD199" s="35" t="str">
        <f t="shared" si="160"/>
        <v>texte</v>
      </c>
      <c r="AE199" s="35" t="str">
        <f t="shared" si="161"/>
        <v>txt</v>
      </c>
      <c r="AF199" s="35" t="str">
        <f t="shared" si="162"/>
        <v>rdacontent/fre</v>
      </c>
      <c r="AG199" s="35" t="str">
        <f t="shared" si="163"/>
        <v>informatique</v>
      </c>
      <c r="AH199" s="35" t="str">
        <f t="shared" si="164"/>
        <v>c</v>
      </c>
      <c r="AI199" s="35" t="str">
        <f t="shared" si="165"/>
        <v>rdamedia/fre</v>
      </c>
      <c r="AJ199" s="35" t="str">
        <f t="shared" si="166"/>
        <v>ressource en ligne</v>
      </c>
      <c r="AK199" s="35" t="str">
        <f t="shared" si="167"/>
        <v>cr</v>
      </c>
      <c r="AL199" s="35" t="str">
        <f t="shared" si="168"/>
        <v>rdacarrier/fre</v>
      </c>
      <c r="AM199" s="35" t="str">
        <f t="shared" si="169"/>
        <v>m\\\\\o\\d\\\\\\\\</v>
      </c>
      <c r="AN199" s="35" t="str">
        <f t="shared" si="170"/>
        <v>cr\cn\\\\uuaua</v>
      </c>
      <c r="AO199" s="35" t="str">
        <f t="shared" si="171"/>
        <v>Accès restreint aux membres</v>
      </c>
      <c r="AP199" s="35" t="str">
        <f t="shared" si="172"/>
        <v>Source de la note de description : Version imprimée</v>
      </c>
      <c r="AQ199" s="35" t="str">
        <f t="shared" si="173"/>
        <v/>
      </c>
      <c r="AR199" s="35" t="str">
        <f t="shared" si="174"/>
        <v>%SITE_CLIENT%/?library_guid=7DD23D9D-18D7-4C49-9BFE-A5CEC88C44C2</v>
      </c>
      <c r="AS199" s="35" t="str">
        <f t="shared" si="175"/>
        <v>Accès au travers du portail ENI</v>
      </c>
      <c r="AT199" s="35" t="str">
        <f t="shared" si="176"/>
        <v xml:space="preserve"> BO </v>
      </c>
      <c r="AU199" s="35" t="str">
        <f t="shared" si="177"/>
        <v xml:space="preserve"> Business Objects </v>
      </c>
      <c r="AV199" s="35" t="str">
        <f t="shared" si="178"/>
        <v xml:space="preserve"> BusinessObjects </v>
      </c>
      <c r="AW199" s="35" t="str">
        <f t="shared" si="179"/>
        <v xml:space="preserve"> e</v>
      </c>
      <c r="AX199" s="35" t="str">
        <f t="shared" si="180"/>
        <v xml:space="preserve"> ebook </v>
      </c>
      <c r="AY199" s="35" t="str">
        <f t="shared" si="181"/>
        <v xml:space="preserve"> générateur d'états </v>
      </c>
      <c r="AZ199" s="35" t="str">
        <f t="shared" si="182"/>
        <v xml:space="preserve"> livre crystal report 2008 </v>
      </c>
      <c r="BA199" s="35" t="str">
        <f t="shared" si="183"/>
        <v xml:space="preserve"> livre électronique </v>
      </c>
      <c r="BB199" s="35" t="str">
        <f t="shared" si="184"/>
        <v xml:space="preserve"> livre numérique </v>
      </c>
      <c r="BC199" s="35" t="str">
        <f t="shared" si="185"/>
        <v xml:space="preserve"> livre reporting </v>
      </c>
      <c r="BD199" s="35" t="str">
        <f t="shared" si="186"/>
        <v xml:space="preserve"> livres électroniques </v>
      </c>
      <c r="BE199" s="35" t="str">
        <f t="shared" si="187"/>
        <v xml:space="preserve"> livres numériques </v>
      </c>
      <c r="BF199" s="35" t="str">
        <f t="shared" si="188"/>
        <v xml:space="preserve"> LNRI08CRY</v>
      </c>
      <c r="BG199" s="35" t="str">
        <f t="shared" si="189"/>
        <v xml:space="preserve"> OLAP </v>
      </c>
      <c r="BH199" s="35" t="str">
        <f t="shared" si="190"/>
        <v xml:space="preserve">book </v>
      </c>
      <c r="BI199" s="35" t="str">
        <f t="shared" si="191"/>
        <v xml:space="preserve">livre crystal report </v>
      </c>
      <c r="BJ199" s="35" t="str">
        <f t="shared" si="192"/>
        <v/>
      </c>
      <c r="BK199" s="35" t="str">
        <f t="shared" si="193"/>
        <v/>
      </c>
      <c r="BL199" s="35" t="str">
        <f t="shared" si="194"/>
        <v/>
      </c>
      <c r="BM199" s="35" t="str">
        <f t="shared" si="195"/>
        <v/>
      </c>
      <c r="BN199" s="35" t="str">
        <f t="shared" si="196"/>
        <v/>
      </c>
      <c r="BO199" s="35" t="str">
        <f t="shared" si="197"/>
        <v/>
      </c>
      <c r="BP199" s="35" t="str">
        <f t="shared" si="198"/>
        <v/>
      </c>
      <c r="BQ199" s="35" t="str">
        <f t="shared" si="199"/>
        <v/>
      </c>
      <c r="BR199" s="35" t="str">
        <f t="shared" si="200"/>
        <v/>
      </c>
      <c r="BS199" s="35" t="str">
        <f t="shared" si="201"/>
        <v/>
      </c>
      <c r="BT199" s="35" t="str">
        <f t="shared" si="202"/>
        <v/>
      </c>
      <c r="BU199" s="40" t="str">
        <f t="shared" si="203"/>
        <v/>
      </c>
    </row>
    <row r="200" spans="1:73" ht="20.100000000000001" customHeight="1" x14ac:dyDescent="0.2">
      <c r="A200" s="52">
        <v>45231</v>
      </c>
      <c r="B200" s="35" t="s">
        <v>14658</v>
      </c>
      <c r="C200" s="35" t="s">
        <v>112</v>
      </c>
      <c r="D200" s="35">
        <v>20240120</v>
      </c>
      <c r="E200" s="35" t="s">
        <v>14659</v>
      </c>
      <c r="F200" s="35" t="str">
        <f t="shared" si="136"/>
        <v>Développez avec Visual Studio 2008</v>
      </c>
      <c r="G200" s="35" t="str">
        <f t="shared" si="137"/>
        <v>Thierry Groussard</v>
      </c>
      <c r="H200" s="35" t="str">
        <f t="shared" si="138"/>
        <v/>
      </c>
      <c r="I200" s="35" t="str">
        <f t="shared" si="139"/>
        <v>Groussard, Thierry</v>
      </c>
      <c r="J200" s="35" t="str">
        <f t="shared" si="140"/>
        <v/>
      </c>
      <c r="K200" s="35" t="str">
        <f t="shared" si="141"/>
        <v/>
      </c>
      <c r="L200" s="35" t="str">
        <f t="shared" si="142"/>
        <v/>
      </c>
      <c r="M200" s="35" t="str">
        <f t="shared" si="143"/>
        <v/>
      </c>
      <c r="N200" s="5" t="str">
        <f t="shared" si="144"/>
        <v>Edition du 1 June 2008</v>
      </c>
      <c r="O200" s="5" t="str">
        <f t="shared" si="145"/>
        <v>497 pages</v>
      </c>
      <c r="P200" s="35" t="str">
        <f t="shared" si="146"/>
        <v>Editions ENI</v>
      </c>
      <c r="Q200" s="6" t="str">
        <f t="shared" si="147"/>
        <v>fre</v>
      </c>
      <c r="R200" s="35" t="str">
        <f t="shared" si="148"/>
        <v>fre</v>
      </c>
      <c r="S200" s="35" t="str">
        <f t="shared" si="149"/>
        <v>fre</v>
      </c>
      <c r="T200" s="35" t="str">
        <f t="shared" si="150"/>
        <v>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v>
      </c>
      <c r="U200" s="35">
        <f t="shared" si="151"/>
        <v>9782746044074</v>
      </c>
      <c r="V200" s="35" t="str">
        <f t="shared" si="152"/>
        <v>Version Numérique</v>
      </c>
      <c r="W200" s="35">
        <f t="shared" si="153"/>
        <v>9782746042612</v>
      </c>
      <c r="X200" s="35" t="str">
        <f t="shared" si="154"/>
        <v>Version Imprimée</v>
      </c>
      <c r="Y200" s="35" t="str">
        <f t="shared" si="155"/>
        <v>St-Herblain</v>
      </c>
      <c r="Z200" s="35" t="str">
        <f t="shared" si="156"/>
        <v>Editions ENI</v>
      </c>
      <c r="AA200" s="35">
        <f t="shared" si="157"/>
        <v>2008</v>
      </c>
      <c r="AB200" s="35" t="str">
        <f t="shared" si="158"/>
        <v>Bibliothèque Numérique ENI (Service en ligne)</v>
      </c>
      <c r="AC200" s="35" t="str">
        <f t="shared" si="159"/>
        <v>RESSOURCES INFORMATIQUES</v>
      </c>
      <c r="AD200" s="35" t="str">
        <f t="shared" si="160"/>
        <v>texte</v>
      </c>
      <c r="AE200" s="35" t="str">
        <f t="shared" si="161"/>
        <v>txt</v>
      </c>
      <c r="AF200" s="35" t="str">
        <f t="shared" si="162"/>
        <v>rdacontent/fre</v>
      </c>
      <c r="AG200" s="35" t="str">
        <f t="shared" si="163"/>
        <v>informatique</v>
      </c>
      <c r="AH200" s="35" t="str">
        <f t="shared" si="164"/>
        <v>c</v>
      </c>
      <c r="AI200" s="35" t="str">
        <f t="shared" si="165"/>
        <v>rdamedia/fre</v>
      </c>
      <c r="AJ200" s="35" t="str">
        <f t="shared" si="166"/>
        <v>ressource en ligne</v>
      </c>
      <c r="AK200" s="35" t="str">
        <f t="shared" si="167"/>
        <v>cr</v>
      </c>
      <c r="AL200" s="35" t="str">
        <f t="shared" si="168"/>
        <v>rdacarrier/fre</v>
      </c>
      <c r="AM200" s="35" t="str">
        <f t="shared" si="169"/>
        <v>m\\\\\o\\d\\\\\\\\</v>
      </c>
      <c r="AN200" s="35" t="str">
        <f t="shared" si="170"/>
        <v>cr\cn\\\\uuaua</v>
      </c>
      <c r="AO200" s="35" t="str">
        <f t="shared" si="171"/>
        <v>Accès restreint aux membres</v>
      </c>
      <c r="AP200" s="35" t="str">
        <f t="shared" si="172"/>
        <v>Source de la note de description : Version imprimée</v>
      </c>
      <c r="AQ200" s="35" t="str">
        <f t="shared" si="173"/>
        <v/>
      </c>
      <c r="AR200" s="35" t="str">
        <f t="shared" si="174"/>
        <v>%SITE_CLIENT%/?library_guid=8798AEA2-9B3C-4355-BB9F-A67207A50FED</v>
      </c>
      <c r="AS200" s="35" t="str">
        <f t="shared" si="175"/>
        <v>Accès au travers du portail ENI</v>
      </c>
      <c r="AT200" s="35" t="str">
        <f t="shared" si="176"/>
        <v xml:space="preserve"> .net </v>
      </c>
      <c r="AU200" s="35" t="str">
        <f t="shared" si="177"/>
        <v xml:space="preserve"> ADO.net </v>
      </c>
      <c r="AV200" s="35" t="str">
        <f t="shared" si="178"/>
        <v xml:space="preserve"> c # </v>
      </c>
      <c r="AW200" s="35" t="str">
        <f t="shared" si="179"/>
        <v xml:space="preserve"> C # </v>
      </c>
      <c r="AX200" s="35" t="str">
        <f t="shared" si="180"/>
        <v xml:space="preserve"> c # 08 </v>
      </c>
      <c r="AY200" s="35" t="str">
        <f t="shared" si="181"/>
        <v xml:space="preserve"> C # 08 </v>
      </c>
      <c r="AZ200" s="35" t="str">
        <f t="shared" si="182"/>
        <v xml:space="preserve"> C# </v>
      </c>
      <c r="BA200" s="35" t="str">
        <f t="shared" si="183"/>
        <v xml:space="preserve"> c# </v>
      </c>
      <c r="BB200" s="35" t="str">
        <f t="shared" si="184"/>
        <v xml:space="preserve"> c# 08 </v>
      </c>
      <c r="BC200" s="35" t="str">
        <f t="shared" si="185"/>
        <v xml:space="preserve"> C# 08 </v>
      </c>
      <c r="BD200" s="35" t="str">
        <f t="shared" si="186"/>
        <v xml:space="preserve"> c# 2008 </v>
      </c>
      <c r="BE200" s="35" t="str">
        <f t="shared" si="187"/>
        <v xml:space="preserve"> cSharp
 </v>
      </c>
      <c r="BF200" s="35" t="str">
        <f t="shared" si="188"/>
        <v xml:space="preserve"> dot net </v>
      </c>
      <c r="BG200" s="35" t="str">
        <f t="shared" si="189"/>
        <v xml:space="preserve"> e</v>
      </c>
      <c r="BH200" s="35" t="str">
        <f t="shared" si="190"/>
        <v xml:space="preserve"> ebook </v>
      </c>
      <c r="BI200" s="35" t="str">
        <f t="shared" si="191"/>
        <v xml:space="preserve"> framework </v>
      </c>
      <c r="BJ200" s="35" t="str">
        <f t="shared" si="192"/>
        <v xml:space="preserve"> linq </v>
      </c>
      <c r="BK200" s="35" t="str">
        <f t="shared" si="193"/>
        <v xml:space="preserve"> livre c sharp </v>
      </c>
      <c r="BL200" s="35" t="str">
        <f t="shared" si="194"/>
        <v xml:space="preserve"> livre linq </v>
      </c>
      <c r="BM200" s="35" t="str">
        <f t="shared" si="195"/>
        <v xml:space="preserve"> livre numerique </v>
      </c>
      <c r="BN200" s="35" t="str">
        <f t="shared" si="196"/>
        <v xml:space="preserve"> livre numérique </v>
      </c>
      <c r="BO200" s="35" t="str">
        <f t="shared" si="197"/>
        <v xml:space="preserve"> livre visual C# </v>
      </c>
      <c r="BP200" s="35" t="str">
        <f t="shared" si="198"/>
        <v xml:space="preserve"> livre visual studio </v>
      </c>
      <c r="BQ200" s="35" t="str">
        <f t="shared" si="199"/>
        <v xml:space="preserve"> livres numeriques </v>
      </c>
      <c r="BR200" s="35" t="str">
        <f t="shared" si="200"/>
        <v xml:space="preserve"> livres numériques </v>
      </c>
      <c r="BS200" s="35" t="str">
        <f t="shared" si="201"/>
        <v xml:space="preserve"> LN08csha </v>
      </c>
      <c r="BT200" s="35" t="str">
        <f t="shared" si="202"/>
        <v xml:space="preserve"> LNRI08CSHA</v>
      </c>
      <c r="BU200" s="40" t="str">
        <f t="shared" si="203"/>
        <v xml:space="preserve"> Microsoft </v>
      </c>
    </row>
    <row r="201" spans="1:73" ht="20.100000000000001" customHeight="1" x14ac:dyDescent="0.2">
      <c r="A201" s="52">
        <v>45231</v>
      </c>
      <c r="B201" s="35" t="s">
        <v>14660</v>
      </c>
      <c r="C201" s="35" t="s">
        <v>112</v>
      </c>
      <c r="D201" s="35">
        <v>20240120</v>
      </c>
      <c r="E201" s="35" t="s">
        <v>14661</v>
      </c>
      <c r="F201" s="35" t="str">
        <f t="shared" si="136"/>
        <v>Administrez et développez vos bases de données</v>
      </c>
      <c r="G201" s="35" t="str">
        <f t="shared" si="137"/>
        <v>Jérôme Gabillaud</v>
      </c>
      <c r="H201" s="35" t="str">
        <f t="shared" si="138"/>
        <v/>
      </c>
      <c r="I201" s="35" t="str">
        <f t="shared" si="139"/>
        <v>Gabillaud, Jérôme</v>
      </c>
      <c r="J201" s="35" t="str">
        <f t="shared" si="140"/>
        <v/>
      </c>
      <c r="K201" s="35" t="str">
        <f t="shared" si="141"/>
        <v/>
      </c>
      <c r="L201" s="35" t="str">
        <f t="shared" si="142"/>
        <v/>
      </c>
      <c r="M201" s="35" t="str">
        <f t="shared" si="143"/>
        <v/>
      </c>
      <c r="N201" s="5" t="str">
        <f t="shared" si="144"/>
        <v>Edition du 1 October 2009</v>
      </c>
      <c r="O201" s="5" t="str">
        <f t="shared" si="145"/>
        <v>461 pages</v>
      </c>
      <c r="P201" s="35" t="str">
        <f t="shared" si="146"/>
        <v>Editions ENI</v>
      </c>
      <c r="Q201" s="6" t="str">
        <f t="shared" si="147"/>
        <v>fre</v>
      </c>
      <c r="R201" s="35" t="str">
        <f t="shared" si="148"/>
        <v>fre</v>
      </c>
      <c r="S201" s="35" t="str">
        <f t="shared" si="149"/>
        <v>fre</v>
      </c>
      <c r="T201" s="35" t="str">
        <f t="shared" si="150"/>
        <v>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v>
      </c>
      <c r="U201" s="35">
        <f t="shared" si="151"/>
        <v>9782746052307</v>
      </c>
      <c r="V201" s="35" t="str">
        <f t="shared" si="152"/>
        <v>Version Numérique</v>
      </c>
      <c r="W201" s="35">
        <f t="shared" si="153"/>
        <v>9782746051065</v>
      </c>
      <c r="X201" s="35" t="str">
        <f t="shared" si="154"/>
        <v>Version Imprimée</v>
      </c>
      <c r="Y201" s="35" t="str">
        <f t="shared" si="155"/>
        <v>St-Herblain</v>
      </c>
      <c r="Z201" s="35" t="str">
        <f t="shared" si="156"/>
        <v>Editions ENI</v>
      </c>
      <c r="AA201" s="35">
        <f t="shared" si="157"/>
        <v>2009</v>
      </c>
      <c r="AB201" s="35" t="str">
        <f t="shared" si="158"/>
        <v>Bibliothèque Numérique ENI (Service en ligne)</v>
      </c>
      <c r="AC201" s="35" t="str">
        <f t="shared" si="159"/>
        <v>RESSOURCES INFORMATIQUES</v>
      </c>
      <c r="AD201" s="35" t="str">
        <f t="shared" si="160"/>
        <v>texte</v>
      </c>
      <c r="AE201" s="35" t="str">
        <f t="shared" si="161"/>
        <v>txt</v>
      </c>
      <c r="AF201" s="35" t="str">
        <f t="shared" si="162"/>
        <v>rdacontent/fre</v>
      </c>
      <c r="AG201" s="35" t="str">
        <f t="shared" si="163"/>
        <v>informatique</v>
      </c>
      <c r="AH201" s="35" t="str">
        <f t="shared" si="164"/>
        <v>c</v>
      </c>
      <c r="AI201" s="35" t="str">
        <f t="shared" si="165"/>
        <v>rdamedia/fre</v>
      </c>
      <c r="AJ201" s="35" t="str">
        <f t="shared" si="166"/>
        <v>ressource en ligne</v>
      </c>
      <c r="AK201" s="35" t="str">
        <f t="shared" si="167"/>
        <v>cr</v>
      </c>
      <c r="AL201" s="35" t="str">
        <f t="shared" si="168"/>
        <v>rdacarrier/fre</v>
      </c>
      <c r="AM201" s="35" t="str">
        <f t="shared" si="169"/>
        <v>m\\\\\o\\d\\\\\\\\</v>
      </c>
      <c r="AN201" s="35" t="str">
        <f t="shared" si="170"/>
        <v>cr\cn\\\\uuaua</v>
      </c>
      <c r="AO201" s="35" t="str">
        <f t="shared" si="171"/>
        <v>Accès restreint aux membres</v>
      </c>
      <c r="AP201" s="35" t="str">
        <f t="shared" si="172"/>
        <v>Source de la note de description : Version imprimée</v>
      </c>
      <c r="AQ201" s="35" t="str">
        <f t="shared" si="173"/>
        <v/>
      </c>
      <c r="AR201" s="35" t="str">
        <f t="shared" si="174"/>
        <v>%SITE_CLIENT%/?library_guid=30458C68-B927-46F0-B681-58805952F906</v>
      </c>
      <c r="AS201" s="35" t="str">
        <f t="shared" si="175"/>
        <v>Accès au travers du portail ENI</v>
      </c>
      <c r="AT201" s="35" t="str">
        <f t="shared" si="176"/>
        <v xml:space="preserve"> livre SQL </v>
      </c>
      <c r="AU201" s="35" t="str">
        <f t="shared" si="177"/>
        <v xml:space="preserve"> livre SQL server </v>
      </c>
      <c r="AV201" s="35" t="str">
        <f t="shared" si="178"/>
        <v xml:space="preserve"> LNRI08EXSQL</v>
      </c>
      <c r="AW201" s="35" t="str">
        <f t="shared" si="179"/>
        <v xml:space="preserve"> sql serveur </v>
      </c>
      <c r="AX201" s="35" t="str">
        <f t="shared" si="180"/>
        <v xml:space="preserve"> sqlserver </v>
      </c>
      <c r="AY201" s="35" t="str">
        <f t="shared" si="181"/>
        <v xml:space="preserve"> transact SQL </v>
      </c>
      <c r="AZ201" s="35" t="str">
        <f t="shared" si="182"/>
        <v xml:space="preserve"> TSQL </v>
      </c>
      <c r="BA201" s="35" t="str">
        <f t="shared" si="183"/>
        <v xml:space="preserve">livre Microsoft </v>
      </c>
      <c r="BB201" s="35" t="str">
        <f t="shared" si="184"/>
        <v/>
      </c>
      <c r="BC201" s="35" t="str">
        <f t="shared" si="185"/>
        <v/>
      </c>
      <c r="BD201" s="35" t="str">
        <f t="shared" si="186"/>
        <v/>
      </c>
      <c r="BE201" s="35" t="str">
        <f t="shared" si="187"/>
        <v/>
      </c>
      <c r="BF201" s="35" t="str">
        <f t="shared" si="188"/>
        <v/>
      </c>
      <c r="BG201" s="35" t="str">
        <f t="shared" si="189"/>
        <v/>
      </c>
      <c r="BH201" s="35" t="str">
        <f t="shared" si="190"/>
        <v/>
      </c>
      <c r="BI201" s="35" t="str">
        <f t="shared" si="191"/>
        <v/>
      </c>
      <c r="BJ201" s="35" t="str">
        <f t="shared" si="192"/>
        <v/>
      </c>
      <c r="BK201" s="35" t="str">
        <f t="shared" si="193"/>
        <v/>
      </c>
      <c r="BL201" s="35" t="str">
        <f t="shared" si="194"/>
        <v/>
      </c>
      <c r="BM201" s="35" t="str">
        <f t="shared" si="195"/>
        <v/>
      </c>
      <c r="BN201" s="35" t="str">
        <f t="shared" si="196"/>
        <v/>
      </c>
      <c r="BO201" s="35" t="str">
        <f t="shared" si="197"/>
        <v/>
      </c>
      <c r="BP201" s="35" t="str">
        <f t="shared" si="198"/>
        <v/>
      </c>
      <c r="BQ201" s="35" t="str">
        <f t="shared" si="199"/>
        <v/>
      </c>
      <c r="BR201" s="35" t="str">
        <f t="shared" si="200"/>
        <v/>
      </c>
      <c r="BS201" s="35" t="str">
        <f t="shared" si="201"/>
        <v/>
      </c>
      <c r="BT201" s="35" t="str">
        <f t="shared" si="202"/>
        <v/>
      </c>
      <c r="BU201" s="40" t="str">
        <f t="shared" si="203"/>
        <v/>
      </c>
    </row>
    <row r="202" spans="1:73" ht="20.100000000000001" customHeight="1" x14ac:dyDescent="0.2">
      <c r="A202" s="52">
        <v>45231</v>
      </c>
      <c r="B202" s="35" t="s">
        <v>14662</v>
      </c>
      <c r="C202" s="35" t="s">
        <v>112</v>
      </c>
      <c r="D202" s="35">
        <v>20240120</v>
      </c>
      <c r="E202" s="35" t="s">
        <v>14663</v>
      </c>
      <c r="F202" s="35" t="str">
        <f t="shared" si="136"/>
        <v>Développez avec Visual Studio 2008</v>
      </c>
      <c r="G202" s="35" t="str">
        <f t="shared" si="137"/>
        <v>Thierry Groussard</v>
      </c>
      <c r="H202" s="35" t="str">
        <f t="shared" si="138"/>
        <v/>
      </c>
      <c r="I202" s="35" t="str">
        <f t="shared" si="139"/>
        <v>Groussard, Thierry</v>
      </c>
      <c r="J202" s="35" t="str">
        <f t="shared" si="140"/>
        <v/>
      </c>
      <c r="K202" s="35" t="str">
        <f t="shared" si="141"/>
        <v/>
      </c>
      <c r="L202" s="35" t="str">
        <f t="shared" si="142"/>
        <v/>
      </c>
      <c r="M202" s="35" t="str">
        <f t="shared" si="143"/>
        <v/>
      </c>
      <c r="N202" s="5" t="str">
        <f t="shared" si="144"/>
        <v>Edition du 1 April 2008</v>
      </c>
      <c r="O202" s="5" t="str">
        <f t="shared" si="145"/>
        <v>510 pages</v>
      </c>
      <c r="P202" s="35" t="str">
        <f t="shared" si="146"/>
        <v>Editions ENI</v>
      </c>
      <c r="Q202" s="6" t="str">
        <f t="shared" si="147"/>
        <v>fre</v>
      </c>
      <c r="R202" s="35" t="str">
        <f t="shared" si="148"/>
        <v>fre</v>
      </c>
      <c r="S202" s="35" t="str">
        <f t="shared" si="149"/>
        <v>fre</v>
      </c>
      <c r="T202" s="35" t="str">
        <f t="shared" si="150"/>
        <v>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v>
      </c>
      <c r="U202" s="35">
        <f t="shared" si="151"/>
        <v>9782746044326</v>
      </c>
      <c r="V202" s="35" t="str">
        <f t="shared" si="152"/>
        <v>Version Numérique</v>
      </c>
      <c r="W202" s="35">
        <f t="shared" si="153"/>
        <v>9782746041929</v>
      </c>
      <c r="X202" s="35" t="str">
        <f t="shared" si="154"/>
        <v>Version Imprimée</v>
      </c>
      <c r="Y202" s="35" t="str">
        <f t="shared" si="155"/>
        <v>St-Herblain</v>
      </c>
      <c r="Z202" s="35" t="str">
        <f t="shared" si="156"/>
        <v>Editions ENI</v>
      </c>
      <c r="AA202" s="35">
        <f t="shared" si="157"/>
        <v>2008</v>
      </c>
      <c r="AB202" s="35" t="str">
        <f t="shared" si="158"/>
        <v>Bibliothèque Numérique ENI (Service en ligne)</v>
      </c>
      <c r="AC202" s="35" t="str">
        <f t="shared" si="159"/>
        <v>RESSOURCES INFORMATIQUES</v>
      </c>
      <c r="AD202" s="35" t="str">
        <f t="shared" si="160"/>
        <v>texte</v>
      </c>
      <c r="AE202" s="35" t="str">
        <f t="shared" si="161"/>
        <v>txt</v>
      </c>
      <c r="AF202" s="35" t="str">
        <f t="shared" si="162"/>
        <v>rdacontent/fre</v>
      </c>
      <c r="AG202" s="35" t="str">
        <f t="shared" si="163"/>
        <v>informatique</v>
      </c>
      <c r="AH202" s="35" t="str">
        <f t="shared" si="164"/>
        <v>c</v>
      </c>
      <c r="AI202" s="35" t="str">
        <f t="shared" si="165"/>
        <v>rdamedia/fre</v>
      </c>
      <c r="AJ202" s="35" t="str">
        <f t="shared" si="166"/>
        <v>ressource en ligne</v>
      </c>
      <c r="AK202" s="35" t="str">
        <f t="shared" si="167"/>
        <v>cr</v>
      </c>
      <c r="AL202" s="35" t="str">
        <f t="shared" si="168"/>
        <v>rdacarrier/fre</v>
      </c>
      <c r="AM202" s="35" t="str">
        <f t="shared" si="169"/>
        <v>m\\\\\o\\d\\\\\\\\</v>
      </c>
      <c r="AN202" s="35" t="str">
        <f t="shared" si="170"/>
        <v>cr\cn\\\\uuaua</v>
      </c>
      <c r="AO202" s="35" t="str">
        <f t="shared" si="171"/>
        <v>Accès restreint aux membres</v>
      </c>
      <c r="AP202" s="35" t="str">
        <f t="shared" si="172"/>
        <v>Source de la note de description : Version imprimée</v>
      </c>
      <c r="AQ202" s="35" t="str">
        <f t="shared" si="173"/>
        <v/>
      </c>
      <c r="AR202" s="35" t="str">
        <f t="shared" si="174"/>
        <v>%SITE_CLIENT%/?library_guid=0BFC76B2-8B5C-4529-BEFE-FD6EC7DE36F6</v>
      </c>
      <c r="AS202" s="35" t="str">
        <f t="shared" si="175"/>
        <v>Accès au travers du portail ENI</v>
      </c>
      <c r="AT202" s="35" t="str">
        <f t="shared" si="176"/>
        <v xml:space="preserve"> .net </v>
      </c>
      <c r="AU202" s="35" t="str">
        <f t="shared" si="177"/>
        <v xml:space="preserve"> ADO.net </v>
      </c>
      <c r="AV202" s="35" t="str">
        <f t="shared" si="178"/>
        <v xml:space="preserve"> dot net </v>
      </c>
      <c r="AW202" s="35" t="str">
        <f t="shared" si="179"/>
        <v xml:space="preserve"> e</v>
      </c>
      <c r="AX202" s="35" t="str">
        <f t="shared" si="180"/>
        <v xml:space="preserve"> ebook </v>
      </c>
      <c r="AY202" s="35" t="str">
        <f t="shared" si="181"/>
        <v xml:space="preserve"> framework </v>
      </c>
      <c r="AZ202" s="35" t="str">
        <f t="shared" si="182"/>
        <v xml:space="preserve"> linq </v>
      </c>
      <c r="BA202" s="35" t="str">
        <f t="shared" si="183"/>
        <v xml:space="preserve"> livre électronique </v>
      </c>
      <c r="BB202" s="35" t="str">
        <f t="shared" si="184"/>
        <v xml:space="preserve"> livre linq </v>
      </c>
      <c r="BC202" s="35" t="str">
        <f t="shared" si="185"/>
        <v xml:space="preserve"> livre numérique </v>
      </c>
      <c r="BD202" s="35" t="str">
        <f t="shared" si="186"/>
        <v xml:space="preserve"> livre vb.net </v>
      </c>
      <c r="BE202" s="35" t="str">
        <f t="shared" si="187"/>
        <v xml:space="preserve"> livre visual studio </v>
      </c>
      <c r="BF202" s="35" t="str">
        <f t="shared" si="188"/>
        <v xml:space="preserve"> livres électroniques </v>
      </c>
      <c r="BG202" s="35" t="str">
        <f t="shared" si="189"/>
        <v xml:space="preserve"> livres numériques </v>
      </c>
      <c r="BH202" s="35" t="str">
        <f t="shared" si="190"/>
        <v xml:space="preserve"> LNRI08NETVB</v>
      </c>
      <c r="BI202" s="35" t="str">
        <f t="shared" si="191"/>
        <v xml:space="preserve"> Microsoft </v>
      </c>
      <c r="BJ202" s="35" t="str">
        <f t="shared" si="192"/>
        <v xml:space="preserve"> net </v>
      </c>
      <c r="BK202" s="35" t="str">
        <f t="shared" si="193"/>
        <v xml:space="preserve"> Programmation Objet </v>
      </c>
      <c r="BL202" s="35" t="str">
        <f t="shared" si="194"/>
        <v xml:space="preserve"> SQL </v>
      </c>
      <c r="BM202" s="35" t="str">
        <f t="shared" si="195"/>
        <v xml:space="preserve"> vb net </v>
      </c>
      <c r="BN202" s="35" t="str">
        <f t="shared" si="196"/>
        <v xml:space="preserve"> VS </v>
      </c>
      <c r="BO202" s="35" t="str">
        <f t="shared" si="197"/>
        <v xml:space="preserve">book </v>
      </c>
      <c r="BP202" s="35" t="str">
        <f t="shared" si="198"/>
        <v xml:space="preserve">livre VB </v>
      </c>
      <c r="BQ202" s="35" t="str">
        <f t="shared" si="199"/>
        <v/>
      </c>
      <c r="BR202" s="35" t="str">
        <f t="shared" si="200"/>
        <v/>
      </c>
      <c r="BS202" s="35" t="str">
        <f t="shared" si="201"/>
        <v/>
      </c>
      <c r="BT202" s="35" t="str">
        <f t="shared" si="202"/>
        <v/>
      </c>
      <c r="BU202" s="40" t="str">
        <f t="shared" si="203"/>
        <v/>
      </c>
    </row>
    <row r="203" spans="1:73" ht="20.100000000000001" customHeight="1" x14ac:dyDescent="0.2">
      <c r="A203" s="52">
        <v>45231</v>
      </c>
      <c r="B203" s="35" t="s">
        <v>14664</v>
      </c>
      <c r="C203" s="35" t="s">
        <v>112</v>
      </c>
      <c r="D203" s="35">
        <v>20240120</v>
      </c>
      <c r="E203" s="35" t="s">
        <v>14665</v>
      </c>
      <c r="F203" s="35" t="str">
        <f t="shared" si="136"/>
        <v>Installation et administration en PME/PMI</v>
      </c>
      <c r="G203" s="35" t="str">
        <f t="shared" si="137"/>
        <v>Pierre Emmanuel JOUBERT</v>
      </c>
      <c r="H203" s="35" t="str">
        <f t="shared" si="138"/>
        <v/>
      </c>
      <c r="I203" s="35" t="str">
        <f t="shared" si="139"/>
        <v>JOUBERT, Pierre Emmanuel</v>
      </c>
      <c r="J203" s="35" t="str">
        <f t="shared" si="140"/>
        <v/>
      </c>
      <c r="K203" s="35" t="str">
        <f t="shared" si="141"/>
        <v/>
      </c>
      <c r="L203" s="35" t="str">
        <f t="shared" si="142"/>
        <v/>
      </c>
      <c r="M203" s="35" t="str">
        <f t="shared" si="143"/>
        <v/>
      </c>
      <c r="N203" s="5" t="str">
        <f t="shared" si="144"/>
        <v>Edition du 1 December 2009</v>
      </c>
      <c r="O203" s="5" t="str">
        <f t="shared" si="145"/>
        <v>420 pages</v>
      </c>
      <c r="P203" s="35" t="str">
        <f t="shared" si="146"/>
        <v>Editions ENI</v>
      </c>
      <c r="Q203" s="6" t="str">
        <f t="shared" si="147"/>
        <v>fre</v>
      </c>
      <c r="R203" s="35" t="str">
        <f t="shared" si="148"/>
        <v>fre</v>
      </c>
      <c r="S203" s="35" t="str">
        <f t="shared" si="149"/>
        <v>fre</v>
      </c>
      <c r="T203" s="35" t="str">
        <f t="shared" si="150"/>
        <v>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v>
      </c>
      <c r="U203" s="35">
        <f t="shared" si="151"/>
        <v>9782746053250</v>
      </c>
      <c r="V203" s="35" t="str">
        <f t="shared" si="152"/>
        <v>Version Numérique</v>
      </c>
      <c r="W203" s="35">
        <f t="shared" si="153"/>
        <v>9782746052451</v>
      </c>
      <c r="X203" s="35" t="str">
        <f t="shared" si="154"/>
        <v>Version Imprimée</v>
      </c>
      <c r="Y203" s="35" t="str">
        <f t="shared" si="155"/>
        <v>St-Herblain</v>
      </c>
      <c r="Z203" s="35" t="str">
        <f t="shared" si="156"/>
        <v>Editions ENI</v>
      </c>
      <c r="AA203" s="35">
        <f t="shared" si="157"/>
        <v>2009</v>
      </c>
      <c r="AB203" s="35" t="str">
        <f t="shared" si="158"/>
        <v>Bibliothèque Numérique ENI (Service en ligne)</v>
      </c>
      <c r="AC203" s="35" t="str">
        <f t="shared" si="159"/>
        <v>RESSOURCES INFORMATIQUES</v>
      </c>
      <c r="AD203" s="35" t="str">
        <f t="shared" si="160"/>
        <v>texte</v>
      </c>
      <c r="AE203" s="35" t="str">
        <f t="shared" si="161"/>
        <v>txt</v>
      </c>
      <c r="AF203" s="35" t="str">
        <f t="shared" si="162"/>
        <v>rdacontent/fre</v>
      </c>
      <c r="AG203" s="35" t="str">
        <f t="shared" si="163"/>
        <v>informatique</v>
      </c>
      <c r="AH203" s="35" t="str">
        <f t="shared" si="164"/>
        <v>c</v>
      </c>
      <c r="AI203" s="35" t="str">
        <f t="shared" si="165"/>
        <v>rdamedia/fre</v>
      </c>
      <c r="AJ203" s="35" t="str">
        <f t="shared" si="166"/>
        <v>ressource en ligne</v>
      </c>
      <c r="AK203" s="35" t="str">
        <f t="shared" si="167"/>
        <v>cr</v>
      </c>
      <c r="AL203" s="35" t="str">
        <f t="shared" si="168"/>
        <v>rdacarrier/fre</v>
      </c>
      <c r="AM203" s="35" t="str">
        <f t="shared" si="169"/>
        <v>m\\\\\o\\d\\\\\\\\</v>
      </c>
      <c r="AN203" s="35" t="str">
        <f t="shared" si="170"/>
        <v>cr\cn\\\\uuaua</v>
      </c>
      <c r="AO203" s="35" t="str">
        <f t="shared" si="171"/>
        <v>Accès restreint aux membres</v>
      </c>
      <c r="AP203" s="35" t="str">
        <f t="shared" si="172"/>
        <v>Source de la note de description : Version imprimée</v>
      </c>
      <c r="AQ203" s="35" t="str">
        <f t="shared" si="173"/>
        <v/>
      </c>
      <c r="AR203" s="35" t="str">
        <f t="shared" si="174"/>
        <v>%SITE_CLIENT%/?library_guid=C106DFE4-D8CC-4EBB-918D-6A7F01E4A195</v>
      </c>
      <c r="AS203" s="35" t="str">
        <f t="shared" si="175"/>
        <v>Accès au travers du portail ENI</v>
      </c>
      <c r="AT203" s="35" t="str">
        <f t="shared" si="176"/>
        <v xml:space="preserve"> Exchange </v>
      </c>
      <c r="AU203" s="35" t="str">
        <f t="shared" si="177"/>
        <v xml:space="preserve"> livre SBS </v>
      </c>
      <c r="AV203" s="35" t="str">
        <f t="shared" si="178"/>
        <v xml:space="preserve"> livre Small Businness Server </v>
      </c>
      <c r="AW203" s="35" t="str">
        <f t="shared" si="179"/>
        <v xml:space="preserve"> LNRI08SBS</v>
      </c>
      <c r="AX203" s="35" t="str">
        <f t="shared" si="180"/>
        <v xml:space="preserve"> réseau </v>
      </c>
      <c r="AY203" s="35" t="str">
        <f t="shared" si="181"/>
        <v xml:space="preserve"> sécurité </v>
      </c>
      <c r="AZ203" s="35" t="str">
        <f t="shared" si="182"/>
        <v xml:space="preserve"> windows small business serveur </v>
      </c>
      <c r="BA203" s="35" t="str">
        <f t="shared" si="183"/>
        <v xml:space="preserve">livre Microsoft </v>
      </c>
      <c r="BB203" s="35" t="str">
        <f t="shared" si="184"/>
        <v/>
      </c>
      <c r="BC203" s="35" t="str">
        <f t="shared" si="185"/>
        <v/>
      </c>
      <c r="BD203" s="35" t="str">
        <f t="shared" si="186"/>
        <v/>
      </c>
      <c r="BE203" s="35" t="str">
        <f t="shared" si="187"/>
        <v/>
      </c>
      <c r="BF203" s="35" t="str">
        <f t="shared" si="188"/>
        <v/>
      </c>
      <c r="BG203" s="35" t="str">
        <f t="shared" si="189"/>
        <v/>
      </c>
      <c r="BH203" s="35" t="str">
        <f t="shared" si="190"/>
        <v/>
      </c>
      <c r="BI203" s="35" t="str">
        <f t="shared" si="191"/>
        <v/>
      </c>
      <c r="BJ203" s="35" t="str">
        <f t="shared" si="192"/>
        <v/>
      </c>
      <c r="BK203" s="35" t="str">
        <f t="shared" si="193"/>
        <v/>
      </c>
      <c r="BL203" s="35" t="str">
        <f t="shared" si="194"/>
        <v/>
      </c>
      <c r="BM203" s="35" t="str">
        <f t="shared" si="195"/>
        <v/>
      </c>
      <c r="BN203" s="35" t="str">
        <f t="shared" si="196"/>
        <v/>
      </c>
      <c r="BO203" s="35" t="str">
        <f t="shared" si="197"/>
        <v/>
      </c>
      <c r="BP203" s="35" t="str">
        <f t="shared" si="198"/>
        <v/>
      </c>
      <c r="BQ203" s="35" t="str">
        <f t="shared" si="199"/>
        <v/>
      </c>
      <c r="BR203" s="35" t="str">
        <f t="shared" si="200"/>
        <v/>
      </c>
      <c r="BS203" s="35" t="str">
        <f t="shared" si="201"/>
        <v/>
      </c>
      <c r="BT203" s="35" t="str">
        <f t="shared" si="202"/>
        <v/>
      </c>
      <c r="BU203" s="40" t="str">
        <f t="shared" si="203"/>
        <v/>
      </c>
    </row>
    <row r="204" spans="1:73" ht="20.100000000000001" customHeight="1" x14ac:dyDescent="0.2">
      <c r="A204" s="52">
        <v>45231</v>
      </c>
      <c r="B204" s="35" t="s">
        <v>14666</v>
      </c>
      <c r="C204" s="35" t="s">
        <v>112</v>
      </c>
      <c r="D204" s="35">
        <v>20240120</v>
      </c>
      <c r="E204" s="35" t="s">
        <v>14667</v>
      </c>
      <c r="F204" s="35" t="str">
        <f t="shared" si="136"/>
        <v>SQL, Transact SQL - Conception et réalisation d'une base de données</v>
      </c>
      <c r="G204" s="35" t="str">
        <f t="shared" si="137"/>
        <v>Jérôme Gabillaud</v>
      </c>
      <c r="H204" s="35" t="str">
        <f t="shared" si="138"/>
        <v/>
      </c>
      <c r="I204" s="35" t="str">
        <f t="shared" si="139"/>
        <v>Gabillaud, Jérôme</v>
      </c>
      <c r="J204" s="35" t="str">
        <f t="shared" si="140"/>
        <v/>
      </c>
      <c r="K204" s="35" t="str">
        <f t="shared" si="141"/>
        <v/>
      </c>
      <c r="L204" s="35" t="str">
        <f t="shared" si="142"/>
        <v/>
      </c>
      <c r="M204" s="35" t="str">
        <f t="shared" si="143"/>
        <v/>
      </c>
      <c r="N204" s="5" t="str">
        <f t="shared" si="144"/>
        <v>Edition du 1 April 2008</v>
      </c>
      <c r="O204" s="5" t="str">
        <f t="shared" si="145"/>
        <v>400 pages</v>
      </c>
      <c r="P204" s="35" t="str">
        <f t="shared" si="146"/>
        <v>Editions ENI</v>
      </c>
      <c r="Q204" s="6" t="str">
        <f t="shared" si="147"/>
        <v>fre</v>
      </c>
      <c r="R204" s="35" t="str">
        <f t="shared" si="148"/>
        <v>fre</v>
      </c>
      <c r="S204" s="35" t="str">
        <f t="shared" si="149"/>
        <v>fre</v>
      </c>
      <c r="T204" s="35" t="str">
        <f t="shared" si="150"/>
        <v>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v>
      </c>
      <c r="U204" s="35">
        <f t="shared" si="151"/>
        <v>9782746044241</v>
      </c>
      <c r="V204" s="35" t="str">
        <f t="shared" si="152"/>
        <v>Version Numérique</v>
      </c>
      <c r="W204" s="35">
        <f t="shared" si="153"/>
        <v>9782746041981</v>
      </c>
      <c r="X204" s="35" t="str">
        <f t="shared" si="154"/>
        <v>Version Imprimée</v>
      </c>
      <c r="Y204" s="35" t="str">
        <f t="shared" si="155"/>
        <v>St-Herblain</v>
      </c>
      <c r="Z204" s="35" t="str">
        <f t="shared" si="156"/>
        <v>Editions ENI</v>
      </c>
      <c r="AA204" s="35">
        <f t="shared" si="157"/>
        <v>2008</v>
      </c>
      <c r="AB204" s="35" t="str">
        <f t="shared" si="158"/>
        <v>Bibliothèque Numérique ENI (Service en ligne)</v>
      </c>
      <c r="AC204" s="35" t="str">
        <f t="shared" si="159"/>
        <v>RESSOURCES INFORMATIQUES</v>
      </c>
      <c r="AD204" s="35" t="str">
        <f t="shared" si="160"/>
        <v>texte</v>
      </c>
      <c r="AE204" s="35" t="str">
        <f t="shared" si="161"/>
        <v>txt</v>
      </c>
      <c r="AF204" s="35" t="str">
        <f t="shared" si="162"/>
        <v>rdacontent/fre</v>
      </c>
      <c r="AG204" s="35" t="str">
        <f t="shared" si="163"/>
        <v>informatique</v>
      </c>
      <c r="AH204" s="35" t="str">
        <f t="shared" si="164"/>
        <v>c</v>
      </c>
      <c r="AI204" s="35" t="str">
        <f t="shared" si="165"/>
        <v>rdamedia/fre</v>
      </c>
      <c r="AJ204" s="35" t="str">
        <f t="shared" si="166"/>
        <v>ressource en ligne</v>
      </c>
      <c r="AK204" s="35" t="str">
        <f t="shared" si="167"/>
        <v>cr</v>
      </c>
      <c r="AL204" s="35" t="str">
        <f t="shared" si="168"/>
        <v>rdacarrier/fre</v>
      </c>
      <c r="AM204" s="35" t="str">
        <f t="shared" si="169"/>
        <v>m\\\\\o\\d\\\\\\\\</v>
      </c>
      <c r="AN204" s="35" t="str">
        <f t="shared" si="170"/>
        <v>cr\cn\\\\uuaua</v>
      </c>
      <c r="AO204" s="35" t="str">
        <f t="shared" si="171"/>
        <v>Accès restreint aux membres</v>
      </c>
      <c r="AP204" s="35" t="str">
        <f t="shared" si="172"/>
        <v>Source de la note de description : Version imprimée</v>
      </c>
      <c r="AQ204" s="35" t="str">
        <f t="shared" si="173"/>
        <v/>
      </c>
      <c r="AR204" s="35" t="str">
        <f t="shared" si="174"/>
        <v>%SITE_CLIENT%/?library_guid=4D7562FE-B055-4E99-82BD-88179D565F89</v>
      </c>
      <c r="AS204" s="35" t="str">
        <f t="shared" si="175"/>
        <v>Accès au travers du portail ENI</v>
      </c>
      <c r="AT204" s="35" t="str">
        <f t="shared" si="176"/>
        <v xml:space="preserve"> algèbre relationnelle </v>
      </c>
      <c r="AU204" s="35" t="str">
        <f t="shared" si="177"/>
        <v xml:space="preserve"> e</v>
      </c>
      <c r="AV204" s="35" t="str">
        <f t="shared" si="178"/>
        <v xml:space="preserve"> ebook </v>
      </c>
      <c r="AW204" s="35" t="str">
        <f t="shared" si="179"/>
        <v xml:space="preserve"> livre électronique </v>
      </c>
      <c r="AX204" s="35" t="str">
        <f t="shared" si="180"/>
        <v xml:space="preserve"> livre numérique </v>
      </c>
      <c r="AY204" s="35" t="str">
        <f t="shared" si="181"/>
        <v xml:space="preserve"> livre SQL Server </v>
      </c>
      <c r="AZ204" s="35" t="str">
        <f t="shared" si="182"/>
        <v xml:space="preserve"> livre Transact SQL </v>
      </c>
      <c r="BA204" s="35" t="str">
        <f t="shared" si="183"/>
        <v xml:space="preserve"> livres électroniques </v>
      </c>
      <c r="BB204" s="35" t="str">
        <f t="shared" si="184"/>
        <v xml:space="preserve"> livres numériques </v>
      </c>
      <c r="BC204" s="35" t="str">
        <f t="shared" si="185"/>
        <v xml:space="preserve"> LNRI08SQL</v>
      </c>
      <c r="BD204" s="35" t="str">
        <f t="shared" si="186"/>
        <v xml:space="preserve"> Microsoft </v>
      </c>
      <c r="BE204" s="35" t="str">
        <f t="shared" si="187"/>
        <v xml:space="preserve"> SGBD </v>
      </c>
      <c r="BF204" s="35" t="str">
        <f t="shared" si="188"/>
        <v xml:space="preserve"> SGBDR </v>
      </c>
      <c r="BG204" s="35" t="str">
        <f t="shared" si="189"/>
        <v xml:space="preserve"> sql serveur </v>
      </c>
      <c r="BH204" s="35" t="str">
        <f t="shared" si="190"/>
        <v xml:space="preserve"> sqlserver </v>
      </c>
      <c r="BI204" s="35" t="str">
        <f t="shared" si="191"/>
        <v xml:space="preserve"> XML </v>
      </c>
      <c r="BJ204" s="35" t="str">
        <f t="shared" si="192"/>
        <v xml:space="preserve">book </v>
      </c>
      <c r="BK204" s="35" t="str">
        <f t="shared" si="193"/>
        <v xml:space="preserve">livre SQL </v>
      </c>
      <c r="BL204" s="35" t="str">
        <f t="shared" si="194"/>
        <v/>
      </c>
      <c r="BM204" s="35" t="str">
        <f t="shared" si="195"/>
        <v/>
      </c>
      <c r="BN204" s="35" t="str">
        <f t="shared" si="196"/>
        <v/>
      </c>
      <c r="BO204" s="35" t="str">
        <f t="shared" si="197"/>
        <v/>
      </c>
      <c r="BP204" s="35" t="str">
        <f t="shared" si="198"/>
        <v/>
      </c>
      <c r="BQ204" s="35" t="str">
        <f t="shared" si="199"/>
        <v/>
      </c>
      <c r="BR204" s="35" t="str">
        <f t="shared" si="200"/>
        <v/>
      </c>
      <c r="BS204" s="35" t="str">
        <f t="shared" si="201"/>
        <v/>
      </c>
      <c r="BT204" s="35" t="str">
        <f t="shared" si="202"/>
        <v/>
      </c>
      <c r="BU204" s="40" t="str">
        <f t="shared" si="203"/>
        <v/>
      </c>
    </row>
    <row r="205" spans="1:73" ht="20.100000000000001" customHeight="1" x14ac:dyDescent="0.2">
      <c r="A205" s="52">
        <v>45231</v>
      </c>
      <c r="B205" s="35" t="s">
        <v>14668</v>
      </c>
      <c r="C205" s="35" t="s">
        <v>112</v>
      </c>
      <c r="D205" s="35">
        <v>20240120</v>
      </c>
      <c r="E205" s="35" t="s">
        <v>14669</v>
      </c>
      <c r="F205" s="35" t="str">
        <f t="shared" si="136"/>
        <v>Administration d'une base de données avec SQL Server Management Studio</v>
      </c>
      <c r="G205" s="35" t="str">
        <f t="shared" si="137"/>
        <v>Jérôme Gabillaud</v>
      </c>
      <c r="H205" s="35" t="str">
        <f t="shared" si="138"/>
        <v/>
      </c>
      <c r="I205" s="35" t="str">
        <f t="shared" si="139"/>
        <v>Gabillaud, Jérôme</v>
      </c>
      <c r="J205" s="35" t="str">
        <f t="shared" si="140"/>
        <v/>
      </c>
      <c r="K205" s="35" t="str">
        <f t="shared" si="141"/>
        <v/>
      </c>
      <c r="L205" s="35" t="str">
        <f t="shared" si="142"/>
        <v/>
      </c>
      <c r="M205" s="35" t="str">
        <f t="shared" si="143"/>
        <v/>
      </c>
      <c r="N205" s="5" t="str">
        <f t="shared" si="144"/>
        <v>Edition du 1 February 2009</v>
      </c>
      <c r="O205" s="5" t="str">
        <f t="shared" si="145"/>
        <v>521 pages</v>
      </c>
      <c r="P205" s="35" t="str">
        <f t="shared" si="146"/>
        <v>Editions ENI</v>
      </c>
      <c r="Q205" s="6" t="str">
        <f t="shared" si="147"/>
        <v>fre</v>
      </c>
      <c r="R205" s="35" t="str">
        <f t="shared" si="148"/>
        <v>fre</v>
      </c>
      <c r="S205" s="35" t="str">
        <f t="shared" si="149"/>
        <v>fre</v>
      </c>
      <c r="T205" s="35" t="str">
        <f t="shared" si="150"/>
        <v>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v>
      </c>
      <c r="U205" s="35">
        <f t="shared" si="151"/>
        <v>9782746049383</v>
      </c>
      <c r="V205" s="35" t="str">
        <f t="shared" si="152"/>
        <v>Version Numérique</v>
      </c>
      <c r="W205" s="35">
        <f t="shared" si="153"/>
        <v>9782746047044</v>
      </c>
      <c r="X205" s="35" t="str">
        <f t="shared" si="154"/>
        <v>Version Imprimée</v>
      </c>
      <c r="Y205" s="35" t="str">
        <f t="shared" si="155"/>
        <v>St-Herblain</v>
      </c>
      <c r="Z205" s="35" t="str">
        <f t="shared" si="156"/>
        <v>Editions ENI</v>
      </c>
      <c r="AA205" s="35">
        <f t="shared" si="157"/>
        <v>2009</v>
      </c>
      <c r="AB205" s="35" t="str">
        <f t="shared" si="158"/>
        <v>Bibliothèque Numérique ENI (Service en ligne)</v>
      </c>
      <c r="AC205" s="35" t="str">
        <f t="shared" si="159"/>
        <v>RESSOURCES INFORMATIQUES</v>
      </c>
      <c r="AD205" s="35" t="str">
        <f t="shared" si="160"/>
        <v>texte</v>
      </c>
      <c r="AE205" s="35" t="str">
        <f t="shared" si="161"/>
        <v>txt</v>
      </c>
      <c r="AF205" s="35" t="str">
        <f t="shared" si="162"/>
        <v>rdacontent/fre</v>
      </c>
      <c r="AG205" s="35" t="str">
        <f t="shared" si="163"/>
        <v>informatique</v>
      </c>
      <c r="AH205" s="35" t="str">
        <f t="shared" si="164"/>
        <v>c</v>
      </c>
      <c r="AI205" s="35" t="str">
        <f t="shared" si="165"/>
        <v>rdamedia/fre</v>
      </c>
      <c r="AJ205" s="35" t="str">
        <f t="shared" si="166"/>
        <v>ressource en ligne</v>
      </c>
      <c r="AK205" s="35" t="str">
        <f t="shared" si="167"/>
        <v>cr</v>
      </c>
      <c r="AL205" s="35" t="str">
        <f t="shared" si="168"/>
        <v>rdacarrier/fre</v>
      </c>
      <c r="AM205" s="35" t="str">
        <f t="shared" si="169"/>
        <v>m\\\\\o\\d\\\\\\\\</v>
      </c>
      <c r="AN205" s="35" t="str">
        <f t="shared" si="170"/>
        <v>cr\cn\\\\uuaua</v>
      </c>
      <c r="AO205" s="35" t="str">
        <f t="shared" si="171"/>
        <v>Accès restreint aux membres</v>
      </c>
      <c r="AP205" s="35" t="str">
        <f t="shared" si="172"/>
        <v>Source de la note de description : Version imprimée</v>
      </c>
      <c r="AQ205" s="35" t="str">
        <f t="shared" si="173"/>
        <v/>
      </c>
      <c r="AR205" s="35" t="str">
        <f t="shared" si="174"/>
        <v>%SITE_CLIENT%/?library_guid=6B9601F8-C9C4-4400-B7E6-D146457C5C3A</v>
      </c>
      <c r="AS205" s="35" t="str">
        <f t="shared" si="175"/>
        <v>Accès au travers du portail ENI</v>
      </c>
      <c r="AT205" s="35" t="str">
        <f t="shared" si="176"/>
        <v xml:space="preserve"> algèbre relationnelle </v>
      </c>
      <c r="AU205" s="35" t="str">
        <f t="shared" si="177"/>
        <v xml:space="preserve"> livre Microsoft </v>
      </c>
      <c r="AV205" s="35" t="str">
        <f t="shared" si="178"/>
        <v xml:space="preserve"> livre sql server </v>
      </c>
      <c r="AW205" s="35" t="str">
        <f t="shared" si="179"/>
        <v xml:space="preserve"> LNRI08SQLA</v>
      </c>
      <c r="AX205" s="35" t="str">
        <f t="shared" si="180"/>
        <v xml:space="preserve"> MS SQL </v>
      </c>
      <c r="AY205" s="35" t="str">
        <f t="shared" si="181"/>
        <v xml:space="preserve"> SGBD </v>
      </c>
      <c r="AZ205" s="35" t="str">
        <f t="shared" si="182"/>
        <v xml:space="preserve"> SGBDR </v>
      </c>
      <c r="BA205" s="35" t="str">
        <f t="shared" si="183"/>
        <v xml:space="preserve"> SQL </v>
      </c>
      <c r="BB205" s="35" t="str">
        <f t="shared" si="184"/>
        <v xml:space="preserve"> sql serveur </v>
      </c>
      <c r="BC205" s="35" t="str">
        <f t="shared" si="185"/>
        <v xml:space="preserve"> sqlserver </v>
      </c>
      <c r="BD205" s="35" t="str">
        <f t="shared" si="186"/>
        <v xml:space="preserve"> Transact SQL </v>
      </c>
      <c r="BE205" s="35" t="str">
        <f t="shared" si="187"/>
        <v xml:space="preserve">livre SQL </v>
      </c>
      <c r="BF205" s="35" t="str">
        <f t="shared" si="188"/>
        <v/>
      </c>
      <c r="BG205" s="35" t="str">
        <f t="shared" si="189"/>
        <v/>
      </c>
      <c r="BH205" s="35" t="str">
        <f t="shared" si="190"/>
        <v/>
      </c>
      <c r="BI205" s="35" t="str">
        <f t="shared" si="191"/>
        <v/>
      </c>
      <c r="BJ205" s="35" t="str">
        <f t="shared" si="192"/>
        <v/>
      </c>
      <c r="BK205" s="35" t="str">
        <f t="shared" si="193"/>
        <v/>
      </c>
      <c r="BL205" s="35" t="str">
        <f t="shared" si="194"/>
        <v/>
      </c>
      <c r="BM205" s="35" t="str">
        <f t="shared" si="195"/>
        <v/>
      </c>
      <c r="BN205" s="35" t="str">
        <f t="shared" si="196"/>
        <v/>
      </c>
      <c r="BO205" s="35" t="str">
        <f t="shared" si="197"/>
        <v/>
      </c>
      <c r="BP205" s="35" t="str">
        <f t="shared" si="198"/>
        <v/>
      </c>
      <c r="BQ205" s="35" t="str">
        <f t="shared" si="199"/>
        <v/>
      </c>
      <c r="BR205" s="35" t="str">
        <f t="shared" si="200"/>
        <v/>
      </c>
      <c r="BS205" s="35" t="str">
        <f t="shared" si="201"/>
        <v/>
      </c>
      <c r="BT205" s="35" t="str">
        <f t="shared" si="202"/>
        <v/>
      </c>
      <c r="BU205" s="40" t="str">
        <f t="shared" si="203"/>
        <v/>
      </c>
    </row>
    <row r="206" spans="1:73" ht="20.100000000000001" customHeight="1" x14ac:dyDescent="0.2">
      <c r="A206" s="52">
        <v>45231</v>
      </c>
      <c r="B206" s="35" t="s">
        <v>14670</v>
      </c>
      <c r="C206" s="35" t="s">
        <v>112</v>
      </c>
      <c r="D206" s="35">
        <v>20240120</v>
      </c>
      <c r="E206" s="35" t="s">
        <v>14671</v>
      </c>
      <c r="F206" s="35" t="str">
        <f t="shared" si="136"/>
        <v>De la conception au dessin et à la présentation détaillée</v>
      </c>
      <c r="G206" s="35" t="str">
        <f t="shared" si="137"/>
        <v>Olivier LE FRAPPER</v>
      </c>
      <c r="H206" s="35" t="str">
        <f t="shared" si="138"/>
        <v/>
      </c>
      <c r="I206" s="35" t="str">
        <f t="shared" si="139"/>
        <v>LE FRAPPER, Olivier</v>
      </c>
      <c r="J206" s="35" t="str">
        <f t="shared" si="140"/>
        <v/>
      </c>
      <c r="K206" s="35" t="str">
        <f t="shared" si="141"/>
        <v/>
      </c>
      <c r="L206" s="35" t="str">
        <f t="shared" si="142"/>
        <v/>
      </c>
      <c r="M206" s="35" t="str">
        <f t="shared" si="143"/>
        <v/>
      </c>
      <c r="N206" s="5" t="str">
        <f t="shared" si="144"/>
        <v>Edition du 1 October 2008</v>
      </c>
      <c r="O206" s="5" t="str">
        <f t="shared" si="145"/>
        <v>564 pages</v>
      </c>
      <c r="P206" s="35" t="str">
        <f t="shared" si="146"/>
        <v>Editions ENI</v>
      </c>
      <c r="Q206" s="6" t="str">
        <f t="shared" si="147"/>
        <v>fre</v>
      </c>
      <c r="R206" s="35" t="str">
        <f t="shared" si="148"/>
        <v>fre</v>
      </c>
      <c r="S206" s="35" t="str">
        <f t="shared" si="149"/>
        <v>fre</v>
      </c>
      <c r="T206" s="35" t="str">
        <f t="shared" si="150"/>
        <v>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v>
      </c>
      <c r="U206" s="35">
        <f t="shared" si="151"/>
        <v>9782746046252</v>
      </c>
      <c r="V206" s="35" t="str">
        <f t="shared" si="152"/>
        <v>Version Numérique</v>
      </c>
      <c r="W206" s="35">
        <f t="shared" si="153"/>
        <v>9782746043893</v>
      </c>
      <c r="X206" s="35" t="str">
        <f t="shared" si="154"/>
        <v>Version Imprimée</v>
      </c>
      <c r="Y206" s="35" t="str">
        <f t="shared" si="155"/>
        <v>St-Herblain</v>
      </c>
      <c r="Z206" s="35" t="str">
        <f t="shared" si="156"/>
        <v>Editions ENI</v>
      </c>
      <c r="AA206" s="35">
        <f t="shared" si="157"/>
        <v>2008</v>
      </c>
      <c r="AB206" s="35" t="str">
        <f t="shared" si="158"/>
        <v>Bibliothèque Numérique ENI (Service en ligne)</v>
      </c>
      <c r="AC206" s="35" t="str">
        <f t="shared" si="159"/>
        <v>RESSOURCES INFORMATIQUES</v>
      </c>
      <c r="AD206" s="35" t="str">
        <f t="shared" si="160"/>
        <v>texte</v>
      </c>
      <c r="AE206" s="35" t="str">
        <f t="shared" si="161"/>
        <v>txt</v>
      </c>
      <c r="AF206" s="35" t="str">
        <f t="shared" si="162"/>
        <v>rdacontent/fre</v>
      </c>
      <c r="AG206" s="35" t="str">
        <f t="shared" si="163"/>
        <v>informatique</v>
      </c>
      <c r="AH206" s="35" t="str">
        <f t="shared" si="164"/>
        <v>c</v>
      </c>
      <c r="AI206" s="35" t="str">
        <f t="shared" si="165"/>
        <v>rdamedia/fre</v>
      </c>
      <c r="AJ206" s="35" t="str">
        <f t="shared" si="166"/>
        <v>ressource en ligne</v>
      </c>
      <c r="AK206" s="35" t="str">
        <f t="shared" si="167"/>
        <v>cr</v>
      </c>
      <c r="AL206" s="35" t="str">
        <f t="shared" si="168"/>
        <v>rdacarrier/fre</v>
      </c>
      <c r="AM206" s="35" t="str">
        <f t="shared" si="169"/>
        <v>m\\\\\o\\d\\\\\\\\</v>
      </c>
      <c r="AN206" s="35" t="str">
        <f t="shared" si="170"/>
        <v>cr\cn\\\\uuaua</v>
      </c>
      <c r="AO206" s="35" t="str">
        <f t="shared" si="171"/>
        <v>Accès restreint aux membres</v>
      </c>
      <c r="AP206" s="35" t="str">
        <f t="shared" si="172"/>
        <v>Source de la note de description : Version imprimée</v>
      </c>
      <c r="AQ206" s="35" t="str">
        <f t="shared" si="173"/>
        <v/>
      </c>
      <c r="AR206" s="35" t="str">
        <f t="shared" si="174"/>
        <v>%SITE_CLIENT%/?library_guid=D6470344-AABE-4B81-BA88-84DEBB24A52A</v>
      </c>
      <c r="AS206" s="35" t="str">
        <f t="shared" si="175"/>
        <v>Accès au travers du portail ENI</v>
      </c>
      <c r="AT206" s="35" t="str">
        <f t="shared" si="176"/>
        <v xml:space="preserve"> 2D </v>
      </c>
      <c r="AU206" s="35" t="str">
        <f t="shared" si="177"/>
        <v xml:space="preserve"> 3D </v>
      </c>
      <c r="AV206" s="35" t="str">
        <f t="shared" si="178"/>
        <v xml:space="preserve"> autocad 2d </v>
      </c>
      <c r="AW206" s="35" t="str">
        <f t="shared" si="179"/>
        <v xml:space="preserve"> dwf </v>
      </c>
      <c r="AX206" s="35" t="str">
        <f t="shared" si="180"/>
        <v xml:space="preserve"> livre autodesk </v>
      </c>
      <c r="AY206" s="35" t="str">
        <f t="shared" si="181"/>
        <v xml:space="preserve"> livre CAO </v>
      </c>
      <c r="AZ206" s="35" t="str">
        <f t="shared" si="182"/>
        <v xml:space="preserve"> livre DAO </v>
      </c>
      <c r="BA206" s="35" t="str">
        <f t="shared" si="183"/>
        <v xml:space="preserve"> LNRI09AUT</v>
      </c>
      <c r="BB206" s="35" t="str">
        <f t="shared" si="184"/>
        <v xml:space="preserve">livre autocad </v>
      </c>
      <c r="BC206" s="35" t="str">
        <f t="shared" si="185"/>
        <v/>
      </c>
      <c r="BD206" s="35" t="str">
        <f t="shared" si="186"/>
        <v/>
      </c>
      <c r="BE206" s="35" t="str">
        <f t="shared" si="187"/>
        <v/>
      </c>
      <c r="BF206" s="35" t="str">
        <f t="shared" si="188"/>
        <v/>
      </c>
      <c r="BG206" s="35" t="str">
        <f t="shared" si="189"/>
        <v/>
      </c>
      <c r="BH206" s="35" t="str">
        <f t="shared" si="190"/>
        <v/>
      </c>
      <c r="BI206" s="35" t="str">
        <f t="shared" si="191"/>
        <v/>
      </c>
      <c r="BJ206" s="35" t="str">
        <f t="shared" si="192"/>
        <v/>
      </c>
      <c r="BK206" s="35" t="str">
        <f t="shared" si="193"/>
        <v/>
      </c>
      <c r="BL206" s="35" t="str">
        <f t="shared" si="194"/>
        <v/>
      </c>
      <c r="BM206" s="35" t="str">
        <f t="shared" si="195"/>
        <v/>
      </c>
      <c r="BN206" s="35" t="str">
        <f t="shared" si="196"/>
        <v/>
      </c>
      <c r="BO206" s="35" t="str">
        <f t="shared" si="197"/>
        <v/>
      </c>
      <c r="BP206" s="35" t="str">
        <f t="shared" si="198"/>
        <v/>
      </c>
      <c r="BQ206" s="35" t="str">
        <f t="shared" si="199"/>
        <v/>
      </c>
      <c r="BR206" s="35" t="str">
        <f t="shared" si="200"/>
        <v/>
      </c>
      <c r="BS206" s="35" t="str">
        <f t="shared" si="201"/>
        <v/>
      </c>
      <c r="BT206" s="35" t="str">
        <f t="shared" si="202"/>
        <v/>
      </c>
      <c r="BU206" s="40" t="str">
        <f t="shared" si="203"/>
        <v/>
      </c>
    </row>
    <row r="207" spans="1:73" ht="20.100000000000001" customHeight="1" x14ac:dyDescent="0.2">
      <c r="A207" s="52">
        <v>45231</v>
      </c>
      <c r="B207" s="35" t="s">
        <v>14672</v>
      </c>
      <c r="C207" s="35" t="s">
        <v>112</v>
      </c>
      <c r="D207" s="35">
        <v>20240120</v>
      </c>
      <c r="E207" s="35" t="s">
        <v>14673</v>
      </c>
      <c r="F207" s="35" t="str">
        <f t="shared" si="136"/>
        <v>De la conception au dessin et à la présentation détaillée</v>
      </c>
      <c r="G207" s="35" t="str">
        <f t="shared" si="137"/>
        <v>Olivier LE FRAPPER</v>
      </c>
      <c r="H207" s="35" t="str">
        <f t="shared" si="138"/>
        <v/>
      </c>
      <c r="I207" s="35" t="str">
        <f t="shared" si="139"/>
        <v>LE FRAPPER, Olivier</v>
      </c>
      <c r="J207" s="35" t="str">
        <f t="shared" si="140"/>
        <v/>
      </c>
      <c r="K207" s="35" t="str">
        <f t="shared" si="141"/>
        <v/>
      </c>
      <c r="L207" s="35" t="str">
        <f t="shared" si="142"/>
        <v/>
      </c>
      <c r="M207" s="35" t="str">
        <f t="shared" si="143"/>
        <v/>
      </c>
      <c r="N207" s="5" t="str">
        <f t="shared" si="144"/>
        <v>Edition du 1 November 2008</v>
      </c>
      <c r="O207" s="5" t="str">
        <f t="shared" si="145"/>
        <v>482 pages</v>
      </c>
      <c r="P207" s="35" t="str">
        <f t="shared" si="146"/>
        <v>Editions ENI</v>
      </c>
      <c r="Q207" s="6" t="str">
        <f t="shared" si="147"/>
        <v>fre</v>
      </c>
      <c r="R207" s="35" t="str">
        <f t="shared" si="148"/>
        <v>fre</v>
      </c>
      <c r="S207" s="35" t="str">
        <f t="shared" si="149"/>
        <v>fre</v>
      </c>
      <c r="T207" s="35" t="str">
        <f t="shared" si="150"/>
        <v>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v>
      </c>
      <c r="U207" s="35">
        <f t="shared" si="151"/>
        <v>9782746046276</v>
      </c>
      <c r="V207" s="35" t="str">
        <f t="shared" si="152"/>
        <v>Version Numérique</v>
      </c>
      <c r="W207" s="35">
        <f t="shared" si="153"/>
        <v>9782746046085</v>
      </c>
      <c r="X207" s="35" t="str">
        <f t="shared" si="154"/>
        <v>Version Imprimée</v>
      </c>
      <c r="Y207" s="35" t="str">
        <f t="shared" si="155"/>
        <v>St-Herblain</v>
      </c>
      <c r="Z207" s="35" t="str">
        <f t="shared" si="156"/>
        <v>Editions ENI</v>
      </c>
      <c r="AA207" s="35">
        <f t="shared" si="157"/>
        <v>2008</v>
      </c>
      <c r="AB207" s="35" t="str">
        <f t="shared" si="158"/>
        <v>Bibliothèque Numérique ENI (Service en ligne)</v>
      </c>
      <c r="AC207" s="35" t="str">
        <f t="shared" si="159"/>
        <v>RESSOURCES INFORMATIQUES</v>
      </c>
      <c r="AD207" s="35" t="str">
        <f t="shared" si="160"/>
        <v>texte</v>
      </c>
      <c r="AE207" s="35" t="str">
        <f t="shared" si="161"/>
        <v>txt</v>
      </c>
      <c r="AF207" s="35" t="str">
        <f t="shared" si="162"/>
        <v>rdacontent/fre</v>
      </c>
      <c r="AG207" s="35" t="str">
        <f t="shared" si="163"/>
        <v>informatique</v>
      </c>
      <c r="AH207" s="35" t="str">
        <f t="shared" si="164"/>
        <v>c</v>
      </c>
      <c r="AI207" s="35" t="str">
        <f t="shared" si="165"/>
        <v>rdamedia/fre</v>
      </c>
      <c r="AJ207" s="35" t="str">
        <f t="shared" si="166"/>
        <v>ressource en ligne</v>
      </c>
      <c r="AK207" s="35" t="str">
        <f t="shared" si="167"/>
        <v>cr</v>
      </c>
      <c r="AL207" s="35" t="str">
        <f t="shared" si="168"/>
        <v>rdacarrier/fre</v>
      </c>
      <c r="AM207" s="35" t="str">
        <f t="shared" si="169"/>
        <v>m\\\\\o\\d\\\\\\\\</v>
      </c>
      <c r="AN207" s="35" t="str">
        <f t="shared" si="170"/>
        <v>cr\cn\\\\uuaua</v>
      </c>
      <c r="AO207" s="35" t="str">
        <f t="shared" si="171"/>
        <v>Accès restreint aux membres</v>
      </c>
      <c r="AP207" s="35" t="str">
        <f t="shared" si="172"/>
        <v>Source de la note de description : Version imprimée</v>
      </c>
      <c r="AQ207" s="35" t="str">
        <f t="shared" si="173"/>
        <v/>
      </c>
      <c r="AR207" s="35" t="str">
        <f t="shared" si="174"/>
        <v>%SITE_CLIENT%/?library_guid=6ACF5905-B3E6-4EAD-84ED-6EC9C88CB555</v>
      </c>
      <c r="AS207" s="35" t="str">
        <f t="shared" si="175"/>
        <v>Accès au travers du portail ENI</v>
      </c>
      <c r="AT207" s="35" t="str">
        <f t="shared" si="176"/>
        <v xml:space="preserve"> 2D </v>
      </c>
      <c r="AU207" s="35" t="str">
        <f t="shared" si="177"/>
        <v xml:space="preserve"> autocad 2d </v>
      </c>
      <c r="AV207" s="35" t="str">
        <f t="shared" si="178"/>
        <v xml:space="preserve"> DAO </v>
      </c>
      <c r="AW207" s="35" t="str">
        <f t="shared" si="179"/>
        <v xml:space="preserve"> Dessin </v>
      </c>
      <c r="AX207" s="35" t="str">
        <f t="shared" si="180"/>
        <v xml:space="preserve"> livre autodesk </v>
      </c>
      <c r="AY207" s="35" t="str">
        <f t="shared" si="181"/>
        <v xml:space="preserve"> livre CAO </v>
      </c>
      <c r="AZ207" s="35" t="str">
        <f t="shared" si="182"/>
        <v xml:space="preserve"> LNRI09AUTLT</v>
      </c>
      <c r="BA207" s="35" t="str">
        <f t="shared" si="183"/>
        <v xml:space="preserve">livre autocad </v>
      </c>
      <c r="BB207" s="35" t="str">
        <f t="shared" si="184"/>
        <v/>
      </c>
      <c r="BC207" s="35" t="str">
        <f t="shared" si="185"/>
        <v/>
      </c>
      <c r="BD207" s="35" t="str">
        <f t="shared" si="186"/>
        <v/>
      </c>
      <c r="BE207" s="35" t="str">
        <f t="shared" si="187"/>
        <v/>
      </c>
      <c r="BF207" s="35" t="str">
        <f t="shared" si="188"/>
        <v/>
      </c>
      <c r="BG207" s="35" t="str">
        <f t="shared" si="189"/>
        <v/>
      </c>
      <c r="BH207" s="35" t="str">
        <f t="shared" si="190"/>
        <v/>
      </c>
      <c r="BI207" s="35" t="str">
        <f t="shared" si="191"/>
        <v/>
      </c>
      <c r="BJ207" s="35" t="str">
        <f t="shared" si="192"/>
        <v/>
      </c>
      <c r="BK207" s="35" t="str">
        <f t="shared" si="193"/>
        <v/>
      </c>
      <c r="BL207" s="35" t="str">
        <f t="shared" si="194"/>
        <v/>
      </c>
      <c r="BM207" s="35" t="str">
        <f t="shared" si="195"/>
        <v/>
      </c>
      <c r="BN207" s="35" t="str">
        <f t="shared" si="196"/>
        <v/>
      </c>
      <c r="BO207" s="35" t="str">
        <f t="shared" si="197"/>
        <v/>
      </c>
      <c r="BP207" s="35" t="str">
        <f t="shared" si="198"/>
        <v/>
      </c>
      <c r="BQ207" s="35" t="str">
        <f t="shared" si="199"/>
        <v/>
      </c>
      <c r="BR207" s="35" t="str">
        <f t="shared" si="200"/>
        <v/>
      </c>
      <c r="BS207" s="35" t="str">
        <f t="shared" si="201"/>
        <v/>
      </c>
      <c r="BT207" s="35" t="str">
        <f t="shared" si="202"/>
        <v/>
      </c>
      <c r="BU207" s="40" t="str">
        <f t="shared" si="203"/>
        <v/>
      </c>
    </row>
    <row r="208" spans="1:73" ht="20.100000000000001" customHeight="1" x14ac:dyDescent="0.2">
      <c r="A208" s="52">
        <v>45231</v>
      </c>
      <c r="B208" s="35" t="s">
        <v>14674</v>
      </c>
      <c r="C208" s="35" t="s">
        <v>112</v>
      </c>
      <c r="D208" s="35">
        <v>20240120</v>
      </c>
      <c r="E208" s="35" t="s">
        <v>14675</v>
      </c>
      <c r="F208" s="35" t="str">
        <f t="shared" si="136"/>
        <v>Programmer sous Access</v>
      </c>
      <c r="G208" s="35" t="str">
        <f t="shared" si="137"/>
        <v>Michèle Amelot</v>
      </c>
      <c r="H208" s="35" t="str">
        <f t="shared" si="138"/>
        <v/>
      </c>
      <c r="I208" s="35" t="str">
        <f t="shared" si="139"/>
        <v>Amelot, Michèle</v>
      </c>
      <c r="J208" s="35" t="str">
        <f t="shared" si="140"/>
        <v/>
      </c>
      <c r="K208" s="35" t="str">
        <f t="shared" si="141"/>
        <v/>
      </c>
      <c r="L208" s="35" t="str">
        <f t="shared" si="142"/>
        <v/>
      </c>
      <c r="M208" s="35" t="str">
        <f t="shared" si="143"/>
        <v/>
      </c>
      <c r="N208" s="5" t="str">
        <f t="shared" si="144"/>
        <v>Edition du 1 June 2010</v>
      </c>
      <c r="O208" s="5" t="str">
        <f t="shared" si="145"/>
        <v>368 pages</v>
      </c>
      <c r="P208" s="35" t="str">
        <f t="shared" si="146"/>
        <v>Editions ENI</v>
      </c>
      <c r="Q208" s="6" t="str">
        <f t="shared" si="147"/>
        <v>fre</v>
      </c>
      <c r="R208" s="35" t="str">
        <f t="shared" si="148"/>
        <v>fre</v>
      </c>
      <c r="S208" s="35" t="str">
        <f t="shared" si="149"/>
        <v>fre</v>
      </c>
      <c r="T208" s="35" t="str">
        <f t="shared" si="150"/>
        <v>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v>
      </c>
      <c r="U208" s="35">
        <f t="shared" si="151"/>
        <v>9782746055957</v>
      </c>
      <c r="V208" s="35" t="str">
        <f t="shared" si="152"/>
        <v>Version Numérique</v>
      </c>
      <c r="W208" s="35">
        <f t="shared" si="153"/>
        <v>9782746055278</v>
      </c>
      <c r="X208" s="35" t="str">
        <f t="shared" si="154"/>
        <v>Version Imprimée</v>
      </c>
      <c r="Y208" s="35" t="str">
        <f t="shared" si="155"/>
        <v>St-Herblain</v>
      </c>
      <c r="Z208" s="35" t="str">
        <f t="shared" si="156"/>
        <v>Editions ENI</v>
      </c>
      <c r="AA208" s="35">
        <f t="shared" si="157"/>
        <v>2010</v>
      </c>
      <c r="AB208" s="35" t="str">
        <f t="shared" si="158"/>
        <v>Bibliothèque Numérique ENI (Service en ligne)</v>
      </c>
      <c r="AC208" s="35" t="str">
        <f t="shared" si="159"/>
        <v>RESSOURCES INFORMATIQUES</v>
      </c>
      <c r="AD208" s="35" t="str">
        <f t="shared" si="160"/>
        <v>texte</v>
      </c>
      <c r="AE208" s="35" t="str">
        <f t="shared" si="161"/>
        <v>txt</v>
      </c>
      <c r="AF208" s="35" t="str">
        <f t="shared" si="162"/>
        <v>rdacontent/fre</v>
      </c>
      <c r="AG208" s="35" t="str">
        <f t="shared" si="163"/>
        <v>informatique</v>
      </c>
      <c r="AH208" s="35" t="str">
        <f t="shared" si="164"/>
        <v>c</v>
      </c>
      <c r="AI208" s="35" t="str">
        <f t="shared" si="165"/>
        <v>rdamedia/fre</v>
      </c>
      <c r="AJ208" s="35" t="str">
        <f t="shared" si="166"/>
        <v>ressource en ligne</v>
      </c>
      <c r="AK208" s="35" t="str">
        <f t="shared" si="167"/>
        <v>cr</v>
      </c>
      <c r="AL208" s="35" t="str">
        <f t="shared" si="168"/>
        <v>rdacarrier/fre</v>
      </c>
      <c r="AM208" s="35" t="str">
        <f t="shared" si="169"/>
        <v>m\\\\\o\\d\\\\\\\\</v>
      </c>
      <c r="AN208" s="35" t="str">
        <f t="shared" si="170"/>
        <v>cr\cn\\\\uuaua</v>
      </c>
      <c r="AO208" s="35" t="str">
        <f t="shared" si="171"/>
        <v>Accès restreint aux membres</v>
      </c>
      <c r="AP208" s="35" t="str">
        <f t="shared" si="172"/>
        <v>Source de la note de description : Version imprimée</v>
      </c>
      <c r="AQ208" s="35" t="str">
        <f t="shared" si="173"/>
        <v/>
      </c>
      <c r="AR208" s="35" t="str">
        <f t="shared" si="174"/>
        <v>%SITE_CLIENT%/?library_guid=E31347EB-3113-425E-BD05-4638DCFFC0D7</v>
      </c>
      <c r="AS208" s="35" t="str">
        <f t="shared" si="175"/>
        <v>Accès au travers du portail ENI</v>
      </c>
      <c r="AT208" s="35" t="str">
        <f t="shared" si="176"/>
        <v xml:space="preserve"> acces </v>
      </c>
      <c r="AU208" s="35" t="str">
        <f t="shared" si="177"/>
        <v xml:space="preserve"> access vba </v>
      </c>
      <c r="AV208" s="35" t="str">
        <f t="shared" si="178"/>
        <v xml:space="preserve"> ado </v>
      </c>
      <c r="AW208" s="35" t="str">
        <f t="shared" si="179"/>
        <v xml:space="preserve"> api </v>
      </c>
      <c r="AX208" s="35" t="str">
        <f t="shared" si="180"/>
        <v xml:space="preserve"> dao </v>
      </c>
      <c r="AY208" s="35" t="str">
        <f t="shared" si="181"/>
        <v xml:space="preserve"> livre microsoft </v>
      </c>
      <c r="AZ208" s="35" t="str">
        <f t="shared" si="182"/>
        <v xml:space="preserve"> livre vba </v>
      </c>
      <c r="BA208" s="35" t="str">
        <f t="shared" si="183"/>
        <v xml:space="preserve"> LNRI10ACCV</v>
      </c>
      <c r="BB208" s="35" t="str">
        <f t="shared" si="184"/>
        <v xml:space="preserve"> Office 2010 </v>
      </c>
      <c r="BC208" s="35" t="str">
        <f t="shared" si="185"/>
        <v xml:space="preserve"> sql </v>
      </c>
      <c r="BD208" s="35" t="str">
        <f t="shared" si="186"/>
        <v xml:space="preserve">livre access </v>
      </c>
      <c r="BE208" s="35" t="str">
        <f t="shared" si="187"/>
        <v/>
      </c>
      <c r="BF208" s="35" t="str">
        <f t="shared" si="188"/>
        <v/>
      </c>
      <c r="BG208" s="35" t="str">
        <f t="shared" si="189"/>
        <v/>
      </c>
      <c r="BH208" s="35" t="str">
        <f t="shared" si="190"/>
        <v/>
      </c>
      <c r="BI208" s="35" t="str">
        <f t="shared" si="191"/>
        <v/>
      </c>
      <c r="BJ208" s="35" t="str">
        <f t="shared" si="192"/>
        <v/>
      </c>
      <c r="BK208" s="35" t="str">
        <f t="shared" si="193"/>
        <v/>
      </c>
      <c r="BL208" s="35" t="str">
        <f t="shared" si="194"/>
        <v/>
      </c>
      <c r="BM208" s="35" t="str">
        <f t="shared" si="195"/>
        <v/>
      </c>
      <c r="BN208" s="35" t="str">
        <f t="shared" si="196"/>
        <v/>
      </c>
      <c r="BO208" s="35" t="str">
        <f t="shared" si="197"/>
        <v/>
      </c>
      <c r="BP208" s="35" t="str">
        <f t="shared" si="198"/>
        <v/>
      </c>
      <c r="BQ208" s="35" t="str">
        <f t="shared" si="199"/>
        <v/>
      </c>
      <c r="BR208" s="35" t="str">
        <f t="shared" si="200"/>
        <v/>
      </c>
      <c r="BS208" s="35" t="str">
        <f t="shared" si="201"/>
        <v/>
      </c>
      <c r="BT208" s="35" t="str">
        <f t="shared" si="202"/>
        <v/>
      </c>
      <c r="BU208" s="40" t="str">
        <f t="shared" si="203"/>
        <v/>
      </c>
    </row>
    <row r="209" spans="1:73" ht="20.100000000000001" customHeight="1" x14ac:dyDescent="0.2">
      <c r="A209" s="52">
        <v>45231</v>
      </c>
      <c r="B209" s="35" t="s">
        <v>14676</v>
      </c>
      <c r="C209" s="35" t="s">
        <v>112</v>
      </c>
      <c r="D209" s="35">
        <v>20240120</v>
      </c>
      <c r="E209" s="35" t="s">
        <v>14677</v>
      </c>
      <c r="F209" s="35" t="str">
        <f t="shared" si="136"/>
        <v>Des fondamentaux à la présentation détaillée</v>
      </c>
      <c r="G209" s="35" t="str">
        <f t="shared" si="137"/>
        <v>Olivier LE FRAPPER</v>
      </c>
      <c r="H209" s="35" t="str">
        <f t="shared" si="138"/>
        <v/>
      </c>
      <c r="I209" s="35" t="str">
        <f t="shared" si="139"/>
        <v>LE FRAPPER, Olivier</v>
      </c>
      <c r="J209" s="35" t="str">
        <f t="shared" si="140"/>
        <v/>
      </c>
      <c r="K209" s="35" t="str">
        <f t="shared" si="141"/>
        <v/>
      </c>
      <c r="L209" s="35" t="str">
        <f t="shared" si="142"/>
        <v/>
      </c>
      <c r="M209" s="35" t="str">
        <f t="shared" si="143"/>
        <v/>
      </c>
      <c r="N209" s="5" t="str">
        <f t="shared" si="144"/>
        <v>Edition du 1 September 2009</v>
      </c>
      <c r="O209" s="5" t="str">
        <f t="shared" si="145"/>
        <v>636 pages</v>
      </c>
      <c r="P209" s="35" t="str">
        <f t="shared" si="146"/>
        <v>Editions ENI</v>
      </c>
      <c r="Q209" s="6" t="str">
        <f t="shared" si="147"/>
        <v>fre</v>
      </c>
      <c r="R209" s="35" t="str">
        <f t="shared" si="148"/>
        <v>fre</v>
      </c>
      <c r="S209" s="35" t="str">
        <f t="shared" si="149"/>
        <v>fre</v>
      </c>
      <c r="T209" s="35" t="str">
        <f t="shared" si="150"/>
        <v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v>
      </c>
      <c r="U209" s="35">
        <f t="shared" si="151"/>
        <v>9782746051744</v>
      </c>
      <c r="V209" s="35" t="str">
        <f t="shared" si="152"/>
        <v>Version Numérique</v>
      </c>
      <c r="W209" s="35">
        <f t="shared" si="153"/>
        <v>9782746050518</v>
      </c>
      <c r="X209" s="35" t="str">
        <f t="shared" si="154"/>
        <v>Version Imprimée</v>
      </c>
      <c r="Y209" s="35" t="str">
        <f t="shared" si="155"/>
        <v>St-Herblain</v>
      </c>
      <c r="Z209" s="35" t="str">
        <f t="shared" si="156"/>
        <v>Editions ENI</v>
      </c>
      <c r="AA209" s="35">
        <f t="shared" si="157"/>
        <v>2009</v>
      </c>
      <c r="AB209" s="35" t="str">
        <f t="shared" si="158"/>
        <v>Bibliothèque Numérique ENI (Service en ligne)</v>
      </c>
      <c r="AC209" s="35" t="str">
        <f t="shared" si="159"/>
        <v>RESSOURCES INFORMATIQUES</v>
      </c>
      <c r="AD209" s="35" t="str">
        <f t="shared" si="160"/>
        <v>texte</v>
      </c>
      <c r="AE209" s="35" t="str">
        <f t="shared" si="161"/>
        <v>txt</v>
      </c>
      <c r="AF209" s="35" t="str">
        <f t="shared" si="162"/>
        <v>rdacontent/fre</v>
      </c>
      <c r="AG209" s="35" t="str">
        <f t="shared" si="163"/>
        <v>informatique</v>
      </c>
      <c r="AH209" s="35" t="str">
        <f t="shared" si="164"/>
        <v>c</v>
      </c>
      <c r="AI209" s="35" t="str">
        <f t="shared" si="165"/>
        <v>rdamedia/fre</v>
      </c>
      <c r="AJ209" s="35" t="str">
        <f t="shared" si="166"/>
        <v>ressource en ligne</v>
      </c>
      <c r="AK209" s="35" t="str">
        <f t="shared" si="167"/>
        <v>cr</v>
      </c>
      <c r="AL209" s="35" t="str">
        <f t="shared" si="168"/>
        <v>rdacarrier/fre</v>
      </c>
      <c r="AM209" s="35" t="str">
        <f t="shared" si="169"/>
        <v>m\\\\\o\\d\\\\\\\\</v>
      </c>
      <c r="AN209" s="35" t="str">
        <f t="shared" si="170"/>
        <v>cr\cn\\\\uuaua</v>
      </c>
      <c r="AO209" s="35" t="str">
        <f t="shared" si="171"/>
        <v>Accès restreint aux membres</v>
      </c>
      <c r="AP209" s="35" t="str">
        <f t="shared" si="172"/>
        <v>Source de la note de description : Version imprimée</v>
      </c>
      <c r="AQ209" s="35" t="str">
        <f t="shared" si="173"/>
        <v/>
      </c>
      <c r="AR209" s="35" t="str">
        <f t="shared" si="174"/>
        <v>%SITE_CLIENT%/?library_guid=FAF12085-A76B-4582-B0E9-173314F2E018</v>
      </c>
      <c r="AS209" s="35" t="str">
        <f t="shared" si="175"/>
        <v>Accès au travers du portail ENI</v>
      </c>
      <c r="AT209" s="35" t="str">
        <f t="shared" si="176"/>
        <v xml:space="preserve"> 2D </v>
      </c>
      <c r="AU209" s="35" t="str">
        <f t="shared" si="177"/>
        <v xml:space="preserve"> 3D </v>
      </c>
      <c r="AV209" s="35" t="str">
        <f t="shared" si="178"/>
        <v xml:space="preserve"> autocad 2d </v>
      </c>
      <c r="AW209" s="35" t="str">
        <f t="shared" si="179"/>
        <v xml:space="preserve"> dwf </v>
      </c>
      <c r="AX209" s="35" t="str">
        <f t="shared" si="180"/>
        <v xml:space="preserve"> livre autodesk </v>
      </c>
      <c r="AY209" s="35" t="str">
        <f t="shared" si="181"/>
        <v xml:space="preserve"> livre CAO </v>
      </c>
      <c r="AZ209" s="35" t="str">
        <f t="shared" si="182"/>
        <v xml:space="preserve"> livre DAO </v>
      </c>
      <c r="BA209" s="35" t="str">
        <f t="shared" si="183"/>
        <v xml:space="preserve"> LNRI10AUT</v>
      </c>
      <c r="BB209" s="35" t="str">
        <f t="shared" si="184"/>
        <v xml:space="preserve">livre autocad </v>
      </c>
      <c r="BC209" s="35" t="str">
        <f t="shared" si="185"/>
        <v/>
      </c>
      <c r="BD209" s="35" t="str">
        <f t="shared" si="186"/>
        <v/>
      </c>
      <c r="BE209" s="35" t="str">
        <f t="shared" si="187"/>
        <v/>
      </c>
      <c r="BF209" s="35" t="str">
        <f t="shared" si="188"/>
        <v/>
      </c>
      <c r="BG209" s="35" t="str">
        <f t="shared" si="189"/>
        <v/>
      </c>
      <c r="BH209" s="35" t="str">
        <f t="shared" si="190"/>
        <v/>
      </c>
      <c r="BI209" s="35" t="str">
        <f t="shared" si="191"/>
        <v/>
      </c>
      <c r="BJ209" s="35" t="str">
        <f t="shared" si="192"/>
        <v/>
      </c>
      <c r="BK209" s="35" t="str">
        <f t="shared" si="193"/>
        <v/>
      </c>
      <c r="BL209" s="35" t="str">
        <f t="shared" si="194"/>
        <v/>
      </c>
      <c r="BM209" s="35" t="str">
        <f t="shared" si="195"/>
        <v/>
      </c>
      <c r="BN209" s="35" t="str">
        <f t="shared" si="196"/>
        <v/>
      </c>
      <c r="BO209" s="35" t="str">
        <f t="shared" si="197"/>
        <v/>
      </c>
      <c r="BP209" s="35" t="str">
        <f t="shared" si="198"/>
        <v/>
      </c>
      <c r="BQ209" s="35" t="str">
        <f t="shared" si="199"/>
        <v/>
      </c>
      <c r="BR209" s="35" t="str">
        <f t="shared" si="200"/>
        <v/>
      </c>
      <c r="BS209" s="35" t="str">
        <f t="shared" si="201"/>
        <v/>
      </c>
      <c r="BT209" s="35" t="str">
        <f t="shared" si="202"/>
        <v/>
      </c>
      <c r="BU209" s="40" t="str">
        <f t="shared" si="203"/>
        <v/>
      </c>
    </row>
    <row r="210" spans="1:73" ht="20.100000000000001" customHeight="1" x14ac:dyDescent="0.2">
      <c r="A210" s="52">
        <v>45231</v>
      </c>
      <c r="B210" s="35" t="s">
        <v>14678</v>
      </c>
      <c r="C210" s="35" t="s">
        <v>112</v>
      </c>
      <c r="D210" s="35">
        <v>20240120</v>
      </c>
      <c r="E210" s="35" t="s">
        <v>14679</v>
      </c>
      <c r="F210" s="35" t="str">
        <f t="shared" si="136"/>
        <v>Des fondamentaux à la présentation détaillée</v>
      </c>
      <c r="G210" s="35" t="str">
        <f t="shared" si="137"/>
        <v>Olivier LE FRAPPER</v>
      </c>
      <c r="H210" s="35" t="str">
        <f t="shared" si="138"/>
        <v/>
      </c>
      <c r="I210" s="35" t="str">
        <f t="shared" si="139"/>
        <v>LE FRAPPER, Olivier</v>
      </c>
      <c r="J210" s="35" t="str">
        <f t="shared" si="140"/>
        <v/>
      </c>
      <c r="K210" s="35" t="str">
        <f t="shared" si="141"/>
        <v/>
      </c>
      <c r="L210" s="35" t="str">
        <f t="shared" si="142"/>
        <v/>
      </c>
      <c r="M210" s="35" t="str">
        <f t="shared" si="143"/>
        <v/>
      </c>
      <c r="N210" s="5" t="str">
        <f t="shared" si="144"/>
        <v>Edition du 1 November 2009</v>
      </c>
      <c r="O210" s="5" t="str">
        <f t="shared" si="145"/>
        <v>541 pages</v>
      </c>
      <c r="P210" s="35" t="str">
        <f t="shared" si="146"/>
        <v>Editions ENI</v>
      </c>
      <c r="Q210" s="6" t="str">
        <f t="shared" si="147"/>
        <v>fre</v>
      </c>
      <c r="R210" s="35" t="str">
        <f t="shared" si="148"/>
        <v>fre</v>
      </c>
      <c r="S210" s="35" t="str">
        <f t="shared" si="149"/>
        <v>fre</v>
      </c>
      <c r="T210" s="35" t="str">
        <f t="shared" si="150"/>
        <v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v>
      </c>
      <c r="U210" s="35">
        <f t="shared" si="151"/>
        <v>9782746052734</v>
      </c>
      <c r="V210" s="35" t="str">
        <f t="shared" si="152"/>
        <v>Version Numérique</v>
      </c>
      <c r="W210" s="35">
        <f t="shared" si="153"/>
        <v>9782746051935</v>
      </c>
      <c r="X210" s="35" t="str">
        <f t="shared" si="154"/>
        <v>Version Imprimée</v>
      </c>
      <c r="Y210" s="35" t="str">
        <f t="shared" si="155"/>
        <v>St-Herblain</v>
      </c>
      <c r="Z210" s="35" t="str">
        <f t="shared" si="156"/>
        <v>Editions ENI</v>
      </c>
      <c r="AA210" s="35">
        <f t="shared" si="157"/>
        <v>2009</v>
      </c>
      <c r="AB210" s="35" t="str">
        <f t="shared" si="158"/>
        <v>Bibliothèque Numérique ENI (Service en ligne)</v>
      </c>
      <c r="AC210" s="35" t="str">
        <f t="shared" si="159"/>
        <v>RESSOURCES INFORMATIQUES</v>
      </c>
      <c r="AD210" s="35" t="str">
        <f t="shared" si="160"/>
        <v>texte</v>
      </c>
      <c r="AE210" s="35" t="str">
        <f t="shared" si="161"/>
        <v>txt</v>
      </c>
      <c r="AF210" s="35" t="str">
        <f t="shared" si="162"/>
        <v>rdacontent/fre</v>
      </c>
      <c r="AG210" s="35" t="str">
        <f t="shared" si="163"/>
        <v>informatique</v>
      </c>
      <c r="AH210" s="35" t="str">
        <f t="shared" si="164"/>
        <v>c</v>
      </c>
      <c r="AI210" s="35" t="str">
        <f t="shared" si="165"/>
        <v>rdamedia/fre</v>
      </c>
      <c r="AJ210" s="35" t="str">
        <f t="shared" si="166"/>
        <v>ressource en ligne</v>
      </c>
      <c r="AK210" s="35" t="str">
        <f t="shared" si="167"/>
        <v>cr</v>
      </c>
      <c r="AL210" s="35" t="str">
        <f t="shared" si="168"/>
        <v>rdacarrier/fre</v>
      </c>
      <c r="AM210" s="35" t="str">
        <f t="shared" si="169"/>
        <v>m\\\\\o\\d\\\\\\\\</v>
      </c>
      <c r="AN210" s="35" t="str">
        <f t="shared" si="170"/>
        <v>cr\cn\\\\uuaua</v>
      </c>
      <c r="AO210" s="35" t="str">
        <f t="shared" si="171"/>
        <v>Accès restreint aux membres</v>
      </c>
      <c r="AP210" s="35" t="str">
        <f t="shared" si="172"/>
        <v>Source de la note de description : Version imprimée</v>
      </c>
      <c r="AQ210" s="35" t="str">
        <f t="shared" si="173"/>
        <v/>
      </c>
      <c r="AR210" s="35" t="str">
        <f t="shared" si="174"/>
        <v>%SITE_CLIENT%/?library_guid=6A4765D7-3DD8-4424-9C6D-16BB17B6848C</v>
      </c>
      <c r="AS210" s="35" t="str">
        <f t="shared" si="175"/>
        <v>Accès au travers du portail ENI</v>
      </c>
      <c r="AT210" s="35" t="str">
        <f t="shared" si="176"/>
        <v xml:space="preserve"> 2D </v>
      </c>
      <c r="AU210" s="35" t="str">
        <f t="shared" si="177"/>
        <v xml:space="preserve"> AUTOCAD 2010 </v>
      </c>
      <c r="AV210" s="35" t="str">
        <f t="shared" si="178"/>
        <v xml:space="preserve"> autocad 2d </v>
      </c>
      <c r="AW210" s="35" t="str">
        <f t="shared" si="179"/>
        <v xml:space="preserve"> CAO </v>
      </c>
      <c r="AX210" s="35" t="str">
        <f t="shared" si="180"/>
        <v xml:space="preserve"> DAO </v>
      </c>
      <c r="AY210" s="35" t="str">
        <f t="shared" si="181"/>
        <v xml:space="preserve"> Dessin </v>
      </c>
      <c r="AZ210" s="35" t="str">
        <f t="shared" si="182"/>
        <v xml:space="preserve"> livre AutoCAD </v>
      </c>
      <c r="BA210" s="35" t="str">
        <f t="shared" si="183"/>
        <v xml:space="preserve"> livre AutoCAD LT </v>
      </c>
      <c r="BB210" s="35" t="str">
        <f t="shared" si="184"/>
        <v xml:space="preserve"> LNRI10AUTLT</v>
      </c>
      <c r="BC210" s="35" t="str">
        <f t="shared" si="185"/>
        <v xml:space="preserve"> LT 2010 </v>
      </c>
      <c r="BD210" s="35" t="str">
        <f t="shared" si="186"/>
        <v xml:space="preserve">livre AutoDesk </v>
      </c>
      <c r="BE210" s="35" t="str">
        <f t="shared" si="187"/>
        <v/>
      </c>
      <c r="BF210" s="35" t="str">
        <f t="shared" si="188"/>
        <v/>
      </c>
      <c r="BG210" s="35" t="str">
        <f t="shared" si="189"/>
        <v/>
      </c>
      <c r="BH210" s="35" t="str">
        <f t="shared" si="190"/>
        <v/>
      </c>
      <c r="BI210" s="35" t="str">
        <f t="shared" si="191"/>
        <v/>
      </c>
      <c r="BJ210" s="35" t="str">
        <f t="shared" si="192"/>
        <v/>
      </c>
      <c r="BK210" s="35" t="str">
        <f t="shared" si="193"/>
        <v/>
      </c>
      <c r="BL210" s="35" t="str">
        <f t="shared" si="194"/>
        <v/>
      </c>
      <c r="BM210" s="35" t="str">
        <f t="shared" si="195"/>
        <v/>
      </c>
      <c r="BN210" s="35" t="str">
        <f t="shared" si="196"/>
        <v/>
      </c>
      <c r="BO210" s="35" t="str">
        <f t="shared" si="197"/>
        <v/>
      </c>
      <c r="BP210" s="35" t="str">
        <f t="shared" si="198"/>
        <v/>
      </c>
      <c r="BQ210" s="35" t="str">
        <f t="shared" si="199"/>
        <v/>
      </c>
      <c r="BR210" s="35" t="str">
        <f t="shared" si="200"/>
        <v/>
      </c>
      <c r="BS210" s="35" t="str">
        <f t="shared" si="201"/>
        <v/>
      </c>
      <c r="BT210" s="35" t="str">
        <f t="shared" si="202"/>
        <v/>
      </c>
      <c r="BU210" s="40" t="str">
        <f t="shared" si="203"/>
        <v/>
      </c>
    </row>
    <row r="211" spans="1:73" ht="20.100000000000001" customHeight="1" x14ac:dyDescent="0.2">
      <c r="A211" s="52">
        <v>45231</v>
      </c>
      <c r="B211" s="35" t="s">
        <v>14680</v>
      </c>
      <c r="C211" s="35" t="s">
        <v>112</v>
      </c>
      <c r="D211" s="35">
        <v>20240120</v>
      </c>
      <c r="E211" s="35" t="s">
        <v>14681</v>
      </c>
      <c r="F211" s="35" t="str">
        <f t="shared" si="136"/>
        <v>Les fondamentaux du langage - Développer avec Visual Studio 2010</v>
      </c>
      <c r="G211" s="35" t="str">
        <f t="shared" si="137"/>
        <v>Thierry Groussard</v>
      </c>
      <c r="H211" s="35" t="str">
        <f t="shared" si="138"/>
        <v/>
      </c>
      <c r="I211" s="35" t="str">
        <f t="shared" si="139"/>
        <v>Groussard, Thierry</v>
      </c>
      <c r="J211" s="35" t="str">
        <f t="shared" si="140"/>
        <v/>
      </c>
      <c r="K211" s="35" t="str">
        <f t="shared" si="141"/>
        <v/>
      </c>
      <c r="L211" s="35" t="str">
        <f t="shared" si="142"/>
        <v/>
      </c>
      <c r="M211" s="35" t="str">
        <f t="shared" si="143"/>
        <v/>
      </c>
      <c r="N211" s="5" t="str">
        <f t="shared" si="144"/>
        <v>Edition du 1 November 2010</v>
      </c>
      <c r="O211" s="5" t="str">
        <f t="shared" si="145"/>
        <v>533 pages</v>
      </c>
      <c r="P211" s="35" t="str">
        <f t="shared" si="146"/>
        <v>Editions ENI</v>
      </c>
      <c r="Q211" s="6" t="str">
        <f t="shared" si="147"/>
        <v>fre</v>
      </c>
      <c r="R211" s="35" t="str">
        <f t="shared" si="148"/>
        <v>fre</v>
      </c>
      <c r="S211" s="35" t="str">
        <f t="shared" si="149"/>
        <v>fre</v>
      </c>
      <c r="T211" s="35" t="str">
        <f t="shared" si="150"/>
        <v>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v>
      </c>
      <c r="U211" s="35">
        <f t="shared" si="151"/>
        <v>9782746060197</v>
      </c>
      <c r="V211" s="35" t="str">
        <f t="shared" si="152"/>
        <v>Version Numérique</v>
      </c>
      <c r="W211" s="35">
        <f t="shared" si="153"/>
        <v>9782746058842</v>
      </c>
      <c r="X211" s="35" t="str">
        <f t="shared" si="154"/>
        <v>Version Imprimée</v>
      </c>
      <c r="Y211" s="35" t="str">
        <f t="shared" si="155"/>
        <v>St-Herblain</v>
      </c>
      <c r="Z211" s="35" t="str">
        <f t="shared" si="156"/>
        <v>Editions ENI</v>
      </c>
      <c r="AA211" s="35">
        <f t="shared" si="157"/>
        <v>2010</v>
      </c>
      <c r="AB211" s="35" t="str">
        <f t="shared" si="158"/>
        <v>Bibliothèque Numérique ENI (Service en ligne)</v>
      </c>
      <c r="AC211" s="35" t="str">
        <f t="shared" si="159"/>
        <v>RESSOURCES INFORMATIQUES</v>
      </c>
      <c r="AD211" s="35" t="str">
        <f t="shared" si="160"/>
        <v>texte</v>
      </c>
      <c r="AE211" s="35" t="str">
        <f t="shared" si="161"/>
        <v>txt</v>
      </c>
      <c r="AF211" s="35" t="str">
        <f t="shared" si="162"/>
        <v>rdacontent/fre</v>
      </c>
      <c r="AG211" s="35" t="str">
        <f t="shared" si="163"/>
        <v>informatique</v>
      </c>
      <c r="AH211" s="35" t="str">
        <f t="shared" si="164"/>
        <v>c</v>
      </c>
      <c r="AI211" s="35" t="str">
        <f t="shared" si="165"/>
        <v>rdamedia/fre</v>
      </c>
      <c r="AJ211" s="35" t="str">
        <f t="shared" si="166"/>
        <v>ressource en ligne</v>
      </c>
      <c r="AK211" s="35" t="str">
        <f t="shared" si="167"/>
        <v>cr</v>
      </c>
      <c r="AL211" s="35" t="str">
        <f t="shared" si="168"/>
        <v>rdacarrier/fre</v>
      </c>
      <c r="AM211" s="35" t="str">
        <f t="shared" si="169"/>
        <v>m\\\\\o\\d\\\\\\\\</v>
      </c>
      <c r="AN211" s="35" t="str">
        <f t="shared" si="170"/>
        <v>cr\cn\\\\uuaua</v>
      </c>
      <c r="AO211" s="35" t="str">
        <f t="shared" si="171"/>
        <v>Accès restreint aux membres</v>
      </c>
      <c r="AP211" s="35" t="str">
        <f t="shared" si="172"/>
        <v>Source de la note de description : Version imprimée</v>
      </c>
      <c r="AQ211" s="35" t="str">
        <f t="shared" si="173"/>
        <v/>
      </c>
      <c r="AR211" s="35" t="str">
        <f t="shared" si="174"/>
        <v>%SITE_CLIENT%/?library_guid=72EEF3BE-BA15-4358-8367-E70552E7EEB4</v>
      </c>
      <c r="AS211" s="35" t="str">
        <f t="shared" si="175"/>
        <v>Accès au travers du portail ENI</v>
      </c>
      <c r="AT211" s="35" t="str">
        <f t="shared" si="176"/>
        <v xml:space="preserve"> .net </v>
      </c>
      <c r="AU211" s="35" t="str">
        <f t="shared" si="177"/>
        <v xml:space="preserve"> ADO.net </v>
      </c>
      <c r="AV211" s="35" t="str">
        <f t="shared" si="178"/>
        <v xml:space="preserve"> c#4 </v>
      </c>
      <c r="AW211" s="35" t="str">
        <f t="shared" si="179"/>
        <v xml:space="preserve"> click once </v>
      </c>
      <c r="AX211" s="35" t="str">
        <f t="shared" si="180"/>
        <v xml:space="preserve"> dot net </v>
      </c>
      <c r="AY211" s="35" t="str">
        <f t="shared" si="181"/>
        <v xml:space="preserve"> framework </v>
      </c>
      <c r="AZ211" s="35" t="str">
        <f t="shared" si="182"/>
        <v xml:space="preserve"> linq </v>
      </c>
      <c r="BA211" s="35" t="str">
        <f t="shared" si="183"/>
        <v xml:space="preserve"> livre c sharp </v>
      </c>
      <c r="BB211" s="35" t="str">
        <f t="shared" si="184"/>
        <v xml:space="preserve"> livre linq </v>
      </c>
      <c r="BC211" s="35" t="str">
        <f t="shared" si="185"/>
        <v xml:space="preserve"> livre microsoft </v>
      </c>
      <c r="BD211" s="35" t="str">
        <f t="shared" si="186"/>
        <v xml:space="preserve"> livre visual studio </v>
      </c>
      <c r="BE211" s="35" t="str">
        <f t="shared" si="187"/>
        <v xml:space="preserve"> LNRI10CSHA</v>
      </c>
      <c r="BF211" s="35" t="str">
        <f t="shared" si="188"/>
        <v xml:space="preserve"> Microsoft </v>
      </c>
      <c r="BG211" s="35" t="str">
        <f t="shared" si="189"/>
        <v xml:space="preserve"> net </v>
      </c>
      <c r="BH211" s="35" t="str">
        <f t="shared" si="190"/>
        <v xml:space="preserve"> Programmation Objet </v>
      </c>
      <c r="BI211" s="35" t="str">
        <f t="shared" si="191"/>
        <v xml:space="preserve"> SQL </v>
      </c>
      <c r="BJ211" s="35" t="str">
        <f t="shared" si="192"/>
        <v xml:space="preserve"> VS </v>
      </c>
      <c r="BK211" s="35" t="str">
        <f t="shared" si="193"/>
        <v xml:space="preserve">livre C# </v>
      </c>
      <c r="BL211" s="35" t="str">
        <f t="shared" si="194"/>
        <v/>
      </c>
      <c r="BM211" s="35" t="str">
        <f t="shared" si="195"/>
        <v/>
      </c>
      <c r="BN211" s="35" t="str">
        <f t="shared" si="196"/>
        <v/>
      </c>
      <c r="BO211" s="35" t="str">
        <f t="shared" si="197"/>
        <v/>
      </c>
      <c r="BP211" s="35" t="str">
        <f t="shared" si="198"/>
        <v/>
      </c>
      <c r="BQ211" s="35" t="str">
        <f t="shared" si="199"/>
        <v/>
      </c>
      <c r="BR211" s="35" t="str">
        <f t="shared" si="200"/>
        <v/>
      </c>
      <c r="BS211" s="35" t="str">
        <f t="shared" si="201"/>
        <v/>
      </c>
      <c r="BT211" s="35" t="str">
        <f t="shared" si="202"/>
        <v/>
      </c>
      <c r="BU211" s="40" t="str">
        <f t="shared" si="203"/>
        <v/>
      </c>
    </row>
    <row r="212" spans="1:73" ht="20.100000000000001" customHeight="1" x14ac:dyDescent="0.2">
      <c r="A212" s="52">
        <v>45231</v>
      </c>
      <c r="B212" s="35" t="s">
        <v>14682</v>
      </c>
      <c r="C212" s="35" t="s">
        <v>112</v>
      </c>
      <c r="D212" s="35">
        <v>20240120</v>
      </c>
      <c r="E212" s="35" t="s">
        <v>14683</v>
      </c>
      <c r="F212" s="35" t="str">
        <f t="shared" si="136"/>
        <v>Programmer sous Excel : Macros et Langage VBA</v>
      </c>
      <c r="G212" s="35" t="str">
        <f t="shared" si="137"/>
        <v>Michèle Amelot</v>
      </c>
      <c r="H212" s="35" t="str">
        <f t="shared" si="138"/>
        <v/>
      </c>
      <c r="I212" s="35" t="str">
        <f t="shared" si="139"/>
        <v>Amelot, Michèle</v>
      </c>
      <c r="J212" s="35" t="str">
        <f t="shared" si="140"/>
        <v/>
      </c>
      <c r="K212" s="35" t="str">
        <f t="shared" si="141"/>
        <v/>
      </c>
      <c r="L212" s="35" t="str">
        <f t="shared" si="142"/>
        <v/>
      </c>
      <c r="M212" s="35" t="str">
        <f t="shared" si="143"/>
        <v/>
      </c>
      <c r="N212" s="5" t="str">
        <f t="shared" si="144"/>
        <v>Edition du 1 May 2010</v>
      </c>
      <c r="O212" s="5" t="str">
        <f t="shared" si="145"/>
        <v>414 pages</v>
      </c>
      <c r="P212" s="35" t="str">
        <f t="shared" si="146"/>
        <v>Editions ENI</v>
      </c>
      <c r="Q212" s="6" t="str">
        <f t="shared" si="147"/>
        <v>fre</v>
      </c>
      <c r="R212" s="35" t="str">
        <f t="shared" si="148"/>
        <v>fre</v>
      </c>
      <c r="S212" s="35" t="str">
        <f t="shared" si="149"/>
        <v>fre</v>
      </c>
      <c r="T212" s="35" t="str">
        <f t="shared" si="150"/>
        <v>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v>
      </c>
      <c r="U212" s="35">
        <f t="shared" si="151"/>
        <v>9782746055735</v>
      </c>
      <c r="V212" s="35" t="str">
        <f t="shared" si="152"/>
        <v>Version Numérique</v>
      </c>
      <c r="W212" s="35">
        <f t="shared" si="153"/>
        <v>9782746054615</v>
      </c>
      <c r="X212" s="35" t="str">
        <f t="shared" si="154"/>
        <v>Version Imprimée</v>
      </c>
      <c r="Y212" s="35" t="str">
        <f t="shared" si="155"/>
        <v>St-Herblain</v>
      </c>
      <c r="Z212" s="35" t="str">
        <f t="shared" si="156"/>
        <v>Editions ENI</v>
      </c>
      <c r="AA212" s="35">
        <f t="shared" si="157"/>
        <v>2010</v>
      </c>
      <c r="AB212" s="35" t="str">
        <f t="shared" si="158"/>
        <v>Bibliothèque Numérique ENI (Service en ligne)</v>
      </c>
      <c r="AC212" s="35" t="str">
        <f t="shared" si="159"/>
        <v>RESSOURCES INFORMATIQUES</v>
      </c>
      <c r="AD212" s="35" t="str">
        <f t="shared" si="160"/>
        <v>texte</v>
      </c>
      <c r="AE212" s="35" t="str">
        <f t="shared" si="161"/>
        <v>txt</v>
      </c>
      <c r="AF212" s="35" t="str">
        <f t="shared" si="162"/>
        <v>rdacontent/fre</v>
      </c>
      <c r="AG212" s="35" t="str">
        <f t="shared" si="163"/>
        <v>informatique</v>
      </c>
      <c r="AH212" s="35" t="str">
        <f t="shared" si="164"/>
        <v>c</v>
      </c>
      <c r="AI212" s="35" t="str">
        <f t="shared" si="165"/>
        <v>rdamedia/fre</v>
      </c>
      <c r="AJ212" s="35" t="str">
        <f t="shared" si="166"/>
        <v>ressource en ligne</v>
      </c>
      <c r="AK212" s="35" t="str">
        <f t="shared" si="167"/>
        <v>cr</v>
      </c>
      <c r="AL212" s="35" t="str">
        <f t="shared" si="168"/>
        <v>rdacarrier/fre</v>
      </c>
      <c r="AM212" s="35" t="str">
        <f t="shared" si="169"/>
        <v>m\\\\\o\\d\\\\\\\\</v>
      </c>
      <c r="AN212" s="35" t="str">
        <f t="shared" si="170"/>
        <v>cr\cn\\\\uuaua</v>
      </c>
      <c r="AO212" s="35" t="str">
        <f t="shared" si="171"/>
        <v>Accès restreint aux membres</v>
      </c>
      <c r="AP212" s="35" t="str">
        <f t="shared" si="172"/>
        <v>Source de la note de description : Version imprimée</v>
      </c>
      <c r="AQ212" s="35" t="str">
        <f t="shared" si="173"/>
        <v/>
      </c>
      <c r="AR212" s="35" t="str">
        <f t="shared" si="174"/>
        <v>%SITE_CLIENT%/?library_guid=7ED69E93-E78E-40CA-A1E2-E7F24321CE47</v>
      </c>
      <c r="AS212" s="35" t="str">
        <f t="shared" si="175"/>
        <v>Accès au travers du portail ENI</v>
      </c>
      <c r="AT212" s="35" t="str">
        <f t="shared" si="176"/>
        <v xml:space="preserve">  macro</v>
      </c>
      <c r="AU212" s="35" t="str">
        <f t="shared" si="177"/>
        <v xml:space="preserve"> api </v>
      </c>
      <c r="AV212" s="35" t="str">
        <f t="shared" si="178"/>
        <v xml:space="preserve"> excel 2010 </v>
      </c>
      <c r="AW212" s="35" t="str">
        <f t="shared" si="179"/>
        <v xml:space="preserve"> livre Microsoft </v>
      </c>
      <c r="AX212" s="35" t="str">
        <f t="shared" si="180"/>
        <v xml:space="preserve"> LNRI10EXCV</v>
      </c>
      <c r="AY212" s="35" t="str">
        <f t="shared" si="181"/>
        <v xml:space="preserve"> macro commande </v>
      </c>
      <c r="AZ212" s="35" t="str">
        <f t="shared" si="182"/>
        <v xml:space="preserve"> office </v>
      </c>
      <c r="BA212" s="35" t="str">
        <f t="shared" si="183"/>
        <v xml:space="preserve"> office 2010 </v>
      </c>
      <c r="BB212" s="35" t="str">
        <f t="shared" si="184"/>
        <v xml:space="preserve">commande </v>
      </c>
      <c r="BC212" s="35" t="str">
        <f t="shared" si="185"/>
        <v xml:space="preserve">livre Excel </v>
      </c>
      <c r="BD212" s="35" t="str">
        <f t="shared" si="186"/>
        <v/>
      </c>
      <c r="BE212" s="35" t="str">
        <f t="shared" si="187"/>
        <v/>
      </c>
      <c r="BF212" s="35" t="str">
        <f t="shared" si="188"/>
        <v/>
      </c>
      <c r="BG212" s="35" t="str">
        <f t="shared" si="189"/>
        <v/>
      </c>
      <c r="BH212" s="35" t="str">
        <f t="shared" si="190"/>
        <v/>
      </c>
      <c r="BI212" s="35" t="str">
        <f t="shared" si="191"/>
        <v/>
      </c>
      <c r="BJ212" s="35" t="str">
        <f t="shared" si="192"/>
        <v/>
      </c>
      <c r="BK212" s="35" t="str">
        <f t="shared" si="193"/>
        <v/>
      </c>
      <c r="BL212" s="35" t="str">
        <f t="shared" si="194"/>
        <v/>
      </c>
      <c r="BM212" s="35" t="str">
        <f t="shared" si="195"/>
        <v/>
      </c>
      <c r="BN212" s="35" t="str">
        <f t="shared" si="196"/>
        <v/>
      </c>
      <c r="BO212" s="35" t="str">
        <f t="shared" si="197"/>
        <v/>
      </c>
      <c r="BP212" s="35" t="str">
        <f t="shared" si="198"/>
        <v/>
      </c>
      <c r="BQ212" s="35" t="str">
        <f t="shared" si="199"/>
        <v/>
      </c>
      <c r="BR212" s="35" t="str">
        <f t="shared" si="200"/>
        <v/>
      </c>
      <c r="BS212" s="35" t="str">
        <f t="shared" si="201"/>
        <v/>
      </c>
      <c r="BT212" s="35" t="str">
        <f t="shared" si="202"/>
        <v/>
      </c>
      <c r="BU212" s="40" t="str">
        <f t="shared" si="203"/>
        <v/>
      </c>
    </row>
    <row r="213" spans="1:73" ht="20.100000000000001" customHeight="1" x14ac:dyDescent="0.2">
      <c r="A213" s="52">
        <v>45231</v>
      </c>
      <c r="B213" s="35" t="s">
        <v>14684</v>
      </c>
      <c r="C213" s="35" t="s">
        <v>112</v>
      </c>
      <c r="D213" s="35">
        <v>20240120</v>
      </c>
      <c r="E213" s="35" t="s">
        <v>14685</v>
      </c>
      <c r="F213" s="35" t="str">
        <f t="shared" si="136"/>
        <v>SQL, PL/SQL, SQL*Plus</v>
      </c>
      <c r="G213" s="35" t="str">
        <f t="shared" si="137"/>
        <v>Jérôme Gabillaud</v>
      </c>
      <c r="H213" s="35" t="str">
        <f t="shared" si="138"/>
        <v/>
      </c>
      <c r="I213" s="35" t="str">
        <f t="shared" si="139"/>
        <v>Gabillaud, Jérôme</v>
      </c>
      <c r="J213" s="35" t="str">
        <f t="shared" si="140"/>
        <v/>
      </c>
      <c r="K213" s="35" t="str">
        <f t="shared" si="141"/>
        <v/>
      </c>
      <c r="L213" s="35" t="str">
        <f t="shared" si="142"/>
        <v/>
      </c>
      <c r="M213" s="35" t="str">
        <f t="shared" si="143"/>
        <v/>
      </c>
      <c r="N213" s="5" t="str">
        <f t="shared" si="144"/>
        <v>Edition du 17 December 2004</v>
      </c>
      <c r="O213" s="5" t="str">
        <f t="shared" si="145"/>
        <v>492 pages</v>
      </c>
      <c r="P213" s="35" t="str">
        <f t="shared" si="146"/>
        <v>Editions ENI</v>
      </c>
      <c r="Q213" s="6" t="str">
        <f t="shared" si="147"/>
        <v>fre</v>
      </c>
      <c r="R213" s="35" t="str">
        <f t="shared" si="148"/>
        <v>fre</v>
      </c>
      <c r="S213" s="35" t="str">
        <f t="shared" si="149"/>
        <v>fre</v>
      </c>
      <c r="T213" s="35" t="str">
        <f t="shared" si="150"/>
        <v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v>
      </c>
      <c r="U213" s="35">
        <f t="shared" si="151"/>
        <v>9782746044180</v>
      </c>
      <c r="V213" s="35" t="str">
        <f t="shared" si="152"/>
        <v>Version Numérique</v>
      </c>
      <c r="W213" s="35">
        <f t="shared" si="153"/>
        <v>9782746026094</v>
      </c>
      <c r="X213" s="35" t="str">
        <f t="shared" si="154"/>
        <v>Version Imprimée</v>
      </c>
      <c r="Y213" s="35" t="str">
        <f t="shared" si="155"/>
        <v>St-Herblain</v>
      </c>
      <c r="Z213" s="35" t="str">
        <f t="shared" si="156"/>
        <v>Editions ENI</v>
      </c>
      <c r="AA213" s="35">
        <f t="shared" si="157"/>
        <v>2004</v>
      </c>
      <c r="AB213" s="35" t="str">
        <f t="shared" si="158"/>
        <v>Bibliothèque Numérique ENI (Service en ligne)</v>
      </c>
      <c r="AC213" s="35" t="str">
        <f t="shared" si="159"/>
        <v>RESSOURCES INFORMATIQUES</v>
      </c>
      <c r="AD213" s="35" t="str">
        <f t="shared" si="160"/>
        <v>texte</v>
      </c>
      <c r="AE213" s="35" t="str">
        <f t="shared" si="161"/>
        <v>txt</v>
      </c>
      <c r="AF213" s="35" t="str">
        <f t="shared" si="162"/>
        <v>rdacontent/fre</v>
      </c>
      <c r="AG213" s="35" t="str">
        <f t="shared" si="163"/>
        <v>informatique</v>
      </c>
      <c r="AH213" s="35" t="str">
        <f t="shared" si="164"/>
        <v>c</v>
      </c>
      <c r="AI213" s="35" t="str">
        <f t="shared" si="165"/>
        <v>rdamedia/fre</v>
      </c>
      <c r="AJ213" s="35" t="str">
        <f t="shared" si="166"/>
        <v>ressource en ligne</v>
      </c>
      <c r="AK213" s="35" t="str">
        <f t="shared" si="167"/>
        <v>cr</v>
      </c>
      <c r="AL213" s="35" t="str">
        <f t="shared" si="168"/>
        <v>rdacarrier/fre</v>
      </c>
      <c r="AM213" s="35" t="str">
        <f t="shared" si="169"/>
        <v>m\\\\\o\\d\\\\\\\\</v>
      </c>
      <c r="AN213" s="35" t="str">
        <f t="shared" si="170"/>
        <v>cr\cn\\\\uuaua</v>
      </c>
      <c r="AO213" s="35" t="str">
        <f t="shared" si="171"/>
        <v>Accès restreint aux membres</v>
      </c>
      <c r="AP213" s="35" t="str">
        <f t="shared" si="172"/>
        <v>Source de la note de description : Version imprimée</v>
      </c>
      <c r="AQ213" s="35" t="str">
        <f t="shared" si="173"/>
        <v/>
      </c>
      <c r="AR213" s="35" t="str">
        <f t="shared" si="174"/>
        <v>%SITE_CLIENT%/?library_guid=20D2FCDB-11C0-4D39-A9CE-B1AE2CCFAF1A</v>
      </c>
      <c r="AS213" s="35" t="str">
        <f t="shared" si="175"/>
        <v>Accès au travers du portail ENI</v>
      </c>
      <c r="AT213" s="35" t="str">
        <f t="shared" si="176"/>
        <v xml:space="preserve"> 10 g </v>
      </c>
      <c r="AU213" s="35">
        <f t="shared" si="177"/>
        <v>2746026090</v>
      </c>
      <c r="AV213" s="35" t="str">
        <f t="shared" si="178"/>
        <v xml:space="preserve"> Algèbre relationnelle </v>
      </c>
      <c r="AW213" s="35" t="str">
        <f t="shared" si="179"/>
        <v xml:space="preserve"> e</v>
      </c>
      <c r="AX213" s="35" t="str">
        <f t="shared" si="180"/>
        <v xml:space="preserve"> ebook </v>
      </c>
      <c r="AY213" s="35" t="str">
        <f t="shared" si="181"/>
        <v xml:space="preserve"> livre électronique </v>
      </c>
      <c r="AZ213" s="35" t="str">
        <f t="shared" si="182"/>
        <v xml:space="preserve"> livre numérique </v>
      </c>
      <c r="BA213" s="35" t="str">
        <f t="shared" si="183"/>
        <v xml:space="preserve"> livres électroniques </v>
      </c>
      <c r="BB213" s="35" t="str">
        <f t="shared" si="184"/>
        <v xml:space="preserve"> livres numériques </v>
      </c>
      <c r="BC213" s="35" t="str">
        <f t="shared" si="185"/>
        <v xml:space="preserve"> LNRI10GORA</v>
      </c>
      <c r="BD213" s="35" t="str">
        <f t="shared" si="186"/>
        <v xml:space="preserve"> Oracle </v>
      </c>
      <c r="BE213" s="35" t="str">
        <f t="shared" si="187"/>
        <v xml:space="preserve"> plsql </v>
      </c>
      <c r="BF213" s="35" t="str">
        <f t="shared" si="188"/>
        <v xml:space="preserve"> SGBD </v>
      </c>
      <c r="BG213" s="35" t="str">
        <f t="shared" si="189"/>
        <v xml:space="preserve"> SQL </v>
      </c>
      <c r="BH213" s="35" t="str">
        <f t="shared" si="190"/>
        <v xml:space="preserve"> ts0048 </v>
      </c>
      <c r="BI213" s="35" t="str">
        <f t="shared" si="191"/>
        <v xml:space="preserve">book </v>
      </c>
      <c r="BJ213" s="35" t="str">
        <f t="shared" si="192"/>
        <v xml:space="preserve">SGBDR </v>
      </c>
      <c r="BK213" s="35" t="str">
        <f t="shared" si="193"/>
        <v/>
      </c>
      <c r="BL213" s="35" t="str">
        <f t="shared" si="194"/>
        <v/>
      </c>
      <c r="BM213" s="35" t="str">
        <f t="shared" si="195"/>
        <v/>
      </c>
      <c r="BN213" s="35" t="str">
        <f t="shared" si="196"/>
        <v/>
      </c>
      <c r="BO213" s="35" t="str">
        <f t="shared" si="197"/>
        <v/>
      </c>
      <c r="BP213" s="35" t="str">
        <f t="shared" si="198"/>
        <v/>
      </c>
      <c r="BQ213" s="35" t="str">
        <f t="shared" si="199"/>
        <v/>
      </c>
      <c r="BR213" s="35" t="str">
        <f t="shared" si="200"/>
        <v/>
      </c>
      <c r="BS213" s="35" t="str">
        <f t="shared" si="201"/>
        <v/>
      </c>
      <c r="BT213" s="35" t="str">
        <f t="shared" si="202"/>
        <v/>
      </c>
      <c r="BU213" s="40" t="str">
        <f t="shared" si="203"/>
        <v/>
      </c>
    </row>
    <row r="214" spans="1:73" ht="20.100000000000001" customHeight="1" x14ac:dyDescent="0.2">
      <c r="A214" s="52">
        <v>45231</v>
      </c>
      <c r="B214" s="35" t="s">
        <v>14686</v>
      </c>
      <c r="C214" s="35" t="s">
        <v>112</v>
      </c>
      <c r="D214" s="35">
        <v>20240120</v>
      </c>
      <c r="E214" s="35" t="s">
        <v>14687</v>
      </c>
      <c r="F214" s="35" t="str">
        <f t="shared" si="136"/>
        <v>Administration</v>
      </c>
      <c r="G214" s="35" t="str">
        <f t="shared" si="137"/>
        <v>Olivier HEURTEL</v>
      </c>
      <c r="H214" s="35" t="str">
        <f t="shared" si="138"/>
        <v/>
      </c>
      <c r="I214" s="35" t="str">
        <f t="shared" si="139"/>
        <v>HEURTEL, Olivier</v>
      </c>
      <c r="J214" s="35" t="str">
        <f t="shared" si="140"/>
        <v/>
      </c>
      <c r="K214" s="35" t="str">
        <f t="shared" si="141"/>
        <v/>
      </c>
      <c r="L214" s="35" t="str">
        <f t="shared" si="142"/>
        <v/>
      </c>
      <c r="M214" s="35" t="str">
        <f t="shared" si="143"/>
        <v/>
      </c>
      <c r="N214" s="5" t="str">
        <f t="shared" si="144"/>
        <v>Edition du 4 March 2005</v>
      </c>
      <c r="O214" s="5" t="str">
        <f t="shared" si="145"/>
        <v>489 pages</v>
      </c>
      <c r="P214" s="35" t="str">
        <f t="shared" si="146"/>
        <v>Editions ENI</v>
      </c>
      <c r="Q214" s="6" t="str">
        <f t="shared" si="147"/>
        <v>fre</v>
      </c>
      <c r="R214" s="35" t="str">
        <f t="shared" si="148"/>
        <v>fre</v>
      </c>
      <c r="S214" s="35" t="str">
        <f t="shared" si="149"/>
        <v>fre</v>
      </c>
      <c r="T214" s="35" t="str">
        <f t="shared" si="150"/>
        <v>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v>
      </c>
      <c r="U214" s="35">
        <f t="shared" si="151"/>
        <v>9782746044173</v>
      </c>
      <c r="V214" s="35" t="str">
        <f t="shared" si="152"/>
        <v>Version Numérique</v>
      </c>
      <c r="W214" s="35">
        <f t="shared" si="153"/>
        <v>9782746027787</v>
      </c>
      <c r="X214" s="35" t="str">
        <f t="shared" si="154"/>
        <v>Version Imprimée</v>
      </c>
      <c r="Y214" s="35" t="str">
        <f t="shared" si="155"/>
        <v>St-Herblain</v>
      </c>
      <c r="Z214" s="35" t="str">
        <f t="shared" si="156"/>
        <v>Editions ENI</v>
      </c>
      <c r="AA214" s="35">
        <f t="shared" si="157"/>
        <v>2005</v>
      </c>
      <c r="AB214" s="35" t="str">
        <f t="shared" si="158"/>
        <v>Bibliothèque Numérique ENI (Service en ligne)</v>
      </c>
      <c r="AC214" s="35" t="str">
        <f t="shared" si="159"/>
        <v>RESSOURCES INFORMATIQUES</v>
      </c>
      <c r="AD214" s="35" t="str">
        <f t="shared" si="160"/>
        <v>texte</v>
      </c>
      <c r="AE214" s="35" t="str">
        <f t="shared" si="161"/>
        <v>txt</v>
      </c>
      <c r="AF214" s="35" t="str">
        <f t="shared" si="162"/>
        <v>rdacontent/fre</v>
      </c>
      <c r="AG214" s="35" t="str">
        <f t="shared" si="163"/>
        <v>informatique</v>
      </c>
      <c r="AH214" s="35" t="str">
        <f t="shared" si="164"/>
        <v>c</v>
      </c>
      <c r="AI214" s="35" t="str">
        <f t="shared" si="165"/>
        <v>rdamedia/fre</v>
      </c>
      <c r="AJ214" s="35" t="str">
        <f t="shared" si="166"/>
        <v>ressource en ligne</v>
      </c>
      <c r="AK214" s="35" t="str">
        <f t="shared" si="167"/>
        <v>cr</v>
      </c>
      <c r="AL214" s="35" t="str">
        <f t="shared" si="168"/>
        <v>rdacarrier/fre</v>
      </c>
      <c r="AM214" s="35" t="str">
        <f t="shared" si="169"/>
        <v>m\\\\\o\\d\\\\\\\\</v>
      </c>
      <c r="AN214" s="35" t="str">
        <f t="shared" si="170"/>
        <v>cr\cn\\\\uuaua</v>
      </c>
      <c r="AO214" s="35" t="str">
        <f t="shared" si="171"/>
        <v>Accès restreint aux membres</v>
      </c>
      <c r="AP214" s="35" t="str">
        <f t="shared" si="172"/>
        <v>Source de la note de description : Version imprimée</v>
      </c>
      <c r="AQ214" s="35" t="str">
        <f t="shared" si="173"/>
        <v/>
      </c>
      <c r="AR214" s="35" t="str">
        <f t="shared" si="174"/>
        <v>%SITE_CLIENT%/?library_guid=449A18DF-7AB3-4698-8073-174027AA4F4E</v>
      </c>
      <c r="AS214" s="35" t="str">
        <f t="shared" si="175"/>
        <v>Accès au travers du portail ENI</v>
      </c>
      <c r="AT214" s="35" t="str">
        <f t="shared" si="176"/>
        <v xml:space="preserve"> 10 g </v>
      </c>
      <c r="AU214" s="35" t="str">
        <f t="shared" si="177"/>
        <v xml:space="preserve"> 10g </v>
      </c>
      <c r="AV214" s="35" t="str">
        <f t="shared" si="178"/>
        <v xml:space="preserve"> 274602778X </v>
      </c>
      <c r="AW214" s="35" t="str">
        <f t="shared" si="179"/>
        <v xml:space="preserve"> Base de données </v>
      </c>
      <c r="AX214" s="35" t="str">
        <f t="shared" si="180"/>
        <v xml:space="preserve"> e</v>
      </c>
      <c r="AY214" s="35" t="str">
        <f t="shared" si="181"/>
        <v xml:space="preserve"> ebook </v>
      </c>
      <c r="AZ214" s="35" t="str">
        <f t="shared" si="182"/>
        <v xml:space="preserve"> livre électronique </v>
      </c>
      <c r="BA214" s="35" t="str">
        <f t="shared" si="183"/>
        <v xml:space="preserve"> livre numérique </v>
      </c>
      <c r="BB214" s="35" t="str">
        <f t="shared" si="184"/>
        <v xml:space="preserve"> livres électroniques </v>
      </c>
      <c r="BC214" s="35" t="str">
        <f t="shared" si="185"/>
        <v xml:space="preserve"> livres numériques </v>
      </c>
      <c r="BD214" s="35" t="str">
        <f t="shared" si="186"/>
        <v xml:space="preserve"> LNRI10GORAA</v>
      </c>
      <c r="BE214" s="35" t="str">
        <f t="shared" si="187"/>
        <v xml:space="preserve"> SGBD </v>
      </c>
      <c r="BF214" s="35" t="str">
        <f t="shared" si="188"/>
        <v xml:space="preserve"> SGBDR </v>
      </c>
      <c r="BG214" s="35" t="str">
        <f t="shared" si="189"/>
        <v xml:space="preserve">book </v>
      </c>
      <c r="BH214" s="35" t="str">
        <f t="shared" si="190"/>
        <v xml:space="preserve">Oracle </v>
      </c>
      <c r="BI214" s="35" t="str">
        <f t="shared" si="191"/>
        <v/>
      </c>
      <c r="BJ214" s="35" t="str">
        <f t="shared" si="192"/>
        <v/>
      </c>
      <c r="BK214" s="35" t="str">
        <f t="shared" si="193"/>
        <v/>
      </c>
      <c r="BL214" s="35" t="str">
        <f t="shared" si="194"/>
        <v/>
      </c>
      <c r="BM214" s="35" t="str">
        <f t="shared" si="195"/>
        <v/>
      </c>
      <c r="BN214" s="35" t="str">
        <f t="shared" si="196"/>
        <v/>
      </c>
      <c r="BO214" s="35" t="str">
        <f t="shared" si="197"/>
        <v/>
      </c>
      <c r="BP214" s="35" t="str">
        <f t="shared" si="198"/>
        <v/>
      </c>
      <c r="BQ214" s="35" t="str">
        <f t="shared" si="199"/>
        <v/>
      </c>
      <c r="BR214" s="35" t="str">
        <f t="shared" si="200"/>
        <v/>
      </c>
      <c r="BS214" s="35" t="str">
        <f t="shared" si="201"/>
        <v/>
      </c>
      <c r="BT214" s="35" t="str">
        <f t="shared" si="202"/>
        <v/>
      </c>
      <c r="BU214" s="40" t="str">
        <f t="shared" si="203"/>
        <v/>
      </c>
    </row>
    <row r="215" spans="1:73" ht="20.100000000000001" customHeight="1" x14ac:dyDescent="0.2">
      <c r="A215" s="52">
        <v>45231</v>
      </c>
      <c r="B215" s="35" t="s">
        <v>14688</v>
      </c>
      <c r="C215" s="35" t="s">
        <v>112</v>
      </c>
      <c r="D215" s="35">
        <v>20240120</v>
      </c>
      <c r="E215" s="35" t="s">
        <v>14689</v>
      </c>
      <c r="F215" s="35" t="str">
        <f t="shared" si="136"/>
        <v>Les fondamentaux du langage - Développer avec Visual Studio 2010</v>
      </c>
      <c r="G215" s="35" t="str">
        <f t="shared" si="137"/>
        <v>Thierry Groussard</v>
      </c>
      <c r="H215" s="35" t="str">
        <f t="shared" si="138"/>
        <v/>
      </c>
      <c r="I215" s="35" t="str">
        <f t="shared" si="139"/>
        <v>Groussard, Thierry</v>
      </c>
      <c r="J215" s="35" t="str">
        <f t="shared" si="140"/>
        <v/>
      </c>
      <c r="K215" s="35" t="str">
        <f t="shared" si="141"/>
        <v/>
      </c>
      <c r="L215" s="35" t="str">
        <f t="shared" si="142"/>
        <v/>
      </c>
      <c r="M215" s="35" t="str">
        <f t="shared" si="143"/>
        <v/>
      </c>
      <c r="N215" s="5" t="str">
        <f t="shared" si="144"/>
        <v>Edition du 1 February 2011</v>
      </c>
      <c r="O215" s="5" t="str">
        <f t="shared" si="145"/>
        <v>539 pages</v>
      </c>
      <c r="P215" s="35" t="str">
        <f t="shared" si="146"/>
        <v>Editions ENI</v>
      </c>
      <c r="Q215" s="6" t="str">
        <f t="shared" si="147"/>
        <v>fre</v>
      </c>
      <c r="R215" s="35" t="str">
        <f t="shared" si="148"/>
        <v>fre</v>
      </c>
      <c r="S215" s="35" t="str">
        <f t="shared" si="149"/>
        <v>fre</v>
      </c>
      <c r="T215" s="35" t="str">
        <f t="shared" si="150"/>
        <v>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v>
      </c>
      <c r="U215" s="35">
        <f t="shared" si="151"/>
        <v>9782746062894</v>
      </c>
      <c r="V215" s="35" t="str">
        <f t="shared" si="152"/>
        <v>Version Numérique</v>
      </c>
      <c r="W215" s="35">
        <f t="shared" si="153"/>
        <v>9782746061491</v>
      </c>
      <c r="X215" s="35" t="str">
        <f t="shared" si="154"/>
        <v>Version Imprimée</v>
      </c>
      <c r="Y215" s="35" t="str">
        <f t="shared" si="155"/>
        <v>St-Herblain</v>
      </c>
      <c r="Z215" s="35" t="str">
        <f t="shared" si="156"/>
        <v>Editions ENI</v>
      </c>
      <c r="AA215" s="35">
        <f t="shared" si="157"/>
        <v>2011</v>
      </c>
      <c r="AB215" s="35" t="str">
        <f t="shared" si="158"/>
        <v>Bibliothèque Numérique ENI (Service en ligne)</v>
      </c>
      <c r="AC215" s="35" t="str">
        <f t="shared" si="159"/>
        <v>RESSOURCES INFORMATIQUES</v>
      </c>
      <c r="AD215" s="35" t="str">
        <f t="shared" si="160"/>
        <v>texte</v>
      </c>
      <c r="AE215" s="35" t="str">
        <f t="shared" si="161"/>
        <v>txt</v>
      </c>
      <c r="AF215" s="35" t="str">
        <f t="shared" si="162"/>
        <v>rdacontent/fre</v>
      </c>
      <c r="AG215" s="35" t="str">
        <f t="shared" si="163"/>
        <v>informatique</v>
      </c>
      <c r="AH215" s="35" t="str">
        <f t="shared" si="164"/>
        <v>c</v>
      </c>
      <c r="AI215" s="35" t="str">
        <f t="shared" si="165"/>
        <v>rdamedia/fre</v>
      </c>
      <c r="AJ215" s="35" t="str">
        <f t="shared" si="166"/>
        <v>ressource en ligne</v>
      </c>
      <c r="AK215" s="35" t="str">
        <f t="shared" si="167"/>
        <v>cr</v>
      </c>
      <c r="AL215" s="35" t="str">
        <f t="shared" si="168"/>
        <v>rdacarrier/fre</v>
      </c>
      <c r="AM215" s="35" t="str">
        <f t="shared" si="169"/>
        <v>m\\\\\o\\d\\\\\\\\</v>
      </c>
      <c r="AN215" s="35" t="str">
        <f t="shared" si="170"/>
        <v>cr\cn\\\\uuaua</v>
      </c>
      <c r="AO215" s="35" t="str">
        <f t="shared" si="171"/>
        <v>Accès restreint aux membres</v>
      </c>
      <c r="AP215" s="35" t="str">
        <f t="shared" si="172"/>
        <v>Source de la note de description : Version imprimée</v>
      </c>
      <c r="AQ215" s="35" t="str">
        <f t="shared" si="173"/>
        <v/>
      </c>
      <c r="AR215" s="35" t="str">
        <f t="shared" si="174"/>
        <v>%SITE_CLIENT%/?library_guid=61C07930-F810-42F0-AD9D-8FF5307A08A8</v>
      </c>
      <c r="AS215" s="35" t="str">
        <f t="shared" si="175"/>
        <v>Accès au travers du portail ENI</v>
      </c>
      <c r="AT215" s="35" t="str">
        <f t="shared" si="176"/>
        <v xml:space="preserve"> .net </v>
      </c>
      <c r="AU215" s="35" t="str">
        <f t="shared" si="177"/>
        <v xml:space="preserve"> ADO.net </v>
      </c>
      <c r="AV215" s="35" t="str">
        <f t="shared" si="178"/>
        <v xml:space="preserve"> dot net </v>
      </c>
      <c r="AW215" s="35" t="str">
        <f t="shared" si="179"/>
        <v xml:space="preserve"> framework </v>
      </c>
      <c r="AX215" s="35" t="str">
        <f t="shared" si="180"/>
        <v xml:space="preserve"> linq </v>
      </c>
      <c r="AY215" s="35" t="str">
        <f t="shared" si="181"/>
        <v xml:space="preserve"> livre linq </v>
      </c>
      <c r="AZ215" s="35" t="str">
        <f t="shared" si="182"/>
        <v xml:space="preserve"> livre vb.net </v>
      </c>
      <c r="BA215" s="35" t="str">
        <f t="shared" si="183"/>
        <v xml:space="preserve"> livre visual studio </v>
      </c>
      <c r="BB215" s="35" t="str">
        <f t="shared" si="184"/>
        <v xml:space="preserve"> LNRI10NETVB</v>
      </c>
      <c r="BC215" s="35" t="str">
        <f t="shared" si="185"/>
        <v xml:space="preserve"> Microsoft </v>
      </c>
      <c r="BD215" s="35" t="str">
        <f t="shared" si="186"/>
        <v xml:space="preserve"> net </v>
      </c>
      <c r="BE215" s="35" t="str">
        <f t="shared" si="187"/>
        <v xml:space="preserve"> Programmation Objet </v>
      </c>
      <c r="BF215" s="35" t="str">
        <f t="shared" si="188"/>
        <v xml:space="preserve"> SQL </v>
      </c>
      <c r="BG215" s="35" t="str">
        <f t="shared" si="189"/>
        <v xml:space="preserve"> vb net </v>
      </c>
      <c r="BH215" s="35" t="str">
        <f t="shared" si="190"/>
        <v xml:space="preserve"> VS </v>
      </c>
      <c r="BI215" s="35" t="str">
        <f t="shared" si="191"/>
        <v xml:space="preserve">livre VB </v>
      </c>
      <c r="BJ215" s="35" t="str">
        <f t="shared" si="192"/>
        <v/>
      </c>
      <c r="BK215" s="35" t="str">
        <f t="shared" si="193"/>
        <v/>
      </c>
      <c r="BL215" s="35" t="str">
        <f t="shared" si="194"/>
        <v/>
      </c>
      <c r="BM215" s="35" t="str">
        <f t="shared" si="195"/>
        <v/>
      </c>
      <c r="BN215" s="35" t="str">
        <f t="shared" si="196"/>
        <v/>
      </c>
      <c r="BO215" s="35" t="str">
        <f t="shared" si="197"/>
        <v/>
      </c>
      <c r="BP215" s="35" t="str">
        <f t="shared" si="198"/>
        <v/>
      </c>
      <c r="BQ215" s="35" t="str">
        <f t="shared" si="199"/>
        <v/>
      </c>
      <c r="BR215" s="35" t="str">
        <f t="shared" si="200"/>
        <v/>
      </c>
      <c r="BS215" s="35" t="str">
        <f t="shared" si="201"/>
        <v/>
      </c>
      <c r="BT215" s="35" t="str">
        <f t="shared" si="202"/>
        <v/>
      </c>
      <c r="BU215" s="40" t="str">
        <f t="shared" si="203"/>
        <v/>
      </c>
    </row>
    <row r="216" spans="1:73" ht="20.100000000000001" customHeight="1" x14ac:dyDescent="0.2">
      <c r="A216" s="52">
        <v>45231</v>
      </c>
      <c r="B216" s="35" t="s">
        <v>14690</v>
      </c>
      <c r="C216" s="35" t="s">
        <v>112</v>
      </c>
      <c r="D216" s="35">
        <v>20240120</v>
      </c>
      <c r="E216" s="35" t="s">
        <v>14691</v>
      </c>
      <c r="F216" s="35" t="str">
        <f t="shared" si="136"/>
        <v>Déploiement et administration de la plate-forme</v>
      </c>
      <c r="G216" s="35" t="str">
        <f t="shared" si="137"/>
        <v>Marc BENISTY,Sylvain GAUMÉ,Sylvain GAUMÉ</v>
      </c>
      <c r="H216" s="35" t="str">
        <f t="shared" si="138"/>
        <v/>
      </c>
      <c r="I216" s="35" t="str">
        <f t="shared" si="139"/>
        <v>BENISTY, Marc</v>
      </c>
      <c r="J216" s="35" t="str">
        <f t="shared" si="140"/>
        <v>GAUMÉ, Sylvain</v>
      </c>
      <c r="K216" s="35" t="str">
        <f t="shared" si="141"/>
        <v>GAUMÉ, Sylvain</v>
      </c>
      <c r="L216" s="35" t="str">
        <f t="shared" si="142"/>
        <v/>
      </c>
      <c r="M216" s="35" t="str">
        <f t="shared" si="143"/>
        <v/>
      </c>
      <c r="N216" s="5" t="str">
        <f t="shared" si="144"/>
        <v>Edition du 1 February 2012</v>
      </c>
      <c r="O216" s="5" t="str">
        <f t="shared" si="145"/>
        <v>338 pages</v>
      </c>
      <c r="P216" s="35" t="str">
        <f t="shared" si="146"/>
        <v>Editions ENI</v>
      </c>
      <c r="Q216" s="6" t="str">
        <f t="shared" si="147"/>
        <v>fre</v>
      </c>
      <c r="R216" s="35" t="str">
        <f t="shared" si="148"/>
        <v>fre</v>
      </c>
      <c r="S216" s="35" t="str">
        <f t="shared" si="149"/>
        <v>fre</v>
      </c>
      <c r="T216" s="35" t="str">
        <f t="shared" si="150"/>
        <v>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v>
      </c>
      <c r="U216" s="35">
        <f t="shared" si="151"/>
        <v>9782746072640</v>
      </c>
      <c r="V216" s="35" t="str">
        <f t="shared" si="152"/>
        <v>Version Numérique</v>
      </c>
      <c r="W216" s="35">
        <f t="shared" si="153"/>
        <v>9782746071698</v>
      </c>
      <c r="X216" s="35" t="str">
        <f t="shared" si="154"/>
        <v>Version Imprimée</v>
      </c>
      <c r="Y216" s="35" t="str">
        <f t="shared" si="155"/>
        <v>St-Herblain</v>
      </c>
      <c r="Z216" s="35" t="str">
        <f t="shared" si="156"/>
        <v>Editions ENI</v>
      </c>
      <c r="AA216" s="35">
        <f t="shared" si="157"/>
        <v>2012</v>
      </c>
      <c r="AB216" s="35" t="str">
        <f t="shared" si="158"/>
        <v>Bibliothèque Numérique ENI (Service en ligne)</v>
      </c>
      <c r="AC216" s="35" t="str">
        <f t="shared" si="159"/>
        <v>RESSOURCES INFORMATIQUES</v>
      </c>
      <c r="AD216" s="35" t="str">
        <f t="shared" si="160"/>
        <v>texte</v>
      </c>
      <c r="AE216" s="35" t="str">
        <f t="shared" si="161"/>
        <v>txt</v>
      </c>
      <c r="AF216" s="35" t="str">
        <f t="shared" si="162"/>
        <v>rdacontent/fre</v>
      </c>
      <c r="AG216" s="35" t="str">
        <f t="shared" si="163"/>
        <v>informatique</v>
      </c>
      <c r="AH216" s="35" t="str">
        <f t="shared" si="164"/>
        <v>c</v>
      </c>
      <c r="AI216" s="35" t="str">
        <f t="shared" si="165"/>
        <v>rdamedia/fre</v>
      </c>
      <c r="AJ216" s="35" t="str">
        <f t="shared" si="166"/>
        <v>ressource en ligne</v>
      </c>
      <c r="AK216" s="35" t="str">
        <f t="shared" si="167"/>
        <v>cr</v>
      </c>
      <c r="AL216" s="35" t="str">
        <f t="shared" si="168"/>
        <v>rdacarrier/fre</v>
      </c>
      <c r="AM216" s="35" t="str">
        <f t="shared" si="169"/>
        <v>m\\\\\o\\d\\\\\\\\</v>
      </c>
      <c r="AN216" s="35" t="str">
        <f t="shared" si="170"/>
        <v>cr\cn\\\\uuaua</v>
      </c>
      <c r="AO216" s="35" t="str">
        <f t="shared" si="171"/>
        <v>Accès restreint aux membres</v>
      </c>
      <c r="AP216" s="35" t="str">
        <f t="shared" si="172"/>
        <v>Source de la note de description : Version imprimée</v>
      </c>
      <c r="AQ216" s="35" t="str">
        <f t="shared" si="173"/>
        <v/>
      </c>
      <c r="AR216" s="35" t="str">
        <f t="shared" si="174"/>
        <v>%SITE_CLIENT%/?library_guid=88E3D00D-C9A0-451B-8326-929007A6EA1C</v>
      </c>
      <c r="AS216" s="35" t="str">
        <f t="shared" si="175"/>
        <v>Accès au travers du portail ENI</v>
      </c>
      <c r="AT216" s="35" t="str">
        <f t="shared" si="176"/>
        <v xml:space="preserve"> Disaster Recovery </v>
      </c>
      <c r="AU216" s="35" t="str">
        <f t="shared" si="177"/>
        <v xml:space="preserve"> infopath </v>
      </c>
      <c r="AV216" s="35" t="str">
        <f t="shared" si="178"/>
        <v xml:space="preserve"> LNRI10SHAAD</v>
      </c>
      <c r="AW216" s="35" t="str">
        <f t="shared" si="179"/>
        <v xml:space="preserve"> moss </v>
      </c>
      <c r="AX216" s="35" t="str">
        <f t="shared" si="180"/>
        <v xml:space="preserve"> services Excel </v>
      </c>
      <c r="AY216" s="35" t="str">
        <f t="shared" si="181"/>
        <v xml:space="preserve"> sharepoint serveur </v>
      </c>
      <c r="AZ216" s="35" t="str">
        <f t="shared" si="182"/>
        <v xml:space="preserve"> travail collaboratif </v>
      </c>
      <c r="BA216" s="35" t="str">
        <f t="shared" si="183"/>
        <v xml:space="preserve">microsoft </v>
      </c>
      <c r="BB216" s="35" t="str">
        <f t="shared" si="184"/>
        <v/>
      </c>
      <c r="BC216" s="35" t="str">
        <f t="shared" si="185"/>
        <v/>
      </c>
      <c r="BD216" s="35" t="str">
        <f t="shared" si="186"/>
        <v/>
      </c>
      <c r="BE216" s="35" t="str">
        <f t="shared" si="187"/>
        <v/>
      </c>
      <c r="BF216" s="35" t="str">
        <f t="shared" si="188"/>
        <v/>
      </c>
      <c r="BG216" s="35" t="str">
        <f t="shared" si="189"/>
        <v/>
      </c>
      <c r="BH216" s="35" t="str">
        <f t="shared" si="190"/>
        <v/>
      </c>
      <c r="BI216" s="35" t="str">
        <f t="shared" si="191"/>
        <v/>
      </c>
      <c r="BJ216" s="35" t="str">
        <f t="shared" si="192"/>
        <v/>
      </c>
      <c r="BK216" s="35" t="str">
        <f t="shared" si="193"/>
        <v/>
      </c>
      <c r="BL216" s="35" t="str">
        <f t="shared" si="194"/>
        <v/>
      </c>
      <c r="BM216" s="35" t="str">
        <f t="shared" si="195"/>
        <v/>
      </c>
      <c r="BN216" s="35" t="str">
        <f t="shared" si="196"/>
        <v/>
      </c>
      <c r="BO216" s="35" t="str">
        <f t="shared" si="197"/>
        <v/>
      </c>
      <c r="BP216" s="35" t="str">
        <f t="shared" si="198"/>
        <v/>
      </c>
      <c r="BQ216" s="35" t="str">
        <f t="shared" si="199"/>
        <v/>
      </c>
      <c r="BR216" s="35" t="str">
        <f t="shared" si="200"/>
        <v/>
      </c>
      <c r="BS216" s="35" t="str">
        <f t="shared" si="201"/>
        <v/>
      </c>
      <c r="BT216" s="35" t="str">
        <f t="shared" si="202"/>
        <v/>
      </c>
      <c r="BU216" s="40" t="str">
        <f t="shared" si="203"/>
        <v/>
      </c>
    </row>
    <row r="217" spans="1:73" ht="20.100000000000001" customHeight="1" x14ac:dyDescent="0.2">
      <c r="A217" s="52">
        <v>45231</v>
      </c>
      <c r="B217" s="35" t="s">
        <v>14692</v>
      </c>
      <c r="C217" s="35" t="s">
        <v>112</v>
      </c>
      <c r="D217" s="35">
        <v>20240120</v>
      </c>
      <c r="E217" s="35" t="s">
        <v>14693</v>
      </c>
      <c r="F217" s="35" t="str">
        <f t="shared" si="136"/>
        <v>De SharePoint déconnecté à la collaboration agile et sécurisée</v>
      </c>
      <c r="G217" s="35" t="str">
        <f t="shared" si="137"/>
        <v>Fabrice BARBIN</v>
      </c>
      <c r="H217" s="35" t="str">
        <f t="shared" si="138"/>
        <v/>
      </c>
      <c r="I217" s="35" t="str">
        <f t="shared" si="139"/>
        <v>BARBIN, Fabrice</v>
      </c>
      <c r="J217" s="35" t="str">
        <f t="shared" si="140"/>
        <v/>
      </c>
      <c r="K217" s="35" t="str">
        <f t="shared" si="141"/>
        <v/>
      </c>
      <c r="L217" s="35" t="str">
        <f t="shared" si="142"/>
        <v/>
      </c>
      <c r="M217" s="35" t="str">
        <f t="shared" si="143"/>
        <v/>
      </c>
      <c r="N217" s="5" t="str">
        <f t="shared" si="144"/>
        <v>Edition du 1 January 2011</v>
      </c>
      <c r="O217" s="5" t="str">
        <f t="shared" si="145"/>
        <v>585 pages</v>
      </c>
      <c r="P217" s="35" t="str">
        <f t="shared" si="146"/>
        <v>Editions ENI</v>
      </c>
      <c r="Q217" s="6" t="str">
        <f t="shared" si="147"/>
        <v>fre</v>
      </c>
      <c r="R217" s="35" t="str">
        <f t="shared" si="148"/>
        <v>fre</v>
      </c>
      <c r="S217" s="35" t="str">
        <f t="shared" si="149"/>
        <v>fre</v>
      </c>
      <c r="T217" s="35" t="str">
        <f t="shared" si="150"/>
        <v>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v>
      </c>
      <c r="U217" s="35">
        <f t="shared" si="151"/>
        <v>9782746062559</v>
      </c>
      <c r="V217" s="35" t="str">
        <f t="shared" si="152"/>
        <v>Version Numérique</v>
      </c>
      <c r="W217" s="35">
        <f t="shared" si="153"/>
        <v>9782746060685</v>
      </c>
      <c r="X217" s="35" t="str">
        <f t="shared" si="154"/>
        <v>Version Imprimée</v>
      </c>
      <c r="Y217" s="35" t="str">
        <f t="shared" si="155"/>
        <v>St-Herblain</v>
      </c>
      <c r="Z217" s="35" t="str">
        <f t="shared" si="156"/>
        <v>Editions ENI</v>
      </c>
      <c r="AA217" s="35">
        <f t="shared" si="157"/>
        <v>2011</v>
      </c>
      <c r="AB217" s="35" t="str">
        <f t="shared" si="158"/>
        <v>Bibliothèque Numérique ENI (Service en ligne)</v>
      </c>
      <c r="AC217" s="35" t="str">
        <f t="shared" si="159"/>
        <v>RESSOURCES INFORMATIQUES</v>
      </c>
      <c r="AD217" s="35" t="str">
        <f t="shared" si="160"/>
        <v>texte</v>
      </c>
      <c r="AE217" s="35" t="str">
        <f t="shared" si="161"/>
        <v>txt</v>
      </c>
      <c r="AF217" s="35" t="str">
        <f t="shared" si="162"/>
        <v>rdacontent/fre</v>
      </c>
      <c r="AG217" s="35" t="str">
        <f t="shared" si="163"/>
        <v>informatique</v>
      </c>
      <c r="AH217" s="35" t="str">
        <f t="shared" si="164"/>
        <v>c</v>
      </c>
      <c r="AI217" s="35" t="str">
        <f t="shared" si="165"/>
        <v>rdamedia/fre</v>
      </c>
      <c r="AJ217" s="35" t="str">
        <f t="shared" si="166"/>
        <v>ressource en ligne</v>
      </c>
      <c r="AK217" s="35" t="str">
        <f t="shared" si="167"/>
        <v>cr</v>
      </c>
      <c r="AL217" s="35" t="str">
        <f t="shared" si="168"/>
        <v>rdacarrier/fre</v>
      </c>
      <c r="AM217" s="35" t="str">
        <f t="shared" si="169"/>
        <v>m\\\\\o\\d\\\\\\\\</v>
      </c>
      <c r="AN217" s="35" t="str">
        <f t="shared" si="170"/>
        <v>cr\cn\\\\uuaua</v>
      </c>
      <c r="AO217" s="35" t="str">
        <f t="shared" si="171"/>
        <v>Accès restreint aux membres</v>
      </c>
      <c r="AP217" s="35" t="str">
        <f t="shared" si="172"/>
        <v>Source de la note de description : Version imprimée</v>
      </c>
      <c r="AQ217" s="35" t="str">
        <f t="shared" si="173"/>
        <v/>
      </c>
      <c r="AR217" s="35" t="str">
        <f t="shared" si="174"/>
        <v>%SITE_CLIENT%/?library_guid=E4E4AE34-4102-4CE9-B40A-2B1C26266972</v>
      </c>
      <c r="AS217" s="35" t="str">
        <f t="shared" si="175"/>
        <v>Accès au travers du portail ENI</v>
      </c>
      <c r="AT217" s="35" t="str">
        <f t="shared" si="176"/>
        <v xml:space="preserve"> livre microsoft </v>
      </c>
      <c r="AU217" s="35" t="str">
        <f t="shared" si="177"/>
        <v xml:space="preserve"> livre sharepoint </v>
      </c>
      <c r="AV217" s="35" t="str">
        <f t="shared" si="178"/>
        <v xml:space="preserve"> LNRI10SHW</v>
      </c>
      <c r="AW217" s="35" t="str">
        <f t="shared" si="179"/>
        <v xml:space="preserve"> portail </v>
      </c>
      <c r="AX217" s="35" t="str">
        <f t="shared" si="180"/>
        <v xml:space="preserve">livre groove </v>
      </c>
      <c r="AY217" s="35" t="str">
        <f t="shared" si="181"/>
        <v/>
      </c>
      <c r="AZ217" s="35" t="str">
        <f t="shared" si="182"/>
        <v/>
      </c>
      <c r="BA217" s="35" t="str">
        <f t="shared" si="183"/>
        <v/>
      </c>
      <c r="BB217" s="35" t="str">
        <f t="shared" si="184"/>
        <v/>
      </c>
      <c r="BC217" s="35" t="str">
        <f t="shared" si="185"/>
        <v/>
      </c>
      <c r="BD217" s="35" t="str">
        <f t="shared" si="186"/>
        <v/>
      </c>
      <c r="BE217" s="35" t="str">
        <f t="shared" si="187"/>
        <v/>
      </c>
      <c r="BF217" s="35" t="str">
        <f t="shared" si="188"/>
        <v/>
      </c>
      <c r="BG217" s="35" t="str">
        <f t="shared" si="189"/>
        <v/>
      </c>
      <c r="BH217" s="35" t="str">
        <f t="shared" si="190"/>
        <v/>
      </c>
      <c r="BI217" s="35" t="str">
        <f t="shared" si="191"/>
        <v/>
      </c>
      <c r="BJ217" s="35" t="str">
        <f t="shared" si="192"/>
        <v/>
      </c>
      <c r="BK217" s="35" t="str">
        <f t="shared" si="193"/>
        <v/>
      </c>
      <c r="BL217" s="35" t="str">
        <f t="shared" si="194"/>
        <v/>
      </c>
      <c r="BM217" s="35" t="str">
        <f t="shared" si="195"/>
        <v/>
      </c>
      <c r="BN217" s="35" t="str">
        <f t="shared" si="196"/>
        <v/>
      </c>
      <c r="BO217" s="35" t="str">
        <f t="shared" si="197"/>
        <v/>
      </c>
      <c r="BP217" s="35" t="str">
        <f t="shared" si="198"/>
        <v/>
      </c>
      <c r="BQ217" s="35" t="str">
        <f t="shared" si="199"/>
        <v/>
      </c>
      <c r="BR217" s="35" t="str">
        <f t="shared" si="200"/>
        <v/>
      </c>
      <c r="BS217" s="35" t="str">
        <f t="shared" si="201"/>
        <v/>
      </c>
      <c r="BT217" s="35" t="str">
        <f t="shared" si="202"/>
        <v/>
      </c>
      <c r="BU217" s="40" t="str">
        <f t="shared" si="203"/>
        <v/>
      </c>
    </row>
    <row r="218" spans="1:73" ht="20.100000000000001" customHeight="1" x14ac:dyDescent="0.2">
      <c r="A218" s="52">
        <v>45231</v>
      </c>
      <c r="B218" s="35" t="s">
        <v>14694</v>
      </c>
      <c r="C218" s="35" t="s">
        <v>112</v>
      </c>
      <c r="D218" s="35">
        <v>20240120</v>
      </c>
      <c r="E218" s="35" t="s">
        <v>14695</v>
      </c>
      <c r="F218" s="35" t="str">
        <f t="shared" si="136"/>
        <v>Des fondamentaux à la présentation détaillée</v>
      </c>
      <c r="G218" s="35" t="str">
        <f t="shared" si="137"/>
        <v>Olivier LE FRAPPER</v>
      </c>
      <c r="H218" s="35" t="str">
        <f t="shared" si="138"/>
        <v/>
      </c>
      <c r="I218" s="35" t="str">
        <f t="shared" si="139"/>
        <v>LE FRAPPER, Olivier</v>
      </c>
      <c r="J218" s="35" t="str">
        <f t="shared" si="140"/>
        <v/>
      </c>
      <c r="K218" s="35" t="str">
        <f t="shared" si="141"/>
        <v/>
      </c>
      <c r="L218" s="35" t="str">
        <f t="shared" si="142"/>
        <v/>
      </c>
      <c r="M218" s="35" t="str">
        <f t="shared" si="143"/>
        <v/>
      </c>
      <c r="N218" s="5" t="str">
        <f t="shared" si="144"/>
        <v>Edition du 1 September 2010</v>
      </c>
      <c r="O218" s="5" t="str">
        <f t="shared" si="145"/>
        <v>500 pages</v>
      </c>
      <c r="P218" s="35" t="str">
        <f t="shared" si="146"/>
        <v>Editions ENI</v>
      </c>
      <c r="Q218" s="6" t="str">
        <f t="shared" si="147"/>
        <v>fre</v>
      </c>
      <c r="R218" s="35" t="str">
        <f t="shared" si="148"/>
        <v>fre</v>
      </c>
      <c r="S218" s="35" t="str">
        <f t="shared" si="149"/>
        <v>fre</v>
      </c>
      <c r="T218" s="35" t="str">
        <f t="shared" si="150"/>
        <v>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v>
      </c>
      <c r="U218" s="35">
        <f t="shared" si="151"/>
        <v>9782746059047</v>
      </c>
      <c r="V218" s="35" t="str">
        <f t="shared" si="152"/>
        <v>Version Numérique</v>
      </c>
      <c r="W218" s="35">
        <f t="shared" si="153"/>
        <v>9782746056923</v>
      </c>
      <c r="X218" s="35" t="str">
        <f t="shared" si="154"/>
        <v>Version Imprimée</v>
      </c>
      <c r="Y218" s="35" t="str">
        <f t="shared" si="155"/>
        <v>St-Herblain</v>
      </c>
      <c r="Z218" s="35" t="str">
        <f t="shared" si="156"/>
        <v>Editions ENI</v>
      </c>
      <c r="AA218" s="35">
        <f t="shared" si="157"/>
        <v>2010</v>
      </c>
      <c r="AB218" s="35" t="str">
        <f t="shared" si="158"/>
        <v>Bibliothèque Numérique ENI (Service en ligne)</v>
      </c>
      <c r="AC218" s="35" t="str">
        <f t="shared" si="159"/>
        <v>RESSOURCES INFORMATIQUES</v>
      </c>
      <c r="AD218" s="35" t="str">
        <f t="shared" si="160"/>
        <v>texte</v>
      </c>
      <c r="AE218" s="35" t="str">
        <f t="shared" si="161"/>
        <v>txt</v>
      </c>
      <c r="AF218" s="35" t="str">
        <f t="shared" si="162"/>
        <v>rdacontent/fre</v>
      </c>
      <c r="AG218" s="35" t="str">
        <f t="shared" si="163"/>
        <v>informatique</v>
      </c>
      <c r="AH218" s="35" t="str">
        <f t="shared" si="164"/>
        <v>c</v>
      </c>
      <c r="AI218" s="35" t="str">
        <f t="shared" si="165"/>
        <v>rdamedia/fre</v>
      </c>
      <c r="AJ218" s="35" t="str">
        <f t="shared" si="166"/>
        <v>ressource en ligne</v>
      </c>
      <c r="AK218" s="35" t="str">
        <f t="shared" si="167"/>
        <v>cr</v>
      </c>
      <c r="AL218" s="35" t="str">
        <f t="shared" si="168"/>
        <v>rdacarrier/fre</v>
      </c>
      <c r="AM218" s="35" t="str">
        <f t="shared" si="169"/>
        <v>m\\\\\o\\d\\\\\\\\</v>
      </c>
      <c r="AN218" s="35" t="str">
        <f t="shared" si="170"/>
        <v>cr\cn\\\\uuaua</v>
      </c>
      <c r="AO218" s="35" t="str">
        <f t="shared" si="171"/>
        <v>Accès restreint aux membres</v>
      </c>
      <c r="AP218" s="35" t="str">
        <f t="shared" si="172"/>
        <v>Source de la note de description : Version imprimée</v>
      </c>
      <c r="AQ218" s="35" t="str">
        <f t="shared" si="173"/>
        <v/>
      </c>
      <c r="AR218" s="35" t="str">
        <f t="shared" si="174"/>
        <v>%SITE_CLIENT%/?library_guid=E4DC54B8-E1BE-41FA-B62D-F3F72272A47B</v>
      </c>
      <c r="AS218" s="35" t="str">
        <f t="shared" si="175"/>
        <v>Accès au travers du portail ENI</v>
      </c>
      <c r="AT218" s="35" t="str">
        <f t="shared" si="176"/>
        <v xml:space="preserve"> 2D </v>
      </c>
      <c r="AU218" s="35" t="str">
        <f t="shared" si="177"/>
        <v xml:space="preserve"> 3D </v>
      </c>
      <c r="AV218" s="35" t="str">
        <f t="shared" si="178"/>
        <v xml:space="preserve"> dwf </v>
      </c>
      <c r="AW218" s="35" t="str">
        <f t="shared" si="179"/>
        <v xml:space="preserve"> livre autodesk </v>
      </c>
      <c r="AX218" s="35" t="str">
        <f t="shared" si="180"/>
        <v xml:space="preserve"> livre CAO </v>
      </c>
      <c r="AY218" s="35" t="str">
        <f t="shared" si="181"/>
        <v xml:space="preserve"> livre DAO </v>
      </c>
      <c r="AZ218" s="35" t="str">
        <f t="shared" si="182"/>
        <v xml:space="preserve"> LNRI11AUT</v>
      </c>
      <c r="BA218" s="35" t="str">
        <f t="shared" si="183"/>
        <v xml:space="preserve">livre autocad </v>
      </c>
      <c r="BB218" s="35" t="str">
        <f t="shared" si="184"/>
        <v/>
      </c>
      <c r="BC218" s="35" t="str">
        <f t="shared" si="185"/>
        <v/>
      </c>
      <c r="BD218" s="35" t="str">
        <f t="shared" si="186"/>
        <v/>
      </c>
      <c r="BE218" s="35" t="str">
        <f t="shared" si="187"/>
        <v/>
      </c>
      <c r="BF218" s="35" t="str">
        <f t="shared" si="188"/>
        <v/>
      </c>
      <c r="BG218" s="35" t="str">
        <f t="shared" si="189"/>
        <v/>
      </c>
      <c r="BH218" s="35" t="str">
        <f t="shared" si="190"/>
        <v/>
      </c>
      <c r="BI218" s="35" t="str">
        <f t="shared" si="191"/>
        <v/>
      </c>
      <c r="BJ218" s="35" t="str">
        <f t="shared" si="192"/>
        <v/>
      </c>
      <c r="BK218" s="35" t="str">
        <f t="shared" si="193"/>
        <v/>
      </c>
      <c r="BL218" s="35" t="str">
        <f t="shared" si="194"/>
        <v/>
      </c>
      <c r="BM218" s="35" t="str">
        <f t="shared" si="195"/>
        <v/>
      </c>
      <c r="BN218" s="35" t="str">
        <f t="shared" si="196"/>
        <v/>
      </c>
      <c r="BO218" s="35" t="str">
        <f t="shared" si="197"/>
        <v/>
      </c>
      <c r="BP218" s="35" t="str">
        <f t="shared" si="198"/>
        <v/>
      </c>
      <c r="BQ218" s="35" t="str">
        <f t="shared" si="199"/>
        <v/>
      </c>
      <c r="BR218" s="35" t="str">
        <f t="shared" si="200"/>
        <v/>
      </c>
      <c r="BS218" s="35" t="str">
        <f t="shared" si="201"/>
        <v/>
      </c>
      <c r="BT218" s="35" t="str">
        <f t="shared" si="202"/>
        <v/>
      </c>
      <c r="BU218" s="40" t="str">
        <f t="shared" si="203"/>
        <v/>
      </c>
    </row>
    <row r="219" spans="1:73" ht="20.100000000000001" customHeight="1" x14ac:dyDescent="0.2">
      <c r="A219" s="52">
        <v>45231</v>
      </c>
      <c r="B219" s="35" t="s">
        <v>14696</v>
      </c>
      <c r="C219" s="35" t="s">
        <v>112</v>
      </c>
      <c r="D219" s="35">
        <v>20240120</v>
      </c>
      <c r="E219" s="35" t="s">
        <v>14697</v>
      </c>
      <c r="F219" s="35" t="str">
        <f t="shared" si="136"/>
        <v>Des fondamentaux à la présentation détaillée</v>
      </c>
      <c r="G219" s="35" t="str">
        <f t="shared" si="137"/>
        <v>Olivier LE FRAPPER</v>
      </c>
      <c r="H219" s="35" t="str">
        <f t="shared" si="138"/>
        <v/>
      </c>
      <c r="I219" s="35" t="str">
        <f t="shared" si="139"/>
        <v>LE FRAPPER, Olivier</v>
      </c>
      <c r="J219" s="35" t="str">
        <f t="shared" si="140"/>
        <v/>
      </c>
      <c r="K219" s="35" t="str">
        <f t="shared" si="141"/>
        <v/>
      </c>
      <c r="L219" s="35" t="str">
        <f t="shared" si="142"/>
        <v/>
      </c>
      <c r="M219" s="35" t="str">
        <f t="shared" si="143"/>
        <v/>
      </c>
      <c r="N219" s="5" t="str">
        <f t="shared" si="144"/>
        <v>Edition du 1 December 2010</v>
      </c>
      <c r="O219" s="5" t="str">
        <f t="shared" si="145"/>
        <v>576 pages</v>
      </c>
      <c r="P219" s="35" t="str">
        <f t="shared" si="146"/>
        <v>Editions ENI</v>
      </c>
      <c r="Q219" s="6" t="str">
        <f t="shared" si="147"/>
        <v>fre</v>
      </c>
      <c r="R219" s="35" t="str">
        <f t="shared" si="148"/>
        <v>fre</v>
      </c>
      <c r="S219" s="35" t="str">
        <f t="shared" si="149"/>
        <v>fre</v>
      </c>
      <c r="T219" s="35" t="str">
        <f t="shared" si="150"/>
        <v>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
      <c r="U219" s="35">
        <f t="shared" si="151"/>
        <v>9782746061545</v>
      </c>
      <c r="V219" s="35" t="str">
        <f t="shared" si="152"/>
        <v>Version Numérique</v>
      </c>
      <c r="W219" s="35">
        <f t="shared" si="153"/>
        <v>9782746059245</v>
      </c>
      <c r="X219" s="35" t="str">
        <f t="shared" si="154"/>
        <v>Version Imprimée</v>
      </c>
      <c r="Y219" s="35" t="str">
        <f t="shared" si="155"/>
        <v>St-Herblain</v>
      </c>
      <c r="Z219" s="35" t="str">
        <f t="shared" si="156"/>
        <v>Editions ENI</v>
      </c>
      <c r="AA219" s="35">
        <f t="shared" si="157"/>
        <v>2010</v>
      </c>
      <c r="AB219" s="35" t="str">
        <f t="shared" si="158"/>
        <v>Bibliothèque Numérique ENI (Service en ligne)</v>
      </c>
      <c r="AC219" s="35" t="str">
        <f t="shared" si="159"/>
        <v>RESSOURCES INFORMATIQUES</v>
      </c>
      <c r="AD219" s="35" t="str">
        <f t="shared" si="160"/>
        <v>texte</v>
      </c>
      <c r="AE219" s="35" t="str">
        <f t="shared" si="161"/>
        <v>txt</v>
      </c>
      <c r="AF219" s="35" t="str">
        <f t="shared" si="162"/>
        <v>rdacontent/fre</v>
      </c>
      <c r="AG219" s="35" t="str">
        <f t="shared" si="163"/>
        <v>informatique</v>
      </c>
      <c r="AH219" s="35" t="str">
        <f t="shared" si="164"/>
        <v>c</v>
      </c>
      <c r="AI219" s="35" t="str">
        <f t="shared" si="165"/>
        <v>rdamedia/fre</v>
      </c>
      <c r="AJ219" s="35" t="str">
        <f t="shared" si="166"/>
        <v>ressource en ligne</v>
      </c>
      <c r="AK219" s="35" t="str">
        <f t="shared" si="167"/>
        <v>cr</v>
      </c>
      <c r="AL219" s="35" t="str">
        <f t="shared" si="168"/>
        <v>rdacarrier/fre</v>
      </c>
      <c r="AM219" s="35" t="str">
        <f t="shared" si="169"/>
        <v>m\\\\\o\\d\\\\\\\\</v>
      </c>
      <c r="AN219" s="35" t="str">
        <f t="shared" si="170"/>
        <v>cr\cn\\\\uuaua</v>
      </c>
      <c r="AO219" s="35" t="str">
        <f t="shared" si="171"/>
        <v>Accès restreint aux membres</v>
      </c>
      <c r="AP219" s="35" t="str">
        <f t="shared" si="172"/>
        <v>Source de la note de description : Version imprimée</v>
      </c>
      <c r="AQ219" s="35" t="str">
        <f t="shared" si="173"/>
        <v/>
      </c>
      <c r="AR219" s="35" t="str">
        <f t="shared" si="174"/>
        <v>%SITE_CLIENT%/?library_guid=416B7508-2819-4596-9F0F-27243331FDCE</v>
      </c>
      <c r="AS219" s="35" t="str">
        <f t="shared" si="175"/>
        <v>Accès au travers du portail ENI</v>
      </c>
      <c r="AT219" s="35" t="str">
        <f t="shared" si="176"/>
        <v xml:space="preserve"> 2D </v>
      </c>
      <c r="AU219" s="35" t="str">
        <f t="shared" si="177"/>
        <v xml:space="preserve"> CAO </v>
      </c>
      <c r="AV219" s="35" t="str">
        <f t="shared" si="178"/>
        <v xml:space="preserve"> DAO </v>
      </c>
      <c r="AW219" s="35" t="str">
        <f t="shared" si="179"/>
        <v xml:space="preserve"> Dessin </v>
      </c>
      <c r="AX219" s="35" t="str">
        <f t="shared" si="180"/>
        <v xml:space="preserve"> livre AutoCAD </v>
      </c>
      <c r="AY219" s="35" t="str">
        <f t="shared" si="181"/>
        <v xml:space="preserve"> livre AutoCAD LT </v>
      </c>
      <c r="AZ219" s="35" t="str">
        <f t="shared" si="182"/>
        <v xml:space="preserve"> LNRI11AUTLT</v>
      </c>
      <c r="BA219" s="35" t="str">
        <f t="shared" si="183"/>
        <v xml:space="preserve">livre AutoDesk </v>
      </c>
      <c r="BB219" s="35" t="str">
        <f t="shared" si="184"/>
        <v/>
      </c>
      <c r="BC219" s="35" t="str">
        <f t="shared" si="185"/>
        <v/>
      </c>
      <c r="BD219" s="35" t="str">
        <f t="shared" si="186"/>
        <v/>
      </c>
      <c r="BE219" s="35" t="str">
        <f t="shared" si="187"/>
        <v/>
      </c>
      <c r="BF219" s="35" t="str">
        <f t="shared" si="188"/>
        <v/>
      </c>
      <c r="BG219" s="35" t="str">
        <f t="shared" si="189"/>
        <v/>
      </c>
      <c r="BH219" s="35" t="str">
        <f t="shared" si="190"/>
        <v/>
      </c>
      <c r="BI219" s="35" t="str">
        <f t="shared" si="191"/>
        <v/>
      </c>
      <c r="BJ219" s="35" t="str">
        <f t="shared" si="192"/>
        <v/>
      </c>
      <c r="BK219" s="35" t="str">
        <f t="shared" si="193"/>
        <v/>
      </c>
      <c r="BL219" s="35" t="str">
        <f t="shared" si="194"/>
        <v/>
      </c>
      <c r="BM219" s="35" t="str">
        <f t="shared" si="195"/>
        <v/>
      </c>
      <c r="BN219" s="35" t="str">
        <f t="shared" si="196"/>
        <v/>
      </c>
      <c r="BO219" s="35" t="str">
        <f t="shared" si="197"/>
        <v/>
      </c>
      <c r="BP219" s="35" t="str">
        <f t="shared" si="198"/>
        <v/>
      </c>
      <c r="BQ219" s="35" t="str">
        <f t="shared" si="199"/>
        <v/>
      </c>
      <c r="BR219" s="35" t="str">
        <f t="shared" si="200"/>
        <v/>
      </c>
      <c r="BS219" s="35" t="str">
        <f t="shared" si="201"/>
        <v/>
      </c>
      <c r="BT219" s="35" t="str">
        <f t="shared" si="202"/>
        <v/>
      </c>
      <c r="BU219" s="40" t="str">
        <f t="shared" si="203"/>
        <v/>
      </c>
    </row>
    <row r="220" spans="1:73" ht="20.100000000000001" customHeight="1" x14ac:dyDescent="0.2">
      <c r="A220" s="52">
        <v>45231</v>
      </c>
      <c r="B220" s="35" t="s">
        <v>14698</v>
      </c>
      <c r="C220" s="35" t="s">
        <v>112</v>
      </c>
      <c r="D220" s="35">
        <v>20240120</v>
      </c>
      <c r="E220" s="35" t="s">
        <v>14699</v>
      </c>
      <c r="F220" s="35" t="str">
        <f t="shared" si="136"/>
        <v>SQL, PL/SQL, SQL*Plus</v>
      </c>
      <c r="G220" s="35" t="str">
        <f t="shared" si="137"/>
        <v>Jérôme Gabillaud,Olivier HEURTEL</v>
      </c>
      <c r="H220" s="35" t="str">
        <f t="shared" si="138"/>
        <v/>
      </c>
      <c r="I220" s="35" t="str">
        <f t="shared" si="139"/>
        <v>Gabillaud, Jérôme</v>
      </c>
      <c r="J220" s="35" t="str">
        <f t="shared" si="140"/>
        <v>HEURTEL, Olivier</v>
      </c>
      <c r="K220" s="35" t="str">
        <f t="shared" si="141"/>
        <v/>
      </c>
      <c r="L220" s="35" t="str">
        <f t="shared" si="142"/>
        <v/>
      </c>
      <c r="M220" s="35" t="str">
        <f t="shared" si="143"/>
        <v/>
      </c>
      <c r="N220" s="5" t="str">
        <f t="shared" si="144"/>
        <v>Edition du 1 March 2009</v>
      </c>
      <c r="O220" s="5" t="str">
        <f t="shared" si="145"/>
        <v>489 pages</v>
      </c>
      <c r="P220" s="35" t="str">
        <f t="shared" si="146"/>
        <v>Editions ENI</v>
      </c>
      <c r="Q220" s="6" t="str">
        <f t="shared" si="147"/>
        <v>fre</v>
      </c>
      <c r="R220" s="35" t="str">
        <f t="shared" si="148"/>
        <v>fre</v>
      </c>
      <c r="S220" s="35" t="str">
        <f t="shared" si="149"/>
        <v>fre</v>
      </c>
      <c r="T220" s="35" t="str">
        <f t="shared" si="150"/>
        <v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v>
      </c>
      <c r="U220" s="35">
        <f t="shared" si="151"/>
        <v>9782746048584</v>
      </c>
      <c r="V220" s="35" t="str">
        <f t="shared" si="152"/>
        <v>Version Numérique</v>
      </c>
      <c r="W220" s="35">
        <f t="shared" si="153"/>
        <v>9782746047655</v>
      </c>
      <c r="X220" s="35" t="str">
        <f t="shared" si="154"/>
        <v>Version Imprimée</v>
      </c>
      <c r="Y220" s="35" t="str">
        <f t="shared" si="155"/>
        <v>St-Herblain</v>
      </c>
      <c r="Z220" s="35" t="str">
        <f t="shared" si="156"/>
        <v>Editions ENI</v>
      </c>
      <c r="AA220" s="35">
        <f t="shared" si="157"/>
        <v>2009</v>
      </c>
      <c r="AB220" s="35" t="str">
        <f t="shared" si="158"/>
        <v>Bibliothèque Numérique ENI (Service en ligne)</v>
      </c>
      <c r="AC220" s="35" t="str">
        <f t="shared" si="159"/>
        <v>RESSOURCES INFORMATIQUES</v>
      </c>
      <c r="AD220" s="35" t="str">
        <f t="shared" si="160"/>
        <v>texte</v>
      </c>
      <c r="AE220" s="35" t="str">
        <f t="shared" si="161"/>
        <v>txt</v>
      </c>
      <c r="AF220" s="35" t="str">
        <f t="shared" si="162"/>
        <v>rdacontent/fre</v>
      </c>
      <c r="AG220" s="35" t="str">
        <f t="shared" si="163"/>
        <v>informatique</v>
      </c>
      <c r="AH220" s="35" t="str">
        <f t="shared" si="164"/>
        <v>c</v>
      </c>
      <c r="AI220" s="35" t="str">
        <f t="shared" si="165"/>
        <v>rdamedia/fre</v>
      </c>
      <c r="AJ220" s="35" t="str">
        <f t="shared" si="166"/>
        <v>ressource en ligne</v>
      </c>
      <c r="AK220" s="35" t="str">
        <f t="shared" si="167"/>
        <v>cr</v>
      </c>
      <c r="AL220" s="35" t="str">
        <f t="shared" si="168"/>
        <v>rdacarrier/fre</v>
      </c>
      <c r="AM220" s="35" t="str">
        <f t="shared" si="169"/>
        <v>m\\\\\o\\d\\\\\\\\</v>
      </c>
      <c r="AN220" s="35" t="str">
        <f t="shared" si="170"/>
        <v>cr\cn\\\\uuaua</v>
      </c>
      <c r="AO220" s="35" t="str">
        <f t="shared" si="171"/>
        <v>Accès restreint aux membres</v>
      </c>
      <c r="AP220" s="35" t="str">
        <f t="shared" si="172"/>
        <v>Source de la note de description : Version imprimée</v>
      </c>
      <c r="AQ220" s="35" t="str">
        <f t="shared" si="173"/>
        <v/>
      </c>
      <c r="AR220" s="35" t="str">
        <f t="shared" si="174"/>
        <v>%SITE_CLIENT%/?library_guid=88CA14D9-5ED2-48F8-B315-0A0654C8FE85</v>
      </c>
      <c r="AS220" s="35" t="str">
        <f t="shared" si="175"/>
        <v>Accès au travers du portail ENI</v>
      </c>
      <c r="AT220" s="35" t="str">
        <f t="shared" si="176"/>
        <v xml:space="preserve"> apex </v>
      </c>
      <c r="AU220" s="35" t="str">
        <f t="shared" si="177"/>
        <v xml:space="preserve"> livre base de données </v>
      </c>
      <c r="AV220" s="35" t="str">
        <f t="shared" si="178"/>
        <v xml:space="preserve"> livre sgbd </v>
      </c>
      <c r="AW220" s="35" t="str">
        <f t="shared" si="179"/>
        <v xml:space="preserve"> livre sgbdr </v>
      </c>
      <c r="AX220" s="35" t="str">
        <f t="shared" si="180"/>
        <v xml:space="preserve"> LNRI11GORA</v>
      </c>
      <c r="AY220" s="35" t="str">
        <f t="shared" si="181"/>
        <v xml:space="preserve"> oracle11g </v>
      </c>
      <c r="AZ220" s="35" t="str">
        <f t="shared" si="182"/>
        <v xml:space="preserve"> plsql </v>
      </c>
      <c r="BA220" s="35" t="str">
        <f t="shared" si="183"/>
        <v xml:space="preserve"> sql developper </v>
      </c>
      <c r="BB220" s="35" t="str">
        <f t="shared" si="184"/>
        <v xml:space="preserve"> ts0048 </v>
      </c>
      <c r="BC220" s="35" t="str">
        <f t="shared" si="185"/>
        <v xml:space="preserve">livre oracle </v>
      </c>
      <c r="BD220" s="35" t="str">
        <f t="shared" si="186"/>
        <v/>
      </c>
      <c r="BE220" s="35" t="str">
        <f t="shared" si="187"/>
        <v/>
      </c>
      <c r="BF220" s="35" t="str">
        <f t="shared" si="188"/>
        <v/>
      </c>
      <c r="BG220" s="35" t="str">
        <f t="shared" si="189"/>
        <v/>
      </c>
      <c r="BH220" s="35" t="str">
        <f t="shared" si="190"/>
        <v/>
      </c>
      <c r="BI220" s="35" t="str">
        <f t="shared" si="191"/>
        <v/>
      </c>
      <c r="BJ220" s="35" t="str">
        <f t="shared" si="192"/>
        <v/>
      </c>
      <c r="BK220" s="35" t="str">
        <f t="shared" si="193"/>
        <v/>
      </c>
      <c r="BL220" s="35" t="str">
        <f t="shared" si="194"/>
        <v/>
      </c>
      <c r="BM220" s="35" t="str">
        <f t="shared" si="195"/>
        <v/>
      </c>
      <c r="BN220" s="35" t="str">
        <f t="shared" si="196"/>
        <v/>
      </c>
      <c r="BO220" s="35" t="str">
        <f t="shared" si="197"/>
        <v/>
      </c>
      <c r="BP220" s="35" t="str">
        <f t="shared" si="198"/>
        <v/>
      </c>
      <c r="BQ220" s="35" t="str">
        <f t="shared" si="199"/>
        <v/>
      </c>
      <c r="BR220" s="35" t="str">
        <f t="shared" si="200"/>
        <v/>
      </c>
      <c r="BS220" s="35" t="str">
        <f t="shared" si="201"/>
        <v/>
      </c>
      <c r="BT220" s="35" t="str">
        <f t="shared" si="202"/>
        <v/>
      </c>
      <c r="BU220" s="40" t="str">
        <f t="shared" si="203"/>
        <v/>
      </c>
    </row>
    <row r="221" spans="1:73" ht="20.100000000000001" customHeight="1" x14ac:dyDescent="0.2">
      <c r="A221" s="52">
        <v>45231</v>
      </c>
      <c r="B221" s="35" t="s">
        <v>14700</v>
      </c>
      <c r="C221" s="35" t="s">
        <v>112</v>
      </c>
      <c r="D221" s="35">
        <v>20240120</v>
      </c>
      <c r="E221" s="35" t="s">
        <v>14701</v>
      </c>
      <c r="F221" s="35" t="str">
        <f t="shared" si="136"/>
        <v>Administration</v>
      </c>
      <c r="G221" s="35" t="str">
        <f t="shared" si="137"/>
        <v>Olivier HEURTEL</v>
      </c>
      <c r="H221" s="35" t="str">
        <f t="shared" si="138"/>
        <v/>
      </c>
      <c r="I221" s="35" t="str">
        <f t="shared" si="139"/>
        <v>HEURTEL, Olivier</v>
      </c>
      <c r="J221" s="35" t="str">
        <f t="shared" si="140"/>
        <v/>
      </c>
      <c r="K221" s="35" t="str">
        <f t="shared" si="141"/>
        <v/>
      </c>
      <c r="L221" s="35" t="str">
        <f t="shared" si="142"/>
        <v/>
      </c>
      <c r="M221" s="35" t="str">
        <f t="shared" si="143"/>
        <v/>
      </c>
      <c r="N221" s="5" t="str">
        <f t="shared" si="144"/>
        <v>Edition du 1 November 2008</v>
      </c>
      <c r="O221" s="5" t="str">
        <f t="shared" si="145"/>
        <v>568 pages</v>
      </c>
      <c r="P221" s="35" t="str">
        <f t="shared" si="146"/>
        <v>Editions ENI</v>
      </c>
      <c r="Q221" s="6" t="str">
        <f t="shared" si="147"/>
        <v>fre</v>
      </c>
      <c r="R221" s="35" t="str">
        <f t="shared" si="148"/>
        <v>fre</v>
      </c>
      <c r="S221" s="35" t="str">
        <f t="shared" si="149"/>
        <v>fre</v>
      </c>
      <c r="T221" s="35" t="str">
        <f t="shared" si="150"/>
        <v>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v>
      </c>
      <c r="U221" s="35">
        <f t="shared" si="151"/>
        <v>9782746046283</v>
      </c>
      <c r="V221" s="35" t="str">
        <f t="shared" si="152"/>
        <v>Version Numérique</v>
      </c>
      <c r="W221" s="35">
        <f t="shared" si="153"/>
        <v>9782746046146</v>
      </c>
      <c r="X221" s="35" t="str">
        <f t="shared" si="154"/>
        <v>Version Imprimée</v>
      </c>
      <c r="Y221" s="35" t="str">
        <f t="shared" si="155"/>
        <v>St-Herblain</v>
      </c>
      <c r="Z221" s="35" t="str">
        <f t="shared" si="156"/>
        <v>Editions ENI</v>
      </c>
      <c r="AA221" s="35">
        <f t="shared" si="157"/>
        <v>2008</v>
      </c>
      <c r="AB221" s="35" t="str">
        <f t="shared" si="158"/>
        <v>Bibliothèque Numérique ENI (Service en ligne)</v>
      </c>
      <c r="AC221" s="35" t="str">
        <f t="shared" si="159"/>
        <v>RESSOURCES INFORMATIQUES</v>
      </c>
      <c r="AD221" s="35" t="str">
        <f t="shared" si="160"/>
        <v>texte</v>
      </c>
      <c r="AE221" s="35" t="str">
        <f t="shared" si="161"/>
        <v>txt</v>
      </c>
      <c r="AF221" s="35" t="str">
        <f t="shared" si="162"/>
        <v>rdacontent/fre</v>
      </c>
      <c r="AG221" s="35" t="str">
        <f t="shared" si="163"/>
        <v>informatique</v>
      </c>
      <c r="AH221" s="35" t="str">
        <f t="shared" si="164"/>
        <v>c</v>
      </c>
      <c r="AI221" s="35" t="str">
        <f t="shared" si="165"/>
        <v>rdamedia/fre</v>
      </c>
      <c r="AJ221" s="35" t="str">
        <f t="shared" si="166"/>
        <v>ressource en ligne</v>
      </c>
      <c r="AK221" s="35" t="str">
        <f t="shared" si="167"/>
        <v>cr</v>
      </c>
      <c r="AL221" s="35" t="str">
        <f t="shared" si="168"/>
        <v>rdacarrier/fre</v>
      </c>
      <c r="AM221" s="35" t="str">
        <f t="shared" si="169"/>
        <v>m\\\\\o\\d\\\\\\\\</v>
      </c>
      <c r="AN221" s="35" t="str">
        <f t="shared" si="170"/>
        <v>cr\cn\\\\uuaua</v>
      </c>
      <c r="AO221" s="35" t="str">
        <f t="shared" si="171"/>
        <v>Accès restreint aux membres</v>
      </c>
      <c r="AP221" s="35" t="str">
        <f t="shared" si="172"/>
        <v>Source de la note de description : Version imprimée</v>
      </c>
      <c r="AQ221" s="35" t="str">
        <f t="shared" si="173"/>
        <v/>
      </c>
      <c r="AR221" s="35" t="str">
        <f t="shared" si="174"/>
        <v>%SITE_CLIENT%/?library_guid=5AE61AB2-635E-4EB6-B3C7-69B3E48D8C70</v>
      </c>
      <c r="AS221" s="35" t="str">
        <f t="shared" si="175"/>
        <v>Accès au travers du portail ENI</v>
      </c>
      <c r="AT221" s="35" t="str">
        <f t="shared" si="176"/>
        <v xml:space="preserve"> base de données </v>
      </c>
      <c r="AU221" s="35" t="str">
        <f t="shared" si="177"/>
        <v xml:space="preserve"> LNRI11GORAA</v>
      </c>
      <c r="AV221" s="35" t="str">
        <f t="shared" si="178"/>
        <v xml:space="preserve"> oracle11g </v>
      </c>
      <c r="AW221" s="35" t="str">
        <f t="shared" si="179"/>
        <v xml:space="preserve"> RMAN </v>
      </c>
      <c r="AX221" s="35" t="str">
        <f t="shared" si="180"/>
        <v xml:space="preserve"> SGBD </v>
      </c>
      <c r="AY221" s="35" t="str">
        <f t="shared" si="181"/>
        <v xml:space="preserve"> SGBDR </v>
      </c>
      <c r="AZ221" s="35" t="str">
        <f t="shared" si="182"/>
        <v xml:space="preserve">livre oracle </v>
      </c>
      <c r="BA221" s="35" t="str">
        <f t="shared" si="183"/>
        <v/>
      </c>
      <c r="BB221" s="35" t="str">
        <f t="shared" si="184"/>
        <v/>
      </c>
      <c r="BC221" s="35" t="str">
        <f t="shared" si="185"/>
        <v/>
      </c>
      <c r="BD221" s="35" t="str">
        <f t="shared" si="186"/>
        <v/>
      </c>
      <c r="BE221" s="35" t="str">
        <f t="shared" si="187"/>
        <v/>
      </c>
      <c r="BF221" s="35" t="str">
        <f t="shared" si="188"/>
        <v/>
      </c>
      <c r="BG221" s="35" t="str">
        <f t="shared" si="189"/>
        <v/>
      </c>
      <c r="BH221" s="35" t="str">
        <f t="shared" si="190"/>
        <v/>
      </c>
      <c r="BI221" s="35" t="str">
        <f t="shared" si="191"/>
        <v/>
      </c>
      <c r="BJ221" s="35" t="str">
        <f t="shared" si="192"/>
        <v/>
      </c>
      <c r="BK221" s="35" t="str">
        <f t="shared" si="193"/>
        <v/>
      </c>
      <c r="BL221" s="35" t="str">
        <f t="shared" si="194"/>
        <v/>
      </c>
      <c r="BM221" s="35" t="str">
        <f t="shared" si="195"/>
        <v/>
      </c>
      <c r="BN221" s="35" t="str">
        <f t="shared" si="196"/>
        <v/>
      </c>
      <c r="BO221" s="35" t="str">
        <f t="shared" si="197"/>
        <v/>
      </c>
      <c r="BP221" s="35" t="str">
        <f t="shared" si="198"/>
        <v/>
      </c>
      <c r="BQ221" s="35" t="str">
        <f t="shared" si="199"/>
        <v/>
      </c>
      <c r="BR221" s="35" t="str">
        <f t="shared" si="200"/>
        <v/>
      </c>
      <c r="BS221" s="35" t="str">
        <f t="shared" si="201"/>
        <v/>
      </c>
      <c r="BT221" s="35" t="str">
        <f t="shared" si="202"/>
        <v/>
      </c>
      <c r="BU221" s="40" t="str">
        <f t="shared" si="203"/>
        <v/>
      </c>
    </row>
    <row r="222" spans="1:73" ht="20.100000000000001" customHeight="1" x14ac:dyDescent="0.2">
      <c r="A222" s="52">
        <v>45231</v>
      </c>
      <c r="B222" s="35" t="s">
        <v>14702</v>
      </c>
      <c r="C222" s="35" t="s">
        <v>112</v>
      </c>
      <c r="D222" s="35">
        <v>20240120</v>
      </c>
      <c r="E222" s="35" t="s">
        <v>14703</v>
      </c>
      <c r="F222" s="35" t="str">
        <f t="shared" si="136"/>
        <v>Des fondamentaux à la présentation détaillée</v>
      </c>
      <c r="G222" s="35" t="str">
        <f t="shared" si="137"/>
        <v>Olivier LE FRAPPER</v>
      </c>
      <c r="H222" s="35" t="str">
        <f t="shared" si="138"/>
        <v/>
      </c>
      <c r="I222" s="35" t="str">
        <f t="shared" si="139"/>
        <v>LE FRAPPER, Olivier</v>
      </c>
      <c r="J222" s="35" t="str">
        <f t="shared" si="140"/>
        <v/>
      </c>
      <c r="K222" s="35" t="str">
        <f t="shared" si="141"/>
        <v/>
      </c>
      <c r="L222" s="35" t="str">
        <f t="shared" si="142"/>
        <v/>
      </c>
      <c r="M222" s="35" t="str">
        <f t="shared" si="143"/>
        <v/>
      </c>
      <c r="N222" s="5" t="str">
        <f t="shared" si="144"/>
        <v>Edition du 1 September 2011</v>
      </c>
      <c r="O222" s="5" t="str">
        <f t="shared" si="145"/>
        <v>564 pages</v>
      </c>
      <c r="P222" s="35" t="str">
        <f t="shared" si="146"/>
        <v>Editions ENI</v>
      </c>
      <c r="Q222" s="6" t="str">
        <f t="shared" si="147"/>
        <v>fre</v>
      </c>
      <c r="R222" s="35" t="str">
        <f t="shared" si="148"/>
        <v>fre</v>
      </c>
      <c r="S222" s="35" t="str">
        <f t="shared" si="149"/>
        <v>fre</v>
      </c>
      <c r="T222" s="35" t="str">
        <f t="shared" si="150"/>
        <v>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v>
      </c>
      <c r="U222" s="35">
        <f t="shared" si="151"/>
        <v>9782746069756</v>
      </c>
      <c r="V222" s="35" t="str">
        <f t="shared" si="152"/>
        <v>Version Numérique</v>
      </c>
      <c r="W222" s="35">
        <f t="shared" si="153"/>
        <v>9782746067653</v>
      </c>
      <c r="X222" s="35" t="str">
        <f t="shared" si="154"/>
        <v>Version Imprimée</v>
      </c>
      <c r="Y222" s="35" t="str">
        <f t="shared" si="155"/>
        <v>St-Herblain</v>
      </c>
      <c r="Z222" s="35" t="str">
        <f t="shared" si="156"/>
        <v>Editions ENI</v>
      </c>
      <c r="AA222" s="35">
        <f t="shared" si="157"/>
        <v>2011</v>
      </c>
      <c r="AB222" s="35" t="str">
        <f t="shared" si="158"/>
        <v>Bibliothèque Numérique ENI (Service en ligne)</v>
      </c>
      <c r="AC222" s="35" t="str">
        <f t="shared" si="159"/>
        <v>RESSOURCES INFORMATIQUES</v>
      </c>
      <c r="AD222" s="35" t="str">
        <f t="shared" si="160"/>
        <v>texte</v>
      </c>
      <c r="AE222" s="35" t="str">
        <f t="shared" si="161"/>
        <v>txt</v>
      </c>
      <c r="AF222" s="35" t="str">
        <f t="shared" si="162"/>
        <v>rdacontent/fre</v>
      </c>
      <c r="AG222" s="35" t="str">
        <f t="shared" si="163"/>
        <v>informatique</v>
      </c>
      <c r="AH222" s="35" t="str">
        <f t="shared" si="164"/>
        <v>c</v>
      </c>
      <c r="AI222" s="35" t="str">
        <f t="shared" si="165"/>
        <v>rdamedia/fre</v>
      </c>
      <c r="AJ222" s="35" t="str">
        <f t="shared" si="166"/>
        <v>ressource en ligne</v>
      </c>
      <c r="AK222" s="35" t="str">
        <f t="shared" si="167"/>
        <v>cr</v>
      </c>
      <c r="AL222" s="35" t="str">
        <f t="shared" si="168"/>
        <v>rdacarrier/fre</v>
      </c>
      <c r="AM222" s="35" t="str">
        <f t="shared" si="169"/>
        <v>m\\\\\o\\d\\\\\\\\</v>
      </c>
      <c r="AN222" s="35" t="str">
        <f t="shared" si="170"/>
        <v>cr\cn\\\\uuaua</v>
      </c>
      <c r="AO222" s="35" t="str">
        <f t="shared" si="171"/>
        <v>Accès restreint aux membres</v>
      </c>
      <c r="AP222" s="35" t="str">
        <f t="shared" si="172"/>
        <v>Source de la note de description : Version imprimée</v>
      </c>
      <c r="AQ222" s="35" t="str">
        <f t="shared" si="173"/>
        <v/>
      </c>
      <c r="AR222" s="35" t="str">
        <f t="shared" si="174"/>
        <v>%SITE_CLIENT%/?library_guid=9E407907-AA29-461E-9575-608FB15C6E14</v>
      </c>
      <c r="AS222" s="35" t="str">
        <f t="shared" si="175"/>
        <v>Accès au travers du portail ENI</v>
      </c>
      <c r="AT222" s="35" t="str">
        <f t="shared" si="176"/>
        <v xml:space="preserve"> 2D </v>
      </c>
      <c r="AU222" s="35" t="str">
        <f t="shared" si="177"/>
        <v xml:space="preserve"> 3D </v>
      </c>
      <c r="AV222" s="35" t="str">
        <f t="shared" si="178"/>
        <v xml:space="preserve"> CAO </v>
      </c>
      <c r="AW222" s="35" t="str">
        <f t="shared" si="179"/>
        <v xml:space="preserve"> DAO </v>
      </c>
      <c r="AX222" s="35" t="str">
        <f t="shared" si="180"/>
        <v xml:space="preserve"> dwf </v>
      </c>
      <c r="AY222" s="35" t="str">
        <f t="shared" si="181"/>
        <v xml:space="preserve"> LNRI12AUT</v>
      </c>
      <c r="AZ222" s="35" t="str">
        <f t="shared" si="182"/>
        <v xml:space="preserve">autodesk </v>
      </c>
      <c r="BA222" s="35" t="str">
        <f t="shared" si="183"/>
        <v/>
      </c>
      <c r="BB222" s="35" t="str">
        <f t="shared" si="184"/>
        <v/>
      </c>
      <c r="BC222" s="35" t="str">
        <f t="shared" si="185"/>
        <v/>
      </c>
      <c r="BD222" s="35" t="str">
        <f t="shared" si="186"/>
        <v/>
      </c>
      <c r="BE222" s="35" t="str">
        <f t="shared" si="187"/>
        <v/>
      </c>
      <c r="BF222" s="35" t="str">
        <f t="shared" si="188"/>
        <v/>
      </c>
      <c r="BG222" s="35" t="str">
        <f t="shared" si="189"/>
        <v/>
      </c>
      <c r="BH222" s="35" t="str">
        <f t="shared" si="190"/>
        <v/>
      </c>
      <c r="BI222" s="35" t="str">
        <f t="shared" si="191"/>
        <v/>
      </c>
      <c r="BJ222" s="35" t="str">
        <f t="shared" si="192"/>
        <v/>
      </c>
      <c r="BK222" s="35" t="str">
        <f t="shared" si="193"/>
        <v/>
      </c>
      <c r="BL222" s="35" t="str">
        <f t="shared" si="194"/>
        <v/>
      </c>
      <c r="BM222" s="35" t="str">
        <f t="shared" si="195"/>
        <v/>
      </c>
      <c r="BN222" s="35" t="str">
        <f t="shared" si="196"/>
        <v/>
      </c>
      <c r="BO222" s="35" t="str">
        <f t="shared" si="197"/>
        <v/>
      </c>
      <c r="BP222" s="35" t="str">
        <f t="shared" si="198"/>
        <v/>
      </c>
      <c r="BQ222" s="35" t="str">
        <f t="shared" si="199"/>
        <v/>
      </c>
      <c r="BR222" s="35" t="str">
        <f t="shared" si="200"/>
        <v/>
      </c>
      <c r="BS222" s="35" t="str">
        <f t="shared" si="201"/>
        <v/>
      </c>
      <c r="BT222" s="35" t="str">
        <f t="shared" si="202"/>
        <v/>
      </c>
      <c r="BU222" s="40" t="str">
        <f t="shared" si="203"/>
        <v/>
      </c>
    </row>
    <row r="223" spans="1:73" ht="20.100000000000001" customHeight="1" x14ac:dyDescent="0.2">
      <c r="A223" s="52">
        <v>45231</v>
      </c>
      <c r="B223" s="35" t="s">
        <v>14704</v>
      </c>
      <c r="C223" s="35" t="s">
        <v>112</v>
      </c>
      <c r="D223" s="35">
        <v>20240120</v>
      </c>
      <c r="E223" s="35" t="s">
        <v>14705</v>
      </c>
      <c r="F223" s="35" t="str">
        <f t="shared" si="136"/>
        <v>Des fondamentaux à la présentation détaillée</v>
      </c>
      <c r="G223" s="35" t="str">
        <f t="shared" si="137"/>
        <v>Olivier LE FRAPPER</v>
      </c>
      <c r="H223" s="35" t="str">
        <f t="shared" si="138"/>
        <v/>
      </c>
      <c r="I223" s="35" t="str">
        <f t="shared" si="139"/>
        <v>LE FRAPPER, Olivier</v>
      </c>
      <c r="J223" s="35" t="str">
        <f t="shared" si="140"/>
        <v/>
      </c>
      <c r="K223" s="35" t="str">
        <f t="shared" si="141"/>
        <v/>
      </c>
      <c r="L223" s="35" t="str">
        <f t="shared" si="142"/>
        <v/>
      </c>
      <c r="M223" s="35" t="str">
        <f t="shared" si="143"/>
        <v/>
      </c>
      <c r="N223" s="5" t="str">
        <f t="shared" si="144"/>
        <v>Edition du 1 December 2011</v>
      </c>
      <c r="O223" s="5" t="str">
        <f t="shared" si="145"/>
        <v>633 pages</v>
      </c>
      <c r="P223" s="35" t="str">
        <f t="shared" si="146"/>
        <v>Editions ENI</v>
      </c>
      <c r="Q223" s="6" t="str">
        <f t="shared" si="147"/>
        <v>fre</v>
      </c>
      <c r="R223" s="35" t="str">
        <f t="shared" si="148"/>
        <v>fre</v>
      </c>
      <c r="S223" s="35" t="str">
        <f t="shared" si="149"/>
        <v>fre</v>
      </c>
      <c r="T223" s="35" t="str">
        <f t="shared" si="150"/>
        <v>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
      <c r="U223" s="35">
        <f t="shared" si="151"/>
        <v>9782746071452</v>
      </c>
      <c r="V223" s="35" t="str">
        <f t="shared" si="152"/>
        <v>Version Numérique</v>
      </c>
      <c r="W223" s="35">
        <f t="shared" si="153"/>
        <v>9782746070516</v>
      </c>
      <c r="X223" s="35" t="str">
        <f t="shared" si="154"/>
        <v>Version Imprimée</v>
      </c>
      <c r="Y223" s="35" t="str">
        <f t="shared" si="155"/>
        <v>St-Herblain</v>
      </c>
      <c r="Z223" s="35" t="str">
        <f t="shared" si="156"/>
        <v>Editions ENI</v>
      </c>
      <c r="AA223" s="35">
        <f t="shared" si="157"/>
        <v>2011</v>
      </c>
      <c r="AB223" s="35" t="str">
        <f t="shared" si="158"/>
        <v>Bibliothèque Numérique ENI (Service en ligne)</v>
      </c>
      <c r="AC223" s="35" t="str">
        <f t="shared" si="159"/>
        <v>RESSOURCES INFORMATIQUES</v>
      </c>
      <c r="AD223" s="35" t="str">
        <f t="shared" si="160"/>
        <v>texte</v>
      </c>
      <c r="AE223" s="35" t="str">
        <f t="shared" si="161"/>
        <v>txt</v>
      </c>
      <c r="AF223" s="35" t="str">
        <f t="shared" si="162"/>
        <v>rdacontent/fre</v>
      </c>
      <c r="AG223" s="35" t="str">
        <f t="shared" si="163"/>
        <v>informatique</v>
      </c>
      <c r="AH223" s="35" t="str">
        <f t="shared" si="164"/>
        <v>c</v>
      </c>
      <c r="AI223" s="35" t="str">
        <f t="shared" si="165"/>
        <v>rdamedia/fre</v>
      </c>
      <c r="AJ223" s="35" t="str">
        <f t="shared" si="166"/>
        <v>ressource en ligne</v>
      </c>
      <c r="AK223" s="35" t="str">
        <f t="shared" si="167"/>
        <v>cr</v>
      </c>
      <c r="AL223" s="35" t="str">
        <f t="shared" si="168"/>
        <v>rdacarrier/fre</v>
      </c>
      <c r="AM223" s="35" t="str">
        <f t="shared" si="169"/>
        <v>m\\\\\o\\d\\\\\\\\</v>
      </c>
      <c r="AN223" s="35" t="str">
        <f t="shared" si="170"/>
        <v>cr\cn\\\\uuaua</v>
      </c>
      <c r="AO223" s="35" t="str">
        <f t="shared" si="171"/>
        <v>Accès restreint aux membres</v>
      </c>
      <c r="AP223" s="35" t="str">
        <f t="shared" si="172"/>
        <v>Source de la note de description : Version imprimée</v>
      </c>
      <c r="AQ223" s="35" t="str">
        <f t="shared" si="173"/>
        <v/>
      </c>
      <c r="AR223" s="35" t="str">
        <f t="shared" si="174"/>
        <v>%SITE_CLIENT%/?library_guid=E6EBE850-CF42-4732-9072-B6840DCC6F4A</v>
      </c>
      <c r="AS223" s="35" t="str">
        <f t="shared" si="175"/>
        <v>Accès au travers du portail ENI</v>
      </c>
      <c r="AT223" s="35" t="str">
        <f t="shared" si="176"/>
        <v xml:space="preserve"> 2D </v>
      </c>
      <c r="AU223" s="35" t="str">
        <f t="shared" si="177"/>
        <v xml:space="preserve"> Auto CAD </v>
      </c>
      <c r="AV223" s="35" t="str">
        <f t="shared" si="178"/>
        <v xml:space="preserve"> CAO </v>
      </c>
      <c r="AW223" s="35" t="str">
        <f t="shared" si="179"/>
        <v xml:space="preserve"> DAO </v>
      </c>
      <c r="AX223" s="35" t="str">
        <f t="shared" si="180"/>
        <v xml:space="preserve"> Dessin </v>
      </c>
      <c r="AY223" s="35" t="str">
        <f t="shared" si="181"/>
        <v xml:space="preserve"> LNRI12AUTLT</v>
      </c>
      <c r="AZ223" s="35" t="str">
        <f t="shared" si="182"/>
        <v xml:space="preserve">AutoDesk </v>
      </c>
      <c r="BA223" s="35" t="str">
        <f t="shared" si="183"/>
        <v/>
      </c>
      <c r="BB223" s="35" t="str">
        <f t="shared" si="184"/>
        <v/>
      </c>
      <c r="BC223" s="35" t="str">
        <f t="shared" si="185"/>
        <v/>
      </c>
      <c r="BD223" s="35" t="str">
        <f t="shared" si="186"/>
        <v/>
      </c>
      <c r="BE223" s="35" t="str">
        <f t="shared" si="187"/>
        <v/>
      </c>
      <c r="BF223" s="35" t="str">
        <f t="shared" si="188"/>
        <v/>
      </c>
      <c r="BG223" s="35" t="str">
        <f t="shared" si="189"/>
        <v/>
      </c>
      <c r="BH223" s="35" t="str">
        <f t="shared" si="190"/>
        <v/>
      </c>
      <c r="BI223" s="35" t="str">
        <f t="shared" si="191"/>
        <v/>
      </c>
      <c r="BJ223" s="35" t="str">
        <f t="shared" si="192"/>
        <v/>
      </c>
      <c r="BK223" s="35" t="str">
        <f t="shared" si="193"/>
        <v/>
      </c>
      <c r="BL223" s="35" t="str">
        <f t="shared" si="194"/>
        <v/>
      </c>
      <c r="BM223" s="35" t="str">
        <f t="shared" si="195"/>
        <v/>
      </c>
      <c r="BN223" s="35" t="str">
        <f t="shared" si="196"/>
        <v/>
      </c>
      <c r="BO223" s="35" t="str">
        <f t="shared" si="197"/>
        <v/>
      </c>
      <c r="BP223" s="35" t="str">
        <f t="shared" si="198"/>
        <v/>
      </c>
      <c r="BQ223" s="35" t="str">
        <f t="shared" si="199"/>
        <v/>
      </c>
      <c r="BR223" s="35" t="str">
        <f t="shared" si="200"/>
        <v/>
      </c>
      <c r="BS223" s="35" t="str">
        <f t="shared" si="201"/>
        <v/>
      </c>
      <c r="BT223" s="35" t="str">
        <f t="shared" si="202"/>
        <v/>
      </c>
      <c r="BU223" s="40" t="str">
        <f t="shared" si="203"/>
        <v/>
      </c>
    </row>
    <row r="224" spans="1:73" ht="20.100000000000001" customHeight="1" x14ac:dyDescent="0.2">
      <c r="A224" s="52">
        <v>45231</v>
      </c>
      <c r="B224" s="35" t="s">
        <v>14706</v>
      </c>
      <c r="C224" s="35" t="s">
        <v>112</v>
      </c>
      <c r="D224" s="35">
        <v>20240120</v>
      </c>
      <c r="E224" s="35" t="s">
        <v>14707</v>
      </c>
      <c r="F224" s="35" t="str">
        <f t="shared" si="136"/>
        <v>Les fondamentaux du développement avec WinDev - Présentation de WinDev Mobile (agréé par PC SOFT)</v>
      </c>
      <c r="G224" s="35" t="str">
        <f t="shared" si="137"/>
        <v>François Pelletier</v>
      </c>
      <c r="H224" s="35" t="str">
        <f t="shared" si="138"/>
        <v/>
      </c>
      <c r="I224" s="35" t="str">
        <f t="shared" si="139"/>
        <v>Pelletier, François</v>
      </c>
      <c r="J224" s="35" t="str">
        <f t="shared" si="140"/>
        <v/>
      </c>
      <c r="K224" s="35" t="str">
        <f t="shared" si="141"/>
        <v/>
      </c>
      <c r="L224" s="35" t="str">
        <f t="shared" si="142"/>
        <v/>
      </c>
      <c r="M224" s="35" t="str">
        <f t="shared" si="143"/>
        <v/>
      </c>
      <c r="N224" s="5" t="str">
        <f t="shared" si="144"/>
        <v>Edition du 1 July 2009</v>
      </c>
      <c r="O224" s="5" t="str">
        <f t="shared" si="145"/>
        <v>555 pages</v>
      </c>
      <c r="P224" s="35" t="str">
        <f t="shared" si="146"/>
        <v>Editions ENI</v>
      </c>
      <c r="Q224" s="6" t="str">
        <f t="shared" si="147"/>
        <v>fre</v>
      </c>
      <c r="R224" s="35" t="str">
        <f t="shared" si="148"/>
        <v>fre</v>
      </c>
      <c r="S224" s="35" t="str">
        <f t="shared" si="149"/>
        <v>fre</v>
      </c>
      <c r="T224" s="35" t="str">
        <f t="shared" si="150"/>
        <v>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v>
      </c>
      <c r="U224" s="35">
        <f t="shared" si="151"/>
        <v>9782746050662</v>
      </c>
      <c r="V224" s="35" t="str">
        <f t="shared" si="152"/>
        <v>Version Numérique</v>
      </c>
      <c r="W224" s="35">
        <f t="shared" si="153"/>
        <v>9782746049802</v>
      </c>
      <c r="X224" s="35" t="str">
        <f t="shared" si="154"/>
        <v>Version Imprimée</v>
      </c>
      <c r="Y224" s="35" t="str">
        <f t="shared" si="155"/>
        <v>St-Herblain</v>
      </c>
      <c r="Z224" s="35" t="str">
        <f t="shared" si="156"/>
        <v>Editions ENI</v>
      </c>
      <c r="AA224" s="35">
        <f t="shared" si="157"/>
        <v>2009</v>
      </c>
      <c r="AB224" s="35" t="str">
        <f t="shared" si="158"/>
        <v>Bibliothèque Numérique ENI (Service en ligne)</v>
      </c>
      <c r="AC224" s="35" t="str">
        <f t="shared" si="159"/>
        <v>RESSOURCES INFORMATIQUES</v>
      </c>
      <c r="AD224" s="35" t="str">
        <f t="shared" si="160"/>
        <v>texte</v>
      </c>
      <c r="AE224" s="35" t="str">
        <f t="shared" si="161"/>
        <v>txt</v>
      </c>
      <c r="AF224" s="35" t="str">
        <f t="shared" si="162"/>
        <v>rdacontent/fre</v>
      </c>
      <c r="AG224" s="35" t="str">
        <f t="shared" si="163"/>
        <v>informatique</v>
      </c>
      <c r="AH224" s="35" t="str">
        <f t="shared" si="164"/>
        <v>c</v>
      </c>
      <c r="AI224" s="35" t="str">
        <f t="shared" si="165"/>
        <v>rdamedia/fre</v>
      </c>
      <c r="AJ224" s="35" t="str">
        <f t="shared" si="166"/>
        <v>ressource en ligne</v>
      </c>
      <c r="AK224" s="35" t="str">
        <f t="shared" si="167"/>
        <v>cr</v>
      </c>
      <c r="AL224" s="35" t="str">
        <f t="shared" si="168"/>
        <v>rdacarrier/fre</v>
      </c>
      <c r="AM224" s="35" t="str">
        <f t="shared" si="169"/>
        <v>m\\\\\o\\d\\\\\\\\</v>
      </c>
      <c r="AN224" s="35" t="str">
        <f t="shared" si="170"/>
        <v>cr\cn\\\\uuaua</v>
      </c>
      <c r="AO224" s="35" t="str">
        <f t="shared" si="171"/>
        <v>Accès restreint aux membres</v>
      </c>
      <c r="AP224" s="35" t="str">
        <f t="shared" si="172"/>
        <v>Source de la note de description : Version imprimée</v>
      </c>
      <c r="AQ224" s="35" t="str">
        <f t="shared" si="173"/>
        <v/>
      </c>
      <c r="AR224" s="35" t="str">
        <f t="shared" si="174"/>
        <v>%SITE_CLIENT%/?library_guid=0B2889D3-85FA-4796-B3C9-EFA021A31C4C</v>
      </c>
      <c r="AS224" s="35" t="str">
        <f t="shared" si="175"/>
        <v>Accès au travers du portail ENI</v>
      </c>
      <c r="AT224" s="35" t="str">
        <f t="shared" si="176"/>
        <v xml:space="preserve"> AGL </v>
      </c>
      <c r="AU224" s="35" t="str">
        <f t="shared" si="177"/>
        <v xml:space="preserve"> atelier génie logiciel </v>
      </c>
      <c r="AV224" s="35" t="str">
        <f t="shared" si="178"/>
        <v xml:space="preserve"> Atelier Logiciel </v>
      </c>
      <c r="AW224" s="35" t="str">
        <f t="shared" si="179"/>
        <v xml:space="preserve"> développement </v>
      </c>
      <c r="AX224" s="35" t="str">
        <f t="shared" si="180"/>
        <v xml:space="preserve"> langage </v>
      </c>
      <c r="AY224" s="35" t="str">
        <f t="shared" si="181"/>
        <v xml:space="preserve"> livre PC Soft </v>
      </c>
      <c r="AZ224" s="35" t="str">
        <f t="shared" si="182"/>
        <v xml:space="preserve"> LNRI14WIND</v>
      </c>
      <c r="BA224" s="35" t="str">
        <f t="shared" si="183"/>
        <v xml:space="preserve"> PC SOFT </v>
      </c>
      <c r="BB224" s="35" t="str">
        <f t="shared" si="184"/>
        <v xml:space="preserve"> pccsoft </v>
      </c>
      <c r="BC224" s="35" t="str">
        <f t="shared" si="185"/>
        <v xml:space="preserve"> windev14 </v>
      </c>
      <c r="BD224" s="35" t="str">
        <f t="shared" si="186"/>
        <v xml:space="preserve">livre Windev </v>
      </c>
      <c r="BE224" s="35" t="str">
        <f t="shared" si="187"/>
        <v/>
      </c>
      <c r="BF224" s="35" t="str">
        <f t="shared" si="188"/>
        <v/>
      </c>
      <c r="BG224" s="35" t="str">
        <f t="shared" si="189"/>
        <v/>
      </c>
      <c r="BH224" s="35" t="str">
        <f t="shared" si="190"/>
        <v/>
      </c>
      <c r="BI224" s="35" t="str">
        <f t="shared" si="191"/>
        <v/>
      </c>
      <c r="BJ224" s="35" t="str">
        <f t="shared" si="192"/>
        <v/>
      </c>
      <c r="BK224" s="35" t="str">
        <f t="shared" si="193"/>
        <v/>
      </c>
      <c r="BL224" s="35" t="str">
        <f t="shared" si="194"/>
        <v/>
      </c>
      <c r="BM224" s="35" t="str">
        <f t="shared" si="195"/>
        <v/>
      </c>
      <c r="BN224" s="35" t="str">
        <f t="shared" si="196"/>
        <v/>
      </c>
      <c r="BO224" s="35" t="str">
        <f t="shared" si="197"/>
        <v/>
      </c>
      <c r="BP224" s="35" t="str">
        <f t="shared" si="198"/>
        <v/>
      </c>
      <c r="BQ224" s="35" t="str">
        <f t="shared" si="199"/>
        <v/>
      </c>
      <c r="BR224" s="35" t="str">
        <f t="shared" si="200"/>
        <v/>
      </c>
      <c r="BS224" s="35" t="str">
        <f t="shared" si="201"/>
        <v/>
      </c>
      <c r="BT224" s="35" t="str">
        <f t="shared" si="202"/>
        <v/>
      </c>
      <c r="BU224" s="40" t="str">
        <f t="shared" si="203"/>
        <v/>
      </c>
    </row>
    <row r="225" spans="1:75" ht="20.100000000000001" customHeight="1" x14ac:dyDescent="0.2">
      <c r="A225" s="52">
        <v>45231</v>
      </c>
      <c r="B225" s="35" t="s">
        <v>14708</v>
      </c>
      <c r="C225" s="35" t="s">
        <v>112</v>
      </c>
      <c r="D225" s="35">
        <v>20240120</v>
      </c>
      <c r="E225" s="35" t="s">
        <v>14709</v>
      </c>
      <c r="F225" s="35" t="str">
        <f t="shared" si="136"/>
        <v>Les fondamentaux du développement avec WinDev (agréé par PC SOFT)</v>
      </c>
      <c r="G225" s="35" t="str">
        <f t="shared" si="137"/>
        <v>David VANDEVELDE</v>
      </c>
      <c r="H225" s="35" t="str">
        <f t="shared" si="138"/>
        <v/>
      </c>
      <c r="I225" s="35" t="str">
        <f t="shared" si="139"/>
        <v>VANDEVELDE, David</v>
      </c>
      <c r="J225" s="35" t="str">
        <f t="shared" si="140"/>
        <v/>
      </c>
      <c r="K225" s="35" t="str">
        <f t="shared" si="141"/>
        <v/>
      </c>
      <c r="L225" s="35" t="str">
        <f t="shared" si="142"/>
        <v/>
      </c>
      <c r="M225" s="35" t="str">
        <f t="shared" si="143"/>
        <v/>
      </c>
      <c r="N225" s="5" t="str">
        <f t="shared" si="144"/>
        <v>Edition du 1 April 2010</v>
      </c>
      <c r="O225" s="5" t="str">
        <f t="shared" si="145"/>
        <v>623 pages</v>
      </c>
      <c r="P225" s="35" t="str">
        <f t="shared" si="146"/>
        <v>Editions ENI</v>
      </c>
      <c r="Q225" s="6" t="str">
        <f t="shared" si="147"/>
        <v>fre</v>
      </c>
      <c r="R225" s="35" t="str">
        <f t="shared" si="148"/>
        <v>fre</v>
      </c>
      <c r="S225" s="35" t="str">
        <f t="shared" si="149"/>
        <v>fre</v>
      </c>
      <c r="T225" s="35" t="str">
        <f t="shared" si="150"/>
        <v>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v>
      </c>
      <c r="U225" s="35">
        <f t="shared" si="151"/>
        <v>9782746054905</v>
      </c>
      <c r="V225" s="35" t="str">
        <f t="shared" si="152"/>
        <v>Version Numérique</v>
      </c>
      <c r="W225" s="35">
        <f t="shared" si="153"/>
        <v>9782746054233</v>
      </c>
      <c r="X225" s="35" t="str">
        <f t="shared" si="154"/>
        <v>Version Imprimée</v>
      </c>
      <c r="Y225" s="35" t="str">
        <f t="shared" si="155"/>
        <v>St-Herblain</v>
      </c>
      <c r="Z225" s="35" t="str">
        <f t="shared" si="156"/>
        <v>Editions ENI</v>
      </c>
      <c r="AA225" s="35">
        <f t="shared" si="157"/>
        <v>2010</v>
      </c>
      <c r="AB225" s="35" t="str">
        <f t="shared" si="158"/>
        <v>Bibliothèque Numérique ENI (Service en ligne)</v>
      </c>
      <c r="AC225" s="35" t="str">
        <f t="shared" si="159"/>
        <v>RESSOURCES INFORMATIQUES</v>
      </c>
      <c r="AD225" s="35" t="str">
        <f t="shared" si="160"/>
        <v>texte</v>
      </c>
      <c r="AE225" s="35" t="str">
        <f t="shared" si="161"/>
        <v>txt</v>
      </c>
      <c r="AF225" s="35" t="str">
        <f t="shared" si="162"/>
        <v>rdacontent/fre</v>
      </c>
      <c r="AG225" s="35" t="str">
        <f t="shared" si="163"/>
        <v>informatique</v>
      </c>
      <c r="AH225" s="35" t="str">
        <f t="shared" si="164"/>
        <v>c</v>
      </c>
      <c r="AI225" s="35" t="str">
        <f t="shared" si="165"/>
        <v>rdamedia/fre</v>
      </c>
      <c r="AJ225" s="35" t="str">
        <f t="shared" si="166"/>
        <v>ressource en ligne</v>
      </c>
      <c r="AK225" s="35" t="str">
        <f t="shared" si="167"/>
        <v>cr</v>
      </c>
      <c r="AL225" s="35" t="str">
        <f t="shared" si="168"/>
        <v>rdacarrier/fre</v>
      </c>
      <c r="AM225" s="35" t="str">
        <f t="shared" si="169"/>
        <v>m\\\\\o\\d\\\\\\\\</v>
      </c>
      <c r="AN225" s="35" t="str">
        <f t="shared" si="170"/>
        <v>cr\cn\\\\uuaua</v>
      </c>
      <c r="AO225" s="35" t="str">
        <f t="shared" si="171"/>
        <v>Accès restreint aux membres</v>
      </c>
      <c r="AP225" s="35" t="str">
        <f t="shared" si="172"/>
        <v>Source de la note de description : Version imprimée</v>
      </c>
      <c r="AQ225" s="35" t="str">
        <f t="shared" si="173"/>
        <v/>
      </c>
      <c r="AR225" s="35" t="str">
        <f t="shared" si="174"/>
        <v>%SITE_CLIENT%/?library_guid=F6A622A7-EA6F-4ED4-9D84-BBE6FF406BBC</v>
      </c>
      <c r="AS225" s="35" t="str">
        <f t="shared" si="175"/>
        <v>Accès au travers du portail ENI</v>
      </c>
      <c r="AT225" s="35" t="str">
        <f t="shared" si="176"/>
        <v xml:space="preserve"> AGL </v>
      </c>
      <c r="AU225" s="35" t="str">
        <f t="shared" si="177"/>
        <v xml:space="preserve"> atelier génie logiciel </v>
      </c>
      <c r="AV225" s="35" t="str">
        <f t="shared" si="178"/>
        <v xml:space="preserve"> Atelier Logiciel </v>
      </c>
      <c r="AW225" s="35" t="str">
        <f t="shared" si="179"/>
        <v xml:space="preserve"> développement </v>
      </c>
      <c r="AX225" s="35" t="str">
        <f t="shared" si="180"/>
        <v xml:space="preserve"> langage </v>
      </c>
      <c r="AY225" s="35" t="str">
        <f t="shared" si="181"/>
        <v xml:space="preserve"> livre PC Soft </v>
      </c>
      <c r="AZ225" s="35" t="str">
        <f t="shared" si="182"/>
        <v xml:space="preserve"> LNRI15WIND</v>
      </c>
      <c r="BA225" s="35" t="str">
        <f t="shared" si="183"/>
        <v xml:space="preserve"> PC SOFT </v>
      </c>
      <c r="BB225" s="35" t="str">
        <f t="shared" si="184"/>
        <v xml:space="preserve"> pccsoft </v>
      </c>
      <c r="BC225" s="35" t="str">
        <f t="shared" si="185"/>
        <v xml:space="preserve"> windev15 </v>
      </c>
      <c r="BD225" s="35" t="str">
        <f t="shared" si="186"/>
        <v xml:space="preserve">livre Windev </v>
      </c>
      <c r="BE225" s="35" t="str">
        <f t="shared" si="187"/>
        <v/>
      </c>
      <c r="BF225" s="35" t="str">
        <f t="shared" si="188"/>
        <v/>
      </c>
      <c r="BG225" s="35" t="str">
        <f t="shared" si="189"/>
        <v/>
      </c>
      <c r="BH225" s="35" t="str">
        <f t="shared" si="190"/>
        <v/>
      </c>
      <c r="BI225" s="35" t="str">
        <f t="shared" si="191"/>
        <v/>
      </c>
      <c r="BJ225" s="35" t="str">
        <f t="shared" si="192"/>
        <v/>
      </c>
      <c r="BK225" s="35" t="str">
        <f t="shared" si="193"/>
        <v/>
      </c>
      <c r="BL225" s="35" t="str">
        <f t="shared" si="194"/>
        <v/>
      </c>
      <c r="BM225" s="35" t="str">
        <f t="shared" si="195"/>
        <v/>
      </c>
      <c r="BN225" s="35" t="str">
        <f t="shared" si="196"/>
        <v/>
      </c>
      <c r="BO225" s="35" t="str">
        <f t="shared" si="197"/>
        <v/>
      </c>
      <c r="BP225" s="35" t="str">
        <f t="shared" si="198"/>
        <v/>
      </c>
      <c r="BQ225" s="35" t="str">
        <f t="shared" si="199"/>
        <v/>
      </c>
      <c r="BR225" s="35" t="str">
        <f t="shared" si="200"/>
        <v/>
      </c>
      <c r="BS225" s="35" t="str">
        <f t="shared" si="201"/>
        <v/>
      </c>
      <c r="BT225" s="35" t="str">
        <f t="shared" si="202"/>
        <v/>
      </c>
      <c r="BU225" s="40" t="str">
        <f t="shared" si="203"/>
        <v/>
      </c>
    </row>
    <row r="226" spans="1:75" ht="20.100000000000001" customHeight="1" x14ac:dyDescent="0.2">
      <c r="A226" s="52">
        <v>45231</v>
      </c>
      <c r="B226" s="35" t="s">
        <v>14710</v>
      </c>
      <c r="C226" s="35" t="s">
        <v>112</v>
      </c>
      <c r="D226" s="35">
        <v>20240120</v>
      </c>
      <c r="E226" s="35" t="s">
        <v>14711</v>
      </c>
      <c r="F226" s="35" t="str">
        <f t="shared" si="136"/>
        <v>Installation, configuration, gestion et dépannage [2ième édition]</v>
      </c>
      <c r="G226" s="35" t="str">
        <f t="shared" si="137"/>
        <v>Philippe FREDDI</v>
      </c>
      <c r="H226" s="35" t="str">
        <f t="shared" si="138"/>
        <v/>
      </c>
      <c r="I226" s="35" t="str">
        <f t="shared" si="139"/>
        <v>FREDDI, Philippe</v>
      </c>
      <c r="J226" s="35" t="str">
        <f t="shared" si="140"/>
        <v/>
      </c>
      <c r="K226" s="35" t="str">
        <f t="shared" si="141"/>
        <v/>
      </c>
      <c r="L226" s="35" t="str">
        <f t="shared" si="142"/>
        <v/>
      </c>
      <c r="M226" s="35" t="str">
        <f t="shared" si="143"/>
        <v/>
      </c>
      <c r="N226" s="5" t="str">
        <f t="shared" si="144"/>
        <v>Edition du 1 April 2011</v>
      </c>
      <c r="O226" s="5" t="str">
        <f t="shared" si="145"/>
        <v>910 pages</v>
      </c>
      <c r="P226" s="35" t="str">
        <f t="shared" si="146"/>
        <v>Editions ENI</v>
      </c>
      <c r="Q226" s="6" t="str">
        <f t="shared" si="147"/>
        <v>fre</v>
      </c>
      <c r="R226" s="35" t="str">
        <f t="shared" si="148"/>
        <v>fre</v>
      </c>
      <c r="S226" s="35" t="str">
        <f t="shared" si="149"/>
        <v>fre</v>
      </c>
      <c r="T226" s="35" t="str">
        <f t="shared" si="150"/>
        <v>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v>
      </c>
      <c r="U226" s="35">
        <f t="shared" si="151"/>
        <v>9782746064867</v>
      </c>
      <c r="V226" s="35" t="str">
        <f t="shared" si="152"/>
        <v>Version Numérique</v>
      </c>
      <c r="W226" s="35">
        <f t="shared" si="153"/>
        <v>9782746063228</v>
      </c>
      <c r="X226" s="35" t="str">
        <f t="shared" si="154"/>
        <v>Version Imprimée</v>
      </c>
      <c r="Y226" s="35" t="str">
        <f t="shared" si="155"/>
        <v>St-Herblain</v>
      </c>
      <c r="Z226" s="35" t="str">
        <f t="shared" si="156"/>
        <v>Editions ENI</v>
      </c>
      <c r="AA226" s="35">
        <f t="shared" si="157"/>
        <v>2011</v>
      </c>
      <c r="AB226" s="35" t="str">
        <f t="shared" si="158"/>
        <v>Bibliothèque Numérique ENI (Service en ligne)</v>
      </c>
      <c r="AC226" s="35" t="str">
        <f t="shared" si="159"/>
        <v>RESSOURCES INFORMATIQUES</v>
      </c>
      <c r="AD226" s="35" t="str">
        <f t="shared" si="160"/>
        <v>texte</v>
      </c>
      <c r="AE226" s="35" t="str">
        <f t="shared" si="161"/>
        <v>txt</v>
      </c>
      <c r="AF226" s="35" t="str">
        <f t="shared" si="162"/>
        <v>rdacontent/fre</v>
      </c>
      <c r="AG226" s="35" t="str">
        <f t="shared" si="163"/>
        <v>informatique</v>
      </c>
      <c r="AH226" s="35" t="str">
        <f t="shared" si="164"/>
        <v>c</v>
      </c>
      <c r="AI226" s="35" t="str">
        <f t="shared" si="165"/>
        <v>rdamedia/fre</v>
      </c>
      <c r="AJ226" s="35" t="str">
        <f t="shared" si="166"/>
        <v>ressource en ligne</v>
      </c>
      <c r="AK226" s="35" t="str">
        <f t="shared" si="167"/>
        <v>cr</v>
      </c>
      <c r="AL226" s="35" t="str">
        <f t="shared" si="168"/>
        <v>rdacarrier/fre</v>
      </c>
      <c r="AM226" s="35" t="str">
        <f t="shared" si="169"/>
        <v>m\\\\\o\\d\\\\\\\\</v>
      </c>
      <c r="AN226" s="35" t="str">
        <f t="shared" si="170"/>
        <v>cr\cn\\\\uuaua</v>
      </c>
      <c r="AO226" s="35" t="str">
        <f t="shared" si="171"/>
        <v>Accès restreint aux membres</v>
      </c>
      <c r="AP226" s="35" t="str">
        <f t="shared" si="172"/>
        <v>Source de la note de description : Version imprimée</v>
      </c>
      <c r="AQ226" s="35" t="str">
        <f t="shared" si="173"/>
        <v/>
      </c>
      <c r="AR226" s="35" t="str">
        <f t="shared" si="174"/>
        <v>%SITE_CLIENT%/?library_guid=BF38DD43-76ED-411C-A843-2862806F8432</v>
      </c>
      <c r="AS226" s="35" t="str">
        <f t="shared" si="175"/>
        <v>Accès au travers du portail ENI</v>
      </c>
      <c r="AT226" s="35" t="str">
        <f t="shared" si="176"/>
        <v xml:space="preserve"> active directory </v>
      </c>
      <c r="AU226" s="35" t="str">
        <f t="shared" si="177"/>
        <v xml:space="preserve"> dépannage </v>
      </c>
      <c r="AV226" s="35" t="str">
        <f t="shared" si="178"/>
        <v xml:space="preserve"> DHCP </v>
      </c>
      <c r="AW226" s="35" t="str">
        <f t="shared" si="179"/>
        <v xml:space="preserve"> LNRI208WINS</v>
      </c>
      <c r="AX226" s="35" t="str">
        <f t="shared" si="180"/>
        <v xml:space="preserve"> rôles </v>
      </c>
      <c r="AY226" s="35" t="str">
        <f t="shared" si="181"/>
        <v xml:space="preserve"> système </v>
      </c>
      <c r="AZ226" s="35" t="str">
        <f t="shared" si="182"/>
        <v xml:space="preserve"> windows serveur </v>
      </c>
      <c r="BA226" s="35" t="str">
        <f t="shared" si="183"/>
        <v xml:space="preserve">DNS </v>
      </c>
      <c r="BB226" s="35" t="str">
        <f t="shared" si="184"/>
        <v/>
      </c>
      <c r="BC226" s="35" t="str">
        <f t="shared" si="185"/>
        <v/>
      </c>
      <c r="BD226" s="35" t="str">
        <f t="shared" si="186"/>
        <v/>
      </c>
      <c r="BE226" s="35" t="str">
        <f t="shared" si="187"/>
        <v/>
      </c>
      <c r="BF226" s="35" t="str">
        <f t="shared" si="188"/>
        <v/>
      </c>
      <c r="BG226" s="35" t="str">
        <f t="shared" si="189"/>
        <v/>
      </c>
      <c r="BH226" s="35" t="str">
        <f t="shared" si="190"/>
        <v/>
      </c>
      <c r="BI226" s="35" t="str">
        <f t="shared" si="191"/>
        <v/>
      </c>
      <c r="BJ226" s="35" t="str">
        <f t="shared" si="192"/>
        <v/>
      </c>
      <c r="BK226" s="35" t="str">
        <f t="shared" si="193"/>
        <v/>
      </c>
      <c r="BL226" s="35" t="str">
        <f t="shared" si="194"/>
        <v/>
      </c>
      <c r="BM226" s="35" t="str">
        <f t="shared" si="195"/>
        <v/>
      </c>
      <c r="BN226" s="35" t="str">
        <f t="shared" si="196"/>
        <v/>
      </c>
      <c r="BO226" s="35" t="str">
        <f t="shared" si="197"/>
        <v/>
      </c>
      <c r="BP226" s="35" t="str">
        <f t="shared" si="198"/>
        <v/>
      </c>
      <c r="BQ226" s="35" t="str">
        <f t="shared" si="199"/>
        <v/>
      </c>
      <c r="BR226" s="35" t="str">
        <f t="shared" si="200"/>
        <v/>
      </c>
      <c r="BS226" s="35" t="str">
        <f t="shared" si="201"/>
        <v/>
      </c>
      <c r="BT226" s="35" t="str">
        <f t="shared" si="202"/>
        <v/>
      </c>
      <c r="BU226" s="40" t="str">
        <f t="shared" si="203"/>
        <v/>
      </c>
    </row>
    <row r="227" spans="1:75" ht="20.100000000000001" customHeight="1" x14ac:dyDescent="0.2">
      <c r="A227" s="52">
        <v>45231</v>
      </c>
      <c r="B227" s="35" t="s">
        <v>14712</v>
      </c>
      <c r="C227" s="35" t="s">
        <v>112</v>
      </c>
      <c r="D227" s="35">
        <v>20240120</v>
      </c>
      <c r="E227" s="35" t="s">
        <v>14713</v>
      </c>
      <c r="F227" s="35" t="str">
        <f t="shared" si="136"/>
        <v>Construire un intranet collaboratif en PME [2ième édition]</v>
      </c>
      <c r="G227" s="35" t="str">
        <f t="shared" si="137"/>
        <v>Patrick CARRAZ</v>
      </c>
      <c r="H227" s="35" t="str">
        <f t="shared" si="138"/>
        <v/>
      </c>
      <c r="I227" s="35" t="str">
        <f t="shared" si="139"/>
        <v>CARRAZ, Patrick</v>
      </c>
      <c r="J227" s="35" t="str">
        <f t="shared" si="140"/>
        <v/>
      </c>
      <c r="K227" s="35" t="str">
        <f t="shared" si="141"/>
        <v/>
      </c>
      <c r="L227" s="35" t="str">
        <f t="shared" si="142"/>
        <v/>
      </c>
      <c r="M227" s="35" t="str">
        <f t="shared" si="143"/>
        <v/>
      </c>
      <c r="N227" s="5" t="str">
        <f t="shared" si="144"/>
        <v>Edition du 1 October 2011</v>
      </c>
      <c r="O227" s="5" t="str">
        <f t="shared" si="145"/>
        <v>574 pages</v>
      </c>
      <c r="P227" s="35" t="str">
        <f t="shared" si="146"/>
        <v>Editions ENI</v>
      </c>
      <c r="Q227" s="6" t="str">
        <f t="shared" si="147"/>
        <v>fre</v>
      </c>
      <c r="R227" s="35" t="str">
        <f t="shared" si="148"/>
        <v>fre</v>
      </c>
      <c r="S227" s="35" t="str">
        <f t="shared" si="149"/>
        <v>fre</v>
      </c>
      <c r="T227" s="35" t="str">
        <f t="shared" si="150"/>
        <v>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v>
      </c>
      <c r="U227" s="35">
        <f t="shared" si="151"/>
        <v>9782746070219</v>
      </c>
      <c r="V227" s="35" t="str">
        <f t="shared" si="152"/>
        <v>Version Numérique</v>
      </c>
      <c r="W227" s="35">
        <f t="shared" si="153"/>
        <v>9782746068322</v>
      </c>
      <c r="X227" s="35" t="str">
        <f t="shared" si="154"/>
        <v>Version Imprimée</v>
      </c>
      <c r="Y227" s="35" t="str">
        <f t="shared" si="155"/>
        <v>St-Herblain</v>
      </c>
      <c r="Z227" s="35" t="str">
        <f t="shared" si="156"/>
        <v>Editions ENI</v>
      </c>
      <c r="AA227" s="35">
        <f t="shared" si="157"/>
        <v>2011</v>
      </c>
      <c r="AB227" s="35" t="str">
        <f t="shared" si="158"/>
        <v>Bibliothèque Numérique ENI (Service en ligne)</v>
      </c>
      <c r="AC227" s="35" t="str">
        <f t="shared" si="159"/>
        <v>RESSOURCES INFORMATIQUES</v>
      </c>
      <c r="AD227" s="35" t="str">
        <f t="shared" si="160"/>
        <v>texte</v>
      </c>
      <c r="AE227" s="35" t="str">
        <f t="shared" si="161"/>
        <v>txt</v>
      </c>
      <c r="AF227" s="35" t="str">
        <f t="shared" si="162"/>
        <v>rdacontent/fre</v>
      </c>
      <c r="AG227" s="35" t="str">
        <f t="shared" si="163"/>
        <v>informatique</v>
      </c>
      <c r="AH227" s="35" t="str">
        <f t="shared" si="164"/>
        <v>c</v>
      </c>
      <c r="AI227" s="35" t="str">
        <f t="shared" si="165"/>
        <v>rdamedia/fre</v>
      </c>
      <c r="AJ227" s="35" t="str">
        <f t="shared" si="166"/>
        <v>ressource en ligne</v>
      </c>
      <c r="AK227" s="35" t="str">
        <f t="shared" si="167"/>
        <v>cr</v>
      </c>
      <c r="AL227" s="35" t="str">
        <f t="shared" si="168"/>
        <v>rdacarrier/fre</v>
      </c>
      <c r="AM227" s="35" t="str">
        <f t="shared" si="169"/>
        <v>m\\\\\o\\d\\\\\\\\</v>
      </c>
      <c r="AN227" s="35" t="str">
        <f t="shared" si="170"/>
        <v>cr\cn\\\\uuaua</v>
      </c>
      <c r="AO227" s="35" t="str">
        <f t="shared" si="171"/>
        <v>Accès restreint aux membres</v>
      </c>
      <c r="AP227" s="35" t="str">
        <f t="shared" si="172"/>
        <v>Source de la note de description : Version imprimée</v>
      </c>
      <c r="AQ227" s="35" t="str">
        <f t="shared" si="173"/>
        <v/>
      </c>
      <c r="AR227" s="35" t="str">
        <f t="shared" si="174"/>
        <v>%SITE_CLIENT%/?library_guid=DADBAB8C-FCB5-47C1-A8BE-AA2DE8835335</v>
      </c>
      <c r="AS227" s="35" t="str">
        <f t="shared" si="175"/>
        <v>Accès au travers du portail ENI</v>
      </c>
      <c r="AT227" s="35" t="str">
        <f t="shared" si="176"/>
        <v xml:space="preserve"> LNRI210SHAF</v>
      </c>
      <c r="AU227" s="35" t="str">
        <f t="shared" si="177"/>
        <v xml:space="preserve"> microsoft </v>
      </c>
      <c r="AV227" s="35" t="str">
        <f t="shared" si="178"/>
        <v xml:space="preserve"> moss  </v>
      </c>
      <c r="AW227" s="35" t="str">
        <f t="shared" si="179"/>
        <v xml:space="preserve">wss </v>
      </c>
      <c r="AX227" s="35" t="str">
        <f t="shared" si="180"/>
        <v/>
      </c>
      <c r="AY227" s="35" t="str">
        <f t="shared" si="181"/>
        <v/>
      </c>
      <c r="AZ227" s="35" t="str">
        <f t="shared" si="182"/>
        <v/>
      </c>
      <c r="BA227" s="35" t="str">
        <f t="shared" si="183"/>
        <v/>
      </c>
      <c r="BB227" s="35" t="str">
        <f t="shared" si="184"/>
        <v/>
      </c>
      <c r="BC227" s="35" t="str">
        <f t="shared" si="185"/>
        <v/>
      </c>
      <c r="BD227" s="35" t="str">
        <f t="shared" si="186"/>
        <v/>
      </c>
      <c r="BE227" s="35" t="str">
        <f t="shared" si="187"/>
        <v/>
      </c>
      <c r="BF227" s="35" t="str">
        <f t="shared" si="188"/>
        <v/>
      </c>
      <c r="BG227" s="35" t="str">
        <f t="shared" si="189"/>
        <v/>
      </c>
      <c r="BH227" s="35" t="str">
        <f t="shared" si="190"/>
        <v/>
      </c>
      <c r="BI227" s="35" t="str">
        <f t="shared" si="191"/>
        <v/>
      </c>
      <c r="BJ227" s="35" t="str">
        <f t="shared" si="192"/>
        <v/>
      </c>
      <c r="BK227" s="35" t="str">
        <f t="shared" si="193"/>
        <v/>
      </c>
      <c r="BL227" s="35" t="str">
        <f t="shared" si="194"/>
        <v/>
      </c>
      <c r="BM227" s="35" t="str">
        <f t="shared" si="195"/>
        <v/>
      </c>
      <c r="BN227" s="35" t="str">
        <f t="shared" si="196"/>
        <v/>
      </c>
      <c r="BO227" s="35" t="str">
        <f t="shared" si="197"/>
        <v/>
      </c>
      <c r="BP227" s="35" t="str">
        <f t="shared" si="198"/>
        <v/>
      </c>
      <c r="BQ227" s="35" t="str">
        <f t="shared" si="199"/>
        <v/>
      </c>
      <c r="BR227" s="35" t="str">
        <f t="shared" si="200"/>
        <v/>
      </c>
      <c r="BS227" s="35" t="str">
        <f t="shared" si="201"/>
        <v/>
      </c>
      <c r="BT227" s="35" t="str">
        <f t="shared" si="202"/>
        <v/>
      </c>
      <c r="BU227" s="40" t="str">
        <f t="shared" si="203"/>
        <v/>
      </c>
      <c r="BV227" s="40" t="s">
        <v>14714</v>
      </c>
      <c r="BW227" s="40" t="s">
        <v>14516</v>
      </c>
    </row>
    <row r="228" spans="1:75" ht="20.100000000000001" customHeight="1" x14ac:dyDescent="0.2">
      <c r="A228" s="52">
        <v>45231</v>
      </c>
      <c r="B228" s="35" t="s">
        <v>14715</v>
      </c>
      <c r="C228" s="35" t="s">
        <v>112</v>
      </c>
      <c r="D228" s="35">
        <v>20240120</v>
      </c>
      <c r="E228" s="35" t="s">
        <v>14716</v>
      </c>
      <c r="F228" s="35" t="str">
        <f t="shared" si="136"/>
        <v>Adoptez les feuilles de style pour maîtriser les standards du web [2ième édition]</v>
      </c>
      <c r="G228" s="35" t="str">
        <f t="shared" si="137"/>
        <v>Christophe AUBRY</v>
      </c>
      <c r="H228" s="35" t="str">
        <f t="shared" si="138"/>
        <v/>
      </c>
      <c r="I228" s="35" t="str">
        <f t="shared" si="139"/>
        <v>AUBRY, Christophe</v>
      </c>
      <c r="J228" s="35" t="str">
        <f t="shared" si="140"/>
        <v/>
      </c>
      <c r="K228" s="35" t="str">
        <f t="shared" si="141"/>
        <v/>
      </c>
      <c r="L228" s="35" t="str">
        <f t="shared" si="142"/>
        <v/>
      </c>
      <c r="M228" s="35" t="str">
        <f t="shared" si="143"/>
        <v/>
      </c>
      <c r="N228" s="5" t="str">
        <f t="shared" si="144"/>
        <v>Edition du 1 June 2008</v>
      </c>
      <c r="O228" s="5" t="str">
        <f t="shared" si="145"/>
        <v>326 pages</v>
      </c>
      <c r="P228" s="35" t="str">
        <f t="shared" si="146"/>
        <v>Editions ENI</v>
      </c>
      <c r="Q228" s="6" t="str">
        <f t="shared" si="147"/>
        <v>fre</v>
      </c>
      <c r="R228" s="35" t="str">
        <f t="shared" si="148"/>
        <v>fre</v>
      </c>
      <c r="S228" s="35" t="str">
        <f t="shared" si="149"/>
        <v>fre</v>
      </c>
      <c r="T228" s="35" t="str">
        <f t="shared" si="150"/>
        <v>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v>
      </c>
      <c r="U228" s="35">
        <f t="shared" si="151"/>
        <v>9782746044098</v>
      </c>
      <c r="V228" s="35" t="str">
        <f t="shared" si="152"/>
        <v>Version Numérique</v>
      </c>
      <c r="W228" s="35">
        <f t="shared" si="153"/>
        <v>9782746042650</v>
      </c>
      <c r="X228" s="35" t="str">
        <f t="shared" si="154"/>
        <v>Version Imprimée</v>
      </c>
      <c r="Y228" s="35" t="str">
        <f t="shared" si="155"/>
        <v>St-Herblain</v>
      </c>
      <c r="Z228" s="35" t="str">
        <f t="shared" si="156"/>
        <v>Editions ENI</v>
      </c>
      <c r="AA228" s="35">
        <f t="shared" si="157"/>
        <v>2008</v>
      </c>
      <c r="AB228" s="35" t="str">
        <f t="shared" si="158"/>
        <v>Bibliothèque Numérique ENI (Service en ligne)</v>
      </c>
      <c r="AC228" s="35" t="str">
        <f t="shared" si="159"/>
        <v>RESSOURCES INFORMATIQUES</v>
      </c>
      <c r="AD228" s="35" t="str">
        <f t="shared" si="160"/>
        <v>texte</v>
      </c>
      <c r="AE228" s="35" t="str">
        <f t="shared" si="161"/>
        <v>txt</v>
      </c>
      <c r="AF228" s="35" t="str">
        <f t="shared" si="162"/>
        <v>rdacontent/fre</v>
      </c>
      <c r="AG228" s="35" t="str">
        <f t="shared" si="163"/>
        <v>informatique</v>
      </c>
      <c r="AH228" s="35" t="str">
        <f t="shared" si="164"/>
        <v>c</v>
      </c>
      <c r="AI228" s="35" t="str">
        <f t="shared" si="165"/>
        <v>rdamedia/fre</v>
      </c>
      <c r="AJ228" s="35" t="str">
        <f t="shared" si="166"/>
        <v>ressource en ligne</v>
      </c>
      <c r="AK228" s="35" t="str">
        <f t="shared" si="167"/>
        <v>cr</v>
      </c>
      <c r="AL228" s="35" t="str">
        <f t="shared" si="168"/>
        <v>rdacarrier/fre</v>
      </c>
      <c r="AM228" s="35" t="str">
        <f t="shared" si="169"/>
        <v>m\\\\\o\\d\\\\\\\\</v>
      </c>
      <c r="AN228" s="35" t="str">
        <f t="shared" si="170"/>
        <v>cr\cn\\\\uuaua</v>
      </c>
      <c r="AO228" s="35" t="str">
        <f t="shared" si="171"/>
        <v>Accès restreint aux membres</v>
      </c>
      <c r="AP228" s="35" t="str">
        <f t="shared" si="172"/>
        <v>Source de la note de description : Version imprimée</v>
      </c>
      <c r="AQ228" s="35" t="str">
        <f t="shared" si="173"/>
        <v/>
      </c>
      <c r="AR228" s="35" t="str">
        <f t="shared" si="174"/>
        <v>%SITE_CLIENT%/?library_guid=7129E021-01F2-4FBD-A91D-A138731BC8EC</v>
      </c>
      <c r="AS228" s="35" t="str">
        <f t="shared" si="175"/>
        <v>Accès au travers du portail ENI</v>
      </c>
      <c r="AT228" s="35" t="str">
        <f t="shared" si="176"/>
        <v xml:space="preserve"> développement </v>
      </c>
      <c r="AU228" s="35" t="str">
        <f t="shared" si="177"/>
        <v xml:space="preserve"> e</v>
      </c>
      <c r="AV228" s="35" t="str">
        <f t="shared" si="178"/>
        <v xml:space="preserve"> ebook </v>
      </c>
      <c r="AW228" s="35" t="str">
        <f t="shared" si="179"/>
        <v xml:space="preserve"> feuille de style </v>
      </c>
      <c r="AX228" s="35" t="str">
        <f t="shared" si="180"/>
        <v xml:space="preserve"> livre électronique </v>
      </c>
      <c r="AY228" s="35" t="str">
        <f t="shared" si="181"/>
        <v xml:space="preserve"> livre numérique </v>
      </c>
      <c r="AZ228" s="35" t="str">
        <f t="shared" si="182"/>
        <v xml:space="preserve"> livres électroniques </v>
      </c>
      <c r="BA228" s="35" t="str">
        <f t="shared" si="183"/>
        <v xml:space="preserve"> livres numériques </v>
      </c>
      <c r="BB228" s="35" t="str">
        <f t="shared" si="184"/>
        <v xml:space="preserve"> LNRI22.1CSS</v>
      </c>
      <c r="BC228" s="35" t="str">
        <f t="shared" si="185"/>
        <v xml:space="preserve"> W3C </v>
      </c>
      <c r="BD228" s="35" t="str">
        <f t="shared" si="186"/>
        <v xml:space="preserve">book </v>
      </c>
      <c r="BE228" s="35" t="str">
        <f t="shared" si="187"/>
        <v xml:space="preserve">livre CSS </v>
      </c>
      <c r="BF228" s="35" t="str">
        <f t="shared" si="188"/>
        <v/>
      </c>
      <c r="BG228" s="35" t="str">
        <f t="shared" si="189"/>
        <v/>
      </c>
      <c r="BH228" s="35" t="str">
        <f t="shared" si="190"/>
        <v/>
      </c>
      <c r="BI228" s="35" t="str">
        <f t="shared" si="191"/>
        <v/>
      </c>
      <c r="BJ228" s="35" t="str">
        <f t="shared" si="192"/>
        <v/>
      </c>
      <c r="BK228" s="35" t="str">
        <f t="shared" si="193"/>
        <v/>
      </c>
      <c r="BL228" s="35" t="str">
        <f t="shared" si="194"/>
        <v/>
      </c>
      <c r="BM228" s="35" t="str">
        <f t="shared" si="195"/>
        <v/>
      </c>
      <c r="BN228" s="35" t="str">
        <f t="shared" si="196"/>
        <v/>
      </c>
      <c r="BO228" s="35" t="str">
        <f t="shared" si="197"/>
        <v/>
      </c>
      <c r="BP228" s="35" t="str">
        <f t="shared" si="198"/>
        <v/>
      </c>
      <c r="BQ228" s="35" t="str">
        <f t="shared" si="199"/>
        <v/>
      </c>
      <c r="BR228" s="35" t="str">
        <f t="shared" si="200"/>
        <v/>
      </c>
      <c r="BS228" s="35" t="str">
        <f t="shared" si="201"/>
        <v/>
      </c>
      <c r="BT228" s="35" t="str">
        <f t="shared" si="202"/>
        <v/>
      </c>
      <c r="BU228" s="40" t="str">
        <f t="shared" si="203"/>
        <v/>
      </c>
    </row>
    <row r="229" spans="1:75" ht="20.100000000000001" customHeight="1" x14ac:dyDescent="0.2">
      <c r="A229" s="52">
        <v>45231</v>
      </c>
      <c r="B229" s="35" t="s">
        <v>14717</v>
      </c>
      <c r="C229" s="35" t="s">
        <v>112</v>
      </c>
      <c r="D229" s="35">
        <v>20240120</v>
      </c>
      <c r="E229" s="35" t="s">
        <v>14718</v>
      </c>
      <c r="F229" s="35" t="str">
        <f t="shared" si="136"/>
        <v>Création et administration d'un site web</v>
      </c>
      <c r="G229" s="35" t="str">
        <f t="shared" si="137"/>
        <v>Etienne Langlet</v>
      </c>
      <c r="H229" s="35" t="str">
        <f t="shared" si="138"/>
        <v/>
      </c>
      <c r="I229" s="35" t="str">
        <f t="shared" si="139"/>
        <v>Langlet, Etienne</v>
      </c>
      <c r="J229" s="35" t="str">
        <f t="shared" si="140"/>
        <v/>
      </c>
      <c r="K229" s="35" t="str">
        <f t="shared" si="141"/>
        <v/>
      </c>
      <c r="L229" s="35" t="str">
        <f t="shared" si="142"/>
        <v/>
      </c>
      <c r="M229" s="35" t="str">
        <f t="shared" si="143"/>
        <v/>
      </c>
      <c r="N229" s="5" t="str">
        <f t="shared" si="144"/>
        <v>Edition du 1 April 2012</v>
      </c>
      <c r="O229" s="5" t="str">
        <f t="shared" si="145"/>
        <v>409 pages</v>
      </c>
      <c r="P229" s="35" t="str">
        <f t="shared" si="146"/>
        <v>Editions ENI</v>
      </c>
      <c r="Q229" s="6" t="str">
        <f t="shared" si="147"/>
        <v>fre</v>
      </c>
      <c r="R229" s="35" t="str">
        <f t="shared" si="148"/>
        <v>fre</v>
      </c>
      <c r="S229" s="35" t="str">
        <f t="shared" si="149"/>
        <v>fre</v>
      </c>
      <c r="T229" s="35" t="str">
        <f t="shared" si="150"/>
        <v>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v>
      </c>
      <c r="U229" s="35">
        <f t="shared" si="151"/>
        <v>9782746073678</v>
      </c>
      <c r="V229" s="35" t="str">
        <f t="shared" si="152"/>
        <v>Version Numérique</v>
      </c>
      <c r="W229" s="35">
        <f t="shared" si="153"/>
        <v>9782746073012</v>
      </c>
      <c r="X229" s="35" t="str">
        <f t="shared" si="154"/>
        <v>Version Imprimée</v>
      </c>
      <c r="Y229" s="35" t="str">
        <f t="shared" si="155"/>
        <v>St-Herblain</v>
      </c>
      <c r="Z229" s="35" t="str">
        <f t="shared" si="156"/>
        <v>Editions ENI</v>
      </c>
      <c r="AA229" s="35">
        <f t="shared" si="157"/>
        <v>2012</v>
      </c>
      <c r="AB229" s="35" t="str">
        <f t="shared" si="158"/>
        <v>Bibliothèque Numérique ENI (Service en ligne)</v>
      </c>
      <c r="AC229" s="35" t="str">
        <f t="shared" si="159"/>
        <v>RESSOURCES INFORMATIQUES</v>
      </c>
      <c r="AD229" s="35" t="str">
        <f t="shared" si="160"/>
        <v>texte</v>
      </c>
      <c r="AE229" s="35" t="str">
        <f t="shared" si="161"/>
        <v>txt</v>
      </c>
      <c r="AF229" s="35" t="str">
        <f t="shared" si="162"/>
        <v>rdacontent/fre</v>
      </c>
      <c r="AG229" s="35" t="str">
        <f t="shared" si="163"/>
        <v>informatique</v>
      </c>
      <c r="AH229" s="35" t="str">
        <f t="shared" si="164"/>
        <v>c</v>
      </c>
      <c r="AI229" s="35" t="str">
        <f t="shared" si="165"/>
        <v>rdamedia/fre</v>
      </c>
      <c r="AJ229" s="35" t="str">
        <f t="shared" si="166"/>
        <v>ressource en ligne</v>
      </c>
      <c r="AK229" s="35" t="str">
        <f t="shared" si="167"/>
        <v>cr</v>
      </c>
      <c r="AL229" s="35" t="str">
        <f t="shared" si="168"/>
        <v>rdacarrier/fre</v>
      </c>
      <c r="AM229" s="35" t="str">
        <f t="shared" si="169"/>
        <v>m\\\\\o\\d\\\\\\\\</v>
      </c>
      <c r="AN229" s="35" t="str">
        <f t="shared" si="170"/>
        <v>cr\cn\\\\uuaua</v>
      </c>
      <c r="AO229" s="35" t="str">
        <f t="shared" si="171"/>
        <v>Accès restreint aux membres</v>
      </c>
      <c r="AP229" s="35" t="str">
        <f t="shared" si="172"/>
        <v>Source de la note de description : Version imprimée</v>
      </c>
      <c r="AQ229" s="35" t="str">
        <f t="shared" si="173"/>
        <v/>
      </c>
      <c r="AR229" s="35" t="str">
        <f t="shared" si="174"/>
        <v>%SITE_CLIENT%/?library_guid=B8D2134E-E8EA-4346-9511-9F204A544D24</v>
      </c>
      <c r="AS229" s="35" t="str">
        <f t="shared" si="175"/>
        <v>Accès au travers du portail ENI</v>
      </c>
      <c r="AT229" s="35" t="str">
        <f t="shared" si="176"/>
        <v xml:space="preserve"> cms </v>
      </c>
      <c r="AU229" s="35" t="str">
        <f t="shared" si="177"/>
        <v xml:space="preserve"> extension </v>
      </c>
      <c r="AV229" s="35" t="str">
        <f t="shared" si="178"/>
        <v xml:space="preserve"> extensions </v>
      </c>
      <c r="AW229" s="35" t="str">
        <f t="shared" si="179"/>
        <v xml:space="preserve"> jomla </v>
      </c>
      <c r="AX229" s="35" t="str">
        <f t="shared" si="180"/>
        <v xml:space="preserve"> LNRI25JOOA</v>
      </c>
      <c r="AY229" s="35" t="str">
        <f t="shared" si="181"/>
        <v xml:space="preserve"> open source </v>
      </c>
      <c r="AZ229" s="35" t="str">
        <f t="shared" si="182"/>
        <v xml:space="preserve"> template </v>
      </c>
      <c r="BA229" s="35" t="str">
        <f t="shared" si="183"/>
        <v xml:space="preserve"> templates </v>
      </c>
      <c r="BB229" s="35" t="str">
        <f t="shared" si="184"/>
        <v xml:space="preserve">livre joomla </v>
      </c>
      <c r="BC229" s="35" t="str">
        <f t="shared" si="185"/>
        <v/>
      </c>
      <c r="BD229" s="35" t="str">
        <f t="shared" si="186"/>
        <v/>
      </c>
      <c r="BE229" s="35" t="str">
        <f t="shared" si="187"/>
        <v/>
      </c>
      <c r="BF229" s="35" t="str">
        <f t="shared" si="188"/>
        <v/>
      </c>
      <c r="BG229" s="35" t="str">
        <f t="shared" si="189"/>
        <v/>
      </c>
      <c r="BH229" s="35" t="str">
        <f t="shared" si="190"/>
        <v/>
      </c>
      <c r="BI229" s="35" t="str">
        <f t="shared" si="191"/>
        <v/>
      </c>
      <c r="BJ229" s="35" t="str">
        <f t="shared" si="192"/>
        <v/>
      </c>
      <c r="BK229" s="35" t="str">
        <f t="shared" si="193"/>
        <v/>
      </c>
      <c r="BL229" s="35" t="str">
        <f t="shared" si="194"/>
        <v/>
      </c>
      <c r="BM229" s="35" t="str">
        <f t="shared" si="195"/>
        <v/>
      </c>
      <c r="BN229" s="35" t="str">
        <f t="shared" si="196"/>
        <v/>
      </c>
      <c r="BO229" s="35" t="str">
        <f t="shared" si="197"/>
        <v/>
      </c>
      <c r="BP229" s="35" t="str">
        <f t="shared" si="198"/>
        <v/>
      </c>
      <c r="BQ229" s="35" t="str">
        <f t="shared" si="199"/>
        <v/>
      </c>
      <c r="BR229" s="35" t="str">
        <f t="shared" si="200"/>
        <v/>
      </c>
      <c r="BS229" s="35" t="str">
        <f t="shared" si="201"/>
        <v/>
      </c>
      <c r="BT229" s="35" t="str">
        <f t="shared" si="202"/>
        <v/>
      </c>
      <c r="BU229" s="40" t="str">
        <f t="shared" si="203"/>
        <v/>
      </c>
    </row>
    <row r="230" spans="1:75" ht="20.100000000000001" customHeight="1" x14ac:dyDescent="0.2">
      <c r="A230" s="52">
        <v>45231</v>
      </c>
      <c r="B230" s="35" t="s">
        <v>14719</v>
      </c>
      <c r="C230" s="35" t="s">
        <v>112</v>
      </c>
      <c r="D230" s="35">
        <v>20240120</v>
      </c>
      <c r="E230" s="35" t="s">
        <v>14720</v>
      </c>
      <c r="F230" s="35" t="str">
        <f t="shared" si="136"/>
        <v>Le développement d'applications web avec JEE 6 [2ième édition]</v>
      </c>
      <c r="G230" s="35" t="str">
        <f t="shared" si="137"/>
        <v>Thierry Groussard</v>
      </c>
      <c r="H230" s="35" t="str">
        <f t="shared" si="138"/>
        <v/>
      </c>
      <c r="I230" s="35" t="str">
        <f t="shared" si="139"/>
        <v>Groussard, Thierry</v>
      </c>
      <c r="J230" s="35" t="str">
        <f t="shared" si="140"/>
        <v/>
      </c>
      <c r="K230" s="35" t="str">
        <f t="shared" si="141"/>
        <v/>
      </c>
      <c r="L230" s="35" t="str">
        <f t="shared" si="142"/>
        <v/>
      </c>
      <c r="M230" s="35" t="str">
        <f t="shared" si="143"/>
        <v/>
      </c>
      <c r="N230" s="5" t="str">
        <f t="shared" si="144"/>
        <v>Edition du 1 March 2011</v>
      </c>
      <c r="O230" s="5" t="str">
        <f t="shared" si="145"/>
        <v>305 pages</v>
      </c>
      <c r="P230" s="35" t="str">
        <f t="shared" si="146"/>
        <v>Editions ENI</v>
      </c>
      <c r="Q230" s="6" t="str">
        <f t="shared" si="147"/>
        <v>fre</v>
      </c>
      <c r="R230" s="35" t="str">
        <f t="shared" si="148"/>
        <v>fre</v>
      </c>
      <c r="S230" s="35" t="str">
        <f t="shared" si="149"/>
        <v>fre</v>
      </c>
      <c r="T230" s="35" t="str">
        <f t="shared" si="150"/>
        <v>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v>
      </c>
      <c r="U230" s="35">
        <f t="shared" si="151"/>
        <v>9782746063815</v>
      </c>
      <c r="V230" s="35" t="str">
        <f t="shared" si="152"/>
        <v>Version Numérique</v>
      </c>
      <c r="W230" s="35">
        <f t="shared" si="153"/>
        <v>9782746062450</v>
      </c>
      <c r="X230" s="35" t="str">
        <f t="shared" si="154"/>
        <v>Version Imprimée</v>
      </c>
      <c r="Y230" s="35" t="str">
        <f t="shared" si="155"/>
        <v>St-Herblain</v>
      </c>
      <c r="Z230" s="35" t="str">
        <f t="shared" si="156"/>
        <v>Editions ENI</v>
      </c>
      <c r="AA230" s="35">
        <f t="shared" si="157"/>
        <v>2011</v>
      </c>
      <c r="AB230" s="35" t="str">
        <f t="shared" si="158"/>
        <v>Bibliothèque Numérique ENI (Service en ligne)</v>
      </c>
      <c r="AC230" s="35" t="str">
        <f t="shared" si="159"/>
        <v>RESSOURCES INFORMATIQUES</v>
      </c>
      <c r="AD230" s="35" t="str">
        <f t="shared" si="160"/>
        <v>texte</v>
      </c>
      <c r="AE230" s="35" t="str">
        <f t="shared" si="161"/>
        <v>txt</v>
      </c>
      <c r="AF230" s="35" t="str">
        <f t="shared" si="162"/>
        <v>rdacontent/fre</v>
      </c>
      <c r="AG230" s="35" t="str">
        <f t="shared" si="163"/>
        <v>informatique</v>
      </c>
      <c r="AH230" s="35" t="str">
        <f t="shared" si="164"/>
        <v>c</v>
      </c>
      <c r="AI230" s="35" t="str">
        <f t="shared" si="165"/>
        <v>rdamedia/fre</v>
      </c>
      <c r="AJ230" s="35" t="str">
        <f t="shared" si="166"/>
        <v>ressource en ligne</v>
      </c>
      <c r="AK230" s="35" t="str">
        <f t="shared" si="167"/>
        <v>cr</v>
      </c>
      <c r="AL230" s="35" t="str">
        <f t="shared" si="168"/>
        <v>rdacarrier/fre</v>
      </c>
      <c r="AM230" s="35" t="str">
        <f t="shared" si="169"/>
        <v>m\\\\\o\\d\\\\\\\\</v>
      </c>
      <c r="AN230" s="35" t="str">
        <f t="shared" si="170"/>
        <v>cr\cn\\\\uuaua</v>
      </c>
      <c r="AO230" s="35" t="str">
        <f t="shared" si="171"/>
        <v>Accès restreint aux membres</v>
      </c>
      <c r="AP230" s="35" t="str">
        <f t="shared" si="172"/>
        <v>Source de la note de description : Version imprimée</v>
      </c>
      <c r="AQ230" s="35" t="str">
        <f t="shared" si="173"/>
        <v/>
      </c>
      <c r="AR230" s="35" t="str">
        <f t="shared" si="174"/>
        <v>%SITE_CLIENT%/?library_guid=C2CB3624-ADA1-4087-93D4-D0EB43762647</v>
      </c>
      <c r="AS230" s="35" t="str">
        <f t="shared" si="175"/>
        <v>Accès au travers du portail ENI</v>
      </c>
      <c r="AT230" s="35" t="str">
        <f t="shared" si="176"/>
        <v xml:space="preserve"> java ee </v>
      </c>
      <c r="AU230" s="35" t="str">
        <f t="shared" si="177"/>
        <v xml:space="preserve"> jdbc </v>
      </c>
      <c r="AV230" s="35" t="str">
        <f t="shared" si="178"/>
        <v xml:space="preserve"> jee </v>
      </c>
      <c r="AW230" s="35" t="str">
        <f t="shared" si="179"/>
        <v xml:space="preserve"> jee6 </v>
      </c>
      <c r="AX230" s="35" t="str">
        <f t="shared" si="180"/>
        <v xml:space="preserve"> jsp </v>
      </c>
      <c r="AY230" s="35" t="str">
        <f t="shared" si="181"/>
        <v xml:space="preserve"> JSR135 </v>
      </c>
      <c r="AZ230" s="35" t="str">
        <f t="shared" si="182"/>
        <v xml:space="preserve"> jstl </v>
      </c>
      <c r="BA230" s="35" t="str">
        <f t="shared" si="183"/>
        <v xml:space="preserve"> langage </v>
      </c>
      <c r="BB230" s="35" t="str">
        <f t="shared" si="184"/>
        <v xml:space="preserve"> LNRI26JEE</v>
      </c>
      <c r="BC230" s="35" t="str">
        <f t="shared" si="185"/>
        <v xml:space="preserve"> servlet </v>
      </c>
      <c r="BD230" s="35" t="str">
        <f t="shared" si="186"/>
        <v xml:space="preserve"> servlets </v>
      </c>
      <c r="BE230" s="35" t="str">
        <f t="shared" si="187"/>
        <v xml:space="preserve">java </v>
      </c>
      <c r="BF230" s="35" t="str">
        <f t="shared" si="188"/>
        <v/>
      </c>
      <c r="BG230" s="35" t="str">
        <f t="shared" si="189"/>
        <v/>
      </c>
      <c r="BH230" s="35" t="str">
        <f t="shared" si="190"/>
        <v/>
      </c>
      <c r="BI230" s="35" t="str">
        <f t="shared" si="191"/>
        <v/>
      </c>
      <c r="BJ230" s="35" t="str">
        <f t="shared" si="192"/>
        <v/>
      </c>
      <c r="BK230" s="35" t="str">
        <f t="shared" si="193"/>
        <v/>
      </c>
      <c r="BL230" s="35" t="str">
        <f t="shared" si="194"/>
        <v/>
      </c>
      <c r="BM230" s="35" t="str">
        <f t="shared" si="195"/>
        <v/>
      </c>
      <c r="BN230" s="35" t="str">
        <f t="shared" si="196"/>
        <v/>
      </c>
      <c r="BO230" s="35" t="str">
        <f t="shared" si="197"/>
        <v/>
      </c>
      <c r="BP230" s="35" t="str">
        <f t="shared" si="198"/>
        <v/>
      </c>
      <c r="BQ230" s="35" t="str">
        <f t="shared" si="199"/>
        <v/>
      </c>
      <c r="BR230" s="35" t="str">
        <f t="shared" si="200"/>
        <v/>
      </c>
      <c r="BS230" s="35" t="str">
        <f t="shared" si="201"/>
        <v/>
      </c>
      <c r="BT230" s="35" t="str">
        <f t="shared" si="202"/>
        <v/>
      </c>
      <c r="BU230" s="40" t="str">
        <f t="shared" si="203"/>
        <v/>
      </c>
    </row>
    <row r="231" spans="1:75" ht="20.100000000000001" customHeight="1" x14ac:dyDescent="0.2">
      <c r="A231" s="52">
        <v>45231</v>
      </c>
      <c r="B231" s="35" t="s">
        <v>14721</v>
      </c>
      <c r="C231" s="35" t="s">
        <v>112</v>
      </c>
      <c r="D231" s="35">
        <v>20240120</v>
      </c>
      <c r="E231" s="35" t="s">
        <v>14722</v>
      </c>
      <c r="F231" s="35" t="str">
        <f t="shared" si="136"/>
        <v>Déploiement des postes de travail en entreprise [2ième édition]</v>
      </c>
      <c r="G231" s="35" t="str">
        <f t="shared" si="137"/>
        <v>Olivier Bat,Guillaume DESFARGES,Freddy ELMALEH</v>
      </c>
      <c r="H231" s="35" t="str">
        <f t="shared" si="138"/>
        <v/>
      </c>
      <c r="I231" s="35" t="str">
        <f t="shared" si="139"/>
        <v>Bat, Olivier</v>
      </c>
      <c r="J231" s="35" t="str">
        <f t="shared" si="140"/>
        <v>DESFARGES, Guillaume</v>
      </c>
      <c r="K231" s="35" t="str">
        <f t="shared" si="141"/>
        <v>ELMALEH, Freddy</v>
      </c>
      <c r="L231" s="35" t="str">
        <f t="shared" si="142"/>
        <v/>
      </c>
      <c r="M231" s="35" t="str">
        <f t="shared" si="143"/>
        <v/>
      </c>
      <c r="N231" s="5" t="str">
        <f t="shared" si="144"/>
        <v>Edition du 1 January 2012</v>
      </c>
      <c r="O231" s="5" t="str">
        <f t="shared" si="145"/>
        <v>508 pages</v>
      </c>
      <c r="P231" s="35" t="str">
        <f t="shared" si="146"/>
        <v>Editions ENI</v>
      </c>
      <c r="Q231" s="6" t="str">
        <f t="shared" si="147"/>
        <v>fre</v>
      </c>
      <c r="R231" s="35" t="str">
        <f t="shared" si="148"/>
        <v>fre</v>
      </c>
      <c r="S231" s="35" t="str">
        <f t="shared" si="149"/>
        <v>fre</v>
      </c>
      <c r="T231" s="35" t="str">
        <f t="shared" si="150"/>
        <v>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v>
      </c>
      <c r="U231" s="35">
        <f t="shared" si="151"/>
        <v>9782746072305</v>
      </c>
      <c r="V231" s="35" t="str">
        <f t="shared" si="152"/>
        <v>Version Numérique</v>
      </c>
      <c r="W231" s="35">
        <f t="shared" si="153"/>
        <v>9782746070981</v>
      </c>
      <c r="X231" s="35" t="str">
        <f t="shared" si="154"/>
        <v>Version Imprimée</v>
      </c>
      <c r="Y231" s="35" t="str">
        <f t="shared" si="155"/>
        <v>St-Herblain</v>
      </c>
      <c r="Z231" s="35" t="str">
        <f t="shared" si="156"/>
        <v>Editions ENI</v>
      </c>
      <c r="AA231" s="35">
        <f t="shared" si="157"/>
        <v>2012</v>
      </c>
      <c r="AB231" s="35" t="str">
        <f t="shared" si="158"/>
        <v>Bibliothèque Numérique ENI (Service en ligne)</v>
      </c>
      <c r="AC231" s="35" t="str">
        <f t="shared" si="159"/>
        <v>RESSOURCES INFORMATIQUES</v>
      </c>
      <c r="AD231" s="35" t="str">
        <f t="shared" si="160"/>
        <v>texte</v>
      </c>
      <c r="AE231" s="35" t="str">
        <f t="shared" si="161"/>
        <v>txt</v>
      </c>
      <c r="AF231" s="35" t="str">
        <f t="shared" si="162"/>
        <v>rdacontent/fre</v>
      </c>
      <c r="AG231" s="35" t="str">
        <f t="shared" si="163"/>
        <v>informatique</v>
      </c>
      <c r="AH231" s="35" t="str">
        <f t="shared" si="164"/>
        <v>c</v>
      </c>
      <c r="AI231" s="35" t="str">
        <f t="shared" si="165"/>
        <v>rdamedia/fre</v>
      </c>
      <c r="AJ231" s="35" t="str">
        <f t="shared" si="166"/>
        <v>ressource en ligne</v>
      </c>
      <c r="AK231" s="35" t="str">
        <f t="shared" si="167"/>
        <v>cr</v>
      </c>
      <c r="AL231" s="35" t="str">
        <f t="shared" si="168"/>
        <v>rdacarrier/fre</v>
      </c>
      <c r="AM231" s="35" t="str">
        <f t="shared" si="169"/>
        <v>m\\\\\o\\d\\\\\\\\</v>
      </c>
      <c r="AN231" s="35" t="str">
        <f t="shared" si="170"/>
        <v>cr\cn\\\\uuaua</v>
      </c>
      <c r="AO231" s="35" t="str">
        <f t="shared" si="171"/>
        <v>Accès restreint aux membres</v>
      </c>
      <c r="AP231" s="35" t="str">
        <f t="shared" si="172"/>
        <v>Source de la note de description : Version imprimée</v>
      </c>
      <c r="AQ231" s="35" t="str">
        <f t="shared" si="173"/>
        <v/>
      </c>
      <c r="AR231" s="35" t="str">
        <f t="shared" si="174"/>
        <v>%SITE_CLIENT%/?library_guid=541CACD1-86DD-4D74-BDD3-9C9C1EAD0F49</v>
      </c>
      <c r="AS231" s="35" t="str">
        <f t="shared" si="175"/>
        <v>Accès au travers du portail ENI</v>
      </c>
      <c r="AT231" s="35" t="str">
        <f t="shared" si="176"/>
        <v xml:space="preserve"> LNRI27WINDE</v>
      </c>
      <c r="AU231" s="35" t="str">
        <f t="shared" si="177"/>
        <v xml:space="preserve"> mdt </v>
      </c>
      <c r="AV231" s="35" t="str">
        <f t="shared" si="178"/>
        <v xml:space="preserve"> microsoft </v>
      </c>
      <c r="AW231" s="35" t="str">
        <f t="shared" si="179"/>
        <v xml:space="preserve"> office 2010 </v>
      </c>
      <c r="AX231" s="35" t="str">
        <f t="shared" si="180"/>
        <v xml:space="preserve"> sccm </v>
      </c>
      <c r="AY231" s="35" t="str">
        <f t="shared" si="181"/>
        <v xml:space="preserve"> wds </v>
      </c>
      <c r="AZ231" s="35" t="str">
        <f t="shared" si="182"/>
        <v xml:space="preserve"> wsus </v>
      </c>
      <c r="BA231" s="35" t="str">
        <f t="shared" si="183"/>
        <v xml:space="preserve">seven </v>
      </c>
      <c r="BB231" s="35" t="str">
        <f t="shared" si="184"/>
        <v/>
      </c>
      <c r="BC231" s="35" t="str">
        <f t="shared" si="185"/>
        <v/>
      </c>
      <c r="BD231" s="35" t="str">
        <f t="shared" si="186"/>
        <v/>
      </c>
      <c r="BE231" s="35" t="str">
        <f t="shared" si="187"/>
        <v/>
      </c>
      <c r="BF231" s="35" t="str">
        <f t="shared" si="188"/>
        <v/>
      </c>
      <c r="BG231" s="35" t="str">
        <f t="shared" si="189"/>
        <v/>
      </c>
      <c r="BH231" s="35" t="str">
        <f t="shared" si="190"/>
        <v/>
      </c>
      <c r="BI231" s="35" t="str">
        <f t="shared" si="191"/>
        <v/>
      </c>
      <c r="BJ231" s="35" t="str">
        <f t="shared" si="192"/>
        <v/>
      </c>
      <c r="BK231" s="35" t="str">
        <f t="shared" si="193"/>
        <v/>
      </c>
      <c r="BL231" s="35" t="str">
        <f t="shared" si="194"/>
        <v/>
      </c>
      <c r="BM231" s="35" t="str">
        <f t="shared" si="195"/>
        <v/>
      </c>
      <c r="BN231" s="35" t="str">
        <f t="shared" si="196"/>
        <v/>
      </c>
      <c r="BO231" s="35" t="str">
        <f t="shared" si="197"/>
        <v/>
      </c>
      <c r="BP231" s="35" t="str">
        <f t="shared" si="198"/>
        <v/>
      </c>
      <c r="BQ231" s="35" t="str">
        <f t="shared" si="199"/>
        <v/>
      </c>
      <c r="BR231" s="35" t="str">
        <f t="shared" si="200"/>
        <v/>
      </c>
      <c r="BS231" s="35" t="str">
        <f t="shared" si="201"/>
        <v/>
      </c>
      <c r="BT231" s="35" t="str">
        <f t="shared" si="202"/>
        <v/>
      </c>
      <c r="BU231" s="40" t="str">
        <f t="shared" si="203"/>
        <v/>
      </c>
    </row>
    <row r="232" spans="1:75" ht="20.100000000000001" customHeight="1" x14ac:dyDescent="0.2">
      <c r="A232" s="52">
        <v>45231</v>
      </c>
      <c r="B232" s="35" t="s">
        <v>14723</v>
      </c>
      <c r="C232" s="35" t="s">
        <v>112</v>
      </c>
      <c r="D232" s="35">
        <v>20240120</v>
      </c>
      <c r="E232" s="35" t="s">
        <v>14724</v>
      </c>
      <c r="F232" s="35" t="str">
        <f t="shared" si="136"/>
        <v>Les fondamentaux du langage [Nouvelle édition]</v>
      </c>
      <c r="G232" s="35" t="str">
        <f t="shared" si="137"/>
        <v>Sébastien CHAZALLET</v>
      </c>
      <c r="H232" s="35" t="str">
        <f t="shared" si="138"/>
        <v/>
      </c>
      <c r="I232" s="35" t="str">
        <f t="shared" si="139"/>
        <v>CHAZALLET, Sébastien</v>
      </c>
      <c r="J232" s="35" t="str">
        <f t="shared" si="140"/>
        <v/>
      </c>
      <c r="K232" s="35" t="str">
        <f t="shared" si="141"/>
        <v/>
      </c>
      <c r="L232" s="35" t="str">
        <f t="shared" si="142"/>
        <v/>
      </c>
      <c r="M232" s="35" t="str">
        <f t="shared" si="143"/>
        <v/>
      </c>
      <c r="N232" s="5" t="str">
        <f t="shared" si="144"/>
        <v>Edition du 1 February 2012</v>
      </c>
      <c r="O232" s="5" t="str">
        <f t="shared" si="145"/>
        <v>864 pages</v>
      </c>
      <c r="P232" s="35" t="str">
        <f t="shared" si="146"/>
        <v>Editions ENI</v>
      </c>
      <c r="Q232" s="6" t="str">
        <f t="shared" si="147"/>
        <v>fre</v>
      </c>
      <c r="R232" s="35" t="str">
        <f t="shared" si="148"/>
        <v>fre</v>
      </c>
      <c r="S232" s="35" t="str">
        <f t="shared" si="149"/>
        <v>fre</v>
      </c>
      <c r="T232" s="35" t="str">
        <f t="shared" si="150"/>
        <v>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v>
      </c>
      <c r="U232" s="35">
        <f t="shared" si="151"/>
        <v>9782746072770</v>
      </c>
      <c r="V232" s="35" t="str">
        <f t="shared" si="152"/>
        <v>Version Numérique</v>
      </c>
      <c r="W232" s="35">
        <f t="shared" si="153"/>
        <v>9782746071711</v>
      </c>
      <c r="X232" s="35" t="str">
        <f t="shared" si="154"/>
        <v>Version Imprimée</v>
      </c>
      <c r="Y232" s="35" t="str">
        <f t="shared" si="155"/>
        <v>St-Herblain</v>
      </c>
      <c r="Z232" s="35" t="str">
        <f t="shared" si="156"/>
        <v>Editions ENI</v>
      </c>
      <c r="AA232" s="35">
        <f t="shared" si="157"/>
        <v>2012</v>
      </c>
      <c r="AB232" s="35" t="str">
        <f t="shared" si="158"/>
        <v>Bibliothèque Numérique ENI (Service en ligne)</v>
      </c>
      <c r="AC232" s="35" t="str">
        <f t="shared" si="159"/>
        <v>RESSOURCES INFORMATIQUES</v>
      </c>
      <c r="AD232" s="35" t="str">
        <f t="shared" si="160"/>
        <v>texte</v>
      </c>
      <c r="AE232" s="35" t="str">
        <f t="shared" si="161"/>
        <v>txt</v>
      </c>
      <c r="AF232" s="35" t="str">
        <f t="shared" si="162"/>
        <v>rdacontent/fre</v>
      </c>
      <c r="AG232" s="35" t="str">
        <f t="shared" si="163"/>
        <v>informatique</v>
      </c>
      <c r="AH232" s="35" t="str">
        <f t="shared" si="164"/>
        <v>c</v>
      </c>
      <c r="AI232" s="35" t="str">
        <f t="shared" si="165"/>
        <v>rdamedia/fre</v>
      </c>
      <c r="AJ232" s="35" t="str">
        <f t="shared" si="166"/>
        <v>ressource en ligne</v>
      </c>
      <c r="AK232" s="35" t="str">
        <f t="shared" si="167"/>
        <v>cr</v>
      </c>
      <c r="AL232" s="35" t="str">
        <f t="shared" si="168"/>
        <v>rdacarrier/fre</v>
      </c>
      <c r="AM232" s="35" t="str">
        <f t="shared" si="169"/>
        <v>m\\\\\o\\d\\\\\\\\</v>
      </c>
      <c r="AN232" s="35" t="str">
        <f t="shared" si="170"/>
        <v>cr\cn\\\\uuaua</v>
      </c>
      <c r="AO232" s="35" t="str">
        <f t="shared" si="171"/>
        <v>Accès restreint aux membres</v>
      </c>
      <c r="AP232" s="35" t="str">
        <f t="shared" si="172"/>
        <v>Source de la note de description : Version imprimée</v>
      </c>
      <c r="AQ232" s="35" t="str">
        <f t="shared" si="173"/>
        <v/>
      </c>
      <c r="AR232" s="35" t="str">
        <f t="shared" si="174"/>
        <v>%SITE_CLIENT%/?library_guid=5953777D-2641-4BB2-A5E4-A77085DE8687</v>
      </c>
      <c r="AS232" s="35" t="str">
        <f t="shared" si="175"/>
        <v>Accès au travers du portail ENI</v>
      </c>
      <c r="AT232" s="35" t="str">
        <f t="shared" si="176"/>
        <v xml:space="preserve"> LNRI2PYT</v>
      </c>
      <c r="AU232" s="35" t="str">
        <f t="shared" si="177"/>
        <v xml:space="preserve"> pygame </v>
      </c>
      <c r="AV232" s="35" t="str">
        <f t="shared" si="178"/>
        <v xml:space="preserve"> tkinter </v>
      </c>
      <c r="AW232" s="35" t="str">
        <f t="shared" si="179"/>
        <v xml:space="preserve"> zope </v>
      </c>
      <c r="AX232" s="35" t="str">
        <f t="shared" si="180"/>
        <v xml:space="preserve"> zope3 </v>
      </c>
      <c r="AY232" s="35" t="str">
        <f t="shared" si="181"/>
        <v xml:space="preserve">algorithmique </v>
      </c>
      <c r="AZ232" s="35" t="str">
        <f t="shared" si="182"/>
        <v/>
      </c>
      <c r="BA232" s="35" t="str">
        <f t="shared" si="183"/>
        <v/>
      </c>
      <c r="BB232" s="35" t="str">
        <f t="shared" si="184"/>
        <v/>
      </c>
      <c r="BC232" s="35" t="str">
        <f t="shared" si="185"/>
        <v/>
      </c>
      <c r="BD232" s="35" t="str">
        <f t="shared" si="186"/>
        <v/>
      </c>
      <c r="BE232" s="35" t="str">
        <f t="shared" si="187"/>
        <v/>
      </c>
      <c r="BF232" s="35" t="str">
        <f t="shared" si="188"/>
        <v/>
      </c>
      <c r="BG232" s="35" t="str">
        <f t="shared" si="189"/>
        <v/>
      </c>
      <c r="BH232" s="35" t="str">
        <f t="shared" si="190"/>
        <v/>
      </c>
      <c r="BI232" s="35" t="str">
        <f t="shared" si="191"/>
        <v/>
      </c>
      <c r="BJ232" s="35" t="str">
        <f t="shared" si="192"/>
        <v/>
      </c>
      <c r="BK232" s="35" t="str">
        <f t="shared" si="193"/>
        <v/>
      </c>
      <c r="BL232" s="35" t="str">
        <f t="shared" si="194"/>
        <v/>
      </c>
      <c r="BM232" s="35" t="str">
        <f t="shared" si="195"/>
        <v/>
      </c>
      <c r="BN232" s="35" t="str">
        <f t="shared" si="196"/>
        <v/>
      </c>
      <c r="BO232" s="35" t="str">
        <f t="shared" si="197"/>
        <v/>
      </c>
      <c r="BP232" s="35" t="str">
        <f t="shared" si="198"/>
        <v/>
      </c>
      <c r="BQ232" s="35" t="str">
        <f t="shared" si="199"/>
        <v/>
      </c>
      <c r="BR232" s="35" t="str">
        <f t="shared" si="200"/>
        <v/>
      </c>
      <c r="BS232" s="35" t="str">
        <f t="shared" si="201"/>
        <v/>
      </c>
      <c r="BT232" s="35" t="str">
        <f t="shared" si="202"/>
        <v/>
      </c>
      <c r="BU232" s="40" t="str">
        <f t="shared" si="203"/>
        <v/>
      </c>
    </row>
    <row r="233" spans="1:75" ht="20.100000000000001" customHeight="1" x14ac:dyDescent="0.2">
      <c r="A233" s="52">
        <v>45231</v>
      </c>
      <c r="B233" s="35" t="s">
        <v>14725</v>
      </c>
      <c r="C233" s="35" t="s">
        <v>112</v>
      </c>
      <c r="D233" s="35">
        <v>20240120</v>
      </c>
      <c r="E233" s="35" t="s">
        <v>14726</v>
      </c>
      <c r="F233" s="35" t="str">
        <f t="shared" si="136"/>
        <v>Réseaux sans fil 802.11 : Technologie - Déploiement - Sécurisation [2ième édition]</v>
      </c>
      <c r="G233" s="35" t="str">
        <f t="shared" si="137"/>
        <v>Philippe Atelin</v>
      </c>
      <c r="H233" s="35" t="str">
        <f t="shared" si="138"/>
        <v/>
      </c>
      <c r="I233" s="35" t="str">
        <f t="shared" si="139"/>
        <v>Atelin, Philippe</v>
      </c>
      <c r="J233" s="35" t="str">
        <f t="shared" si="140"/>
        <v/>
      </c>
      <c r="K233" s="35" t="str">
        <f t="shared" si="141"/>
        <v/>
      </c>
      <c r="L233" s="35" t="str">
        <f t="shared" si="142"/>
        <v/>
      </c>
      <c r="M233" s="35" t="str">
        <f t="shared" si="143"/>
        <v/>
      </c>
      <c r="N233" s="5" t="str">
        <f t="shared" si="144"/>
        <v>Edition du 1 August 2008</v>
      </c>
      <c r="O233" s="5" t="str">
        <f t="shared" si="145"/>
        <v>406 pages</v>
      </c>
      <c r="P233" s="35" t="str">
        <f t="shared" si="146"/>
        <v>Editions ENI</v>
      </c>
      <c r="Q233" s="6" t="str">
        <f t="shared" si="147"/>
        <v>fre</v>
      </c>
      <c r="R233" s="35" t="str">
        <f t="shared" si="148"/>
        <v>fre</v>
      </c>
      <c r="S233" s="35" t="str">
        <f t="shared" si="149"/>
        <v>fre</v>
      </c>
      <c r="T233" s="35" t="str">
        <f t="shared" si="150"/>
        <v>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v>
      </c>
      <c r="U233" s="35">
        <f t="shared" si="151"/>
        <v>9782746044333</v>
      </c>
      <c r="V233" s="35" t="str">
        <f t="shared" si="152"/>
        <v>Version Numérique</v>
      </c>
      <c r="W233" s="35">
        <f t="shared" si="153"/>
        <v>9782746043039</v>
      </c>
      <c r="X233" s="35" t="str">
        <f t="shared" si="154"/>
        <v>Version Imprimée</v>
      </c>
      <c r="Y233" s="35" t="str">
        <f t="shared" si="155"/>
        <v>St-Herblain</v>
      </c>
      <c r="Z233" s="35" t="str">
        <f t="shared" si="156"/>
        <v>Editions ENI</v>
      </c>
      <c r="AA233" s="35">
        <f t="shared" si="157"/>
        <v>2008</v>
      </c>
      <c r="AB233" s="35" t="str">
        <f t="shared" si="158"/>
        <v>Bibliothèque Numérique ENI (Service en ligne)</v>
      </c>
      <c r="AC233" s="35" t="str">
        <f t="shared" si="159"/>
        <v>RESSOURCES INFORMATIQUES</v>
      </c>
      <c r="AD233" s="35" t="str">
        <f t="shared" si="160"/>
        <v>texte</v>
      </c>
      <c r="AE233" s="35" t="str">
        <f t="shared" si="161"/>
        <v>txt</v>
      </c>
      <c r="AF233" s="35" t="str">
        <f t="shared" si="162"/>
        <v>rdacontent/fre</v>
      </c>
      <c r="AG233" s="35" t="str">
        <f t="shared" si="163"/>
        <v>informatique</v>
      </c>
      <c r="AH233" s="35" t="str">
        <f t="shared" si="164"/>
        <v>c</v>
      </c>
      <c r="AI233" s="35" t="str">
        <f t="shared" si="165"/>
        <v>rdamedia/fre</v>
      </c>
      <c r="AJ233" s="35" t="str">
        <f t="shared" si="166"/>
        <v>ressource en ligne</v>
      </c>
      <c r="AK233" s="35" t="str">
        <f t="shared" si="167"/>
        <v>cr</v>
      </c>
      <c r="AL233" s="35" t="str">
        <f t="shared" si="168"/>
        <v>rdacarrier/fre</v>
      </c>
      <c r="AM233" s="35" t="str">
        <f t="shared" si="169"/>
        <v>m\\\\\o\\d\\\\\\\\</v>
      </c>
      <c r="AN233" s="35" t="str">
        <f t="shared" si="170"/>
        <v>cr\cn\\\\uuaua</v>
      </c>
      <c r="AO233" s="35" t="str">
        <f t="shared" si="171"/>
        <v>Accès restreint aux membres</v>
      </c>
      <c r="AP233" s="35" t="str">
        <f t="shared" si="172"/>
        <v>Source de la note de description : Version imprimée</v>
      </c>
      <c r="AQ233" s="35" t="str">
        <f t="shared" si="173"/>
        <v/>
      </c>
      <c r="AR233" s="35" t="str">
        <f t="shared" si="174"/>
        <v>%SITE_CLIENT%/?library_guid=1130D846-2E32-49BB-B9E0-D53192D6CAB9</v>
      </c>
      <c r="AS233" s="35" t="str">
        <f t="shared" si="175"/>
        <v>Accès au travers du portail ENI</v>
      </c>
      <c r="AT233" s="35">
        <f t="shared" si="176"/>
        <v>802</v>
      </c>
      <c r="AU233" s="35" t="str">
        <f t="shared" si="177"/>
        <v xml:space="preserve"> 802.11 </v>
      </c>
      <c r="AV233" s="35" t="str">
        <f t="shared" si="178"/>
        <v xml:space="preserve"> 802.11n </v>
      </c>
      <c r="AW233" s="35" t="str">
        <f t="shared" si="179"/>
        <v xml:space="preserve"> 802.11n draft </v>
      </c>
      <c r="AX233" s="35" t="str">
        <f t="shared" si="180"/>
        <v xml:space="preserve"> Bluetooth </v>
      </c>
      <c r="AY233" s="35" t="str">
        <f t="shared" si="181"/>
        <v xml:space="preserve"> CPL </v>
      </c>
      <c r="AZ233" s="35" t="str">
        <f t="shared" si="182"/>
        <v xml:space="preserve"> deploiement </v>
      </c>
      <c r="BA233" s="35" t="str">
        <f t="shared" si="183"/>
        <v xml:space="preserve"> e</v>
      </c>
      <c r="BB233" s="35" t="str">
        <f t="shared" si="184"/>
        <v xml:space="preserve"> ebook </v>
      </c>
      <c r="BC233" s="35" t="str">
        <f t="shared" si="185"/>
        <v xml:space="preserve"> livre électronique </v>
      </c>
      <c r="BD233" s="35" t="str">
        <f t="shared" si="186"/>
        <v xml:space="preserve"> livre numérique </v>
      </c>
      <c r="BE233" s="35" t="str">
        <f t="shared" si="187"/>
        <v xml:space="preserve"> livre wi fi </v>
      </c>
      <c r="BF233" s="35" t="str">
        <f t="shared" si="188"/>
        <v xml:space="preserve"> livre wifi </v>
      </c>
      <c r="BG233" s="35" t="str">
        <f t="shared" si="189"/>
        <v xml:space="preserve"> livres électroniques </v>
      </c>
      <c r="BH233" s="35" t="str">
        <f t="shared" si="190"/>
        <v xml:space="preserve"> livres numériques </v>
      </c>
      <c r="BI233" s="35" t="str">
        <f t="shared" si="191"/>
        <v xml:space="preserve"> LNRI2WIF</v>
      </c>
      <c r="BJ233" s="35" t="str">
        <f t="shared" si="192"/>
        <v xml:space="preserve"> reseau </v>
      </c>
      <c r="BK233" s="35" t="str">
        <f t="shared" si="193"/>
        <v xml:space="preserve"> réseau sans fil </v>
      </c>
      <c r="BL233" s="35" t="str">
        <f t="shared" si="194"/>
        <v xml:space="preserve"> reseaux </v>
      </c>
      <c r="BM233" s="35" t="str">
        <f t="shared" si="195"/>
        <v xml:space="preserve"> WEP </v>
      </c>
      <c r="BN233" s="35" t="str">
        <f t="shared" si="196"/>
        <v xml:space="preserve"> WiMax </v>
      </c>
      <c r="BO233" s="35" t="str">
        <f t="shared" si="197"/>
        <v xml:space="preserve"> WPA </v>
      </c>
      <c r="BP233" s="35" t="str">
        <f t="shared" si="198"/>
        <v xml:space="preserve">book </v>
      </c>
      <c r="BQ233" s="35" t="str">
        <f t="shared" si="199"/>
        <v xml:space="preserve">Fi </v>
      </c>
      <c r="BR233" s="35" t="str">
        <f t="shared" si="200"/>
        <v>livre Wi</v>
      </c>
      <c r="BS233" s="35" t="str">
        <f t="shared" si="201"/>
        <v/>
      </c>
      <c r="BT233" s="35" t="str">
        <f t="shared" si="202"/>
        <v/>
      </c>
      <c r="BU233" s="40" t="str">
        <f t="shared" si="203"/>
        <v/>
      </c>
    </row>
    <row r="234" spans="1:75" ht="20.100000000000001" customHeight="1" x14ac:dyDescent="0.2">
      <c r="A234" s="52">
        <v>45231</v>
      </c>
      <c r="B234" s="35" t="s">
        <v>14727</v>
      </c>
      <c r="C234" s="35" t="s">
        <v>112</v>
      </c>
      <c r="D234" s="35">
        <v>20240120</v>
      </c>
      <c r="E234" s="35" t="s">
        <v>14728</v>
      </c>
      <c r="F234" s="35" t="str">
        <f t="shared" si="136"/>
        <v/>
      </c>
      <c r="G234" s="35" t="str">
        <f t="shared" si="137"/>
        <v>Thierry Petibon</v>
      </c>
      <c r="H234" s="35" t="str">
        <f t="shared" si="138"/>
        <v/>
      </c>
      <c r="I234" s="35" t="str">
        <f t="shared" si="139"/>
        <v>Petibon, Thierry</v>
      </c>
      <c r="J234" s="35" t="str">
        <f t="shared" si="140"/>
        <v/>
      </c>
      <c r="K234" s="35" t="str">
        <f t="shared" si="141"/>
        <v/>
      </c>
      <c r="L234" s="35" t="str">
        <f t="shared" si="142"/>
        <v/>
      </c>
      <c r="M234" s="35" t="str">
        <f t="shared" si="143"/>
        <v/>
      </c>
      <c r="N234" s="5" t="str">
        <f t="shared" si="144"/>
        <v>Edition du 1 March 2010</v>
      </c>
      <c r="O234" s="5" t="str">
        <f t="shared" si="145"/>
        <v>438 pages</v>
      </c>
      <c r="P234" s="35" t="str">
        <f t="shared" si="146"/>
        <v>Editions ENI</v>
      </c>
      <c r="Q234" s="6" t="str">
        <f t="shared" si="147"/>
        <v>fre</v>
      </c>
      <c r="R234" s="35" t="str">
        <f t="shared" si="148"/>
        <v>fre</v>
      </c>
      <c r="S234" s="35" t="str">
        <f t="shared" si="149"/>
        <v>fre</v>
      </c>
      <c r="T234" s="35" t="str">
        <f t="shared" si="150"/>
        <v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v>
      </c>
      <c r="U234" s="35">
        <f t="shared" si="151"/>
        <v>9782746054554</v>
      </c>
      <c r="V234" s="35" t="str">
        <f t="shared" si="152"/>
        <v>Version Numérique</v>
      </c>
      <c r="W234" s="35">
        <f t="shared" si="153"/>
        <v>9782746053809</v>
      </c>
      <c r="X234" s="35" t="str">
        <f t="shared" si="154"/>
        <v>Version Imprimée</v>
      </c>
      <c r="Y234" s="35" t="str">
        <f t="shared" si="155"/>
        <v>St-Herblain</v>
      </c>
      <c r="Z234" s="35" t="str">
        <f t="shared" si="156"/>
        <v>Editions ENI</v>
      </c>
      <c r="AA234" s="35">
        <f t="shared" si="157"/>
        <v>2010</v>
      </c>
      <c r="AB234" s="35" t="str">
        <f t="shared" si="158"/>
        <v>Bibliothèque Numérique ENI (Service en ligne)</v>
      </c>
      <c r="AC234" s="35" t="str">
        <f t="shared" si="159"/>
        <v>RESSOURCES INFORMATIQUES</v>
      </c>
      <c r="AD234" s="35" t="str">
        <f t="shared" si="160"/>
        <v>texte</v>
      </c>
      <c r="AE234" s="35" t="str">
        <f t="shared" si="161"/>
        <v>txt</v>
      </c>
      <c r="AF234" s="35" t="str">
        <f t="shared" si="162"/>
        <v>rdacontent/fre</v>
      </c>
      <c r="AG234" s="35" t="str">
        <f t="shared" si="163"/>
        <v>informatique</v>
      </c>
      <c r="AH234" s="35" t="str">
        <f t="shared" si="164"/>
        <v>c</v>
      </c>
      <c r="AI234" s="35" t="str">
        <f t="shared" si="165"/>
        <v>rdamedia/fre</v>
      </c>
      <c r="AJ234" s="35" t="str">
        <f t="shared" si="166"/>
        <v>ressource en ligne</v>
      </c>
      <c r="AK234" s="35" t="str">
        <f t="shared" si="167"/>
        <v>cr</v>
      </c>
      <c r="AL234" s="35" t="str">
        <f t="shared" si="168"/>
        <v>rdacarrier/fre</v>
      </c>
      <c r="AM234" s="35" t="str">
        <f t="shared" si="169"/>
        <v>m\\\\\o\\d\\\\\\\\</v>
      </c>
      <c r="AN234" s="35" t="str">
        <f t="shared" si="170"/>
        <v>cr\cn\\\\uuaua</v>
      </c>
      <c r="AO234" s="35" t="str">
        <f t="shared" si="171"/>
        <v>Accès restreint aux membres</v>
      </c>
      <c r="AP234" s="35" t="str">
        <f t="shared" si="172"/>
        <v>Source de la note de description : Version imprimée</v>
      </c>
      <c r="AQ234" s="35" t="str">
        <f t="shared" si="173"/>
        <v/>
      </c>
      <c r="AR234" s="35" t="str">
        <f t="shared" si="174"/>
        <v>%SITE_CLIENT%/?library_guid=8CC63A7F-481F-4318-B181-A6445F033941</v>
      </c>
      <c r="AS234" s="35" t="str">
        <f t="shared" si="175"/>
        <v>Accès au travers du portail ENI</v>
      </c>
      <c r="AT234" s="35" t="str">
        <f t="shared" si="176"/>
        <v xml:space="preserve"> bi </v>
      </c>
      <c r="AU234" s="35" t="str">
        <f t="shared" si="177"/>
        <v xml:space="preserve"> bo </v>
      </c>
      <c r="AV234" s="35" t="str">
        <f t="shared" si="178"/>
        <v xml:space="preserve"> livre BO </v>
      </c>
      <c r="AW234" s="35" t="str">
        <f t="shared" si="179"/>
        <v xml:space="preserve"> livre business objects </v>
      </c>
      <c r="AX234" s="35" t="str">
        <f t="shared" si="180"/>
        <v xml:space="preserve"> livre businessobjects </v>
      </c>
      <c r="AY234" s="35" t="str">
        <f t="shared" si="181"/>
        <v xml:space="preserve"> LNRI3WXIBUSO</v>
      </c>
      <c r="AZ234" s="35" t="str">
        <f t="shared" si="182"/>
        <v xml:space="preserve"> webi </v>
      </c>
      <c r="BA234" s="35" t="str">
        <f t="shared" si="183"/>
        <v xml:space="preserve">livre SAP </v>
      </c>
      <c r="BB234" s="35" t="str">
        <f t="shared" si="184"/>
        <v/>
      </c>
      <c r="BC234" s="35" t="str">
        <f t="shared" si="185"/>
        <v/>
      </c>
      <c r="BD234" s="35" t="str">
        <f t="shared" si="186"/>
        <v/>
      </c>
      <c r="BE234" s="35" t="str">
        <f t="shared" si="187"/>
        <v/>
      </c>
      <c r="BF234" s="35" t="str">
        <f t="shared" si="188"/>
        <v/>
      </c>
      <c r="BG234" s="35" t="str">
        <f t="shared" si="189"/>
        <v/>
      </c>
      <c r="BH234" s="35" t="str">
        <f t="shared" si="190"/>
        <v/>
      </c>
      <c r="BI234" s="35" t="str">
        <f t="shared" si="191"/>
        <v/>
      </c>
      <c r="BJ234" s="35" t="str">
        <f t="shared" si="192"/>
        <v/>
      </c>
      <c r="BK234" s="35" t="str">
        <f t="shared" si="193"/>
        <v/>
      </c>
      <c r="BL234" s="35" t="str">
        <f t="shared" si="194"/>
        <v/>
      </c>
      <c r="BM234" s="35" t="str">
        <f t="shared" si="195"/>
        <v/>
      </c>
      <c r="BN234" s="35" t="str">
        <f t="shared" si="196"/>
        <v/>
      </c>
      <c r="BO234" s="35" t="str">
        <f t="shared" si="197"/>
        <v/>
      </c>
      <c r="BP234" s="35" t="str">
        <f t="shared" si="198"/>
        <v/>
      </c>
      <c r="BQ234" s="35" t="str">
        <f t="shared" si="199"/>
        <v/>
      </c>
      <c r="BR234" s="35" t="str">
        <f t="shared" si="200"/>
        <v/>
      </c>
      <c r="BS234" s="35" t="str">
        <f t="shared" si="201"/>
        <v/>
      </c>
      <c r="BT234" s="35" t="str">
        <f t="shared" si="202"/>
        <v/>
      </c>
      <c r="BU234" s="40" t="str">
        <f t="shared" si="203"/>
        <v/>
      </c>
    </row>
    <row r="235" spans="1:75" ht="20.100000000000001" customHeight="1" x14ac:dyDescent="0.2">
      <c r="A235" s="52">
        <v>45231</v>
      </c>
      <c r="B235" s="35" t="s">
        <v>14729</v>
      </c>
      <c r="C235" s="35" t="s">
        <v>112</v>
      </c>
      <c r="D235" s="35">
        <v>20240120</v>
      </c>
      <c r="E235" s="35" t="s">
        <v>14730</v>
      </c>
      <c r="F235" s="35" t="str">
        <f t="shared" si="136"/>
        <v>Desktop Intelligence (version XI 3)</v>
      </c>
      <c r="G235" s="35" t="str">
        <f t="shared" si="137"/>
        <v>Thierry Petibon</v>
      </c>
      <c r="H235" s="35" t="str">
        <f t="shared" si="138"/>
        <v/>
      </c>
      <c r="I235" s="35" t="str">
        <f t="shared" si="139"/>
        <v>Petibon, Thierry</v>
      </c>
      <c r="J235" s="35" t="str">
        <f t="shared" si="140"/>
        <v/>
      </c>
      <c r="K235" s="35" t="str">
        <f t="shared" si="141"/>
        <v/>
      </c>
      <c r="L235" s="35" t="str">
        <f t="shared" si="142"/>
        <v/>
      </c>
      <c r="M235" s="35" t="str">
        <f t="shared" si="143"/>
        <v/>
      </c>
      <c r="N235" s="5" t="str">
        <f t="shared" si="144"/>
        <v>Edition du 1 January 2011</v>
      </c>
      <c r="O235" s="5" t="str">
        <f t="shared" si="145"/>
        <v>549 pages</v>
      </c>
      <c r="P235" s="35" t="str">
        <f t="shared" si="146"/>
        <v>Editions ENI</v>
      </c>
      <c r="Q235" s="6" t="str">
        <f t="shared" si="147"/>
        <v>fre</v>
      </c>
      <c r="R235" s="35" t="str">
        <f t="shared" si="148"/>
        <v>fre</v>
      </c>
      <c r="S235" s="35" t="str">
        <f t="shared" si="149"/>
        <v>fre</v>
      </c>
      <c r="T235" s="35" t="str">
        <f t="shared" si="150"/>
        <v>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v>
      </c>
      <c r="U235" s="35">
        <f t="shared" si="151"/>
        <v>9782746062177</v>
      </c>
      <c r="V235" s="35" t="str">
        <f t="shared" si="152"/>
        <v>Version Numérique</v>
      </c>
      <c r="W235" s="35">
        <f t="shared" si="153"/>
        <v>9782746060821</v>
      </c>
      <c r="X235" s="35" t="str">
        <f t="shared" si="154"/>
        <v>Version Imprimée</v>
      </c>
      <c r="Y235" s="35" t="str">
        <f t="shared" si="155"/>
        <v>St-Herblain</v>
      </c>
      <c r="Z235" s="35" t="str">
        <f t="shared" si="156"/>
        <v>Editions ENI</v>
      </c>
      <c r="AA235" s="35">
        <f t="shared" si="157"/>
        <v>2011</v>
      </c>
      <c r="AB235" s="35" t="str">
        <f t="shared" si="158"/>
        <v>Bibliothèque Numérique ENI (Service en ligne)</v>
      </c>
      <c r="AC235" s="35" t="str">
        <f t="shared" si="159"/>
        <v>RESSOURCES INFORMATIQUES</v>
      </c>
      <c r="AD235" s="35" t="str">
        <f t="shared" si="160"/>
        <v>texte</v>
      </c>
      <c r="AE235" s="35" t="str">
        <f t="shared" si="161"/>
        <v>txt</v>
      </c>
      <c r="AF235" s="35" t="str">
        <f t="shared" si="162"/>
        <v>rdacontent/fre</v>
      </c>
      <c r="AG235" s="35" t="str">
        <f t="shared" si="163"/>
        <v>informatique</v>
      </c>
      <c r="AH235" s="35" t="str">
        <f t="shared" si="164"/>
        <v>c</v>
      </c>
      <c r="AI235" s="35" t="str">
        <f t="shared" si="165"/>
        <v>rdamedia/fre</v>
      </c>
      <c r="AJ235" s="35" t="str">
        <f t="shared" si="166"/>
        <v>ressource en ligne</v>
      </c>
      <c r="AK235" s="35" t="str">
        <f t="shared" si="167"/>
        <v>cr</v>
      </c>
      <c r="AL235" s="35" t="str">
        <f t="shared" si="168"/>
        <v>rdacarrier/fre</v>
      </c>
      <c r="AM235" s="35" t="str">
        <f t="shared" si="169"/>
        <v>m\\\\\o\\d\\\\\\\\</v>
      </c>
      <c r="AN235" s="35" t="str">
        <f t="shared" si="170"/>
        <v>cr\cn\\\\uuaua</v>
      </c>
      <c r="AO235" s="35" t="str">
        <f t="shared" si="171"/>
        <v>Accès restreint aux membres</v>
      </c>
      <c r="AP235" s="35" t="str">
        <f t="shared" si="172"/>
        <v>Source de la note de description : Version imprimée</v>
      </c>
      <c r="AQ235" s="35" t="str">
        <f t="shared" si="173"/>
        <v/>
      </c>
      <c r="AR235" s="35" t="str">
        <f t="shared" si="174"/>
        <v>%SITE_CLIENT%/?library_guid=E90F90CC-0649-478F-8C2D-E0375273FE50</v>
      </c>
      <c r="AS235" s="35" t="str">
        <f t="shared" si="175"/>
        <v>Accès au travers du portail ENI</v>
      </c>
      <c r="AT235" s="35" t="str">
        <f t="shared" si="176"/>
        <v xml:space="preserve"> Business Intelligence </v>
      </c>
      <c r="AU235" s="35" t="str">
        <f t="shared" si="177"/>
        <v xml:space="preserve"> business objects </v>
      </c>
      <c r="AV235" s="35" t="str">
        <f t="shared" si="178"/>
        <v xml:space="preserve"> ETL </v>
      </c>
      <c r="AW235" s="35" t="str">
        <f t="shared" si="179"/>
        <v xml:space="preserve"> livre BI </v>
      </c>
      <c r="AX235" s="35" t="str">
        <f t="shared" si="180"/>
        <v xml:space="preserve"> livre Business Objects </v>
      </c>
      <c r="AY235" s="35" t="str">
        <f t="shared" si="181"/>
        <v xml:space="preserve"> livre businessobjects </v>
      </c>
      <c r="AZ235" s="35" t="str">
        <f t="shared" si="182"/>
        <v xml:space="preserve"> livre SAP </v>
      </c>
      <c r="BA235" s="35" t="str">
        <f t="shared" si="183"/>
        <v xml:space="preserve"> LNRI3XIBUSO</v>
      </c>
      <c r="BB235" s="35" t="str">
        <f t="shared" si="184"/>
        <v xml:space="preserve"> requête </v>
      </c>
      <c r="BC235" s="35" t="str">
        <f t="shared" si="185"/>
        <v xml:space="preserve"> univers </v>
      </c>
      <c r="BD235" s="35" t="str">
        <f t="shared" si="186"/>
        <v xml:space="preserve"> XI </v>
      </c>
      <c r="BE235" s="35" t="str">
        <f t="shared" si="187"/>
        <v xml:space="preserve">livre BO </v>
      </c>
      <c r="BF235" s="35" t="str">
        <f t="shared" si="188"/>
        <v/>
      </c>
      <c r="BG235" s="35" t="str">
        <f t="shared" si="189"/>
        <v/>
      </c>
      <c r="BH235" s="35" t="str">
        <f t="shared" si="190"/>
        <v/>
      </c>
      <c r="BI235" s="35" t="str">
        <f t="shared" si="191"/>
        <v/>
      </c>
      <c r="BJ235" s="35" t="str">
        <f t="shared" si="192"/>
        <v/>
      </c>
      <c r="BK235" s="35" t="str">
        <f t="shared" si="193"/>
        <v/>
      </c>
      <c r="BL235" s="35" t="str">
        <f t="shared" si="194"/>
        <v/>
      </c>
      <c r="BM235" s="35" t="str">
        <f t="shared" si="195"/>
        <v/>
      </c>
      <c r="BN235" s="35" t="str">
        <f t="shared" si="196"/>
        <v/>
      </c>
      <c r="BO235" s="35" t="str">
        <f t="shared" si="197"/>
        <v/>
      </c>
      <c r="BP235" s="35" t="str">
        <f t="shared" si="198"/>
        <v/>
      </c>
      <c r="BQ235" s="35" t="str">
        <f t="shared" si="199"/>
        <v/>
      </c>
      <c r="BR235" s="35" t="str">
        <f t="shared" si="200"/>
        <v/>
      </c>
      <c r="BS235" s="35" t="str">
        <f t="shared" si="201"/>
        <v/>
      </c>
      <c r="BT235" s="35" t="str">
        <f t="shared" si="202"/>
        <v/>
      </c>
      <c r="BU235" s="40" t="str">
        <f t="shared" si="203"/>
        <v/>
      </c>
    </row>
    <row r="236" spans="1:75" ht="20.100000000000001" customHeight="1" x14ac:dyDescent="0.2">
      <c r="A236" s="52">
        <v>45231</v>
      </c>
      <c r="B236" s="35" t="s">
        <v>14731</v>
      </c>
      <c r="C236" s="35" t="s">
        <v>112</v>
      </c>
      <c r="D236" s="35">
        <v>20240120</v>
      </c>
      <c r="E236" s="35" t="s">
        <v>14732</v>
      </c>
      <c r="F236" s="35" t="str">
        <f t="shared" si="136"/>
        <v>Maîtrisez le code source (3ème édition)</v>
      </c>
      <c r="G236" s="35" t="str">
        <f t="shared" si="137"/>
        <v>Luc VAN LANCKER</v>
      </c>
      <c r="H236" s="35" t="str">
        <f t="shared" si="138"/>
        <v/>
      </c>
      <c r="I236" s="35" t="str">
        <f t="shared" si="139"/>
        <v>VAN LANCKER, Luc</v>
      </c>
      <c r="J236" s="35" t="str">
        <f t="shared" si="140"/>
        <v/>
      </c>
      <c r="K236" s="35" t="str">
        <f t="shared" si="141"/>
        <v/>
      </c>
      <c r="L236" s="35" t="str">
        <f t="shared" si="142"/>
        <v/>
      </c>
      <c r="M236" s="35" t="str">
        <f t="shared" si="143"/>
        <v/>
      </c>
      <c r="N236" s="5" t="str">
        <f t="shared" si="144"/>
        <v>Edition du 1 October 2008</v>
      </c>
      <c r="O236" s="5" t="str">
        <f t="shared" si="145"/>
        <v>434 pages</v>
      </c>
      <c r="P236" s="35" t="str">
        <f t="shared" si="146"/>
        <v>Editions ENI</v>
      </c>
      <c r="Q236" s="6" t="str">
        <f t="shared" si="147"/>
        <v>fre</v>
      </c>
      <c r="R236" s="35" t="str">
        <f t="shared" si="148"/>
        <v>fre</v>
      </c>
      <c r="S236" s="35" t="str">
        <f t="shared" si="149"/>
        <v>fre</v>
      </c>
      <c r="T236" s="35" t="str">
        <f t="shared" si="150"/>
        <v>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v>
      </c>
      <c r="U236" s="35">
        <f t="shared" si="151"/>
        <v>9782746046689</v>
      </c>
      <c r="V236" s="35" t="str">
        <f t="shared" si="152"/>
        <v>Version Numérique</v>
      </c>
      <c r="W236" s="35">
        <f t="shared" si="153"/>
        <v>9782746043862</v>
      </c>
      <c r="X236" s="35" t="str">
        <f t="shared" si="154"/>
        <v>Version Imprimée</v>
      </c>
      <c r="Y236" s="35" t="str">
        <f t="shared" si="155"/>
        <v>St-Herblain</v>
      </c>
      <c r="Z236" s="35" t="str">
        <f t="shared" si="156"/>
        <v>Editions ENI</v>
      </c>
      <c r="AA236" s="35">
        <f t="shared" si="157"/>
        <v>2008</v>
      </c>
      <c r="AB236" s="35" t="str">
        <f t="shared" si="158"/>
        <v>Bibliothèque Numérique ENI (Service en ligne)</v>
      </c>
      <c r="AC236" s="35" t="str">
        <f t="shared" si="159"/>
        <v>RESSOURCES INFORMATIQUES</v>
      </c>
      <c r="AD236" s="35" t="str">
        <f t="shared" si="160"/>
        <v>texte</v>
      </c>
      <c r="AE236" s="35" t="str">
        <f t="shared" si="161"/>
        <v>txt</v>
      </c>
      <c r="AF236" s="35" t="str">
        <f t="shared" si="162"/>
        <v>rdacontent/fre</v>
      </c>
      <c r="AG236" s="35" t="str">
        <f t="shared" si="163"/>
        <v>informatique</v>
      </c>
      <c r="AH236" s="35" t="str">
        <f t="shared" si="164"/>
        <v>c</v>
      </c>
      <c r="AI236" s="35" t="str">
        <f t="shared" si="165"/>
        <v>rdamedia/fre</v>
      </c>
      <c r="AJ236" s="35" t="str">
        <f t="shared" si="166"/>
        <v>ressource en ligne</v>
      </c>
      <c r="AK236" s="35" t="str">
        <f t="shared" si="167"/>
        <v>cr</v>
      </c>
      <c r="AL236" s="35" t="str">
        <f t="shared" si="168"/>
        <v>rdacarrier/fre</v>
      </c>
      <c r="AM236" s="35" t="str">
        <f t="shared" si="169"/>
        <v>m\\\\\o\\d\\\\\\\\</v>
      </c>
      <c r="AN236" s="35" t="str">
        <f t="shared" si="170"/>
        <v>cr\cn\\\\uuaua</v>
      </c>
      <c r="AO236" s="35" t="str">
        <f t="shared" si="171"/>
        <v>Accès restreint aux membres</v>
      </c>
      <c r="AP236" s="35" t="str">
        <f t="shared" si="172"/>
        <v>Source de la note de description : Version imprimée</v>
      </c>
      <c r="AQ236" s="35" t="str">
        <f t="shared" si="173"/>
        <v/>
      </c>
      <c r="AR236" s="35" t="str">
        <f t="shared" si="174"/>
        <v>%SITE_CLIENT%/?library_guid=900F308D-E550-4EAF-ACF0-4874EEF79F5B</v>
      </c>
      <c r="AS236" s="35" t="str">
        <f t="shared" si="175"/>
        <v>Accès au travers du portail ENI</v>
      </c>
      <c r="AT236" s="35" t="str">
        <f t="shared" si="176"/>
        <v xml:space="preserve"> attribut </v>
      </c>
      <c r="AU236" s="35" t="str">
        <f t="shared" si="177"/>
        <v xml:space="preserve"> balise </v>
      </c>
      <c r="AV236" s="35" t="str">
        <f t="shared" si="178"/>
        <v xml:space="preserve"> CSS </v>
      </c>
      <c r="AW236" s="35" t="str">
        <f t="shared" si="179"/>
        <v xml:space="preserve"> DHTML </v>
      </c>
      <c r="AX236" s="35" t="str">
        <f t="shared" si="180"/>
        <v xml:space="preserve"> HTML4 </v>
      </c>
      <c r="AY236" s="35" t="str">
        <f t="shared" si="181"/>
        <v xml:space="preserve"> LNRI43HTM</v>
      </c>
      <c r="AZ236" s="35" t="str">
        <f t="shared" si="182"/>
        <v xml:space="preserve"> web </v>
      </c>
      <c r="BA236" s="35" t="str">
        <f t="shared" si="183"/>
        <v xml:space="preserve"> XHTML </v>
      </c>
      <c r="BB236" s="35" t="str">
        <f t="shared" si="184"/>
        <v xml:space="preserve">livre html </v>
      </c>
      <c r="BC236" s="35" t="str">
        <f t="shared" si="185"/>
        <v/>
      </c>
      <c r="BD236" s="35" t="str">
        <f t="shared" si="186"/>
        <v/>
      </c>
      <c r="BE236" s="35" t="str">
        <f t="shared" si="187"/>
        <v/>
      </c>
      <c r="BF236" s="35" t="str">
        <f t="shared" si="188"/>
        <v/>
      </c>
      <c r="BG236" s="35" t="str">
        <f t="shared" si="189"/>
        <v/>
      </c>
      <c r="BH236" s="35" t="str">
        <f t="shared" si="190"/>
        <v/>
      </c>
      <c r="BI236" s="35" t="str">
        <f t="shared" si="191"/>
        <v/>
      </c>
      <c r="BJ236" s="35" t="str">
        <f t="shared" si="192"/>
        <v/>
      </c>
      <c r="BK236" s="35" t="str">
        <f t="shared" si="193"/>
        <v/>
      </c>
      <c r="BL236" s="35" t="str">
        <f t="shared" si="194"/>
        <v/>
      </c>
      <c r="BM236" s="35" t="str">
        <f t="shared" si="195"/>
        <v/>
      </c>
      <c r="BN236" s="35" t="str">
        <f t="shared" si="196"/>
        <v/>
      </c>
      <c r="BO236" s="35" t="str">
        <f t="shared" si="197"/>
        <v/>
      </c>
      <c r="BP236" s="35" t="str">
        <f t="shared" si="198"/>
        <v/>
      </c>
      <c r="BQ236" s="35" t="str">
        <f t="shared" si="199"/>
        <v/>
      </c>
      <c r="BR236" s="35" t="str">
        <f t="shared" si="200"/>
        <v/>
      </c>
      <c r="BS236" s="35" t="str">
        <f t="shared" si="201"/>
        <v/>
      </c>
      <c r="BT236" s="35" t="str">
        <f t="shared" si="202"/>
        <v/>
      </c>
      <c r="BU236" s="40" t="str">
        <f t="shared" si="203"/>
        <v/>
      </c>
    </row>
    <row r="237" spans="1:75" ht="20.100000000000001" customHeight="1" x14ac:dyDescent="0.2">
      <c r="A237" s="52">
        <v>45231</v>
      </c>
      <c r="B237" s="35" t="s">
        <v>14733</v>
      </c>
      <c r="C237" s="35" t="s">
        <v>112</v>
      </c>
      <c r="D237" s="35">
        <v>20240120</v>
      </c>
      <c r="E237" s="35" t="s">
        <v>14734</v>
      </c>
      <c r="F237" s="35" t="str">
        <f t="shared" si="136"/>
        <v>Développer un site Web dynamique et interactif</v>
      </c>
      <c r="G237" s="35" t="str">
        <f t="shared" si="137"/>
        <v>Olivier HEURTEL</v>
      </c>
      <c r="H237" s="35" t="str">
        <f t="shared" si="138"/>
        <v/>
      </c>
      <c r="I237" s="35" t="str">
        <f t="shared" si="139"/>
        <v>HEURTEL, Olivier</v>
      </c>
      <c r="J237" s="35" t="str">
        <f t="shared" si="140"/>
        <v/>
      </c>
      <c r="K237" s="35" t="str">
        <f t="shared" si="141"/>
        <v/>
      </c>
      <c r="L237" s="35" t="str">
        <f t="shared" si="142"/>
        <v/>
      </c>
      <c r="M237" s="35" t="str">
        <f t="shared" si="143"/>
        <v/>
      </c>
      <c r="N237" s="5" t="str">
        <f t="shared" si="144"/>
        <v>Edition du 1 November 2007</v>
      </c>
      <c r="O237" s="5" t="str">
        <f t="shared" si="145"/>
        <v>518 pages</v>
      </c>
      <c r="P237" s="35" t="str">
        <f t="shared" si="146"/>
        <v>Editions ENI</v>
      </c>
      <c r="Q237" s="6" t="str">
        <f t="shared" si="147"/>
        <v>fre</v>
      </c>
      <c r="R237" s="35" t="str">
        <f t="shared" si="148"/>
        <v>fre</v>
      </c>
      <c r="S237" s="35" t="str">
        <f t="shared" si="149"/>
        <v>fre</v>
      </c>
      <c r="T237" s="35" t="str">
        <f t="shared" si="150"/>
        <v>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v>
      </c>
      <c r="U237" s="35">
        <f t="shared" si="151"/>
        <v>9782746044197</v>
      </c>
      <c r="V237" s="35" t="str">
        <f t="shared" si="152"/>
        <v>Version Numérique</v>
      </c>
      <c r="W237" s="35">
        <f t="shared" si="153"/>
        <v>9782746039926</v>
      </c>
      <c r="X237" s="35" t="str">
        <f t="shared" si="154"/>
        <v>Version Imprimée</v>
      </c>
      <c r="Y237" s="35" t="str">
        <f t="shared" si="155"/>
        <v>St-Herblain</v>
      </c>
      <c r="Z237" s="35" t="str">
        <f t="shared" si="156"/>
        <v>Editions ENI</v>
      </c>
      <c r="AA237" s="35">
        <f t="shared" si="157"/>
        <v>2007</v>
      </c>
      <c r="AB237" s="35" t="str">
        <f t="shared" si="158"/>
        <v>Bibliothèque Numérique ENI (Service en ligne)</v>
      </c>
      <c r="AC237" s="35" t="str">
        <f t="shared" si="159"/>
        <v>RESSOURCES INFORMATIQUES</v>
      </c>
      <c r="AD237" s="35" t="str">
        <f t="shared" si="160"/>
        <v>texte</v>
      </c>
      <c r="AE237" s="35" t="str">
        <f t="shared" si="161"/>
        <v>txt</v>
      </c>
      <c r="AF237" s="35" t="str">
        <f t="shared" si="162"/>
        <v>rdacontent/fre</v>
      </c>
      <c r="AG237" s="35" t="str">
        <f t="shared" si="163"/>
        <v>informatique</v>
      </c>
      <c r="AH237" s="35" t="str">
        <f t="shared" si="164"/>
        <v>c</v>
      </c>
      <c r="AI237" s="35" t="str">
        <f t="shared" si="165"/>
        <v>rdamedia/fre</v>
      </c>
      <c r="AJ237" s="35" t="str">
        <f t="shared" si="166"/>
        <v>ressource en ligne</v>
      </c>
      <c r="AK237" s="35" t="str">
        <f t="shared" si="167"/>
        <v>cr</v>
      </c>
      <c r="AL237" s="35" t="str">
        <f t="shared" si="168"/>
        <v>rdacarrier/fre</v>
      </c>
      <c r="AM237" s="35" t="str">
        <f t="shared" si="169"/>
        <v>m\\\\\o\\d\\\\\\\\</v>
      </c>
      <c r="AN237" s="35" t="str">
        <f t="shared" si="170"/>
        <v>cr\cn\\\\uuaua</v>
      </c>
      <c r="AO237" s="35" t="str">
        <f t="shared" si="171"/>
        <v>Accès restreint aux membres</v>
      </c>
      <c r="AP237" s="35" t="str">
        <f t="shared" si="172"/>
        <v>Source de la note de description : Version imprimée</v>
      </c>
      <c r="AQ237" s="35" t="str">
        <f t="shared" si="173"/>
        <v/>
      </c>
      <c r="AR237" s="35" t="str">
        <f t="shared" si="174"/>
        <v>%SITE_CLIENT%/?library_guid=3DA8E77C-1A51-4042-8DC4-17635C75C9D6</v>
      </c>
      <c r="AS237" s="35" t="str">
        <f t="shared" si="175"/>
        <v>Accès au travers du portail ENI</v>
      </c>
      <c r="AT237" s="35" t="str">
        <f t="shared" si="176"/>
        <v xml:space="preserve"> développement web </v>
      </c>
      <c r="AU237" s="35" t="str">
        <f t="shared" si="177"/>
        <v xml:space="preserve"> e</v>
      </c>
      <c r="AV237" s="35" t="str">
        <f t="shared" si="178"/>
        <v xml:space="preserve"> ebook </v>
      </c>
      <c r="AW237" s="35" t="str">
        <f t="shared" si="179"/>
        <v xml:space="preserve"> livre électronique </v>
      </c>
      <c r="AX237" s="35" t="str">
        <f t="shared" si="180"/>
        <v xml:space="preserve"> livre numérique </v>
      </c>
      <c r="AY237" s="35" t="str">
        <f t="shared" si="181"/>
        <v xml:space="preserve"> livres électroniques </v>
      </c>
      <c r="AZ237" s="35" t="str">
        <f t="shared" si="182"/>
        <v xml:space="preserve"> livres numériques </v>
      </c>
      <c r="BA237" s="35" t="str">
        <f t="shared" si="183"/>
        <v xml:space="preserve"> LNRI5.2PHP</v>
      </c>
      <c r="BB237" s="35" t="str">
        <f t="shared" si="184"/>
        <v xml:space="preserve"> php5 </v>
      </c>
      <c r="BC237" s="35" t="str">
        <f t="shared" si="185"/>
        <v xml:space="preserve"> site web </v>
      </c>
      <c r="BD237" s="35" t="str">
        <f t="shared" si="186"/>
        <v xml:space="preserve">book </v>
      </c>
      <c r="BE237" s="35" t="str">
        <f t="shared" si="187"/>
        <v xml:space="preserve">Langage </v>
      </c>
      <c r="BF237" s="35" t="str">
        <f t="shared" si="188"/>
        <v/>
      </c>
      <c r="BG237" s="35" t="str">
        <f t="shared" si="189"/>
        <v/>
      </c>
      <c r="BH237" s="35" t="str">
        <f t="shared" si="190"/>
        <v/>
      </c>
      <c r="BI237" s="35" t="str">
        <f t="shared" si="191"/>
        <v/>
      </c>
      <c r="BJ237" s="35" t="str">
        <f t="shared" si="192"/>
        <v/>
      </c>
      <c r="BK237" s="35" t="str">
        <f t="shared" si="193"/>
        <v/>
      </c>
      <c r="BL237" s="35" t="str">
        <f t="shared" si="194"/>
        <v/>
      </c>
      <c r="BM237" s="35" t="str">
        <f t="shared" si="195"/>
        <v/>
      </c>
      <c r="BN237" s="35" t="str">
        <f t="shared" si="196"/>
        <v/>
      </c>
      <c r="BO237" s="35" t="str">
        <f t="shared" si="197"/>
        <v/>
      </c>
      <c r="BP237" s="35" t="str">
        <f t="shared" si="198"/>
        <v/>
      </c>
      <c r="BQ237" s="35" t="str">
        <f t="shared" si="199"/>
        <v/>
      </c>
      <c r="BR237" s="35" t="str">
        <f t="shared" si="200"/>
        <v/>
      </c>
      <c r="BS237" s="35" t="str">
        <f t="shared" si="201"/>
        <v/>
      </c>
      <c r="BT237" s="35" t="str">
        <f t="shared" si="202"/>
        <v/>
      </c>
      <c r="BU237" s="40" t="str">
        <f t="shared" si="203"/>
        <v/>
      </c>
    </row>
    <row r="238" spans="1:75" ht="20.100000000000001" customHeight="1" x14ac:dyDescent="0.2">
      <c r="A238" s="52">
        <v>45231</v>
      </c>
      <c r="B238" s="35" t="s">
        <v>14735</v>
      </c>
      <c r="C238" s="35" t="s">
        <v>112</v>
      </c>
      <c r="D238" s="35">
        <v>20240120</v>
      </c>
      <c r="E238" s="35" t="s">
        <v>14736</v>
      </c>
      <c r="F238" s="35" t="str">
        <f t="shared" ref="F238:F301" si="204">VLOOKUP(B238,base,3,FALSE)</f>
        <v>Développez un site web dynamique et interactif</v>
      </c>
      <c r="G238" s="35" t="str">
        <f t="shared" ref="G238:G301" si="205">VLOOKUP(B238,base,4,FALSE)</f>
        <v>Olivier HEURTEL</v>
      </c>
      <c r="H238" s="35" t="str">
        <f t="shared" ref="H238:H301" si="206">VLOOKUP(B238,base,5,FALSE)</f>
        <v/>
      </c>
      <c r="I238" s="35" t="str">
        <f t="shared" ref="I238:I301" si="207">VLOOKUP(B238,base,6,FALSE)</f>
        <v>HEURTEL, Olivier</v>
      </c>
      <c r="J238" s="35" t="str">
        <f t="shared" ref="J238:J301" si="208">VLOOKUP(B238,base,7,FALSE)</f>
        <v/>
      </c>
      <c r="K238" s="35" t="str">
        <f t="shared" ref="K238:K301" si="209">VLOOKUP(B238,base,8,FALSE)</f>
        <v/>
      </c>
      <c r="L238" s="35" t="str">
        <f t="shared" ref="L238:L301" si="210">VLOOKUP(B238,base,9,FALSE)</f>
        <v/>
      </c>
      <c r="M238" s="35" t="str">
        <f t="shared" ref="M238:M301" si="211">VLOOKUP(B238,base,10,FALSE)</f>
        <v/>
      </c>
      <c r="N238" s="5" t="str">
        <f t="shared" ref="N238:N301" si="212">VLOOKUP(B238,base,11,FALSE)</f>
        <v>Edition du 1 April 2010</v>
      </c>
      <c r="O238" s="5" t="str">
        <f t="shared" ref="O238:O301" si="213">VLOOKUP(B238,base,12,FALSE)</f>
        <v>495 pages</v>
      </c>
      <c r="P238" s="35" t="str">
        <f t="shared" ref="P238:P301" si="214">VLOOKUP(B238,base,13,FALSE)</f>
        <v>Editions ENI</v>
      </c>
      <c r="Q238" s="6" t="str">
        <f t="shared" ref="Q238:Q301" si="215">VLOOKUP(B238,base,14,FALSE)</f>
        <v>fre</v>
      </c>
      <c r="R238" s="35" t="str">
        <f t="shared" ref="R238:R301" si="216">VLOOKUP(B238,base,15,FALSE)</f>
        <v>fre</v>
      </c>
      <c r="S238" s="35" t="str">
        <f t="shared" ref="S238:S301" si="217">VLOOKUP(B238,base,16,FALSE)</f>
        <v>fre</v>
      </c>
      <c r="T238" s="35" t="str">
        <f t="shared" ref="T238:T301" si="218">VLOOKUP(B238,base,17,FALSE)</f>
        <v>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v>
      </c>
      <c r="U238" s="35">
        <f t="shared" ref="U238:U301" si="219">VLOOKUP(B238,base,18,FALSE)</f>
        <v>9782746054899</v>
      </c>
      <c r="V238" s="35" t="str">
        <f t="shared" ref="V238:V301" si="220">VLOOKUP(B238,base,19,FALSE)</f>
        <v>Version Numérique</v>
      </c>
      <c r="W238" s="35">
        <f t="shared" ref="W238:W301" si="221">VLOOKUP(B238,base,20,FALSE)</f>
        <v>9782746054103</v>
      </c>
      <c r="X238" s="35" t="str">
        <f t="shared" ref="X238:X301" si="222">VLOOKUP(B238,base,21,FALSE)</f>
        <v>Version Imprimée</v>
      </c>
      <c r="Y238" s="35" t="str">
        <f t="shared" ref="Y238:Y301" si="223">VLOOKUP(B238,base,22,FALSE)</f>
        <v>St-Herblain</v>
      </c>
      <c r="Z238" s="35" t="str">
        <f t="shared" ref="Z238:Z301" si="224">VLOOKUP(B238,base,23,FALSE)</f>
        <v>Editions ENI</v>
      </c>
      <c r="AA238" s="35">
        <f t="shared" ref="AA238:AA301" si="225">VLOOKUP(B238,base,24,FALSE)</f>
        <v>2010</v>
      </c>
      <c r="AB238" s="35" t="str">
        <f t="shared" ref="AB238:AB301" si="226">VLOOKUP(B238,base,25,FALSE)</f>
        <v>Bibliothèque Numérique ENI (Service en ligne)</v>
      </c>
      <c r="AC238" s="35" t="str">
        <f t="shared" ref="AC238:AC301" si="227">VLOOKUP(B238,base,26,FALSE)</f>
        <v>RESSOURCES INFORMATIQUES</v>
      </c>
      <c r="AD238" s="35" t="str">
        <f t="shared" ref="AD238:AD301" si="228">VLOOKUP(B238,base,27,FALSE)</f>
        <v>texte</v>
      </c>
      <c r="AE238" s="35" t="str">
        <f t="shared" ref="AE238:AE301" si="229">VLOOKUP(B238,base,28,FALSE)</f>
        <v>txt</v>
      </c>
      <c r="AF238" s="35" t="str">
        <f t="shared" ref="AF238:AF301" si="230">VLOOKUP(B238,base,29,FALSE)</f>
        <v>rdacontent/fre</v>
      </c>
      <c r="AG238" s="35" t="str">
        <f t="shared" ref="AG238:AG301" si="231">VLOOKUP(B238,base,30,FALSE)</f>
        <v>informatique</v>
      </c>
      <c r="AH238" s="35" t="str">
        <f t="shared" ref="AH238:AH301" si="232">VLOOKUP(B238,base,31,FALSE)</f>
        <v>c</v>
      </c>
      <c r="AI238" s="35" t="str">
        <f t="shared" ref="AI238:AI301" si="233">VLOOKUP(B238,base,32,FALSE)</f>
        <v>rdamedia/fre</v>
      </c>
      <c r="AJ238" s="35" t="str">
        <f t="shared" ref="AJ238:AJ301" si="234">VLOOKUP(B238,base,33,FALSE)</f>
        <v>ressource en ligne</v>
      </c>
      <c r="AK238" s="35" t="str">
        <f t="shared" ref="AK238:AK301" si="235">VLOOKUP(B238,base,34,FALSE)</f>
        <v>cr</v>
      </c>
      <c r="AL238" s="35" t="str">
        <f t="shared" ref="AL238:AL301" si="236">VLOOKUP(B238,base,35,FALSE)</f>
        <v>rdacarrier/fre</v>
      </c>
      <c r="AM238" s="35" t="str">
        <f t="shared" ref="AM238:AM301" si="237">VLOOKUP(B238,base,36,FALSE)</f>
        <v>m\\\\\o\\d\\\\\\\\</v>
      </c>
      <c r="AN238" s="35" t="str">
        <f t="shared" ref="AN238:AN301" si="238">VLOOKUP(B238,base,37,FALSE)</f>
        <v>cr\cn\\\\uuaua</v>
      </c>
      <c r="AO238" s="35" t="str">
        <f t="shared" ref="AO238:AO301" si="239">VLOOKUP(B238,base,38,FALSE)</f>
        <v>Accès restreint aux membres</v>
      </c>
      <c r="AP238" s="35" t="str">
        <f t="shared" ref="AP238:AP301" si="240">VLOOKUP(B238,base,39,FALSE)</f>
        <v>Source de la note de description : Version imprimée</v>
      </c>
      <c r="AQ238" s="35" t="str">
        <f t="shared" ref="AQ238:AQ301" si="241">VLOOKUP(B238,base,40,FALSE)</f>
        <v/>
      </c>
      <c r="AR238" s="35" t="str">
        <f t="shared" ref="AR238:AR301" si="242">VLOOKUP(B238,base,41,FALSE)</f>
        <v>%SITE_CLIENT%/?library_guid=DA37CECC-0DF2-4908-A948-2981C0F561D0</v>
      </c>
      <c r="AS238" s="35" t="str">
        <f t="shared" ref="AS238:AS301" si="243">VLOOKUP(B238,base,42,FALSE)</f>
        <v>Accès au travers du portail ENI</v>
      </c>
      <c r="AT238" s="35" t="str">
        <f t="shared" ref="AT238:AT301" si="244">VLOOKUP(B238,base,43,FALSE)</f>
        <v xml:space="preserve"> développement </v>
      </c>
      <c r="AU238" s="35" t="str">
        <f t="shared" ref="AU238:AU301" si="245">VLOOKUP(B238,base,44,FALSE)</f>
        <v xml:space="preserve"> LNRI5.3PHP</v>
      </c>
      <c r="AV238" s="35" t="str">
        <f t="shared" ref="AV238:AV301" si="246">VLOOKUP(B238,base,45,FALSE)</f>
        <v xml:space="preserve"> open source </v>
      </c>
      <c r="AW238" s="35" t="str">
        <f t="shared" ref="AW238:AW301" si="247">VLOOKUP(B238,base,46,FALSE)</f>
        <v xml:space="preserve"> php5 </v>
      </c>
      <c r="AX238" s="35" t="str">
        <f t="shared" ref="AX238:AX301" si="248">VLOOKUP(B238,base,47,FALSE)</f>
        <v xml:space="preserve"> web </v>
      </c>
      <c r="AY238" s="35" t="str">
        <f t="shared" ref="AY238:AY301" si="249">VLOOKUP(B238,base,48,FALSE)</f>
        <v xml:space="preserve">livre php </v>
      </c>
      <c r="AZ238" s="35" t="str">
        <f t="shared" ref="AZ238:AZ301" si="250">VLOOKUP(B238,base,49,FALSE)</f>
        <v/>
      </c>
      <c r="BA238" s="35" t="str">
        <f t="shared" ref="BA238:BA301" si="251">VLOOKUP(B238,base,50,FALSE)</f>
        <v/>
      </c>
      <c r="BB238" s="35" t="str">
        <f t="shared" ref="BB238:BB301" si="252">VLOOKUP(B238,base,51,FALSE)</f>
        <v/>
      </c>
      <c r="BC238" s="35" t="str">
        <f t="shared" ref="BC238:BC301" si="253">VLOOKUP(B238,base,52,FALSE)</f>
        <v/>
      </c>
      <c r="BD238" s="35" t="str">
        <f t="shared" ref="BD238:BD301" si="254">VLOOKUP(B238,base,53,FALSE)</f>
        <v/>
      </c>
      <c r="BE238" s="35" t="str">
        <f t="shared" ref="BE238:BE301" si="255">VLOOKUP(B238,base,54,FALSE)</f>
        <v/>
      </c>
      <c r="BF238" s="35" t="str">
        <f t="shared" ref="BF238:BF301" si="256">VLOOKUP(B238,base,55,FALSE)</f>
        <v/>
      </c>
      <c r="BG238" s="35" t="str">
        <f t="shared" ref="BG238:BG301" si="257">VLOOKUP(B238,base,56,FALSE)</f>
        <v/>
      </c>
      <c r="BH238" s="35" t="str">
        <f t="shared" ref="BH238:BH301" si="258">VLOOKUP(B238,base,57,FALSE)</f>
        <v/>
      </c>
      <c r="BI238" s="35" t="str">
        <f t="shared" ref="BI238:BI301" si="259">VLOOKUP(B238,base,58,FALSE)</f>
        <v/>
      </c>
      <c r="BJ238" s="35" t="str">
        <f t="shared" ref="BJ238:BJ301" si="260">VLOOKUP(B238,base,59,FALSE)</f>
        <v/>
      </c>
      <c r="BK238" s="35" t="str">
        <f t="shared" ref="BK238:BK301" si="261">VLOOKUP(B238,base,60,FALSE)</f>
        <v/>
      </c>
      <c r="BL238" s="35" t="str">
        <f t="shared" ref="BL238:BL301" si="262">VLOOKUP(B238,base,61,FALSE)</f>
        <v/>
      </c>
      <c r="BM238" s="35" t="str">
        <f t="shared" ref="BM238:BM301" si="263">VLOOKUP(B238,base,62,FALSE)</f>
        <v/>
      </c>
      <c r="BN238" s="35" t="str">
        <f t="shared" ref="BN238:BN301" si="264">VLOOKUP(B238,base,63,FALSE)</f>
        <v/>
      </c>
      <c r="BO238" s="35" t="str">
        <f t="shared" ref="BO238:BO301" si="265">VLOOKUP(B238,base,64,FALSE)</f>
        <v/>
      </c>
      <c r="BP238" s="35" t="str">
        <f t="shared" ref="BP238:BP301" si="266">VLOOKUP(B238,base,65,FALSE)</f>
        <v/>
      </c>
      <c r="BQ238" s="35" t="str">
        <f t="shared" ref="BQ238:BQ301" si="267">VLOOKUP(B238,base,66,FALSE)</f>
        <v/>
      </c>
      <c r="BR238" s="35" t="str">
        <f t="shared" ref="BR238:BR301" si="268">VLOOKUP(B238,base,67,FALSE)</f>
        <v/>
      </c>
      <c r="BS238" s="35" t="str">
        <f t="shared" ref="BS238:BS301" si="269">VLOOKUP(B238,base,68,FALSE)</f>
        <v/>
      </c>
      <c r="BT238" s="35" t="str">
        <f t="shared" ref="BT238:BT301" si="270">VLOOKUP(B238,base,69,FALSE)</f>
        <v/>
      </c>
      <c r="BU238" s="40" t="str">
        <f t="shared" ref="BU238:BU301" si="271">VLOOKUP(B238,base,70,FALSE)</f>
        <v/>
      </c>
    </row>
    <row r="239" spans="1:75" ht="20.100000000000001" customHeight="1" x14ac:dyDescent="0.2">
      <c r="A239" s="52">
        <v>45231</v>
      </c>
      <c r="B239" s="35" t="s">
        <v>14737</v>
      </c>
      <c r="C239" s="35" t="s">
        <v>112</v>
      </c>
      <c r="D239" s="35">
        <v>20240120</v>
      </c>
      <c r="E239" s="35" t="s">
        <v>14738</v>
      </c>
      <c r="F239" s="35" t="str">
        <f t="shared" si="204"/>
        <v>Développez un site web dynamique et interactif</v>
      </c>
      <c r="G239" s="35" t="str">
        <f t="shared" si="205"/>
        <v>Olivier HEURTEL</v>
      </c>
      <c r="H239" s="35" t="str">
        <f t="shared" si="206"/>
        <v/>
      </c>
      <c r="I239" s="35" t="str">
        <f t="shared" si="207"/>
        <v>HEURTEL, Olivier</v>
      </c>
      <c r="J239" s="35" t="str">
        <f t="shared" si="208"/>
        <v/>
      </c>
      <c r="K239" s="35" t="str">
        <f t="shared" si="209"/>
        <v/>
      </c>
      <c r="L239" s="35" t="str">
        <f t="shared" si="210"/>
        <v/>
      </c>
      <c r="M239" s="35" t="str">
        <f t="shared" si="211"/>
        <v/>
      </c>
      <c r="N239" s="5" t="str">
        <f t="shared" si="212"/>
        <v>Edition du 1 April 2012</v>
      </c>
      <c r="O239" s="5" t="str">
        <f t="shared" si="213"/>
        <v>554 pages</v>
      </c>
      <c r="P239" s="35" t="str">
        <f t="shared" si="214"/>
        <v>Editions ENI</v>
      </c>
      <c r="Q239" s="6" t="str">
        <f t="shared" si="215"/>
        <v>fre</v>
      </c>
      <c r="R239" s="35" t="str">
        <f t="shared" si="216"/>
        <v>fre</v>
      </c>
      <c r="S239" s="35" t="str">
        <f t="shared" si="217"/>
        <v>fre</v>
      </c>
      <c r="T239" s="35" t="str">
        <f t="shared" si="218"/>
        <v>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v>
      </c>
      <c r="U239" s="35">
        <f t="shared" si="219"/>
        <v>9782746073739</v>
      </c>
      <c r="V239" s="35" t="str">
        <f t="shared" si="220"/>
        <v>Version Numérique</v>
      </c>
      <c r="W239" s="35">
        <f t="shared" si="221"/>
        <v>9782746073043</v>
      </c>
      <c r="X239" s="35" t="str">
        <f t="shared" si="222"/>
        <v>Version Imprimée</v>
      </c>
      <c r="Y239" s="35" t="str">
        <f t="shared" si="223"/>
        <v>St-Herblain</v>
      </c>
      <c r="Z239" s="35" t="str">
        <f t="shared" si="224"/>
        <v>Editions ENI</v>
      </c>
      <c r="AA239" s="35">
        <f t="shared" si="225"/>
        <v>2012</v>
      </c>
      <c r="AB239" s="35" t="str">
        <f t="shared" si="226"/>
        <v>Bibliothèque Numérique ENI (Service en ligne)</v>
      </c>
      <c r="AC239" s="35" t="str">
        <f t="shared" si="227"/>
        <v>RESSOURCES INFORMATIQUES</v>
      </c>
      <c r="AD239" s="35" t="str">
        <f t="shared" si="228"/>
        <v>texte</v>
      </c>
      <c r="AE239" s="35" t="str">
        <f t="shared" si="229"/>
        <v>txt</v>
      </c>
      <c r="AF239" s="35" t="str">
        <f t="shared" si="230"/>
        <v>rdacontent/fre</v>
      </c>
      <c r="AG239" s="35" t="str">
        <f t="shared" si="231"/>
        <v>informatique</v>
      </c>
      <c r="AH239" s="35" t="str">
        <f t="shared" si="232"/>
        <v>c</v>
      </c>
      <c r="AI239" s="35" t="str">
        <f t="shared" si="233"/>
        <v>rdamedia/fre</v>
      </c>
      <c r="AJ239" s="35" t="str">
        <f t="shared" si="234"/>
        <v>ressource en ligne</v>
      </c>
      <c r="AK239" s="35" t="str">
        <f t="shared" si="235"/>
        <v>cr</v>
      </c>
      <c r="AL239" s="35" t="str">
        <f t="shared" si="236"/>
        <v>rdacarrier/fre</v>
      </c>
      <c r="AM239" s="35" t="str">
        <f t="shared" si="237"/>
        <v>m\\\\\o\\d\\\\\\\\</v>
      </c>
      <c r="AN239" s="35" t="str">
        <f t="shared" si="238"/>
        <v>cr\cn\\\\uuaua</v>
      </c>
      <c r="AO239" s="35" t="str">
        <f t="shared" si="239"/>
        <v>Accès restreint aux membres</v>
      </c>
      <c r="AP239" s="35" t="str">
        <f t="shared" si="240"/>
        <v>Source de la note de description : Version imprimée</v>
      </c>
      <c r="AQ239" s="35" t="str">
        <f t="shared" si="241"/>
        <v/>
      </c>
      <c r="AR239" s="35" t="str">
        <f t="shared" si="242"/>
        <v>%SITE_CLIENT%/?library_guid=463018AB-5C48-448F-BF11-08F6B4A1DEFA</v>
      </c>
      <c r="AS239" s="35" t="str">
        <f t="shared" si="243"/>
        <v>Accès au travers du portail ENI</v>
      </c>
      <c r="AT239" s="35" t="str">
        <f t="shared" si="244"/>
        <v xml:space="preserve"> développement </v>
      </c>
      <c r="AU239" s="35" t="str">
        <f t="shared" si="245"/>
        <v xml:space="preserve"> LNRI5.4PHP</v>
      </c>
      <c r="AV239" s="35" t="str">
        <f t="shared" si="246"/>
        <v xml:space="preserve"> open source </v>
      </c>
      <c r="AW239" s="35" t="str">
        <f t="shared" si="247"/>
        <v xml:space="preserve"> php5  </v>
      </c>
      <c r="AX239" s="35" t="str">
        <f t="shared" si="248"/>
        <v xml:space="preserve"> web </v>
      </c>
      <c r="AY239" s="35" t="str">
        <f t="shared" si="249"/>
        <v xml:space="preserve">livre php </v>
      </c>
      <c r="AZ239" s="35" t="str">
        <f t="shared" si="250"/>
        <v/>
      </c>
      <c r="BA239" s="35" t="str">
        <f t="shared" si="251"/>
        <v/>
      </c>
      <c r="BB239" s="35" t="str">
        <f t="shared" si="252"/>
        <v/>
      </c>
      <c r="BC239" s="35" t="str">
        <f t="shared" si="253"/>
        <v/>
      </c>
      <c r="BD239" s="35" t="str">
        <f t="shared" si="254"/>
        <v/>
      </c>
      <c r="BE239" s="35" t="str">
        <f t="shared" si="255"/>
        <v/>
      </c>
      <c r="BF239" s="35" t="str">
        <f t="shared" si="256"/>
        <v/>
      </c>
      <c r="BG239" s="35" t="str">
        <f t="shared" si="257"/>
        <v/>
      </c>
      <c r="BH239" s="35" t="str">
        <f t="shared" si="258"/>
        <v/>
      </c>
      <c r="BI239" s="35" t="str">
        <f t="shared" si="259"/>
        <v/>
      </c>
      <c r="BJ239" s="35" t="str">
        <f t="shared" si="260"/>
        <v/>
      </c>
      <c r="BK239" s="35" t="str">
        <f t="shared" si="261"/>
        <v/>
      </c>
      <c r="BL239" s="35" t="str">
        <f t="shared" si="262"/>
        <v/>
      </c>
      <c r="BM239" s="35" t="str">
        <f t="shared" si="263"/>
        <v/>
      </c>
      <c r="BN239" s="35" t="str">
        <f t="shared" si="264"/>
        <v/>
      </c>
      <c r="BO239" s="35" t="str">
        <f t="shared" si="265"/>
        <v/>
      </c>
      <c r="BP239" s="35" t="str">
        <f t="shared" si="266"/>
        <v/>
      </c>
      <c r="BQ239" s="35" t="str">
        <f t="shared" si="267"/>
        <v/>
      </c>
      <c r="BR239" s="35" t="str">
        <f t="shared" si="268"/>
        <v/>
      </c>
      <c r="BS239" s="35" t="str">
        <f t="shared" si="269"/>
        <v/>
      </c>
      <c r="BT239" s="35" t="str">
        <f t="shared" si="270"/>
        <v/>
      </c>
      <c r="BU239" s="40" t="str">
        <f t="shared" si="271"/>
        <v/>
      </c>
    </row>
    <row r="240" spans="1:75" ht="20.100000000000001" customHeight="1" x14ac:dyDescent="0.2">
      <c r="A240" s="52">
        <v>45231</v>
      </c>
      <c r="B240" s="35" t="s">
        <v>14739</v>
      </c>
      <c r="C240" s="35" t="s">
        <v>112</v>
      </c>
      <c r="D240" s="35">
        <v>20240120</v>
      </c>
      <c r="E240" s="35" t="s">
        <v>14740</v>
      </c>
      <c r="F240" s="35" t="str">
        <f t="shared" si="204"/>
        <v>Administration et optimisation</v>
      </c>
      <c r="G240" s="35" t="str">
        <f t="shared" si="205"/>
        <v>Stéphane COMBAUDON,Olivier DASINI,Cyril SCETBON</v>
      </c>
      <c r="H240" s="35" t="str">
        <f t="shared" si="206"/>
        <v/>
      </c>
      <c r="I240" s="35" t="str">
        <f t="shared" si="207"/>
        <v>COMBAUDON, Stéphane</v>
      </c>
      <c r="J240" s="35" t="str">
        <f t="shared" si="208"/>
        <v>DASINI, Olivier</v>
      </c>
      <c r="K240" s="35" t="str">
        <f t="shared" si="209"/>
        <v>SCETBON, Cyril</v>
      </c>
      <c r="L240" s="35" t="str">
        <f t="shared" si="210"/>
        <v/>
      </c>
      <c r="M240" s="35" t="str">
        <f t="shared" si="211"/>
        <v/>
      </c>
      <c r="N240" s="5" t="str">
        <f t="shared" si="212"/>
        <v>Edition du 1 June 2010</v>
      </c>
      <c r="O240" s="5" t="str">
        <f t="shared" si="213"/>
        <v>506 pages</v>
      </c>
      <c r="P240" s="35" t="str">
        <f t="shared" si="214"/>
        <v>Editions ENI</v>
      </c>
      <c r="Q240" s="6" t="str">
        <f t="shared" si="215"/>
        <v>fre</v>
      </c>
      <c r="R240" s="35" t="str">
        <f t="shared" si="216"/>
        <v>fre</v>
      </c>
      <c r="S240" s="35" t="str">
        <f t="shared" si="217"/>
        <v>fre</v>
      </c>
      <c r="T240" s="35" t="str">
        <f t="shared" si="218"/>
        <v>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v>
      </c>
      <c r="U240" s="35">
        <f t="shared" si="219"/>
        <v>9782746056091</v>
      </c>
      <c r="V240" s="35" t="str">
        <f t="shared" si="220"/>
        <v>Version Numérique</v>
      </c>
      <c r="W240" s="35">
        <f t="shared" si="221"/>
        <v>9782746055162</v>
      </c>
      <c r="X240" s="35" t="str">
        <f t="shared" si="222"/>
        <v>Version Imprimée</v>
      </c>
      <c r="Y240" s="35" t="str">
        <f t="shared" si="223"/>
        <v>St-Herblain</v>
      </c>
      <c r="Z240" s="35" t="str">
        <f t="shared" si="224"/>
        <v>Editions ENI</v>
      </c>
      <c r="AA240" s="35">
        <f t="shared" si="225"/>
        <v>2010</v>
      </c>
      <c r="AB240" s="35" t="str">
        <f t="shared" si="226"/>
        <v>Bibliothèque Numérique ENI (Service en ligne)</v>
      </c>
      <c r="AC240" s="35" t="str">
        <f t="shared" si="227"/>
        <v>RESSOURCES INFORMATIQUES</v>
      </c>
      <c r="AD240" s="35" t="str">
        <f t="shared" si="228"/>
        <v>texte</v>
      </c>
      <c r="AE240" s="35" t="str">
        <f t="shared" si="229"/>
        <v>txt</v>
      </c>
      <c r="AF240" s="35" t="str">
        <f t="shared" si="230"/>
        <v>rdacontent/fre</v>
      </c>
      <c r="AG240" s="35" t="str">
        <f t="shared" si="231"/>
        <v>informatique</v>
      </c>
      <c r="AH240" s="35" t="str">
        <f t="shared" si="232"/>
        <v>c</v>
      </c>
      <c r="AI240" s="35" t="str">
        <f t="shared" si="233"/>
        <v>rdamedia/fre</v>
      </c>
      <c r="AJ240" s="35" t="str">
        <f t="shared" si="234"/>
        <v>ressource en ligne</v>
      </c>
      <c r="AK240" s="35" t="str">
        <f t="shared" si="235"/>
        <v>cr</v>
      </c>
      <c r="AL240" s="35" t="str">
        <f t="shared" si="236"/>
        <v>rdacarrier/fre</v>
      </c>
      <c r="AM240" s="35" t="str">
        <f t="shared" si="237"/>
        <v>m\\\\\o\\d\\\\\\\\</v>
      </c>
      <c r="AN240" s="35" t="str">
        <f t="shared" si="238"/>
        <v>cr\cn\\\\uuaua</v>
      </c>
      <c r="AO240" s="35" t="str">
        <f t="shared" si="239"/>
        <v>Accès restreint aux membres</v>
      </c>
      <c r="AP240" s="35" t="str">
        <f t="shared" si="240"/>
        <v>Source de la note de description : Version imprimée</v>
      </c>
      <c r="AQ240" s="35" t="str">
        <f t="shared" si="241"/>
        <v/>
      </c>
      <c r="AR240" s="35" t="str">
        <f t="shared" si="242"/>
        <v>%SITE_CLIENT%/?library_guid=7C97815C-8748-4716-9535-7E2C0BA4D9FE</v>
      </c>
      <c r="AS240" s="35" t="str">
        <f t="shared" si="243"/>
        <v>Accès au travers du portail ENI</v>
      </c>
      <c r="AT240" s="35" t="str">
        <f t="shared" si="244"/>
        <v xml:space="preserve"> livre sgbd </v>
      </c>
      <c r="AU240" s="35" t="str">
        <f t="shared" si="245"/>
        <v xml:space="preserve"> LNRI5MYSA</v>
      </c>
      <c r="AV240" s="35" t="str">
        <f t="shared" si="246"/>
        <v xml:space="preserve"> mariadb </v>
      </c>
      <c r="AW240" s="35" t="str">
        <f t="shared" si="247"/>
        <v xml:space="preserve"> Open source </v>
      </c>
      <c r="AX240" s="35" t="str">
        <f t="shared" si="248"/>
        <v xml:space="preserve">livre mysql </v>
      </c>
      <c r="AY240" s="35" t="str">
        <f t="shared" si="249"/>
        <v/>
      </c>
      <c r="AZ240" s="35" t="str">
        <f t="shared" si="250"/>
        <v/>
      </c>
      <c r="BA240" s="35" t="str">
        <f t="shared" si="251"/>
        <v/>
      </c>
      <c r="BB240" s="35" t="str">
        <f t="shared" si="252"/>
        <v/>
      </c>
      <c r="BC240" s="35" t="str">
        <f t="shared" si="253"/>
        <v/>
      </c>
      <c r="BD240" s="35" t="str">
        <f t="shared" si="254"/>
        <v/>
      </c>
      <c r="BE240" s="35" t="str">
        <f t="shared" si="255"/>
        <v/>
      </c>
      <c r="BF240" s="35" t="str">
        <f t="shared" si="256"/>
        <v/>
      </c>
      <c r="BG240" s="35" t="str">
        <f t="shared" si="257"/>
        <v/>
      </c>
      <c r="BH240" s="35" t="str">
        <f t="shared" si="258"/>
        <v/>
      </c>
      <c r="BI240" s="35" t="str">
        <f t="shared" si="259"/>
        <v/>
      </c>
      <c r="BJ240" s="35" t="str">
        <f t="shared" si="260"/>
        <v/>
      </c>
      <c r="BK240" s="35" t="str">
        <f t="shared" si="261"/>
        <v/>
      </c>
      <c r="BL240" s="35" t="str">
        <f t="shared" si="262"/>
        <v/>
      </c>
      <c r="BM240" s="35" t="str">
        <f t="shared" si="263"/>
        <v/>
      </c>
      <c r="BN240" s="35" t="str">
        <f t="shared" si="264"/>
        <v/>
      </c>
      <c r="BO240" s="35" t="str">
        <f t="shared" si="265"/>
        <v/>
      </c>
      <c r="BP240" s="35" t="str">
        <f t="shared" si="266"/>
        <v/>
      </c>
      <c r="BQ240" s="35" t="str">
        <f t="shared" si="267"/>
        <v/>
      </c>
      <c r="BR240" s="35" t="str">
        <f t="shared" si="268"/>
        <v/>
      </c>
      <c r="BS240" s="35" t="str">
        <f t="shared" si="269"/>
        <v/>
      </c>
      <c r="BT240" s="35" t="str">
        <f t="shared" si="270"/>
        <v/>
      </c>
      <c r="BU240" s="40" t="str">
        <f t="shared" si="271"/>
        <v/>
      </c>
    </row>
    <row r="241" spans="1:73" ht="20.100000000000001" customHeight="1" x14ac:dyDescent="0.2">
      <c r="A241" s="52">
        <v>45231</v>
      </c>
      <c r="B241" s="35" t="s">
        <v>14741</v>
      </c>
      <c r="C241" s="35" t="s">
        <v>112</v>
      </c>
      <c r="D241" s="35">
        <v>20240120</v>
      </c>
      <c r="E241" s="35" t="s">
        <v>14742</v>
      </c>
      <c r="F241" s="35" t="str">
        <f t="shared" si="204"/>
        <v/>
      </c>
      <c r="G241" s="35" t="str">
        <f t="shared" si="205"/>
        <v>Thierry Petibon</v>
      </c>
      <c r="H241" s="35" t="str">
        <f t="shared" si="206"/>
        <v/>
      </c>
      <c r="I241" s="35" t="str">
        <f t="shared" si="207"/>
        <v>Petibon, Thierry</v>
      </c>
      <c r="J241" s="35" t="str">
        <f t="shared" si="208"/>
        <v/>
      </c>
      <c r="K241" s="35" t="str">
        <f t="shared" si="209"/>
        <v/>
      </c>
      <c r="L241" s="35" t="str">
        <f t="shared" si="210"/>
        <v/>
      </c>
      <c r="M241" s="35" t="str">
        <f t="shared" si="211"/>
        <v/>
      </c>
      <c r="N241" s="5" t="str">
        <f t="shared" si="212"/>
        <v>Edition du 6 June 2005</v>
      </c>
      <c r="O241" s="5" t="str">
        <f t="shared" si="213"/>
        <v>394 pages</v>
      </c>
      <c r="P241" s="35" t="str">
        <f t="shared" si="214"/>
        <v>Editions ENI</v>
      </c>
      <c r="Q241" s="6" t="str">
        <f t="shared" si="215"/>
        <v>fre</v>
      </c>
      <c r="R241" s="35" t="str">
        <f t="shared" si="216"/>
        <v>fre</v>
      </c>
      <c r="S241" s="35" t="str">
        <f t="shared" si="217"/>
        <v>fre</v>
      </c>
      <c r="T241" s="35" t="str">
        <f t="shared" si="218"/>
        <v>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v>
      </c>
      <c r="U241" s="35">
        <f t="shared" si="219"/>
        <v>9782746044043</v>
      </c>
      <c r="V241" s="35" t="str">
        <f t="shared" si="220"/>
        <v>Version Numérique</v>
      </c>
      <c r="W241" s="35">
        <f t="shared" si="221"/>
        <v>9782746028647</v>
      </c>
      <c r="X241" s="35" t="str">
        <f t="shared" si="222"/>
        <v>Version Imprimée</v>
      </c>
      <c r="Y241" s="35" t="str">
        <f t="shared" si="223"/>
        <v>St-Herblain</v>
      </c>
      <c r="Z241" s="35" t="str">
        <f t="shared" si="224"/>
        <v>Editions ENI</v>
      </c>
      <c r="AA241" s="35">
        <f t="shared" si="225"/>
        <v>2005</v>
      </c>
      <c r="AB241" s="35" t="str">
        <f t="shared" si="226"/>
        <v>Bibliothèque Numérique ENI (Service en ligne)</v>
      </c>
      <c r="AC241" s="35" t="str">
        <f t="shared" si="227"/>
        <v>RESSOURCES INFORMATIQUES</v>
      </c>
      <c r="AD241" s="35" t="str">
        <f t="shared" si="228"/>
        <v>texte</v>
      </c>
      <c r="AE241" s="35" t="str">
        <f t="shared" si="229"/>
        <v>txt</v>
      </c>
      <c r="AF241" s="35" t="str">
        <f t="shared" si="230"/>
        <v>rdacontent/fre</v>
      </c>
      <c r="AG241" s="35" t="str">
        <f t="shared" si="231"/>
        <v>informatique</v>
      </c>
      <c r="AH241" s="35" t="str">
        <f t="shared" si="232"/>
        <v>c</v>
      </c>
      <c r="AI241" s="35" t="str">
        <f t="shared" si="233"/>
        <v>rdamedia/fre</v>
      </c>
      <c r="AJ241" s="35" t="str">
        <f t="shared" si="234"/>
        <v>ressource en ligne</v>
      </c>
      <c r="AK241" s="35" t="str">
        <f t="shared" si="235"/>
        <v>cr</v>
      </c>
      <c r="AL241" s="35" t="str">
        <f t="shared" si="236"/>
        <v>rdacarrier/fre</v>
      </c>
      <c r="AM241" s="35" t="str">
        <f t="shared" si="237"/>
        <v>m\\\\\o\\d\\\\\\\\</v>
      </c>
      <c r="AN241" s="35" t="str">
        <f t="shared" si="238"/>
        <v>cr\cn\\\\uuaua</v>
      </c>
      <c r="AO241" s="35" t="str">
        <f t="shared" si="239"/>
        <v>Accès restreint aux membres</v>
      </c>
      <c r="AP241" s="35" t="str">
        <f t="shared" si="240"/>
        <v>Source de la note de description : Version imprimée</v>
      </c>
      <c r="AQ241" s="35" t="str">
        <f t="shared" si="241"/>
        <v/>
      </c>
      <c r="AR241" s="35" t="str">
        <f t="shared" si="242"/>
        <v>%SITE_CLIENT%/?library_guid=866C2D98-0172-4295-875F-2BD9AFFF7C17</v>
      </c>
      <c r="AS241" s="35" t="str">
        <f t="shared" si="243"/>
        <v>Accès au travers du portail ENI</v>
      </c>
      <c r="AT241" s="35">
        <f t="shared" si="244"/>
        <v>2746028646</v>
      </c>
      <c r="AU241" s="35" t="str">
        <f t="shared" si="245"/>
        <v xml:space="preserve"> bo </v>
      </c>
      <c r="AV241" s="35" t="str">
        <f t="shared" si="246"/>
        <v xml:space="preserve"> Business Objects 6,5 </v>
      </c>
      <c r="AW241" s="35" t="str">
        <f t="shared" si="247"/>
        <v xml:space="preserve"> Business Objects 6.5 </v>
      </c>
      <c r="AX241" s="35" t="str">
        <f t="shared" si="248"/>
        <v xml:space="preserve"> businessobjects6,5 </v>
      </c>
      <c r="AY241" s="35" t="str">
        <f t="shared" si="249"/>
        <v xml:space="preserve"> businessobjects6.5 </v>
      </c>
      <c r="AZ241" s="35" t="str">
        <f t="shared" si="250"/>
        <v xml:space="preserve"> e</v>
      </c>
      <c r="BA241" s="35" t="str">
        <f t="shared" si="251"/>
        <v xml:space="preserve"> ebook </v>
      </c>
      <c r="BB241" s="35" t="str">
        <f t="shared" si="252"/>
        <v xml:space="preserve"> ETL  </v>
      </c>
      <c r="BC241" s="35" t="str">
        <f t="shared" si="253"/>
        <v xml:space="preserve"> livre électronique </v>
      </c>
      <c r="BD241" s="35" t="str">
        <f t="shared" si="254"/>
        <v xml:space="preserve"> livre numérique </v>
      </c>
      <c r="BE241" s="35" t="str">
        <f t="shared" si="255"/>
        <v xml:space="preserve"> livres électroniques </v>
      </c>
      <c r="BF241" s="35" t="str">
        <f t="shared" si="256"/>
        <v xml:space="preserve"> livres numériques </v>
      </c>
      <c r="BG241" s="35" t="str">
        <f t="shared" si="257"/>
        <v xml:space="preserve"> LNRI6.5BUSOD</v>
      </c>
      <c r="BH241" s="35" t="str">
        <f t="shared" si="258"/>
        <v xml:space="preserve"> Reporting </v>
      </c>
      <c r="BI241" s="35" t="str">
        <f t="shared" si="259"/>
        <v xml:space="preserve"> univers </v>
      </c>
      <c r="BJ241" s="35" t="str">
        <f t="shared" si="260"/>
        <v xml:space="preserve"> XI </v>
      </c>
      <c r="BK241" s="35" t="str">
        <f t="shared" si="261"/>
        <v xml:space="preserve">book </v>
      </c>
      <c r="BL241" s="35" t="str">
        <f t="shared" si="262"/>
        <v xml:space="preserve">Business Intelligence </v>
      </c>
      <c r="BM241" s="35" t="str">
        <f t="shared" si="263"/>
        <v/>
      </c>
      <c r="BN241" s="35" t="str">
        <f t="shared" si="264"/>
        <v/>
      </c>
      <c r="BO241" s="35" t="str">
        <f t="shared" si="265"/>
        <v/>
      </c>
      <c r="BP241" s="35" t="str">
        <f t="shared" si="266"/>
        <v/>
      </c>
      <c r="BQ241" s="35" t="str">
        <f t="shared" si="267"/>
        <v/>
      </c>
      <c r="BR241" s="35" t="str">
        <f t="shared" si="268"/>
        <v/>
      </c>
      <c r="BS241" s="35" t="str">
        <f t="shared" si="269"/>
        <v/>
      </c>
      <c r="BT241" s="35" t="str">
        <f t="shared" si="270"/>
        <v/>
      </c>
      <c r="BU241" s="40" t="str">
        <f t="shared" si="271"/>
        <v/>
      </c>
    </row>
    <row r="242" spans="1:73" ht="20.100000000000001" customHeight="1" x14ac:dyDescent="0.2">
      <c r="A242" s="52">
        <v>45231</v>
      </c>
      <c r="B242" s="35" t="s">
        <v>14743</v>
      </c>
      <c r="C242" s="35" t="s">
        <v>112</v>
      </c>
      <c r="D242" s="35">
        <v>20240120</v>
      </c>
      <c r="E242" s="35" t="s">
        <v>14744</v>
      </c>
      <c r="F242" s="35" t="str">
        <f t="shared" si="204"/>
        <v/>
      </c>
      <c r="G242" s="35" t="str">
        <f t="shared" si="205"/>
        <v>Johnny Brochard</v>
      </c>
      <c r="H242" s="35" t="str">
        <f t="shared" si="206"/>
        <v/>
      </c>
      <c r="I242" s="35" t="str">
        <f t="shared" si="207"/>
        <v>Brochard, Johnny</v>
      </c>
      <c r="J242" s="35" t="str">
        <f t="shared" si="208"/>
        <v/>
      </c>
      <c r="K242" s="35" t="str">
        <f t="shared" si="209"/>
        <v/>
      </c>
      <c r="L242" s="35" t="str">
        <f t="shared" si="210"/>
        <v/>
      </c>
      <c r="M242" s="35" t="str">
        <f t="shared" si="211"/>
        <v/>
      </c>
      <c r="N242" s="5" t="str">
        <f t="shared" si="212"/>
        <v>Edition du 1 November 2005</v>
      </c>
      <c r="O242" s="5" t="str">
        <f t="shared" si="213"/>
        <v>429 pages</v>
      </c>
      <c r="P242" s="35" t="str">
        <f t="shared" si="214"/>
        <v>Editions ENI</v>
      </c>
      <c r="Q242" s="6" t="str">
        <f t="shared" si="215"/>
        <v>fre</v>
      </c>
      <c r="R242" s="35" t="str">
        <f t="shared" si="216"/>
        <v>fre</v>
      </c>
      <c r="S242" s="35" t="str">
        <f t="shared" si="217"/>
        <v>fre</v>
      </c>
      <c r="T242" s="35" t="str">
        <f t="shared" si="218"/>
        <v>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v>
      </c>
      <c r="U242" s="35">
        <f t="shared" si="219"/>
        <v>9782746044111</v>
      </c>
      <c r="V242" s="35" t="str">
        <f t="shared" si="220"/>
        <v>Version Numérique</v>
      </c>
      <c r="W242" s="35">
        <f t="shared" si="221"/>
        <v>9782746029903</v>
      </c>
      <c r="X242" s="35" t="str">
        <f t="shared" si="222"/>
        <v>Version Imprimée</v>
      </c>
      <c r="Y242" s="35" t="str">
        <f t="shared" si="223"/>
        <v>St-Herblain</v>
      </c>
      <c r="Z242" s="35" t="str">
        <f t="shared" si="224"/>
        <v>Editions ENI</v>
      </c>
      <c r="AA242" s="35">
        <f t="shared" si="225"/>
        <v>2005</v>
      </c>
      <c r="AB242" s="35" t="str">
        <f t="shared" si="226"/>
        <v>Bibliothèque Numérique ENI (Service en ligne)</v>
      </c>
      <c r="AC242" s="35" t="str">
        <f t="shared" si="227"/>
        <v>RESSOURCES INFORMATIQUES</v>
      </c>
      <c r="AD242" s="35" t="str">
        <f t="shared" si="228"/>
        <v>texte</v>
      </c>
      <c r="AE242" s="35" t="str">
        <f t="shared" si="229"/>
        <v>txt</v>
      </c>
      <c r="AF242" s="35" t="str">
        <f t="shared" si="230"/>
        <v>rdacontent/fre</v>
      </c>
      <c r="AG242" s="35" t="str">
        <f t="shared" si="231"/>
        <v>informatique</v>
      </c>
      <c r="AH242" s="35" t="str">
        <f t="shared" si="232"/>
        <v>c</v>
      </c>
      <c r="AI242" s="35" t="str">
        <f t="shared" si="233"/>
        <v>rdamedia/fre</v>
      </c>
      <c r="AJ242" s="35" t="str">
        <f t="shared" si="234"/>
        <v>ressource en ligne</v>
      </c>
      <c r="AK242" s="35" t="str">
        <f t="shared" si="235"/>
        <v>cr</v>
      </c>
      <c r="AL242" s="35" t="str">
        <f t="shared" si="236"/>
        <v>rdacarrier/fre</v>
      </c>
      <c r="AM242" s="35" t="str">
        <f t="shared" si="237"/>
        <v>m\\\\\o\\d\\\\\\\\</v>
      </c>
      <c r="AN242" s="35" t="str">
        <f t="shared" si="238"/>
        <v>cr\cn\\\\uuaua</v>
      </c>
      <c r="AO242" s="35" t="str">
        <f t="shared" si="239"/>
        <v>Accès restreint aux membres</v>
      </c>
      <c r="AP242" s="35" t="str">
        <f t="shared" si="240"/>
        <v>Source de la note de description : Version imprimée</v>
      </c>
      <c r="AQ242" s="35" t="str">
        <f t="shared" si="241"/>
        <v/>
      </c>
      <c r="AR242" s="35" t="str">
        <f t="shared" si="242"/>
        <v>%SITE_CLIENT%/?library_guid=FEFE83FB-195E-4A1D-AC07-698AA62EFE53</v>
      </c>
      <c r="AS242" s="35" t="str">
        <f t="shared" si="243"/>
        <v>Accès au travers du portail ENI</v>
      </c>
      <c r="AT242" s="35">
        <f t="shared" si="244"/>
        <v>2746029901</v>
      </c>
      <c r="AU242" s="35" t="str">
        <f t="shared" si="245"/>
        <v xml:space="preserve"> e</v>
      </c>
      <c r="AV242" s="35" t="str">
        <f t="shared" si="246"/>
        <v xml:space="preserve"> ebook </v>
      </c>
      <c r="AW242" s="35" t="str">
        <f t="shared" si="247"/>
        <v xml:space="preserve"> filtres ISAPI </v>
      </c>
      <c r="AX242" s="35" t="str">
        <f t="shared" si="248"/>
        <v xml:space="preserve"> ftp </v>
      </c>
      <c r="AY242" s="35" t="str">
        <f t="shared" si="249"/>
        <v xml:space="preserve"> http </v>
      </c>
      <c r="AZ242" s="35" t="str">
        <f t="shared" si="250"/>
        <v xml:space="preserve"> iis6 </v>
      </c>
      <c r="BA242" s="35" t="str">
        <f t="shared" si="251"/>
        <v xml:space="preserve"> internet </v>
      </c>
      <c r="BB242" s="35" t="str">
        <f t="shared" si="252"/>
        <v xml:space="preserve"> livre électronique </v>
      </c>
      <c r="BC242" s="35" t="str">
        <f t="shared" si="253"/>
        <v xml:space="preserve"> livre numérique </v>
      </c>
      <c r="BD242" s="35" t="str">
        <f t="shared" si="254"/>
        <v xml:space="preserve"> livres électroniques </v>
      </c>
      <c r="BE242" s="35" t="str">
        <f t="shared" si="255"/>
        <v xml:space="preserve"> livres numériques </v>
      </c>
      <c r="BF242" s="35" t="str">
        <f t="shared" si="256"/>
        <v xml:space="preserve"> LNRI6IIS</v>
      </c>
      <c r="BG242" s="35" t="str">
        <f t="shared" si="257"/>
        <v xml:space="preserve"> metabase </v>
      </c>
      <c r="BH242" s="35" t="str">
        <f t="shared" si="258"/>
        <v xml:space="preserve"> nntp </v>
      </c>
      <c r="BI242" s="35" t="str">
        <f t="shared" si="259"/>
        <v xml:space="preserve"> Securite </v>
      </c>
      <c r="BJ242" s="35" t="str">
        <f t="shared" si="260"/>
        <v xml:space="preserve"> securite </v>
      </c>
      <c r="BK242" s="35" t="str">
        <f t="shared" si="261"/>
        <v xml:space="preserve"> securité </v>
      </c>
      <c r="BL242" s="35" t="str">
        <f t="shared" si="262"/>
        <v xml:space="preserve"> sécurité </v>
      </c>
      <c r="BM242" s="35" t="str">
        <f t="shared" si="263"/>
        <v xml:space="preserve"> Sécurité </v>
      </c>
      <c r="BN242" s="35" t="str">
        <f t="shared" si="264"/>
        <v xml:space="preserve"> sécurité </v>
      </c>
      <c r="BO242" s="35" t="str">
        <f t="shared" si="265"/>
        <v xml:space="preserve"> serveur </v>
      </c>
      <c r="BP242" s="35" t="str">
        <f t="shared" si="266"/>
        <v xml:space="preserve"> smtp </v>
      </c>
      <c r="BQ242" s="35" t="str">
        <f t="shared" si="267"/>
        <v xml:space="preserve"> web </v>
      </c>
      <c r="BR242" s="35" t="str">
        <f t="shared" si="268"/>
        <v xml:space="preserve">book </v>
      </c>
      <c r="BS242" s="35" t="str">
        <f t="shared" si="269"/>
        <v xml:space="preserve">IIS </v>
      </c>
      <c r="BT242" s="35" t="str">
        <f t="shared" si="270"/>
        <v/>
      </c>
      <c r="BU242" s="40" t="str">
        <f t="shared" si="271"/>
        <v/>
      </c>
    </row>
    <row r="243" spans="1:73" ht="20.100000000000001" customHeight="1" x14ac:dyDescent="0.2">
      <c r="A243" s="52">
        <v>45231</v>
      </c>
      <c r="B243" s="35" t="s">
        <v>14745</v>
      </c>
      <c r="C243" s="35" t="s">
        <v>112</v>
      </c>
      <c r="D243" s="35">
        <v>20240120</v>
      </c>
      <c r="E243" s="35" t="s">
        <v>14746</v>
      </c>
      <c r="F243" s="35" t="str">
        <f t="shared" si="204"/>
        <v>Les fondamentaux du langage Java</v>
      </c>
      <c r="G243" s="35" t="str">
        <f t="shared" si="205"/>
        <v>Thierry Groussard</v>
      </c>
      <c r="H243" s="35" t="str">
        <f t="shared" si="206"/>
        <v/>
      </c>
      <c r="I243" s="35" t="str">
        <f t="shared" si="207"/>
        <v>Groussard, Thierry</v>
      </c>
      <c r="J243" s="35" t="str">
        <f t="shared" si="208"/>
        <v/>
      </c>
      <c r="K243" s="35" t="str">
        <f t="shared" si="209"/>
        <v/>
      </c>
      <c r="L243" s="35" t="str">
        <f t="shared" si="210"/>
        <v/>
      </c>
      <c r="M243" s="35" t="str">
        <f t="shared" si="211"/>
        <v/>
      </c>
      <c r="N243" s="5" t="str">
        <f t="shared" si="212"/>
        <v>Edition du 1 March 2009</v>
      </c>
      <c r="O243" s="5" t="str">
        <f t="shared" si="213"/>
        <v>390 pages</v>
      </c>
      <c r="P243" s="35" t="str">
        <f t="shared" si="214"/>
        <v>Editions ENI</v>
      </c>
      <c r="Q243" s="6" t="str">
        <f t="shared" si="215"/>
        <v>fre</v>
      </c>
      <c r="R243" s="35" t="str">
        <f t="shared" si="216"/>
        <v>fre</v>
      </c>
      <c r="S243" s="35" t="str">
        <f t="shared" si="217"/>
        <v>fre</v>
      </c>
      <c r="T243" s="35" t="str">
        <f t="shared" si="218"/>
        <v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v>
      </c>
      <c r="U243" s="35">
        <f t="shared" si="219"/>
        <v>9782746048577</v>
      </c>
      <c r="V243" s="35" t="str">
        <f t="shared" si="220"/>
        <v>Version Numérique</v>
      </c>
      <c r="W243" s="35">
        <f t="shared" si="221"/>
        <v>9782746047617</v>
      </c>
      <c r="X243" s="35" t="str">
        <f t="shared" si="222"/>
        <v>Version Imprimée</v>
      </c>
      <c r="Y243" s="35" t="str">
        <f t="shared" si="223"/>
        <v>St-Herblain</v>
      </c>
      <c r="Z243" s="35" t="str">
        <f t="shared" si="224"/>
        <v>Editions ENI</v>
      </c>
      <c r="AA243" s="35">
        <f t="shared" si="225"/>
        <v>2009</v>
      </c>
      <c r="AB243" s="35" t="str">
        <f t="shared" si="226"/>
        <v>Bibliothèque Numérique ENI (Service en ligne)</v>
      </c>
      <c r="AC243" s="35" t="str">
        <f t="shared" si="227"/>
        <v>RESSOURCES INFORMATIQUES</v>
      </c>
      <c r="AD243" s="35" t="str">
        <f t="shared" si="228"/>
        <v>texte</v>
      </c>
      <c r="AE243" s="35" t="str">
        <f t="shared" si="229"/>
        <v>txt</v>
      </c>
      <c r="AF243" s="35" t="str">
        <f t="shared" si="230"/>
        <v>rdacontent/fre</v>
      </c>
      <c r="AG243" s="35" t="str">
        <f t="shared" si="231"/>
        <v>informatique</v>
      </c>
      <c r="AH243" s="35" t="str">
        <f t="shared" si="232"/>
        <v>c</v>
      </c>
      <c r="AI243" s="35" t="str">
        <f t="shared" si="233"/>
        <v>rdamedia/fre</v>
      </c>
      <c r="AJ243" s="35" t="str">
        <f t="shared" si="234"/>
        <v>ressource en ligne</v>
      </c>
      <c r="AK243" s="35" t="str">
        <f t="shared" si="235"/>
        <v>cr</v>
      </c>
      <c r="AL243" s="35" t="str">
        <f t="shared" si="236"/>
        <v>rdacarrier/fre</v>
      </c>
      <c r="AM243" s="35" t="str">
        <f t="shared" si="237"/>
        <v>m\\\\\o\\d\\\\\\\\</v>
      </c>
      <c r="AN243" s="35" t="str">
        <f t="shared" si="238"/>
        <v>cr\cn\\\\uuaua</v>
      </c>
      <c r="AO243" s="35" t="str">
        <f t="shared" si="239"/>
        <v>Accès restreint aux membres</v>
      </c>
      <c r="AP243" s="35" t="str">
        <f t="shared" si="240"/>
        <v>Source de la note de description : Version imprimée</v>
      </c>
      <c r="AQ243" s="35" t="str">
        <f t="shared" si="241"/>
        <v/>
      </c>
      <c r="AR243" s="35" t="str">
        <f t="shared" si="242"/>
        <v>%SITE_CLIENT%/?library_guid=E4E79641-9172-49BA-A045-54C643F3D32B</v>
      </c>
      <c r="AS243" s="35" t="str">
        <f t="shared" si="243"/>
        <v>Accès au travers du portail ENI</v>
      </c>
      <c r="AT243" s="35" t="str">
        <f t="shared" si="244"/>
        <v xml:space="preserve"> applet </v>
      </c>
      <c r="AU243" s="35" t="str">
        <f t="shared" si="245"/>
        <v xml:space="preserve"> J2SE </v>
      </c>
      <c r="AV243" s="35" t="str">
        <f t="shared" si="246"/>
        <v xml:space="preserve"> java web start </v>
      </c>
      <c r="AW243" s="35" t="str">
        <f t="shared" si="247"/>
        <v xml:space="preserve"> jdbc </v>
      </c>
      <c r="AX243" s="35" t="str">
        <f t="shared" si="248"/>
        <v xml:space="preserve"> jws </v>
      </c>
      <c r="AY243" s="35" t="str">
        <f t="shared" si="249"/>
        <v xml:space="preserve"> livre JSE </v>
      </c>
      <c r="AZ243" s="35" t="str">
        <f t="shared" si="250"/>
        <v xml:space="preserve"> livre sun </v>
      </c>
      <c r="BA243" s="35" t="str">
        <f t="shared" si="251"/>
        <v xml:space="preserve"> LNRI6JAV</v>
      </c>
      <c r="BB243" s="35" t="str">
        <f t="shared" si="252"/>
        <v xml:space="preserve"> swing </v>
      </c>
      <c r="BC243" s="35" t="str">
        <f t="shared" si="253"/>
        <v xml:space="preserve">livre java </v>
      </c>
      <c r="BD243" s="35" t="str">
        <f t="shared" si="254"/>
        <v/>
      </c>
      <c r="BE243" s="35" t="str">
        <f t="shared" si="255"/>
        <v/>
      </c>
      <c r="BF243" s="35" t="str">
        <f t="shared" si="256"/>
        <v/>
      </c>
      <c r="BG243" s="35" t="str">
        <f t="shared" si="257"/>
        <v/>
      </c>
      <c r="BH243" s="35" t="str">
        <f t="shared" si="258"/>
        <v/>
      </c>
      <c r="BI243" s="35" t="str">
        <f t="shared" si="259"/>
        <v/>
      </c>
      <c r="BJ243" s="35" t="str">
        <f t="shared" si="260"/>
        <v/>
      </c>
      <c r="BK243" s="35" t="str">
        <f t="shared" si="261"/>
        <v/>
      </c>
      <c r="BL243" s="35" t="str">
        <f t="shared" si="262"/>
        <v/>
      </c>
      <c r="BM243" s="35" t="str">
        <f t="shared" si="263"/>
        <v/>
      </c>
      <c r="BN243" s="35" t="str">
        <f t="shared" si="264"/>
        <v/>
      </c>
      <c r="BO243" s="35" t="str">
        <f t="shared" si="265"/>
        <v/>
      </c>
      <c r="BP243" s="35" t="str">
        <f t="shared" si="266"/>
        <v/>
      </c>
      <c r="BQ243" s="35" t="str">
        <f t="shared" si="267"/>
        <v/>
      </c>
      <c r="BR243" s="35" t="str">
        <f t="shared" si="268"/>
        <v/>
      </c>
      <c r="BS243" s="35" t="str">
        <f t="shared" si="269"/>
        <v/>
      </c>
      <c r="BT243" s="35" t="str">
        <f t="shared" si="270"/>
        <v/>
      </c>
      <c r="BU243" s="40" t="str">
        <f t="shared" si="271"/>
        <v/>
      </c>
    </row>
    <row r="244" spans="1:73" ht="20.100000000000001" customHeight="1" x14ac:dyDescent="0.2">
      <c r="A244" s="52">
        <v>45231</v>
      </c>
      <c r="B244" s="35" t="s">
        <v>14747</v>
      </c>
      <c r="C244" s="35" t="s">
        <v>112</v>
      </c>
      <c r="D244" s="35">
        <v>20240120</v>
      </c>
      <c r="E244" s="35" t="s">
        <v>14748</v>
      </c>
      <c r="F244" s="35" t="str">
        <f t="shared" si="204"/>
        <v>Guide d'administration du serveur Java EE sous Windows et Linux</v>
      </c>
      <c r="G244" s="35" t="str">
        <f t="shared" si="205"/>
        <v>Etienne Langlet</v>
      </c>
      <c r="H244" s="35" t="str">
        <f t="shared" si="206"/>
        <v/>
      </c>
      <c r="I244" s="35" t="str">
        <f t="shared" si="207"/>
        <v>Langlet, Etienne</v>
      </c>
      <c r="J244" s="35" t="str">
        <f t="shared" si="208"/>
        <v/>
      </c>
      <c r="K244" s="35" t="str">
        <f t="shared" si="209"/>
        <v/>
      </c>
      <c r="L244" s="35" t="str">
        <f t="shared" si="210"/>
        <v/>
      </c>
      <c r="M244" s="35" t="str">
        <f t="shared" si="211"/>
        <v/>
      </c>
      <c r="N244" s="5" t="str">
        <f t="shared" si="212"/>
        <v>Edition du 1 March 2008</v>
      </c>
      <c r="O244" s="5" t="str">
        <f t="shared" si="213"/>
        <v>422 pages</v>
      </c>
      <c r="P244" s="35" t="str">
        <f t="shared" si="214"/>
        <v>Editions ENI</v>
      </c>
      <c r="Q244" s="6" t="str">
        <f t="shared" si="215"/>
        <v>fre</v>
      </c>
      <c r="R244" s="35" t="str">
        <f t="shared" si="216"/>
        <v>fre</v>
      </c>
      <c r="S244" s="35" t="str">
        <f t="shared" si="217"/>
        <v>fre</v>
      </c>
      <c r="T244" s="35" t="str">
        <f t="shared" si="218"/>
        <v>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v>
      </c>
      <c r="U244" s="35">
        <f t="shared" si="219"/>
        <v>9782746043992</v>
      </c>
      <c r="V244" s="35" t="str">
        <f t="shared" si="220"/>
        <v>Version Numérique</v>
      </c>
      <c r="W244" s="35">
        <f t="shared" si="221"/>
        <v>9782746041622</v>
      </c>
      <c r="X244" s="35" t="str">
        <f t="shared" si="222"/>
        <v>Version Imprimée</v>
      </c>
      <c r="Y244" s="35" t="str">
        <f t="shared" si="223"/>
        <v>St-Herblain</v>
      </c>
      <c r="Z244" s="35" t="str">
        <f t="shared" si="224"/>
        <v>Editions ENI</v>
      </c>
      <c r="AA244" s="35">
        <f t="shared" si="225"/>
        <v>2008</v>
      </c>
      <c r="AB244" s="35" t="str">
        <f t="shared" si="226"/>
        <v>Bibliothèque Numérique ENI (Service en ligne)</v>
      </c>
      <c r="AC244" s="35" t="str">
        <f t="shared" si="227"/>
        <v>RESSOURCES INFORMATIQUES</v>
      </c>
      <c r="AD244" s="35" t="str">
        <f t="shared" si="228"/>
        <v>texte</v>
      </c>
      <c r="AE244" s="35" t="str">
        <f t="shared" si="229"/>
        <v>txt</v>
      </c>
      <c r="AF244" s="35" t="str">
        <f t="shared" si="230"/>
        <v>rdacontent/fre</v>
      </c>
      <c r="AG244" s="35" t="str">
        <f t="shared" si="231"/>
        <v>informatique</v>
      </c>
      <c r="AH244" s="35" t="str">
        <f t="shared" si="232"/>
        <v>c</v>
      </c>
      <c r="AI244" s="35" t="str">
        <f t="shared" si="233"/>
        <v>rdamedia/fre</v>
      </c>
      <c r="AJ244" s="35" t="str">
        <f t="shared" si="234"/>
        <v>ressource en ligne</v>
      </c>
      <c r="AK244" s="35" t="str">
        <f t="shared" si="235"/>
        <v>cr</v>
      </c>
      <c r="AL244" s="35" t="str">
        <f t="shared" si="236"/>
        <v>rdacarrier/fre</v>
      </c>
      <c r="AM244" s="35" t="str">
        <f t="shared" si="237"/>
        <v>m\\\\\o\\d\\\\\\\\</v>
      </c>
      <c r="AN244" s="35" t="str">
        <f t="shared" si="238"/>
        <v>cr\cn\\\\uuaua</v>
      </c>
      <c r="AO244" s="35" t="str">
        <f t="shared" si="239"/>
        <v>Accès restreint aux membres</v>
      </c>
      <c r="AP244" s="35" t="str">
        <f t="shared" si="240"/>
        <v>Source de la note de description : Version imprimée</v>
      </c>
      <c r="AQ244" s="35" t="str">
        <f t="shared" si="241"/>
        <v/>
      </c>
      <c r="AR244" s="35" t="str">
        <f t="shared" si="242"/>
        <v>%SITE_CLIENT%/?library_guid=1EA7D3BA-E272-40CD-9F9A-49D8BD47920D</v>
      </c>
      <c r="AS244" s="35" t="str">
        <f t="shared" si="243"/>
        <v>Accès au travers du portail ENI</v>
      </c>
      <c r="AT244" s="35" t="str">
        <f t="shared" si="244"/>
        <v xml:space="preserve"> e</v>
      </c>
      <c r="AU244" s="35" t="str">
        <f t="shared" si="245"/>
        <v xml:space="preserve"> ebook </v>
      </c>
      <c r="AV244" s="35" t="str">
        <f t="shared" si="246"/>
        <v xml:space="preserve"> J2EE </v>
      </c>
      <c r="AW244" s="35" t="str">
        <f t="shared" si="247"/>
        <v xml:space="preserve"> Java </v>
      </c>
      <c r="AX244" s="35" t="str">
        <f t="shared" si="248"/>
        <v xml:space="preserve"> JSP </v>
      </c>
      <c r="AY244" s="35" t="str">
        <f t="shared" si="249"/>
        <v xml:space="preserve"> livre électronique </v>
      </c>
      <c r="AZ244" s="35" t="str">
        <f t="shared" si="250"/>
        <v xml:space="preserve"> livre Java </v>
      </c>
      <c r="BA244" s="35" t="str">
        <f t="shared" si="251"/>
        <v xml:space="preserve"> livre numérique </v>
      </c>
      <c r="BB244" s="35" t="str">
        <f t="shared" si="252"/>
        <v xml:space="preserve"> livres électroniques </v>
      </c>
      <c r="BC244" s="35" t="str">
        <f t="shared" si="253"/>
        <v xml:space="preserve"> livres numériques </v>
      </c>
      <c r="BD244" s="35" t="str">
        <f t="shared" si="254"/>
        <v xml:space="preserve"> LNRI6TOM</v>
      </c>
      <c r="BE244" s="35" t="str">
        <f t="shared" si="255"/>
        <v xml:space="preserve"> servlets </v>
      </c>
      <c r="BF244" s="35" t="str">
        <f t="shared" si="256"/>
        <v xml:space="preserve">book </v>
      </c>
      <c r="BG244" s="35" t="str">
        <f t="shared" si="257"/>
        <v xml:space="preserve">livre Tomcat </v>
      </c>
      <c r="BH244" s="35" t="str">
        <f t="shared" si="258"/>
        <v/>
      </c>
      <c r="BI244" s="35" t="str">
        <f t="shared" si="259"/>
        <v/>
      </c>
      <c r="BJ244" s="35" t="str">
        <f t="shared" si="260"/>
        <v/>
      </c>
      <c r="BK244" s="35" t="str">
        <f t="shared" si="261"/>
        <v/>
      </c>
      <c r="BL244" s="35" t="str">
        <f t="shared" si="262"/>
        <v/>
      </c>
      <c r="BM244" s="35" t="str">
        <f t="shared" si="263"/>
        <v/>
      </c>
      <c r="BN244" s="35" t="str">
        <f t="shared" si="264"/>
        <v/>
      </c>
      <c r="BO244" s="35" t="str">
        <f t="shared" si="265"/>
        <v/>
      </c>
      <c r="BP244" s="35" t="str">
        <f t="shared" si="266"/>
        <v/>
      </c>
      <c r="BQ244" s="35" t="str">
        <f t="shared" si="267"/>
        <v/>
      </c>
      <c r="BR244" s="35" t="str">
        <f t="shared" si="268"/>
        <v/>
      </c>
      <c r="BS244" s="35" t="str">
        <f t="shared" si="269"/>
        <v/>
      </c>
      <c r="BT244" s="35" t="str">
        <f t="shared" si="270"/>
        <v/>
      </c>
      <c r="BU244" s="40" t="str">
        <f t="shared" si="271"/>
        <v/>
      </c>
    </row>
    <row r="245" spans="1:73" ht="20.100000000000001" customHeight="1" x14ac:dyDescent="0.2">
      <c r="A245" s="52">
        <v>45231</v>
      </c>
      <c r="B245" s="35" t="s">
        <v>14749</v>
      </c>
      <c r="C245" s="35" t="s">
        <v>112</v>
      </c>
      <c r="D245" s="35">
        <v>20240120</v>
      </c>
      <c r="E245" s="35" t="s">
        <v>14750</v>
      </c>
      <c r="F245" s="35" t="str">
        <f t="shared" si="204"/>
        <v>Les fondamentaux du langage Java</v>
      </c>
      <c r="G245" s="35" t="str">
        <f t="shared" si="205"/>
        <v>Thierry Groussard</v>
      </c>
      <c r="H245" s="35" t="str">
        <f t="shared" si="206"/>
        <v/>
      </c>
      <c r="I245" s="35" t="str">
        <f t="shared" si="207"/>
        <v>Groussard, Thierry</v>
      </c>
      <c r="J245" s="35" t="str">
        <f t="shared" si="208"/>
        <v/>
      </c>
      <c r="K245" s="35" t="str">
        <f t="shared" si="209"/>
        <v/>
      </c>
      <c r="L245" s="35" t="str">
        <f t="shared" si="210"/>
        <v/>
      </c>
      <c r="M245" s="35" t="str">
        <f t="shared" si="211"/>
        <v/>
      </c>
      <c r="N245" s="5" t="str">
        <f t="shared" si="212"/>
        <v>Edition du 1 December 2011</v>
      </c>
      <c r="O245" s="5" t="str">
        <f t="shared" si="213"/>
        <v>416 pages</v>
      </c>
      <c r="P245" s="35" t="str">
        <f t="shared" si="214"/>
        <v>Editions ENI</v>
      </c>
      <c r="Q245" s="6" t="str">
        <f t="shared" si="215"/>
        <v>fre</v>
      </c>
      <c r="R245" s="35" t="str">
        <f t="shared" si="216"/>
        <v>fre</v>
      </c>
      <c r="S245" s="35" t="str">
        <f t="shared" si="217"/>
        <v>fre</v>
      </c>
      <c r="T245" s="35" t="str">
        <f t="shared" si="218"/>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v>
      </c>
      <c r="U245" s="35">
        <f t="shared" si="219"/>
        <v>9782746071537</v>
      </c>
      <c r="V245" s="35" t="str">
        <f t="shared" si="220"/>
        <v>Version Numérique</v>
      </c>
      <c r="W245" s="35">
        <f t="shared" si="221"/>
        <v>9782746070554</v>
      </c>
      <c r="X245" s="35" t="str">
        <f t="shared" si="222"/>
        <v>Version Imprimée</v>
      </c>
      <c r="Y245" s="35" t="str">
        <f t="shared" si="223"/>
        <v>St-Herblain</v>
      </c>
      <c r="Z245" s="35" t="str">
        <f t="shared" si="224"/>
        <v>Editions ENI</v>
      </c>
      <c r="AA245" s="35">
        <f t="shared" si="225"/>
        <v>2011</v>
      </c>
      <c r="AB245" s="35" t="str">
        <f t="shared" si="226"/>
        <v>Bibliothèque Numérique ENI (Service en ligne)</v>
      </c>
      <c r="AC245" s="35" t="str">
        <f t="shared" si="227"/>
        <v>RESSOURCES INFORMATIQUES</v>
      </c>
      <c r="AD245" s="35" t="str">
        <f t="shared" si="228"/>
        <v>texte</v>
      </c>
      <c r="AE245" s="35" t="str">
        <f t="shared" si="229"/>
        <v>txt</v>
      </c>
      <c r="AF245" s="35" t="str">
        <f t="shared" si="230"/>
        <v>rdacontent/fre</v>
      </c>
      <c r="AG245" s="35" t="str">
        <f t="shared" si="231"/>
        <v>informatique</v>
      </c>
      <c r="AH245" s="35" t="str">
        <f t="shared" si="232"/>
        <v>c</v>
      </c>
      <c r="AI245" s="35" t="str">
        <f t="shared" si="233"/>
        <v>rdamedia/fre</v>
      </c>
      <c r="AJ245" s="35" t="str">
        <f t="shared" si="234"/>
        <v>ressource en ligne</v>
      </c>
      <c r="AK245" s="35" t="str">
        <f t="shared" si="235"/>
        <v>cr</v>
      </c>
      <c r="AL245" s="35" t="str">
        <f t="shared" si="236"/>
        <v>rdacarrier/fre</v>
      </c>
      <c r="AM245" s="35" t="str">
        <f t="shared" si="237"/>
        <v>m\\\\\o\\d\\\\\\\\</v>
      </c>
      <c r="AN245" s="35" t="str">
        <f t="shared" si="238"/>
        <v>cr\cn\\\\uuaua</v>
      </c>
      <c r="AO245" s="35" t="str">
        <f t="shared" si="239"/>
        <v>Accès restreint aux membres</v>
      </c>
      <c r="AP245" s="35" t="str">
        <f t="shared" si="240"/>
        <v>Source de la note de description : Version imprimée</v>
      </c>
      <c r="AQ245" s="35" t="str">
        <f t="shared" si="241"/>
        <v/>
      </c>
      <c r="AR245" s="35" t="str">
        <f t="shared" si="242"/>
        <v>%SITE_CLIENT%/?library_guid=3A8CB568-FD90-40EC-AD98-7A159852707A</v>
      </c>
      <c r="AS245" s="35" t="str">
        <f t="shared" si="243"/>
        <v>Accès au travers du portail ENI</v>
      </c>
      <c r="AT245" s="35" t="str">
        <f t="shared" si="244"/>
        <v xml:space="preserve"> applet </v>
      </c>
      <c r="AU245" s="35" t="str">
        <f t="shared" si="245"/>
        <v xml:space="preserve"> java web start </v>
      </c>
      <c r="AV245" s="35" t="str">
        <f t="shared" si="246"/>
        <v xml:space="preserve"> jdbc </v>
      </c>
      <c r="AW245" s="35" t="str">
        <f t="shared" si="247"/>
        <v xml:space="preserve"> jws </v>
      </c>
      <c r="AX245" s="35" t="str">
        <f t="shared" si="248"/>
        <v xml:space="preserve"> LNRI7JAV</v>
      </c>
      <c r="AY245" s="35" t="str">
        <f t="shared" si="249"/>
        <v xml:space="preserve"> sun </v>
      </c>
      <c r="AZ245" s="35" t="str">
        <f t="shared" si="250"/>
        <v xml:space="preserve"> swing </v>
      </c>
      <c r="BA245" s="35" t="str">
        <f t="shared" si="251"/>
        <v xml:space="preserve">JSE </v>
      </c>
      <c r="BB245" s="35" t="str">
        <f t="shared" si="252"/>
        <v/>
      </c>
      <c r="BC245" s="35" t="str">
        <f t="shared" si="253"/>
        <v/>
      </c>
      <c r="BD245" s="35" t="str">
        <f t="shared" si="254"/>
        <v/>
      </c>
      <c r="BE245" s="35" t="str">
        <f t="shared" si="255"/>
        <v/>
      </c>
      <c r="BF245" s="35" t="str">
        <f t="shared" si="256"/>
        <v/>
      </c>
      <c r="BG245" s="35" t="str">
        <f t="shared" si="257"/>
        <v/>
      </c>
      <c r="BH245" s="35" t="str">
        <f t="shared" si="258"/>
        <v/>
      </c>
      <c r="BI245" s="35" t="str">
        <f t="shared" si="259"/>
        <v/>
      </c>
      <c r="BJ245" s="35" t="str">
        <f t="shared" si="260"/>
        <v/>
      </c>
      <c r="BK245" s="35" t="str">
        <f t="shared" si="261"/>
        <v/>
      </c>
      <c r="BL245" s="35" t="str">
        <f t="shared" si="262"/>
        <v/>
      </c>
      <c r="BM245" s="35" t="str">
        <f t="shared" si="263"/>
        <v/>
      </c>
      <c r="BN245" s="35" t="str">
        <f t="shared" si="264"/>
        <v/>
      </c>
      <c r="BO245" s="35" t="str">
        <f t="shared" si="265"/>
        <v/>
      </c>
      <c r="BP245" s="35" t="str">
        <f t="shared" si="266"/>
        <v/>
      </c>
      <c r="BQ245" s="35" t="str">
        <f t="shared" si="267"/>
        <v/>
      </c>
      <c r="BR245" s="35" t="str">
        <f t="shared" si="268"/>
        <v/>
      </c>
      <c r="BS245" s="35" t="str">
        <f t="shared" si="269"/>
        <v/>
      </c>
      <c r="BT245" s="35" t="str">
        <f t="shared" si="270"/>
        <v/>
      </c>
      <c r="BU245" s="40" t="str">
        <f t="shared" si="271"/>
        <v/>
      </c>
    </row>
    <row r="246" spans="1:73" ht="20.100000000000001" customHeight="1" x14ac:dyDescent="0.2">
      <c r="A246" s="52">
        <v>45231</v>
      </c>
      <c r="B246" s="35" t="s">
        <v>14751</v>
      </c>
      <c r="C246" s="35" t="s">
        <v>112</v>
      </c>
      <c r="D246" s="35">
        <v>20240120</v>
      </c>
      <c r="E246" s="35" t="s">
        <v>14752</v>
      </c>
      <c r="F246" s="35" t="str">
        <f t="shared" si="204"/>
        <v>Guide d'administration du serveur Java EE 6 sous Windows et Linux</v>
      </c>
      <c r="G246" s="35" t="str">
        <f t="shared" si="205"/>
        <v>Etienne Langlet</v>
      </c>
      <c r="H246" s="35" t="str">
        <f t="shared" si="206"/>
        <v/>
      </c>
      <c r="I246" s="35" t="str">
        <f t="shared" si="207"/>
        <v>Langlet, Etienne</v>
      </c>
      <c r="J246" s="35" t="str">
        <f t="shared" si="208"/>
        <v/>
      </c>
      <c r="K246" s="35" t="str">
        <f t="shared" si="209"/>
        <v/>
      </c>
      <c r="L246" s="35" t="str">
        <f t="shared" si="210"/>
        <v/>
      </c>
      <c r="M246" s="35" t="str">
        <f t="shared" si="211"/>
        <v/>
      </c>
      <c r="N246" s="5" t="str">
        <f t="shared" si="212"/>
        <v>Edition du 1 March 2011</v>
      </c>
      <c r="O246" s="5" t="str">
        <f t="shared" si="213"/>
        <v>370 pages</v>
      </c>
      <c r="P246" s="35" t="str">
        <f t="shared" si="214"/>
        <v>Editions ENI</v>
      </c>
      <c r="Q246" s="6" t="str">
        <f t="shared" si="215"/>
        <v>fre</v>
      </c>
      <c r="R246" s="35" t="str">
        <f t="shared" si="216"/>
        <v>fre</v>
      </c>
      <c r="S246" s="35" t="str">
        <f t="shared" si="217"/>
        <v>fre</v>
      </c>
      <c r="T246" s="35" t="str">
        <f t="shared" si="218"/>
        <v>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v>
      </c>
      <c r="U246" s="35">
        <f t="shared" si="219"/>
        <v>9782746063839</v>
      </c>
      <c r="V246" s="35" t="str">
        <f t="shared" si="220"/>
        <v>Version Numérique</v>
      </c>
      <c r="W246" s="35">
        <f t="shared" si="221"/>
        <v>9782746062399</v>
      </c>
      <c r="X246" s="35" t="str">
        <f t="shared" si="222"/>
        <v>Version Imprimée</v>
      </c>
      <c r="Y246" s="35" t="str">
        <f t="shared" si="223"/>
        <v>St-Herblain</v>
      </c>
      <c r="Z246" s="35" t="str">
        <f t="shared" si="224"/>
        <v>Editions ENI</v>
      </c>
      <c r="AA246" s="35">
        <f t="shared" si="225"/>
        <v>2011</v>
      </c>
      <c r="AB246" s="35" t="str">
        <f t="shared" si="226"/>
        <v>Bibliothèque Numérique ENI (Service en ligne)</v>
      </c>
      <c r="AC246" s="35" t="str">
        <f t="shared" si="227"/>
        <v>RESSOURCES INFORMATIQUES</v>
      </c>
      <c r="AD246" s="35" t="str">
        <f t="shared" si="228"/>
        <v>texte</v>
      </c>
      <c r="AE246" s="35" t="str">
        <f t="shared" si="229"/>
        <v>txt</v>
      </c>
      <c r="AF246" s="35" t="str">
        <f t="shared" si="230"/>
        <v>rdacontent/fre</v>
      </c>
      <c r="AG246" s="35" t="str">
        <f t="shared" si="231"/>
        <v>informatique</v>
      </c>
      <c r="AH246" s="35" t="str">
        <f t="shared" si="232"/>
        <v>c</v>
      </c>
      <c r="AI246" s="35" t="str">
        <f t="shared" si="233"/>
        <v>rdamedia/fre</v>
      </c>
      <c r="AJ246" s="35" t="str">
        <f t="shared" si="234"/>
        <v>ressource en ligne</v>
      </c>
      <c r="AK246" s="35" t="str">
        <f t="shared" si="235"/>
        <v>cr</v>
      </c>
      <c r="AL246" s="35" t="str">
        <f t="shared" si="236"/>
        <v>rdacarrier/fre</v>
      </c>
      <c r="AM246" s="35" t="str">
        <f t="shared" si="237"/>
        <v>m\\\\\o\\d\\\\\\\\</v>
      </c>
      <c r="AN246" s="35" t="str">
        <f t="shared" si="238"/>
        <v>cr\cn\\\\uuaua</v>
      </c>
      <c r="AO246" s="35" t="str">
        <f t="shared" si="239"/>
        <v>Accès restreint aux membres</v>
      </c>
      <c r="AP246" s="35" t="str">
        <f t="shared" si="240"/>
        <v>Source de la note de description : Version imprimée</v>
      </c>
      <c r="AQ246" s="35" t="str">
        <f t="shared" si="241"/>
        <v/>
      </c>
      <c r="AR246" s="35" t="str">
        <f t="shared" si="242"/>
        <v>%SITE_CLIENT%/?library_guid=165F5875-27F0-4229-AED3-0C79BFCBABD2</v>
      </c>
      <c r="AS246" s="35" t="str">
        <f t="shared" si="243"/>
        <v>Accès au travers du portail ENI</v>
      </c>
      <c r="AT246" s="35" t="str">
        <f t="shared" si="244"/>
        <v xml:space="preserve"> jee6 </v>
      </c>
      <c r="AU246" s="35" t="str">
        <f t="shared" si="245"/>
        <v xml:space="preserve"> JSP </v>
      </c>
      <c r="AV246" s="35" t="str">
        <f t="shared" si="246"/>
        <v xml:space="preserve"> LNRI7TOM</v>
      </c>
      <c r="AW246" s="35" t="str">
        <f t="shared" si="247"/>
        <v xml:space="preserve"> servlets </v>
      </c>
      <c r="AX246" s="35" t="str">
        <f t="shared" si="248"/>
        <v xml:space="preserve">jee </v>
      </c>
      <c r="AY246" s="35" t="str">
        <f t="shared" si="249"/>
        <v/>
      </c>
      <c r="AZ246" s="35" t="str">
        <f t="shared" si="250"/>
        <v/>
      </c>
      <c r="BA246" s="35" t="str">
        <f t="shared" si="251"/>
        <v/>
      </c>
      <c r="BB246" s="35" t="str">
        <f t="shared" si="252"/>
        <v/>
      </c>
      <c r="BC246" s="35" t="str">
        <f t="shared" si="253"/>
        <v/>
      </c>
      <c r="BD246" s="35" t="str">
        <f t="shared" si="254"/>
        <v/>
      </c>
      <c r="BE246" s="35" t="str">
        <f t="shared" si="255"/>
        <v/>
      </c>
      <c r="BF246" s="35" t="str">
        <f t="shared" si="256"/>
        <v/>
      </c>
      <c r="BG246" s="35" t="str">
        <f t="shared" si="257"/>
        <v/>
      </c>
      <c r="BH246" s="35" t="str">
        <f t="shared" si="258"/>
        <v/>
      </c>
      <c r="BI246" s="35" t="str">
        <f t="shared" si="259"/>
        <v/>
      </c>
      <c r="BJ246" s="35" t="str">
        <f t="shared" si="260"/>
        <v/>
      </c>
      <c r="BK246" s="35" t="str">
        <f t="shared" si="261"/>
        <v/>
      </c>
      <c r="BL246" s="35" t="str">
        <f t="shared" si="262"/>
        <v/>
      </c>
      <c r="BM246" s="35" t="str">
        <f t="shared" si="263"/>
        <v/>
      </c>
      <c r="BN246" s="35" t="str">
        <f t="shared" si="264"/>
        <v/>
      </c>
      <c r="BO246" s="35" t="str">
        <f t="shared" si="265"/>
        <v/>
      </c>
      <c r="BP246" s="35" t="str">
        <f t="shared" si="266"/>
        <v/>
      </c>
      <c r="BQ246" s="35" t="str">
        <f t="shared" si="267"/>
        <v/>
      </c>
      <c r="BR246" s="35" t="str">
        <f t="shared" si="268"/>
        <v/>
      </c>
      <c r="BS246" s="35" t="str">
        <f t="shared" si="269"/>
        <v/>
      </c>
      <c r="BT246" s="35" t="str">
        <f t="shared" si="270"/>
        <v/>
      </c>
      <c r="BU246" s="40" t="str">
        <f t="shared" si="271"/>
        <v/>
      </c>
    </row>
    <row r="247" spans="1:73" ht="20.100000000000001" customHeight="1" x14ac:dyDescent="0.2">
      <c r="A247" s="52">
        <v>45231</v>
      </c>
      <c r="B247" s="35" t="s">
        <v>14753</v>
      </c>
      <c r="C247" s="35" t="s">
        <v>112</v>
      </c>
      <c r="D247" s="35">
        <v>20240120</v>
      </c>
      <c r="E247" s="35" t="s">
        <v>14754</v>
      </c>
      <c r="F247" s="35" t="str">
        <f t="shared" si="204"/>
        <v>Administration de postes de travail dans un domaine Active Directory</v>
      </c>
      <c r="G247" s="35" t="str">
        <f t="shared" si="205"/>
        <v>Philippe PAIOLA</v>
      </c>
      <c r="H247" s="35" t="str">
        <f t="shared" si="206"/>
        <v/>
      </c>
      <c r="I247" s="35" t="str">
        <f t="shared" si="207"/>
        <v>PAIOLA, Philippe</v>
      </c>
      <c r="J247" s="35" t="str">
        <f t="shared" si="208"/>
        <v/>
      </c>
      <c r="K247" s="35" t="str">
        <f t="shared" si="209"/>
        <v/>
      </c>
      <c r="L247" s="35" t="str">
        <f t="shared" si="210"/>
        <v/>
      </c>
      <c r="M247" s="35" t="str">
        <f t="shared" si="211"/>
        <v/>
      </c>
      <c r="N247" s="5" t="str">
        <f t="shared" si="212"/>
        <v>Edition du 1 March 2012</v>
      </c>
      <c r="O247" s="5" t="str">
        <f t="shared" si="213"/>
        <v>367 pages</v>
      </c>
      <c r="P247" s="35" t="str">
        <f t="shared" si="214"/>
        <v>Editions ENI</v>
      </c>
      <c r="Q247" s="6" t="str">
        <f t="shared" si="215"/>
        <v>fre</v>
      </c>
      <c r="R247" s="35" t="str">
        <f t="shared" si="216"/>
        <v>fre</v>
      </c>
      <c r="S247" s="35" t="str">
        <f t="shared" si="217"/>
        <v>fre</v>
      </c>
      <c r="T247" s="35" t="str">
        <f t="shared" si="218"/>
        <v>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v>
      </c>
      <c r="U247" s="35">
        <f t="shared" si="219"/>
        <v>9782746073340</v>
      </c>
      <c r="V247" s="35" t="str">
        <f t="shared" si="220"/>
        <v>Version Numérique</v>
      </c>
      <c r="W247" s="35">
        <f t="shared" si="221"/>
        <v>9782746072329</v>
      </c>
      <c r="X247" s="35" t="str">
        <f t="shared" si="222"/>
        <v>Version Imprimée</v>
      </c>
      <c r="Y247" s="35" t="str">
        <f t="shared" si="223"/>
        <v>St-Herblain</v>
      </c>
      <c r="Z247" s="35" t="str">
        <f t="shared" si="224"/>
        <v>Editions ENI</v>
      </c>
      <c r="AA247" s="35">
        <f t="shared" si="225"/>
        <v>2012</v>
      </c>
      <c r="AB247" s="35" t="str">
        <f t="shared" si="226"/>
        <v>Bibliothèque Numérique ENI (Service en ligne)</v>
      </c>
      <c r="AC247" s="35" t="str">
        <f t="shared" si="227"/>
        <v>RESSOURCES INFORMATIQUES</v>
      </c>
      <c r="AD247" s="35" t="str">
        <f t="shared" si="228"/>
        <v>texte</v>
      </c>
      <c r="AE247" s="35" t="str">
        <f t="shared" si="229"/>
        <v>txt</v>
      </c>
      <c r="AF247" s="35" t="str">
        <f t="shared" si="230"/>
        <v>rdacontent/fre</v>
      </c>
      <c r="AG247" s="35" t="str">
        <f t="shared" si="231"/>
        <v>informatique</v>
      </c>
      <c r="AH247" s="35" t="str">
        <f t="shared" si="232"/>
        <v>c</v>
      </c>
      <c r="AI247" s="35" t="str">
        <f t="shared" si="233"/>
        <v>rdamedia/fre</v>
      </c>
      <c r="AJ247" s="35" t="str">
        <f t="shared" si="234"/>
        <v>ressource en ligne</v>
      </c>
      <c r="AK247" s="35" t="str">
        <f t="shared" si="235"/>
        <v>cr</v>
      </c>
      <c r="AL247" s="35" t="str">
        <f t="shared" si="236"/>
        <v>rdacarrier/fre</v>
      </c>
      <c r="AM247" s="35" t="str">
        <f t="shared" si="237"/>
        <v>m\\\\\o\\d\\\\\\\\</v>
      </c>
      <c r="AN247" s="35" t="str">
        <f t="shared" si="238"/>
        <v>cr\cn\\\\uuaua</v>
      </c>
      <c r="AO247" s="35" t="str">
        <f t="shared" si="239"/>
        <v>Accès restreint aux membres</v>
      </c>
      <c r="AP247" s="35" t="str">
        <f t="shared" si="240"/>
        <v>Source de la note de description : Version imprimée</v>
      </c>
      <c r="AQ247" s="35" t="str">
        <f t="shared" si="241"/>
        <v/>
      </c>
      <c r="AR247" s="35" t="str">
        <f t="shared" si="242"/>
        <v>%SITE_CLIENT%/?library_guid=E3F52368-F2C5-4425-A4B8-814D2AD966B9</v>
      </c>
      <c r="AS247" s="35" t="str">
        <f t="shared" si="243"/>
        <v>Accès au travers du portail ENI</v>
      </c>
      <c r="AT247" s="35" t="str">
        <f t="shared" si="244"/>
        <v xml:space="preserve"> ad </v>
      </c>
      <c r="AU247" s="35" t="str">
        <f t="shared" si="245"/>
        <v xml:space="preserve"> gpo </v>
      </c>
      <c r="AV247" s="35" t="str">
        <f t="shared" si="246"/>
        <v xml:space="preserve"> Ipv4 </v>
      </c>
      <c r="AW247" s="35" t="str">
        <f t="shared" si="247"/>
        <v xml:space="preserve"> Ipv6  </v>
      </c>
      <c r="AX247" s="35" t="str">
        <f t="shared" si="248"/>
        <v xml:space="preserve"> LNRI7WINA</v>
      </c>
      <c r="AY247" s="35" t="str">
        <f t="shared" si="249"/>
        <v xml:space="preserve"> MBSA </v>
      </c>
      <c r="AZ247" s="35" t="str">
        <f t="shared" si="250"/>
        <v xml:space="preserve"> SCCM </v>
      </c>
      <c r="BA247" s="35" t="str">
        <f t="shared" si="251"/>
        <v xml:space="preserve"> wim </v>
      </c>
      <c r="BB247" s="35" t="str">
        <f t="shared" si="252"/>
        <v xml:space="preserve"> wsus </v>
      </c>
      <c r="BC247" s="35" t="str">
        <f t="shared" si="253"/>
        <v xml:space="preserve">microsoft </v>
      </c>
      <c r="BD247" s="35" t="str">
        <f t="shared" si="254"/>
        <v/>
      </c>
      <c r="BE247" s="35" t="str">
        <f t="shared" si="255"/>
        <v/>
      </c>
      <c r="BF247" s="35" t="str">
        <f t="shared" si="256"/>
        <v/>
      </c>
      <c r="BG247" s="35" t="str">
        <f t="shared" si="257"/>
        <v/>
      </c>
      <c r="BH247" s="35" t="str">
        <f t="shared" si="258"/>
        <v/>
      </c>
      <c r="BI247" s="35" t="str">
        <f t="shared" si="259"/>
        <v/>
      </c>
      <c r="BJ247" s="35" t="str">
        <f t="shared" si="260"/>
        <v/>
      </c>
      <c r="BK247" s="35" t="str">
        <f t="shared" si="261"/>
        <v/>
      </c>
      <c r="BL247" s="35" t="str">
        <f t="shared" si="262"/>
        <v/>
      </c>
      <c r="BM247" s="35" t="str">
        <f t="shared" si="263"/>
        <v/>
      </c>
      <c r="BN247" s="35" t="str">
        <f t="shared" si="264"/>
        <v/>
      </c>
      <c r="BO247" s="35" t="str">
        <f t="shared" si="265"/>
        <v/>
      </c>
      <c r="BP247" s="35" t="str">
        <f t="shared" si="266"/>
        <v/>
      </c>
      <c r="BQ247" s="35" t="str">
        <f t="shared" si="267"/>
        <v/>
      </c>
      <c r="BR247" s="35" t="str">
        <f t="shared" si="268"/>
        <v/>
      </c>
      <c r="BS247" s="35" t="str">
        <f t="shared" si="269"/>
        <v/>
      </c>
      <c r="BT247" s="35" t="str">
        <f t="shared" si="270"/>
        <v/>
      </c>
      <c r="BU247" s="40" t="str">
        <f t="shared" si="271"/>
        <v/>
      </c>
    </row>
    <row r="248" spans="1:73" ht="20.100000000000001" customHeight="1" x14ac:dyDescent="0.2">
      <c r="A248" s="52">
        <v>45231</v>
      </c>
      <c r="B248" s="35" t="s">
        <v>14755</v>
      </c>
      <c r="C248" s="35" t="s">
        <v>112</v>
      </c>
      <c r="D248" s="35">
        <v>20240120</v>
      </c>
      <c r="E248" s="35" t="s">
        <v>14756</v>
      </c>
      <c r="F248" s="35" t="str">
        <f t="shared" si="204"/>
        <v>Administration de serveurs Domino</v>
      </c>
      <c r="G248" s="35" t="str">
        <f t="shared" si="205"/>
        <v>Patrick Antouly</v>
      </c>
      <c r="H248" s="35" t="str">
        <f t="shared" si="206"/>
        <v/>
      </c>
      <c r="I248" s="35" t="str">
        <f t="shared" si="207"/>
        <v>Antouly, Patrick</v>
      </c>
      <c r="J248" s="35" t="str">
        <f t="shared" si="208"/>
        <v/>
      </c>
      <c r="K248" s="35" t="str">
        <f t="shared" si="209"/>
        <v/>
      </c>
      <c r="L248" s="35" t="str">
        <f t="shared" si="210"/>
        <v/>
      </c>
      <c r="M248" s="35" t="str">
        <f t="shared" si="211"/>
        <v/>
      </c>
      <c r="N248" s="5" t="str">
        <f t="shared" si="212"/>
        <v>Edition du 1 April 2012</v>
      </c>
      <c r="O248" s="5" t="str">
        <f t="shared" si="213"/>
        <v>469 pages</v>
      </c>
      <c r="P248" s="35" t="str">
        <f t="shared" si="214"/>
        <v>Editions ENI</v>
      </c>
      <c r="Q248" s="6" t="str">
        <f t="shared" si="215"/>
        <v>fre</v>
      </c>
      <c r="R248" s="35" t="str">
        <f t="shared" si="216"/>
        <v>fre</v>
      </c>
      <c r="S248" s="35" t="str">
        <f t="shared" si="217"/>
        <v>fre</v>
      </c>
      <c r="T248" s="35" t="str">
        <f t="shared" si="218"/>
        <v>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v>
      </c>
      <c r="U248" s="35">
        <f t="shared" si="219"/>
        <v>9782746073692</v>
      </c>
      <c r="V248" s="35" t="str">
        <f t="shared" si="220"/>
        <v>Version Numérique</v>
      </c>
      <c r="W248" s="35">
        <f t="shared" si="221"/>
        <v>9782746072992</v>
      </c>
      <c r="X248" s="35" t="str">
        <f t="shared" si="222"/>
        <v>Version Imprimée</v>
      </c>
      <c r="Y248" s="35" t="str">
        <f t="shared" si="223"/>
        <v>St-Herblain</v>
      </c>
      <c r="Z248" s="35" t="str">
        <f t="shared" si="224"/>
        <v>Editions ENI</v>
      </c>
      <c r="AA248" s="35">
        <f t="shared" si="225"/>
        <v>2012</v>
      </c>
      <c r="AB248" s="35" t="str">
        <f t="shared" si="226"/>
        <v>Bibliothèque Numérique ENI (Service en ligne)</v>
      </c>
      <c r="AC248" s="35" t="str">
        <f t="shared" si="227"/>
        <v>RESSOURCES INFORMATIQUES</v>
      </c>
      <c r="AD248" s="35" t="str">
        <f t="shared" si="228"/>
        <v>texte</v>
      </c>
      <c r="AE248" s="35" t="str">
        <f t="shared" si="229"/>
        <v>txt</v>
      </c>
      <c r="AF248" s="35" t="str">
        <f t="shared" si="230"/>
        <v>rdacontent/fre</v>
      </c>
      <c r="AG248" s="35" t="str">
        <f t="shared" si="231"/>
        <v>informatique</v>
      </c>
      <c r="AH248" s="35" t="str">
        <f t="shared" si="232"/>
        <v>c</v>
      </c>
      <c r="AI248" s="35" t="str">
        <f t="shared" si="233"/>
        <v>rdamedia/fre</v>
      </c>
      <c r="AJ248" s="35" t="str">
        <f t="shared" si="234"/>
        <v>ressource en ligne</v>
      </c>
      <c r="AK248" s="35" t="str">
        <f t="shared" si="235"/>
        <v>cr</v>
      </c>
      <c r="AL248" s="35" t="str">
        <f t="shared" si="236"/>
        <v>rdacarrier/fre</v>
      </c>
      <c r="AM248" s="35" t="str">
        <f t="shared" si="237"/>
        <v>m\\\\\o\\d\\\\\\\\</v>
      </c>
      <c r="AN248" s="35" t="str">
        <f t="shared" si="238"/>
        <v>cr\cn\\\\uuaua</v>
      </c>
      <c r="AO248" s="35" t="str">
        <f t="shared" si="239"/>
        <v>Accès restreint aux membres</v>
      </c>
      <c r="AP248" s="35" t="str">
        <f t="shared" si="240"/>
        <v>Source de la note de description : Version imprimée</v>
      </c>
      <c r="AQ248" s="35" t="str">
        <f t="shared" si="241"/>
        <v/>
      </c>
      <c r="AR248" s="35" t="str">
        <f t="shared" si="242"/>
        <v>%SITE_CLIENT%/?library_guid=10020A1F-78F0-4466-8571-55A016625323</v>
      </c>
      <c r="AS248" s="35" t="str">
        <f t="shared" si="243"/>
        <v>Accès au travers du portail ENI</v>
      </c>
      <c r="AT248" s="35" t="str">
        <f t="shared" si="244"/>
        <v xml:space="preserve"> bases de documents </v>
      </c>
      <c r="AU248" s="35" t="str">
        <f t="shared" si="245"/>
        <v xml:space="preserve"> Groupware </v>
      </c>
      <c r="AV248" s="35" t="str">
        <f t="shared" si="246"/>
        <v xml:space="preserve"> IBM </v>
      </c>
      <c r="AW248" s="35" t="str">
        <f t="shared" si="247"/>
        <v xml:space="preserve"> livre domino </v>
      </c>
      <c r="AX248" s="35" t="str">
        <f t="shared" si="248"/>
        <v xml:space="preserve"> LNRI85LOTNA</v>
      </c>
      <c r="AY248" s="35" t="str">
        <f t="shared" si="249"/>
        <v xml:space="preserve"> réplication </v>
      </c>
      <c r="AZ248" s="35" t="str">
        <f t="shared" si="250"/>
        <v xml:space="preserve"> travail collaboratif  </v>
      </c>
      <c r="BA248" s="35" t="str">
        <f t="shared" si="251"/>
        <v xml:space="preserve">livre Lotus </v>
      </c>
      <c r="BB248" s="35" t="str">
        <f t="shared" si="252"/>
        <v/>
      </c>
      <c r="BC248" s="35" t="str">
        <f t="shared" si="253"/>
        <v/>
      </c>
      <c r="BD248" s="35" t="str">
        <f t="shared" si="254"/>
        <v/>
      </c>
      <c r="BE248" s="35" t="str">
        <f t="shared" si="255"/>
        <v/>
      </c>
      <c r="BF248" s="35" t="str">
        <f t="shared" si="256"/>
        <v/>
      </c>
      <c r="BG248" s="35" t="str">
        <f t="shared" si="257"/>
        <v/>
      </c>
      <c r="BH248" s="35" t="str">
        <f t="shared" si="258"/>
        <v/>
      </c>
      <c r="BI248" s="35" t="str">
        <f t="shared" si="259"/>
        <v/>
      </c>
      <c r="BJ248" s="35" t="str">
        <f t="shared" si="260"/>
        <v/>
      </c>
      <c r="BK248" s="35" t="str">
        <f t="shared" si="261"/>
        <v/>
      </c>
      <c r="BL248" s="35" t="str">
        <f t="shared" si="262"/>
        <v/>
      </c>
      <c r="BM248" s="35" t="str">
        <f t="shared" si="263"/>
        <v/>
      </c>
      <c r="BN248" s="35" t="str">
        <f t="shared" si="264"/>
        <v/>
      </c>
      <c r="BO248" s="35" t="str">
        <f t="shared" si="265"/>
        <v/>
      </c>
      <c r="BP248" s="35" t="str">
        <f t="shared" si="266"/>
        <v/>
      </c>
      <c r="BQ248" s="35" t="str">
        <f t="shared" si="267"/>
        <v/>
      </c>
      <c r="BR248" s="35" t="str">
        <f t="shared" si="268"/>
        <v/>
      </c>
      <c r="BS248" s="35" t="str">
        <f t="shared" si="269"/>
        <v/>
      </c>
      <c r="BT248" s="35" t="str">
        <f t="shared" si="270"/>
        <v/>
      </c>
      <c r="BU248" s="40" t="str">
        <f t="shared" si="271"/>
        <v/>
      </c>
    </row>
    <row r="249" spans="1:73" ht="20.100000000000001" customHeight="1" x14ac:dyDescent="0.2">
      <c r="A249" s="52">
        <v>45231</v>
      </c>
      <c r="B249" s="35" t="s">
        <v>14757</v>
      </c>
      <c r="C249" s="35" t="s">
        <v>112</v>
      </c>
      <c r="D249" s="35">
        <v>20240120</v>
      </c>
      <c r="E249" s="35" t="s">
        <v>14758</v>
      </c>
      <c r="F249" s="35" t="str">
        <f t="shared" si="204"/>
        <v>Maîtrisez votre architecture Web</v>
      </c>
      <c r="G249" s="35" t="str">
        <f t="shared" si="205"/>
        <v>David OLMETA</v>
      </c>
      <c r="H249" s="35" t="str">
        <f t="shared" si="206"/>
        <v/>
      </c>
      <c r="I249" s="35" t="str">
        <f t="shared" si="207"/>
        <v>OLMETA, David</v>
      </c>
      <c r="J249" s="35" t="str">
        <f t="shared" si="208"/>
        <v/>
      </c>
      <c r="K249" s="35" t="str">
        <f t="shared" si="209"/>
        <v/>
      </c>
      <c r="L249" s="35" t="str">
        <f t="shared" si="210"/>
        <v/>
      </c>
      <c r="M249" s="35" t="str">
        <f t="shared" si="211"/>
        <v/>
      </c>
      <c r="N249" s="5" t="str">
        <f t="shared" si="212"/>
        <v>Edition du 1 August 2011</v>
      </c>
      <c r="O249" s="5" t="str">
        <f t="shared" si="213"/>
        <v>489 pages</v>
      </c>
      <c r="P249" s="35" t="str">
        <f t="shared" si="214"/>
        <v>Editions ENI</v>
      </c>
      <c r="Q249" s="6" t="str">
        <f t="shared" si="215"/>
        <v>fre</v>
      </c>
      <c r="R249" s="35" t="str">
        <f t="shared" si="216"/>
        <v>fre</v>
      </c>
      <c r="S249" s="35" t="str">
        <f t="shared" si="217"/>
        <v>fre</v>
      </c>
      <c r="T249" s="35" t="str">
        <f t="shared" si="218"/>
        <v>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v>
      </c>
      <c r="U249" s="35">
        <f t="shared" si="219"/>
        <v>9782746068049</v>
      </c>
      <c r="V249" s="35" t="str">
        <f t="shared" si="220"/>
        <v>Version Numérique</v>
      </c>
      <c r="W249" s="35">
        <f t="shared" si="221"/>
        <v>9782746067172</v>
      </c>
      <c r="X249" s="35" t="str">
        <f t="shared" si="222"/>
        <v>Version Imprimée</v>
      </c>
      <c r="Y249" s="35" t="str">
        <f t="shared" si="223"/>
        <v>St-Herblain</v>
      </c>
      <c r="Z249" s="35" t="str">
        <f t="shared" si="224"/>
        <v>Editions ENI</v>
      </c>
      <c r="AA249" s="35">
        <f t="shared" si="225"/>
        <v>2011</v>
      </c>
      <c r="AB249" s="35" t="str">
        <f t="shared" si="226"/>
        <v>Bibliothèque Numérique ENI (Service en ligne)</v>
      </c>
      <c r="AC249" s="35" t="str">
        <f t="shared" si="227"/>
        <v>RESSOURCES INFORMATIQUES</v>
      </c>
      <c r="AD249" s="35" t="str">
        <f t="shared" si="228"/>
        <v>texte</v>
      </c>
      <c r="AE249" s="35" t="str">
        <f t="shared" si="229"/>
        <v>txt</v>
      </c>
      <c r="AF249" s="35" t="str">
        <f t="shared" si="230"/>
        <v>rdacontent/fre</v>
      </c>
      <c r="AG249" s="35" t="str">
        <f t="shared" si="231"/>
        <v>informatique</v>
      </c>
      <c r="AH249" s="35" t="str">
        <f t="shared" si="232"/>
        <v>c</v>
      </c>
      <c r="AI249" s="35" t="str">
        <f t="shared" si="233"/>
        <v>rdamedia/fre</v>
      </c>
      <c r="AJ249" s="35" t="str">
        <f t="shared" si="234"/>
        <v>ressource en ligne</v>
      </c>
      <c r="AK249" s="35" t="str">
        <f t="shared" si="235"/>
        <v>cr</v>
      </c>
      <c r="AL249" s="35" t="str">
        <f t="shared" si="236"/>
        <v>rdacarrier/fre</v>
      </c>
      <c r="AM249" s="35" t="str">
        <f t="shared" si="237"/>
        <v>m\\\\\o\\d\\\\\\\\</v>
      </c>
      <c r="AN249" s="35" t="str">
        <f t="shared" si="238"/>
        <v>cr\cn\\\\uuaua</v>
      </c>
      <c r="AO249" s="35" t="str">
        <f t="shared" si="239"/>
        <v>Accès restreint aux membres</v>
      </c>
      <c r="AP249" s="35" t="str">
        <f t="shared" si="240"/>
        <v>Source de la note de description : Version imprimée</v>
      </c>
      <c r="AQ249" s="35" t="str">
        <f t="shared" si="241"/>
        <v/>
      </c>
      <c r="AR249" s="35" t="str">
        <f t="shared" si="242"/>
        <v>%SITE_CLIENT%/?library_guid=97853021-0279-49D0-9413-ABD3DCC762BB</v>
      </c>
      <c r="AS249" s="35" t="str">
        <f t="shared" si="243"/>
        <v>Accès au travers du portail ENI</v>
      </c>
      <c r="AT249" s="35" t="str">
        <f t="shared" si="244"/>
        <v xml:space="preserve"> aegir </v>
      </c>
      <c r="AU249" s="35" t="str">
        <f t="shared" si="245"/>
        <v xml:space="preserve"> cron </v>
      </c>
      <c r="AV249" s="35" t="str">
        <f t="shared" si="246"/>
        <v xml:space="preserve"> Elysia </v>
      </c>
      <c r="AW249" s="35" t="str">
        <f t="shared" si="247"/>
        <v xml:space="preserve"> LNRIDRU</v>
      </c>
      <c r="AX249" s="35" t="str">
        <f t="shared" si="248"/>
        <v xml:space="preserve"> Poormanscron </v>
      </c>
      <c r="AY249" s="35" t="str">
        <f t="shared" si="249"/>
        <v xml:space="preserve">Drush </v>
      </c>
      <c r="AZ249" s="35" t="str">
        <f t="shared" si="250"/>
        <v/>
      </c>
      <c r="BA249" s="35" t="str">
        <f t="shared" si="251"/>
        <v/>
      </c>
      <c r="BB249" s="35" t="str">
        <f t="shared" si="252"/>
        <v/>
      </c>
      <c r="BC249" s="35" t="str">
        <f t="shared" si="253"/>
        <v/>
      </c>
      <c r="BD249" s="35" t="str">
        <f t="shared" si="254"/>
        <v/>
      </c>
      <c r="BE249" s="35" t="str">
        <f t="shared" si="255"/>
        <v/>
      </c>
      <c r="BF249" s="35" t="str">
        <f t="shared" si="256"/>
        <v/>
      </c>
      <c r="BG249" s="35" t="str">
        <f t="shared" si="257"/>
        <v/>
      </c>
      <c r="BH249" s="35" t="str">
        <f t="shared" si="258"/>
        <v/>
      </c>
      <c r="BI249" s="35" t="str">
        <f t="shared" si="259"/>
        <v/>
      </c>
      <c r="BJ249" s="35" t="str">
        <f t="shared" si="260"/>
        <v/>
      </c>
      <c r="BK249" s="35" t="str">
        <f t="shared" si="261"/>
        <v/>
      </c>
      <c r="BL249" s="35" t="str">
        <f t="shared" si="262"/>
        <v/>
      </c>
      <c r="BM249" s="35" t="str">
        <f t="shared" si="263"/>
        <v/>
      </c>
      <c r="BN249" s="35" t="str">
        <f t="shared" si="264"/>
        <v/>
      </c>
      <c r="BO249" s="35" t="str">
        <f t="shared" si="265"/>
        <v/>
      </c>
      <c r="BP249" s="35" t="str">
        <f t="shared" si="266"/>
        <v/>
      </c>
      <c r="BQ249" s="35" t="str">
        <f t="shared" si="267"/>
        <v/>
      </c>
      <c r="BR249" s="35" t="str">
        <f t="shared" si="268"/>
        <v/>
      </c>
      <c r="BS249" s="35" t="str">
        <f t="shared" si="269"/>
        <v/>
      </c>
      <c r="BT249" s="35" t="str">
        <f t="shared" si="270"/>
        <v/>
      </c>
      <c r="BU249" s="40" t="str">
        <f t="shared" si="271"/>
        <v/>
      </c>
    </row>
    <row r="250" spans="1:73" ht="20.100000000000001" customHeight="1" x14ac:dyDescent="0.2">
      <c r="A250" s="52">
        <v>45231</v>
      </c>
      <c r="B250" s="35" t="s">
        <v>14759</v>
      </c>
      <c r="C250" s="35" t="s">
        <v>112</v>
      </c>
      <c r="D250" s="35">
        <v>20240120</v>
      </c>
      <c r="E250" s="35" t="s">
        <v>14760</v>
      </c>
      <c r="F250" s="35" t="str">
        <f t="shared" si="204"/>
        <v>Guide pratique du clonage d'ordinateurs</v>
      </c>
      <c r="G250" s="35" t="str">
        <f t="shared" si="205"/>
        <v>Thierry CHASSAIN</v>
      </c>
      <c r="H250" s="35" t="str">
        <f t="shared" si="206"/>
        <v/>
      </c>
      <c r="I250" s="35" t="str">
        <f t="shared" si="207"/>
        <v>CHASSAIN, Thierry</v>
      </c>
      <c r="J250" s="35" t="str">
        <f t="shared" si="208"/>
        <v/>
      </c>
      <c r="K250" s="35" t="str">
        <f t="shared" si="209"/>
        <v/>
      </c>
      <c r="L250" s="35" t="str">
        <f t="shared" si="210"/>
        <v/>
      </c>
      <c r="M250" s="35" t="str">
        <f t="shared" si="211"/>
        <v/>
      </c>
      <c r="N250" s="5" t="str">
        <f t="shared" si="212"/>
        <v>Edition du 1 January 2008</v>
      </c>
      <c r="O250" s="5" t="str">
        <f t="shared" si="213"/>
        <v>251 pages</v>
      </c>
      <c r="P250" s="35" t="str">
        <f t="shared" si="214"/>
        <v>Editions ENI</v>
      </c>
      <c r="Q250" s="6" t="str">
        <f t="shared" si="215"/>
        <v>fre</v>
      </c>
      <c r="R250" s="35" t="str">
        <f t="shared" si="216"/>
        <v>fre</v>
      </c>
      <c r="S250" s="35" t="str">
        <f t="shared" si="217"/>
        <v>fre</v>
      </c>
      <c r="T250" s="35" t="str">
        <f t="shared" si="218"/>
        <v>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v>
      </c>
      <c r="U250" s="35">
        <f t="shared" si="219"/>
        <v>9782746044258</v>
      </c>
      <c r="V250" s="35" t="str">
        <f t="shared" si="220"/>
        <v>Version Numérique</v>
      </c>
      <c r="W250" s="35">
        <f t="shared" si="221"/>
        <v>9782746040793</v>
      </c>
      <c r="X250" s="35" t="str">
        <f t="shared" si="222"/>
        <v>Version Imprimée</v>
      </c>
      <c r="Y250" s="35" t="str">
        <f t="shared" si="223"/>
        <v>St-Herblain</v>
      </c>
      <c r="Z250" s="35" t="str">
        <f t="shared" si="224"/>
        <v>Editions ENI</v>
      </c>
      <c r="AA250" s="35">
        <f t="shared" si="225"/>
        <v>2008</v>
      </c>
      <c r="AB250" s="35" t="str">
        <f t="shared" si="226"/>
        <v>Bibliothèque Numérique ENI (Service en ligne)</v>
      </c>
      <c r="AC250" s="35" t="str">
        <f t="shared" si="227"/>
        <v>RESSOURCES INFORMATIQUES</v>
      </c>
      <c r="AD250" s="35" t="str">
        <f t="shared" si="228"/>
        <v>texte</v>
      </c>
      <c r="AE250" s="35" t="str">
        <f t="shared" si="229"/>
        <v>txt</v>
      </c>
      <c r="AF250" s="35" t="str">
        <f t="shared" si="230"/>
        <v>rdacontent/fre</v>
      </c>
      <c r="AG250" s="35" t="str">
        <f t="shared" si="231"/>
        <v>informatique</v>
      </c>
      <c r="AH250" s="35" t="str">
        <f t="shared" si="232"/>
        <v>c</v>
      </c>
      <c r="AI250" s="35" t="str">
        <f t="shared" si="233"/>
        <v>rdamedia/fre</v>
      </c>
      <c r="AJ250" s="35" t="str">
        <f t="shared" si="234"/>
        <v>ressource en ligne</v>
      </c>
      <c r="AK250" s="35" t="str">
        <f t="shared" si="235"/>
        <v>cr</v>
      </c>
      <c r="AL250" s="35" t="str">
        <f t="shared" si="236"/>
        <v>rdacarrier/fre</v>
      </c>
      <c r="AM250" s="35" t="str">
        <f t="shared" si="237"/>
        <v>m\\\\\o\\d\\\\\\\\</v>
      </c>
      <c r="AN250" s="35" t="str">
        <f t="shared" si="238"/>
        <v>cr\cn\\\\uuaua</v>
      </c>
      <c r="AO250" s="35" t="str">
        <f t="shared" si="239"/>
        <v>Accès restreint aux membres</v>
      </c>
      <c r="AP250" s="35" t="str">
        <f t="shared" si="240"/>
        <v>Source de la note de description : Version imprimée</v>
      </c>
      <c r="AQ250" s="35" t="str">
        <f t="shared" si="241"/>
        <v/>
      </c>
      <c r="AR250" s="35" t="str">
        <f t="shared" si="242"/>
        <v>%SITE_CLIENT%/?library_guid=EE7C8772-67C7-4C06-B620-62C0EA7C3047</v>
      </c>
      <c r="AS250" s="35" t="str">
        <f t="shared" si="243"/>
        <v>Accès au travers du portail ENI</v>
      </c>
      <c r="AT250" s="35" t="str">
        <f t="shared" si="244"/>
        <v xml:space="preserve"> clonage </v>
      </c>
      <c r="AU250" s="35" t="str">
        <f t="shared" si="245"/>
        <v xml:space="preserve"> console ghost </v>
      </c>
      <c r="AV250" s="35" t="str">
        <f t="shared" si="246"/>
        <v xml:space="preserve"> e</v>
      </c>
      <c r="AW250" s="35" t="str">
        <f t="shared" si="247"/>
        <v xml:space="preserve"> ebook </v>
      </c>
      <c r="AX250" s="35" t="str">
        <f t="shared" si="248"/>
        <v xml:space="preserve"> Ghost corporate </v>
      </c>
      <c r="AY250" s="35" t="str">
        <f t="shared" si="249"/>
        <v xml:space="preserve"> Ghost Solution Suite </v>
      </c>
      <c r="AZ250" s="35" t="str">
        <f t="shared" si="250"/>
        <v xml:space="preserve"> ghostcast </v>
      </c>
      <c r="BA250" s="35" t="str">
        <f t="shared" si="251"/>
        <v xml:space="preserve"> livre électronique </v>
      </c>
      <c r="BB250" s="35" t="str">
        <f t="shared" si="252"/>
        <v xml:space="preserve"> livre numérique </v>
      </c>
      <c r="BC250" s="35" t="str">
        <f t="shared" si="253"/>
        <v xml:space="preserve"> livre symantec </v>
      </c>
      <c r="BD250" s="35" t="str">
        <f t="shared" si="254"/>
        <v xml:space="preserve"> livres électroniques </v>
      </c>
      <c r="BE250" s="35" t="str">
        <f t="shared" si="255"/>
        <v xml:space="preserve"> livres numériques </v>
      </c>
      <c r="BF250" s="35" t="str">
        <f t="shared" si="256"/>
        <v xml:space="preserve"> LNRIGHO</v>
      </c>
      <c r="BG250" s="35" t="str">
        <f t="shared" si="257"/>
        <v xml:space="preserve"> symantec </v>
      </c>
      <c r="BH250" s="35" t="str">
        <f t="shared" si="258"/>
        <v xml:space="preserve">book </v>
      </c>
      <c r="BI250" s="35" t="str">
        <f t="shared" si="259"/>
        <v xml:space="preserve">livre ghost </v>
      </c>
      <c r="BJ250" s="35" t="str">
        <f t="shared" si="260"/>
        <v/>
      </c>
      <c r="BK250" s="35" t="str">
        <f t="shared" si="261"/>
        <v/>
      </c>
      <c r="BL250" s="35" t="str">
        <f t="shared" si="262"/>
        <v/>
      </c>
      <c r="BM250" s="35" t="str">
        <f t="shared" si="263"/>
        <v/>
      </c>
      <c r="BN250" s="35" t="str">
        <f t="shared" si="264"/>
        <v/>
      </c>
      <c r="BO250" s="35" t="str">
        <f t="shared" si="265"/>
        <v/>
      </c>
      <c r="BP250" s="35" t="str">
        <f t="shared" si="266"/>
        <v/>
      </c>
      <c r="BQ250" s="35" t="str">
        <f t="shared" si="267"/>
        <v/>
      </c>
      <c r="BR250" s="35" t="str">
        <f t="shared" si="268"/>
        <v/>
      </c>
      <c r="BS250" s="35" t="str">
        <f t="shared" si="269"/>
        <v/>
      </c>
      <c r="BT250" s="35" t="str">
        <f t="shared" si="270"/>
        <v/>
      </c>
      <c r="BU250" s="40" t="str">
        <f t="shared" si="271"/>
        <v/>
      </c>
    </row>
    <row r="251" spans="1:73" ht="20.100000000000001" customHeight="1" x14ac:dyDescent="0.2">
      <c r="A251" s="52">
        <v>45231</v>
      </c>
      <c r="B251" s="35" t="s">
        <v>14761</v>
      </c>
      <c r="C251" s="35" t="s">
        <v>112</v>
      </c>
      <c r="D251" s="35">
        <v>20240120</v>
      </c>
      <c r="E251" s="35" t="s">
        <v>14762</v>
      </c>
      <c r="F251" s="35" t="str">
        <f t="shared" si="204"/>
        <v>Déployer, administrer et utiliser la plateforme collaborative Google Apps for Business</v>
      </c>
      <c r="G251" s="35" t="str">
        <f t="shared" si="205"/>
        <v>Christian  POMPIER</v>
      </c>
      <c r="H251" s="35" t="str">
        <f t="shared" si="206"/>
        <v/>
      </c>
      <c r="I251" s="35" t="str">
        <f t="shared" si="207"/>
        <v xml:space="preserve">POMPIER, Christian </v>
      </c>
      <c r="J251" s="35" t="str">
        <f t="shared" si="208"/>
        <v/>
      </c>
      <c r="K251" s="35" t="str">
        <f t="shared" si="209"/>
        <v/>
      </c>
      <c r="L251" s="35" t="str">
        <f t="shared" si="210"/>
        <v/>
      </c>
      <c r="M251" s="35" t="str">
        <f t="shared" si="211"/>
        <v/>
      </c>
      <c r="N251" s="5" t="str">
        <f t="shared" si="212"/>
        <v>Edition du 1 November 2011</v>
      </c>
      <c r="O251" s="5" t="str">
        <f t="shared" si="213"/>
        <v>435 pages</v>
      </c>
      <c r="P251" s="35" t="str">
        <f t="shared" si="214"/>
        <v>Editions ENI</v>
      </c>
      <c r="Q251" s="6" t="str">
        <f t="shared" si="215"/>
        <v>fre</v>
      </c>
      <c r="R251" s="35" t="str">
        <f t="shared" si="216"/>
        <v>fre</v>
      </c>
      <c r="S251" s="35" t="str">
        <f t="shared" si="217"/>
        <v>fre</v>
      </c>
      <c r="T251" s="35" t="str">
        <f t="shared" si="218"/>
        <v>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v>
      </c>
      <c r="U251" s="35">
        <f t="shared" si="219"/>
        <v>9782746071247</v>
      </c>
      <c r="V251" s="35" t="str">
        <f t="shared" si="220"/>
        <v>Version Numérique</v>
      </c>
      <c r="W251" s="35">
        <f t="shared" si="221"/>
        <v>9782746070127</v>
      </c>
      <c r="X251" s="35" t="str">
        <f t="shared" si="222"/>
        <v>Version Imprimée</v>
      </c>
      <c r="Y251" s="35" t="str">
        <f t="shared" si="223"/>
        <v>St-Herblain</v>
      </c>
      <c r="Z251" s="35" t="str">
        <f t="shared" si="224"/>
        <v>Editions ENI</v>
      </c>
      <c r="AA251" s="35">
        <f t="shared" si="225"/>
        <v>2011</v>
      </c>
      <c r="AB251" s="35" t="str">
        <f t="shared" si="226"/>
        <v>Bibliothèque Numérique ENI (Service en ligne)</v>
      </c>
      <c r="AC251" s="35" t="str">
        <f t="shared" si="227"/>
        <v>RESSOURCES INFORMATIQUES</v>
      </c>
      <c r="AD251" s="35" t="str">
        <f t="shared" si="228"/>
        <v>texte</v>
      </c>
      <c r="AE251" s="35" t="str">
        <f t="shared" si="229"/>
        <v>txt</v>
      </c>
      <c r="AF251" s="35" t="str">
        <f t="shared" si="230"/>
        <v>rdacontent/fre</v>
      </c>
      <c r="AG251" s="35" t="str">
        <f t="shared" si="231"/>
        <v>informatique</v>
      </c>
      <c r="AH251" s="35" t="str">
        <f t="shared" si="232"/>
        <v>c</v>
      </c>
      <c r="AI251" s="35" t="str">
        <f t="shared" si="233"/>
        <v>rdamedia/fre</v>
      </c>
      <c r="AJ251" s="35" t="str">
        <f t="shared" si="234"/>
        <v>ressource en ligne</v>
      </c>
      <c r="AK251" s="35" t="str">
        <f t="shared" si="235"/>
        <v>cr</v>
      </c>
      <c r="AL251" s="35" t="str">
        <f t="shared" si="236"/>
        <v>rdacarrier/fre</v>
      </c>
      <c r="AM251" s="35" t="str">
        <f t="shared" si="237"/>
        <v>m\\\\\o\\d\\\\\\\\</v>
      </c>
      <c r="AN251" s="35" t="str">
        <f t="shared" si="238"/>
        <v>cr\cn\\\\uuaua</v>
      </c>
      <c r="AO251" s="35" t="str">
        <f t="shared" si="239"/>
        <v>Accès restreint aux membres</v>
      </c>
      <c r="AP251" s="35" t="str">
        <f t="shared" si="240"/>
        <v>Source de la note de description : Version imprimée</v>
      </c>
      <c r="AQ251" s="35" t="str">
        <f t="shared" si="241"/>
        <v/>
      </c>
      <c r="AR251" s="35" t="str">
        <f t="shared" si="242"/>
        <v>%SITE_CLIENT%/?library_guid=76E9E0D5-A7AF-404E-BD2B-F9F6AE691C07</v>
      </c>
      <c r="AS251" s="35" t="str">
        <f t="shared" si="243"/>
        <v>Accès au travers du portail ENI</v>
      </c>
      <c r="AT251" s="35">
        <f t="shared" si="244"/>
        <v>365</v>
      </c>
      <c r="AU251" s="35" t="str">
        <f t="shared" si="245"/>
        <v xml:space="preserve"> cloud computing </v>
      </c>
      <c r="AV251" s="35" t="str">
        <f t="shared" si="246"/>
        <v xml:space="preserve"> LNRIGOO</v>
      </c>
      <c r="AW251" s="35" t="str">
        <f t="shared" si="247"/>
        <v xml:space="preserve"> office 365 </v>
      </c>
      <c r="AX251" s="35" t="str">
        <f t="shared" si="248"/>
        <v xml:space="preserve"> office365 </v>
      </c>
      <c r="AY251" s="35" t="str">
        <f t="shared" si="249"/>
        <v xml:space="preserve"> saas </v>
      </c>
      <c r="AZ251" s="35" t="str">
        <f t="shared" si="250"/>
        <v xml:space="preserve">cloud </v>
      </c>
      <c r="BA251" s="35" t="str">
        <f t="shared" si="251"/>
        <v/>
      </c>
      <c r="BB251" s="35" t="str">
        <f t="shared" si="252"/>
        <v/>
      </c>
      <c r="BC251" s="35" t="str">
        <f t="shared" si="253"/>
        <v/>
      </c>
      <c r="BD251" s="35" t="str">
        <f t="shared" si="254"/>
        <v/>
      </c>
      <c r="BE251" s="35" t="str">
        <f t="shared" si="255"/>
        <v/>
      </c>
      <c r="BF251" s="35" t="str">
        <f t="shared" si="256"/>
        <v/>
      </c>
      <c r="BG251" s="35" t="str">
        <f t="shared" si="257"/>
        <v/>
      </c>
      <c r="BH251" s="35" t="str">
        <f t="shared" si="258"/>
        <v/>
      </c>
      <c r="BI251" s="35" t="str">
        <f t="shared" si="259"/>
        <v/>
      </c>
      <c r="BJ251" s="35" t="str">
        <f t="shared" si="260"/>
        <v/>
      </c>
      <c r="BK251" s="35" t="str">
        <f t="shared" si="261"/>
        <v/>
      </c>
      <c r="BL251" s="35" t="str">
        <f t="shared" si="262"/>
        <v/>
      </c>
      <c r="BM251" s="35" t="str">
        <f t="shared" si="263"/>
        <v/>
      </c>
      <c r="BN251" s="35" t="str">
        <f t="shared" si="264"/>
        <v/>
      </c>
      <c r="BO251" s="35" t="str">
        <f t="shared" si="265"/>
        <v/>
      </c>
      <c r="BP251" s="35" t="str">
        <f t="shared" si="266"/>
        <v/>
      </c>
      <c r="BQ251" s="35" t="str">
        <f t="shared" si="267"/>
        <v/>
      </c>
      <c r="BR251" s="35" t="str">
        <f t="shared" si="268"/>
        <v/>
      </c>
      <c r="BS251" s="35" t="str">
        <f t="shared" si="269"/>
        <v/>
      </c>
      <c r="BT251" s="35" t="str">
        <f t="shared" si="270"/>
        <v/>
      </c>
      <c r="BU251" s="40" t="str">
        <f t="shared" si="271"/>
        <v/>
      </c>
    </row>
    <row r="252" spans="1:73" ht="20.100000000000001" customHeight="1" x14ac:dyDescent="0.2">
      <c r="A252" s="52">
        <v>45231</v>
      </c>
      <c r="B252" s="35" t="s">
        <v>14763</v>
      </c>
      <c r="C252" s="35" t="s">
        <v>112</v>
      </c>
      <c r="D252" s="35">
        <v>20240120</v>
      </c>
      <c r="E252" s="35" t="s">
        <v>14764</v>
      </c>
      <c r="F252" s="35" t="str">
        <f t="shared" si="204"/>
        <v>Des fondamentaux aux concepts avancés (bibliothèques Prototype et Script.aculo.us)</v>
      </c>
      <c r="G252" s="35" t="str">
        <f t="shared" si="205"/>
        <v>Emmanuel Gutierrez</v>
      </c>
      <c r="H252" s="35" t="str">
        <f t="shared" si="206"/>
        <v/>
      </c>
      <c r="I252" s="35" t="str">
        <f t="shared" si="207"/>
        <v>Gutierrez, Emmanuel</v>
      </c>
      <c r="J252" s="35" t="str">
        <f t="shared" si="208"/>
        <v/>
      </c>
      <c r="K252" s="35" t="str">
        <f t="shared" si="209"/>
        <v/>
      </c>
      <c r="L252" s="35" t="str">
        <f t="shared" si="210"/>
        <v/>
      </c>
      <c r="M252" s="35" t="str">
        <f t="shared" si="211"/>
        <v/>
      </c>
      <c r="N252" s="5" t="str">
        <f t="shared" si="212"/>
        <v>Edition du 1 September 2008</v>
      </c>
      <c r="O252" s="5" t="str">
        <f t="shared" si="213"/>
        <v>301 pages</v>
      </c>
      <c r="P252" s="35" t="str">
        <f t="shared" si="214"/>
        <v>Editions ENI</v>
      </c>
      <c r="Q252" s="6" t="str">
        <f t="shared" si="215"/>
        <v>fre</v>
      </c>
      <c r="R252" s="35" t="str">
        <f t="shared" si="216"/>
        <v>fre</v>
      </c>
      <c r="S252" s="35" t="str">
        <f t="shared" si="217"/>
        <v>fre</v>
      </c>
      <c r="T252" s="35" t="str">
        <f t="shared" si="218"/>
        <v>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v>
      </c>
      <c r="U252" s="35">
        <f t="shared" si="219"/>
        <v>9782746046016</v>
      </c>
      <c r="V252" s="35" t="str">
        <f t="shared" si="220"/>
        <v>Version Numérique</v>
      </c>
      <c r="W252" s="35">
        <f t="shared" si="221"/>
        <v>9782746043411</v>
      </c>
      <c r="X252" s="35" t="str">
        <f t="shared" si="222"/>
        <v>Version Imprimée</v>
      </c>
      <c r="Y252" s="35" t="str">
        <f t="shared" si="223"/>
        <v>St-Herblain</v>
      </c>
      <c r="Z252" s="35" t="str">
        <f t="shared" si="224"/>
        <v>Editions ENI</v>
      </c>
      <c r="AA252" s="35">
        <f t="shared" si="225"/>
        <v>2008</v>
      </c>
      <c r="AB252" s="35" t="str">
        <f t="shared" si="226"/>
        <v>Bibliothèque Numérique ENI (Service en ligne)</v>
      </c>
      <c r="AC252" s="35" t="str">
        <f t="shared" si="227"/>
        <v>RESSOURCES INFORMATIQUES</v>
      </c>
      <c r="AD252" s="35" t="str">
        <f t="shared" si="228"/>
        <v>texte</v>
      </c>
      <c r="AE252" s="35" t="str">
        <f t="shared" si="229"/>
        <v>txt</v>
      </c>
      <c r="AF252" s="35" t="str">
        <f t="shared" si="230"/>
        <v>rdacontent/fre</v>
      </c>
      <c r="AG252" s="35" t="str">
        <f t="shared" si="231"/>
        <v>informatique</v>
      </c>
      <c r="AH252" s="35" t="str">
        <f t="shared" si="232"/>
        <v>c</v>
      </c>
      <c r="AI252" s="35" t="str">
        <f t="shared" si="233"/>
        <v>rdamedia/fre</v>
      </c>
      <c r="AJ252" s="35" t="str">
        <f t="shared" si="234"/>
        <v>ressource en ligne</v>
      </c>
      <c r="AK252" s="35" t="str">
        <f t="shared" si="235"/>
        <v>cr</v>
      </c>
      <c r="AL252" s="35" t="str">
        <f t="shared" si="236"/>
        <v>rdacarrier/fre</v>
      </c>
      <c r="AM252" s="35" t="str">
        <f t="shared" si="237"/>
        <v>m\\\\\o\\d\\\\\\\\</v>
      </c>
      <c r="AN252" s="35" t="str">
        <f t="shared" si="238"/>
        <v>cr\cn\\\\uuaua</v>
      </c>
      <c r="AO252" s="35" t="str">
        <f t="shared" si="239"/>
        <v>Accès restreint aux membres</v>
      </c>
      <c r="AP252" s="35" t="str">
        <f t="shared" si="240"/>
        <v>Source de la note de description : Version imprimée</v>
      </c>
      <c r="AQ252" s="35" t="str">
        <f t="shared" si="241"/>
        <v/>
      </c>
      <c r="AR252" s="35" t="str">
        <f t="shared" si="242"/>
        <v>%SITE_CLIENT%/?library_guid=86627982-1F90-4B01-9BAF-CA3A172342C3</v>
      </c>
      <c r="AS252" s="35" t="str">
        <f t="shared" si="243"/>
        <v>Accès au travers du portail ENI</v>
      </c>
      <c r="AT252" s="35" t="str">
        <f t="shared" si="244"/>
        <v xml:space="preserve"> AJAX </v>
      </c>
      <c r="AU252" s="35" t="str">
        <f t="shared" si="245"/>
        <v xml:space="preserve"> CSS </v>
      </c>
      <c r="AV252" s="35" t="str">
        <f t="shared" si="246"/>
        <v xml:space="preserve"> DHTML </v>
      </c>
      <c r="AW252" s="35" t="str">
        <f t="shared" si="247"/>
        <v xml:space="preserve"> LNRIJAV</v>
      </c>
      <c r="AX252" s="35" t="str">
        <f t="shared" si="248"/>
        <v xml:space="preserve"> web 2.0 </v>
      </c>
      <c r="AY252" s="35" t="str">
        <f t="shared" si="249"/>
        <v xml:space="preserve">web 2 </v>
      </c>
      <c r="AZ252" s="35" t="str">
        <f t="shared" si="250"/>
        <v/>
      </c>
      <c r="BA252" s="35" t="str">
        <f t="shared" si="251"/>
        <v/>
      </c>
      <c r="BB252" s="35" t="str">
        <f t="shared" si="252"/>
        <v/>
      </c>
      <c r="BC252" s="35" t="str">
        <f t="shared" si="253"/>
        <v/>
      </c>
      <c r="BD252" s="35" t="str">
        <f t="shared" si="254"/>
        <v/>
      </c>
      <c r="BE252" s="35" t="str">
        <f t="shared" si="255"/>
        <v/>
      </c>
      <c r="BF252" s="35" t="str">
        <f t="shared" si="256"/>
        <v/>
      </c>
      <c r="BG252" s="35" t="str">
        <f t="shared" si="257"/>
        <v/>
      </c>
      <c r="BH252" s="35" t="str">
        <f t="shared" si="258"/>
        <v/>
      </c>
      <c r="BI252" s="35" t="str">
        <f t="shared" si="259"/>
        <v/>
      </c>
      <c r="BJ252" s="35" t="str">
        <f t="shared" si="260"/>
        <v/>
      </c>
      <c r="BK252" s="35" t="str">
        <f t="shared" si="261"/>
        <v/>
      </c>
      <c r="BL252" s="35" t="str">
        <f t="shared" si="262"/>
        <v/>
      </c>
      <c r="BM252" s="35" t="str">
        <f t="shared" si="263"/>
        <v/>
      </c>
      <c r="BN252" s="35" t="str">
        <f t="shared" si="264"/>
        <v/>
      </c>
      <c r="BO252" s="35" t="str">
        <f t="shared" si="265"/>
        <v/>
      </c>
      <c r="BP252" s="35" t="str">
        <f t="shared" si="266"/>
        <v/>
      </c>
      <c r="BQ252" s="35" t="str">
        <f t="shared" si="267"/>
        <v/>
      </c>
      <c r="BR252" s="35" t="str">
        <f t="shared" si="268"/>
        <v/>
      </c>
      <c r="BS252" s="35" t="str">
        <f t="shared" si="269"/>
        <v/>
      </c>
      <c r="BT252" s="35" t="str">
        <f t="shared" si="270"/>
        <v/>
      </c>
      <c r="BU252" s="40" t="str">
        <f t="shared" si="271"/>
        <v/>
      </c>
    </row>
    <row r="253" spans="1:73" ht="20.100000000000001" customHeight="1" x14ac:dyDescent="0.2">
      <c r="A253" s="52">
        <v>45231</v>
      </c>
      <c r="B253" s="35" t="s">
        <v>14765</v>
      </c>
      <c r="C253" s="35" t="s">
        <v>112</v>
      </c>
      <c r="D253" s="35">
        <v>20240120</v>
      </c>
      <c r="E253" s="35" t="s">
        <v>14766</v>
      </c>
      <c r="F253" s="35" t="str">
        <f t="shared" si="204"/>
        <v>Maîtrise du protocole - Exploitation d'un service d'annuaire (OpenLDAP, Active Directory)</v>
      </c>
      <c r="G253" s="35" t="str">
        <f t="shared" si="205"/>
        <v xml:space="preserve">Dominique COLOMBANI </v>
      </c>
      <c r="H253" s="35" t="str">
        <f t="shared" si="206"/>
        <v/>
      </c>
      <c r="I253" s="35" t="str">
        <f t="shared" si="207"/>
        <v>COLOMBANI , Dominique</v>
      </c>
      <c r="J253" s="35" t="str">
        <f t="shared" si="208"/>
        <v/>
      </c>
      <c r="K253" s="35" t="str">
        <f t="shared" si="209"/>
        <v/>
      </c>
      <c r="L253" s="35" t="str">
        <f t="shared" si="210"/>
        <v/>
      </c>
      <c r="M253" s="35" t="str">
        <f t="shared" si="211"/>
        <v/>
      </c>
      <c r="N253" s="5" t="str">
        <f t="shared" si="212"/>
        <v>Edition du 1 December 2006</v>
      </c>
      <c r="O253" s="5" t="str">
        <f t="shared" si="213"/>
        <v>396 pages</v>
      </c>
      <c r="P253" s="35" t="str">
        <f t="shared" si="214"/>
        <v>Editions ENI</v>
      </c>
      <c r="Q253" s="6" t="str">
        <f t="shared" si="215"/>
        <v>fre</v>
      </c>
      <c r="R253" s="35" t="str">
        <f t="shared" si="216"/>
        <v>fre</v>
      </c>
      <c r="S253" s="35" t="str">
        <f t="shared" si="217"/>
        <v>fre</v>
      </c>
      <c r="T253" s="35" t="str">
        <f t="shared" si="218"/>
        <v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v>
      </c>
      <c r="U253" s="35">
        <f t="shared" si="219"/>
        <v>9782746044135</v>
      </c>
      <c r="V253" s="35" t="str">
        <f t="shared" si="220"/>
        <v>Version Numérique</v>
      </c>
      <c r="W253" s="35">
        <f t="shared" si="221"/>
        <v>9782746034235</v>
      </c>
      <c r="X253" s="35" t="str">
        <f t="shared" si="222"/>
        <v>Version Imprimée</v>
      </c>
      <c r="Y253" s="35" t="str">
        <f t="shared" si="223"/>
        <v>St-Herblain</v>
      </c>
      <c r="Z253" s="35" t="str">
        <f t="shared" si="224"/>
        <v>Editions ENI</v>
      </c>
      <c r="AA253" s="35">
        <f t="shared" si="225"/>
        <v>2006</v>
      </c>
      <c r="AB253" s="35" t="str">
        <f t="shared" si="226"/>
        <v>Bibliothèque Numérique ENI (Service en ligne)</v>
      </c>
      <c r="AC253" s="35" t="str">
        <f t="shared" si="227"/>
        <v>RESSOURCES INFORMATIQUES</v>
      </c>
      <c r="AD253" s="35" t="str">
        <f t="shared" si="228"/>
        <v>texte</v>
      </c>
      <c r="AE253" s="35" t="str">
        <f t="shared" si="229"/>
        <v>txt</v>
      </c>
      <c r="AF253" s="35" t="str">
        <f t="shared" si="230"/>
        <v>rdacontent/fre</v>
      </c>
      <c r="AG253" s="35" t="str">
        <f t="shared" si="231"/>
        <v>informatique</v>
      </c>
      <c r="AH253" s="35" t="str">
        <f t="shared" si="232"/>
        <v>c</v>
      </c>
      <c r="AI253" s="35" t="str">
        <f t="shared" si="233"/>
        <v>rdamedia/fre</v>
      </c>
      <c r="AJ253" s="35" t="str">
        <f t="shared" si="234"/>
        <v>ressource en ligne</v>
      </c>
      <c r="AK253" s="35" t="str">
        <f t="shared" si="235"/>
        <v>cr</v>
      </c>
      <c r="AL253" s="35" t="str">
        <f t="shared" si="236"/>
        <v>rdacarrier/fre</v>
      </c>
      <c r="AM253" s="35" t="str">
        <f t="shared" si="237"/>
        <v>m\\\\\o\\d\\\\\\\\</v>
      </c>
      <c r="AN253" s="35" t="str">
        <f t="shared" si="238"/>
        <v>cr\cn\\\\uuaua</v>
      </c>
      <c r="AO253" s="35" t="str">
        <f t="shared" si="239"/>
        <v>Accès restreint aux membres</v>
      </c>
      <c r="AP253" s="35" t="str">
        <f t="shared" si="240"/>
        <v>Source de la note de description : Version imprimée</v>
      </c>
      <c r="AQ253" s="35" t="str">
        <f t="shared" si="241"/>
        <v/>
      </c>
      <c r="AR253" s="35" t="str">
        <f t="shared" si="242"/>
        <v>%SITE_CLIENT%/?library_guid=0B4E1737-D7F6-46F5-9332-81CA26FDE915</v>
      </c>
      <c r="AS253" s="35" t="str">
        <f t="shared" si="243"/>
        <v>Accès au travers du portail ENI</v>
      </c>
      <c r="AT253" s="35">
        <f t="shared" si="244"/>
        <v>2746034239</v>
      </c>
      <c r="AU253" s="35" t="str">
        <f t="shared" si="245"/>
        <v xml:space="preserve"> active directory </v>
      </c>
      <c r="AV253" s="35" t="str">
        <f t="shared" si="246"/>
        <v xml:space="preserve"> annuaire </v>
      </c>
      <c r="AW253" s="35" t="str">
        <f t="shared" si="247"/>
        <v xml:space="preserve"> e</v>
      </c>
      <c r="AX253" s="35" t="str">
        <f t="shared" si="248"/>
        <v xml:space="preserve"> ebook </v>
      </c>
      <c r="AY253" s="35" t="str">
        <f t="shared" si="249"/>
        <v xml:space="preserve"> livre électronique </v>
      </c>
      <c r="AZ253" s="35" t="str">
        <f t="shared" si="250"/>
        <v xml:space="preserve"> livre numérique </v>
      </c>
      <c r="BA253" s="35" t="str">
        <f t="shared" si="251"/>
        <v xml:space="preserve"> livres électroniques </v>
      </c>
      <c r="BB253" s="35" t="str">
        <f t="shared" si="252"/>
        <v xml:space="preserve"> livres numériques </v>
      </c>
      <c r="BC253" s="35" t="str">
        <f t="shared" si="253"/>
        <v xml:space="preserve"> LNRILDAP</v>
      </c>
      <c r="BD253" s="35" t="str">
        <f t="shared" si="254"/>
        <v xml:space="preserve"> OpenLDAP </v>
      </c>
      <c r="BE253" s="35" t="str">
        <f t="shared" si="255"/>
        <v xml:space="preserve"> service d'annuaire </v>
      </c>
      <c r="BF253" s="35" t="str">
        <f t="shared" si="256"/>
        <v xml:space="preserve">book </v>
      </c>
      <c r="BG253" s="35" t="str">
        <f t="shared" si="257"/>
        <v xml:space="preserve">LDAP </v>
      </c>
      <c r="BH253" s="35" t="str">
        <f t="shared" si="258"/>
        <v/>
      </c>
      <c r="BI253" s="35" t="str">
        <f t="shared" si="259"/>
        <v/>
      </c>
      <c r="BJ253" s="35" t="str">
        <f t="shared" si="260"/>
        <v/>
      </c>
      <c r="BK253" s="35" t="str">
        <f t="shared" si="261"/>
        <v/>
      </c>
      <c r="BL253" s="35" t="str">
        <f t="shared" si="262"/>
        <v/>
      </c>
      <c r="BM253" s="35" t="str">
        <f t="shared" si="263"/>
        <v/>
      </c>
      <c r="BN253" s="35" t="str">
        <f t="shared" si="264"/>
        <v/>
      </c>
      <c r="BO253" s="35" t="str">
        <f t="shared" si="265"/>
        <v/>
      </c>
      <c r="BP253" s="35" t="str">
        <f t="shared" si="266"/>
        <v/>
      </c>
      <c r="BQ253" s="35" t="str">
        <f t="shared" si="267"/>
        <v/>
      </c>
      <c r="BR253" s="35" t="str">
        <f t="shared" si="268"/>
        <v/>
      </c>
      <c r="BS253" s="35" t="str">
        <f t="shared" si="269"/>
        <v/>
      </c>
      <c r="BT253" s="35" t="str">
        <f t="shared" si="270"/>
        <v/>
      </c>
      <c r="BU253" s="40" t="str">
        <f t="shared" si="271"/>
        <v/>
      </c>
    </row>
    <row r="254" spans="1:73" ht="20.100000000000001" customHeight="1" x14ac:dyDescent="0.2">
      <c r="A254" s="52">
        <v>45231</v>
      </c>
      <c r="B254" s="35" t="s">
        <v>14767</v>
      </c>
      <c r="C254" s="35" t="s">
        <v>112</v>
      </c>
      <c r="D254" s="35">
        <v>20240120</v>
      </c>
      <c r="E254" s="35" t="s">
        <v>14768</v>
      </c>
      <c r="F254" s="35" t="str">
        <f t="shared" si="204"/>
        <v>Aspects techniques et approches métier</v>
      </c>
      <c r="G254" s="35" t="str">
        <f t="shared" si="205"/>
        <v>Olivier GULTZGOFF,Joëlle VITTONE</v>
      </c>
      <c r="H254" s="35" t="str">
        <f t="shared" si="206"/>
        <v/>
      </c>
      <c r="I254" s="35" t="str">
        <f t="shared" si="207"/>
        <v>GULTZGOFF, Olivier</v>
      </c>
      <c r="J254" s="35" t="str">
        <f t="shared" si="208"/>
        <v>VITTONE, Joëlle</v>
      </c>
      <c r="K254" s="35" t="str">
        <f t="shared" si="209"/>
        <v/>
      </c>
      <c r="L254" s="35" t="str">
        <f t="shared" si="210"/>
        <v/>
      </c>
      <c r="M254" s="35" t="str">
        <f t="shared" si="211"/>
        <v/>
      </c>
      <c r="N254" s="5" t="str">
        <f t="shared" si="212"/>
        <v>Edition du 1 June 2010</v>
      </c>
      <c r="O254" s="5" t="str">
        <f t="shared" si="213"/>
        <v>308 pages</v>
      </c>
      <c r="P254" s="35" t="str">
        <f t="shared" si="214"/>
        <v>Editions ENI</v>
      </c>
      <c r="Q254" s="6" t="str">
        <f t="shared" si="215"/>
        <v>fre</v>
      </c>
      <c r="R254" s="35" t="str">
        <f t="shared" si="216"/>
        <v>fre</v>
      </c>
      <c r="S254" s="35" t="str">
        <f t="shared" si="217"/>
        <v>fre</v>
      </c>
      <c r="T254" s="35" t="str">
        <f t="shared" si="218"/>
        <v>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v>
      </c>
      <c r="U254" s="35">
        <f t="shared" si="219"/>
        <v>9782746056084</v>
      </c>
      <c r="V254" s="35" t="str">
        <f t="shared" si="220"/>
        <v>Version Numérique</v>
      </c>
      <c r="W254" s="35">
        <f t="shared" si="221"/>
        <v>9782746055155</v>
      </c>
      <c r="X254" s="35" t="str">
        <f t="shared" si="222"/>
        <v>Version Imprimée</v>
      </c>
      <c r="Y254" s="35" t="str">
        <f t="shared" si="223"/>
        <v>St-Herblain</v>
      </c>
      <c r="Z254" s="35" t="str">
        <f t="shared" si="224"/>
        <v>Editions ENI</v>
      </c>
      <c r="AA254" s="35">
        <f t="shared" si="225"/>
        <v>2010</v>
      </c>
      <c r="AB254" s="35" t="str">
        <f t="shared" si="226"/>
        <v>Bibliothèque Numérique ENI (Service en ligne)</v>
      </c>
      <c r="AC254" s="35" t="str">
        <f t="shared" si="227"/>
        <v>RESSOURCES INFORMATIQUES</v>
      </c>
      <c r="AD254" s="35" t="str">
        <f t="shared" si="228"/>
        <v>texte</v>
      </c>
      <c r="AE254" s="35" t="str">
        <f t="shared" si="229"/>
        <v>txt</v>
      </c>
      <c r="AF254" s="35" t="str">
        <f t="shared" si="230"/>
        <v>rdacontent/fre</v>
      </c>
      <c r="AG254" s="35" t="str">
        <f t="shared" si="231"/>
        <v>informatique</v>
      </c>
      <c r="AH254" s="35" t="str">
        <f t="shared" si="232"/>
        <v>c</v>
      </c>
      <c r="AI254" s="35" t="str">
        <f t="shared" si="233"/>
        <v>rdamedia/fre</v>
      </c>
      <c r="AJ254" s="35" t="str">
        <f t="shared" si="234"/>
        <v>ressource en ligne</v>
      </c>
      <c r="AK254" s="35" t="str">
        <f t="shared" si="235"/>
        <v>cr</v>
      </c>
      <c r="AL254" s="35" t="str">
        <f t="shared" si="236"/>
        <v>rdacarrier/fre</v>
      </c>
      <c r="AM254" s="35" t="str">
        <f t="shared" si="237"/>
        <v>m\\\\\o\\d\\\\\\\\</v>
      </c>
      <c r="AN254" s="35" t="str">
        <f t="shared" si="238"/>
        <v>cr\cn\\\\uuaua</v>
      </c>
      <c r="AO254" s="35" t="str">
        <f t="shared" si="239"/>
        <v>Accès restreint aux membres</v>
      </c>
      <c r="AP254" s="35" t="str">
        <f t="shared" si="240"/>
        <v>Source de la note de description : Version imprimée</v>
      </c>
      <c r="AQ254" s="35" t="str">
        <f t="shared" si="241"/>
        <v/>
      </c>
      <c r="AR254" s="35" t="str">
        <f t="shared" si="242"/>
        <v>%SITE_CLIENT%/?library_guid=845879E1-0E2F-4889-9648-DF061D01A96F</v>
      </c>
      <c r="AS254" s="35" t="str">
        <f t="shared" si="243"/>
        <v>Accès au travers du portail ENI</v>
      </c>
      <c r="AT254" s="35" t="str">
        <f t="shared" si="244"/>
        <v xml:space="preserve"> CSS </v>
      </c>
      <c r="AU254" s="35" t="str">
        <f t="shared" si="245"/>
        <v xml:space="preserve"> LNRILTXML</v>
      </c>
      <c r="AV254" s="35" t="str">
        <f t="shared" si="246"/>
        <v xml:space="preserve"> Xpath </v>
      </c>
      <c r="AW254" s="35" t="str">
        <f t="shared" si="247"/>
        <v xml:space="preserve"> XQuery </v>
      </c>
      <c r="AX254" s="35" t="str">
        <f t="shared" si="248"/>
        <v xml:space="preserve"> XSL</v>
      </c>
      <c r="AY254" s="35" t="str">
        <f t="shared" si="249"/>
        <v xml:space="preserve"> XSLT </v>
      </c>
      <c r="AZ254" s="35" t="str">
        <f t="shared" si="250"/>
        <v xml:space="preserve">FO </v>
      </c>
      <c r="BA254" s="35" t="str">
        <f t="shared" si="251"/>
        <v xml:space="preserve">livre XML </v>
      </c>
      <c r="BB254" s="35" t="str">
        <f t="shared" si="252"/>
        <v/>
      </c>
      <c r="BC254" s="35" t="str">
        <f t="shared" si="253"/>
        <v/>
      </c>
      <c r="BD254" s="35" t="str">
        <f t="shared" si="254"/>
        <v/>
      </c>
      <c r="BE254" s="35" t="str">
        <f t="shared" si="255"/>
        <v/>
      </c>
      <c r="BF254" s="35" t="str">
        <f t="shared" si="256"/>
        <v/>
      </c>
      <c r="BG254" s="35" t="str">
        <f t="shared" si="257"/>
        <v/>
      </c>
      <c r="BH254" s="35" t="str">
        <f t="shared" si="258"/>
        <v/>
      </c>
      <c r="BI254" s="35" t="str">
        <f t="shared" si="259"/>
        <v/>
      </c>
      <c r="BJ254" s="35" t="str">
        <f t="shared" si="260"/>
        <v/>
      </c>
      <c r="BK254" s="35" t="str">
        <f t="shared" si="261"/>
        <v/>
      </c>
      <c r="BL254" s="35" t="str">
        <f t="shared" si="262"/>
        <v/>
      </c>
      <c r="BM254" s="35" t="str">
        <f t="shared" si="263"/>
        <v/>
      </c>
      <c r="BN254" s="35" t="str">
        <f t="shared" si="264"/>
        <v/>
      </c>
      <c r="BO254" s="35" t="str">
        <f t="shared" si="265"/>
        <v/>
      </c>
      <c r="BP254" s="35" t="str">
        <f t="shared" si="266"/>
        <v/>
      </c>
      <c r="BQ254" s="35" t="str">
        <f t="shared" si="267"/>
        <v/>
      </c>
      <c r="BR254" s="35" t="str">
        <f t="shared" si="268"/>
        <v/>
      </c>
      <c r="BS254" s="35" t="str">
        <f t="shared" si="269"/>
        <v/>
      </c>
      <c r="BT254" s="35" t="str">
        <f t="shared" si="270"/>
        <v/>
      </c>
      <c r="BU254" s="40" t="str">
        <f t="shared" si="271"/>
        <v/>
      </c>
    </row>
    <row r="255" spans="1:73" ht="20.100000000000001" customHeight="1" x14ac:dyDescent="0.2">
      <c r="A255" s="52">
        <v>45231</v>
      </c>
      <c r="B255" s="35" t="s">
        <v>14769</v>
      </c>
      <c r="C255" s="35" t="s">
        <v>112</v>
      </c>
      <c r="D255" s="35">
        <v>20240120</v>
      </c>
      <c r="E255" s="35" t="s">
        <v>14770</v>
      </c>
      <c r="F255" s="35" t="str">
        <f t="shared" si="204"/>
        <v>Guide pratique de conception d&amp;rsquo;une base de données relationnelle normalisée</v>
      </c>
      <c r="G255" s="35" t="str">
        <f t="shared" si="205"/>
        <v>Michelle CLOUSE</v>
      </c>
      <c r="H255" s="35" t="str">
        <f t="shared" si="206"/>
        <v/>
      </c>
      <c r="I255" s="35" t="str">
        <f t="shared" si="207"/>
        <v>CLOUSE, Michelle</v>
      </c>
      <c r="J255" s="35" t="str">
        <f t="shared" si="208"/>
        <v/>
      </c>
      <c r="K255" s="35" t="str">
        <f t="shared" si="209"/>
        <v/>
      </c>
      <c r="L255" s="35" t="str">
        <f t="shared" si="210"/>
        <v/>
      </c>
      <c r="M255" s="35" t="str">
        <f t="shared" si="211"/>
        <v/>
      </c>
      <c r="N255" s="5" t="str">
        <f t="shared" si="212"/>
        <v>Edition du 1 March 2008</v>
      </c>
      <c r="O255" s="5" t="str">
        <f t="shared" si="213"/>
        <v>377 pages</v>
      </c>
      <c r="P255" s="35" t="str">
        <f t="shared" si="214"/>
        <v>Editions ENI</v>
      </c>
      <c r="Q255" s="6" t="str">
        <f t="shared" si="215"/>
        <v>fre</v>
      </c>
      <c r="R255" s="35" t="str">
        <f t="shared" si="216"/>
        <v>fre</v>
      </c>
      <c r="S255" s="35" t="str">
        <f t="shared" si="217"/>
        <v>fre</v>
      </c>
      <c r="T255" s="35" t="str">
        <f t="shared" si="218"/>
        <v>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v>
      </c>
      <c r="U255" s="35">
        <f t="shared" si="219"/>
        <v>9782746043763</v>
      </c>
      <c r="V255" s="35" t="str">
        <f t="shared" si="220"/>
        <v>Version Numérique</v>
      </c>
      <c r="W255" s="35">
        <f t="shared" si="221"/>
        <v>9782746041547</v>
      </c>
      <c r="X255" s="35" t="str">
        <f t="shared" si="222"/>
        <v>Version Imprimée</v>
      </c>
      <c r="Y255" s="35" t="str">
        <f t="shared" si="223"/>
        <v>St-Herblain</v>
      </c>
      <c r="Z255" s="35" t="str">
        <f t="shared" si="224"/>
        <v>Editions ENI</v>
      </c>
      <c r="AA255" s="35">
        <f t="shared" si="225"/>
        <v>2008</v>
      </c>
      <c r="AB255" s="35" t="str">
        <f t="shared" si="226"/>
        <v>Bibliothèque Numérique ENI (Service en ligne)</v>
      </c>
      <c r="AC255" s="35" t="str">
        <f t="shared" si="227"/>
        <v>RESSOURCES INFORMATIQUES</v>
      </c>
      <c r="AD255" s="35" t="str">
        <f t="shared" si="228"/>
        <v>texte</v>
      </c>
      <c r="AE255" s="35" t="str">
        <f t="shared" si="229"/>
        <v>txt</v>
      </c>
      <c r="AF255" s="35" t="str">
        <f t="shared" si="230"/>
        <v>rdacontent/fre</v>
      </c>
      <c r="AG255" s="35" t="str">
        <f t="shared" si="231"/>
        <v>informatique</v>
      </c>
      <c r="AH255" s="35" t="str">
        <f t="shared" si="232"/>
        <v>c</v>
      </c>
      <c r="AI255" s="35" t="str">
        <f t="shared" si="233"/>
        <v>rdamedia/fre</v>
      </c>
      <c r="AJ255" s="35" t="str">
        <f t="shared" si="234"/>
        <v>ressource en ligne</v>
      </c>
      <c r="AK255" s="35" t="str">
        <f t="shared" si="235"/>
        <v>cr</v>
      </c>
      <c r="AL255" s="35" t="str">
        <f t="shared" si="236"/>
        <v>rdacarrier/fre</v>
      </c>
      <c r="AM255" s="35" t="str">
        <f t="shared" si="237"/>
        <v>m\\\\\o\\d\\\\\\\\</v>
      </c>
      <c r="AN255" s="35" t="str">
        <f t="shared" si="238"/>
        <v>cr\cn\\\\uuaua</v>
      </c>
      <c r="AO255" s="35" t="str">
        <f t="shared" si="239"/>
        <v>Accès restreint aux membres</v>
      </c>
      <c r="AP255" s="35" t="str">
        <f t="shared" si="240"/>
        <v>Source de la note de description : Version imprimée</v>
      </c>
      <c r="AQ255" s="35" t="str">
        <f t="shared" si="241"/>
        <v/>
      </c>
      <c r="AR255" s="35" t="str">
        <f t="shared" si="242"/>
        <v>%SITE_CLIENT%/?library_guid=518F33A9-4AD9-4509-9411-2B08117BDDD5</v>
      </c>
      <c r="AS255" s="35" t="str">
        <f t="shared" si="243"/>
        <v>Accès au travers du portail ENI</v>
      </c>
      <c r="AT255" s="35" t="str">
        <f t="shared" si="244"/>
        <v xml:space="preserve"> algebre </v>
      </c>
      <c r="AU255" s="35" t="str">
        <f t="shared" si="245"/>
        <v xml:space="preserve"> e</v>
      </c>
      <c r="AV255" s="35" t="str">
        <f t="shared" si="246"/>
        <v xml:space="preserve"> ebook </v>
      </c>
      <c r="AW255" s="35" t="str">
        <f t="shared" si="247"/>
        <v xml:space="preserve"> livre algèbre relationnelle </v>
      </c>
      <c r="AX255" s="35" t="str">
        <f t="shared" si="248"/>
        <v xml:space="preserve"> livre électronique </v>
      </c>
      <c r="AY255" s="35" t="str">
        <f t="shared" si="249"/>
        <v xml:space="preserve"> livre numerique </v>
      </c>
      <c r="AZ255" s="35" t="str">
        <f t="shared" si="250"/>
        <v xml:space="preserve"> livre numérique </v>
      </c>
      <c r="BA255" s="35" t="str">
        <f t="shared" si="251"/>
        <v xml:space="preserve"> livre SQL </v>
      </c>
      <c r="BB255" s="35" t="str">
        <f t="shared" si="252"/>
        <v xml:space="preserve"> livres électroniques </v>
      </c>
      <c r="BC255" s="35" t="str">
        <f t="shared" si="253"/>
        <v xml:space="preserve"> livres numeriques </v>
      </c>
      <c r="BD255" s="35" t="str">
        <f t="shared" si="254"/>
        <v xml:space="preserve"> livres numériques </v>
      </c>
      <c r="BE255" s="35" t="str">
        <f t="shared" si="255"/>
        <v xml:space="preserve"> LNRIRALG </v>
      </c>
      <c r="BF255" s="35" t="str">
        <f t="shared" si="256"/>
        <v xml:space="preserve"> LNRIRALG</v>
      </c>
      <c r="BG255" s="35" t="str">
        <f t="shared" si="257"/>
        <v xml:space="preserve"> merise </v>
      </c>
      <c r="BH255" s="35" t="str">
        <f t="shared" si="258"/>
        <v xml:space="preserve"> SGBD </v>
      </c>
      <c r="BI255" s="35" t="str">
        <f t="shared" si="259"/>
        <v xml:space="preserve"> SGBDR </v>
      </c>
      <c r="BJ255" s="35" t="str">
        <f t="shared" si="260"/>
        <v xml:space="preserve">book </v>
      </c>
      <c r="BK255" s="35" t="str">
        <f t="shared" si="261"/>
        <v xml:space="preserve">livre algèbre </v>
      </c>
      <c r="BL255" s="35" t="str">
        <f t="shared" si="262"/>
        <v/>
      </c>
      <c r="BM255" s="35" t="str">
        <f t="shared" si="263"/>
        <v/>
      </c>
      <c r="BN255" s="35" t="str">
        <f t="shared" si="264"/>
        <v/>
      </c>
      <c r="BO255" s="35" t="str">
        <f t="shared" si="265"/>
        <v/>
      </c>
      <c r="BP255" s="35" t="str">
        <f t="shared" si="266"/>
        <v/>
      </c>
      <c r="BQ255" s="35" t="str">
        <f t="shared" si="267"/>
        <v/>
      </c>
      <c r="BR255" s="35" t="str">
        <f t="shared" si="268"/>
        <v/>
      </c>
      <c r="BS255" s="35" t="str">
        <f t="shared" si="269"/>
        <v/>
      </c>
      <c r="BT255" s="35" t="str">
        <f t="shared" si="270"/>
        <v/>
      </c>
      <c r="BU255" s="40" t="str">
        <f t="shared" si="271"/>
        <v/>
      </c>
    </row>
    <row r="256" spans="1:73" ht="20.100000000000001" customHeight="1" x14ac:dyDescent="0.2">
      <c r="A256" s="52">
        <v>45231</v>
      </c>
      <c r="B256" s="35" t="s">
        <v>14771</v>
      </c>
      <c r="C256" s="35" t="s">
        <v>112</v>
      </c>
      <c r="D256" s="35">
        <v>20240120</v>
      </c>
      <c r="E256" s="35" t="s">
        <v>14772</v>
      </c>
      <c r="F256" s="35" t="str">
        <f t="shared" si="204"/>
        <v>Mise en oeuvre avec Ruby on Rails</v>
      </c>
      <c r="G256" s="35" t="str">
        <f t="shared" si="205"/>
        <v>Alexandre BRILLANT</v>
      </c>
      <c r="H256" s="35" t="str">
        <f t="shared" si="206"/>
        <v/>
      </c>
      <c r="I256" s="35" t="str">
        <f t="shared" si="207"/>
        <v>BRILLANT, Alexandre</v>
      </c>
      <c r="J256" s="35" t="str">
        <f t="shared" si="208"/>
        <v/>
      </c>
      <c r="K256" s="35" t="str">
        <f t="shared" si="209"/>
        <v/>
      </c>
      <c r="L256" s="35" t="str">
        <f t="shared" si="210"/>
        <v/>
      </c>
      <c r="M256" s="35" t="str">
        <f t="shared" si="211"/>
        <v/>
      </c>
      <c r="N256" s="5" t="str">
        <f t="shared" si="212"/>
        <v>Edition du 1 December 2008</v>
      </c>
      <c r="O256" s="5" t="str">
        <f t="shared" si="213"/>
        <v>404 pages</v>
      </c>
      <c r="P256" s="35" t="str">
        <f t="shared" si="214"/>
        <v>Editions ENI</v>
      </c>
      <c r="Q256" s="6" t="str">
        <f t="shared" si="215"/>
        <v>fre</v>
      </c>
      <c r="R256" s="35" t="str">
        <f t="shared" si="216"/>
        <v>fre</v>
      </c>
      <c r="S256" s="35" t="str">
        <f t="shared" si="217"/>
        <v>fre</v>
      </c>
      <c r="T256" s="35" t="str">
        <f t="shared" si="218"/>
        <v>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v>
      </c>
      <c r="U256" s="35">
        <f t="shared" si="219"/>
        <v>9782746047280</v>
      </c>
      <c r="V256" s="35" t="str">
        <f t="shared" si="220"/>
        <v>Version Numérique</v>
      </c>
      <c r="W256" s="35">
        <f t="shared" si="221"/>
        <v>9782746046603</v>
      </c>
      <c r="X256" s="35" t="str">
        <f t="shared" si="222"/>
        <v>Version Imprimée</v>
      </c>
      <c r="Y256" s="35" t="str">
        <f t="shared" si="223"/>
        <v>St-Herblain</v>
      </c>
      <c r="Z256" s="35" t="str">
        <f t="shared" si="224"/>
        <v>Editions ENI</v>
      </c>
      <c r="AA256" s="35">
        <f t="shared" si="225"/>
        <v>2008</v>
      </c>
      <c r="AB256" s="35" t="str">
        <f t="shared" si="226"/>
        <v>Bibliothèque Numérique ENI (Service en ligne)</v>
      </c>
      <c r="AC256" s="35" t="str">
        <f t="shared" si="227"/>
        <v>RESSOURCES INFORMATIQUES</v>
      </c>
      <c r="AD256" s="35" t="str">
        <f t="shared" si="228"/>
        <v>texte</v>
      </c>
      <c r="AE256" s="35" t="str">
        <f t="shared" si="229"/>
        <v>txt</v>
      </c>
      <c r="AF256" s="35" t="str">
        <f t="shared" si="230"/>
        <v>rdacontent/fre</v>
      </c>
      <c r="AG256" s="35" t="str">
        <f t="shared" si="231"/>
        <v>informatique</v>
      </c>
      <c r="AH256" s="35" t="str">
        <f t="shared" si="232"/>
        <v>c</v>
      </c>
      <c r="AI256" s="35" t="str">
        <f t="shared" si="233"/>
        <v>rdamedia/fre</v>
      </c>
      <c r="AJ256" s="35" t="str">
        <f t="shared" si="234"/>
        <v>ressource en ligne</v>
      </c>
      <c r="AK256" s="35" t="str">
        <f t="shared" si="235"/>
        <v>cr</v>
      </c>
      <c r="AL256" s="35" t="str">
        <f t="shared" si="236"/>
        <v>rdacarrier/fre</v>
      </c>
      <c r="AM256" s="35" t="str">
        <f t="shared" si="237"/>
        <v>m\\\\\o\\d\\\\\\\\</v>
      </c>
      <c r="AN256" s="35" t="str">
        <f t="shared" si="238"/>
        <v>cr\cn\\\\uuaua</v>
      </c>
      <c r="AO256" s="35" t="str">
        <f t="shared" si="239"/>
        <v>Accès restreint aux membres</v>
      </c>
      <c r="AP256" s="35" t="str">
        <f t="shared" si="240"/>
        <v>Source de la note de description : Version imprimée</v>
      </c>
      <c r="AQ256" s="35" t="str">
        <f t="shared" si="241"/>
        <v/>
      </c>
      <c r="AR256" s="35" t="str">
        <f t="shared" si="242"/>
        <v>%SITE_CLIENT%/?library_guid=B5B26206-8EA8-40FD-9C38-9462FFCBEE72</v>
      </c>
      <c r="AS256" s="35" t="str">
        <f t="shared" si="243"/>
        <v>Accès au travers du portail ENI</v>
      </c>
      <c r="AT256" s="35" t="str">
        <f t="shared" si="244"/>
        <v xml:space="preserve"> CGI </v>
      </c>
      <c r="AU256" s="35" t="str">
        <f t="shared" si="245"/>
        <v xml:space="preserve"> livre rails </v>
      </c>
      <c r="AV256" s="35" t="str">
        <f t="shared" si="246"/>
        <v xml:space="preserve"> livre ruby on rails </v>
      </c>
      <c r="AW256" s="35" t="str">
        <f t="shared" si="247"/>
        <v xml:space="preserve"> LNRIRUB</v>
      </c>
      <c r="AX256" s="35" t="str">
        <f t="shared" si="248"/>
        <v xml:space="preserve"> POO </v>
      </c>
      <c r="AY256" s="35" t="str">
        <f t="shared" si="249"/>
        <v xml:space="preserve">livre ruby </v>
      </c>
      <c r="AZ256" s="35" t="str">
        <f t="shared" si="250"/>
        <v/>
      </c>
      <c r="BA256" s="35" t="str">
        <f t="shared" si="251"/>
        <v/>
      </c>
      <c r="BB256" s="35" t="str">
        <f t="shared" si="252"/>
        <v/>
      </c>
      <c r="BC256" s="35" t="str">
        <f t="shared" si="253"/>
        <v/>
      </c>
      <c r="BD256" s="35" t="str">
        <f t="shared" si="254"/>
        <v/>
      </c>
      <c r="BE256" s="35" t="str">
        <f t="shared" si="255"/>
        <v/>
      </c>
      <c r="BF256" s="35" t="str">
        <f t="shared" si="256"/>
        <v/>
      </c>
      <c r="BG256" s="35" t="str">
        <f t="shared" si="257"/>
        <v/>
      </c>
      <c r="BH256" s="35" t="str">
        <f t="shared" si="258"/>
        <v/>
      </c>
      <c r="BI256" s="35" t="str">
        <f t="shared" si="259"/>
        <v/>
      </c>
      <c r="BJ256" s="35" t="str">
        <f t="shared" si="260"/>
        <v/>
      </c>
      <c r="BK256" s="35" t="str">
        <f t="shared" si="261"/>
        <v/>
      </c>
      <c r="BL256" s="35" t="str">
        <f t="shared" si="262"/>
        <v/>
      </c>
      <c r="BM256" s="35" t="str">
        <f t="shared" si="263"/>
        <v/>
      </c>
      <c r="BN256" s="35" t="str">
        <f t="shared" si="264"/>
        <v/>
      </c>
      <c r="BO256" s="35" t="str">
        <f t="shared" si="265"/>
        <v/>
      </c>
      <c r="BP256" s="35" t="str">
        <f t="shared" si="266"/>
        <v/>
      </c>
      <c r="BQ256" s="35" t="str">
        <f t="shared" si="267"/>
        <v/>
      </c>
      <c r="BR256" s="35" t="str">
        <f t="shared" si="268"/>
        <v/>
      </c>
      <c r="BS256" s="35" t="str">
        <f t="shared" si="269"/>
        <v/>
      </c>
      <c r="BT256" s="35" t="str">
        <f t="shared" si="270"/>
        <v/>
      </c>
      <c r="BU256" s="40" t="str">
        <f t="shared" si="271"/>
        <v/>
      </c>
    </row>
    <row r="257" spans="1:73" ht="20.100000000000001" customHeight="1" x14ac:dyDescent="0.2">
      <c r="A257" s="52">
        <v>45231</v>
      </c>
      <c r="B257" s="35" t="s">
        <v>14773</v>
      </c>
      <c r="C257" s="35" t="s">
        <v>112</v>
      </c>
      <c r="D257" s="35">
        <v>20240120</v>
      </c>
      <c r="E257" s="35" t="s">
        <v>14774</v>
      </c>
      <c r="F257" s="35" t="str">
        <f t="shared" si="204"/>
        <v>Web Intelligence</v>
      </c>
      <c r="G257" s="35" t="str">
        <f t="shared" si="205"/>
        <v>Thierry Petibon</v>
      </c>
      <c r="H257" s="35" t="str">
        <f t="shared" si="206"/>
        <v/>
      </c>
      <c r="I257" s="35" t="str">
        <f t="shared" si="207"/>
        <v>Petibon, Thierry</v>
      </c>
      <c r="J257" s="35" t="str">
        <f t="shared" si="208"/>
        <v/>
      </c>
      <c r="K257" s="35" t="str">
        <f t="shared" si="209"/>
        <v/>
      </c>
      <c r="L257" s="35" t="str">
        <f t="shared" si="210"/>
        <v/>
      </c>
      <c r="M257" s="35" t="str">
        <f t="shared" si="211"/>
        <v/>
      </c>
      <c r="N257" s="5" t="str">
        <f t="shared" si="212"/>
        <v>Edition du 1 March 2008</v>
      </c>
      <c r="O257" s="5" t="str">
        <f t="shared" si="213"/>
        <v>305 pages</v>
      </c>
      <c r="P257" s="35" t="str">
        <f t="shared" si="214"/>
        <v>Editions ENI</v>
      </c>
      <c r="Q257" s="6" t="str">
        <f t="shared" si="215"/>
        <v>fre</v>
      </c>
      <c r="R257" s="35" t="str">
        <f t="shared" si="216"/>
        <v>fre</v>
      </c>
      <c r="S257" s="35" t="str">
        <f t="shared" si="217"/>
        <v>fre</v>
      </c>
      <c r="T257" s="35" t="str">
        <f t="shared" si="218"/>
        <v>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v>
      </c>
      <c r="U257" s="35">
        <f t="shared" si="219"/>
        <v>9782746044067</v>
      </c>
      <c r="V257" s="35" t="str">
        <f t="shared" si="220"/>
        <v>Version Numérique</v>
      </c>
      <c r="W257" s="35">
        <f t="shared" si="221"/>
        <v>9782746041592</v>
      </c>
      <c r="X257" s="35" t="str">
        <f t="shared" si="222"/>
        <v>Version Imprimée</v>
      </c>
      <c r="Y257" s="35" t="str">
        <f t="shared" si="223"/>
        <v>St-Herblain</v>
      </c>
      <c r="Z257" s="35" t="str">
        <f t="shared" si="224"/>
        <v>Editions ENI</v>
      </c>
      <c r="AA257" s="35">
        <f t="shared" si="225"/>
        <v>2008</v>
      </c>
      <c r="AB257" s="35" t="str">
        <f t="shared" si="226"/>
        <v>Bibliothèque Numérique ENI (Service en ligne)</v>
      </c>
      <c r="AC257" s="35" t="str">
        <f t="shared" si="227"/>
        <v>RESSOURCES INFORMATIQUES</v>
      </c>
      <c r="AD257" s="35" t="str">
        <f t="shared" si="228"/>
        <v>texte</v>
      </c>
      <c r="AE257" s="35" t="str">
        <f t="shared" si="229"/>
        <v>txt</v>
      </c>
      <c r="AF257" s="35" t="str">
        <f t="shared" si="230"/>
        <v>rdacontent/fre</v>
      </c>
      <c r="AG257" s="35" t="str">
        <f t="shared" si="231"/>
        <v>informatique</v>
      </c>
      <c r="AH257" s="35" t="str">
        <f t="shared" si="232"/>
        <v>c</v>
      </c>
      <c r="AI257" s="35" t="str">
        <f t="shared" si="233"/>
        <v>rdamedia/fre</v>
      </c>
      <c r="AJ257" s="35" t="str">
        <f t="shared" si="234"/>
        <v>ressource en ligne</v>
      </c>
      <c r="AK257" s="35" t="str">
        <f t="shared" si="235"/>
        <v>cr</v>
      </c>
      <c r="AL257" s="35" t="str">
        <f t="shared" si="236"/>
        <v>rdacarrier/fre</v>
      </c>
      <c r="AM257" s="35" t="str">
        <f t="shared" si="237"/>
        <v>m\\\\\o\\d\\\\\\\\</v>
      </c>
      <c r="AN257" s="35" t="str">
        <f t="shared" si="238"/>
        <v>cr\cn\\\\uuaua</v>
      </c>
      <c r="AO257" s="35" t="str">
        <f t="shared" si="239"/>
        <v>Accès restreint aux membres</v>
      </c>
      <c r="AP257" s="35" t="str">
        <f t="shared" si="240"/>
        <v>Source de la note de description : Version imprimée</v>
      </c>
      <c r="AQ257" s="35" t="str">
        <f t="shared" si="241"/>
        <v/>
      </c>
      <c r="AR257" s="35" t="str">
        <f t="shared" si="242"/>
        <v>%SITE_CLIENT%/?library_guid=4D26AAE7-D975-416F-A2A7-BAF03D6FB20E</v>
      </c>
      <c r="AS257" s="35" t="str">
        <f t="shared" si="243"/>
        <v>Accès au travers du portail ENI</v>
      </c>
      <c r="AT257" s="35" t="str">
        <f t="shared" si="244"/>
        <v xml:space="preserve"> Business Intelligence </v>
      </c>
      <c r="AU257" s="35" t="str">
        <f t="shared" si="245"/>
        <v xml:space="preserve"> Business Objects </v>
      </c>
      <c r="AV257" s="35" t="str">
        <f t="shared" si="246"/>
        <v xml:space="preserve"> DI </v>
      </c>
      <c r="AW257" s="35" t="str">
        <f t="shared" si="247"/>
        <v xml:space="preserve"> e</v>
      </c>
      <c r="AX257" s="35" t="str">
        <f t="shared" si="248"/>
        <v xml:space="preserve"> ebook </v>
      </c>
      <c r="AY257" s="35" t="str">
        <f t="shared" si="249"/>
        <v xml:space="preserve"> ETL </v>
      </c>
      <c r="AZ257" s="35" t="str">
        <f t="shared" si="250"/>
        <v xml:space="preserve"> livre BI </v>
      </c>
      <c r="BA257" s="35" t="str">
        <f t="shared" si="251"/>
        <v xml:space="preserve"> livre BO </v>
      </c>
      <c r="BB257" s="35" t="str">
        <f t="shared" si="252"/>
        <v xml:space="preserve"> livre business objects </v>
      </c>
      <c r="BC257" s="35" t="str">
        <f t="shared" si="253"/>
        <v xml:space="preserve"> livre businessobjects </v>
      </c>
      <c r="BD257" s="35" t="str">
        <f t="shared" si="254"/>
        <v xml:space="preserve"> livre électronique </v>
      </c>
      <c r="BE257" s="35" t="str">
        <f t="shared" si="255"/>
        <v xml:space="preserve"> livre numérique </v>
      </c>
      <c r="BF257" s="35" t="str">
        <f t="shared" si="256"/>
        <v xml:space="preserve"> livres électroniques </v>
      </c>
      <c r="BG257" s="35" t="str">
        <f t="shared" si="257"/>
        <v xml:space="preserve"> livres numériques </v>
      </c>
      <c r="BH257" s="35" t="str">
        <f t="shared" si="258"/>
        <v xml:space="preserve"> LNRIWXIBUSO</v>
      </c>
      <c r="BI257" s="35" t="str">
        <f t="shared" si="259"/>
        <v xml:space="preserve"> requête </v>
      </c>
      <c r="BJ257" s="35" t="str">
        <f t="shared" si="260"/>
        <v xml:space="preserve"> univers </v>
      </c>
      <c r="BK257" s="35" t="str">
        <f t="shared" si="261"/>
        <v xml:space="preserve"> webi </v>
      </c>
      <c r="BL257" s="35" t="str">
        <f t="shared" si="262"/>
        <v xml:space="preserve"> XI </v>
      </c>
      <c r="BM257" s="35" t="str">
        <f t="shared" si="263"/>
        <v xml:space="preserve">book </v>
      </c>
      <c r="BN257" s="35" t="str">
        <f t="shared" si="264"/>
        <v xml:space="preserve">livre BO </v>
      </c>
      <c r="BO257" s="35" t="str">
        <f t="shared" si="265"/>
        <v/>
      </c>
      <c r="BP257" s="35" t="str">
        <f t="shared" si="266"/>
        <v/>
      </c>
      <c r="BQ257" s="35" t="str">
        <f t="shared" si="267"/>
        <v/>
      </c>
      <c r="BR257" s="35" t="str">
        <f t="shared" si="268"/>
        <v/>
      </c>
      <c r="BS257" s="35" t="str">
        <f t="shared" si="269"/>
        <v/>
      </c>
      <c r="BT257" s="35" t="str">
        <f t="shared" si="270"/>
        <v/>
      </c>
      <c r="BU257" s="40" t="str">
        <f t="shared" si="271"/>
        <v/>
      </c>
    </row>
    <row r="258" spans="1:73" ht="20.100000000000001" customHeight="1" x14ac:dyDescent="0.2">
      <c r="A258" s="52">
        <v>45231</v>
      </c>
      <c r="B258" s="35" t="s">
        <v>14775</v>
      </c>
      <c r="C258" s="35" t="s">
        <v>112</v>
      </c>
      <c r="D258" s="35">
        <v>20240120</v>
      </c>
      <c r="E258" s="35" t="s">
        <v>14776</v>
      </c>
      <c r="F258" s="35" t="str">
        <f t="shared" si="204"/>
        <v/>
      </c>
      <c r="G258" s="35" t="str">
        <f t="shared" si="205"/>
        <v>Colette SANNIÉ</v>
      </c>
      <c r="H258" s="35" t="str">
        <f t="shared" si="206"/>
        <v/>
      </c>
      <c r="I258" s="35" t="str">
        <f t="shared" si="207"/>
        <v>SANNIÉ, Colette</v>
      </c>
      <c r="J258" s="35" t="str">
        <f t="shared" si="208"/>
        <v/>
      </c>
      <c r="K258" s="35" t="str">
        <f t="shared" si="209"/>
        <v/>
      </c>
      <c r="L258" s="35" t="str">
        <f t="shared" si="210"/>
        <v/>
      </c>
      <c r="M258" s="35" t="str">
        <f t="shared" si="211"/>
        <v/>
      </c>
      <c r="N258" s="5" t="str">
        <f t="shared" si="212"/>
        <v>Edition du 1 March 2012</v>
      </c>
      <c r="O258" s="5" t="str">
        <f t="shared" si="213"/>
        <v>362 pages</v>
      </c>
      <c r="P258" s="35" t="str">
        <f t="shared" si="214"/>
        <v>Editions ENI</v>
      </c>
      <c r="Q258" s="6" t="str">
        <f t="shared" si="215"/>
        <v>fre</v>
      </c>
      <c r="R258" s="35" t="str">
        <f t="shared" si="216"/>
        <v>fre</v>
      </c>
      <c r="S258" s="35" t="str">
        <f t="shared" si="217"/>
        <v>fre</v>
      </c>
      <c r="T258" s="35" t="str">
        <f t="shared" si="218"/>
        <v>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v>
      </c>
      <c r="U258" s="35">
        <f t="shared" si="219"/>
        <v>9782746073364</v>
      </c>
      <c r="V258" s="35" t="str">
        <f t="shared" si="220"/>
        <v>Version Numérique</v>
      </c>
      <c r="W258" s="35">
        <f t="shared" si="221"/>
        <v>9782746072244</v>
      </c>
      <c r="X258" s="35" t="str">
        <f t="shared" si="222"/>
        <v>Version Imprimée</v>
      </c>
      <c r="Y258" s="35" t="str">
        <f t="shared" si="223"/>
        <v>St-Herblain</v>
      </c>
      <c r="Z258" s="35" t="str">
        <f t="shared" si="224"/>
        <v>Editions ENI</v>
      </c>
      <c r="AA258" s="35">
        <f t="shared" si="225"/>
        <v>2012</v>
      </c>
      <c r="AB258" s="35" t="str">
        <f t="shared" si="226"/>
        <v>Bibliothèque Numérique ENI (Service en ligne)</v>
      </c>
      <c r="AC258" s="35" t="str">
        <f t="shared" si="227"/>
        <v>STUDIO FACTORY</v>
      </c>
      <c r="AD258" s="35" t="str">
        <f t="shared" si="228"/>
        <v>texte</v>
      </c>
      <c r="AE258" s="35" t="str">
        <f t="shared" si="229"/>
        <v>txt</v>
      </c>
      <c r="AF258" s="35" t="str">
        <f t="shared" si="230"/>
        <v>rdacontent/fre</v>
      </c>
      <c r="AG258" s="35" t="str">
        <f t="shared" si="231"/>
        <v>informatique</v>
      </c>
      <c r="AH258" s="35" t="str">
        <f t="shared" si="232"/>
        <v>c</v>
      </c>
      <c r="AI258" s="35" t="str">
        <f t="shared" si="233"/>
        <v>rdamedia/fre</v>
      </c>
      <c r="AJ258" s="35" t="str">
        <f t="shared" si="234"/>
        <v>ressource en ligne</v>
      </c>
      <c r="AK258" s="35" t="str">
        <f t="shared" si="235"/>
        <v>cr</v>
      </c>
      <c r="AL258" s="35" t="str">
        <f t="shared" si="236"/>
        <v>rdacarrier/fre</v>
      </c>
      <c r="AM258" s="35" t="str">
        <f t="shared" si="237"/>
        <v>m\\\\\o\\d\\\\\\\\</v>
      </c>
      <c r="AN258" s="35" t="str">
        <f t="shared" si="238"/>
        <v>cr\cn\\\\uuaua</v>
      </c>
      <c r="AO258" s="35" t="str">
        <f t="shared" si="239"/>
        <v>Accès restreint aux membres</v>
      </c>
      <c r="AP258" s="35" t="str">
        <f t="shared" si="240"/>
        <v>Source de la note de description : Version imprimée</v>
      </c>
      <c r="AQ258" s="35" t="str">
        <f t="shared" si="241"/>
        <v/>
      </c>
      <c r="AR258" s="35" t="str">
        <f t="shared" si="242"/>
        <v>%SITE_CLIENT%/?library_guid=E0FB887F-7715-41B8-88A7-BF19344A0E38</v>
      </c>
      <c r="AS258" s="35" t="str">
        <f t="shared" si="243"/>
        <v>Accès au travers du portail ENI</v>
      </c>
      <c r="AT258" s="35" t="str">
        <f t="shared" si="244"/>
        <v xml:space="preserve"> gabarit </v>
      </c>
      <c r="AU258" s="35" t="str">
        <f t="shared" si="245"/>
        <v xml:space="preserve"> LNSF1.4SCR</v>
      </c>
      <c r="AV258" s="35" t="str">
        <f t="shared" si="246"/>
        <v xml:space="preserve"> open source </v>
      </c>
      <c r="AW258" s="35" t="str">
        <f t="shared" si="247"/>
        <v xml:space="preserve"> opensource </v>
      </c>
      <c r="AX258" s="35" t="str">
        <f t="shared" si="248"/>
        <v xml:space="preserve"> Opentype </v>
      </c>
      <c r="AY258" s="35" t="str">
        <f t="shared" si="249"/>
        <v xml:space="preserve"> scripter </v>
      </c>
      <c r="AZ258" s="35" t="str">
        <f t="shared" si="250"/>
        <v xml:space="preserve">PAO </v>
      </c>
      <c r="BA258" s="35" t="str">
        <f t="shared" si="251"/>
        <v/>
      </c>
      <c r="BB258" s="35" t="str">
        <f t="shared" si="252"/>
        <v/>
      </c>
      <c r="BC258" s="35" t="str">
        <f t="shared" si="253"/>
        <v/>
      </c>
      <c r="BD258" s="35" t="str">
        <f t="shared" si="254"/>
        <v/>
      </c>
      <c r="BE258" s="35" t="str">
        <f t="shared" si="255"/>
        <v/>
      </c>
      <c r="BF258" s="35" t="str">
        <f t="shared" si="256"/>
        <v/>
      </c>
      <c r="BG258" s="35" t="str">
        <f t="shared" si="257"/>
        <v/>
      </c>
      <c r="BH258" s="35" t="str">
        <f t="shared" si="258"/>
        <v/>
      </c>
      <c r="BI258" s="35" t="str">
        <f t="shared" si="259"/>
        <v/>
      </c>
      <c r="BJ258" s="35" t="str">
        <f t="shared" si="260"/>
        <v/>
      </c>
      <c r="BK258" s="35" t="str">
        <f t="shared" si="261"/>
        <v/>
      </c>
      <c r="BL258" s="35" t="str">
        <f t="shared" si="262"/>
        <v/>
      </c>
      <c r="BM258" s="35" t="str">
        <f t="shared" si="263"/>
        <v/>
      </c>
      <c r="BN258" s="35" t="str">
        <f t="shared" si="264"/>
        <v/>
      </c>
      <c r="BO258" s="35" t="str">
        <f t="shared" si="265"/>
        <v/>
      </c>
      <c r="BP258" s="35" t="str">
        <f t="shared" si="266"/>
        <v/>
      </c>
      <c r="BQ258" s="35" t="str">
        <f t="shared" si="267"/>
        <v/>
      </c>
      <c r="BR258" s="35" t="str">
        <f t="shared" si="268"/>
        <v/>
      </c>
      <c r="BS258" s="35" t="str">
        <f t="shared" si="269"/>
        <v/>
      </c>
      <c r="BT258" s="35" t="str">
        <f t="shared" si="270"/>
        <v/>
      </c>
      <c r="BU258" s="40" t="str">
        <f t="shared" si="271"/>
        <v/>
      </c>
    </row>
    <row r="259" spans="1:73" ht="20.100000000000001" customHeight="1" x14ac:dyDescent="0.2">
      <c r="A259" s="52">
        <v>45231</v>
      </c>
      <c r="B259" s="35" t="s">
        <v>14777</v>
      </c>
      <c r="C259" s="35" t="s">
        <v>112</v>
      </c>
      <c r="D259" s="35">
        <v>20240120</v>
      </c>
      <c r="E259" s="35" t="s">
        <v>14778</v>
      </c>
      <c r="F259" s="35" t="str">
        <f t="shared" si="204"/>
        <v/>
      </c>
      <c r="G259" s="35" t="str">
        <f t="shared" si="205"/>
        <v>Julien Pons</v>
      </c>
      <c r="H259" s="35" t="str">
        <f t="shared" si="206"/>
        <v/>
      </c>
      <c r="I259" s="35" t="str">
        <f t="shared" si="207"/>
        <v>Pons, Julien</v>
      </c>
      <c r="J259" s="35" t="str">
        <f t="shared" si="208"/>
        <v/>
      </c>
      <c r="K259" s="35" t="str">
        <f t="shared" si="209"/>
        <v/>
      </c>
      <c r="L259" s="35" t="str">
        <f t="shared" si="210"/>
        <v/>
      </c>
      <c r="M259" s="35" t="str">
        <f t="shared" si="211"/>
        <v/>
      </c>
      <c r="N259" s="5" t="str">
        <f t="shared" si="212"/>
        <v>Edition du 1 August 2009</v>
      </c>
      <c r="O259" s="5" t="str">
        <f t="shared" si="213"/>
        <v>304 pages</v>
      </c>
      <c r="P259" s="35" t="str">
        <f t="shared" si="214"/>
        <v>Editions ENI</v>
      </c>
      <c r="Q259" s="6" t="str">
        <f t="shared" si="215"/>
        <v>fre</v>
      </c>
      <c r="R259" s="35" t="str">
        <f t="shared" si="216"/>
        <v>fre</v>
      </c>
      <c r="S259" s="35" t="str">
        <f t="shared" si="217"/>
        <v>fre</v>
      </c>
      <c r="T259" s="35" t="str">
        <f t="shared" si="218"/>
        <v>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v>
      </c>
      <c r="U259" s="35">
        <f t="shared" si="219"/>
        <v>9782746051225</v>
      </c>
      <c r="V259" s="35" t="str">
        <f t="shared" si="220"/>
        <v>Version Numérique</v>
      </c>
      <c r="W259" s="35">
        <f t="shared" si="221"/>
        <v>9782746050112</v>
      </c>
      <c r="X259" s="35" t="str">
        <f t="shared" si="222"/>
        <v>Version Imprimée</v>
      </c>
      <c r="Y259" s="35" t="str">
        <f t="shared" si="223"/>
        <v>St-Herblain</v>
      </c>
      <c r="Z259" s="35" t="str">
        <f t="shared" si="224"/>
        <v>Editions ENI</v>
      </c>
      <c r="AA259" s="35">
        <f t="shared" si="225"/>
        <v>2009</v>
      </c>
      <c r="AB259" s="35" t="str">
        <f t="shared" si="226"/>
        <v>Bibliothèque Numérique ENI (Service en ligne)</v>
      </c>
      <c r="AC259" s="35" t="str">
        <f t="shared" si="227"/>
        <v>STUDIO FACTORY</v>
      </c>
      <c r="AD259" s="35" t="str">
        <f t="shared" si="228"/>
        <v>texte</v>
      </c>
      <c r="AE259" s="35" t="str">
        <f t="shared" si="229"/>
        <v>txt</v>
      </c>
      <c r="AF259" s="35" t="str">
        <f t="shared" si="230"/>
        <v>rdacontent/fre</v>
      </c>
      <c r="AG259" s="35" t="str">
        <f t="shared" si="231"/>
        <v>informatique</v>
      </c>
      <c r="AH259" s="35" t="str">
        <f t="shared" si="232"/>
        <v>c</v>
      </c>
      <c r="AI259" s="35" t="str">
        <f t="shared" si="233"/>
        <v>rdamedia/fre</v>
      </c>
      <c r="AJ259" s="35" t="str">
        <f t="shared" si="234"/>
        <v>ressource en ligne</v>
      </c>
      <c r="AK259" s="35" t="str">
        <f t="shared" si="235"/>
        <v>cr</v>
      </c>
      <c r="AL259" s="35" t="str">
        <f t="shared" si="236"/>
        <v>rdacarrier/fre</v>
      </c>
      <c r="AM259" s="35" t="str">
        <f t="shared" si="237"/>
        <v>m\\\\\o\\d\\\\\\\\</v>
      </c>
      <c r="AN259" s="35" t="str">
        <f t="shared" si="238"/>
        <v>cr\cn\\\\uuaua</v>
      </c>
      <c r="AO259" s="35" t="str">
        <f t="shared" si="239"/>
        <v>Accès restreint aux membres</v>
      </c>
      <c r="AP259" s="35" t="str">
        <f t="shared" si="240"/>
        <v>Source de la note de description : Version imprimée</v>
      </c>
      <c r="AQ259" s="35" t="str">
        <f t="shared" si="241"/>
        <v/>
      </c>
      <c r="AR259" s="35" t="str">
        <f t="shared" si="242"/>
        <v>%SITE_CLIENT%/?library_guid=78F64C64-6B1B-4D71-AA68-0268F8D4610E</v>
      </c>
      <c r="AS259" s="35" t="str">
        <f t="shared" si="243"/>
        <v>Accès au travers du portail ENI</v>
      </c>
      <c r="AT259" s="35" t="str">
        <f t="shared" si="244"/>
        <v xml:space="preserve"> e</v>
      </c>
      <c r="AU259" s="35" t="str">
        <f t="shared" si="245"/>
        <v xml:space="preserve"> ebook </v>
      </c>
      <c r="AV259" s="35" t="str">
        <f t="shared" si="246"/>
        <v xml:space="preserve"> flipbook </v>
      </c>
      <c r="AW259" s="35" t="str">
        <f t="shared" si="247"/>
        <v xml:space="preserve"> GIMP Animation Package </v>
      </c>
      <c r="AX259" s="35" t="str">
        <f t="shared" si="248"/>
        <v xml:space="preserve"> livre électronique </v>
      </c>
      <c r="AY259" s="35" t="str">
        <f t="shared" si="249"/>
        <v xml:space="preserve"> livre numérique </v>
      </c>
      <c r="AZ259" s="35" t="str">
        <f t="shared" si="250"/>
        <v xml:space="preserve"> livres électroniques </v>
      </c>
      <c r="BA259" s="35" t="str">
        <f t="shared" si="251"/>
        <v xml:space="preserve"> livres numériques </v>
      </c>
      <c r="BB259" s="35" t="str">
        <f t="shared" si="252"/>
        <v xml:space="preserve"> LNSF26GIM</v>
      </c>
      <c r="BC259" s="35" t="str">
        <f t="shared" si="253"/>
        <v xml:space="preserve"> photo </v>
      </c>
      <c r="BD259" s="35" t="str">
        <f t="shared" si="254"/>
        <v xml:space="preserve"> script</v>
      </c>
      <c r="BE259" s="35" t="str">
        <f t="shared" si="255"/>
        <v xml:space="preserve"> VCR Navigator </v>
      </c>
      <c r="BF259" s="35" t="str">
        <f t="shared" si="256"/>
        <v xml:space="preserve">Bitmap </v>
      </c>
      <c r="BG259" s="35" t="str">
        <f t="shared" si="257"/>
        <v xml:space="preserve">book </v>
      </c>
      <c r="BH259" s="35" t="str">
        <f t="shared" si="258"/>
        <v xml:space="preserve">fu </v>
      </c>
      <c r="BI259" s="35" t="str">
        <f t="shared" si="259"/>
        <v/>
      </c>
      <c r="BJ259" s="35" t="str">
        <f t="shared" si="260"/>
        <v/>
      </c>
      <c r="BK259" s="35" t="str">
        <f t="shared" si="261"/>
        <v/>
      </c>
      <c r="BL259" s="35" t="str">
        <f t="shared" si="262"/>
        <v/>
      </c>
      <c r="BM259" s="35" t="str">
        <f t="shared" si="263"/>
        <v/>
      </c>
      <c r="BN259" s="35" t="str">
        <f t="shared" si="264"/>
        <v/>
      </c>
      <c r="BO259" s="35" t="str">
        <f t="shared" si="265"/>
        <v/>
      </c>
      <c r="BP259" s="35" t="str">
        <f t="shared" si="266"/>
        <v/>
      </c>
      <c r="BQ259" s="35" t="str">
        <f t="shared" si="267"/>
        <v/>
      </c>
      <c r="BR259" s="35" t="str">
        <f t="shared" si="268"/>
        <v/>
      </c>
      <c r="BS259" s="35" t="str">
        <f t="shared" si="269"/>
        <v/>
      </c>
      <c r="BT259" s="35" t="str">
        <f t="shared" si="270"/>
        <v/>
      </c>
      <c r="BU259" s="40" t="str">
        <f t="shared" si="271"/>
        <v/>
      </c>
    </row>
    <row r="260" spans="1:73" ht="20.100000000000001" customHeight="1" x14ac:dyDescent="0.2">
      <c r="A260" s="52">
        <v>45231</v>
      </c>
      <c r="B260" s="35" t="s">
        <v>14779</v>
      </c>
      <c r="C260" s="35" t="s">
        <v>112</v>
      </c>
      <c r="D260" s="35">
        <v>20240120</v>
      </c>
      <c r="E260" s="35" t="s">
        <v>14780</v>
      </c>
      <c r="F260" s="35" t="str">
        <f t="shared" si="204"/>
        <v/>
      </c>
      <c r="G260" s="35" t="str">
        <f t="shared" si="205"/>
        <v>Louise Villeneuve</v>
      </c>
      <c r="H260" s="35" t="str">
        <f t="shared" si="206"/>
        <v/>
      </c>
      <c r="I260" s="35" t="str">
        <f t="shared" si="207"/>
        <v>Villeneuve, Louise</v>
      </c>
      <c r="J260" s="35" t="str">
        <f t="shared" si="208"/>
        <v/>
      </c>
      <c r="K260" s="35" t="str">
        <f t="shared" si="209"/>
        <v/>
      </c>
      <c r="L260" s="35" t="str">
        <f t="shared" si="210"/>
        <v/>
      </c>
      <c r="M260" s="35" t="str">
        <f t="shared" si="211"/>
        <v/>
      </c>
      <c r="N260" s="5" t="str">
        <f t="shared" si="212"/>
        <v>Edition du 1 May 2009</v>
      </c>
      <c r="O260" s="5" t="str">
        <f t="shared" si="213"/>
        <v>352 pages</v>
      </c>
      <c r="P260" s="35" t="str">
        <f t="shared" si="214"/>
        <v>Editions ENI</v>
      </c>
      <c r="Q260" s="6" t="str">
        <f t="shared" si="215"/>
        <v>fre</v>
      </c>
      <c r="R260" s="35" t="str">
        <f t="shared" si="216"/>
        <v>fre</v>
      </c>
      <c r="S260" s="35" t="str">
        <f t="shared" si="217"/>
        <v>fre</v>
      </c>
      <c r="T260" s="35" t="str">
        <f t="shared" si="218"/>
        <v>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v>
      </c>
      <c r="U260" s="35">
        <f t="shared" si="219"/>
        <v>9782746052659</v>
      </c>
      <c r="V260" s="35" t="str">
        <f t="shared" si="220"/>
        <v>Version Numérique</v>
      </c>
      <c r="W260" s="35">
        <f t="shared" si="221"/>
        <v>9782746048713</v>
      </c>
      <c r="X260" s="35" t="str">
        <f t="shared" si="222"/>
        <v>Version Imprimée</v>
      </c>
      <c r="Y260" s="35" t="str">
        <f t="shared" si="223"/>
        <v>St-Herblain</v>
      </c>
      <c r="Z260" s="35" t="str">
        <f t="shared" si="224"/>
        <v>Editions ENI</v>
      </c>
      <c r="AA260" s="35">
        <f t="shared" si="225"/>
        <v>2009</v>
      </c>
      <c r="AB260" s="35" t="str">
        <f t="shared" si="226"/>
        <v>Bibliothèque Numérique ENI (Service en ligne)</v>
      </c>
      <c r="AC260" s="35" t="str">
        <f t="shared" si="227"/>
        <v>STUDIO FACTORY</v>
      </c>
      <c r="AD260" s="35" t="str">
        <f t="shared" si="228"/>
        <v>texte</v>
      </c>
      <c r="AE260" s="35" t="str">
        <f t="shared" si="229"/>
        <v>txt</v>
      </c>
      <c r="AF260" s="35" t="str">
        <f t="shared" si="230"/>
        <v>rdacontent/fre</v>
      </c>
      <c r="AG260" s="35" t="str">
        <f t="shared" si="231"/>
        <v>informatique</v>
      </c>
      <c r="AH260" s="35" t="str">
        <f t="shared" si="232"/>
        <v>c</v>
      </c>
      <c r="AI260" s="35" t="str">
        <f t="shared" si="233"/>
        <v>rdamedia/fre</v>
      </c>
      <c r="AJ260" s="35" t="str">
        <f t="shared" si="234"/>
        <v>ressource en ligne</v>
      </c>
      <c r="AK260" s="35" t="str">
        <f t="shared" si="235"/>
        <v>cr</v>
      </c>
      <c r="AL260" s="35" t="str">
        <f t="shared" si="236"/>
        <v>rdacarrier/fre</v>
      </c>
      <c r="AM260" s="35" t="str">
        <f t="shared" si="237"/>
        <v>m\\\\\o\\d\\\\\\\\</v>
      </c>
      <c r="AN260" s="35" t="str">
        <f t="shared" si="238"/>
        <v>cr\cn\\\\uuaua</v>
      </c>
      <c r="AO260" s="35" t="str">
        <f t="shared" si="239"/>
        <v>Accès restreint aux membres</v>
      </c>
      <c r="AP260" s="35" t="str">
        <f t="shared" si="240"/>
        <v>Source de la note de description : Version imprimée</v>
      </c>
      <c r="AQ260" s="35" t="str">
        <f t="shared" si="241"/>
        <v/>
      </c>
      <c r="AR260" s="35" t="str">
        <f t="shared" si="242"/>
        <v>%SITE_CLIENT%/?library_guid=366B4EEE-96F9-4423-9542-8F495287E8AB</v>
      </c>
      <c r="AS260" s="35" t="str">
        <f t="shared" si="243"/>
        <v>Accès au travers du portail ENI</v>
      </c>
      <c r="AT260" s="35" t="str">
        <f t="shared" si="244"/>
        <v xml:space="preserve"> ASP.net </v>
      </c>
      <c r="AU260" s="35" t="str">
        <f t="shared" si="245"/>
        <v xml:space="preserve"> ASPX </v>
      </c>
      <c r="AV260" s="35" t="str">
        <f t="shared" si="246"/>
        <v xml:space="preserve"> cadre </v>
      </c>
      <c r="AW260" s="35" t="str">
        <f t="shared" si="247"/>
        <v xml:space="preserve"> code html </v>
      </c>
      <c r="AX260" s="35" t="str">
        <f t="shared" si="248"/>
        <v xml:space="preserve"> CSS </v>
      </c>
      <c r="AY260" s="35" t="str">
        <f t="shared" si="249"/>
        <v xml:space="preserve"> éditeur html </v>
      </c>
      <c r="AZ260" s="35" t="str">
        <f t="shared" si="250"/>
        <v xml:space="preserve"> Expression Web </v>
      </c>
      <c r="BA260" s="35" t="str">
        <f t="shared" si="251"/>
        <v xml:space="preserve"> feuille de style </v>
      </c>
      <c r="BB260" s="35" t="str">
        <f t="shared" si="252"/>
        <v xml:space="preserve"> lien hypertexte </v>
      </c>
      <c r="BC260" s="35" t="str">
        <f t="shared" si="253"/>
        <v xml:space="preserve"> LNSF2EXWEB</v>
      </c>
      <c r="BD260" s="35" t="str">
        <f t="shared" si="254"/>
        <v xml:space="preserve"> Microsoft </v>
      </c>
      <c r="BE260" s="35" t="str">
        <f t="shared" si="255"/>
        <v xml:space="preserve"> page web </v>
      </c>
      <c r="BF260" s="35" t="str">
        <f t="shared" si="256"/>
        <v xml:space="preserve"> PHP </v>
      </c>
      <c r="BG260" s="35" t="str">
        <f t="shared" si="257"/>
        <v xml:space="preserve"> publication </v>
      </c>
      <c r="BH260" s="35" t="str">
        <f t="shared" si="258"/>
        <v xml:space="preserve"> site Web </v>
      </c>
      <c r="BI260" s="35" t="str">
        <f t="shared" si="259"/>
        <v xml:space="preserve"> XML </v>
      </c>
      <c r="BJ260" s="35" t="str">
        <f t="shared" si="260"/>
        <v xml:space="preserve">Livre </v>
      </c>
      <c r="BK260" s="35" t="str">
        <f t="shared" si="261"/>
        <v/>
      </c>
      <c r="BL260" s="35" t="str">
        <f t="shared" si="262"/>
        <v/>
      </c>
      <c r="BM260" s="35" t="str">
        <f t="shared" si="263"/>
        <v/>
      </c>
      <c r="BN260" s="35" t="str">
        <f t="shared" si="264"/>
        <v/>
      </c>
      <c r="BO260" s="35" t="str">
        <f t="shared" si="265"/>
        <v/>
      </c>
      <c r="BP260" s="35" t="str">
        <f t="shared" si="266"/>
        <v/>
      </c>
      <c r="BQ260" s="35" t="str">
        <f t="shared" si="267"/>
        <v/>
      </c>
      <c r="BR260" s="35" t="str">
        <f t="shared" si="268"/>
        <v/>
      </c>
      <c r="BS260" s="35" t="str">
        <f t="shared" si="269"/>
        <v/>
      </c>
      <c r="BT260" s="35" t="str">
        <f t="shared" si="270"/>
        <v/>
      </c>
      <c r="BU260" s="40" t="str">
        <f t="shared" si="271"/>
        <v/>
      </c>
    </row>
    <row r="261" spans="1:73" ht="20.100000000000001" customHeight="1" x14ac:dyDescent="0.2">
      <c r="A261" s="52">
        <v>45231</v>
      </c>
      <c r="B261" s="35" t="s">
        <v>14781</v>
      </c>
      <c r="C261" s="35" t="s">
        <v>112</v>
      </c>
      <c r="D261" s="35">
        <v>20240120</v>
      </c>
      <c r="E261" s="35" t="s">
        <v>14782</v>
      </c>
      <c r="F261" s="35" t="str">
        <f t="shared" si="204"/>
        <v/>
      </c>
      <c r="G261" s="35" t="str">
        <f t="shared" si="205"/>
        <v>Julien Pons</v>
      </c>
      <c r="H261" s="35" t="str">
        <f t="shared" si="206"/>
        <v/>
      </c>
      <c r="I261" s="35" t="str">
        <f t="shared" si="207"/>
        <v>Pons, Julien</v>
      </c>
      <c r="J261" s="35" t="str">
        <f t="shared" si="208"/>
        <v/>
      </c>
      <c r="K261" s="35" t="str">
        <f t="shared" si="209"/>
        <v/>
      </c>
      <c r="L261" s="35" t="str">
        <f t="shared" si="210"/>
        <v/>
      </c>
      <c r="M261" s="35" t="str">
        <f t="shared" si="211"/>
        <v/>
      </c>
      <c r="N261" s="5" t="str">
        <f t="shared" si="212"/>
        <v>Edition du 10 October 2005</v>
      </c>
      <c r="O261" s="5" t="str">
        <f t="shared" si="213"/>
        <v>300 pages</v>
      </c>
      <c r="P261" s="35" t="str">
        <f t="shared" si="214"/>
        <v>Editions ENI</v>
      </c>
      <c r="Q261" s="6" t="str">
        <f t="shared" si="215"/>
        <v>fre</v>
      </c>
      <c r="R261" s="35" t="str">
        <f t="shared" si="216"/>
        <v>fre</v>
      </c>
      <c r="S261" s="35" t="str">
        <f t="shared" si="217"/>
        <v>fre</v>
      </c>
      <c r="T261" s="35" t="str">
        <f t="shared" si="218"/>
        <v>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v>
      </c>
      <c r="U261" s="35">
        <f t="shared" si="219"/>
        <v>9782746044685</v>
      </c>
      <c r="V261" s="35" t="str">
        <f t="shared" si="220"/>
        <v>Version Numérique</v>
      </c>
      <c r="W261" s="35">
        <f t="shared" si="221"/>
        <v>9782746028562</v>
      </c>
      <c r="X261" s="35" t="str">
        <f t="shared" si="222"/>
        <v>Version Imprimée</v>
      </c>
      <c r="Y261" s="35" t="str">
        <f t="shared" si="223"/>
        <v>St-Herblain</v>
      </c>
      <c r="Z261" s="35" t="str">
        <f t="shared" si="224"/>
        <v>Editions ENI</v>
      </c>
      <c r="AA261" s="35">
        <f t="shared" si="225"/>
        <v>2005</v>
      </c>
      <c r="AB261" s="35" t="str">
        <f t="shared" si="226"/>
        <v>Bibliothèque Numérique ENI (Service en ligne)</v>
      </c>
      <c r="AC261" s="35" t="str">
        <f t="shared" si="227"/>
        <v>STUDIO FACTORY</v>
      </c>
      <c r="AD261" s="35" t="str">
        <f t="shared" si="228"/>
        <v>texte</v>
      </c>
      <c r="AE261" s="35" t="str">
        <f t="shared" si="229"/>
        <v>txt</v>
      </c>
      <c r="AF261" s="35" t="str">
        <f t="shared" si="230"/>
        <v>rdacontent/fre</v>
      </c>
      <c r="AG261" s="35" t="str">
        <f t="shared" si="231"/>
        <v>informatique</v>
      </c>
      <c r="AH261" s="35" t="str">
        <f t="shared" si="232"/>
        <v>c</v>
      </c>
      <c r="AI261" s="35" t="str">
        <f t="shared" si="233"/>
        <v>rdamedia/fre</v>
      </c>
      <c r="AJ261" s="35" t="str">
        <f t="shared" si="234"/>
        <v>ressource en ligne</v>
      </c>
      <c r="AK261" s="35" t="str">
        <f t="shared" si="235"/>
        <v>cr</v>
      </c>
      <c r="AL261" s="35" t="str">
        <f t="shared" si="236"/>
        <v>rdacarrier/fre</v>
      </c>
      <c r="AM261" s="35" t="str">
        <f t="shared" si="237"/>
        <v>m\\\\\o\\d\\\\\\\\</v>
      </c>
      <c r="AN261" s="35" t="str">
        <f t="shared" si="238"/>
        <v>cr\cn\\\\uuaua</v>
      </c>
      <c r="AO261" s="35" t="str">
        <f t="shared" si="239"/>
        <v>Accès restreint aux membres</v>
      </c>
      <c r="AP261" s="35" t="str">
        <f t="shared" si="240"/>
        <v>Source de la note de description : Version imprimée</v>
      </c>
      <c r="AQ261" s="35" t="str">
        <f t="shared" si="241"/>
        <v/>
      </c>
      <c r="AR261" s="35" t="str">
        <f t="shared" si="242"/>
        <v>%SITE_CLIENT%/?library_guid=3786C689-2D76-4F23-803C-300233FD6C93</v>
      </c>
      <c r="AS261" s="35" t="str">
        <f t="shared" si="243"/>
        <v>Accès au travers du portail ENI</v>
      </c>
      <c r="AT261" s="35" t="str">
        <f t="shared" si="244"/>
        <v xml:space="preserve"> e</v>
      </c>
      <c r="AU261" s="35" t="str">
        <f t="shared" si="245"/>
        <v xml:space="preserve"> ebook </v>
      </c>
      <c r="AV261" s="35" t="str">
        <f t="shared" si="246"/>
        <v xml:space="preserve"> flipbook </v>
      </c>
      <c r="AW261" s="35" t="str">
        <f t="shared" si="247"/>
        <v xml:space="preserve"> GIMP Animation Package </v>
      </c>
      <c r="AX261" s="35" t="str">
        <f t="shared" si="248"/>
        <v xml:space="preserve"> livre électronique </v>
      </c>
      <c r="AY261" s="35" t="str">
        <f t="shared" si="249"/>
        <v xml:space="preserve"> livre numérique </v>
      </c>
      <c r="AZ261" s="35" t="str">
        <f t="shared" si="250"/>
        <v xml:space="preserve"> livres électroniques </v>
      </c>
      <c r="BA261" s="35" t="str">
        <f t="shared" si="251"/>
        <v xml:space="preserve"> livres numériques </v>
      </c>
      <c r="BB261" s="35" t="str">
        <f t="shared" si="252"/>
        <v xml:space="preserve"> LNSF2GIM</v>
      </c>
      <c r="BC261" s="35" t="str">
        <f t="shared" si="253"/>
        <v xml:space="preserve"> photo </v>
      </c>
      <c r="BD261" s="35" t="str">
        <f t="shared" si="254"/>
        <v xml:space="preserve"> script</v>
      </c>
      <c r="BE261" s="35" t="str">
        <f t="shared" si="255"/>
        <v xml:space="preserve"> VCR Navigator </v>
      </c>
      <c r="BF261" s="35" t="str">
        <f t="shared" si="256"/>
        <v xml:space="preserve">Bitmap </v>
      </c>
      <c r="BG261" s="35" t="str">
        <f t="shared" si="257"/>
        <v xml:space="preserve">book </v>
      </c>
      <c r="BH261" s="35" t="str">
        <f t="shared" si="258"/>
        <v xml:space="preserve">fu </v>
      </c>
      <c r="BI261" s="35" t="str">
        <f t="shared" si="259"/>
        <v/>
      </c>
      <c r="BJ261" s="35" t="str">
        <f t="shared" si="260"/>
        <v/>
      </c>
      <c r="BK261" s="35" t="str">
        <f t="shared" si="261"/>
        <v/>
      </c>
      <c r="BL261" s="35" t="str">
        <f t="shared" si="262"/>
        <v/>
      </c>
      <c r="BM261" s="35" t="str">
        <f t="shared" si="263"/>
        <v/>
      </c>
      <c r="BN261" s="35" t="str">
        <f t="shared" si="264"/>
        <v/>
      </c>
      <c r="BO261" s="35" t="str">
        <f t="shared" si="265"/>
        <v/>
      </c>
      <c r="BP261" s="35" t="str">
        <f t="shared" si="266"/>
        <v/>
      </c>
      <c r="BQ261" s="35" t="str">
        <f t="shared" si="267"/>
        <v/>
      </c>
      <c r="BR261" s="35" t="str">
        <f t="shared" si="268"/>
        <v/>
      </c>
      <c r="BS261" s="35" t="str">
        <f t="shared" si="269"/>
        <v/>
      </c>
      <c r="BT261" s="35" t="str">
        <f t="shared" si="270"/>
        <v/>
      </c>
      <c r="BU261" s="40" t="str">
        <f t="shared" si="271"/>
        <v/>
      </c>
    </row>
    <row r="262" spans="1:73" ht="20.100000000000001" customHeight="1" x14ac:dyDescent="0.2">
      <c r="A262" s="52">
        <v>45231</v>
      </c>
      <c r="B262" s="35" t="s">
        <v>14783</v>
      </c>
      <c r="C262" s="35" t="s">
        <v>112</v>
      </c>
      <c r="D262" s="35">
        <v>20240120</v>
      </c>
      <c r="E262" s="35" t="s">
        <v>14784</v>
      </c>
      <c r="F262" s="35" t="str">
        <f t="shared" si="204"/>
        <v/>
      </c>
      <c r="G262" s="35" t="str">
        <f t="shared" si="205"/>
        <v>Thierry Pupier,Julien Wittmer</v>
      </c>
      <c r="H262" s="35" t="str">
        <f t="shared" si="206"/>
        <v/>
      </c>
      <c r="I262" s="35" t="str">
        <f t="shared" si="207"/>
        <v>Pupier, Thierry</v>
      </c>
      <c r="J262" s="35" t="str">
        <f t="shared" si="208"/>
        <v>Wittmer, Julien</v>
      </c>
      <c r="K262" s="35" t="str">
        <f t="shared" si="209"/>
        <v/>
      </c>
      <c r="L262" s="35" t="str">
        <f t="shared" si="210"/>
        <v/>
      </c>
      <c r="M262" s="35" t="str">
        <f t="shared" si="211"/>
        <v/>
      </c>
      <c r="N262" s="5" t="str">
        <f t="shared" si="212"/>
        <v>Edition du 1 January 2008</v>
      </c>
      <c r="O262" s="5" t="str">
        <f t="shared" si="213"/>
        <v>350 pages</v>
      </c>
      <c r="P262" s="35" t="str">
        <f t="shared" si="214"/>
        <v>Editions ENI</v>
      </c>
      <c r="Q262" s="6" t="str">
        <f t="shared" si="215"/>
        <v>fre</v>
      </c>
      <c r="R262" s="35" t="str">
        <f t="shared" si="216"/>
        <v>fre</v>
      </c>
      <c r="S262" s="35" t="str">
        <f t="shared" si="217"/>
        <v>fre</v>
      </c>
      <c r="T262" s="35" t="str">
        <f t="shared" si="218"/>
        <v>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v>
      </c>
      <c r="U262" s="35">
        <f t="shared" si="219"/>
        <v>9782746044708</v>
      </c>
      <c r="V262" s="35" t="str">
        <f t="shared" si="220"/>
        <v>Version Numérique</v>
      </c>
      <c r="W262" s="35">
        <f t="shared" si="221"/>
        <v>9782746040915</v>
      </c>
      <c r="X262" s="35" t="str">
        <f t="shared" si="222"/>
        <v>Version Imprimée</v>
      </c>
      <c r="Y262" s="35" t="str">
        <f t="shared" si="223"/>
        <v>St-Herblain</v>
      </c>
      <c r="Z262" s="35" t="str">
        <f t="shared" si="224"/>
        <v>Editions ENI</v>
      </c>
      <c r="AA262" s="35">
        <f t="shared" si="225"/>
        <v>2008</v>
      </c>
      <c r="AB262" s="35" t="str">
        <f t="shared" si="226"/>
        <v>Bibliothèque Numérique ENI (Service en ligne)</v>
      </c>
      <c r="AC262" s="35" t="str">
        <f t="shared" si="227"/>
        <v>STUDIO FACTORY</v>
      </c>
      <c r="AD262" s="35" t="str">
        <f t="shared" si="228"/>
        <v>texte</v>
      </c>
      <c r="AE262" s="35" t="str">
        <f t="shared" si="229"/>
        <v>txt</v>
      </c>
      <c r="AF262" s="35" t="str">
        <f t="shared" si="230"/>
        <v>rdacontent/fre</v>
      </c>
      <c r="AG262" s="35" t="str">
        <f t="shared" si="231"/>
        <v>informatique</v>
      </c>
      <c r="AH262" s="35" t="str">
        <f t="shared" si="232"/>
        <v>c</v>
      </c>
      <c r="AI262" s="35" t="str">
        <f t="shared" si="233"/>
        <v>rdamedia/fre</v>
      </c>
      <c r="AJ262" s="35" t="str">
        <f t="shared" si="234"/>
        <v>ressource en ligne</v>
      </c>
      <c r="AK262" s="35" t="str">
        <f t="shared" si="235"/>
        <v>cr</v>
      </c>
      <c r="AL262" s="35" t="str">
        <f t="shared" si="236"/>
        <v>rdacarrier/fre</v>
      </c>
      <c r="AM262" s="35" t="str">
        <f t="shared" si="237"/>
        <v>m\\\\\o\\d\\\\\\\\</v>
      </c>
      <c r="AN262" s="35" t="str">
        <f t="shared" si="238"/>
        <v>cr\cn\\\\uuaua</v>
      </c>
      <c r="AO262" s="35" t="str">
        <f t="shared" si="239"/>
        <v>Accès restreint aux membres</v>
      </c>
      <c r="AP262" s="35" t="str">
        <f t="shared" si="240"/>
        <v>Source de la note de description : Version imprimée</v>
      </c>
      <c r="AQ262" s="35" t="str">
        <f t="shared" si="241"/>
        <v/>
      </c>
      <c r="AR262" s="35" t="str">
        <f t="shared" si="242"/>
        <v>%SITE_CLIENT%/?library_guid=E3EB61EF-B3DF-4E0C-AE84-13E81832044B</v>
      </c>
      <c r="AS262" s="35" t="str">
        <f t="shared" si="243"/>
        <v>Accès au travers du portail ENI</v>
      </c>
      <c r="AT262" s="35" t="str">
        <f t="shared" si="244"/>
        <v xml:space="preserve"> Action script </v>
      </c>
      <c r="AU262" s="35" t="str">
        <f t="shared" si="245"/>
        <v xml:space="preserve"> ActionScript </v>
      </c>
      <c r="AV262" s="35" t="str">
        <f t="shared" si="246"/>
        <v xml:space="preserve"> Adobe </v>
      </c>
      <c r="AW262" s="35" t="str">
        <f t="shared" si="247"/>
        <v xml:space="preserve"> Animation </v>
      </c>
      <c r="AX262" s="35" t="str">
        <f t="shared" si="248"/>
        <v xml:space="preserve"> clip </v>
      </c>
      <c r="AY262" s="35" t="str">
        <f t="shared" si="249"/>
        <v xml:space="preserve"> e</v>
      </c>
      <c r="AZ262" s="35" t="str">
        <f t="shared" si="250"/>
        <v xml:space="preserve"> ebook </v>
      </c>
      <c r="BA262" s="35" t="str">
        <f t="shared" si="251"/>
        <v xml:space="preserve"> interpolation </v>
      </c>
      <c r="BB262" s="35" t="str">
        <f t="shared" si="252"/>
        <v xml:space="preserve"> livre électronique </v>
      </c>
      <c r="BC262" s="35" t="str">
        <f t="shared" si="253"/>
        <v xml:space="preserve"> livre numérique </v>
      </c>
      <c r="BD262" s="35" t="str">
        <f t="shared" si="254"/>
        <v xml:space="preserve"> livres électroniques </v>
      </c>
      <c r="BE262" s="35" t="str">
        <f t="shared" si="255"/>
        <v xml:space="preserve"> livres numériques </v>
      </c>
      <c r="BF262" s="35" t="str">
        <f t="shared" si="256"/>
        <v xml:space="preserve"> LNSF3CSFLA</v>
      </c>
      <c r="BG262" s="35" t="str">
        <f t="shared" si="257"/>
        <v xml:space="preserve"> Macromedia </v>
      </c>
      <c r="BH262" s="35" t="str">
        <f t="shared" si="258"/>
        <v xml:space="preserve"> scénario </v>
      </c>
      <c r="BI262" s="35" t="str">
        <f t="shared" si="259"/>
        <v xml:space="preserve"> scène </v>
      </c>
      <c r="BJ262" s="35" t="str">
        <f t="shared" si="260"/>
        <v xml:space="preserve"> Web </v>
      </c>
      <c r="BK262" s="35" t="str">
        <f t="shared" si="261"/>
        <v xml:space="preserve">book </v>
      </c>
      <c r="BL262" s="35" t="str">
        <f t="shared" si="262"/>
        <v xml:space="preserve">Livre </v>
      </c>
      <c r="BM262" s="35" t="str">
        <f t="shared" si="263"/>
        <v/>
      </c>
      <c r="BN262" s="35" t="str">
        <f t="shared" si="264"/>
        <v/>
      </c>
      <c r="BO262" s="35" t="str">
        <f t="shared" si="265"/>
        <v/>
      </c>
      <c r="BP262" s="35" t="str">
        <f t="shared" si="266"/>
        <v/>
      </c>
      <c r="BQ262" s="35" t="str">
        <f t="shared" si="267"/>
        <v/>
      </c>
      <c r="BR262" s="35" t="str">
        <f t="shared" si="268"/>
        <v/>
      </c>
      <c r="BS262" s="35" t="str">
        <f t="shared" si="269"/>
        <v/>
      </c>
      <c r="BT262" s="35" t="str">
        <f t="shared" si="270"/>
        <v/>
      </c>
      <c r="BU262" s="40" t="str">
        <f t="shared" si="271"/>
        <v/>
      </c>
    </row>
    <row r="263" spans="1:73" ht="20.100000000000001" customHeight="1" x14ac:dyDescent="0.2">
      <c r="A263" s="52">
        <v>45231</v>
      </c>
      <c r="B263" s="35" t="s">
        <v>14785</v>
      </c>
      <c r="C263" s="35" t="s">
        <v>112</v>
      </c>
      <c r="D263" s="35">
        <v>20240120</v>
      </c>
      <c r="E263" s="35" t="s">
        <v>14786</v>
      </c>
      <c r="F263" s="35" t="str">
        <f t="shared" si="204"/>
        <v>pour PC/Mac</v>
      </c>
      <c r="G263" s="35" t="str">
        <f t="shared" si="205"/>
        <v>Viviane Garrigos,Morgan Gautraud - Le Bourhis</v>
      </c>
      <c r="H263" s="35" t="str">
        <f t="shared" si="206"/>
        <v/>
      </c>
      <c r="I263" s="35" t="str">
        <f t="shared" si="207"/>
        <v>Garrigos, Viviane</v>
      </c>
      <c r="J263" s="35" t="str">
        <f t="shared" si="208"/>
        <v>Gautraud - Le Bourhis, Morgan</v>
      </c>
      <c r="K263" s="35" t="str">
        <f t="shared" si="209"/>
        <v/>
      </c>
      <c r="L263" s="35" t="str">
        <f t="shared" si="210"/>
        <v/>
      </c>
      <c r="M263" s="35" t="str">
        <f t="shared" si="211"/>
        <v/>
      </c>
      <c r="N263" s="5" t="str">
        <f t="shared" si="212"/>
        <v>Edition du 1 March 2008</v>
      </c>
      <c r="O263" s="5" t="str">
        <f t="shared" si="213"/>
        <v>408 pages</v>
      </c>
      <c r="P263" s="35" t="str">
        <f t="shared" si="214"/>
        <v>Editions ENI</v>
      </c>
      <c r="Q263" s="6" t="str">
        <f t="shared" si="215"/>
        <v>fre</v>
      </c>
      <c r="R263" s="35" t="str">
        <f t="shared" si="216"/>
        <v>fre</v>
      </c>
      <c r="S263" s="35" t="str">
        <f t="shared" si="217"/>
        <v>fre</v>
      </c>
      <c r="T263" s="35" t="str">
        <f t="shared" si="218"/>
        <v>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v>
      </c>
      <c r="U263" s="35">
        <f t="shared" si="219"/>
        <v>9782746044715</v>
      </c>
      <c r="V263" s="35" t="str">
        <f t="shared" si="220"/>
        <v>Version Numérique</v>
      </c>
      <c r="W263" s="35">
        <f t="shared" si="221"/>
        <v>9782746041653</v>
      </c>
      <c r="X263" s="35" t="str">
        <f t="shared" si="222"/>
        <v>Version Imprimée</v>
      </c>
      <c r="Y263" s="35" t="str">
        <f t="shared" si="223"/>
        <v>St-Herblain</v>
      </c>
      <c r="Z263" s="35" t="str">
        <f t="shared" si="224"/>
        <v>Editions ENI</v>
      </c>
      <c r="AA263" s="35">
        <f t="shared" si="225"/>
        <v>2008</v>
      </c>
      <c r="AB263" s="35" t="str">
        <f t="shared" si="226"/>
        <v>Bibliothèque Numérique ENI (Service en ligne)</v>
      </c>
      <c r="AC263" s="35" t="str">
        <f t="shared" si="227"/>
        <v>STUDIO FACTORY</v>
      </c>
      <c r="AD263" s="35" t="str">
        <f t="shared" si="228"/>
        <v>texte</v>
      </c>
      <c r="AE263" s="35" t="str">
        <f t="shared" si="229"/>
        <v>txt</v>
      </c>
      <c r="AF263" s="35" t="str">
        <f t="shared" si="230"/>
        <v>rdacontent/fre</v>
      </c>
      <c r="AG263" s="35" t="str">
        <f t="shared" si="231"/>
        <v>informatique</v>
      </c>
      <c r="AH263" s="35" t="str">
        <f t="shared" si="232"/>
        <v>c</v>
      </c>
      <c r="AI263" s="35" t="str">
        <f t="shared" si="233"/>
        <v>rdamedia/fre</v>
      </c>
      <c r="AJ263" s="35" t="str">
        <f t="shared" si="234"/>
        <v>ressource en ligne</v>
      </c>
      <c r="AK263" s="35" t="str">
        <f t="shared" si="235"/>
        <v>cr</v>
      </c>
      <c r="AL263" s="35" t="str">
        <f t="shared" si="236"/>
        <v>rdacarrier/fre</v>
      </c>
      <c r="AM263" s="35" t="str">
        <f t="shared" si="237"/>
        <v>m\\\\\o\\d\\\\\\\\</v>
      </c>
      <c r="AN263" s="35" t="str">
        <f t="shared" si="238"/>
        <v>cr\cn\\\\uuaua</v>
      </c>
      <c r="AO263" s="35" t="str">
        <f t="shared" si="239"/>
        <v>Accès restreint aux membres</v>
      </c>
      <c r="AP263" s="35" t="str">
        <f t="shared" si="240"/>
        <v>Source de la note de description : Version imprimée</v>
      </c>
      <c r="AQ263" s="35" t="str">
        <f t="shared" si="241"/>
        <v/>
      </c>
      <c r="AR263" s="35" t="str">
        <f t="shared" si="242"/>
        <v>%SITE_CLIENT%/?library_guid=F8F2D509-D3E1-4B1F-A6E3-1D37D5360F6F</v>
      </c>
      <c r="AS263" s="35" t="str">
        <f t="shared" si="243"/>
        <v>Accès au travers du portail ENI</v>
      </c>
      <c r="AT263" s="35" t="str">
        <f t="shared" si="244"/>
        <v xml:space="preserve"> Adobe </v>
      </c>
      <c r="AU263" s="35" t="str">
        <f t="shared" si="245"/>
        <v xml:space="preserve"> Dessin vectoriel </v>
      </c>
      <c r="AV263" s="35" t="str">
        <f t="shared" si="246"/>
        <v xml:space="preserve"> e</v>
      </c>
      <c r="AW263" s="35" t="str">
        <f t="shared" si="247"/>
        <v xml:space="preserve"> ebook </v>
      </c>
      <c r="AX263" s="35" t="str">
        <f t="shared" si="248"/>
        <v xml:space="preserve"> livre électronique </v>
      </c>
      <c r="AY263" s="35" t="str">
        <f t="shared" si="249"/>
        <v xml:space="preserve"> livre numérique </v>
      </c>
      <c r="AZ263" s="35" t="str">
        <f t="shared" si="250"/>
        <v xml:space="preserve"> livres électroniques </v>
      </c>
      <c r="BA263" s="35" t="str">
        <f t="shared" si="251"/>
        <v xml:space="preserve"> livres numériques </v>
      </c>
      <c r="BB263" s="35" t="str">
        <f t="shared" si="252"/>
        <v xml:space="preserve"> LNSF3CSILL</v>
      </c>
      <c r="BC263" s="35" t="str">
        <f t="shared" si="253"/>
        <v xml:space="preserve">book </v>
      </c>
      <c r="BD263" s="35" t="str">
        <f t="shared" si="254"/>
        <v xml:space="preserve">Illustrator </v>
      </c>
      <c r="BE263" s="35" t="str">
        <f t="shared" si="255"/>
        <v/>
      </c>
      <c r="BF263" s="35" t="str">
        <f t="shared" si="256"/>
        <v/>
      </c>
      <c r="BG263" s="35" t="str">
        <f t="shared" si="257"/>
        <v/>
      </c>
      <c r="BH263" s="35" t="str">
        <f t="shared" si="258"/>
        <v/>
      </c>
      <c r="BI263" s="35" t="str">
        <f t="shared" si="259"/>
        <v/>
      </c>
      <c r="BJ263" s="35" t="str">
        <f t="shared" si="260"/>
        <v/>
      </c>
      <c r="BK263" s="35" t="str">
        <f t="shared" si="261"/>
        <v/>
      </c>
      <c r="BL263" s="35" t="str">
        <f t="shared" si="262"/>
        <v/>
      </c>
      <c r="BM263" s="35" t="str">
        <f t="shared" si="263"/>
        <v/>
      </c>
      <c r="BN263" s="35" t="str">
        <f t="shared" si="264"/>
        <v/>
      </c>
      <c r="BO263" s="35" t="str">
        <f t="shared" si="265"/>
        <v/>
      </c>
      <c r="BP263" s="35" t="str">
        <f t="shared" si="266"/>
        <v/>
      </c>
      <c r="BQ263" s="35" t="str">
        <f t="shared" si="267"/>
        <v/>
      </c>
      <c r="BR263" s="35" t="str">
        <f t="shared" si="268"/>
        <v/>
      </c>
      <c r="BS263" s="35" t="str">
        <f t="shared" si="269"/>
        <v/>
      </c>
      <c r="BT263" s="35" t="str">
        <f t="shared" si="270"/>
        <v/>
      </c>
      <c r="BU263" s="40" t="str">
        <f t="shared" si="271"/>
        <v/>
      </c>
    </row>
    <row r="264" spans="1:73" ht="20.100000000000001" customHeight="1" x14ac:dyDescent="0.2">
      <c r="A264" s="52">
        <v>45231</v>
      </c>
      <c r="B264" s="35" t="s">
        <v>14787</v>
      </c>
      <c r="C264" s="35" t="s">
        <v>112</v>
      </c>
      <c r="D264" s="35">
        <v>20240120</v>
      </c>
      <c r="E264" s="35" t="s">
        <v>14788</v>
      </c>
      <c r="F264" s="35" t="str">
        <f t="shared" si="204"/>
        <v/>
      </c>
      <c r="G264" s="35" t="str">
        <f t="shared" si="205"/>
        <v>Yannick Celmat</v>
      </c>
      <c r="H264" s="35" t="str">
        <f t="shared" si="206"/>
        <v/>
      </c>
      <c r="I264" s="35" t="str">
        <f t="shared" si="207"/>
        <v>Celmat, Yannick</v>
      </c>
      <c r="J264" s="35" t="str">
        <f t="shared" si="208"/>
        <v/>
      </c>
      <c r="K264" s="35" t="str">
        <f t="shared" si="209"/>
        <v/>
      </c>
      <c r="L264" s="35" t="str">
        <f t="shared" si="210"/>
        <v/>
      </c>
      <c r="M264" s="35" t="str">
        <f t="shared" si="211"/>
        <v/>
      </c>
      <c r="N264" s="5" t="str">
        <f t="shared" si="212"/>
        <v>Edition du 1 January 2008</v>
      </c>
      <c r="O264" s="5" t="str">
        <f t="shared" si="213"/>
        <v>452 pages</v>
      </c>
      <c r="P264" s="35" t="str">
        <f t="shared" si="214"/>
        <v>Editions ENI</v>
      </c>
      <c r="Q264" s="6" t="str">
        <f t="shared" si="215"/>
        <v>fre</v>
      </c>
      <c r="R264" s="35" t="str">
        <f t="shared" si="216"/>
        <v>fre</v>
      </c>
      <c r="S264" s="35" t="str">
        <f t="shared" si="217"/>
        <v>fre</v>
      </c>
      <c r="T264" s="35" t="str">
        <f t="shared" si="218"/>
        <v>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v>
      </c>
      <c r="U264" s="35">
        <f t="shared" si="219"/>
        <v>9782746044722</v>
      </c>
      <c r="V264" s="35" t="str">
        <f t="shared" si="220"/>
        <v>Version Numérique</v>
      </c>
      <c r="W264" s="35">
        <f t="shared" si="221"/>
        <v>9782746041028</v>
      </c>
      <c r="X264" s="35" t="str">
        <f t="shared" si="222"/>
        <v>Version Imprimée</v>
      </c>
      <c r="Y264" s="35" t="str">
        <f t="shared" si="223"/>
        <v>St-Herblain</v>
      </c>
      <c r="Z264" s="35" t="str">
        <f t="shared" si="224"/>
        <v>Editions ENI</v>
      </c>
      <c r="AA264" s="35">
        <f t="shared" si="225"/>
        <v>2008</v>
      </c>
      <c r="AB264" s="35" t="str">
        <f t="shared" si="226"/>
        <v>Bibliothèque Numérique ENI (Service en ligne)</v>
      </c>
      <c r="AC264" s="35" t="str">
        <f t="shared" si="227"/>
        <v>STUDIO FACTORY</v>
      </c>
      <c r="AD264" s="35" t="str">
        <f t="shared" si="228"/>
        <v>texte</v>
      </c>
      <c r="AE264" s="35" t="str">
        <f t="shared" si="229"/>
        <v>txt</v>
      </c>
      <c r="AF264" s="35" t="str">
        <f t="shared" si="230"/>
        <v>rdacontent/fre</v>
      </c>
      <c r="AG264" s="35" t="str">
        <f t="shared" si="231"/>
        <v>informatique</v>
      </c>
      <c r="AH264" s="35" t="str">
        <f t="shared" si="232"/>
        <v>c</v>
      </c>
      <c r="AI264" s="35" t="str">
        <f t="shared" si="233"/>
        <v>rdamedia/fre</v>
      </c>
      <c r="AJ264" s="35" t="str">
        <f t="shared" si="234"/>
        <v>ressource en ligne</v>
      </c>
      <c r="AK264" s="35" t="str">
        <f t="shared" si="235"/>
        <v>cr</v>
      </c>
      <c r="AL264" s="35" t="str">
        <f t="shared" si="236"/>
        <v>rdacarrier/fre</v>
      </c>
      <c r="AM264" s="35" t="str">
        <f t="shared" si="237"/>
        <v>m\\\\\o\\d\\\\\\\\</v>
      </c>
      <c r="AN264" s="35" t="str">
        <f t="shared" si="238"/>
        <v>cr\cn\\\\uuaua</v>
      </c>
      <c r="AO264" s="35" t="str">
        <f t="shared" si="239"/>
        <v>Accès restreint aux membres</v>
      </c>
      <c r="AP264" s="35" t="str">
        <f t="shared" si="240"/>
        <v>Source de la note de description : Version imprimée</v>
      </c>
      <c r="AQ264" s="35" t="str">
        <f t="shared" si="241"/>
        <v/>
      </c>
      <c r="AR264" s="35" t="str">
        <f t="shared" si="242"/>
        <v>%SITE_CLIENT%/?library_guid=9D90A3BB-2763-4235-B23A-393E6514D8CE</v>
      </c>
      <c r="AS264" s="35" t="str">
        <f t="shared" si="243"/>
        <v>Accès au travers du portail ENI</v>
      </c>
      <c r="AT264" s="35" t="str">
        <f t="shared" si="244"/>
        <v xml:space="preserve"> Adobe </v>
      </c>
      <c r="AU264" s="35" t="str">
        <f t="shared" si="245"/>
        <v xml:space="preserve"> e</v>
      </c>
      <c r="AV264" s="35" t="str">
        <f t="shared" si="246"/>
        <v xml:space="preserve"> ebook </v>
      </c>
      <c r="AW264" s="35" t="str">
        <f t="shared" si="247"/>
        <v xml:space="preserve"> index </v>
      </c>
      <c r="AX264" s="35" t="str">
        <f t="shared" si="248"/>
        <v xml:space="preserve"> livre </v>
      </c>
      <c r="AY264" s="35" t="str">
        <f t="shared" si="249"/>
        <v xml:space="preserve"> livre électronique </v>
      </c>
      <c r="AZ264" s="35" t="str">
        <f t="shared" si="250"/>
        <v xml:space="preserve"> livre numérique </v>
      </c>
      <c r="BA264" s="35" t="str">
        <f t="shared" si="251"/>
        <v xml:space="preserve"> livres électroniques </v>
      </c>
      <c r="BB264" s="35" t="str">
        <f t="shared" si="252"/>
        <v xml:space="preserve"> livres numériques </v>
      </c>
      <c r="BC264" s="35" t="str">
        <f t="shared" si="253"/>
        <v xml:space="preserve"> LNSF3CSIND</v>
      </c>
      <c r="BD264" s="35" t="str">
        <f t="shared" si="254"/>
        <v xml:space="preserve"> mise en page </v>
      </c>
      <c r="BE264" s="35" t="str">
        <f t="shared" si="255"/>
        <v xml:space="preserve"> PAO </v>
      </c>
      <c r="BF264" s="35" t="str">
        <f t="shared" si="256"/>
        <v xml:space="preserve"> table des matières </v>
      </c>
      <c r="BG264" s="35" t="str">
        <f t="shared" si="257"/>
        <v xml:space="preserve">book </v>
      </c>
      <c r="BH264" s="35" t="str">
        <f t="shared" si="258"/>
        <v xml:space="preserve">Livre </v>
      </c>
      <c r="BI264" s="35" t="str">
        <f t="shared" si="259"/>
        <v/>
      </c>
      <c r="BJ264" s="35" t="str">
        <f t="shared" si="260"/>
        <v/>
      </c>
      <c r="BK264" s="35" t="str">
        <f t="shared" si="261"/>
        <v/>
      </c>
      <c r="BL264" s="35" t="str">
        <f t="shared" si="262"/>
        <v/>
      </c>
      <c r="BM264" s="35" t="str">
        <f t="shared" si="263"/>
        <v/>
      </c>
      <c r="BN264" s="35" t="str">
        <f t="shared" si="264"/>
        <v/>
      </c>
      <c r="BO264" s="35" t="str">
        <f t="shared" si="265"/>
        <v/>
      </c>
      <c r="BP264" s="35" t="str">
        <f t="shared" si="266"/>
        <v/>
      </c>
      <c r="BQ264" s="35" t="str">
        <f t="shared" si="267"/>
        <v/>
      </c>
      <c r="BR264" s="35" t="str">
        <f t="shared" si="268"/>
        <v/>
      </c>
      <c r="BS264" s="35" t="str">
        <f t="shared" si="269"/>
        <v/>
      </c>
      <c r="BT264" s="35" t="str">
        <f t="shared" si="270"/>
        <v/>
      </c>
      <c r="BU264" s="40" t="str">
        <f t="shared" si="271"/>
        <v/>
      </c>
    </row>
    <row r="265" spans="1:73" ht="20.100000000000001" customHeight="1" x14ac:dyDescent="0.2">
      <c r="A265" s="52">
        <v>45231</v>
      </c>
      <c r="B265" s="35" t="s">
        <v>14789</v>
      </c>
      <c r="C265" s="35" t="s">
        <v>112</v>
      </c>
      <c r="D265" s="35">
        <v>20240120</v>
      </c>
      <c r="E265" s="35" t="s">
        <v>14790</v>
      </c>
      <c r="F265" s="35" t="str">
        <f t="shared" si="204"/>
        <v>pour PC/Mac</v>
      </c>
      <c r="G265" s="35" t="str">
        <f t="shared" si="205"/>
        <v>Thierry OLLIVIER</v>
      </c>
      <c r="H265" s="35" t="str">
        <f t="shared" si="206"/>
        <v/>
      </c>
      <c r="I265" s="35" t="str">
        <f t="shared" si="207"/>
        <v>OLLIVIER, Thierry</v>
      </c>
      <c r="J265" s="35" t="str">
        <f t="shared" si="208"/>
        <v/>
      </c>
      <c r="K265" s="35" t="str">
        <f t="shared" si="209"/>
        <v/>
      </c>
      <c r="L265" s="35" t="str">
        <f t="shared" si="210"/>
        <v/>
      </c>
      <c r="M265" s="35" t="str">
        <f t="shared" si="211"/>
        <v/>
      </c>
      <c r="N265" s="5" t="str">
        <f t="shared" si="212"/>
        <v>Edition du 1 October 2007</v>
      </c>
      <c r="O265" s="5" t="str">
        <f t="shared" si="213"/>
        <v>437 pages</v>
      </c>
      <c r="P265" s="35" t="str">
        <f t="shared" si="214"/>
        <v>Editions ENI</v>
      </c>
      <c r="Q265" s="6" t="str">
        <f t="shared" si="215"/>
        <v>fre</v>
      </c>
      <c r="R265" s="35" t="str">
        <f t="shared" si="216"/>
        <v>fre</v>
      </c>
      <c r="S265" s="35" t="str">
        <f t="shared" si="217"/>
        <v>fre</v>
      </c>
      <c r="T265" s="35" t="str">
        <f t="shared" si="218"/>
        <v>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v>
      </c>
      <c r="U265" s="35">
        <f t="shared" si="219"/>
        <v>9782746044739</v>
      </c>
      <c r="V265" s="35" t="str">
        <f t="shared" si="220"/>
        <v>Version Numérique</v>
      </c>
      <c r="W265" s="35">
        <f t="shared" si="221"/>
        <v>9782746039544</v>
      </c>
      <c r="X265" s="35" t="str">
        <f t="shared" si="222"/>
        <v>Version Imprimée</v>
      </c>
      <c r="Y265" s="35" t="str">
        <f t="shared" si="223"/>
        <v>St-Herblain</v>
      </c>
      <c r="Z265" s="35" t="str">
        <f t="shared" si="224"/>
        <v>Editions ENI</v>
      </c>
      <c r="AA265" s="35">
        <f t="shared" si="225"/>
        <v>2007</v>
      </c>
      <c r="AB265" s="35" t="str">
        <f t="shared" si="226"/>
        <v>Bibliothèque Numérique ENI (Service en ligne)</v>
      </c>
      <c r="AC265" s="35" t="str">
        <f t="shared" si="227"/>
        <v>STUDIO FACTORY</v>
      </c>
      <c r="AD265" s="35" t="str">
        <f t="shared" si="228"/>
        <v>texte</v>
      </c>
      <c r="AE265" s="35" t="str">
        <f t="shared" si="229"/>
        <v>txt</v>
      </c>
      <c r="AF265" s="35" t="str">
        <f t="shared" si="230"/>
        <v>rdacontent/fre</v>
      </c>
      <c r="AG265" s="35" t="str">
        <f t="shared" si="231"/>
        <v>informatique</v>
      </c>
      <c r="AH265" s="35" t="str">
        <f t="shared" si="232"/>
        <v>c</v>
      </c>
      <c r="AI265" s="35" t="str">
        <f t="shared" si="233"/>
        <v>rdamedia/fre</v>
      </c>
      <c r="AJ265" s="35" t="str">
        <f t="shared" si="234"/>
        <v>ressource en ligne</v>
      </c>
      <c r="AK265" s="35" t="str">
        <f t="shared" si="235"/>
        <v>cr</v>
      </c>
      <c r="AL265" s="35" t="str">
        <f t="shared" si="236"/>
        <v>rdacarrier/fre</v>
      </c>
      <c r="AM265" s="35" t="str">
        <f t="shared" si="237"/>
        <v>m\\\\\o\\d\\\\\\\\</v>
      </c>
      <c r="AN265" s="35" t="str">
        <f t="shared" si="238"/>
        <v>cr\cn\\\\uuaua</v>
      </c>
      <c r="AO265" s="35" t="str">
        <f t="shared" si="239"/>
        <v>Accès restreint aux membres</v>
      </c>
      <c r="AP265" s="35" t="str">
        <f t="shared" si="240"/>
        <v>Source de la note de description : Version imprimée</v>
      </c>
      <c r="AQ265" s="35" t="str">
        <f t="shared" si="241"/>
        <v/>
      </c>
      <c r="AR265" s="35" t="str">
        <f t="shared" si="242"/>
        <v>%SITE_CLIENT%/?library_guid=8FE6F31C-7F02-489B-AE83-5037006F0F44</v>
      </c>
      <c r="AS265" s="35" t="str">
        <f t="shared" si="243"/>
        <v>Accès au travers du portail ENI</v>
      </c>
      <c r="AT265" s="35" t="str">
        <f t="shared" si="244"/>
        <v xml:space="preserve"> bichromie </v>
      </c>
      <c r="AU265" s="35" t="str">
        <f t="shared" si="245"/>
        <v xml:space="preserve"> Bitmap </v>
      </c>
      <c r="AV265" s="35" t="str">
        <f t="shared" si="246"/>
        <v xml:space="preserve"> Bridge </v>
      </c>
      <c r="AW265" s="35" t="str">
        <f t="shared" si="247"/>
        <v xml:space="preserve"> détourage </v>
      </c>
      <c r="AX265" s="35" t="str">
        <f t="shared" si="248"/>
        <v xml:space="preserve"> e</v>
      </c>
      <c r="AY265" s="35" t="str">
        <f t="shared" si="249"/>
        <v xml:space="preserve"> ebook </v>
      </c>
      <c r="AZ265" s="35" t="str">
        <f t="shared" si="250"/>
        <v xml:space="preserve"> livre électronique </v>
      </c>
      <c r="BA265" s="35" t="str">
        <f t="shared" si="251"/>
        <v xml:space="preserve"> livre numérique </v>
      </c>
      <c r="BB265" s="35" t="str">
        <f t="shared" si="252"/>
        <v xml:space="preserve"> livres électroniques </v>
      </c>
      <c r="BC265" s="35" t="str">
        <f t="shared" si="253"/>
        <v xml:space="preserve"> livres numériques </v>
      </c>
      <c r="BD265" s="35" t="str">
        <f t="shared" si="254"/>
        <v xml:space="preserve"> LNSF3CSPHO</v>
      </c>
      <c r="BE265" s="35" t="str">
        <f t="shared" si="255"/>
        <v xml:space="preserve"> OLLIVIER </v>
      </c>
      <c r="BF265" s="35" t="str">
        <f t="shared" si="256"/>
        <v xml:space="preserve"> photo </v>
      </c>
      <c r="BG265" s="35" t="str">
        <f t="shared" si="257"/>
        <v xml:space="preserve"> Retouche image </v>
      </c>
      <c r="BH265" s="35" t="str">
        <f t="shared" si="258"/>
        <v xml:space="preserve"> script </v>
      </c>
      <c r="BI265" s="35" t="str">
        <f t="shared" si="259"/>
        <v xml:space="preserve">Adobe </v>
      </c>
      <c r="BJ265" s="35" t="str">
        <f t="shared" si="260"/>
        <v xml:space="preserve">book </v>
      </c>
      <c r="BK265" s="35" t="str">
        <f t="shared" si="261"/>
        <v/>
      </c>
      <c r="BL265" s="35" t="str">
        <f t="shared" si="262"/>
        <v/>
      </c>
      <c r="BM265" s="35" t="str">
        <f t="shared" si="263"/>
        <v/>
      </c>
      <c r="BN265" s="35" t="str">
        <f t="shared" si="264"/>
        <v/>
      </c>
      <c r="BO265" s="35" t="str">
        <f t="shared" si="265"/>
        <v/>
      </c>
      <c r="BP265" s="35" t="str">
        <f t="shared" si="266"/>
        <v/>
      </c>
      <c r="BQ265" s="35" t="str">
        <f t="shared" si="267"/>
        <v/>
      </c>
      <c r="BR265" s="35" t="str">
        <f t="shared" si="268"/>
        <v/>
      </c>
      <c r="BS265" s="35" t="str">
        <f t="shared" si="269"/>
        <v/>
      </c>
      <c r="BT265" s="35" t="str">
        <f t="shared" si="270"/>
        <v/>
      </c>
      <c r="BU265" s="40" t="str">
        <f t="shared" si="271"/>
        <v/>
      </c>
    </row>
    <row r="266" spans="1:73" ht="20.100000000000001" customHeight="1" x14ac:dyDescent="0.2">
      <c r="A266" s="52">
        <v>45231</v>
      </c>
      <c r="B266" s="35" t="s">
        <v>14791</v>
      </c>
      <c r="C266" s="35" t="s">
        <v>112</v>
      </c>
      <c r="D266" s="35">
        <v>20240120</v>
      </c>
      <c r="E266" s="35" t="s">
        <v>14792</v>
      </c>
      <c r="F266" s="35" t="str">
        <f t="shared" si="204"/>
        <v>Pour un site full CSS conforme aux standards du W3C</v>
      </c>
      <c r="G266" s="35" t="str">
        <f t="shared" si="205"/>
        <v>Christophe AUBRY</v>
      </c>
      <c r="H266" s="35" t="str">
        <f t="shared" si="206"/>
        <v/>
      </c>
      <c r="I266" s="35" t="str">
        <f t="shared" si="207"/>
        <v>AUBRY, Christophe</v>
      </c>
      <c r="J266" s="35" t="str">
        <f t="shared" si="208"/>
        <v/>
      </c>
      <c r="K266" s="35" t="str">
        <f t="shared" si="209"/>
        <v/>
      </c>
      <c r="L266" s="35" t="str">
        <f t="shared" si="210"/>
        <v/>
      </c>
      <c r="M266" s="35" t="str">
        <f t="shared" si="211"/>
        <v/>
      </c>
      <c r="N266" s="5" t="str">
        <f t="shared" si="212"/>
        <v>Edition du 1 April 2009</v>
      </c>
      <c r="O266" s="5" t="str">
        <f t="shared" si="213"/>
        <v>389 pages</v>
      </c>
      <c r="P266" s="35" t="str">
        <f t="shared" si="214"/>
        <v>Editions ENI</v>
      </c>
      <c r="Q266" s="6" t="str">
        <f t="shared" si="215"/>
        <v>fre</v>
      </c>
      <c r="R266" s="35" t="str">
        <f t="shared" si="216"/>
        <v>fre</v>
      </c>
      <c r="S266" s="35" t="str">
        <f t="shared" si="217"/>
        <v>fre</v>
      </c>
      <c r="T266" s="35" t="str">
        <f t="shared" si="218"/>
        <v>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v>
      </c>
      <c r="U266" s="35">
        <f t="shared" si="219"/>
        <v>9782746049420</v>
      </c>
      <c r="V266" s="35" t="str">
        <f t="shared" si="220"/>
        <v>Version Numérique</v>
      </c>
      <c r="W266" s="35">
        <f t="shared" si="221"/>
        <v>9782746048263</v>
      </c>
      <c r="X266" s="35" t="str">
        <f t="shared" si="222"/>
        <v>Version Imprimée</v>
      </c>
      <c r="Y266" s="35" t="str">
        <f t="shared" si="223"/>
        <v>St-Herblain</v>
      </c>
      <c r="Z266" s="35" t="str">
        <f t="shared" si="224"/>
        <v>Editions ENI</v>
      </c>
      <c r="AA266" s="35">
        <f t="shared" si="225"/>
        <v>2009</v>
      </c>
      <c r="AB266" s="35" t="str">
        <f t="shared" si="226"/>
        <v>Bibliothèque Numérique ENI (Service en ligne)</v>
      </c>
      <c r="AC266" s="35" t="str">
        <f t="shared" si="227"/>
        <v>STUDIO FACTORY</v>
      </c>
      <c r="AD266" s="35" t="str">
        <f t="shared" si="228"/>
        <v>texte</v>
      </c>
      <c r="AE266" s="35" t="str">
        <f t="shared" si="229"/>
        <v>txt</v>
      </c>
      <c r="AF266" s="35" t="str">
        <f t="shared" si="230"/>
        <v>rdacontent/fre</v>
      </c>
      <c r="AG266" s="35" t="str">
        <f t="shared" si="231"/>
        <v>informatique</v>
      </c>
      <c r="AH266" s="35" t="str">
        <f t="shared" si="232"/>
        <v>c</v>
      </c>
      <c r="AI266" s="35" t="str">
        <f t="shared" si="233"/>
        <v>rdamedia/fre</v>
      </c>
      <c r="AJ266" s="35" t="str">
        <f t="shared" si="234"/>
        <v>ressource en ligne</v>
      </c>
      <c r="AK266" s="35" t="str">
        <f t="shared" si="235"/>
        <v>cr</v>
      </c>
      <c r="AL266" s="35" t="str">
        <f t="shared" si="236"/>
        <v>rdacarrier/fre</v>
      </c>
      <c r="AM266" s="35" t="str">
        <f t="shared" si="237"/>
        <v>m\\\\\o\\d\\\\\\\\</v>
      </c>
      <c r="AN266" s="35" t="str">
        <f t="shared" si="238"/>
        <v>cr\cn\\\\uuaua</v>
      </c>
      <c r="AO266" s="35" t="str">
        <f t="shared" si="239"/>
        <v>Accès restreint aux membres</v>
      </c>
      <c r="AP266" s="35" t="str">
        <f t="shared" si="240"/>
        <v>Source de la note de description : Version imprimée</v>
      </c>
      <c r="AQ266" s="35" t="str">
        <f t="shared" si="241"/>
        <v/>
      </c>
      <c r="AR266" s="35" t="str">
        <f t="shared" si="242"/>
        <v>%SITE_CLIENT%/?library_guid=84AA6FFF-29C2-464C-8B97-453F4AFB45F5</v>
      </c>
      <c r="AS266" s="35" t="str">
        <f t="shared" si="243"/>
        <v>Accès au travers du portail ENI</v>
      </c>
      <c r="AT266" s="35" t="str">
        <f t="shared" si="244"/>
        <v xml:space="preserve"> Actifs </v>
      </c>
      <c r="AU266" s="35" t="str">
        <f t="shared" si="245"/>
        <v xml:space="preserve"> css </v>
      </c>
      <c r="AV266" s="35" t="str">
        <f t="shared" si="246"/>
        <v xml:space="preserve"> Design Notes </v>
      </c>
      <c r="AW266" s="35" t="str">
        <f t="shared" si="247"/>
        <v xml:space="preserve"> Dream </v>
      </c>
      <c r="AX266" s="35" t="str">
        <f t="shared" si="248"/>
        <v xml:space="preserve"> dreamwever </v>
      </c>
      <c r="AY266" s="35" t="str">
        <f t="shared" si="249"/>
        <v xml:space="preserve"> e</v>
      </c>
      <c r="AZ266" s="35" t="str">
        <f t="shared" si="250"/>
        <v xml:space="preserve"> ebook </v>
      </c>
      <c r="BA266" s="35" t="str">
        <f t="shared" si="251"/>
        <v xml:space="preserve"> Extension Manager </v>
      </c>
      <c r="BB266" s="35" t="str">
        <f t="shared" si="252"/>
        <v xml:space="preserve"> Formulaire </v>
      </c>
      <c r="BC266" s="35" t="str">
        <f t="shared" si="253"/>
        <v xml:space="preserve"> Homesite </v>
      </c>
      <c r="BD266" s="35" t="str">
        <f t="shared" si="254"/>
        <v xml:space="preserve"> html;feuille de style </v>
      </c>
      <c r="BE266" s="35" t="str">
        <f t="shared" si="255"/>
        <v xml:space="preserve"> livre électronique </v>
      </c>
      <c r="BF266" s="35" t="str">
        <f t="shared" si="256"/>
        <v xml:space="preserve"> livre numérique </v>
      </c>
      <c r="BG266" s="35" t="str">
        <f t="shared" si="257"/>
        <v xml:space="preserve"> livres électroniques </v>
      </c>
      <c r="BH266" s="35" t="str">
        <f t="shared" si="258"/>
        <v xml:space="preserve"> livres numériques </v>
      </c>
      <c r="BI266" s="35" t="str">
        <f t="shared" si="259"/>
        <v xml:space="preserve"> LNSF4CSDRE</v>
      </c>
      <c r="BJ266" s="35" t="str">
        <f t="shared" si="260"/>
        <v xml:space="preserve"> Quick Tag Editor </v>
      </c>
      <c r="BK266" s="35" t="str">
        <f t="shared" si="261"/>
        <v xml:space="preserve"> site web </v>
      </c>
      <c r="BL266" s="35" t="str">
        <f t="shared" si="262"/>
        <v xml:space="preserve"> SSI </v>
      </c>
      <c r="BM266" s="35" t="str">
        <f t="shared" si="263"/>
        <v xml:space="preserve">book </v>
      </c>
      <c r="BN266" s="35" t="str">
        <f t="shared" si="264"/>
        <v xml:space="preserve">Macromedia </v>
      </c>
      <c r="BO266" s="35" t="str">
        <f t="shared" si="265"/>
        <v/>
      </c>
      <c r="BP266" s="35" t="str">
        <f t="shared" si="266"/>
        <v/>
      </c>
      <c r="BQ266" s="35" t="str">
        <f t="shared" si="267"/>
        <v/>
      </c>
      <c r="BR266" s="35" t="str">
        <f t="shared" si="268"/>
        <v/>
      </c>
      <c r="BS266" s="35" t="str">
        <f t="shared" si="269"/>
        <v/>
      </c>
      <c r="BT266" s="35" t="str">
        <f t="shared" si="270"/>
        <v/>
      </c>
      <c r="BU266" s="40" t="str">
        <f t="shared" si="271"/>
        <v/>
      </c>
    </row>
    <row r="267" spans="1:73" ht="20.100000000000001" customHeight="1" x14ac:dyDescent="0.2">
      <c r="A267" s="52">
        <v>45231</v>
      </c>
      <c r="B267" s="35" t="s">
        <v>14793</v>
      </c>
      <c r="C267" s="35" t="s">
        <v>112</v>
      </c>
      <c r="D267" s="35">
        <v>20240120</v>
      </c>
      <c r="E267" s="35" t="s">
        <v>14794</v>
      </c>
      <c r="F267" s="35" t="str">
        <f t="shared" si="204"/>
        <v>pour PC/Mac</v>
      </c>
      <c r="G267" s="35" t="str">
        <f t="shared" si="205"/>
        <v>Myriam GRIS</v>
      </c>
      <c r="H267" s="35" t="str">
        <f t="shared" si="206"/>
        <v/>
      </c>
      <c r="I267" s="35" t="str">
        <f t="shared" si="207"/>
        <v>GRIS, Myriam</v>
      </c>
      <c r="J267" s="35" t="str">
        <f t="shared" si="208"/>
        <v/>
      </c>
      <c r="K267" s="35" t="str">
        <f t="shared" si="209"/>
        <v/>
      </c>
      <c r="L267" s="35" t="str">
        <f t="shared" si="210"/>
        <v/>
      </c>
      <c r="M267" s="35" t="str">
        <f t="shared" si="211"/>
        <v/>
      </c>
      <c r="N267" s="5" t="str">
        <f t="shared" si="212"/>
        <v>Edition du 1 September 2009</v>
      </c>
      <c r="O267" s="5" t="str">
        <f t="shared" si="213"/>
        <v>302 pages</v>
      </c>
      <c r="P267" s="35" t="str">
        <f t="shared" si="214"/>
        <v>Editions ENI</v>
      </c>
      <c r="Q267" s="6" t="str">
        <f t="shared" si="215"/>
        <v>fre</v>
      </c>
      <c r="R267" s="35" t="str">
        <f t="shared" si="216"/>
        <v>fre</v>
      </c>
      <c r="S267" s="35" t="str">
        <f t="shared" si="217"/>
        <v>fre</v>
      </c>
      <c r="T267" s="35" t="str">
        <f t="shared" si="218"/>
        <v>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v>
      </c>
      <c r="U267" s="35">
        <f t="shared" si="219"/>
        <v>9782746051966</v>
      </c>
      <c r="V267" s="35" t="str">
        <f t="shared" si="220"/>
        <v>Version Numérique</v>
      </c>
      <c r="W267" s="35">
        <f t="shared" si="221"/>
        <v>9782746050488</v>
      </c>
      <c r="X267" s="35" t="str">
        <f t="shared" si="222"/>
        <v>Version Imprimée</v>
      </c>
      <c r="Y267" s="35" t="str">
        <f t="shared" si="223"/>
        <v>St-Herblain</v>
      </c>
      <c r="Z267" s="35" t="str">
        <f t="shared" si="224"/>
        <v>Editions ENI</v>
      </c>
      <c r="AA267" s="35">
        <f t="shared" si="225"/>
        <v>2009</v>
      </c>
      <c r="AB267" s="35" t="str">
        <f t="shared" si="226"/>
        <v>Bibliothèque Numérique ENI (Service en ligne)</v>
      </c>
      <c r="AC267" s="35" t="str">
        <f t="shared" si="227"/>
        <v>STUDIO FACTORY</v>
      </c>
      <c r="AD267" s="35" t="str">
        <f t="shared" si="228"/>
        <v>texte</v>
      </c>
      <c r="AE267" s="35" t="str">
        <f t="shared" si="229"/>
        <v>txt</v>
      </c>
      <c r="AF267" s="35" t="str">
        <f t="shared" si="230"/>
        <v>rdacontent/fre</v>
      </c>
      <c r="AG267" s="35" t="str">
        <f t="shared" si="231"/>
        <v>informatique</v>
      </c>
      <c r="AH267" s="35" t="str">
        <f t="shared" si="232"/>
        <v>c</v>
      </c>
      <c r="AI267" s="35" t="str">
        <f t="shared" si="233"/>
        <v>rdamedia/fre</v>
      </c>
      <c r="AJ267" s="35" t="str">
        <f t="shared" si="234"/>
        <v>ressource en ligne</v>
      </c>
      <c r="AK267" s="35" t="str">
        <f t="shared" si="235"/>
        <v>cr</v>
      </c>
      <c r="AL267" s="35" t="str">
        <f t="shared" si="236"/>
        <v>rdacarrier/fre</v>
      </c>
      <c r="AM267" s="35" t="str">
        <f t="shared" si="237"/>
        <v>m\\\\\o\\d\\\\\\\\</v>
      </c>
      <c r="AN267" s="35" t="str">
        <f t="shared" si="238"/>
        <v>cr\cn\\\\uuaua</v>
      </c>
      <c r="AO267" s="35" t="str">
        <f t="shared" si="239"/>
        <v>Accès restreint aux membres</v>
      </c>
      <c r="AP267" s="35" t="str">
        <f t="shared" si="240"/>
        <v>Source de la note de description : Version imprimée</v>
      </c>
      <c r="AQ267" s="35" t="str">
        <f t="shared" si="241"/>
        <v/>
      </c>
      <c r="AR267" s="35" t="str">
        <f t="shared" si="242"/>
        <v>%SITE_CLIENT%/?library_guid=9E1BFD39-749C-48A0-9C74-532438709218</v>
      </c>
      <c r="AS267" s="35" t="str">
        <f t="shared" si="243"/>
        <v>Accès au travers du portail ENI</v>
      </c>
      <c r="AT267" s="35" t="str">
        <f t="shared" si="244"/>
        <v xml:space="preserve"> Adobe </v>
      </c>
      <c r="AU267" s="35" t="str">
        <f t="shared" si="245"/>
        <v xml:space="preserve"> Bitmap </v>
      </c>
      <c r="AV267" s="35" t="str">
        <f t="shared" si="246"/>
        <v xml:space="preserve"> e</v>
      </c>
      <c r="AW267" s="35" t="str">
        <f t="shared" si="247"/>
        <v xml:space="preserve"> ebook </v>
      </c>
      <c r="AX267" s="35" t="str">
        <f t="shared" si="248"/>
        <v xml:space="preserve"> livre électronique </v>
      </c>
      <c r="AY267" s="35" t="str">
        <f t="shared" si="249"/>
        <v xml:space="preserve"> livre numérique </v>
      </c>
      <c r="AZ267" s="35" t="str">
        <f t="shared" si="250"/>
        <v xml:space="preserve"> livres électroniques </v>
      </c>
      <c r="BA267" s="35" t="str">
        <f t="shared" si="251"/>
        <v xml:space="preserve"> livres numériques </v>
      </c>
      <c r="BB267" s="35" t="str">
        <f t="shared" si="252"/>
        <v xml:space="preserve"> LNSF4CSFIR</v>
      </c>
      <c r="BC267" s="35" t="str">
        <f t="shared" si="253"/>
        <v xml:space="preserve"> Ouvrage </v>
      </c>
      <c r="BD267" s="35" t="str">
        <f t="shared" si="254"/>
        <v xml:space="preserve"> photo </v>
      </c>
      <c r="BE267" s="35" t="str">
        <f t="shared" si="255"/>
        <v xml:space="preserve"> Retouche image </v>
      </c>
      <c r="BF267" s="35" t="str">
        <f t="shared" si="256"/>
        <v xml:space="preserve"> vectoriel </v>
      </c>
      <c r="BG267" s="35" t="str">
        <f t="shared" si="257"/>
        <v xml:space="preserve">book </v>
      </c>
      <c r="BH267" s="35" t="str">
        <f t="shared" si="258"/>
        <v xml:space="preserve">Livre </v>
      </c>
      <c r="BI267" s="35" t="str">
        <f t="shared" si="259"/>
        <v/>
      </c>
      <c r="BJ267" s="35" t="str">
        <f t="shared" si="260"/>
        <v/>
      </c>
      <c r="BK267" s="35" t="str">
        <f t="shared" si="261"/>
        <v/>
      </c>
      <c r="BL267" s="35" t="str">
        <f t="shared" si="262"/>
        <v/>
      </c>
      <c r="BM267" s="35" t="str">
        <f t="shared" si="263"/>
        <v/>
      </c>
      <c r="BN267" s="35" t="str">
        <f t="shared" si="264"/>
        <v/>
      </c>
      <c r="BO267" s="35" t="str">
        <f t="shared" si="265"/>
        <v/>
      </c>
      <c r="BP267" s="35" t="str">
        <f t="shared" si="266"/>
        <v/>
      </c>
      <c r="BQ267" s="35" t="str">
        <f t="shared" si="267"/>
        <v/>
      </c>
      <c r="BR267" s="35" t="str">
        <f t="shared" si="268"/>
        <v/>
      </c>
      <c r="BS267" s="35" t="str">
        <f t="shared" si="269"/>
        <v/>
      </c>
      <c r="BT267" s="35" t="str">
        <f t="shared" si="270"/>
        <v/>
      </c>
      <c r="BU267" s="40" t="str">
        <f t="shared" si="271"/>
        <v/>
      </c>
    </row>
    <row r="268" spans="1:73" ht="20.100000000000001" customHeight="1" x14ac:dyDescent="0.2">
      <c r="A268" s="52">
        <v>45231</v>
      </c>
      <c r="B268" s="35" t="s">
        <v>14795</v>
      </c>
      <c r="C268" s="35" t="s">
        <v>112</v>
      </c>
      <c r="D268" s="35">
        <v>20240120</v>
      </c>
      <c r="E268" s="35" t="s">
        <v>14796</v>
      </c>
      <c r="F268" s="35" t="str">
        <f t="shared" si="204"/>
        <v/>
      </c>
      <c r="G268" s="35" t="str">
        <f t="shared" si="205"/>
        <v>Thierry Pupier</v>
      </c>
      <c r="H268" s="35" t="str">
        <f t="shared" si="206"/>
        <v/>
      </c>
      <c r="I268" s="35" t="str">
        <f t="shared" si="207"/>
        <v>Pupier, Thierry</v>
      </c>
      <c r="J268" s="35" t="str">
        <f t="shared" si="208"/>
        <v/>
      </c>
      <c r="K268" s="35" t="str">
        <f t="shared" si="209"/>
        <v/>
      </c>
      <c r="L268" s="35" t="str">
        <f t="shared" si="210"/>
        <v/>
      </c>
      <c r="M268" s="35" t="str">
        <f t="shared" si="211"/>
        <v/>
      </c>
      <c r="N268" s="5" t="str">
        <f t="shared" si="212"/>
        <v>Edition du 1 January 2009</v>
      </c>
      <c r="O268" s="5" t="str">
        <f t="shared" si="213"/>
        <v>406 pages</v>
      </c>
      <c r="P268" s="35" t="str">
        <f t="shared" si="214"/>
        <v>Editions ENI</v>
      </c>
      <c r="Q268" s="6" t="str">
        <f t="shared" si="215"/>
        <v>fre</v>
      </c>
      <c r="R268" s="35" t="str">
        <f t="shared" si="216"/>
        <v>fre</v>
      </c>
      <c r="S268" s="35" t="str">
        <f t="shared" si="217"/>
        <v>fre</v>
      </c>
      <c r="T268" s="35" t="str">
        <f t="shared" si="218"/>
        <v>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v>
      </c>
      <c r="U268" s="35">
        <f t="shared" si="219"/>
        <v>9782746047938</v>
      </c>
      <c r="V268" s="35" t="str">
        <f t="shared" si="220"/>
        <v>Version Numérique</v>
      </c>
      <c r="W268" s="35">
        <f t="shared" si="221"/>
        <v>9782746046955</v>
      </c>
      <c r="X268" s="35" t="str">
        <f t="shared" si="222"/>
        <v>Version Imprimée</v>
      </c>
      <c r="Y268" s="35" t="str">
        <f t="shared" si="223"/>
        <v>St-Herblain</v>
      </c>
      <c r="Z268" s="35" t="str">
        <f t="shared" si="224"/>
        <v>Editions ENI</v>
      </c>
      <c r="AA268" s="35">
        <f t="shared" si="225"/>
        <v>2009</v>
      </c>
      <c r="AB268" s="35" t="str">
        <f t="shared" si="226"/>
        <v>Bibliothèque Numérique ENI (Service en ligne)</v>
      </c>
      <c r="AC268" s="35" t="str">
        <f t="shared" si="227"/>
        <v>STUDIO FACTORY</v>
      </c>
      <c r="AD268" s="35" t="str">
        <f t="shared" si="228"/>
        <v>texte</v>
      </c>
      <c r="AE268" s="35" t="str">
        <f t="shared" si="229"/>
        <v>txt</v>
      </c>
      <c r="AF268" s="35" t="str">
        <f t="shared" si="230"/>
        <v>rdacontent/fre</v>
      </c>
      <c r="AG268" s="35" t="str">
        <f t="shared" si="231"/>
        <v>informatique</v>
      </c>
      <c r="AH268" s="35" t="str">
        <f t="shared" si="232"/>
        <v>c</v>
      </c>
      <c r="AI268" s="35" t="str">
        <f t="shared" si="233"/>
        <v>rdamedia/fre</v>
      </c>
      <c r="AJ268" s="35" t="str">
        <f t="shared" si="234"/>
        <v>ressource en ligne</v>
      </c>
      <c r="AK268" s="35" t="str">
        <f t="shared" si="235"/>
        <v>cr</v>
      </c>
      <c r="AL268" s="35" t="str">
        <f t="shared" si="236"/>
        <v>rdacarrier/fre</v>
      </c>
      <c r="AM268" s="35" t="str">
        <f t="shared" si="237"/>
        <v>m\\\\\o\\d\\\\\\\\</v>
      </c>
      <c r="AN268" s="35" t="str">
        <f t="shared" si="238"/>
        <v>cr\cn\\\\uuaua</v>
      </c>
      <c r="AO268" s="35" t="str">
        <f t="shared" si="239"/>
        <v>Accès restreint aux membres</v>
      </c>
      <c r="AP268" s="35" t="str">
        <f t="shared" si="240"/>
        <v>Source de la note de description : Version imprimée</v>
      </c>
      <c r="AQ268" s="35" t="str">
        <f t="shared" si="241"/>
        <v/>
      </c>
      <c r="AR268" s="35" t="str">
        <f t="shared" si="242"/>
        <v>%SITE_CLIENT%/?library_guid=6BF7603A-77F2-4B91-8865-8E0D72F074E1</v>
      </c>
      <c r="AS268" s="35" t="str">
        <f t="shared" si="243"/>
        <v>Accès au travers du portail ENI</v>
      </c>
      <c r="AT268" s="35" t="str">
        <f t="shared" si="244"/>
        <v xml:space="preserve"> Action script </v>
      </c>
      <c r="AU268" s="35" t="str">
        <f t="shared" si="245"/>
        <v xml:space="preserve"> ActionScript </v>
      </c>
      <c r="AV268" s="35" t="str">
        <f t="shared" si="246"/>
        <v xml:space="preserve"> Adobe </v>
      </c>
      <c r="AW268" s="35" t="str">
        <f t="shared" si="247"/>
        <v xml:space="preserve"> Animation </v>
      </c>
      <c r="AX268" s="35" t="str">
        <f t="shared" si="248"/>
        <v xml:space="preserve"> clip </v>
      </c>
      <c r="AY268" s="35" t="str">
        <f t="shared" si="249"/>
        <v xml:space="preserve"> e</v>
      </c>
      <c r="AZ268" s="35" t="str">
        <f t="shared" si="250"/>
        <v xml:space="preserve"> ebook </v>
      </c>
      <c r="BA268" s="35" t="str">
        <f t="shared" si="251"/>
        <v xml:space="preserve"> interpolation </v>
      </c>
      <c r="BB268" s="35" t="str">
        <f t="shared" si="252"/>
        <v xml:space="preserve"> livre électronique </v>
      </c>
      <c r="BC268" s="35" t="str">
        <f t="shared" si="253"/>
        <v xml:space="preserve"> livre numérique </v>
      </c>
      <c r="BD268" s="35" t="str">
        <f t="shared" si="254"/>
        <v xml:space="preserve"> livres électroniques </v>
      </c>
      <c r="BE268" s="35" t="str">
        <f t="shared" si="255"/>
        <v xml:space="preserve"> livres numériques </v>
      </c>
      <c r="BF268" s="35" t="str">
        <f t="shared" si="256"/>
        <v xml:space="preserve"> LNSF4CSFLA</v>
      </c>
      <c r="BG268" s="35" t="str">
        <f t="shared" si="257"/>
        <v xml:space="preserve"> Macromedia </v>
      </c>
      <c r="BH268" s="35" t="str">
        <f t="shared" si="258"/>
        <v xml:space="preserve"> scénario </v>
      </c>
      <c r="BI268" s="35" t="str">
        <f t="shared" si="259"/>
        <v xml:space="preserve"> scène </v>
      </c>
      <c r="BJ268" s="35" t="str">
        <f t="shared" si="260"/>
        <v xml:space="preserve"> Web </v>
      </c>
      <c r="BK268" s="35" t="str">
        <f t="shared" si="261"/>
        <v xml:space="preserve">book </v>
      </c>
      <c r="BL268" s="35" t="str">
        <f t="shared" si="262"/>
        <v xml:space="preserve">Livre </v>
      </c>
      <c r="BM268" s="35" t="str">
        <f t="shared" si="263"/>
        <v/>
      </c>
      <c r="BN268" s="35" t="str">
        <f t="shared" si="264"/>
        <v/>
      </c>
      <c r="BO268" s="35" t="str">
        <f t="shared" si="265"/>
        <v/>
      </c>
      <c r="BP268" s="35" t="str">
        <f t="shared" si="266"/>
        <v/>
      </c>
      <c r="BQ268" s="35" t="str">
        <f t="shared" si="267"/>
        <v/>
      </c>
      <c r="BR268" s="35" t="str">
        <f t="shared" si="268"/>
        <v/>
      </c>
      <c r="BS268" s="35" t="str">
        <f t="shared" si="269"/>
        <v/>
      </c>
      <c r="BT268" s="35" t="str">
        <f t="shared" si="270"/>
        <v/>
      </c>
      <c r="BU268" s="40" t="str">
        <f t="shared" si="271"/>
        <v/>
      </c>
    </row>
    <row r="269" spans="1:73" ht="20.100000000000001" customHeight="1" x14ac:dyDescent="0.2">
      <c r="A269" s="52">
        <v>45231</v>
      </c>
      <c r="B269" s="35" t="s">
        <v>14797</v>
      </c>
      <c r="C269" s="35" t="s">
        <v>112</v>
      </c>
      <c r="D269" s="35">
        <v>20240120</v>
      </c>
      <c r="E269" s="35" t="s">
        <v>14798</v>
      </c>
      <c r="F269" s="35" t="str">
        <f t="shared" si="204"/>
        <v>pour PC/Mac</v>
      </c>
      <c r="G269" s="35" t="str">
        <f t="shared" si="205"/>
        <v>Viviane Garrigos</v>
      </c>
      <c r="H269" s="35" t="str">
        <f t="shared" si="206"/>
        <v/>
      </c>
      <c r="I269" s="35" t="str">
        <f t="shared" si="207"/>
        <v>Garrigos, Viviane</v>
      </c>
      <c r="J269" s="35" t="str">
        <f t="shared" si="208"/>
        <v/>
      </c>
      <c r="K269" s="35" t="str">
        <f t="shared" si="209"/>
        <v/>
      </c>
      <c r="L269" s="35" t="str">
        <f t="shared" si="210"/>
        <v/>
      </c>
      <c r="M269" s="35" t="str">
        <f t="shared" si="211"/>
        <v/>
      </c>
      <c r="N269" s="5" t="str">
        <f t="shared" si="212"/>
        <v>Edition du 1 February 2009</v>
      </c>
      <c r="O269" s="5" t="str">
        <f t="shared" si="213"/>
        <v>426 pages</v>
      </c>
      <c r="P269" s="35" t="str">
        <f t="shared" si="214"/>
        <v>Editions ENI</v>
      </c>
      <c r="Q269" s="6" t="str">
        <f t="shared" si="215"/>
        <v>fre</v>
      </c>
      <c r="R269" s="35" t="str">
        <f t="shared" si="216"/>
        <v>fre</v>
      </c>
      <c r="S269" s="35" t="str">
        <f t="shared" si="217"/>
        <v>fre</v>
      </c>
      <c r="T269" s="35" t="str">
        <f t="shared" si="218"/>
        <v>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
      <c r="U269" s="35">
        <f t="shared" si="219"/>
        <v>9782746048348</v>
      </c>
      <c r="V269" s="35" t="str">
        <f t="shared" si="220"/>
        <v>Version Numérique</v>
      </c>
      <c r="W269" s="35">
        <f t="shared" si="221"/>
        <v>9782746047228</v>
      </c>
      <c r="X269" s="35" t="str">
        <f t="shared" si="222"/>
        <v>Version Imprimée</v>
      </c>
      <c r="Y269" s="35" t="str">
        <f t="shared" si="223"/>
        <v>St-Herblain</v>
      </c>
      <c r="Z269" s="35" t="str">
        <f t="shared" si="224"/>
        <v>Editions ENI</v>
      </c>
      <c r="AA269" s="35">
        <f t="shared" si="225"/>
        <v>2009</v>
      </c>
      <c r="AB269" s="35" t="str">
        <f t="shared" si="226"/>
        <v>Bibliothèque Numérique ENI (Service en ligne)</v>
      </c>
      <c r="AC269" s="35" t="str">
        <f t="shared" si="227"/>
        <v>STUDIO FACTORY</v>
      </c>
      <c r="AD269" s="35" t="str">
        <f t="shared" si="228"/>
        <v>texte</v>
      </c>
      <c r="AE269" s="35" t="str">
        <f t="shared" si="229"/>
        <v>txt</v>
      </c>
      <c r="AF269" s="35" t="str">
        <f t="shared" si="230"/>
        <v>rdacontent/fre</v>
      </c>
      <c r="AG269" s="35" t="str">
        <f t="shared" si="231"/>
        <v>informatique</v>
      </c>
      <c r="AH269" s="35" t="str">
        <f t="shared" si="232"/>
        <v>c</v>
      </c>
      <c r="AI269" s="35" t="str">
        <f t="shared" si="233"/>
        <v>rdamedia/fre</v>
      </c>
      <c r="AJ269" s="35" t="str">
        <f t="shared" si="234"/>
        <v>ressource en ligne</v>
      </c>
      <c r="AK269" s="35" t="str">
        <f t="shared" si="235"/>
        <v>cr</v>
      </c>
      <c r="AL269" s="35" t="str">
        <f t="shared" si="236"/>
        <v>rdacarrier/fre</v>
      </c>
      <c r="AM269" s="35" t="str">
        <f t="shared" si="237"/>
        <v>m\\\\\o\\d\\\\\\\\</v>
      </c>
      <c r="AN269" s="35" t="str">
        <f t="shared" si="238"/>
        <v>cr\cn\\\\uuaua</v>
      </c>
      <c r="AO269" s="35" t="str">
        <f t="shared" si="239"/>
        <v>Accès restreint aux membres</v>
      </c>
      <c r="AP269" s="35" t="str">
        <f t="shared" si="240"/>
        <v>Source de la note de description : Version imprimée</v>
      </c>
      <c r="AQ269" s="35" t="str">
        <f t="shared" si="241"/>
        <v/>
      </c>
      <c r="AR269" s="35" t="str">
        <f t="shared" si="242"/>
        <v>%SITE_CLIENT%/?library_guid=5E3640BF-868E-4217-A23C-35357D712DE6</v>
      </c>
      <c r="AS269" s="35" t="str">
        <f t="shared" si="243"/>
        <v>Accès au travers du portail ENI</v>
      </c>
      <c r="AT269" s="35" t="str">
        <f t="shared" si="244"/>
        <v xml:space="preserve"> Dessin vectoriel </v>
      </c>
      <c r="AU269" s="35" t="str">
        <f t="shared" si="245"/>
        <v xml:space="preserve"> e</v>
      </c>
      <c r="AV269" s="35" t="str">
        <f t="shared" si="246"/>
        <v xml:space="preserve"> ebook </v>
      </c>
      <c r="AW269" s="35" t="str">
        <f t="shared" si="247"/>
        <v xml:space="preserve"> livre électronique </v>
      </c>
      <c r="AX269" s="35" t="str">
        <f t="shared" si="248"/>
        <v xml:space="preserve"> livre numérique </v>
      </c>
      <c r="AY269" s="35" t="str">
        <f t="shared" si="249"/>
        <v xml:space="preserve"> livres électroniques </v>
      </c>
      <c r="AZ269" s="35" t="str">
        <f t="shared" si="250"/>
        <v xml:space="preserve"> livres numériques </v>
      </c>
      <c r="BA269" s="35" t="str">
        <f t="shared" si="251"/>
        <v xml:space="preserve"> LNSF4CSILL</v>
      </c>
      <c r="BB269" s="35" t="str">
        <f t="shared" si="252"/>
        <v xml:space="preserve">Adobe </v>
      </c>
      <c r="BC269" s="35" t="str">
        <f t="shared" si="253"/>
        <v xml:space="preserve">book </v>
      </c>
      <c r="BD269" s="35" t="str">
        <f t="shared" si="254"/>
        <v/>
      </c>
      <c r="BE269" s="35" t="str">
        <f t="shared" si="255"/>
        <v/>
      </c>
      <c r="BF269" s="35" t="str">
        <f t="shared" si="256"/>
        <v/>
      </c>
      <c r="BG269" s="35" t="str">
        <f t="shared" si="257"/>
        <v/>
      </c>
      <c r="BH269" s="35" t="str">
        <f t="shared" si="258"/>
        <v/>
      </c>
      <c r="BI269" s="35" t="str">
        <f t="shared" si="259"/>
        <v/>
      </c>
      <c r="BJ269" s="35" t="str">
        <f t="shared" si="260"/>
        <v/>
      </c>
      <c r="BK269" s="35" t="str">
        <f t="shared" si="261"/>
        <v/>
      </c>
      <c r="BL269" s="35" t="str">
        <f t="shared" si="262"/>
        <v/>
      </c>
      <c r="BM269" s="35" t="str">
        <f t="shared" si="263"/>
        <v/>
      </c>
      <c r="BN269" s="35" t="str">
        <f t="shared" si="264"/>
        <v/>
      </c>
      <c r="BO269" s="35" t="str">
        <f t="shared" si="265"/>
        <v/>
      </c>
      <c r="BP269" s="35" t="str">
        <f t="shared" si="266"/>
        <v/>
      </c>
      <c r="BQ269" s="35" t="str">
        <f t="shared" si="267"/>
        <v/>
      </c>
      <c r="BR269" s="35" t="str">
        <f t="shared" si="268"/>
        <v/>
      </c>
      <c r="BS269" s="35" t="str">
        <f t="shared" si="269"/>
        <v/>
      </c>
      <c r="BT269" s="35" t="str">
        <f t="shared" si="270"/>
        <v/>
      </c>
      <c r="BU269" s="40" t="str">
        <f t="shared" si="271"/>
        <v/>
      </c>
    </row>
    <row r="270" spans="1:73" ht="20.100000000000001" customHeight="1" x14ac:dyDescent="0.2">
      <c r="A270" s="52">
        <v>45231</v>
      </c>
      <c r="B270" s="35" t="s">
        <v>14799</v>
      </c>
      <c r="C270" s="35" t="s">
        <v>112</v>
      </c>
      <c r="D270" s="35">
        <v>20240120</v>
      </c>
      <c r="E270" s="35" t="s">
        <v>14800</v>
      </c>
      <c r="F270" s="35" t="str">
        <f t="shared" si="204"/>
        <v>pour PC/Mac</v>
      </c>
      <c r="G270" s="35" t="str">
        <f t="shared" si="205"/>
        <v>Yannick Celmat</v>
      </c>
      <c r="H270" s="35" t="str">
        <f t="shared" si="206"/>
        <v/>
      </c>
      <c r="I270" s="35" t="str">
        <f t="shared" si="207"/>
        <v>Celmat, Yannick</v>
      </c>
      <c r="J270" s="35" t="str">
        <f t="shared" si="208"/>
        <v/>
      </c>
      <c r="K270" s="35" t="str">
        <f t="shared" si="209"/>
        <v/>
      </c>
      <c r="L270" s="35" t="str">
        <f t="shared" si="210"/>
        <v/>
      </c>
      <c r="M270" s="35" t="str">
        <f t="shared" si="211"/>
        <v/>
      </c>
      <c r="N270" s="5" t="str">
        <f t="shared" si="212"/>
        <v>Edition du 1 January 2009</v>
      </c>
      <c r="O270" s="5" t="str">
        <f t="shared" si="213"/>
        <v>486 pages</v>
      </c>
      <c r="P270" s="35" t="str">
        <f t="shared" si="214"/>
        <v>Editions ENI</v>
      </c>
      <c r="Q270" s="6" t="str">
        <f t="shared" si="215"/>
        <v>fre</v>
      </c>
      <c r="R270" s="35" t="str">
        <f t="shared" si="216"/>
        <v>fre</v>
      </c>
      <c r="S270" s="35" t="str">
        <f t="shared" si="217"/>
        <v>fre</v>
      </c>
      <c r="T270" s="35" t="str">
        <f t="shared" si="218"/>
        <v>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v>
      </c>
      <c r="U270" s="35">
        <f t="shared" si="219"/>
        <v>9782746047945</v>
      </c>
      <c r="V270" s="35" t="str">
        <f t="shared" si="220"/>
        <v>Version Numérique</v>
      </c>
      <c r="W270" s="35">
        <f t="shared" si="221"/>
        <v>9782746046924</v>
      </c>
      <c r="X270" s="35" t="str">
        <f t="shared" si="222"/>
        <v>Version Imprimée</v>
      </c>
      <c r="Y270" s="35" t="str">
        <f t="shared" si="223"/>
        <v>St-Herblain</v>
      </c>
      <c r="Z270" s="35" t="str">
        <f t="shared" si="224"/>
        <v>Editions ENI</v>
      </c>
      <c r="AA270" s="35">
        <f t="shared" si="225"/>
        <v>2009</v>
      </c>
      <c r="AB270" s="35" t="str">
        <f t="shared" si="226"/>
        <v>Bibliothèque Numérique ENI (Service en ligne)</v>
      </c>
      <c r="AC270" s="35" t="str">
        <f t="shared" si="227"/>
        <v>STUDIO FACTORY</v>
      </c>
      <c r="AD270" s="35" t="str">
        <f t="shared" si="228"/>
        <v>texte</v>
      </c>
      <c r="AE270" s="35" t="str">
        <f t="shared" si="229"/>
        <v>txt</v>
      </c>
      <c r="AF270" s="35" t="str">
        <f t="shared" si="230"/>
        <v>rdacontent/fre</v>
      </c>
      <c r="AG270" s="35" t="str">
        <f t="shared" si="231"/>
        <v>informatique</v>
      </c>
      <c r="AH270" s="35" t="str">
        <f t="shared" si="232"/>
        <v>c</v>
      </c>
      <c r="AI270" s="35" t="str">
        <f t="shared" si="233"/>
        <v>rdamedia/fre</v>
      </c>
      <c r="AJ270" s="35" t="str">
        <f t="shared" si="234"/>
        <v>ressource en ligne</v>
      </c>
      <c r="AK270" s="35" t="str">
        <f t="shared" si="235"/>
        <v>cr</v>
      </c>
      <c r="AL270" s="35" t="str">
        <f t="shared" si="236"/>
        <v>rdacarrier/fre</v>
      </c>
      <c r="AM270" s="35" t="str">
        <f t="shared" si="237"/>
        <v>m\\\\\o\\d\\\\\\\\</v>
      </c>
      <c r="AN270" s="35" t="str">
        <f t="shared" si="238"/>
        <v>cr\cn\\\\uuaua</v>
      </c>
      <c r="AO270" s="35" t="str">
        <f t="shared" si="239"/>
        <v>Accès restreint aux membres</v>
      </c>
      <c r="AP270" s="35" t="str">
        <f t="shared" si="240"/>
        <v>Source de la note de description : Version imprimée</v>
      </c>
      <c r="AQ270" s="35" t="str">
        <f t="shared" si="241"/>
        <v/>
      </c>
      <c r="AR270" s="35" t="str">
        <f t="shared" si="242"/>
        <v>%SITE_CLIENT%/?library_guid=FDA53288-EFAA-4C4F-BB07-80B44DF5F1D8</v>
      </c>
      <c r="AS270" s="35" t="str">
        <f t="shared" si="243"/>
        <v>Accès au travers du portail ENI</v>
      </c>
      <c r="AT270" s="35" t="str">
        <f t="shared" si="244"/>
        <v xml:space="preserve"> Adobe </v>
      </c>
      <c r="AU270" s="35" t="str">
        <f t="shared" si="245"/>
        <v xml:space="preserve"> e</v>
      </c>
      <c r="AV270" s="35" t="str">
        <f t="shared" si="246"/>
        <v xml:space="preserve"> ebook </v>
      </c>
      <c r="AW270" s="35" t="str">
        <f t="shared" si="247"/>
        <v xml:space="preserve"> index </v>
      </c>
      <c r="AX270" s="35" t="str">
        <f t="shared" si="248"/>
        <v xml:space="preserve"> livre </v>
      </c>
      <c r="AY270" s="35" t="str">
        <f t="shared" si="249"/>
        <v xml:space="preserve"> livre électronique </v>
      </c>
      <c r="AZ270" s="35" t="str">
        <f t="shared" si="250"/>
        <v xml:space="preserve"> livre numérique </v>
      </c>
      <c r="BA270" s="35" t="str">
        <f t="shared" si="251"/>
        <v xml:space="preserve"> livres électroniques </v>
      </c>
      <c r="BB270" s="35" t="str">
        <f t="shared" si="252"/>
        <v xml:space="preserve"> livres numériques </v>
      </c>
      <c r="BC270" s="35" t="str">
        <f t="shared" si="253"/>
        <v xml:space="preserve"> LNSF4CSIND</v>
      </c>
      <c r="BD270" s="35" t="str">
        <f t="shared" si="254"/>
        <v xml:space="preserve"> mise en page </v>
      </c>
      <c r="BE270" s="35" t="str">
        <f t="shared" si="255"/>
        <v xml:space="preserve"> PAO </v>
      </c>
      <c r="BF270" s="35" t="str">
        <f t="shared" si="256"/>
        <v xml:space="preserve"> table des matières </v>
      </c>
      <c r="BG270" s="35" t="str">
        <f t="shared" si="257"/>
        <v xml:space="preserve">book </v>
      </c>
      <c r="BH270" s="35" t="str">
        <f t="shared" si="258"/>
        <v xml:space="preserve">Livre </v>
      </c>
      <c r="BI270" s="35" t="str">
        <f t="shared" si="259"/>
        <v/>
      </c>
      <c r="BJ270" s="35" t="str">
        <f t="shared" si="260"/>
        <v/>
      </c>
      <c r="BK270" s="35" t="str">
        <f t="shared" si="261"/>
        <v/>
      </c>
      <c r="BL270" s="35" t="str">
        <f t="shared" si="262"/>
        <v/>
      </c>
      <c r="BM270" s="35" t="str">
        <f t="shared" si="263"/>
        <v/>
      </c>
      <c r="BN270" s="35" t="str">
        <f t="shared" si="264"/>
        <v/>
      </c>
      <c r="BO270" s="35" t="str">
        <f t="shared" si="265"/>
        <v/>
      </c>
      <c r="BP270" s="35" t="str">
        <f t="shared" si="266"/>
        <v/>
      </c>
      <c r="BQ270" s="35" t="str">
        <f t="shared" si="267"/>
        <v/>
      </c>
      <c r="BR270" s="35" t="str">
        <f t="shared" si="268"/>
        <v/>
      </c>
      <c r="BS270" s="35" t="str">
        <f t="shared" si="269"/>
        <v/>
      </c>
      <c r="BT270" s="35" t="str">
        <f t="shared" si="270"/>
        <v/>
      </c>
      <c r="BU270" s="40" t="str">
        <f t="shared" si="271"/>
        <v/>
      </c>
    </row>
    <row r="271" spans="1:73" ht="20.100000000000001" customHeight="1" x14ac:dyDescent="0.2">
      <c r="A271" s="52">
        <v>45231</v>
      </c>
      <c r="B271" s="35" t="s">
        <v>14801</v>
      </c>
      <c r="C271" s="35" t="s">
        <v>112</v>
      </c>
      <c r="D271" s="35">
        <v>20240120</v>
      </c>
      <c r="E271" s="35" t="s">
        <v>14802</v>
      </c>
      <c r="F271" s="35" t="str">
        <f t="shared" si="204"/>
        <v/>
      </c>
      <c r="G271" s="35" t="str">
        <f t="shared" si="205"/>
        <v>Didier MAZIER,Thierry OLLIVIER</v>
      </c>
      <c r="H271" s="35" t="str">
        <f t="shared" si="206"/>
        <v/>
      </c>
      <c r="I271" s="35" t="str">
        <f t="shared" si="207"/>
        <v>MAZIER, Didier</v>
      </c>
      <c r="J271" s="35" t="str">
        <f t="shared" si="208"/>
        <v>OLLIVIER, Thierry</v>
      </c>
      <c r="K271" s="35" t="str">
        <f t="shared" si="209"/>
        <v/>
      </c>
      <c r="L271" s="35" t="str">
        <f t="shared" si="210"/>
        <v/>
      </c>
      <c r="M271" s="35" t="str">
        <f t="shared" si="211"/>
        <v/>
      </c>
      <c r="N271" s="5" t="str">
        <f t="shared" si="212"/>
        <v>Edition du 1 March 2009</v>
      </c>
      <c r="O271" s="5" t="str">
        <f t="shared" si="213"/>
        <v>464 pages</v>
      </c>
      <c r="P271" s="35" t="str">
        <f t="shared" si="214"/>
        <v>Editions ENI</v>
      </c>
      <c r="Q271" s="6" t="str">
        <f t="shared" si="215"/>
        <v>fre</v>
      </c>
      <c r="R271" s="35" t="str">
        <f t="shared" si="216"/>
        <v>fre</v>
      </c>
      <c r="S271" s="35" t="str">
        <f t="shared" si="217"/>
        <v>fre</v>
      </c>
      <c r="T271" s="35" t="str">
        <f t="shared" si="218"/>
        <v>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
      <c r="U271" s="35">
        <f t="shared" si="219"/>
        <v>9782746048775</v>
      </c>
      <c r="V271" s="35" t="str">
        <f t="shared" si="220"/>
        <v>Version Numérique</v>
      </c>
      <c r="W271" s="35">
        <f t="shared" si="221"/>
        <v>9782746047839</v>
      </c>
      <c r="X271" s="35" t="str">
        <f t="shared" si="222"/>
        <v>Version Imprimée</v>
      </c>
      <c r="Y271" s="35" t="str">
        <f t="shared" si="223"/>
        <v>St-Herblain</v>
      </c>
      <c r="Z271" s="35" t="str">
        <f t="shared" si="224"/>
        <v>Editions ENI</v>
      </c>
      <c r="AA271" s="35">
        <f t="shared" si="225"/>
        <v>2009</v>
      </c>
      <c r="AB271" s="35" t="str">
        <f t="shared" si="226"/>
        <v>Bibliothèque Numérique ENI (Service en ligne)</v>
      </c>
      <c r="AC271" s="35" t="str">
        <f t="shared" si="227"/>
        <v>STUDIO FACTORY</v>
      </c>
      <c r="AD271" s="35" t="str">
        <f t="shared" si="228"/>
        <v>texte</v>
      </c>
      <c r="AE271" s="35" t="str">
        <f t="shared" si="229"/>
        <v>txt</v>
      </c>
      <c r="AF271" s="35" t="str">
        <f t="shared" si="230"/>
        <v>rdacontent/fre</v>
      </c>
      <c r="AG271" s="35" t="str">
        <f t="shared" si="231"/>
        <v>informatique</v>
      </c>
      <c r="AH271" s="35" t="str">
        <f t="shared" si="232"/>
        <v>c</v>
      </c>
      <c r="AI271" s="35" t="str">
        <f t="shared" si="233"/>
        <v>rdamedia/fre</v>
      </c>
      <c r="AJ271" s="35" t="str">
        <f t="shared" si="234"/>
        <v>ressource en ligne</v>
      </c>
      <c r="AK271" s="35" t="str">
        <f t="shared" si="235"/>
        <v>cr</v>
      </c>
      <c r="AL271" s="35" t="str">
        <f t="shared" si="236"/>
        <v>rdacarrier/fre</v>
      </c>
      <c r="AM271" s="35" t="str">
        <f t="shared" si="237"/>
        <v>m\\\\\o\\d\\\\\\\\</v>
      </c>
      <c r="AN271" s="35" t="str">
        <f t="shared" si="238"/>
        <v>cr\cn\\\\uuaua</v>
      </c>
      <c r="AO271" s="35" t="str">
        <f t="shared" si="239"/>
        <v>Accès restreint aux membres</v>
      </c>
      <c r="AP271" s="35" t="str">
        <f t="shared" si="240"/>
        <v>Source de la note de description : Version imprimée</v>
      </c>
      <c r="AQ271" s="35" t="str">
        <f t="shared" si="241"/>
        <v/>
      </c>
      <c r="AR271" s="35" t="str">
        <f t="shared" si="242"/>
        <v>%SITE_CLIENT%/?library_guid=B5675EE7-20E3-4DB9-93D0-961B469E9BB6</v>
      </c>
      <c r="AS271" s="35" t="str">
        <f t="shared" si="243"/>
        <v>Accès au travers du portail ENI</v>
      </c>
      <c r="AT271" s="35" t="str">
        <f t="shared" si="244"/>
        <v xml:space="preserve"> Adobe </v>
      </c>
      <c r="AU271" s="35" t="str">
        <f t="shared" si="245"/>
        <v xml:space="preserve"> bichromie </v>
      </c>
      <c r="AV271" s="35" t="str">
        <f t="shared" si="246"/>
        <v xml:space="preserve"> Bitmap </v>
      </c>
      <c r="AW271" s="35" t="str">
        <f t="shared" si="247"/>
        <v xml:space="preserve"> Bridge </v>
      </c>
      <c r="AX271" s="35" t="str">
        <f t="shared" si="248"/>
        <v xml:space="preserve"> détourage </v>
      </c>
      <c r="AY271" s="35" t="str">
        <f t="shared" si="249"/>
        <v xml:space="preserve"> e</v>
      </c>
      <c r="AZ271" s="35" t="str">
        <f t="shared" si="250"/>
        <v xml:space="preserve"> ebook </v>
      </c>
      <c r="BA271" s="35" t="str">
        <f t="shared" si="251"/>
        <v xml:space="preserve"> livre électronique </v>
      </c>
      <c r="BB271" s="35" t="str">
        <f t="shared" si="252"/>
        <v xml:space="preserve"> livre numérique </v>
      </c>
      <c r="BC271" s="35" t="str">
        <f t="shared" si="253"/>
        <v xml:space="preserve"> livres électroniques </v>
      </c>
      <c r="BD271" s="35" t="str">
        <f t="shared" si="254"/>
        <v xml:space="preserve"> livres numériques </v>
      </c>
      <c r="BE271" s="35" t="str">
        <f t="shared" si="255"/>
        <v xml:space="preserve"> LNSF4CSPHO</v>
      </c>
      <c r="BF271" s="35" t="str">
        <f t="shared" si="256"/>
        <v xml:space="preserve"> Ouvrage </v>
      </c>
      <c r="BG271" s="35" t="str">
        <f t="shared" si="257"/>
        <v xml:space="preserve"> photo </v>
      </c>
      <c r="BH271" s="35" t="str">
        <f t="shared" si="258"/>
        <v xml:space="preserve"> Retouche image </v>
      </c>
      <c r="BI271" s="35" t="str">
        <f t="shared" si="259"/>
        <v xml:space="preserve"> script </v>
      </c>
      <c r="BJ271" s="35" t="str">
        <f t="shared" si="260"/>
        <v xml:space="preserve">book </v>
      </c>
      <c r="BK271" s="35" t="str">
        <f t="shared" si="261"/>
        <v xml:space="preserve">Livre </v>
      </c>
      <c r="BL271" s="35" t="str">
        <f t="shared" si="262"/>
        <v/>
      </c>
      <c r="BM271" s="35" t="str">
        <f t="shared" si="263"/>
        <v/>
      </c>
      <c r="BN271" s="35" t="str">
        <f t="shared" si="264"/>
        <v/>
      </c>
      <c r="BO271" s="35" t="str">
        <f t="shared" si="265"/>
        <v/>
      </c>
      <c r="BP271" s="35" t="str">
        <f t="shared" si="266"/>
        <v/>
      </c>
      <c r="BQ271" s="35" t="str">
        <f t="shared" si="267"/>
        <v/>
      </c>
      <c r="BR271" s="35" t="str">
        <f t="shared" si="268"/>
        <v/>
      </c>
      <c r="BS271" s="35" t="str">
        <f t="shared" si="269"/>
        <v/>
      </c>
      <c r="BT271" s="35" t="str">
        <f t="shared" si="270"/>
        <v/>
      </c>
      <c r="BU271" s="40" t="str">
        <f t="shared" si="271"/>
        <v/>
      </c>
    </row>
    <row r="272" spans="1:73" ht="20.100000000000001" customHeight="1" x14ac:dyDescent="0.2">
      <c r="A272" s="52">
        <v>45231</v>
      </c>
      <c r="B272" s="35" t="s">
        <v>14803</v>
      </c>
      <c r="C272" s="35" t="s">
        <v>112</v>
      </c>
      <c r="D272" s="35">
        <v>20240120</v>
      </c>
      <c r="E272" s="35" t="s">
        <v>14804</v>
      </c>
      <c r="F272" s="35" t="str">
        <f t="shared" si="204"/>
        <v>Pour des sites full CSS conformes aux standards du W3C</v>
      </c>
      <c r="G272" s="35" t="str">
        <f t="shared" si="205"/>
        <v>Christophe AUBRY</v>
      </c>
      <c r="H272" s="35" t="str">
        <f t="shared" si="206"/>
        <v/>
      </c>
      <c r="I272" s="35" t="str">
        <f t="shared" si="207"/>
        <v>AUBRY, Christophe</v>
      </c>
      <c r="J272" s="35" t="str">
        <f t="shared" si="208"/>
        <v/>
      </c>
      <c r="K272" s="35" t="str">
        <f t="shared" si="209"/>
        <v/>
      </c>
      <c r="L272" s="35" t="str">
        <f t="shared" si="210"/>
        <v/>
      </c>
      <c r="M272" s="35" t="str">
        <f t="shared" si="211"/>
        <v/>
      </c>
      <c r="N272" s="5" t="str">
        <f t="shared" si="212"/>
        <v>Edition du 1 September 2010</v>
      </c>
      <c r="O272" s="5" t="str">
        <f t="shared" si="213"/>
        <v>426 pages</v>
      </c>
      <c r="P272" s="35" t="str">
        <f t="shared" si="214"/>
        <v>Editions ENI</v>
      </c>
      <c r="Q272" s="6" t="str">
        <f t="shared" si="215"/>
        <v>fre</v>
      </c>
      <c r="R272" s="35" t="str">
        <f t="shared" si="216"/>
        <v>fre</v>
      </c>
      <c r="S272" s="35" t="str">
        <f t="shared" si="217"/>
        <v>fre</v>
      </c>
      <c r="T272" s="35" t="str">
        <f t="shared" si="218"/>
        <v>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v>
      </c>
      <c r="U272" s="35">
        <f t="shared" si="219"/>
        <v>9782746059054</v>
      </c>
      <c r="V272" s="35" t="str">
        <f t="shared" si="220"/>
        <v>Version Numérique</v>
      </c>
      <c r="W272" s="35">
        <f t="shared" si="221"/>
        <v>9782746056855</v>
      </c>
      <c r="X272" s="35" t="str">
        <f t="shared" si="222"/>
        <v>Version Imprimée</v>
      </c>
      <c r="Y272" s="35" t="str">
        <f t="shared" si="223"/>
        <v>St-Herblain</v>
      </c>
      <c r="Z272" s="35" t="str">
        <f t="shared" si="224"/>
        <v>Editions ENI</v>
      </c>
      <c r="AA272" s="35">
        <f t="shared" si="225"/>
        <v>2010</v>
      </c>
      <c r="AB272" s="35" t="str">
        <f t="shared" si="226"/>
        <v>Bibliothèque Numérique ENI (Service en ligne)</v>
      </c>
      <c r="AC272" s="35" t="str">
        <f t="shared" si="227"/>
        <v>STUDIO FACTORY</v>
      </c>
      <c r="AD272" s="35" t="str">
        <f t="shared" si="228"/>
        <v>texte</v>
      </c>
      <c r="AE272" s="35" t="str">
        <f t="shared" si="229"/>
        <v>txt</v>
      </c>
      <c r="AF272" s="35" t="str">
        <f t="shared" si="230"/>
        <v>rdacontent/fre</v>
      </c>
      <c r="AG272" s="35" t="str">
        <f t="shared" si="231"/>
        <v>informatique</v>
      </c>
      <c r="AH272" s="35" t="str">
        <f t="shared" si="232"/>
        <v>c</v>
      </c>
      <c r="AI272" s="35" t="str">
        <f t="shared" si="233"/>
        <v>rdamedia/fre</v>
      </c>
      <c r="AJ272" s="35" t="str">
        <f t="shared" si="234"/>
        <v>ressource en ligne</v>
      </c>
      <c r="AK272" s="35" t="str">
        <f t="shared" si="235"/>
        <v>cr</v>
      </c>
      <c r="AL272" s="35" t="str">
        <f t="shared" si="236"/>
        <v>rdacarrier/fre</v>
      </c>
      <c r="AM272" s="35" t="str">
        <f t="shared" si="237"/>
        <v>m\\\\\o\\d\\\\\\\\</v>
      </c>
      <c r="AN272" s="35" t="str">
        <f t="shared" si="238"/>
        <v>cr\cn\\\\uuaua</v>
      </c>
      <c r="AO272" s="35" t="str">
        <f t="shared" si="239"/>
        <v>Accès restreint aux membres</v>
      </c>
      <c r="AP272" s="35" t="str">
        <f t="shared" si="240"/>
        <v>Source de la note de description : Version imprimée</v>
      </c>
      <c r="AQ272" s="35" t="str">
        <f t="shared" si="241"/>
        <v/>
      </c>
      <c r="AR272" s="35" t="str">
        <f t="shared" si="242"/>
        <v>%SITE_CLIENT%/?library_guid=D77D1603-C360-4EAE-BBD8-519788CF76F5</v>
      </c>
      <c r="AS272" s="35" t="str">
        <f t="shared" si="243"/>
        <v>Accès au travers du portail ENI</v>
      </c>
      <c r="AT272" s="35" t="str">
        <f t="shared" si="244"/>
        <v xml:space="preserve"> Actifs </v>
      </c>
      <c r="AU272" s="35" t="str">
        <f t="shared" si="245"/>
        <v xml:space="preserve"> css </v>
      </c>
      <c r="AV272" s="35" t="str">
        <f t="shared" si="246"/>
        <v xml:space="preserve"> Design Notes </v>
      </c>
      <c r="AW272" s="35" t="str">
        <f t="shared" si="247"/>
        <v xml:space="preserve"> Dream </v>
      </c>
      <c r="AX272" s="35" t="str">
        <f t="shared" si="248"/>
        <v xml:space="preserve"> dreamwever </v>
      </c>
      <c r="AY272" s="35" t="str">
        <f t="shared" si="249"/>
        <v xml:space="preserve"> e</v>
      </c>
      <c r="AZ272" s="35" t="str">
        <f t="shared" si="250"/>
        <v xml:space="preserve"> ebook </v>
      </c>
      <c r="BA272" s="35" t="str">
        <f t="shared" si="251"/>
        <v xml:space="preserve"> Extension Manager </v>
      </c>
      <c r="BB272" s="35" t="str">
        <f t="shared" si="252"/>
        <v xml:space="preserve"> feuille de style </v>
      </c>
      <c r="BC272" s="35" t="str">
        <f t="shared" si="253"/>
        <v xml:space="preserve"> Formulaire </v>
      </c>
      <c r="BD272" s="35" t="str">
        <f t="shared" si="254"/>
        <v xml:space="preserve"> Homesite </v>
      </c>
      <c r="BE272" s="35" t="str">
        <f t="shared" si="255"/>
        <v xml:space="preserve"> html </v>
      </c>
      <c r="BF272" s="35" t="str">
        <f t="shared" si="256"/>
        <v xml:space="preserve"> livre électronique </v>
      </c>
      <c r="BG272" s="35" t="str">
        <f t="shared" si="257"/>
        <v xml:space="preserve"> livre numérique </v>
      </c>
      <c r="BH272" s="35" t="str">
        <f t="shared" si="258"/>
        <v xml:space="preserve"> livres électroniques </v>
      </c>
      <c r="BI272" s="35" t="str">
        <f t="shared" si="259"/>
        <v xml:space="preserve"> livres numériques </v>
      </c>
      <c r="BJ272" s="35" t="str">
        <f t="shared" si="260"/>
        <v xml:space="preserve"> LNSF5CSDRE</v>
      </c>
      <c r="BK272" s="35" t="str">
        <f t="shared" si="261"/>
        <v xml:space="preserve"> Quick Tag Editor </v>
      </c>
      <c r="BL272" s="35" t="str">
        <f t="shared" si="262"/>
        <v xml:space="preserve"> site web </v>
      </c>
      <c r="BM272" s="35" t="str">
        <f t="shared" si="263"/>
        <v xml:space="preserve"> SSI </v>
      </c>
      <c r="BN272" s="35" t="str">
        <f t="shared" si="264"/>
        <v xml:space="preserve">book </v>
      </c>
      <c r="BO272" s="35" t="str">
        <f t="shared" si="265"/>
        <v xml:space="preserve">Macromedia </v>
      </c>
      <c r="BP272" s="35" t="str">
        <f t="shared" si="266"/>
        <v/>
      </c>
      <c r="BQ272" s="35" t="str">
        <f t="shared" si="267"/>
        <v/>
      </c>
      <c r="BR272" s="35" t="str">
        <f t="shared" si="268"/>
        <v/>
      </c>
      <c r="BS272" s="35" t="str">
        <f t="shared" si="269"/>
        <v/>
      </c>
      <c r="BT272" s="35" t="str">
        <f t="shared" si="270"/>
        <v/>
      </c>
      <c r="BU272" s="40" t="str">
        <f t="shared" si="271"/>
        <v/>
      </c>
    </row>
    <row r="273" spans="1:74" ht="20.100000000000001" customHeight="1" x14ac:dyDescent="0.2">
      <c r="A273" s="52">
        <v>45231</v>
      </c>
      <c r="B273" s="35" t="s">
        <v>14805</v>
      </c>
      <c r="C273" s="35" t="s">
        <v>112</v>
      </c>
      <c r="D273" s="35">
        <v>20240120</v>
      </c>
      <c r="E273" s="35" t="s">
        <v>14806</v>
      </c>
      <c r="F273" s="35" t="str">
        <f t="shared" si="204"/>
        <v>Créer des animations attractives pour le Web</v>
      </c>
      <c r="G273" s="35" t="str">
        <f t="shared" si="205"/>
        <v>Christophe AUBRY</v>
      </c>
      <c r="H273" s="35" t="str">
        <f t="shared" si="206"/>
        <v/>
      </c>
      <c r="I273" s="35" t="str">
        <f t="shared" si="207"/>
        <v>AUBRY, Christophe</v>
      </c>
      <c r="J273" s="35" t="str">
        <f t="shared" si="208"/>
        <v/>
      </c>
      <c r="K273" s="35" t="str">
        <f t="shared" si="209"/>
        <v/>
      </c>
      <c r="L273" s="35" t="str">
        <f t="shared" si="210"/>
        <v/>
      </c>
      <c r="M273" s="35" t="str">
        <f t="shared" si="211"/>
        <v/>
      </c>
      <c r="N273" s="5" t="str">
        <f t="shared" si="212"/>
        <v>Edition du 1 October 2010</v>
      </c>
      <c r="O273" s="5" t="str">
        <f t="shared" si="213"/>
        <v>433 pages</v>
      </c>
      <c r="P273" s="35" t="str">
        <f t="shared" si="214"/>
        <v>Editions ENI</v>
      </c>
      <c r="Q273" s="6" t="str">
        <f t="shared" si="215"/>
        <v>fre</v>
      </c>
      <c r="R273" s="35" t="str">
        <f t="shared" si="216"/>
        <v>fre</v>
      </c>
      <c r="S273" s="35" t="str">
        <f t="shared" si="217"/>
        <v>fre</v>
      </c>
      <c r="T273" s="35" t="str">
        <f t="shared" si="218"/>
        <v>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v>
      </c>
      <c r="U273" s="35">
        <f t="shared" si="219"/>
        <v>9782746059863</v>
      </c>
      <c r="V273" s="35" t="str">
        <f t="shared" si="220"/>
        <v>Version Numérique</v>
      </c>
      <c r="W273" s="35">
        <f t="shared" si="221"/>
        <v>9782746058255</v>
      </c>
      <c r="X273" s="35" t="str">
        <f t="shared" si="222"/>
        <v>Version Imprimée</v>
      </c>
      <c r="Y273" s="35" t="str">
        <f t="shared" si="223"/>
        <v>St-Herblain</v>
      </c>
      <c r="Z273" s="35" t="str">
        <f t="shared" si="224"/>
        <v>Editions ENI</v>
      </c>
      <c r="AA273" s="35">
        <f t="shared" si="225"/>
        <v>2010</v>
      </c>
      <c r="AB273" s="35" t="str">
        <f t="shared" si="226"/>
        <v>Bibliothèque Numérique ENI (Service en ligne)</v>
      </c>
      <c r="AC273" s="35" t="str">
        <f t="shared" si="227"/>
        <v>STUDIO FACTORY</v>
      </c>
      <c r="AD273" s="35" t="str">
        <f t="shared" si="228"/>
        <v>texte</v>
      </c>
      <c r="AE273" s="35" t="str">
        <f t="shared" si="229"/>
        <v>txt</v>
      </c>
      <c r="AF273" s="35" t="str">
        <f t="shared" si="230"/>
        <v>rdacontent/fre</v>
      </c>
      <c r="AG273" s="35" t="str">
        <f t="shared" si="231"/>
        <v>informatique</v>
      </c>
      <c r="AH273" s="35" t="str">
        <f t="shared" si="232"/>
        <v>c</v>
      </c>
      <c r="AI273" s="35" t="str">
        <f t="shared" si="233"/>
        <v>rdamedia/fre</v>
      </c>
      <c r="AJ273" s="35" t="str">
        <f t="shared" si="234"/>
        <v>ressource en ligne</v>
      </c>
      <c r="AK273" s="35" t="str">
        <f t="shared" si="235"/>
        <v>cr</v>
      </c>
      <c r="AL273" s="35" t="str">
        <f t="shared" si="236"/>
        <v>rdacarrier/fre</v>
      </c>
      <c r="AM273" s="35" t="str">
        <f t="shared" si="237"/>
        <v>m\\\\\o\\d\\\\\\\\</v>
      </c>
      <c r="AN273" s="35" t="str">
        <f t="shared" si="238"/>
        <v>cr\cn\\\\uuaua</v>
      </c>
      <c r="AO273" s="35" t="str">
        <f t="shared" si="239"/>
        <v>Accès restreint aux membres</v>
      </c>
      <c r="AP273" s="35" t="str">
        <f t="shared" si="240"/>
        <v>Source de la note de description : Version imprimée</v>
      </c>
      <c r="AQ273" s="35" t="str">
        <f t="shared" si="241"/>
        <v/>
      </c>
      <c r="AR273" s="35" t="str">
        <f t="shared" si="242"/>
        <v>%SITE_CLIENT%/?library_guid=EB24573D-C25E-4B5E-AE94-E0E477B2DD80</v>
      </c>
      <c r="AS273" s="35" t="str">
        <f t="shared" si="243"/>
        <v>Accès au travers du portail ENI</v>
      </c>
      <c r="AT273" s="35" t="str">
        <f t="shared" si="244"/>
        <v xml:space="preserve"> Action script </v>
      </c>
      <c r="AU273" s="35" t="str">
        <f t="shared" si="245"/>
        <v xml:space="preserve"> ActionScript </v>
      </c>
      <c r="AV273" s="35" t="str">
        <f t="shared" si="246"/>
        <v xml:space="preserve"> Adobe </v>
      </c>
      <c r="AW273" s="35" t="str">
        <f t="shared" si="247"/>
        <v xml:space="preserve"> Animation </v>
      </c>
      <c r="AX273" s="35" t="str">
        <f t="shared" si="248"/>
        <v xml:space="preserve"> cinématique </v>
      </c>
      <c r="AY273" s="35" t="str">
        <f t="shared" si="249"/>
        <v xml:space="preserve"> cinétique </v>
      </c>
      <c r="AZ273" s="35" t="str">
        <f t="shared" si="250"/>
        <v xml:space="preserve"> clip </v>
      </c>
      <c r="BA273" s="35" t="str">
        <f t="shared" si="251"/>
        <v xml:space="preserve"> e</v>
      </c>
      <c r="BB273" s="35" t="str">
        <f t="shared" si="252"/>
        <v xml:space="preserve"> ebook </v>
      </c>
      <c r="BC273" s="35" t="str">
        <f t="shared" si="253"/>
        <v xml:space="preserve"> interpolation </v>
      </c>
      <c r="BD273" s="35" t="str">
        <f t="shared" si="254"/>
        <v xml:space="preserve"> livre électronique </v>
      </c>
      <c r="BE273" s="35" t="str">
        <f t="shared" si="255"/>
        <v xml:space="preserve"> livre numérique </v>
      </c>
      <c r="BF273" s="35" t="str">
        <f t="shared" si="256"/>
        <v xml:space="preserve"> livres électroniques </v>
      </c>
      <c r="BG273" s="35" t="str">
        <f t="shared" si="257"/>
        <v xml:space="preserve"> livres numériques </v>
      </c>
      <c r="BH273" s="35" t="str">
        <f t="shared" si="258"/>
        <v xml:space="preserve"> LNSF5CSFLA</v>
      </c>
      <c r="BI273" s="35" t="str">
        <f t="shared" si="259"/>
        <v xml:space="preserve"> Macromedia </v>
      </c>
      <c r="BJ273" s="35" t="str">
        <f t="shared" si="260"/>
        <v xml:space="preserve"> scénario </v>
      </c>
      <c r="BK273" s="35" t="str">
        <f t="shared" si="261"/>
        <v xml:space="preserve"> scène </v>
      </c>
      <c r="BL273" s="35" t="str">
        <f t="shared" si="262"/>
        <v xml:space="preserve"> Web </v>
      </c>
      <c r="BM273" s="35" t="str">
        <f t="shared" si="263"/>
        <v xml:space="preserve">book </v>
      </c>
      <c r="BN273" s="35" t="str">
        <f t="shared" si="264"/>
        <v xml:space="preserve">Livre </v>
      </c>
      <c r="BO273" s="35" t="str">
        <f t="shared" si="265"/>
        <v/>
      </c>
      <c r="BP273" s="35" t="str">
        <f t="shared" si="266"/>
        <v/>
      </c>
      <c r="BQ273" s="35" t="str">
        <f t="shared" si="267"/>
        <v/>
      </c>
      <c r="BR273" s="35" t="str">
        <f t="shared" si="268"/>
        <v/>
      </c>
      <c r="BS273" s="35" t="str">
        <f t="shared" si="269"/>
        <v/>
      </c>
      <c r="BT273" s="35" t="str">
        <f t="shared" si="270"/>
        <v/>
      </c>
      <c r="BU273" s="40" t="str">
        <f t="shared" si="271"/>
        <v/>
      </c>
    </row>
    <row r="274" spans="1:74" ht="20.100000000000001" customHeight="1" x14ac:dyDescent="0.2">
      <c r="A274" s="52">
        <v>45231</v>
      </c>
      <c r="B274" s="35" t="s">
        <v>14807</v>
      </c>
      <c r="C274" s="35" t="s">
        <v>112</v>
      </c>
      <c r="D274" s="35">
        <v>20240120</v>
      </c>
      <c r="E274" s="35" t="s">
        <v>14808</v>
      </c>
      <c r="F274" s="35" t="str">
        <f t="shared" si="204"/>
        <v>pour PC/Mac</v>
      </c>
      <c r="G274" s="35" t="str">
        <f t="shared" si="205"/>
        <v>Didier MAZIER</v>
      </c>
      <c r="H274" s="35" t="str">
        <f t="shared" si="206"/>
        <v/>
      </c>
      <c r="I274" s="35" t="str">
        <f t="shared" si="207"/>
        <v>MAZIER, Didier</v>
      </c>
      <c r="J274" s="35" t="str">
        <f t="shared" si="208"/>
        <v/>
      </c>
      <c r="K274" s="35" t="str">
        <f t="shared" si="209"/>
        <v/>
      </c>
      <c r="L274" s="35" t="str">
        <f t="shared" si="210"/>
        <v/>
      </c>
      <c r="M274" s="35" t="str">
        <f t="shared" si="211"/>
        <v/>
      </c>
      <c r="N274" s="5" t="str">
        <f t="shared" si="212"/>
        <v>Edition du 1 October 2010</v>
      </c>
      <c r="O274" s="5" t="str">
        <f t="shared" si="213"/>
        <v>446 pages</v>
      </c>
      <c r="P274" s="35" t="str">
        <f t="shared" si="214"/>
        <v>Editions ENI</v>
      </c>
      <c r="Q274" s="6" t="str">
        <f t="shared" si="215"/>
        <v>fre</v>
      </c>
      <c r="R274" s="35" t="str">
        <f t="shared" si="216"/>
        <v>fre</v>
      </c>
      <c r="S274" s="35" t="str">
        <f t="shared" si="217"/>
        <v>fre</v>
      </c>
      <c r="T274" s="35" t="str">
        <f t="shared" si="218"/>
        <v>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v>
      </c>
      <c r="U274" s="35">
        <f t="shared" si="219"/>
        <v>9782746059870</v>
      </c>
      <c r="V274" s="35" t="str">
        <f t="shared" si="220"/>
        <v>Version Numérique</v>
      </c>
      <c r="W274" s="35">
        <f t="shared" si="221"/>
        <v>9782746058330</v>
      </c>
      <c r="X274" s="35" t="str">
        <f t="shared" si="222"/>
        <v>Version Imprimée</v>
      </c>
      <c r="Y274" s="35" t="str">
        <f t="shared" si="223"/>
        <v>St-Herblain</v>
      </c>
      <c r="Z274" s="35" t="str">
        <f t="shared" si="224"/>
        <v>Editions ENI</v>
      </c>
      <c r="AA274" s="35">
        <f t="shared" si="225"/>
        <v>2010</v>
      </c>
      <c r="AB274" s="35" t="str">
        <f t="shared" si="226"/>
        <v>Bibliothèque Numérique ENI (Service en ligne)</v>
      </c>
      <c r="AC274" s="35" t="str">
        <f t="shared" si="227"/>
        <v>STUDIO FACTORY</v>
      </c>
      <c r="AD274" s="35" t="str">
        <f t="shared" si="228"/>
        <v>texte</v>
      </c>
      <c r="AE274" s="35" t="str">
        <f t="shared" si="229"/>
        <v>txt</v>
      </c>
      <c r="AF274" s="35" t="str">
        <f t="shared" si="230"/>
        <v>rdacontent/fre</v>
      </c>
      <c r="AG274" s="35" t="str">
        <f t="shared" si="231"/>
        <v>informatique</v>
      </c>
      <c r="AH274" s="35" t="str">
        <f t="shared" si="232"/>
        <v>c</v>
      </c>
      <c r="AI274" s="35" t="str">
        <f t="shared" si="233"/>
        <v>rdamedia/fre</v>
      </c>
      <c r="AJ274" s="35" t="str">
        <f t="shared" si="234"/>
        <v>ressource en ligne</v>
      </c>
      <c r="AK274" s="35" t="str">
        <f t="shared" si="235"/>
        <v>cr</v>
      </c>
      <c r="AL274" s="35" t="str">
        <f t="shared" si="236"/>
        <v>rdacarrier/fre</v>
      </c>
      <c r="AM274" s="35" t="str">
        <f t="shared" si="237"/>
        <v>m\\\\\o\\d\\\\\\\\</v>
      </c>
      <c r="AN274" s="35" t="str">
        <f t="shared" si="238"/>
        <v>cr\cn\\\\uuaua</v>
      </c>
      <c r="AO274" s="35" t="str">
        <f t="shared" si="239"/>
        <v>Accès restreint aux membres</v>
      </c>
      <c r="AP274" s="35" t="str">
        <f t="shared" si="240"/>
        <v>Source de la note de description : Version imprimée</v>
      </c>
      <c r="AQ274" s="35" t="str">
        <f t="shared" si="241"/>
        <v/>
      </c>
      <c r="AR274" s="35" t="str">
        <f t="shared" si="242"/>
        <v>%SITE_CLIENT%/?library_guid=8EF0E773-0811-4ED1-9246-50E1E040E007</v>
      </c>
      <c r="AS274" s="35" t="str">
        <f t="shared" si="243"/>
        <v>Accès au travers du portail ENI</v>
      </c>
      <c r="AT274" s="35" t="str">
        <f t="shared" si="244"/>
        <v xml:space="preserve"> calque </v>
      </c>
      <c r="AU274" s="35" t="str">
        <f t="shared" si="245"/>
        <v xml:space="preserve"> Dessin vectoriel </v>
      </c>
      <c r="AV274" s="35" t="str">
        <f t="shared" si="246"/>
        <v xml:space="preserve"> e</v>
      </c>
      <c r="AW274" s="35" t="str">
        <f t="shared" si="247"/>
        <v xml:space="preserve"> ebook </v>
      </c>
      <c r="AX274" s="35" t="str">
        <f t="shared" si="248"/>
        <v xml:space="preserve"> images pour le web </v>
      </c>
      <c r="AY274" s="35" t="str">
        <f t="shared" si="249"/>
        <v xml:space="preserve"> livre électronique </v>
      </c>
      <c r="AZ274" s="35" t="str">
        <f t="shared" si="250"/>
        <v xml:space="preserve"> livre numérique </v>
      </c>
      <c r="BA274" s="35" t="str">
        <f t="shared" si="251"/>
        <v xml:space="preserve"> livres électroniques </v>
      </c>
      <c r="BB274" s="35" t="str">
        <f t="shared" si="252"/>
        <v xml:space="preserve"> livres numériques </v>
      </c>
      <c r="BC274" s="35" t="str">
        <f t="shared" si="253"/>
        <v xml:space="preserve"> LNSF5CSILL</v>
      </c>
      <c r="BD274" s="35" t="str">
        <f t="shared" si="254"/>
        <v xml:space="preserve"> Scripts </v>
      </c>
      <c r="BE274" s="35" t="str">
        <f t="shared" si="255"/>
        <v xml:space="preserve"> symbole </v>
      </c>
      <c r="BF274" s="35" t="str">
        <f t="shared" si="256"/>
        <v xml:space="preserve"> vectorisation </v>
      </c>
      <c r="BG274" s="35" t="str">
        <f t="shared" si="257"/>
        <v xml:space="preserve">Adobe </v>
      </c>
      <c r="BH274" s="35" t="str">
        <f t="shared" si="258"/>
        <v xml:space="preserve">book </v>
      </c>
      <c r="BI274" s="35" t="str">
        <f t="shared" si="259"/>
        <v/>
      </c>
      <c r="BJ274" s="35" t="str">
        <f t="shared" si="260"/>
        <v/>
      </c>
      <c r="BK274" s="35" t="str">
        <f t="shared" si="261"/>
        <v/>
      </c>
      <c r="BL274" s="35" t="str">
        <f t="shared" si="262"/>
        <v/>
      </c>
      <c r="BM274" s="35" t="str">
        <f t="shared" si="263"/>
        <v/>
      </c>
      <c r="BN274" s="35" t="str">
        <f t="shared" si="264"/>
        <v/>
      </c>
      <c r="BO274" s="35" t="str">
        <f t="shared" si="265"/>
        <v/>
      </c>
      <c r="BP274" s="35" t="str">
        <f t="shared" si="266"/>
        <v/>
      </c>
      <c r="BQ274" s="35" t="str">
        <f t="shared" si="267"/>
        <v/>
      </c>
      <c r="BR274" s="35" t="str">
        <f t="shared" si="268"/>
        <v/>
      </c>
      <c r="BS274" s="35" t="str">
        <f t="shared" si="269"/>
        <v/>
      </c>
      <c r="BT274" s="35" t="str">
        <f t="shared" si="270"/>
        <v/>
      </c>
      <c r="BU274" s="40" t="str">
        <f t="shared" si="271"/>
        <v/>
      </c>
    </row>
    <row r="275" spans="1:74" ht="20.100000000000001" customHeight="1" x14ac:dyDescent="0.2">
      <c r="A275" s="52">
        <v>45231</v>
      </c>
      <c r="B275" s="35" t="s">
        <v>14809</v>
      </c>
      <c r="C275" s="35" t="s">
        <v>112</v>
      </c>
      <c r="D275" s="35">
        <v>20240120</v>
      </c>
      <c r="E275" s="35" t="s">
        <v>14810</v>
      </c>
      <c r="F275" s="35" t="str">
        <f t="shared" si="204"/>
        <v>pour PC/Mac</v>
      </c>
      <c r="G275" s="35" t="str">
        <f t="shared" si="205"/>
        <v>Yannick Celmat</v>
      </c>
      <c r="H275" s="35" t="str">
        <f t="shared" si="206"/>
        <v/>
      </c>
      <c r="I275" s="35" t="str">
        <f t="shared" si="207"/>
        <v>Celmat, Yannick</v>
      </c>
      <c r="J275" s="35" t="str">
        <f t="shared" si="208"/>
        <v/>
      </c>
      <c r="K275" s="35" t="str">
        <f t="shared" si="209"/>
        <v/>
      </c>
      <c r="L275" s="35" t="str">
        <f t="shared" si="210"/>
        <v/>
      </c>
      <c r="M275" s="35" t="str">
        <f t="shared" si="211"/>
        <v/>
      </c>
      <c r="N275" s="5" t="str">
        <f t="shared" si="212"/>
        <v>Edition du 1 September 2010</v>
      </c>
      <c r="O275" s="5" t="str">
        <f t="shared" si="213"/>
        <v>541 pages</v>
      </c>
      <c r="P275" s="35" t="str">
        <f t="shared" si="214"/>
        <v>Editions ENI</v>
      </c>
      <c r="Q275" s="6" t="str">
        <f t="shared" si="215"/>
        <v>fre</v>
      </c>
      <c r="R275" s="35" t="str">
        <f t="shared" si="216"/>
        <v>fre</v>
      </c>
      <c r="S275" s="35" t="str">
        <f t="shared" si="217"/>
        <v>fre</v>
      </c>
      <c r="T275" s="35" t="str">
        <f t="shared" si="218"/>
        <v>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v>
      </c>
      <c r="U275" s="35">
        <f t="shared" si="219"/>
        <v>9782746059078</v>
      </c>
      <c r="V275" s="35" t="str">
        <f t="shared" si="220"/>
        <v>Version Numérique</v>
      </c>
      <c r="W275" s="35">
        <f t="shared" si="221"/>
        <v>9782746056824</v>
      </c>
      <c r="X275" s="35" t="str">
        <f t="shared" si="222"/>
        <v>Version Imprimée</v>
      </c>
      <c r="Y275" s="35" t="str">
        <f t="shared" si="223"/>
        <v>St-Herblain</v>
      </c>
      <c r="Z275" s="35" t="str">
        <f t="shared" si="224"/>
        <v>Editions ENI</v>
      </c>
      <c r="AA275" s="35">
        <f t="shared" si="225"/>
        <v>2010</v>
      </c>
      <c r="AB275" s="35" t="str">
        <f t="shared" si="226"/>
        <v>Bibliothèque Numérique ENI (Service en ligne)</v>
      </c>
      <c r="AC275" s="35" t="str">
        <f t="shared" si="227"/>
        <v>STUDIO FACTORY</v>
      </c>
      <c r="AD275" s="35" t="str">
        <f t="shared" si="228"/>
        <v>texte</v>
      </c>
      <c r="AE275" s="35" t="str">
        <f t="shared" si="229"/>
        <v>txt</v>
      </c>
      <c r="AF275" s="35" t="str">
        <f t="shared" si="230"/>
        <v>rdacontent/fre</v>
      </c>
      <c r="AG275" s="35" t="str">
        <f t="shared" si="231"/>
        <v>informatique</v>
      </c>
      <c r="AH275" s="35" t="str">
        <f t="shared" si="232"/>
        <v>c</v>
      </c>
      <c r="AI275" s="35" t="str">
        <f t="shared" si="233"/>
        <v>rdamedia/fre</v>
      </c>
      <c r="AJ275" s="35" t="str">
        <f t="shared" si="234"/>
        <v>ressource en ligne</v>
      </c>
      <c r="AK275" s="35" t="str">
        <f t="shared" si="235"/>
        <v>cr</v>
      </c>
      <c r="AL275" s="35" t="str">
        <f t="shared" si="236"/>
        <v>rdacarrier/fre</v>
      </c>
      <c r="AM275" s="35" t="str">
        <f t="shared" si="237"/>
        <v>m\\\\\o\\d\\\\\\\\</v>
      </c>
      <c r="AN275" s="35" t="str">
        <f t="shared" si="238"/>
        <v>cr\cn\\\\uuaua</v>
      </c>
      <c r="AO275" s="35" t="str">
        <f t="shared" si="239"/>
        <v>Accès restreint aux membres</v>
      </c>
      <c r="AP275" s="35" t="str">
        <f t="shared" si="240"/>
        <v>Source de la note de description : Version imprimée</v>
      </c>
      <c r="AQ275" s="35" t="str">
        <f t="shared" si="241"/>
        <v/>
      </c>
      <c r="AR275" s="35" t="str">
        <f t="shared" si="242"/>
        <v>%SITE_CLIENT%/?library_guid=658FE097-53DE-40F3-9E57-EE2EDE1E35A7</v>
      </c>
      <c r="AS275" s="35" t="str">
        <f t="shared" si="243"/>
        <v>Accès au travers du portail ENI</v>
      </c>
      <c r="AT275" s="35" t="str">
        <f t="shared" si="244"/>
        <v xml:space="preserve"> Adobe </v>
      </c>
      <c r="AU275" s="35" t="str">
        <f t="shared" si="245"/>
        <v xml:space="preserve"> e</v>
      </c>
      <c r="AV275" s="35" t="str">
        <f t="shared" si="246"/>
        <v xml:space="preserve"> ebook </v>
      </c>
      <c r="AW275" s="35" t="str">
        <f t="shared" si="247"/>
        <v xml:space="preserve"> index </v>
      </c>
      <c r="AX275" s="35" t="str">
        <f t="shared" si="248"/>
        <v xml:space="preserve"> livre </v>
      </c>
      <c r="AY275" s="35" t="str">
        <f t="shared" si="249"/>
        <v xml:space="preserve"> livre électronique </v>
      </c>
      <c r="AZ275" s="35" t="str">
        <f t="shared" si="250"/>
        <v xml:space="preserve"> livre numérique </v>
      </c>
      <c r="BA275" s="35" t="str">
        <f t="shared" si="251"/>
        <v xml:space="preserve"> livres électroniques </v>
      </c>
      <c r="BB275" s="35" t="str">
        <f t="shared" si="252"/>
        <v xml:space="preserve"> livres numériques </v>
      </c>
      <c r="BC275" s="35" t="str">
        <f t="shared" si="253"/>
        <v xml:space="preserve"> LNSF5CSIND</v>
      </c>
      <c r="BD275" s="35" t="str">
        <f t="shared" si="254"/>
        <v xml:space="preserve"> mise en page </v>
      </c>
      <c r="BE275" s="35" t="str">
        <f t="shared" si="255"/>
        <v xml:space="preserve"> PAO </v>
      </c>
      <c r="BF275" s="35" t="str">
        <f t="shared" si="256"/>
        <v xml:space="preserve"> table des matières </v>
      </c>
      <c r="BG275" s="35" t="str">
        <f t="shared" si="257"/>
        <v xml:space="preserve">book </v>
      </c>
      <c r="BH275" s="35" t="str">
        <f t="shared" si="258"/>
        <v xml:space="preserve">Livre </v>
      </c>
      <c r="BI275" s="35" t="str">
        <f t="shared" si="259"/>
        <v/>
      </c>
      <c r="BJ275" s="35" t="str">
        <f t="shared" si="260"/>
        <v/>
      </c>
      <c r="BK275" s="35" t="str">
        <f t="shared" si="261"/>
        <v/>
      </c>
      <c r="BL275" s="35" t="str">
        <f t="shared" si="262"/>
        <v/>
      </c>
      <c r="BM275" s="35" t="str">
        <f t="shared" si="263"/>
        <v/>
      </c>
      <c r="BN275" s="35" t="str">
        <f t="shared" si="264"/>
        <v/>
      </c>
      <c r="BO275" s="35" t="str">
        <f t="shared" si="265"/>
        <v/>
      </c>
      <c r="BP275" s="35" t="str">
        <f t="shared" si="266"/>
        <v/>
      </c>
      <c r="BQ275" s="35" t="str">
        <f t="shared" si="267"/>
        <v/>
      </c>
      <c r="BR275" s="35" t="str">
        <f t="shared" si="268"/>
        <v/>
      </c>
      <c r="BS275" s="35" t="str">
        <f t="shared" si="269"/>
        <v/>
      </c>
      <c r="BT275" s="35" t="str">
        <f t="shared" si="270"/>
        <v/>
      </c>
      <c r="BU275" s="40" t="str">
        <f t="shared" si="271"/>
        <v/>
      </c>
    </row>
    <row r="276" spans="1:74" ht="20.100000000000001" customHeight="1" x14ac:dyDescent="0.2">
      <c r="A276" s="52">
        <v>45231</v>
      </c>
      <c r="B276" s="35" t="s">
        <v>14811</v>
      </c>
      <c r="C276" s="35" t="s">
        <v>112</v>
      </c>
      <c r="D276" s="35">
        <v>20240120</v>
      </c>
      <c r="E276" s="35" t="s">
        <v>14812</v>
      </c>
      <c r="F276" s="35" t="str">
        <f t="shared" si="204"/>
        <v>pour PC/Mac</v>
      </c>
      <c r="G276" s="35" t="str">
        <f t="shared" si="205"/>
        <v>Didier MAZIER</v>
      </c>
      <c r="H276" s="35" t="str">
        <f t="shared" si="206"/>
        <v/>
      </c>
      <c r="I276" s="35" t="str">
        <f t="shared" si="207"/>
        <v>MAZIER, Didier</v>
      </c>
      <c r="J276" s="35" t="str">
        <f t="shared" si="208"/>
        <v/>
      </c>
      <c r="K276" s="35" t="str">
        <f t="shared" si="209"/>
        <v/>
      </c>
      <c r="L276" s="35" t="str">
        <f t="shared" si="210"/>
        <v/>
      </c>
      <c r="M276" s="35" t="str">
        <f t="shared" si="211"/>
        <v/>
      </c>
      <c r="N276" s="5" t="str">
        <f t="shared" si="212"/>
        <v>Edition du 1 September 2010</v>
      </c>
      <c r="O276" s="5" t="str">
        <f t="shared" si="213"/>
        <v>484 pages</v>
      </c>
      <c r="P276" s="35" t="str">
        <f t="shared" si="214"/>
        <v>Editions ENI</v>
      </c>
      <c r="Q276" s="6" t="str">
        <f t="shared" si="215"/>
        <v>fre</v>
      </c>
      <c r="R276" s="35" t="str">
        <f t="shared" si="216"/>
        <v>fre</v>
      </c>
      <c r="S276" s="35" t="str">
        <f t="shared" si="217"/>
        <v>fre</v>
      </c>
      <c r="T276" s="35" t="str">
        <f t="shared" si="218"/>
        <v>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
      <c r="U276" s="35">
        <f t="shared" si="219"/>
        <v>9782746059092</v>
      </c>
      <c r="V276" s="35" t="str">
        <f t="shared" si="220"/>
        <v>Version Numérique</v>
      </c>
      <c r="W276" s="35">
        <f t="shared" si="221"/>
        <v>9782746056886</v>
      </c>
      <c r="X276" s="35" t="str">
        <f t="shared" si="222"/>
        <v>Version Imprimée</v>
      </c>
      <c r="Y276" s="35" t="str">
        <f t="shared" si="223"/>
        <v>St-Herblain</v>
      </c>
      <c r="Z276" s="35" t="str">
        <f t="shared" si="224"/>
        <v>Editions ENI</v>
      </c>
      <c r="AA276" s="35">
        <f t="shared" si="225"/>
        <v>2010</v>
      </c>
      <c r="AB276" s="35" t="str">
        <f t="shared" si="226"/>
        <v>Bibliothèque Numérique ENI (Service en ligne)</v>
      </c>
      <c r="AC276" s="35" t="str">
        <f t="shared" si="227"/>
        <v>STUDIO FACTORY</v>
      </c>
      <c r="AD276" s="35" t="str">
        <f t="shared" si="228"/>
        <v>texte</v>
      </c>
      <c r="AE276" s="35" t="str">
        <f t="shared" si="229"/>
        <v>txt</v>
      </c>
      <c r="AF276" s="35" t="str">
        <f t="shared" si="230"/>
        <v>rdacontent/fre</v>
      </c>
      <c r="AG276" s="35" t="str">
        <f t="shared" si="231"/>
        <v>informatique</v>
      </c>
      <c r="AH276" s="35" t="str">
        <f t="shared" si="232"/>
        <v>c</v>
      </c>
      <c r="AI276" s="35" t="str">
        <f t="shared" si="233"/>
        <v>rdamedia/fre</v>
      </c>
      <c r="AJ276" s="35" t="str">
        <f t="shared" si="234"/>
        <v>ressource en ligne</v>
      </c>
      <c r="AK276" s="35" t="str">
        <f t="shared" si="235"/>
        <v>cr</v>
      </c>
      <c r="AL276" s="35" t="str">
        <f t="shared" si="236"/>
        <v>rdacarrier/fre</v>
      </c>
      <c r="AM276" s="35" t="str">
        <f t="shared" si="237"/>
        <v>m\\\\\o\\d\\\\\\\\</v>
      </c>
      <c r="AN276" s="35" t="str">
        <f t="shared" si="238"/>
        <v>cr\cn\\\\uuaua</v>
      </c>
      <c r="AO276" s="35" t="str">
        <f t="shared" si="239"/>
        <v>Accès restreint aux membres</v>
      </c>
      <c r="AP276" s="35" t="str">
        <f t="shared" si="240"/>
        <v>Source de la note de description : Version imprimée</v>
      </c>
      <c r="AQ276" s="35" t="str">
        <f t="shared" si="241"/>
        <v/>
      </c>
      <c r="AR276" s="35" t="str">
        <f t="shared" si="242"/>
        <v>%SITE_CLIENT%/?library_guid=05F41321-B79D-48B6-875E-CD3DED3A17EF</v>
      </c>
      <c r="AS276" s="35" t="str">
        <f t="shared" si="243"/>
        <v>Accès au travers du portail ENI</v>
      </c>
      <c r="AT276" s="35" t="str">
        <f t="shared" si="244"/>
        <v xml:space="preserve"> Adobe </v>
      </c>
      <c r="AU276" s="35" t="str">
        <f t="shared" si="245"/>
        <v xml:space="preserve"> bichromie </v>
      </c>
      <c r="AV276" s="35" t="str">
        <f t="shared" si="246"/>
        <v xml:space="preserve"> Bitmap </v>
      </c>
      <c r="AW276" s="35" t="str">
        <f t="shared" si="247"/>
        <v xml:space="preserve"> Bridge </v>
      </c>
      <c r="AX276" s="35" t="str">
        <f t="shared" si="248"/>
        <v xml:space="preserve"> creative book </v>
      </c>
      <c r="AY276" s="35" t="str">
        <f t="shared" si="249"/>
        <v xml:space="preserve"> détourage </v>
      </c>
      <c r="AZ276" s="35" t="str">
        <f t="shared" si="250"/>
        <v xml:space="preserve"> e</v>
      </c>
      <c r="BA276" s="35" t="str">
        <f t="shared" si="251"/>
        <v xml:space="preserve"> ebook </v>
      </c>
      <c r="BB276" s="35" t="str">
        <f t="shared" si="252"/>
        <v xml:space="preserve"> livre électronique </v>
      </c>
      <c r="BC276" s="35" t="str">
        <f t="shared" si="253"/>
        <v xml:space="preserve"> livre numérique </v>
      </c>
      <c r="BD276" s="35" t="str">
        <f t="shared" si="254"/>
        <v xml:space="preserve"> livres électroniques </v>
      </c>
      <c r="BE276" s="35" t="str">
        <f t="shared" si="255"/>
        <v xml:space="preserve"> livres numériques </v>
      </c>
      <c r="BF276" s="35" t="str">
        <f t="shared" si="256"/>
        <v xml:space="preserve"> LNSF5CSPHO</v>
      </c>
      <c r="BG276" s="35" t="str">
        <f t="shared" si="257"/>
        <v xml:space="preserve"> Ouvrage </v>
      </c>
      <c r="BH276" s="35" t="str">
        <f t="shared" si="258"/>
        <v xml:space="preserve"> photo </v>
      </c>
      <c r="BI276" s="35" t="str">
        <f t="shared" si="259"/>
        <v xml:space="preserve"> Retouche image </v>
      </c>
      <c r="BJ276" s="35" t="str">
        <f t="shared" si="260"/>
        <v xml:space="preserve"> script </v>
      </c>
      <c r="BK276" s="35" t="str">
        <f t="shared" si="261"/>
        <v xml:space="preserve">book </v>
      </c>
      <c r="BL276" s="35" t="str">
        <f t="shared" si="262"/>
        <v xml:space="preserve">Livre </v>
      </c>
      <c r="BM276" s="35" t="str">
        <f t="shared" si="263"/>
        <v/>
      </c>
      <c r="BN276" s="35" t="str">
        <f t="shared" si="264"/>
        <v/>
      </c>
      <c r="BO276" s="35" t="str">
        <f t="shared" si="265"/>
        <v/>
      </c>
      <c r="BP276" s="35" t="str">
        <f t="shared" si="266"/>
        <v/>
      </c>
      <c r="BQ276" s="35" t="str">
        <f t="shared" si="267"/>
        <v/>
      </c>
      <c r="BR276" s="35" t="str">
        <f t="shared" si="268"/>
        <v/>
      </c>
      <c r="BS276" s="35" t="str">
        <f t="shared" si="269"/>
        <v/>
      </c>
      <c r="BT276" s="35" t="str">
        <f t="shared" si="270"/>
        <v/>
      </c>
      <c r="BU276" s="40" t="str">
        <f t="shared" si="271"/>
        <v/>
      </c>
    </row>
    <row r="277" spans="1:74" ht="20.100000000000001" customHeight="1" x14ac:dyDescent="0.2">
      <c r="A277" s="52">
        <v>45231</v>
      </c>
      <c r="B277" s="35" t="s">
        <v>14813</v>
      </c>
      <c r="C277" s="35" t="s">
        <v>112</v>
      </c>
      <c r="D277" s="35">
        <v>20240120</v>
      </c>
      <c r="E277" s="35" t="s">
        <v>14814</v>
      </c>
      <c r="F277" s="35" t="str">
        <f t="shared" si="204"/>
        <v>Pour PC/Mac</v>
      </c>
      <c r="G277" s="35" t="str">
        <f t="shared" si="205"/>
        <v>Nathalie De Saint-Denis</v>
      </c>
      <c r="H277" s="35" t="str">
        <f t="shared" si="206"/>
        <v/>
      </c>
      <c r="I277" s="35" t="str">
        <f t="shared" si="207"/>
        <v>De Saint-Denis, Nathalie</v>
      </c>
      <c r="J277" s="35" t="str">
        <f t="shared" si="208"/>
        <v/>
      </c>
      <c r="K277" s="35" t="str">
        <f t="shared" si="209"/>
        <v/>
      </c>
      <c r="L277" s="35" t="str">
        <f t="shared" si="210"/>
        <v/>
      </c>
      <c r="M277" s="35" t="str">
        <f t="shared" si="211"/>
        <v/>
      </c>
      <c r="N277" s="5" t="str">
        <f t="shared" si="212"/>
        <v>Edition du 1 September 2006</v>
      </c>
      <c r="O277" s="5" t="str">
        <f t="shared" si="213"/>
        <v>403 pages</v>
      </c>
      <c r="P277" s="35" t="str">
        <f t="shared" si="214"/>
        <v>Editions ENI</v>
      </c>
      <c r="Q277" s="6" t="str">
        <f t="shared" si="215"/>
        <v>fre</v>
      </c>
      <c r="R277" s="35" t="str">
        <f t="shared" si="216"/>
        <v>fre</v>
      </c>
      <c r="S277" s="35" t="str">
        <f t="shared" si="217"/>
        <v>fre</v>
      </c>
      <c r="T277" s="35" t="str">
        <f t="shared" si="218"/>
        <v>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v>
      </c>
      <c r="U277" s="35">
        <f t="shared" si="219"/>
        <v>9782746044746</v>
      </c>
      <c r="V277" s="35" t="str">
        <f t="shared" si="220"/>
        <v>Version Numérique</v>
      </c>
      <c r="W277" s="35">
        <f t="shared" si="221"/>
        <v>9782746033849</v>
      </c>
      <c r="X277" s="35" t="str">
        <f t="shared" si="222"/>
        <v>Version Imprimée</v>
      </c>
      <c r="Y277" s="35" t="str">
        <f t="shared" si="223"/>
        <v>St-Herblain</v>
      </c>
      <c r="Z277" s="35" t="str">
        <f t="shared" si="224"/>
        <v>Editions ENI</v>
      </c>
      <c r="AA277" s="35">
        <f t="shared" si="225"/>
        <v>2006</v>
      </c>
      <c r="AB277" s="35" t="str">
        <f t="shared" si="226"/>
        <v>Bibliothèque Numérique ENI (Service en ligne)</v>
      </c>
      <c r="AC277" s="35" t="str">
        <f t="shared" si="227"/>
        <v>STUDIO FACTORY</v>
      </c>
      <c r="AD277" s="35" t="str">
        <f t="shared" si="228"/>
        <v>texte</v>
      </c>
      <c r="AE277" s="35" t="str">
        <f t="shared" si="229"/>
        <v>txt</v>
      </c>
      <c r="AF277" s="35" t="str">
        <f t="shared" si="230"/>
        <v>rdacontent/fre</v>
      </c>
      <c r="AG277" s="35" t="str">
        <f t="shared" si="231"/>
        <v>informatique</v>
      </c>
      <c r="AH277" s="35" t="str">
        <f t="shared" si="232"/>
        <v>c</v>
      </c>
      <c r="AI277" s="35" t="str">
        <f t="shared" si="233"/>
        <v>rdamedia/fre</v>
      </c>
      <c r="AJ277" s="35" t="str">
        <f t="shared" si="234"/>
        <v>ressource en ligne</v>
      </c>
      <c r="AK277" s="35" t="str">
        <f t="shared" si="235"/>
        <v>cr</v>
      </c>
      <c r="AL277" s="35" t="str">
        <f t="shared" si="236"/>
        <v>rdacarrier/fre</v>
      </c>
      <c r="AM277" s="35" t="str">
        <f t="shared" si="237"/>
        <v>m\\\\\o\\d\\\\\\\\</v>
      </c>
      <c r="AN277" s="35" t="str">
        <f t="shared" si="238"/>
        <v>cr\cn\\\\uuaua</v>
      </c>
      <c r="AO277" s="35" t="str">
        <f t="shared" si="239"/>
        <v>Accès restreint aux membres</v>
      </c>
      <c r="AP277" s="35" t="str">
        <f t="shared" si="240"/>
        <v>Source de la note de description : Version imprimée</v>
      </c>
      <c r="AQ277" s="35" t="str">
        <f t="shared" si="241"/>
        <v/>
      </c>
      <c r="AR277" s="35" t="str">
        <f t="shared" si="242"/>
        <v>%SITE_CLIENT%/?library_guid=7C3FE194-111F-446E-A573-6579F29E4C48</v>
      </c>
      <c r="AS277" s="35" t="str">
        <f t="shared" si="243"/>
        <v>Accès au travers du portail ENI</v>
      </c>
      <c r="AT277" s="35" t="str">
        <f t="shared" si="244"/>
        <v xml:space="preserve"> e</v>
      </c>
      <c r="AU277" s="35" t="str">
        <f t="shared" si="245"/>
        <v xml:space="preserve"> ebook </v>
      </c>
      <c r="AV277" s="35" t="str">
        <f t="shared" si="246"/>
        <v xml:space="preserve"> livre numerique </v>
      </c>
      <c r="AW277" s="35" t="str">
        <f t="shared" si="247"/>
        <v xml:space="preserve"> livre numérique </v>
      </c>
      <c r="AX277" s="35" t="str">
        <f t="shared" si="248"/>
        <v xml:space="preserve"> livres numeriques </v>
      </c>
      <c r="AY277" s="35" t="str">
        <f t="shared" si="249"/>
        <v xml:space="preserve"> livres numériques </v>
      </c>
      <c r="AZ277" s="35" t="str">
        <f t="shared" si="250"/>
        <v xml:space="preserve"> LNSF7XPR </v>
      </c>
      <c r="BA277" s="35" t="str">
        <f t="shared" si="251"/>
        <v xml:space="preserve"> LNSF7XPR</v>
      </c>
      <c r="BB277" s="35" t="str">
        <f t="shared" si="252"/>
        <v xml:space="preserve"> maquette </v>
      </c>
      <c r="BC277" s="35" t="str">
        <f t="shared" si="253"/>
        <v xml:space="preserve"> Mise en page </v>
      </c>
      <c r="BD277" s="35" t="str">
        <f t="shared" si="254"/>
        <v xml:space="preserve"> Quark </v>
      </c>
      <c r="BE277" s="35" t="str">
        <f t="shared" si="255"/>
        <v xml:space="preserve"> Xpress </v>
      </c>
      <c r="BF277" s="35" t="str">
        <f t="shared" si="256"/>
        <v xml:space="preserve">book </v>
      </c>
      <c r="BG277" s="35" t="str">
        <f t="shared" si="257"/>
        <v xml:space="preserve">PAO </v>
      </c>
      <c r="BH277" s="35" t="str">
        <f t="shared" si="258"/>
        <v/>
      </c>
      <c r="BI277" s="35" t="str">
        <f t="shared" si="259"/>
        <v/>
      </c>
      <c r="BJ277" s="35" t="str">
        <f t="shared" si="260"/>
        <v/>
      </c>
      <c r="BK277" s="35" t="str">
        <f t="shared" si="261"/>
        <v/>
      </c>
      <c r="BL277" s="35" t="str">
        <f t="shared" si="262"/>
        <v/>
      </c>
      <c r="BM277" s="35" t="str">
        <f t="shared" si="263"/>
        <v/>
      </c>
      <c r="BN277" s="35" t="str">
        <f t="shared" si="264"/>
        <v/>
      </c>
      <c r="BO277" s="35" t="str">
        <f t="shared" si="265"/>
        <v/>
      </c>
      <c r="BP277" s="35" t="str">
        <f t="shared" si="266"/>
        <v/>
      </c>
      <c r="BQ277" s="35" t="str">
        <f t="shared" si="267"/>
        <v/>
      </c>
      <c r="BR277" s="35" t="str">
        <f t="shared" si="268"/>
        <v/>
      </c>
      <c r="BS277" s="35" t="str">
        <f t="shared" si="269"/>
        <v/>
      </c>
      <c r="BT277" s="35" t="str">
        <f t="shared" si="270"/>
        <v/>
      </c>
      <c r="BU277" s="40" t="str">
        <f t="shared" si="271"/>
        <v/>
      </c>
    </row>
    <row r="278" spans="1:74" ht="20.100000000000001" customHeight="1" x14ac:dyDescent="0.2">
      <c r="A278" s="52">
        <v>45231</v>
      </c>
      <c r="B278" s="35" t="s">
        <v>14815</v>
      </c>
      <c r="C278" s="35" t="s">
        <v>112</v>
      </c>
      <c r="D278" s="35">
        <v>20240120</v>
      </c>
      <c r="E278" s="35" t="s">
        <v>14816</v>
      </c>
      <c r="F278" s="35" t="str">
        <f t="shared" si="204"/>
        <v>Pour PC/Mac</v>
      </c>
      <c r="G278" s="35" t="str">
        <f t="shared" si="205"/>
        <v>Nathalie De Saint-Denis</v>
      </c>
      <c r="H278" s="35" t="str">
        <f t="shared" si="206"/>
        <v/>
      </c>
      <c r="I278" s="35" t="str">
        <f t="shared" si="207"/>
        <v>De Saint-Denis, Nathalie</v>
      </c>
      <c r="J278" s="35" t="str">
        <f t="shared" si="208"/>
        <v/>
      </c>
      <c r="K278" s="35" t="str">
        <f t="shared" si="209"/>
        <v/>
      </c>
      <c r="L278" s="35" t="str">
        <f t="shared" si="210"/>
        <v/>
      </c>
      <c r="M278" s="35" t="str">
        <f t="shared" si="211"/>
        <v/>
      </c>
      <c r="N278" s="5" t="str">
        <f t="shared" si="212"/>
        <v>Edition du 1 May 2009</v>
      </c>
      <c r="O278" s="5" t="str">
        <f t="shared" si="213"/>
        <v>464 pages</v>
      </c>
      <c r="P278" s="35" t="str">
        <f t="shared" si="214"/>
        <v>Editions ENI</v>
      </c>
      <c r="Q278" s="6" t="str">
        <f t="shared" si="215"/>
        <v>fre</v>
      </c>
      <c r="R278" s="35" t="str">
        <f t="shared" si="216"/>
        <v>fre</v>
      </c>
      <c r="S278" s="35" t="str">
        <f t="shared" si="217"/>
        <v>fre</v>
      </c>
      <c r="T278" s="35" t="str">
        <f t="shared" si="218"/>
        <v>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v>
      </c>
      <c r="U278" s="35">
        <f t="shared" si="219"/>
        <v>9782746049949</v>
      </c>
      <c r="V278" s="35" t="str">
        <f t="shared" si="220"/>
        <v>Version Numérique</v>
      </c>
      <c r="W278" s="35">
        <f t="shared" si="221"/>
        <v>9782746048515</v>
      </c>
      <c r="X278" s="35" t="str">
        <f t="shared" si="222"/>
        <v>Version Imprimée</v>
      </c>
      <c r="Y278" s="35" t="str">
        <f t="shared" si="223"/>
        <v>St-Herblain</v>
      </c>
      <c r="Z278" s="35" t="str">
        <f t="shared" si="224"/>
        <v>Editions ENI</v>
      </c>
      <c r="AA278" s="35">
        <f t="shared" si="225"/>
        <v>2009</v>
      </c>
      <c r="AB278" s="35" t="str">
        <f t="shared" si="226"/>
        <v>Bibliothèque Numérique ENI (Service en ligne)</v>
      </c>
      <c r="AC278" s="35" t="str">
        <f t="shared" si="227"/>
        <v>STUDIO FACTORY</v>
      </c>
      <c r="AD278" s="35" t="str">
        <f t="shared" si="228"/>
        <v>texte</v>
      </c>
      <c r="AE278" s="35" t="str">
        <f t="shared" si="229"/>
        <v>txt</v>
      </c>
      <c r="AF278" s="35" t="str">
        <f t="shared" si="230"/>
        <v>rdacontent/fre</v>
      </c>
      <c r="AG278" s="35" t="str">
        <f t="shared" si="231"/>
        <v>informatique</v>
      </c>
      <c r="AH278" s="35" t="str">
        <f t="shared" si="232"/>
        <v>c</v>
      </c>
      <c r="AI278" s="35" t="str">
        <f t="shared" si="233"/>
        <v>rdamedia/fre</v>
      </c>
      <c r="AJ278" s="35" t="str">
        <f t="shared" si="234"/>
        <v>ressource en ligne</v>
      </c>
      <c r="AK278" s="35" t="str">
        <f t="shared" si="235"/>
        <v>cr</v>
      </c>
      <c r="AL278" s="35" t="str">
        <f t="shared" si="236"/>
        <v>rdacarrier/fre</v>
      </c>
      <c r="AM278" s="35" t="str">
        <f t="shared" si="237"/>
        <v>m\\\\\o\\d\\\\\\\\</v>
      </c>
      <c r="AN278" s="35" t="str">
        <f t="shared" si="238"/>
        <v>cr\cn\\\\uuaua</v>
      </c>
      <c r="AO278" s="35" t="str">
        <f t="shared" si="239"/>
        <v>Accès restreint aux membres</v>
      </c>
      <c r="AP278" s="35" t="str">
        <f t="shared" si="240"/>
        <v>Source de la note de description : Version imprimée</v>
      </c>
      <c r="AQ278" s="35" t="str">
        <f t="shared" si="241"/>
        <v/>
      </c>
      <c r="AR278" s="35" t="str">
        <f t="shared" si="242"/>
        <v>%SITE_CLIENT%/?library_guid=549C4058-84C5-4F13-A380-D7BC986DFC63</v>
      </c>
      <c r="AS278" s="35" t="str">
        <f t="shared" si="243"/>
        <v>Accès au travers du portail ENI</v>
      </c>
      <c r="AT278" s="35" t="str">
        <f t="shared" si="244"/>
        <v xml:space="preserve"> e</v>
      </c>
      <c r="AU278" s="35" t="str">
        <f t="shared" si="245"/>
        <v xml:space="preserve"> ebook </v>
      </c>
      <c r="AV278" s="35" t="str">
        <f t="shared" si="246"/>
        <v xml:space="preserve"> livre numerique </v>
      </c>
      <c r="AW278" s="35" t="str">
        <f t="shared" si="247"/>
        <v xml:space="preserve"> livre numérique </v>
      </c>
      <c r="AX278" s="35" t="str">
        <f t="shared" si="248"/>
        <v xml:space="preserve"> livres numeriques </v>
      </c>
      <c r="AY278" s="35" t="str">
        <f t="shared" si="249"/>
        <v xml:space="preserve"> livres numériques </v>
      </c>
      <c r="AZ278" s="35" t="str">
        <f t="shared" si="250"/>
        <v xml:space="preserve"> LNSF8XPR </v>
      </c>
      <c r="BA278" s="35" t="str">
        <f t="shared" si="251"/>
        <v xml:space="preserve"> LNSF8XPR</v>
      </c>
      <c r="BB278" s="35" t="str">
        <f t="shared" si="252"/>
        <v xml:space="preserve"> maquette </v>
      </c>
      <c r="BC278" s="35" t="str">
        <f t="shared" si="253"/>
        <v xml:space="preserve"> Mise en page </v>
      </c>
      <c r="BD278" s="35" t="str">
        <f t="shared" si="254"/>
        <v xml:space="preserve"> Quark </v>
      </c>
      <c r="BE278" s="35" t="str">
        <f t="shared" si="255"/>
        <v xml:space="preserve"> Xpress </v>
      </c>
      <c r="BF278" s="35" t="str">
        <f t="shared" si="256"/>
        <v xml:space="preserve">book </v>
      </c>
      <c r="BG278" s="35" t="str">
        <f t="shared" si="257"/>
        <v xml:space="preserve">PAO </v>
      </c>
      <c r="BH278" s="35" t="str">
        <f t="shared" si="258"/>
        <v/>
      </c>
      <c r="BI278" s="35" t="str">
        <f t="shared" si="259"/>
        <v/>
      </c>
      <c r="BJ278" s="35" t="str">
        <f t="shared" si="260"/>
        <v/>
      </c>
      <c r="BK278" s="35" t="str">
        <f t="shared" si="261"/>
        <v/>
      </c>
      <c r="BL278" s="35" t="str">
        <f t="shared" si="262"/>
        <v/>
      </c>
      <c r="BM278" s="35" t="str">
        <f t="shared" si="263"/>
        <v/>
      </c>
      <c r="BN278" s="35" t="str">
        <f t="shared" si="264"/>
        <v/>
      </c>
      <c r="BO278" s="35" t="str">
        <f t="shared" si="265"/>
        <v/>
      </c>
      <c r="BP278" s="35" t="str">
        <f t="shared" si="266"/>
        <v/>
      </c>
      <c r="BQ278" s="35" t="str">
        <f t="shared" si="267"/>
        <v/>
      </c>
      <c r="BR278" s="35" t="str">
        <f t="shared" si="268"/>
        <v/>
      </c>
      <c r="BS278" s="35" t="str">
        <f t="shared" si="269"/>
        <v/>
      </c>
      <c r="BT278" s="35" t="str">
        <f t="shared" si="270"/>
        <v/>
      </c>
      <c r="BU278" s="40" t="str">
        <f t="shared" si="271"/>
        <v/>
      </c>
    </row>
    <row r="279" spans="1:74" ht="20.100000000000001" customHeight="1" x14ac:dyDescent="0.2">
      <c r="A279" s="52">
        <v>45231</v>
      </c>
      <c r="B279" s="35" t="s">
        <v>14817</v>
      </c>
      <c r="C279" s="35" t="s">
        <v>112</v>
      </c>
      <c r="D279" s="35">
        <v>20240120</v>
      </c>
      <c r="E279" s="35" t="s">
        <v>14818</v>
      </c>
      <c r="F279" s="35" t="str">
        <f t="shared" si="204"/>
        <v>Pour PC/Mac</v>
      </c>
      <c r="G279" s="35" t="str">
        <f t="shared" si="205"/>
        <v>Nathalie De Saint-Denis</v>
      </c>
      <c r="H279" s="35" t="str">
        <f t="shared" si="206"/>
        <v/>
      </c>
      <c r="I279" s="35" t="str">
        <f t="shared" si="207"/>
        <v>De Saint-Denis, Nathalie</v>
      </c>
      <c r="J279" s="35" t="str">
        <f t="shared" si="208"/>
        <v/>
      </c>
      <c r="K279" s="35" t="str">
        <f t="shared" si="209"/>
        <v/>
      </c>
      <c r="L279" s="35" t="str">
        <f t="shared" si="210"/>
        <v/>
      </c>
      <c r="M279" s="35" t="str">
        <f t="shared" si="211"/>
        <v/>
      </c>
      <c r="N279" s="5" t="str">
        <f t="shared" si="212"/>
        <v>Edition du 1 December 2011</v>
      </c>
      <c r="O279" s="5" t="str">
        <f t="shared" si="213"/>
        <v>490 pages</v>
      </c>
      <c r="P279" s="35" t="str">
        <f t="shared" si="214"/>
        <v>Editions ENI</v>
      </c>
      <c r="Q279" s="6" t="str">
        <f t="shared" si="215"/>
        <v>fre</v>
      </c>
      <c r="R279" s="35" t="str">
        <f t="shared" si="216"/>
        <v>fre</v>
      </c>
      <c r="S279" s="35" t="str">
        <f t="shared" si="217"/>
        <v>fre</v>
      </c>
      <c r="T279" s="35" t="str">
        <f t="shared" si="218"/>
        <v>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v>
      </c>
      <c r="U279" s="35">
        <f t="shared" si="219"/>
        <v>9782746071575</v>
      </c>
      <c r="V279" s="35" t="str">
        <f t="shared" si="220"/>
        <v>Version Numérique</v>
      </c>
      <c r="W279" s="35">
        <f t="shared" si="221"/>
        <v>9782746070639</v>
      </c>
      <c r="X279" s="35" t="str">
        <f t="shared" si="222"/>
        <v>Version Imprimée</v>
      </c>
      <c r="Y279" s="35" t="str">
        <f t="shared" si="223"/>
        <v>St-Herblain</v>
      </c>
      <c r="Z279" s="35" t="str">
        <f t="shared" si="224"/>
        <v>Editions ENI</v>
      </c>
      <c r="AA279" s="35">
        <f t="shared" si="225"/>
        <v>2011</v>
      </c>
      <c r="AB279" s="35" t="str">
        <f t="shared" si="226"/>
        <v>Bibliothèque Numérique ENI (Service en ligne)</v>
      </c>
      <c r="AC279" s="35" t="str">
        <f t="shared" si="227"/>
        <v>STUDIO FACTORY</v>
      </c>
      <c r="AD279" s="35" t="str">
        <f t="shared" si="228"/>
        <v>texte</v>
      </c>
      <c r="AE279" s="35" t="str">
        <f t="shared" si="229"/>
        <v>txt</v>
      </c>
      <c r="AF279" s="35" t="str">
        <f t="shared" si="230"/>
        <v>rdacontent/fre</v>
      </c>
      <c r="AG279" s="35" t="str">
        <f t="shared" si="231"/>
        <v>informatique</v>
      </c>
      <c r="AH279" s="35" t="str">
        <f t="shared" si="232"/>
        <v>c</v>
      </c>
      <c r="AI279" s="35" t="str">
        <f t="shared" si="233"/>
        <v>rdamedia/fre</v>
      </c>
      <c r="AJ279" s="35" t="str">
        <f t="shared" si="234"/>
        <v>ressource en ligne</v>
      </c>
      <c r="AK279" s="35" t="str">
        <f t="shared" si="235"/>
        <v>cr</v>
      </c>
      <c r="AL279" s="35" t="str">
        <f t="shared" si="236"/>
        <v>rdacarrier/fre</v>
      </c>
      <c r="AM279" s="35" t="str">
        <f t="shared" si="237"/>
        <v>m\\\\\o\\d\\\\\\\\</v>
      </c>
      <c r="AN279" s="35" t="str">
        <f t="shared" si="238"/>
        <v>cr\cn\\\\uuaua</v>
      </c>
      <c r="AO279" s="35" t="str">
        <f t="shared" si="239"/>
        <v>Accès restreint aux membres</v>
      </c>
      <c r="AP279" s="35" t="str">
        <f t="shared" si="240"/>
        <v>Source de la note de description : Version imprimée</v>
      </c>
      <c r="AQ279" s="35" t="str">
        <f t="shared" si="241"/>
        <v/>
      </c>
      <c r="AR279" s="35" t="str">
        <f t="shared" si="242"/>
        <v>%SITE_CLIENT%/?library_guid=5E3765E4-C33D-47C4-879C-1161284C425A</v>
      </c>
      <c r="AS279" s="35" t="str">
        <f t="shared" si="243"/>
        <v>Accès au travers du portail ENI</v>
      </c>
      <c r="AT279" s="35" t="str">
        <f t="shared" si="244"/>
        <v xml:space="preserve"> e</v>
      </c>
      <c r="AU279" s="35" t="str">
        <f t="shared" si="245"/>
        <v xml:space="preserve"> ebook </v>
      </c>
      <c r="AV279" s="35" t="str">
        <f t="shared" si="246"/>
        <v xml:space="preserve"> livre numerique </v>
      </c>
      <c r="AW279" s="35" t="str">
        <f t="shared" si="247"/>
        <v xml:space="preserve"> livre numérique </v>
      </c>
      <c r="AX279" s="35" t="str">
        <f t="shared" si="248"/>
        <v xml:space="preserve"> livres numeriques </v>
      </c>
      <c r="AY279" s="35" t="str">
        <f t="shared" si="249"/>
        <v xml:space="preserve"> livres numériques </v>
      </c>
      <c r="AZ279" s="35" t="str">
        <f t="shared" si="250"/>
        <v xml:space="preserve"> LNSF9XPR</v>
      </c>
      <c r="BA279" s="35" t="str">
        <f t="shared" si="251"/>
        <v xml:space="preserve"> maquette </v>
      </c>
      <c r="BB279" s="35" t="str">
        <f t="shared" si="252"/>
        <v xml:space="preserve"> Mise en page </v>
      </c>
      <c r="BC279" s="35" t="str">
        <f t="shared" si="253"/>
        <v xml:space="preserve"> Quark </v>
      </c>
      <c r="BD279" s="35" t="str">
        <f t="shared" si="254"/>
        <v xml:space="preserve"> Xpress </v>
      </c>
      <c r="BE279" s="35" t="str">
        <f t="shared" si="255"/>
        <v xml:space="preserve">book </v>
      </c>
      <c r="BF279" s="35" t="str">
        <f t="shared" si="256"/>
        <v xml:space="preserve">PAO </v>
      </c>
      <c r="BG279" s="35" t="str">
        <f t="shared" si="257"/>
        <v/>
      </c>
      <c r="BH279" s="35" t="str">
        <f t="shared" si="258"/>
        <v/>
      </c>
      <c r="BI279" s="35" t="str">
        <f t="shared" si="259"/>
        <v/>
      </c>
      <c r="BJ279" s="35" t="str">
        <f t="shared" si="260"/>
        <v/>
      </c>
      <c r="BK279" s="35" t="str">
        <f t="shared" si="261"/>
        <v/>
      </c>
      <c r="BL279" s="35" t="str">
        <f t="shared" si="262"/>
        <v/>
      </c>
      <c r="BM279" s="35" t="str">
        <f t="shared" si="263"/>
        <v/>
      </c>
      <c r="BN279" s="35" t="str">
        <f t="shared" si="264"/>
        <v/>
      </c>
      <c r="BO279" s="35" t="str">
        <f t="shared" si="265"/>
        <v/>
      </c>
      <c r="BP279" s="35" t="str">
        <f t="shared" si="266"/>
        <v/>
      </c>
      <c r="BQ279" s="35" t="str">
        <f t="shared" si="267"/>
        <v/>
      </c>
      <c r="BR279" s="35" t="str">
        <f t="shared" si="268"/>
        <v/>
      </c>
      <c r="BS279" s="35" t="str">
        <f t="shared" si="269"/>
        <v/>
      </c>
      <c r="BT279" s="35" t="str">
        <f t="shared" si="270"/>
        <v/>
      </c>
      <c r="BU279" s="40" t="str">
        <f t="shared" si="271"/>
        <v/>
      </c>
    </row>
    <row r="280" spans="1:74" ht="20.100000000000001" customHeight="1" x14ac:dyDescent="0.2">
      <c r="A280" s="52">
        <v>45231</v>
      </c>
      <c r="B280" s="35" t="s">
        <v>14819</v>
      </c>
      <c r="C280" s="35" t="s">
        <v>112</v>
      </c>
      <c r="D280" s="35">
        <v>20240120</v>
      </c>
      <c r="E280" s="35" t="s">
        <v>14820</v>
      </c>
      <c r="F280" s="35" t="str">
        <f t="shared" si="204"/>
        <v>Implémentation en environnement SQL Server 2008 et Windows Server 2008</v>
      </c>
      <c r="G280" s="35" t="str">
        <f t="shared" si="205"/>
        <v>William BORIES,Martine GIRAUDY,Pierre Erol GIRAUDY</v>
      </c>
      <c r="H280" s="35" t="str">
        <f t="shared" si="206"/>
        <v/>
      </c>
      <c r="I280" s="35" t="str">
        <f t="shared" si="207"/>
        <v>BORIES, William</v>
      </c>
      <c r="J280" s="35" t="str">
        <f t="shared" si="208"/>
        <v>GIRAUDY, Martine</v>
      </c>
      <c r="K280" s="35" t="str">
        <f t="shared" si="209"/>
        <v>GIRAUDY, Pierre Erol</v>
      </c>
      <c r="L280" s="35" t="str">
        <f t="shared" si="210"/>
        <v/>
      </c>
      <c r="M280" s="35" t="str">
        <f t="shared" si="211"/>
        <v/>
      </c>
      <c r="N280" s="5" t="str">
        <f t="shared" si="212"/>
        <v>Edition du 1 September 2009</v>
      </c>
      <c r="O280" s="5" t="str">
        <f t="shared" si="213"/>
        <v>358 pages</v>
      </c>
      <c r="P280" s="35" t="str">
        <f t="shared" si="214"/>
        <v>Editions ENI</v>
      </c>
      <c r="Q280" s="6" t="str">
        <f t="shared" si="215"/>
        <v>fre</v>
      </c>
      <c r="R280" s="35" t="str">
        <f t="shared" si="216"/>
        <v>fre</v>
      </c>
      <c r="S280" s="35" t="str">
        <f t="shared" si="217"/>
        <v>fre</v>
      </c>
      <c r="T280" s="35" t="str">
        <f t="shared" si="218"/>
        <v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v>
      </c>
      <c r="U280" s="35">
        <f t="shared" si="219"/>
        <v>9782746051751</v>
      </c>
      <c r="V280" s="35" t="str">
        <f t="shared" si="220"/>
        <v>Version Numérique</v>
      </c>
      <c r="W280" s="35">
        <f t="shared" si="221"/>
        <v>9782746050600</v>
      </c>
      <c r="X280" s="35" t="str">
        <f t="shared" si="222"/>
        <v>Version Imprimée</v>
      </c>
      <c r="Y280" s="35" t="str">
        <f t="shared" si="223"/>
        <v>St-Herblain</v>
      </c>
      <c r="Z280" s="35" t="str">
        <f t="shared" si="224"/>
        <v>Editions ENI</v>
      </c>
      <c r="AA280" s="35">
        <f t="shared" si="225"/>
        <v>2009</v>
      </c>
      <c r="AB280" s="35" t="str">
        <f t="shared" si="226"/>
        <v>Bibliothèque Numérique ENI (Service en ligne)</v>
      </c>
      <c r="AC280" s="35" t="str">
        <f t="shared" si="227"/>
        <v>SOLUTIONS INFORMATIQUES</v>
      </c>
      <c r="AD280" s="35" t="str">
        <f t="shared" si="228"/>
        <v>texte</v>
      </c>
      <c r="AE280" s="35" t="str">
        <f t="shared" si="229"/>
        <v>txt</v>
      </c>
      <c r="AF280" s="35" t="str">
        <f t="shared" si="230"/>
        <v>rdacontent/fre</v>
      </c>
      <c r="AG280" s="35" t="str">
        <f t="shared" si="231"/>
        <v>informatique</v>
      </c>
      <c r="AH280" s="35" t="str">
        <f t="shared" si="232"/>
        <v>c</v>
      </c>
      <c r="AI280" s="35" t="str">
        <f t="shared" si="233"/>
        <v>rdamedia/fre</v>
      </c>
      <c r="AJ280" s="35" t="str">
        <f t="shared" si="234"/>
        <v>ressource en ligne</v>
      </c>
      <c r="AK280" s="35" t="str">
        <f t="shared" si="235"/>
        <v>cr</v>
      </c>
      <c r="AL280" s="35" t="str">
        <f t="shared" si="236"/>
        <v>rdacarrier/fre</v>
      </c>
      <c r="AM280" s="35" t="str">
        <f t="shared" si="237"/>
        <v>m\\\\\o\\d\\\\\\\\</v>
      </c>
      <c r="AN280" s="35" t="str">
        <f t="shared" si="238"/>
        <v>cr\cn\\\\uuaua</v>
      </c>
      <c r="AO280" s="35" t="str">
        <f t="shared" si="239"/>
        <v>Accès restreint aux membres</v>
      </c>
      <c r="AP280" s="35" t="str">
        <f t="shared" si="240"/>
        <v>Source de la note de description : Version imprimée</v>
      </c>
      <c r="AQ280" s="35" t="str">
        <f t="shared" si="241"/>
        <v/>
      </c>
      <c r="AR280" s="35" t="str">
        <f t="shared" si="242"/>
        <v>%SITE_CLIENT%/?library_guid=33C01DA4-D41F-4A98-83BD-84D46EA9D91B</v>
      </c>
      <c r="AS280" s="35" t="str">
        <f t="shared" si="243"/>
        <v>Accès au travers du portail ENI</v>
      </c>
      <c r="AT280" s="35" t="str">
        <f t="shared" si="244"/>
        <v xml:space="preserve"> gouvernance </v>
      </c>
      <c r="AU280" s="35" t="str">
        <f t="shared" si="245"/>
        <v xml:space="preserve"> livre moss </v>
      </c>
      <c r="AV280" s="35" t="str">
        <f t="shared" si="246"/>
        <v xml:space="preserve"> livre sharepoint </v>
      </c>
      <c r="AW280" s="35" t="str">
        <f t="shared" si="247"/>
        <v xml:space="preserve"> LNSO0708WSHA</v>
      </c>
      <c r="AX280" s="35" t="str">
        <f t="shared" si="248"/>
        <v xml:space="preserve"> MOSS 2007 </v>
      </c>
      <c r="AY280" s="35" t="str">
        <f t="shared" si="249"/>
        <v xml:space="preserve"> plan de gouvernance </v>
      </c>
      <c r="AZ280" s="35" t="str">
        <f t="shared" si="250"/>
        <v xml:space="preserve"> sharepoint services </v>
      </c>
      <c r="BA280" s="35" t="str">
        <f t="shared" si="251"/>
        <v xml:space="preserve"> WSS </v>
      </c>
      <c r="BB280" s="35" t="str">
        <f t="shared" si="252"/>
        <v xml:space="preserve">livre Microsoft </v>
      </c>
      <c r="BC280" s="35" t="str">
        <f t="shared" si="253"/>
        <v/>
      </c>
      <c r="BD280" s="35" t="str">
        <f t="shared" si="254"/>
        <v/>
      </c>
      <c r="BE280" s="35" t="str">
        <f t="shared" si="255"/>
        <v/>
      </c>
      <c r="BF280" s="35" t="str">
        <f t="shared" si="256"/>
        <v/>
      </c>
      <c r="BG280" s="35" t="str">
        <f t="shared" si="257"/>
        <v/>
      </c>
      <c r="BH280" s="35" t="str">
        <f t="shared" si="258"/>
        <v/>
      </c>
      <c r="BI280" s="35" t="str">
        <f t="shared" si="259"/>
        <v/>
      </c>
      <c r="BJ280" s="35" t="str">
        <f t="shared" si="260"/>
        <v/>
      </c>
      <c r="BK280" s="35" t="str">
        <f t="shared" si="261"/>
        <v/>
      </c>
      <c r="BL280" s="35" t="str">
        <f t="shared" si="262"/>
        <v/>
      </c>
      <c r="BM280" s="35" t="str">
        <f t="shared" si="263"/>
        <v/>
      </c>
      <c r="BN280" s="35" t="str">
        <f t="shared" si="264"/>
        <v/>
      </c>
      <c r="BO280" s="35" t="str">
        <f t="shared" si="265"/>
        <v/>
      </c>
      <c r="BP280" s="35" t="str">
        <f t="shared" si="266"/>
        <v/>
      </c>
      <c r="BQ280" s="35" t="str">
        <f t="shared" si="267"/>
        <v/>
      </c>
      <c r="BR280" s="35" t="str">
        <f t="shared" si="268"/>
        <v/>
      </c>
      <c r="BS280" s="35" t="str">
        <f t="shared" si="269"/>
        <v/>
      </c>
      <c r="BT280" s="35" t="str">
        <f t="shared" si="270"/>
        <v/>
      </c>
      <c r="BU280" s="40" t="str">
        <f t="shared" si="271"/>
        <v/>
      </c>
    </row>
    <row r="281" spans="1:74" ht="20.100000000000001" customHeight="1" x14ac:dyDescent="0.2">
      <c r="A281" s="52">
        <v>45231</v>
      </c>
      <c r="B281" s="35" t="s">
        <v>14821</v>
      </c>
      <c r="C281" s="35" t="s">
        <v>112</v>
      </c>
      <c r="D281" s="35">
        <v>20240120</v>
      </c>
      <c r="E281" s="35" t="s">
        <v>14822</v>
      </c>
      <c r="F281" s="35" t="str">
        <f t="shared" si="204"/>
        <v>Implémenter, administrer et utiliser la solution Microsoft de gestion multi projets</v>
      </c>
      <c r="G281" s="35" t="str">
        <f t="shared" si="205"/>
        <v>Jean-Michel BASSET</v>
      </c>
      <c r="H281" s="35" t="str">
        <f t="shared" si="206"/>
        <v/>
      </c>
      <c r="I281" s="35" t="str">
        <f t="shared" si="207"/>
        <v>BASSET, Jean-Michel</v>
      </c>
      <c r="J281" s="35" t="str">
        <f t="shared" si="208"/>
        <v/>
      </c>
      <c r="K281" s="35" t="str">
        <f t="shared" si="209"/>
        <v/>
      </c>
      <c r="L281" s="35" t="str">
        <f t="shared" si="210"/>
        <v/>
      </c>
      <c r="M281" s="35" t="str">
        <f t="shared" si="211"/>
        <v/>
      </c>
      <c r="N281" s="5" t="str">
        <f t="shared" si="212"/>
        <v>Edition du 1 March 2009</v>
      </c>
      <c r="O281" s="5" t="str">
        <f t="shared" si="213"/>
        <v>306 pages</v>
      </c>
      <c r="P281" s="35" t="str">
        <f t="shared" si="214"/>
        <v>Editions ENI</v>
      </c>
      <c r="Q281" s="6" t="str">
        <f t="shared" si="215"/>
        <v>fre</v>
      </c>
      <c r="R281" s="35" t="str">
        <f t="shared" si="216"/>
        <v>fre</v>
      </c>
      <c r="S281" s="35" t="str">
        <f t="shared" si="217"/>
        <v>fre</v>
      </c>
      <c r="T281" s="35" t="str">
        <f t="shared" si="218"/>
        <v>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v>
      </c>
      <c r="U281" s="35">
        <f t="shared" si="219"/>
        <v>9782746048607</v>
      </c>
      <c r="V281" s="35" t="str">
        <f t="shared" si="220"/>
        <v>Version Numérique</v>
      </c>
      <c r="W281" s="35">
        <f t="shared" si="221"/>
        <v>9782746047648</v>
      </c>
      <c r="X281" s="35" t="str">
        <f t="shared" si="222"/>
        <v>Version Imprimée</v>
      </c>
      <c r="Y281" s="35" t="str">
        <f t="shared" si="223"/>
        <v>St-Herblain</v>
      </c>
      <c r="Z281" s="35" t="str">
        <f t="shared" si="224"/>
        <v>Editions ENI</v>
      </c>
      <c r="AA281" s="35">
        <f t="shared" si="225"/>
        <v>2009</v>
      </c>
      <c r="AB281" s="35" t="str">
        <f t="shared" si="226"/>
        <v>Bibliothèque Numérique ENI (Service en ligne)</v>
      </c>
      <c r="AC281" s="35" t="str">
        <f t="shared" si="227"/>
        <v>SOLUTIONS INFORMATIQUES</v>
      </c>
      <c r="AD281" s="35" t="str">
        <f t="shared" si="228"/>
        <v>texte</v>
      </c>
      <c r="AE281" s="35" t="str">
        <f t="shared" si="229"/>
        <v>txt</v>
      </c>
      <c r="AF281" s="35" t="str">
        <f t="shared" si="230"/>
        <v>rdacontent/fre</v>
      </c>
      <c r="AG281" s="35" t="str">
        <f t="shared" si="231"/>
        <v>informatique</v>
      </c>
      <c r="AH281" s="35" t="str">
        <f t="shared" si="232"/>
        <v>c</v>
      </c>
      <c r="AI281" s="35" t="str">
        <f t="shared" si="233"/>
        <v>rdamedia/fre</v>
      </c>
      <c r="AJ281" s="35" t="str">
        <f t="shared" si="234"/>
        <v>ressource en ligne</v>
      </c>
      <c r="AK281" s="35" t="str">
        <f t="shared" si="235"/>
        <v>cr</v>
      </c>
      <c r="AL281" s="35" t="str">
        <f t="shared" si="236"/>
        <v>rdacarrier/fre</v>
      </c>
      <c r="AM281" s="35" t="str">
        <f t="shared" si="237"/>
        <v>m\\\\\o\\d\\\\\\\\</v>
      </c>
      <c r="AN281" s="35" t="str">
        <f t="shared" si="238"/>
        <v>cr\cn\\\\uuaua</v>
      </c>
      <c r="AO281" s="35" t="str">
        <f t="shared" si="239"/>
        <v>Accès restreint aux membres</v>
      </c>
      <c r="AP281" s="35" t="str">
        <f t="shared" si="240"/>
        <v>Source de la note de description : Version imprimée</v>
      </c>
      <c r="AQ281" s="35" t="str">
        <f t="shared" si="241"/>
        <v/>
      </c>
      <c r="AR281" s="35" t="str">
        <f t="shared" si="242"/>
        <v>%SITE_CLIENT%/?library_guid=9D57E626-1E71-4E49-8911-B4F8C068CA3C</v>
      </c>
      <c r="AS281" s="35" t="str">
        <f t="shared" si="243"/>
        <v>Accès au travers du portail ENI</v>
      </c>
      <c r="AT281" s="35" t="str">
        <f t="shared" si="244"/>
        <v xml:space="preserve"> gestion de projets </v>
      </c>
      <c r="AU281" s="35" t="str">
        <f t="shared" si="245"/>
        <v xml:space="preserve"> livre microsoft </v>
      </c>
      <c r="AV281" s="35" t="str">
        <f t="shared" si="246"/>
        <v xml:space="preserve"> livre project server </v>
      </c>
      <c r="AW281" s="35" t="str">
        <f t="shared" si="247"/>
        <v xml:space="preserve"> LNSO07PROS</v>
      </c>
      <c r="AX281" s="35" t="str">
        <f t="shared" si="248"/>
        <v xml:space="preserve">livre project </v>
      </c>
      <c r="AY281" s="35" t="str">
        <f t="shared" si="249"/>
        <v/>
      </c>
      <c r="AZ281" s="35" t="str">
        <f t="shared" si="250"/>
        <v/>
      </c>
      <c r="BA281" s="35" t="str">
        <f t="shared" si="251"/>
        <v/>
      </c>
      <c r="BB281" s="35" t="str">
        <f t="shared" si="252"/>
        <v/>
      </c>
      <c r="BC281" s="35" t="str">
        <f t="shared" si="253"/>
        <v/>
      </c>
      <c r="BD281" s="35" t="str">
        <f t="shared" si="254"/>
        <v/>
      </c>
      <c r="BE281" s="35" t="str">
        <f t="shared" si="255"/>
        <v/>
      </c>
      <c r="BF281" s="35" t="str">
        <f t="shared" si="256"/>
        <v/>
      </c>
      <c r="BG281" s="35" t="str">
        <f t="shared" si="257"/>
        <v/>
      </c>
      <c r="BH281" s="35" t="str">
        <f t="shared" si="258"/>
        <v/>
      </c>
      <c r="BI281" s="35" t="str">
        <f t="shared" si="259"/>
        <v/>
      </c>
      <c r="BJ281" s="35" t="str">
        <f t="shared" si="260"/>
        <v/>
      </c>
      <c r="BK281" s="35" t="str">
        <f t="shared" si="261"/>
        <v/>
      </c>
      <c r="BL281" s="35" t="str">
        <f t="shared" si="262"/>
        <v/>
      </c>
      <c r="BM281" s="35" t="str">
        <f t="shared" si="263"/>
        <v/>
      </c>
      <c r="BN281" s="35" t="str">
        <f t="shared" si="264"/>
        <v/>
      </c>
      <c r="BO281" s="35" t="str">
        <f t="shared" si="265"/>
        <v/>
      </c>
      <c r="BP281" s="35" t="str">
        <f t="shared" si="266"/>
        <v/>
      </c>
      <c r="BQ281" s="35" t="str">
        <f t="shared" si="267"/>
        <v/>
      </c>
      <c r="BR281" s="35" t="str">
        <f t="shared" si="268"/>
        <v/>
      </c>
      <c r="BS281" s="35" t="str">
        <f t="shared" si="269"/>
        <v/>
      </c>
      <c r="BT281" s="35" t="str">
        <f t="shared" si="270"/>
        <v/>
      </c>
      <c r="BU281" s="40" t="str">
        <f t="shared" si="271"/>
        <v/>
      </c>
    </row>
    <row r="282" spans="1:74" ht="20.100000000000001" customHeight="1" x14ac:dyDescent="0.2">
      <c r="A282" s="52">
        <v>45231</v>
      </c>
      <c r="B282" s="35" t="s">
        <v>14823</v>
      </c>
      <c r="C282" s="35" t="s">
        <v>112</v>
      </c>
      <c r="D282" s="35">
        <v>20240120</v>
      </c>
      <c r="E282" s="35" t="s">
        <v>14824</v>
      </c>
      <c r="F282" s="35" t="str">
        <f t="shared" si="204"/>
        <v>Fonctions avancées et développement en VBA</v>
      </c>
      <c r="G282" s="35" t="str">
        <f t="shared" si="205"/>
        <v>Thierry DOMELAND</v>
      </c>
      <c r="H282" s="35" t="str">
        <f t="shared" si="206"/>
        <v/>
      </c>
      <c r="I282" s="35" t="str">
        <f t="shared" si="207"/>
        <v>DOMELAND, Thierry</v>
      </c>
      <c r="J282" s="35" t="str">
        <f t="shared" si="208"/>
        <v/>
      </c>
      <c r="K282" s="35" t="str">
        <f t="shared" si="209"/>
        <v/>
      </c>
      <c r="L282" s="35" t="str">
        <f t="shared" si="210"/>
        <v/>
      </c>
      <c r="M282" s="35" t="str">
        <f t="shared" si="211"/>
        <v/>
      </c>
      <c r="N282" s="5" t="str">
        <f t="shared" si="212"/>
        <v>Edition du 1 March 2010</v>
      </c>
      <c r="O282" s="5" t="str">
        <f t="shared" si="213"/>
        <v>310 pages</v>
      </c>
      <c r="P282" s="35" t="str">
        <f t="shared" si="214"/>
        <v>Editions ENI</v>
      </c>
      <c r="Q282" s="6" t="str">
        <f t="shared" si="215"/>
        <v>fre</v>
      </c>
      <c r="R282" s="35" t="str">
        <f t="shared" si="216"/>
        <v>fre</v>
      </c>
      <c r="S282" s="35" t="str">
        <f t="shared" si="217"/>
        <v>fre</v>
      </c>
      <c r="T282" s="35" t="str">
        <f t="shared" si="218"/>
        <v>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v>
      </c>
      <c r="U282" s="35">
        <f t="shared" si="219"/>
        <v>9782746054547</v>
      </c>
      <c r="V282" s="35" t="str">
        <f t="shared" si="220"/>
        <v>Version Numérique</v>
      </c>
      <c r="W282" s="35">
        <f t="shared" si="221"/>
        <v>9782746053878</v>
      </c>
      <c r="X282" s="35" t="str">
        <f t="shared" si="222"/>
        <v>Version Imprimée</v>
      </c>
      <c r="Y282" s="35" t="str">
        <f t="shared" si="223"/>
        <v>St-Herblain</v>
      </c>
      <c r="Z282" s="35" t="str">
        <f t="shared" si="224"/>
        <v>Editions ENI</v>
      </c>
      <c r="AA282" s="35">
        <f t="shared" si="225"/>
        <v>2010</v>
      </c>
      <c r="AB282" s="35" t="str">
        <f t="shared" si="226"/>
        <v>Bibliothèque Numérique ENI (Service en ligne)</v>
      </c>
      <c r="AC282" s="35" t="str">
        <f t="shared" si="227"/>
        <v>SOLUTIONS INFORMATIQUES</v>
      </c>
      <c r="AD282" s="35" t="str">
        <f t="shared" si="228"/>
        <v>texte</v>
      </c>
      <c r="AE282" s="35" t="str">
        <f t="shared" si="229"/>
        <v>txt</v>
      </c>
      <c r="AF282" s="35" t="str">
        <f t="shared" si="230"/>
        <v>rdacontent/fre</v>
      </c>
      <c r="AG282" s="35" t="str">
        <f t="shared" si="231"/>
        <v>informatique</v>
      </c>
      <c r="AH282" s="35" t="str">
        <f t="shared" si="232"/>
        <v>c</v>
      </c>
      <c r="AI282" s="35" t="str">
        <f t="shared" si="233"/>
        <v>rdamedia/fre</v>
      </c>
      <c r="AJ282" s="35" t="str">
        <f t="shared" si="234"/>
        <v>ressource en ligne</v>
      </c>
      <c r="AK282" s="35" t="str">
        <f t="shared" si="235"/>
        <v>cr</v>
      </c>
      <c r="AL282" s="35" t="str">
        <f t="shared" si="236"/>
        <v>rdacarrier/fre</v>
      </c>
      <c r="AM282" s="35" t="str">
        <f t="shared" si="237"/>
        <v>m\\\\\o\\d\\\\\\\\</v>
      </c>
      <c r="AN282" s="35" t="str">
        <f t="shared" si="238"/>
        <v>cr\cn\\\\uuaua</v>
      </c>
      <c r="AO282" s="35" t="str">
        <f t="shared" si="239"/>
        <v>Accès restreint aux membres</v>
      </c>
      <c r="AP282" s="35" t="str">
        <f t="shared" si="240"/>
        <v>Source de la note de description : Version imprimée</v>
      </c>
      <c r="AQ282" s="35" t="str">
        <f t="shared" si="241"/>
        <v/>
      </c>
      <c r="AR282" s="35" t="str">
        <f t="shared" si="242"/>
        <v>%SITE_CLIENT%/?library_guid=B27925E3-E2E0-4113-8CA2-2CB3FF21C8EA</v>
      </c>
      <c r="AS282" s="35" t="str">
        <f t="shared" si="243"/>
        <v>Accès au travers du portail ENI</v>
      </c>
      <c r="AT282" s="35" t="str">
        <f t="shared" si="244"/>
        <v xml:space="preserve"> livre vba </v>
      </c>
      <c r="AU282" s="35" t="str">
        <f t="shared" si="245"/>
        <v xml:space="preserve"> LNSO07VIS</v>
      </c>
      <c r="AV282" s="35" t="str">
        <f t="shared" si="246"/>
        <v xml:space="preserve"> microsoft </v>
      </c>
      <c r="AW282" s="35" t="str">
        <f t="shared" si="247"/>
        <v xml:space="preserve"> schemas </v>
      </c>
      <c r="AX282" s="35" t="str">
        <f t="shared" si="248"/>
        <v xml:space="preserve"> schémas </v>
      </c>
      <c r="AY282" s="35" t="str">
        <f t="shared" si="249"/>
        <v xml:space="preserve"> vba visio </v>
      </c>
      <c r="AZ282" s="35" t="str">
        <f t="shared" si="250"/>
        <v xml:space="preserve"> visio vba </v>
      </c>
      <c r="BA282" s="35" t="str">
        <f t="shared" si="251"/>
        <v xml:space="preserve">livre visio </v>
      </c>
      <c r="BB282" s="35" t="str">
        <f t="shared" si="252"/>
        <v/>
      </c>
      <c r="BC282" s="35" t="str">
        <f t="shared" si="253"/>
        <v/>
      </c>
      <c r="BD282" s="35" t="str">
        <f t="shared" si="254"/>
        <v/>
      </c>
      <c r="BE282" s="35" t="str">
        <f t="shared" si="255"/>
        <v/>
      </c>
      <c r="BF282" s="35" t="str">
        <f t="shared" si="256"/>
        <v/>
      </c>
      <c r="BG282" s="35" t="str">
        <f t="shared" si="257"/>
        <v/>
      </c>
      <c r="BH282" s="35" t="str">
        <f t="shared" si="258"/>
        <v/>
      </c>
      <c r="BI282" s="35" t="str">
        <f t="shared" si="259"/>
        <v/>
      </c>
      <c r="BJ282" s="35" t="str">
        <f t="shared" si="260"/>
        <v/>
      </c>
      <c r="BK282" s="35" t="str">
        <f t="shared" si="261"/>
        <v/>
      </c>
      <c r="BL282" s="35" t="str">
        <f t="shared" si="262"/>
        <v/>
      </c>
      <c r="BM282" s="35" t="str">
        <f t="shared" si="263"/>
        <v/>
      </c>
      <c r="BN282" s="35" t="str">
        <f t="shared" si="264"/>
        <v/>
      </c>
      <c r="BO282" s="35" t="str">
        <f t="shared" si="265"/>
        <v/>
      </c>
      <c r="BP282" s="35" t="str">
        <f t="shared" si="266"/>
        <v/>
      </c>
      <c r="BQ282" s="35" t="str">
        <f t="shared" si="267"/>
        <v/>
      </c>
      <c r="BR282" s="35" t="str">
        <f t="shared" si="268"/>
        <v/>
      </c>
      <c r="BS282" s="35" t="str">
        <f t="shared" si="269"/>
        <v/>
      </c>
      <c r="BT282" s="35" t="str">
        <f t="shared" si="270"/>
        <v/>
      </c>
      <c r="BU282" s="40" t="str">
        <f t="shared" si="271"/>
        <v/>
      </c>
    </row>
    <row r="283" spans="1:74" ht="20.100000000000001" customHeight="1" x14ac:dyDescent="0.2">
      <c r="A283" s="52">
        <v>45231</v>
      </c>
      <c r="B283" s="35" t="s">
        <v>14825</v>
      </c>
      <c r="C283" s="35" t="s">
        <v>112</v>
      </c>
      <c r="D283" s="35">
        <v>20240120</v>
      </c>
      <c r="E283" s="35" t="s">
        <v>14826</v>
      </c>
      <c r="F283" s="35" t="str">
        <f t="shared" si="204"/>
        <v>Développez par l'exemple une application professionnelle</v>
      </c>
      <c r="G283" s="35" t="str">
        <f t="shared" si="205"/>
        <v>Ludovic LANNOY</v>
      </c>
      <c r="H283" s="35" t="str">
        <f t="shared" si="206"/>
        <v/>
      </c>
      <c r="I283" s="35" t="str">
        <f t="shared" si="207"/>
        <v>LANNOY, Ludovic</v>
      </c>
      <c r="J283" s="35" t="str">
        <f t="shared" si="208"/>
        <v/>
      </c>
      <c r="K283" s="35" t="str">
        <f t="shared" si="209"/>
        <v/>
      </c>
      <c r="L283" s="35" t="str">
        <f t="shared" si="210"/>
        <v/>
      </c>
      <c r="M283" s="35" t="str">
        <f t="shared" si="211"/>
        <v/>
      </c>
      <c r="N283" s="5" t="str">
        <f t="shared" si="212"/>
        <v>Edition du 1 August 2010</v>
      </c>
      <c r="O283" s="5" t="str">
        <f t="shared" si="213"/>
        <v>300 pages</v>
      </c>
      <c r="P283" s="35" t="str">
        <f t="shared" si="214"/>
        <v>Editions ENI</v>
      </c>
      <c r="Q283" s="6" t="str">
        <f t="shared" si="215"/>
        <v>fre</v>
      </c>
      <c r="R283" s="35" t="str">
        <f t="shared" si="216"/>
        <v>fre</v>
      </c>
      <c r="S283" s="35" t="str">
        <f t="shared" si="217"/>
        <v>fre</v>
      </c>
      <c r="T283" s="35" t="str">
        <f t="shared" si="218"/>
        <v>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v>
      </c>
      <c r="U283" s="35">
        <f t="shared" si="219"/>
        <v>9782746057029</v>
      </c>
      <c r="V283" s="35" t="str">
        <f t="shared" si="220"/>
        <v>Version Numérique</v>
      </c>
      <c r="W283" s="35">
        <f t="shared" si="221"/>
        <v>9782746056176</v>
      </c>
      <c r="X283" s="35" t="str">
        <f t="shared" si="222"/>
        <v>Version Imprimée</v>
      </c>
      <c r="Y283" s="35" t="str">
        <f t="shared" si="223"/>
        <v>St-Herblain</v>
      </c>
      <c r="Z283" s="35" t="str">
        <f t="shared" si="224"/>
        <v>Editions ENI</v>
      </c>
      <c r="AA283" s="35">
        <f t="shared" si="225"/>
        <v>2010</v>
      </c>
      <c r="AB283" s="35" t="str">
        <f t="shared" si="226"/>
        <v>Bibliothèque Numérique ENI (Service en ligne)</v>
      </c>
      <c r="AC283" s="35" t="str">
        <f t="shared" si="227"/>
        <v>SOLUTIONS INFORMATIQUES</v>
      </c>
      <c r="AD283" s="35" t="str">
        <f t="shared" si="228"/>
        <v>texte</v>
      </c>
      <c r="AE283" s="35" t="str">
        <f t="shared" si="229"/>
        <v>txt</v>
      </c>
      <c r="AF283" s="35" t="str">
        <f t="shared" si="230"/>
        <v>rdacontent/fre</v>
      </c>
      <c r="AG283" s="35" t="str">
        <f t="shared" si="231"/>
        <v>informatique</v>
      </c>
      <c r="AH283" s="35" t="str">
        <f t="shared" si="232"/>
        <v>c</v>
      </c>
      <c r="AI283" s="35" t="str">
        <f t="shared" si="233"/>
        <v>rdamedia/fre</v>
      </c>
      <c r="AJ283" s="35" t="str">
        <f t="shared" si="234"/>
        <v>ressource en ligne</v>
      </c>
      <c r="AK283" s="35" t="str">
        <f t="shared" si="235"/>
        <v>cr</v>
      </c>
      <c r="AL283" s="35" t="str">
        <f t="shared" si="236"/>
        <v>rdacarrier/fre</v>
      </c>
      <c r="AM283" s="35" t="str">
        <f t="shared" si="237"/>
        <v>m\\\\\o\\d\\\\\\\\</v>
      </c>
      <c r="AN283" s="35" t="str">
        <f t="shared" si="238"/>
        <v>cr\cn\\\\uuaua</v>
      </c>
      <c r="AO283" s="35" t="str">
        <f t="shared" si="239"/>
        <v>Accès restreint aux membres</v>
      </c>
      <c r="AP283" s="35" t="str">
        <f t="shared" si="240"/>
        <v>Source de la note de description : Version imprimée</v>
      </c>
      <c r="AQ283" s="35" t="str">
        <f t="shared" si="241"/>
        <v/>
      </c>
      <c r="AR283" s="35" t="str">
        <f t="shared" si="242"/>
        <v>%SITE_CLIENT%/?library_guid=7AB4C4F2-B33E-4C39-BE7F-7A76302B219B</v>
      </c>
      <c r="AS283" s="35" t="str">
        <f t="shared" si="243"/>
        <v>Accès au travers du portail ENI</v>
      </c>
      <c r="AT283" s="35" t="str">
        <f t="shared" si="244"/>
        <v xml:space="preserve"> développement </v>
      </c>
      <c r="AU283" s="35" t="str">
        <f t="shared" si="245"/>
        <v xml:space="preserve"> excel vba </v>
      </c>
      <c r="AV283" s="35" t="str">
        <f t="shared" si="246"/>
        <v xml:space="preserve"> livre excel </v>
      </c>
      <c r="AW283" s="35" t="str">
        <f t="shared" si="247"/>
        <v xml:space="preserve"> LNSO10EXCV</v>
      </c>
      <c r="AX283" s="35" t="str">
        <f t="shared" si="248"/>
        <v xml:space="preserve"> microsoft </v>
      </c>
      <c r="AY283" s="35" t="str">
        <f t="shared" si="249"/>
        <v xml:space="preserve">livre vba </v>
      </c>
      <c r="AZ283" s="35" t="str">
        <f t="shared" si="250"/>
        <v/>
      </c>
      <c r="BA283" s="35" t="str">
        <f t="shared" si="251"/>
        <v/>
      </c>
      <c r="BB283" s="35" t="str">
        <f t="shared" si="252"/>
        <v/>
      </c>
      <c r="BC283" s="35" t="str">
        <f t="shared" si="253"/>
        <v/>
      </c>
      <c r="BD283" s="35" t="str">
        <f t="shared" si="254"/>
        <v/>
      </c>
      <c r="BE283" s="35" t="str">
        <f t="shared" si="255"/>
        <v/>
      </c>
      <c r="BF283" s="35" t="str">
        <f t="shared" si="256"/>
        <v/>
      </c>
      <c r="BG283" s="35" t="str">
        <f t="shared" si="257"/>
        <v/>
      </c>
      <c r="BH283" s="35" t="str">
        <f t="shared" si="258"/>
        <v/>
      </c>
      <c r="BI283" s="35" t="str">
        <f t="shared" si="259"/>
        <v/>
      </c>
      <c r="BJ283" s="35" t="str">
        <f t="shared" si="260"/>
        <v/>
      </c>
      <c r="BK283" s="35" t="str">
        <f t="shared" si="261"/>
        <v/>
      </c>
      <c r="BL283" s="35" t="str">
        <f t="shared" si="262"/>
        <v/>
      </c>
      <c r="BM283" s="35" t="str">
        <f t="shared" si="263"/>
        <v/>
      </c>
      <c r="BN283" s="35" t="str">
        <f t="shared" si="264"/>
        <v/>
      </c>
      <c r="BO283" s="35" t="str">
        <f t="shared" si="265"/>
        <v/>
      </c>
      <c r="BP283" s="35" t="str">
        <f t="shared" si="266"/>
        <v/>
      </c>
      <c r="BQ283" s="35" t="str">
        <f t="shared" si="267"/>
        <v/>
      </c>
      <c r="BR283" s="35" t="str">
        <f t="shared" si="268"/>
        <v/>
      </c>
      <c r="BS283" s="35" t="str">
        <f t="shared" si="269"/>
        <v/>
      </c>
      <c r="BT283" s="35" t="str">
        <f t="shared" si="270"/>
        <v/>
      </c>
      <c r="BU283" s="40" t="str">
        <f t="shared" si="271"/>
        <v/>
      </c>
    </row>
    <row r="284" spans="1:74" ht="20.100000000000001" customHeight="1" x14ac:dyDescent="0.2">
      <c r="A284" s="52">
        <v>45231</v>
      </c>
      <c r="B284" s="35" t="s">
        <v>14827</v>
      </c>
      <c r="C284" s="35" t="s">
        <v>112</v>
      </c>
      <c r="D284" s="35">
        <v>20240120</v>
      </c>
      <c r="E284" s="35" t="s">
        <v>14828</v>
      </c>
      <c r="F284" s="35" t="str">
        <f t="shared" si="204"/>
        <v>Exemples et modèles d'applications - Un pas vers VSTO</v>
      </c>
      <c r="G284" s="35" t="str">
        <f t="shared" si="205"/>
        <v>Taoffi NASSAR</v>
      </c>
      <c r="H284" s="35" t="str">
        <f t="shared" si="206"/>
        <v/>
      </c>
      <c r="I284" s="35" t="str">
        <f t="shared" si="207"/>
        <v>NASSAR, Taoffi</v>
      </c>
      <c r="J284" s="35" t="str">
        <f t="shared" si="208"/>
        <v/>
      </c>
      <c r="K284" s="35" t="str">
        <f t="shared" si="209"/>
        <v/>
      </c>
      <c r="L284" s="35" t="str">
        <f t="shared" si="210"/>
        <v/>
      </c>
      <c r="M284" s="35" t="str">
        <f t="shared" si="211"/>
        <v/>
      </c>
      <c r="N284" s="5" t="str">
        <f t="shared" si="212"/>
        <v>Edition du 1 September 2010</v>
      </c>
      <c r="O284" s="5" t="str">
        <f t="shared" si="213"/>
        <v>387 pages</v>
      </c>
      <c r="P284" s="35" t="str">
        <f t="shared" si="214"/>
        <v>Editions ENI</v>
      </c>
      <c r="Q284" s="6" t="str">
        <f t="shared" si="215"/>
        <v>fre</v>
      </c>
      <c r="R284" s="35" t="str">
        <f t="shared" si="216"/>
        <v>fre</v>
      </c>
      <c r="S284" s="35" t="str">
        <f t="shared" si="217"/>
        <v>fre</v>
      </c>
      <c r="T284" s="35" t="str">
        <f t="shared" si="218"/>
        <v>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v>
      </c>
      <c r="U284" s="35">
        <f t="shared" si="219"/>
        <v>9782746058996</v>
      </c>
      <c r="V284" s="35" t="str">
        <f t="shared" si="220"/>
        <v>Version Numérique</v>
      </c>
      <c r="W284" s="35">
        <f t="shared" si="221"/>
        <v>9782746056671</v>
      </c>
      <c r="X284" s="35" t="str">
        <f t="shared" si="222"/>
        <v>Version Imprimée</v>
      </c>
      <c r="Y284" s="35" t="str">
        <f t="shared" si="223"/>
        <v>St-Herblain</v>
      </c>
      <c r="Z284" s="35" t="str">
        <f t="shared" si="224"/>
        <v>Editions ENI</v>
      </c>
      <c r="AA284" s="35">
        <f t="shared" si="225"/>
        <v>2010</v>
      </c>
      <c r="AB284" s="35" t="str">
        <f t="shared" si="226"/>
        <v>Bibliothèque Numérique ENI (Service en ligne)</v>
      </c>
      <c r="AC284" s="35" t="str">
        <f t="shared" si="227"/>
        <v>SOLUTIONS INFORMATIQUES</v>
      </c>
      <c r="AD284" s="35" t="str">
        <f t="shared" si="228"/>
        <v>texte</v>
      </c>
      <c r="AE284" s="35" t="str">
        <f t="shared" si="229"/>
        <v>txt</v>
      </c>
      <c r="AF284" s="35" t="str">
        <f t="shared" si="230"/>
        <v>rdacontent/fre</v>
      </c>
      <c r="AG284" s="35" t="str">
        <f t="shared" si="231"/>
        <v>informatique</v>
      </c>
      <c r="AH284" s="35" t="str">
        <f t="shared" si="232"/>
        <v>c</v>
      </c>
      <c r="AI284" s="35" t="str">
        <f t="shared" si="233"/>
        <v>rdamedia/fre</v>
      </c>
      <c r="AJ284" s="35" t="str">
        <f t="shared" si="234"/>
        <v>ressource en ligne</v>
      </c>
      <c r="AK284" s="35" t="str">
        <f t="shared" si="235"/>
        <v>cr</v>
      </c>
      <c r="AL284" s="35" t="str">
        <f t="shared" si="236"/>
        <v>rdacarrier/fre</v>
      </c>
      <c r="AM284" s="35" t="str">
        <f t="shared" si="237"/>
        <v>m\\\\\o\\d\\\\\\\\</v>
      </c>
      <c r="AN284" s="35" t="str">
        <f t="shared" si="238"/>
        <v>cr\cn\\\\uuaua</v>
      </c>
      <c r="AO284" s="35" t="str">
        <f t="shared" si="239"/>
        <v>Accès restreint aux membres</v>
      </c>
      <c r="AP284" s="35" t="str">
        <f t="shared" si="240"/>
        <v>Source de la note de description : Version imprimée</v>
      </c>
      <c r="AQ284" s="35" t="str">
        <f t="shared" si="241"/>
        <v/>
      </c>
      <c r="AR284" s="35" t="str">
        <f t="shared" si="242"/>
        <v>%SITE_CLIENT%/?library_guid=30F31F95-5EBD-424B-9192-484C4F79B1E1</v>
      </c>
      <c r="AS284" s="35" t="str">
        <f t="shared" si="243"/>
        <v>Accès au travers du portail ENI</v>
      </c>
      <c r="AT284" s="35" t="str">
        <f t="shared" si="244"/>
        <v xml:space="preserve"> développement </v>
      </c>
      <c r="AU284" s="35" t="str">
        <f t="shared" si="245"/>
        <v xml:space="preserve"> livre vsto </v>
      </c>
      <c r="AV284" s="35" t="str">
        <f t="shared" si="246"/>
        <v xml:space="preserve"> LNSO10VBA</v>
      </c>
      <c r="AW284" s="35" t="str">
        <f t="shared" si="247"/>
        <v xml:space="preserve"> microsoft </v>
      </c>
      <c r="AX284" s="35" t="str">
        <f t="shared" si="248"/>
        <v xml:space="preserve"> ms office </v>
      </c>
      <c r="AY284" s="35" t="str">
        <f t="shared" si="249"/>
        <v xml:space="preserve"> office </v>
      </c>
      <c r="AZ284" s="35" t="str">
        <f t="shared" si="250"/>
        <v xml:space="preserve">livre vba </v>
      </c>
      <c r="BA284" s="35" t="str">
        <f t="shared" si="251"/>
        <v/>
      </c>
      <c r="BB284" s="35" t="str">
        <f t="shared" si="252"/>
        <v/>
      </c>
      <c r="BC284" s="35" t="str">
        <f t="shared" si="253"/>
        <v/>
      </c>
      <c r="BD284" s="35" t="str">
        <f t="shared" si="254"/>
        <v/>
      </c>
      <c r="BE284" s="35" t="str">
        <f t="shared" si="255"/>
        <v/>
      </c>
      <c r="BF284" s="35" t="str">
        <f t="shared" si="256"/>
        <v/>
      </c>
      <c r="BG284" s="35" t="str">
        <f t="shared" si="257"/>
        <v/>
      </c>
      <c r="BH284" s="35" t="str">
        <f t="shared" si="258"/>
        <v/>
      </c>
      <c r="BI284" s="35" t="str">
        <f t="shared" si="259"/>
        <v/>
      </c>
      <c r="BJ284" s="35" t="str">
        <f t="shared" si="260"/>
        <v/>
      </c>
      <c r="BK284" s="35" t="str">
        <f t="shared" si="261"/>
        <v/>
      </c>
      <c r="BL284" s="35" t="str">
        <f t="shared" si="262"/>
        <v/>
      </c>
      <c r="BM284" s="35" t="str">
        <f t="shared" si="263"/>
        <v/>
      </c>
      <c r="BN284" s="35" t="str">
        <f t="shared" si="264"/>
        <v/>
      </c>
      <c r="BO284" s="35" t="str">
        <f t="shared" si="265"/>
        <v/>
      </c>
      <c r="BP284" s="35" t="str">
        <f t="shared" si="266"/>
        <v/>
      </c>
      <c r="BQ284" s="35" t="str">
        <f t="shared" si="267"/>
        <v/>
      </c>
      <c r="BR284" s="35" t="str">
        <f t="shared" si="268"/>
        <v/>
      </c>
      <c r="BS284" s="35" t="str">
        <f t="shared" si="269"/>
        <v/>
      </c>
      <c r="BT284" s="35" t="str">
        <f t="shared" si="270"/>
        <v/>
      </c>
      <c r="BU284" s="40" t="str">
        <f t="shared" si="271"/>
        <v/>
      </c>
    </row>
    <row r="285" spans="1:74" ht="20.100000000000001" customHeight="1" x14ac:dyDescent="0.2">
      <c r="A285" s="52">
        <v>45231</v>
      </c>
      <c r="B285" s="35" t="s">
        <v>14829</v>
      </c>
      <c r="C285" s="35" t="s">
        <v>112</v>
      </c>
      <c r="D285" s="35">
        <v>20240120</v>
      </c>
      <c r="E285" s="35" t="s">
        <v>14830</v>
      </c>
      <c r="F285" s="35" t="str">
        <f t="shared" si="204"/>
        <v>Développez pour le web avec C# 4, Framework Entity 4, ASP .NET 4.0, ...</v>
      </c>
      <c r="G285" s="35" t="str">
        <f t="shared" si="205"/>
        <v>Julien DOLLON,James RAVAILLE</v>
      </c>
      <c r="H285" s="35" t="str">
        <f t="shared" si="206"/>
        <v/>
      </c>
      <c r="I285" s="35" t="str">
        <f t="shared" si="207"/>
        <v>DOLLON, Julien</v>
      </c>
      <c r="J285" s="35" t="str">
        <f t="shared" si="208"/>
        <v>RAVAILLE, James</v>
      </c>
      <c r="K285" s="35" t="str">
        <f t="shared" si="209"/>
        <v/>
      </c>
      <c r="L285" s="35" t="str">
        <f t="shared" si="210"/>
        <v/>
      </c>
      <c r="M285" s="35" t="str">
        <f t="shared" si="211"/>
        <v/>
      </c>
      <c r="N285" s="5" t="str">
        <f t="shared" si="212"/>
        <v>Edition du 1 August 2010</v>
      </c>
      <c r="O285" s="5" t="str">
        <f t="shared" si="213"/>
        <v>512 pages</v>
      </c>
      <c r="P285" s="35" t="str">
        <f t="shared" si="214"/>
        <v>Editions ENI</v>
      </c>
      <c r="Q285" s="6" t="str">
        <f t="shared" si="215"/>
        <v>fre</v>
      </c>
      <c r="R285" s="35" t="str">
        <f t="shared" si="216"/>
        <v>fre</v>
      </c>
      <c r="S285" s="35" t="str">
        <f t="shared" si="217"/>
        <v>fre</v>
      </c>
      <c r="T285" s="35" t="str">
        <f t="shared" si="218"/>
        <v>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v>
      </c>
      <c r="U285" s="35">
        <f t="shared" si="219"/>
        <v>9782746057067</v>
      </c>
      <c r="V285" s="35" t="str">
        <f t="shared" si="220"/>
        <v>Version Numérique</v>
      </c>
      <c r="W285" s="35">
        <f t="shared" si="221"/>
        <v>9782746056190</v>
      </c>
      <c r="X285" s="35" t="str">
        <f t="shared" si="222"/>
        <v>Version Imprimée</v>
      </c>
      <c r="Y285" s="35" t="str">
        <f t="shared" si="223"/>
        <v>St-Herblain</v>
      </c>
      <c r="Z285" s="35" t="str">
        <f t="shared" si="224"/>
        <v>Editions ENI</v>
      </c>
      <c r="AA285" s="35">
        <f t="shared" si="225"/>
        <v>2010</v>
      </c>
      <c r="AB285" s="35" t="str">
        <f t="shared" si="226"/>
        <v>Bibliothèque Numérique ENI (Service en ligne)</v>
      </c>
      <c r="AC285" s="35" t="str">
        <f t="shared" si="227"/>
        <v>SOLUTIONS INFORMATIQUES</v>
      </c>
      <c r="AD285" s="35" t="str">
        <f t="shared" si="228"/>
        <v>texte</v>
      </c>
      <c r="AE285" s="35" t="str">
        <f t="shared" si="229"/>
        <v>txt</v>
      </c>
      <c r="AF285" s="35" t="str">
        <f t="shared" si="230"/>
        <v>rdacontent/fre</v>
      </c>
      <c r="AG285" s="35" t="str">
        <f t="shared" si="231"/>
        <v>informatique</v>
      </c>
      <c r="AH285" s="35" t="str">
        <f t="shared" si="232"/>
        <v>c</v>
      </c>
      <c r="AI285" s="35" t="str">
        <f t="shared" si="233"/>
        <v>rdamedia/fre</v>
      </c>
      <c r="AJ285" s="35" t="str">
        <f t="shared" si="234"/>
        <v>ressource en ligne</v>
      </c>
      <c r="AK285" s="35" t="str">
        <f t="shared" si="235"/>
        <v>cr</v>
      </c>
      <c r="AL285" s="35" t="str">
        <f t="shared" si="236"/>
        <v>rdacarrier/fre</v>
      </c>
      <c r="AM285" s="35" t="str">
        <f t="shared" si="237"/>
        <v>m\\\\\o\\d\\\\\\\\</v>
      </c>
      <c r="AN285" s="35" t="str">
        <f t="shared" si="238"/>
        <v>cr\cn\\\\uuaua</v>
      </c>
      <c r="AO285" s="35" t="str">
        <f t="shared" si="239"/>
        <v>Accès restreint aux membres</v>
      </c>
      <c r="AP285" s="35" t="str">
        <f t="shared" si="240"/>
        <v>Source de la note de description : Version imprimée</v>
      </c>
      <c r="AQ285" s="35" t="str">
        <f t="shared" si="241"/>
        <v/>
      </c>
      <c r="AR285" s="35" t="str">
        <f t="shared" si="242"/>
        <v>%SITE_CLIENT%/?library_guid=0075F084-4B01-48C1-82F3-52910E0C84D3</v>
      </c>
      <c r="AS285" s="35" t="str">
        <f t="shared" si="243"/>
        <v>Accès au travers du portail ENI</v>
      </c>
      <c r="AT285" s="35" t="str">
        <f t="shared" si="244"/>
        <v xml:space="preserve"> .net </v>
      </c>
      <c r="AU285" s="35" t="str">
        <f t="shared" si="245"/>
        <v xml:space="preserve"> ajax </v>
      </c>
      <c r="AV285" s="35" t="str">
        <f t="shared" si="246"/>
        <v xml:space="preserve"> c sharp </v>
      </c>
      <c r="AW285" s="35" t="str">
        <f t="shared" si="247"/>
        <v xml:space="preserve"> EntityDataSource </v>
      </c>
      <c r="AX285" s="35" t="str">
        <f t="shared" si="248"/>
        <v xml:space="preserve"> livre visual studio </v>
      </c>
      <c r="AY285" s="35" t="str">
        <f t="shared" si="249"/>
        <v xml:space="preserve"> LNSO10VIS</v>
      </c>
      <c r="AZ285" s="35" t="str">
        <f t="shared" si="250"/>
        <v xml:space="preserve"> M</v>
      </c>
      <c r="BA285" s="35" t="str">
        <f t="shared" si="251"/>
        <v xml:space="preserve"> microsoft </v>
      </c>
      <c r="BB285" s="35" t="str">
        <f t="shared" si="252"/>
        <v xml:space="preserve"> mvvm </v>
      </c>
      <c r="BC285" s="35" t="str">
        <f t="shared" si="253"/>
        <v xml:space="preserve"> vs </v>
      </c>
      <c r="BD285" s="35" t="str">
        <f t="shared" si="254"/>
        <v xml:space="preserve"> vs 2010 </v>
      </c>
      <c r="BE285" s="35" t="str">
        <f t="shared" si="255"/>
        <v xml:space="preserve">livre C# </v>
      </c>
      <c r="BF285" s="35" t="str">
        <f t="shared" si="256"/>
        <v>V</v>
      </c>
      <c r="BG285" s="35" t="str">
        <f t="shared" si="257"/>
        <v xml:space="preserve">VM </v>
      </c>
      <c r="BH285" s="35" t="str">
        <f t="shared" si="258"/>
        <v/>
      </c>
      <c r="BI285" s="35" t="str">
        <f t="shared" si="259"/>
        <v/>
      </c>
      <c r="BJ285" s="35" t="str">
        <f t="shared" si="260"/>
        <v/>
      </c>
      <c r="BK285" s="35" t="str">
        <f t="shared" si="261"/>
        <v/>
      </c>
      <c r="BL285" s="35" t="str">
        <f t="shared" si="262"/>
        <v/>
      </c>
      <c r="BM285" s="35" t="str">
        <f t="shared" si="263"/>
        <v/>
      </c>
      <c r="BN285" s="35" t="str">
        <f t="shared" si="264"/>
        <v/>
      </c>
      <c r="BO285" s="35" t="str">
        <f t="shared" si="265"/>
        <v/>
      </c>
      <c r="BP285" s="35" t="str">
        <f t="shared" si="266"/>
        <v/>
      </c>
      <c r="BQ285" s="35" t="str">
        <f t="shared" si="267"/>
        <v/>
      </c>
      <c r="BR285" s="35" t="str">
        <f t="shared" si="268"/>
        <v/>
      </c>
      <c r="BS285" s="35" t="str">
        <f t="shared" si="269"/>
        <v/>
      </c>
      <c r="BT285" s="35" t="str">
        <f t="shared" si="270"/>
        <v/>
      </c>
      <c r="BU285" s="40" t="str">
        <f t="shared" si="271"/>
        <v/>
      </c>
    </row>
    <row r="286" spans="1:74" ht="20.100000000000001" customHeight="1" x14ac:dyDescent="0.2">
      <c r="A286" s="52">
        <v>45231</v>
      </c>
      <c r="B286" s="35" t="s">
        <v>14831</v>
      </c>
      <c r="C286" s="35" t="s">
        <v>112</v>
      </c>
      <c r="D286" s="35">
        <v>20240120</v>
      </c>
      <c r="E286" s="35" t="s">
        <v>14832</v>
      </c>
      <c r="F286" s="35" t="str">
        <f t="shared" si="204"/>
        <v>Installer et administrer un serveur de messagerie sous Unix ou Linux</v>
      </c>
      <c r="G286" s="35" t="str">
        <f t="shared" si="205"/>
        <v>Jean-Paul ARCHIER</v>
      </c>
      <c r="H286" s="35" t="str">
        <f t="shared" si="206"/>
        <v/>
      </c>
      <c r="I286" s="35" t="str">
        <f t="shared" si="207"/>
        <v>ARCHIER, Jean-Paul</v>
      </c>
      <c r="J286" s="35" t="str">
        <f t="shared" si="208"/>
        <v/>
      </c>
      <c r="K286" s="35" t="str">
        <f t="shared" si="209"/>
        <v/>
      </c>
      <c r="L286" s="35" t="str">
        <f t="shared" si="210"/>
        <v/>
      </c>
      <c r="M286" s="35" t="str">
        <f t="shared" si="211"/>
        <v/>
      </c>
      <c r="N286" s="5" t="str">
        <f t="shared" si="212"/>
        <v>Edition du 1 August 2009</v>
      </c>
      <c r="O286" s="5" t="str">
        <f t="shared" si="213"/>
        <v>353 pages</v>
      </c>
      <c r="P286" s="35" t="str">
        <f t="shared" si="214"/>
        <v>Editions ENI</v>
      </c>
      <c r="Q286" s="6" t="str">
        <f t="shared" si="215"/>
        <v>fre</v>
      </c>
      <c r="R286" s="35" t="str">
        <f t="shared" si="216"/>
        <v>fre</v>
      </c>
      <c r="S286" s="35" t="str">
        <f t="shared" si="217"/>
        <v>fre</v>
      </c>
      <c r="T286" s="35" t="str">
        <f t="shared" si="218"/>
        <v>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v>
      </c>
      <c r="U286" s="35">
        <f t="shared" si="219"/>
        <v>9782746051126</v>
      </c>
      <c r="V286" s="35" t="str">
        <f t="shared" si="220"/>
        <v>Version Numérique</v>
      </c>
      <c r="W286" s="35">
        <f t="shared" si="221"/>
        <v>9782746050051</v>
      </c>
      <c r="X286" s="35" t="str">
        <f t="shared" si="222"/>
        <v>Version Imprimée</v>
      </c>
      <c r="Y286" s="35" t="str">
        <f t="shared" si="223"/>
        <v>St-Herblain</v>
      </c>
      <c r="Z286" s="35" t="str">
        <f t="shared" si="224"/>
        <v>Editions ENI</v>
      </c>
      <c r="AA286" s="35">
        <f t="shared" si="225"/>
        <v>2009</v>
      </c>
      <c r="AB286" s="35" t="str">
        <f t="shared" si="226"/>
        <v>Bibliothèque Numérique ENI (Service en ligne)</v>
      </c>
      <c r="AC286" s="35" t="str">
        <f t="shared" si="227"/>
        <v>SOLUTIONS INFORMATIQUES</v>
      </c>
      <c r="AD286" s="35" t="str">
        <f t="shared" si="228"/>
        <v>texte</v>
      </c>
      <c r="AE286" s="35" t="str">
        <f t="shared" si="229"/>
        <v>txt</v>
      </c>
      <c r="AF286" s="35" t="str">
        <f t="shared" si="230"/>
        <v>rdacontent/fre</v>
      </c>
      <c r="AG286" s="35" t="str">
        <f t="shared" si="231"/>
        <v>informatique</v>
      </c>
      <c r="AH286" s="35" t="str">
        <f t="shared" si="232"/>
        <v>c</v>
      </c>
      <c r="AI286" s="35" t="str">
        <f t="shared" si="233"/>
        <v>rdamedia/fre</v>
      </c>
      <c r="AJ286" s="35" t="str">
        <f t="shared" si="234"/>
        <v>ressource en ligne</v>
      </c>
      <c r="AK286" s="35" t="str">
        <f t="shared" si="235"/>
        <v>cr</v>
      </c>
      <c r="AL286" s="35" t="str">
        <f t="shared" si="236"/>
        <v>rdacarrier/fre</v>
      </c>
      <c r="AM286" s="35" t="str">
        <f t="shared" si="237"/>
        <v>m\\\\\o\\d\\\\\\\\</v>
      </c>
      <c r="AN286" s="35" t="str">
        <f t="shared" si="238"/>
        <v>cr\cn\\\\uuaua</v>
      </c>
      <c r="AO286" s="35" t="str">
        <f t="shared" si="239"/>
        <v>Accès restreint aux membres</v>
      </c>
      <c r="AP286" s="35" t="str">
        <f t="shared" si="240"/>
        <v>Source de la note de description : Version imprimée</v>
      </c>
      <c r="AQ286" s="35" t="str">
        <f t="shared" si="241"/>
        <v/>
      </c>
      <c r="AR286" s="35" t="str">
        <f t="shared" si="242"/>
        <v>%SITE_CLIENT%/?library_guid=8A19AE0A-2DE5-4129-AA89-F3A081B148CA</v>
      </c>
      <c r="AS286" s="35" t="str">
        <f t="shared" si="243"/>
        <v>Accès au travers du portail ENI</v>
      </c>
      <c r="AT286" s="35" t="str">
        <f t="shared" si="244"/>
        <v xml:space="preserve">  SpamAssassin </v>
      </c>
      <c r="AU286" s="35" t="str">
        <f t="shared" si="245"/>
        <v xml:space="preserve"> bsd </v>
      </c>
      <c r="AV286" s="35" t="str">
        <f t="shared" si="246"/>
        <v xml:space="preserve"> Clamav </v>
      </c>
      <c r="AW286" s="35" t="str">
        <f t="shared" si="247"/>
        <v xml:space="preserve"> greylistage </v>
      </c>
      <c r="AX286" s="35" t="str">
        <f t="shared" si="248"/>
        <v xml:space="preserve"> greylisting </v>
      </c>
      <c r="AY286" s="35" t="str">
        <f t="shared" si="249"/>
        <v xml:space="preserve"> livre amavis </v>
      </c>
      <c r="AZ286" s="35" t="str">
        <f t="shared" si="250"/>
        <v xml:space="preserve"> livre messagerie </v>
      </c>
      <c r="BA286" s="35" t="str">
        <f t="shared" si="251"/>
        <v xml:space="preserve"> LNSO2.5POS</v>
      </c>
      <c r="BB286" s="35" t="str">
        <f t="shared" si="252"/>
        <v xml:space="preserve"> open source </v>
      </c>
      <c r="BC286" s="35" t="str">
        <f t="shared" si="253"/>
        <v xml:space="preserve"> Postgrey </v>
      </c>
      <c r="BD286" s="35" t="str">
        <f t="shared" si="254"/>
        <v xml:space="preserve">livre postfix </v>
      </c>
      <c r="BE286" s="35" t="str">
        <f t="shared" si="255"/>
        <v/>
      </c>
      <c r="BF286" s="35" t="str">
        <f t="shared" si="256"/>
        <v/>
      </c>
      <c r="BG286" s="35" t="str">
        <f t="shared" si="257"/>
        <v/>
      </c>
      <c r="BH286" s="35" t="str">
        <f t="shared" si="258"/>
        <v/>
      </c>
      <c r="BI286" s="35" t="str">
        <f t="shared" si="259"/>
        <v/>
      </c>
      <c r="BJ286" s="35" t="str">
        <f t="shared" si="260"/>
        <v/>
      </c>
      <c r="BK286" s="35" t="str">
        <f t="shared" si="261"/>
        <v/>
      </c>
      <c r="BL286" s="35" t="str">
        <f t="shared" si="262"/>
        <v/>
      </c>
      <c r="BM286" s="35" t="str">
        <f t="shared" si="263"/>
        <v/>
      </c>
      <c r="BN286" s="35" t="str">
        <f t="shared" si="264"/>
        <v/>
      </c>
      <c r="BO286" s="35" t="str">
        <f t="shared" si="265"/>
        <v/>
      </c>
      <c r="BP286" s="35" t="str">
        <f t="shared" si="266"/>
        <v/>
      </c>
      <c r="BQ286" s="35" t="str">
        <f t="shared" si="267"/>
        <v/>
      </c>
      <c r="BR286" s="35" t="str">
        <f t="shared" si="268"/>
        <v/>
      </c>
      <c r="BS286" s="35" t="str">
        <f t="shared" si="269"/>
        <v/>
      </c>
      <c r="BT286" s="35" t="str">
        <f t="shared" si="270"/>
        <v/>
      </c>
      <c r="BU286" s="40" t="str">
        <f t="shared" si="271"/>
        <v/>
      </c>
      <c r="BV286" s="40" t="s">
        <v>14833</v>
      </c>
    </row>
    <row r="287" spans="1:74" ht="20.100000000000001" customHeight="1" x14ac:dyDescent="0.2">
      <c r="A287" s="52">
        <v>45231</v>
      </c>
      <c r="B287" s="35" t="s">
        <v>14834</v>
      </c>
      <c r="C287" s="35" t="s">
        <v>112</v>
      </c>
      <c r="D287" s="35">
        <v>20240120</v>
      </c>
      <c r="E287" s="35" t="s">
        <v>14835</v>
      </c>
      <c r="F287" s="35" t="str">
        <f t="shared" si="204"/>
        <v>Développez des jeux en Flash (2ième édition)</v>
      </c>
      <c r="G287" s="35" t="str">
        <f t="shared" si="205"/>
        <v>Henri Blum</v>
      </c>
      <c r="H287" s="35" t="str">
        <f t="shared" si="206"/>
        <v/>
      </c>
      <c r="I287" s="35" t="str">
        <f t="shared" si="207"/>
        <v>Blum, Henri</v>
      </c>
      <c r="J287" s="35" t="str">
        <f t="shared" si="208"/>
        <v/>
      </c>
      <c r="K287" s="35" t="str">
        <f t="shared" si="209"/>
        <v/>
      </c>
      <c r="L287" s="35" t="str">
        <f t="shared" si="210"/>
        <v/>
      </c>
      <c r="M287" s="35" t="str">
        <f t="shared" si="211"/>
        <v/>
      </c>
      <c r="N287" s="5" t="str">
        <f t="shared" si="212"/>
        <v>Edition du 1 July 2011</v>
      </c>
      <c r="O287" s="5" t="str">
        <f t="shared" si="213"/>
        <v>511 pages</v>
      </c>
      <c r="P287" s="35" t="str">
        <f t="shared" si="214"/>
        <v>Editions ENI</v>
      </c>
      <c r="Q287" s="6" t="str">
        <f t="shared" si="215"/>
        <v>fre</v>
      </c>
      <c r="R287" s="35" t="str">
        <f t="shared" si="216"/>
        <v>fre</v>
      </c>
      <c r="S287" s="35" t="str">
        <f t="shared" si="217"/>
        <v>fre</v>
      </c>
      <c r="T287" s="35" t="str">
        <f t="shared" si="218"/>
        <v>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v>
      </c>
      <c r="U287" s="35">
        <f t="shared" si="219"/>
        <v>9782746067943</v>
      </c>
      <c r="V287" s="35" t="str">
        <f t="shared" si="220"/>
        <v>Version Numérique</v>
      </c>
      <c r="W287" s="35">
        <f t="shared" si="221"/>
        <v>9782746066458</v>
      </c>
      <c r="X287" s="35" t="str">
        <f t="shared" si="222"/>
        <v>Version Imprimée</v>
      </c>
      <c r="Y287" s="35" t="str">
        <f t="shared" si="223"/>
        <v>St-Herblain</v>
      </c>
      <c r="Z287" s="35" t="str">
        <f t="shared" si="224"/>
        <v>Editions ENI</v>
      </c>
      <c r="AA287" s="35">
        <f t="shared" si="225"/>
        <v>2011</v>
      </c>
      <c r="AB287" s="35" t="str">
        <f t="shared" si="226"/>
        <v>Bibliothèque Numérique ENI (Service en ligne)</v>
      </c>
      <c r="AC287" s="35" t="str">
        <f t="shared" si="227"/>
        <v>SOLUTIONS INFORMATIQUES</v>
      </c>
      <c r="AD287" s="35" t="str">
        <f t="shared" si="228"/>
        <v>texte</v>
      </c>
      <c r="AE287" s="35" t="str">
        <f t="shared" si="229"/>
        <v>txt</v>
      </c>
      <c r="AF287" s="35" t="str">
        <f t="shared" si="230"/>
        <v>rdacontent/fre</v>
      </c>
      <c r="AG287" s="35" t="str">
        <f t="shared" si="231"/>
        <v>informatique</v>
      </c>
      <c r="AH287" s="35" t="str">
        <f t="shared" si="232"/>
        <v>c</v>
      </c>
      <c r="AI287" s="35" t="str">
        <f t="shared" si="233"/>
        <v>rdamedia/fre</v>
      </c>
      <c r="AJ287" s="35" t="str">
        <f t="shared" si="234"/>
        <v>ressource en ligne</v>
      </c>
      <c r="AK287" s="35" t="str">
        <f t="shared" si="235"/>
        <v>cr</v>
      </c>
      <c r="AL287" s="35" t="str">
        <f t="shared" si="236"/>
        <v>rdacarrier/fre</v>
      </c>
      <c r="AM287" s="35" t="str">
        <f t="shared" si="237"/>
        <v>m\\\\\o\\d\\\\\\\\</v>
      </c>
      <c r="AN287" s="35" t="str">
        <f t="shared" si="238"/>
        <v>cr\cn\\\\uuaua</v>
      </c>
      <c r="AO287" s="35" t="str">
        <f t="shared" si="239"/>
        <v>Accès restreint aux membres</v>
      </c>
      <c r="AP287" s="35" t="str">
        <f t="shared" si="240"/>
        <v>Source de la note de description : Version imprimée</v>
      </c>
      <c r="AQ287" s="35" t="str">
        <f t="shared" si="241"/>
        <v/>
      </c>
      <c r="AR287" s="35" t="str">
        <f t="shared" si="242"/>
        <v>%SITE_CLIENT%/?library_guid=6BD4400A-EA8C-4155-BBFE-66F2585BC39E</v>
      </c>
      <c r="AS287" s="35" t="str">
        <f t="shared" si="243"/>
        <v>Accès au travers du portail ENI</v>
      </c>
      <c r="AT287" s="35" t="str">
        <f t="shared" si="244"/>
        <v xml:space="preserve"> actionscript3 </v>
      </c>
      <c r="AU287" s="35" t="str">
        <f t="shared" si="245"/>
        <v xml:space="preserve"> as3 </v>
      </c>
      <c r="AV287" s="35" t="str">
        <f t="shared" si="246"/>
        <v xml:space="preserve"> e</v>
      </c>
      <c r="AW287" s="35" t="str">
        <f t="shared" si="247"/>
        <v xml:space="preserve"> ebook </v>
      </c>
      <c r="AX287" s="35" t="str">
        <f t="shared" si="248"/>
        <v xml:space="preserve"> jeu de plate</v>
      </c>
      <c r="AY287" s="35" t="str">
        <f t="shared" si="249"/>
        <v xml:space="preserve"> jeu en réseau </v>
      </c>
      <c r="AZ287" s="35" t="str">
        <f t="shared" si="250"/>
        <v xml:space="preserve"> Livre Action Script </v>
      </c>
      <c r="BA287" s="35" t="str">
        <f t="shared" si="251"/>
        <v xml:space="preserve"> livre électronique </v>
      </c>
      <c r="BB287" s="35" t="str">
        <f t="shared" si="252"/>
        <v xml:space="preserve"> Livre Flash </v>
      </c>
      <c r="BC287" s="35" t="str">
        <f t="shared" si="253"/>
        <v xml:space="preserve"> livre numérique </v>
      </c>
      <c r="BD287" s="35" t="str">
        <f t="shared" si="254"/>
        <v xml:space="preserve"> Livre programmation Flash </v>
      </c>
      <c r="BE287" s="35" t="str">
        <f t="shared" si="255"/>
        <v xml:space="preserve"> livres électroniques </v>
      </c>
      <c r="BF287" s="35" t="str">
        <f t="shared" si="256"/>
        <v xml:space="preserve"> livres numériques </v>
      </c>
      <c r="BG287" s="35" t="str">
        <f t="shared" si="257"/>
        <v xml:space="preserve"> LNSO23JACT</v>
      </c>
      <c r="BH287" s="35" t="str">
        <f t="shared" si="258"/>
        <v xml:space="preserve"> shoot them up </v>
      </c>
      <c r="BI287" s="35" t="str">
        <f t="shared" si="259"/>
        <v xml:space="preserve"> wargames </v>
      </c>
      <c r="BJ287" s="35" t="str">
        <f t="shared" si="260"/>
        <v xml:space="preserve">book </v>
      </c>
      <c r="BK287" s="35" t="str">
        <f t="shared" si="261"/>
        <v xml:space="preserve">forme </v>
      </c>
      <c r="BL287" s="35" t="str">
        <f t="shared" si="262"/>
        <v xml:space="preserve">Livre ActionScript </v>
      </c>
      <c r="BM287" s="35" t="str">
        <f t="shared" si="263"/>
        <v/>
      </c>
      <c r="BN287" s="35" t="str">
        <f t="shared" si="264"/>
        <v/>
      </c>
      <c r="BO287" s="35" t="str">
        <f t="shared" si="265"/>
        <v/>
      </c>
      <c r="BP287" s="35" t="str">
        <f t="shared" si="266"/>
        <v/>
      </c>
      <c r="BQ287" s="35" t="str">
        <f t="shared" si="267"/>
        <v/>
      </c>
      <c r="BR287" s="35" t="str">
        <f t="shared" si="268"/>
        <v/>
      </c>
      <c r="BS287" s="35" t="str">
        <f t="shared" si="269"/>
        <v/>
      </c>
      <c r="BT287" s="35" t="str">
        <f t="shared" si="270"/>
        <v/>
      </c>
      <c r="BU287" s="40" t="str">
        <f t="shared" si="271"/>
        <v/>
      </c>
    </row>
    <row r="288" spans="1:74" ht="20.100000000000001" customHeight="1" x14ac:dyDescent="0.2">
      <c r="A288" s="52">
        <v>45231</v>
      </c>
      <c r="B288" s="35" t="s">
        <v>14836</v>
      </c>
      <c r="C288" s="35" t="s">
        <v>112</v>
      </c>
      <c r="D288" s="35">
        <v>20240120</v>
      </c>
      <c r="E288" s="35" t="s">
        <v>14837</v>
      </c>
      <c r="F288" s="35" t="str">
        <f t="shared" si="204"/>
        <v>Construisez votre application [2ième édition]</v>
      </c>
      <c r="G288" s="35" t="str">
        <f t="shared" si="205"/>
        <v>Christophe Villeneuve</v>
      </c>
      <c r="H288" s="35" t="str">
        <f t="shared" si="206"/>
        <v/>
      </c>
      <c r="I288" s="35" t="str">
        <f t="shared" si="207"/>
        <v>Villeneuve, Christophe</v>
      </c>
      <c r="J288" s="35" t="str">
        <f t="shared" si="208"/>
        <v/>
      </c>
      <c r="K288" s="35" t="str">
        <f t="shared" si="209"/>
        <v/>
      </c>
      <c r="L288" s="35" t="str">
        <f t="shared" si="210"/>
        <v/>
      </c>
      <c r="M288" s="35" t="str">
        <f t="shared" si="211"/>
        <v/>
      </c>
      <c r="N288" s="5" t="str">
        <f t="shared" si="212"/>
        <v>Edition du 1 March 2010</v>
      </c>
      <c r="O288" s="5" t="str">
        <f t="shared" si="213"/>
        <v>382 pages</v>
      </c>
      <c r="P288" s="35" t="str">
        <f t="shared" si="214"/>
        <v>Editions ENI</v>
      </c>
      <c r="Q288" s="6" t="str">
        <f t="shared" si="215"/>
        <v>fre</v>
      </c>
      <c r="R288" s="35" t="str">
        <f t="shared" si="216"/>
        <v>fre</v>
      </c>
      <c r="S288" s="35" t="str">
        <f t="shared" si="217"/>
        <v>fre</v>
      </c>
      <c r="T288" s="35" t="str">
        <f t="shared" si="218"/>
        <v>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v>
      </c>
      <c r="U288" s="35">
        <f t="shared" si="219"/>
        <v>9782746054523</v>
      </c>
      <c r="V288" s="35" t="str">
        <f t="shared" si="220"/>
        <v>Version Numérique</v>
      </c>
      <c r="W288" s="35">
        <f t="shared" si="221"/>
        <v>9782746053861</v>
      </c>
      <c r="X288" s="35" t="str">
        <f t="shared" si="222"/>
        <v>Version Imprimée</v>
      </c>
      <c r="Y288" s="35" t="str">
        <f t="shared" si="223"/>
        <v>St-Herblain</v>
      </c>
      <c r="Z288" s="35" t="str">
        <f t="shared" si="224"/>
        <v>Editions ENI</v>
      </c>
      <c r="AA288" s="35">
        <f t="shared" si="225"/>
        <v>2010</v>
      </c>
      <c r="AB288" s="35" t="str">
        <f t="shared" si="226"/>
        <v>Bibliothèque Numérique ENI (Service en ligne)</v>
      </c>
      <c r="AC288" s="35" t="str">
        <f t="shared" si="227"/>
        <v>SOLUTIONS INFORMATIQUES</v>
      </c>
      <c r="AD288" s="35" t="str">
        <f t="shared" si="228"/>
        <v>texte</v>
      </c>
      <c r="AE288" s="35" t="str">
        <f t="shared" si="229"/>
        <v>txt</v>
      </c>
      <c r="AF288" s="35" t="str">
        <f t="shared" si="230"/>
        <v>rdacontent/fre</v>
      </c>
      <c r="AG288" s="35" t="str">
        <f t="shared" si="231"/>
        <v>informatique</v>
      </c>
      <c r="AH288" s="35" t="str">
        <f t="shared" si="232"/>
        <v>c</v>
      </c>
      <c r="AI288" s="35" t="str">
        <f t="shared" si="233"/>
        <v>rdamedia/fre</v>
      </c>
      <c r="AJ288" s="35" t="str">
        <f t="shared" si="234"/>
        <v>ressource en ligne</v>
      </c>
      <c r="AK288" s="35" t="str">
        <f t="shared" si="235"/>
        <v>cr</v>
      </c>
      <c r="AL288" s="35" t="str">
        <f t="shared" si="236"/>
        <v>rdacarrier/fre</v>
      </c>
      <c r="AM288" s="35" t="str">
        <f t="shared" si="237"/>
        <v>m\\\\\o\\d\\\\\\\\</v>
      </c>
      <c r="AN288" s="35" t="str">
        <f t="shared" si="238"/>
        <v>cr\cn\\\\uuaua</v>
      </c>
      <c r="AO288" s="35" t="str">
        <f t="shared" si="239"/>
        <v>Accès restreint aux membres</v>
      </c>
      <c r="AP288" s="35" t="str">
        <f t="shared" si="240"/>
        <v>Source de la note de description : Version imprimée</v>
      </c>
      <c r="AQ288" s="35" t="str">
        <f t="shared" si="241"/>
        <v/>
      </c>
      <c r="AR288" s="35" t="str">
        <f t="shared" si="242"/>
        <v>%SITE_CLIENT%/?library_guid=38C3AD37-02E7-4675-8465-C8B3D9A19646</v>
      </c>
      <c r="AS288" s="35" t="str">
        <f t="shared" si="243"/>
        <v>Accès au travers du portail ENI</v>
      </c>
      <c r="AT288" s="35" t="str">
        <f t="shared" si="244"/>
        <v xml:space="preserve"> développement </v>
      </c>
      <c r="AU288" s="35" t="str">
        <f t="shared" si="245"/>
        <v xml:space="preserve"> langage </v>
      </c>
      <c r="AV288" s="35" t="str">
        <f t="shared" si="246"/>
        <v xml:space="preserve"> livre MySQLi </v>
      </c>
      <c r="AW288" s="35" t="str">
        <f t="shared" si="247"/>
        <v xml:space="preserve"> livre PDO </v>
      </c>
      <c r="AX288" s="35" t="str">
        <f t="shared" si="248"/>
        <v xml:space="preserve"> LNSO25PHP</v>
      </c>
      <c r="AY288" s="35" t="str">
        <f t="shared" si="249"/>
        <v xml:space="preserve"> mariadb </v>
      </c>
      <c r="AZ288" s="35" t="str">
        <f t="shared" si="250"/>
        <v xml:space="preserve"> php5 </v>
      </c>
      <c r="BA288" s="35" t="str">
        <f t="shared" si="251"/>
        <v xml:space="preserve"> web </v>
      </c>
      <c r="BB288" s="35" t="str">
        <f t="shared" si="252"/>
        <v xml:space="preserve">livre MySQL </v>
      </c>
      <c r="BC288" s="35" t="str">
        <f t="shared" si="253"/>
        <v/>
      </c>
      <c r="BD288" s="35" t="str">
        <f t="shared" si="254"/>
        <v/>
      </c>
      <c r="BE288" s="35" t="str">
        <f t="shared" si="255"/>
        <v/>
      </c>
      <c r="BF288" s="35" t="str">
        <f t="shared" si="256"/>
        <v/>
      </c>
      <c r="BG288" s="35" t="str">
        <f t="shared" si="257"/>
        <v/>
      </c>
      <c r="BH288" s="35" t="str">
        <f t="shared" si="258"/>
        <v/>
      </c>
      <c r="BI288" s="35" t="str">
        <f t="shared" si="259"/>
        <v/>
      </c>
      <c r="BJ288" s="35" t="str">
        <f t="shared" si="260"/>
        <v/>
      </c>
      <c r="BK288" s="35" t="str">
        <f t="shared" si="261"/>
        <v/>
      </c>
      <c r="BL288" s="35" t="str">
        <f t="shared" si="262"/>
        <v/>
      </c>
      <c r="BM288" s="35" t="str">
        <f t="shared" si="263"/>
        <v/>
      </c>
      <c r="BN288" s="35" t="str">
        <f t="shared" si="264"/>
        <v/>
      </c>
      <c r="BO288" s="35" t="str">
        <f t="shared" si="265"/>
        <v/>
      </c>
      <c r="BP288" s="35" t="str">
        <f t="shared" si="266"/>
        <v/>
      </c>
      <c r="BQ288" s="35" t="str">
        <f t="shared" si="267"/>
        <v/>
      </c>
      <c r="BR288" s="35" t="str">
        <f t="shared" si="268"/>
        <v/>
      </c>
      <c r="BS288" s="35" t="str">
        <f t="shared" si="269"/>
        <v/>
      </c>
      <c r="BT288" s="35" t="str">
        <f t="shared" si="270"/>
        <v/>
      </c>
      <c r="BU288" s="40" t="str">
        <f t="shared" si="271"/>
        <v/>
      </c>
    </row>
    <row r="289" spans="1:73" ht="20.100000000000001" customHeight="1" x14ac:dyDescent="0.2">
      <c r="A289" s="52">
        <v>45231</v>
      </c>
      <c r="B289" s="35" t="s">
        <v>14838</v>
      </c>
      <c r="C289" s="35" t="s">
        <v>112</v>
      </c>
      <c r="D289" s="35">
        <v>20240120</v>
      </c>
      <c r="E289" s="35" t="s">
        <v>14839</v>
      </c>
      <c r="F289" s="35" t="str">
        <f t="shared" si="204"/>
        <v>Implémenter une plate-forme de virtualisation hautement disponible</v>
      </c>
      <c r="G289" s="35" t="str">
        <f t="shared" si="205"/>
        <v>David LACHARI</v>
      </c>
      <c r="H289" s="35" t="str">
        <f t="shared" si="206"/>
        <v/>
      </c>
      <c r="I289" s="35" t="str">
        <f t="shared" si="207"/>
        <v>LACHARI, David</v>
      </c>
      <c r="J289" s="35" t="str">
        <f t="shared" si="208"/>
        <v/>
      </c>
      <c r="K289" s="35" t="str">
        <f t="shared" si="209"/>
        <v/>
      </c>
      <c r="L289" s="35" t="str">
        <f t="shared" si="210"/>
        <v/>
      </c>
      <c r="M289" s="35" t="str">
        <f t="shared" si="211"/>
        <v/>
      </c>
      <c r="N289" s="5" t="str">
        <f t="shared" si="212"/>
        <v>Edition du 1 November 2010</v>
      </c>
      <c r="O289" s="5" t="str">
        <f t="shared" si="213"/>
        <v>423 pages</v>
      </c>
      <c r="P289" s="35" t="str">
        <f t="shared" si="214"/>
        <v>Editions ENI</v>
      </c>
      <c r="Q289" s="6" t="str">
        <f t="shared" si="215"/>
        <v>fre</v>
      </c>
      <c r="R289" s="35" t="str">
        <f t="shared" si="216"/>
        <v>fre</v>
      </c>
      <c r="S289" s="35" t="str">
        <f t="shared" si="217"/>
        <v>fre</v>
      </c>
      <c r="T289" s="35" t="str">
        <f t="shared" si="218"/>
        <v>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v>
      </c>
      <c r="U289" s="35">
        <f t="shared" si="219"/>
        <v>9782746060920</v>
      </c>
      <c r="V289" s="35" t="str">
        <f t="shared" si="220"/>
        <v>Version Numérique</v>
      </c>
      <c r="W289" s="35">
        <f t="shared" si="221"/>
        <v>9782746058729</v>
      </c>
      <c r="X289" s="35" t="str">
        <f t="shared" si="222"/>
        <v>Version Imprimée</v>
      </c>
      <c r="Y289" s="35" t="str">
        <f t="shared" si="223"/>
        <v>St-Herblain</v>
      </c>
      <c r="Z289" s="35" t="str">
        <f t="shared" si="224"/>
        <v>Editions ENI</v>
      </c>
      <c r="AA289" s="35">
        <f t="shared" si="225"/>
        <v>2010</v>
      </c>
      <c r="AB289" s="35" t="str">
        <f t="shared" si="226"/>
        <v>Bibliothèque Numérique ENI (Service en ligne)</v>
      </c>
      <c r="AC289" s="35" t="str">
        <f t="shared" si="227"/>
        <v>SOLUTIONS INFORMATIQUES</v>
      </c>
      <c r="AD289" s="35" t="str">
        <f t="shared" si="228"/>
        <v>texte</v>
      </c>
      <c r="AE289" s="35" t="str">
        <f t="shared" si="229"/>
        <v>txt</v>
      </c>
      <c r="AF289" s="35" t="str">
        <f t="shared" si="230"/>
        <v>rdacontent/fre</v>
      </c>
      <c r="AG289" s="35" t="str">
        <f t="shared" si="231"/>
        <v>informatique</v>
      </c>
      <c r="AH289" s="35" t="str">
        <f t="shared" si="232"/>
        <v>c</v>
      </c>
      <c r="AI289" s="35" t="str">
        <f t="shared" si="233"/>
        <v>rdamedia/fre</v>
      </c>
      <c r="AJ289" s="35" t="str">
        <f t="shared" si="234"/>
        <v>ressource en ligne</v>
      </c>
      <c r="AK289" s="35" t="str">
        <f t="shared" si="235"/>
        <v>cr</v>
      </c>
      <c r="AL289" s="35" t="str">
        <f t="shared" si="236"/>
        <v>rdacarrier/fre</v>
      </c>
      <c r="AM289" s="35" t="str">
        <f t="shared" si="237"/>
        <v>m\\\\\o\\d\\\\\\\\</v>
      </c>
      <c r="AN289" s="35" t="str">
        <f t="shared" si="238"/>
        <v>cr\cn\\\\uuaua</v>
      </c>
      <c r="AO289" s="35" t="str">
        <f t="shared" si="239"/>
        <v>Accès restreint aux membres</v>
      </c>
      <c r="AP289" s="35" t="str">
        <f t="shared" si="240"/>
        <v>Source de la note de description : Version imprimée</v>
      </c>
      <c r="AQ289" s="35" t="str">
        <f t="shared" si="241"/>
        <v/>
      </c>
      <c r="AR289" s="35" t="str">
        <f t="shared" si="242"/>
        <v>%SITE_CLIENT%/?library_guid=5B494CF8-60B6-4114-9169-53F1A06BCF1A</v>
      </c>
      <c r="AS289" s="35" t="str">
        <f t="shared" si="243"/>
        <v>Accès au travers du portail ENI</v>
      </c>
      <c r="AT289" s="35" t="str">
        <f t="shared" si="244"/>
        <v xml:space="preserve"> 2008 R2 active </v>
      </c>
      <c r="AU289" s="35" t="str">
        <f t="shared" si="245"/>
        <v xml:space="preserve"> 2008r2 </v>
      </c>
      <c r="AV289" s="35" t="str">
        <f t="shared" si="246"/>
        <v xml:space="preserve"> haute disponibilité </v>
      </c>
      <c r="AW289" s="35" t="str">
        <f t="shared" si="247"/>
        <v xml:space="preserve"> hyper </v>
      </c>
      <c r="AX289" s="35" t="str">
        <f t="shared" si="248"/>
        <v xml:space="preserve"> hyper v </v>
      </c>
      <c r="AY289" s="35" t="str">
        <f t="shared" si="249"/>
        <v xml:space="preserve"> livre hyper</v>
      </c>
      <c r="AZ289" s="35" t="str">
        <f t="shared" si="250"/>
        <v xml:space="preserve"> livre hyperv </v>
      </c>
      <c r="BA289" s="35" t="str">
        <f t="shared" si="251"/>
        <v xml:space="preserve"> livre windows </v>
      </c>
      <c r="BB289" s="35" t="str">
        <f t="shared" si="252"/>
        <v xml:space="preserve"> LNSO2HYP</v>
      </c>
      <c r="BC289" s="35" t="str">
        <f t="shared" si="253"/>
        <v xml:space="preserve"> R2 </v>
      </c>
      <c r="BD289" s="35" t="str">
        <f t="shared" si="254"/>
        <v xml:space="preserve"> virtualisation </v>
      </c>
      <c r="BE289" s="35" t="str">
        <f t="shared" si="255"/>
        <v xml:space="preserve"> windows serveur </v>
      </c>
      <c r="BF289" s="35" t="str">
        <f t="shared" si="256"/>
        <v xml:space="preserve">livre microsoft </v>
      </c>
      <c r="BG289" s="35" t="str">
        <f t="shared" si="257"/>
        <v xml:space="preserve">v </v>
      </c>
      <c r="BH289" s="35" t="str">
        <f t="shared" si="258"/>
        <v/>
      </c>
      <c r="BI289" s="35" t="str">
        <f t="shared" si="259"/>
        <v/>
      </c>
      <c r="BJ289" s="35" t="str">
        <f t="shared" si="260"/>
        <v/>
      </c>
      <c r="BK289" s="35" t="str">
        <f t="shared" si="261"/>
        <v/>
      </c>
      <c r="BL289" s="35" t="str">
        <f t="shared" si="262"/>
        <v/>
      </c>
      <c r="BM289" s="35" t="str">
        <f t="shared" si="263"/>
        <v/>
      </c>
      <c r="BN289" s="35" t="str">
        <f t="shared" si="264"/>
        <v/>
      </c>
      <c r="BO289" s="35" t="str">
        <f t="shared" si="265"/>
        <v/>
      </c>
      <c r="BP289" s="35" t="str">
        <f t="shared" si="266"/>
        <v/>
      </c>
      <c r="BQ289" s="35" t="str">
        <f t="shared" si="267"/>
        <v/>
      </c>
      <c r="BR289" s="35" t="str">
        <f t="shared" si="268"/>
        <v/>
      </c>
      <c r="BS289" s="35" t="str">
        <f t="shared" si="269"/>
        <v/>
      </c>
      <c r="BT289" s="35" t="str">
        <f t="shared" si="270"/>
        <v/>
      </c>
      <c r="BU289" s="40" t="str">
        <f t="shared" si="271"/>
        <v/>
      </c>
    </row>
    <row r="290" spans="1:73" ht="20.100000000000001" customHeight="1" x14ac:dyDescent="0.2">
      <c r="A290" s="52">
        <v>45231</v>
      </c>
      <c r="B290" s="35" t="s">
        <v>14840</v>
      </c>
      <c r="C290" s="35" t="s">
        <v>112</v>
      </c>
      <c r="D290" s="35">
        <v>20240120</v>
      </c>
      <c r="E290" s="35" t="s">
        <v>14841</v>
      </c>
      <c r="F290" s="35" t="str">
        <f t="shared" si="204"/>
        <v>Développer des applications par la maîtrise des technologies web</v>
      </c>
      <c r="G290" s="35" t="str">
        <f t="shared" si="205"/>
        <v>Philippe Cozette</v>
      </c>
      <c r="H290" s="35" t="str">
        <f t="shared" si="206"/>
        <v/>
      </c>
      <c r="I290" s="35" t="str">
        <f t="shared" si="207"/>
        <v>Cozette, Philippe</v>
      </c>
      <c r="J290" s="35" t="str">
        <f t="shared" si="208"/>
        <v/>
      </c>
      <c r="K290" s="35" t="str">
        <f t="shared" si="209"/>
        <v/>
      </c>
      <c r="L290" s="35" t="str">
        <f t="shared" si="210"/>
        <v/>
      </c>
      <c r="M290" s="35" t="str">
        <f t="shared" si="211"/>
        <v/>
      </c>
      <c r="N290" s="5" t="str">
        <f t="shared" si="212"/>
        <v>Edition du 1 April 2011</v>
      </c>
      <c r="O290" s="5" t="str">
        <f t="shared" si="213"/>
        <v>816 pages</v>
      </c>
      <c r="P290" s="35" t="str">
        <f t="shared" si="214"/>
        <v>Editions ENI</v>
      </c>
      <c r="Q290" s="6" t="str">
        <f t="shared" si="215"/>
        <v>fre</v>
      </c>
      <c r="R290" s="35" t="str">
        <f t="shared" si="216"/>
        <v>fre</v>
      </c>
      <c r="S290" s="35" t="str">
        <f t="shared" si="217"/>
        <v>fre</v>
      </c>
      <c r="T290" s="35" t="str">
        <f t="shared" si="218"/>
        <v>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v>
      </c>
      <c r="U290" s="35">
        <f t="shared" si="219"/>
        <v>9782746064799</v>
      </c>
      <c r="V290" s="35" t="str">
        <f t="shared" si="220"/>
        <v>Version Numérique</v>
      </c>
      <c r="W290" s="35">
        <f t="shared" si="221"/>
        <v>9782746063402</v>
      </c>
      <c r="X290" s="35" t="str">
        <f t="shared" si="222"/>
        <v>Version Imprimée</v>
      </c>
      <c r="Y290" s="35" t="str">
        <f t="shared" si="223"/>
        <v>St-Herblain</v>
      </c>
      <c r="Z290" s="35" t="str">
        <f t="shared" si="224"/>
        <v>Editions ENI</v>
      </c>
      <c r="AA290" s="35">
        <f t="shared" si="225"/>
        <v>2011</v>
      </c>
      <c r="AB290" s="35" t="str">
        <f t="shared" si="226"/>
        <v>Bibliothèque Numérique ENI (Service en ligne)</v>
      </c>
      <c r="AC290" s="35" t="str">
        <f t="shared" si="227"/>
        <v>SOLUTIONS INFORMATIQUES</v>
      </c>
      <c r="AD290" s="35" t="str">
        <f t="shared" si="228"/>
        <v>texte</v>
      </c>
      <c r="AE290" s="35" t="str">
        <f t="shared" si="229"/>
        <v>txt</v>
      </c>
      <c r="AF290" s="35" t="str">
        <f t="shared" si="230"/>
        <v>rdacontent/fre</v>
      </c>
      <c r="AG290" s="35" t="str">
        <f t="shared" si="231"/>
        <v>informatique</v>
      </c>
      <c r="AH290" s="35" t="str">
        <f t="shared" si="232"/>
        <v>c</v>
      </c>
      <c r="AI290" s="35" t="str">
        <f t="shared" si="233"/>
        <v>rdamedia/fre</v>
      </c>
      <c r="AJ290" s="35" t="str">
        <f t="shared" si="234"/>
        <v>ressource en ligne</v>
      </c>
      <c r="AK290" s="35" t="str">
        <f t="shared" si="235"/>
        <v>cr</v>
      </c>
      <c r="AL290" s="35" t="str">
        <f t="shared" si="236"/>
        <v>rdacarrier/fre</v>
      </c>
      <c r="AM290" s="35" t="str">
        <f t="shared" si="237"/>
        <v>m\\\\\o\\d\\\\\\\\</v>
      </c>
      <c r="AN290" s="35" t="str">
        <f t="shared" si="238"/>
        <v>cr\cn\\\\uuaua</v>
      </c>
      <c r="AO290" s="35" t="str">
        <f t="shared" si="239"/>
        <v>Accès restreint aux membres</v>
      </c>
      <c r="AP290" s="35" t="str">
        <f t="shared" si="240"/>
        <v>Source de la note de description : Version imprimée</v>
      </c>
      <c r="AQ290" s="35" t="str">
        <f t="shared" si="241"/>
        <v/>
      </c>
      <c r="AR290" s="35" t="str">
        <f t="shared" si="242"/>
        <v>%SITE_CLIENT%/?library_guid=78FDD9AE-B42D-450D-84B5-24C6E5F4E422</v>
      </c>
      <c r="AS290" s="35" t="str">
        <f t="shared" si="243"/>
        <v>Accès au travers du portail ENI</v>
      </c>
      <c r="AT290" s="35" t="str">
        <f t="shared" si="244"/>
        <v xml:space="preserve"> ajax </v>
      </c>
      <c r="AU290" s="35" t="str">
        <f t="shared" si="245"/>
        <v xml:space="preserve"> applets </v>
      </c>
      <c r="AV290" s="35" t="str">
        <f t="shared" si="246"/>
        <v xml:space="preserve"> dhtml </v>
      </c>
      <c r="AW290" s="35" t="str">
        <f t="shared" si="247"/>
        <v xml:space="preserve"> dns </v>
      </c>
      <c r="AX290" s="35" t="str">
        <f t="shared" si="248"/>
        <v xml:space="preserve"> html </v>
      </c>
      <c r="AY290" s="35" t="str">
        <f t="shared" si="249"/>
        <v xml:space="preserve"> http </v>
      </c>
      <c r="AZ290" s="35" t="str">
        <f t="shared" si="250"/>
        <v xml:space="preserve"> java </v>
      </c>
      <c r="BA290" s="35" t="str">
        <f t="shared" si="251"/>
        <v xml:space="preserve"> javascript </v>
      </c>
      <c r="BB290" s="35" t="str">
        <f t="shared" si="252"/>
        <v xml:space="preserve"> JSP </v>
      </c>
      <c r="BC290" s="35" t="str">
        <f t="shared" si="253"/>
        <v xml:space="preserve"> LNSO2PRWEB</v>
      </c>
      <c r="BD290" s="35" t="str">
        <f t="shared" si="254"/>
        <v xml:space="preserve"> MySQL </v>
      </c>
      <c r="BE290" s="35" t="str">
        <f t="shared" si="255"/>
        <v xml:space="preserve"> PHP </v>
      </c>
      <c r="BF290" s="35" t="str">
        <f t="shared" si="256"/>
        <v xml:space="preserve"> php5 </v>
      </c>
      <c r="BG290" s="35" t="str">
        <f t="shared" si="257"/>
        <v xml:space="preserve"> protocoles </v>
      </c>
      <c r="BH290" s="35" t="str">
        <f t="shared" si="258"/>
        <v xml:space="preserve"> routage </v>
      </c>
      <c r="BI290" s="35" t="str">
        <f t="shared" si="259"/>
        <v xml:space="preserve"> Servlets </v>
      </c>
      <c r="BJ290" s="35" t="str">
        <f t="shared" si="260"/>
        <v xml:space="preserve"> tcp </v>
      </c>
      <c r="BK290" s="35" t="str">
        <f t="shared" si="261"/>
        <v xml:space="preserve"> xls </v>
      </c>
      <c r="BL290" s="35" t="str">
        <f t="shared" si="262"/>
        <v xml:space="preserve"> XML </v>
      </c>
      <c r="BM290" s="35" t="str">
        <f t="shared" si="263"/>
        <v xml:space="preserve">réseau </v>
      </c>
      <c r="BN290" s="35" t="str">
        <f t="shared" si="264"/>
        <v/>
      </c>
      <c r="BO290" s="35" t="str">
        <f t="shared" si="265"/>
        <v/>
      </c>
      <c r="BP290" s="35" t="str">
        <f t="shared" si="266"/>
        <v/>
      </c>
      <c r="BQ290" s="35" t="str">
        <f t="shared" si="267"/>
        <v/>
      </c>
      <c r="BR290" s="35" t="str">
        <f t="shared" si="268"/>
        <v/>
      </c>
      <c r="BS290" s="35" t="str">
        <f t="shared" si="269"/>
        <v/>
      </c>
      <c r="BT290" s="35" t="str">
        <f t="shared" si="270"/>
        <v/>
      </c>
      <c r="BU290" s="40" t="str">
        <f t="shared" si="271"/>
        <v/>
      </c>
    </row>
    <row r="291" spans="1:73" ht="20.100000000000001" customHeight="1" x14ac:dyDescent="0.2">
      <c r="A291" s="52">
        <v>45231</v>
      </c>
      <c r="B291" s="35" t="s">
        <v>14842</v>
      </c>
      <c r="C291" s="35" t="s">
        <v>112</v>
      </c>
      <c r="D291" s="35">
        <v>20240120</v>
      </c>
      <c r="E291" s="35" t="s">
        <v>14843</v>
      </c>
      <c r="F291" s="35" t="str">
        <f t="shared" si="204"/>
        <v>Apprenez à développer à l'aide d'un cas concret [2ième édition] (agréé par PC SOFT)</v>
      </c>
      <c r="G291" s="35" t="str">
        <f t="shared" si="205"/>
        <v>Jean-Luc Baptiste</v>
      </c>
      <c r="H291" s="35" t="str">
        <f t="shared" si="206"/>
        <v/>
      </c>
      <c r="I291" s="35" t="str">
        <f t="shared" si="207"/>
        <v>Baptiste, Jean-Luc</v>
      </c>
      <c r="J291" s="35" t="str">
        <f t="shared" si="208"/>
        <v/>
      </c>
      <c r="K291" s="35" t="str">
        <f t="shared" si="209"/>
        <v/>
      </c>
      <c r="L291" s="35" t="str">
        <f t="shared" si="210"/>
        <v/>
      </c>
      <c r="M291" s="35" t="str">
        <f t="shared" si="211"/>
        <v/>
      </c>
      <c r="N291" s="5" t="str">
        <f t="shared" si="212"/>
        <v>Edition du 1 September 2010</v>
      </c>
      <c r="O291" s="5" t="str">
        <f t="shared" si="213"/>
        <v>441 pages</v>
      </c>
      <c r="P291" s="35" t="str">
        <f t="shared" si="214"/>
        <v>Editions ENI</v>
      </c>
      <c r="Q291" s="6" t="str">
        <f t="shared" si="215"/>
        <v>fre</v>
      </c>
      <c r="R291" s="35" t="str">
        <f t="shared" si="216"/>
        <v>fre</v>
      </c>
      <c r="S291" s="35" t="str">
        <f t="shared" si="217"/>
        <v>fre</v>
      </c>
      <c r="T291" s="35" t="str">
        <f t="shared" si="218"/>
        <v>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v>
      </c>
      <c r="U291" s="35">
        <f t="shared" si="219"/>
        <v>9782746058989</v>
      </c>
      <c r="V291" s="35" t="str">
        <f t="shared" si="220"/>
        <v>Version Numérique</v>
      </c>
      <c r="W291" s="35">
        <f t="shared" si="221"/>
        <v>9782746056916</v>
      </c>
      <c r="X291" s="35" t="str">
        <f t="shared" si="222"/>
        <v>Version Imprimée</v>
      </c>
      <c r="Y291" s="35" t="str">
        <f t="shared" si="223"/>
        <v>St-Herblain</v>
      </c>
      <c r="Z291" s="35" t="str">
        <f t="shared" si="224"/>
        <v>Editions ENI</v>
      </c>
      <c r="AA291" s="35">
        <f t="shared" si="225"/>
        <v>2010</v>
      </c>
      <c r="AB291" s="35" t="str">
        <f t="shared" si="226"/>
        <v>Bibliothèque Numérique ENI (Service en ligne)</v>
      </c>
      <c r="AC291" s="35" t="str">
        <f t="shared" si="227"/>
        <v>SOLUTIONS INFORMATIQUES</v>
      </c>
      <c r="AD291" s="35" t="str">
        <f t="shared" si="228"/>
        <v>texte</v>
      </c>
      <c r="AE291" s="35" t="str">
        <f t="shared" si="229"/>
        <v>txt</v>
      </c>
      <c r="AF291" s="35" t="str">
        <f t="shared" si="230"/>
        <v>rdacontent/fre</v>
      </c>
      <c r="AG291" s="35" t="str">
        <f t="shared" si="231"/>
        <v>informatique</v>
      </c>
      <c r="AH291" s="35" t="str">
        <f t="shared" si="232"/>
        <v>c</v>
      </c>
      <c r="AI291" s="35" t="str">
        <f t="shared" si="233"/>
        <v>rdamedia/fre</v>
      </c>
      <c r="AJ291" s="35" t="str">
        <f t="shared" si="234"/>
        <v>ressource en ligne</v>
      </c>
      <c r="AK291" s="35" t="str">
        <f t="shared" si="235"/>
        <v>cr</v>
      </c>
      <c r="AL291" s="35" t="str">
        <f t="shared" si="236"/>
        <v>rdacarrier/fre</v>
      </c>
      <c r="AM291" s="35" t="str">
        <f t="shared" si="237"/>
        <v>m\\\\\o\\d\\\\\\\\</v>
      </c>
      <c r="AN291" s="35" t="str">
        <f t="shared" si="238"/>
        <v>cr\cn\\\\uuaua</v>
      </c>
      <c r="AO291" s="35" t="str">
        <f t="shared" si="239"/>
        <v>Accès restreint aux membres</v>
      </c>
      <c r="AP291" s="35" t="str">
        <f t="shared" si="240"/>
        <v>Source de la note de description : Version imprimée</v>
      </c>
      <c r="AQ291" s="35" t="str">
        <f t="shared" si="241"/>
        <v/>
      </c>
      <c r="AR291" s="35" t="str">
        <f t="shared" si="242"/>
        <v>%SITE_CLIENT%/?library_guid=E05BDEB0-767E-4684-99D4-8A0A73882B59</v>
      </c>
      <c r="AS291" s="35" t="str">
        <f t="shared" si="243"/>
        <v>Accès au travers du portail ENI</v>
      </c>
      <c r="AT291" s="35" t="str">
        <f t="shared" si="244"/>
        <v xml:space="preserve"> livre webdev </v>
      </c>
      <c r="AU291" s="35" t="str">
        <f t="shared" si="245"/>
        <v xml:space="preserve"> livre windev mobile </v>
      </c>
      <c r="AV291" s="35" t="str">
        <f t="shared" si="246"/>
        <v xml:space="preserve"> LNSO2WIND</v>
      </c>
      <c r="AW291" s="35" t="str">
        <f t="shared" si="247"/>
        <v xml:space="preserve"> merise </v>
      </c>
      <c r="AX291" s="35" t="str">
        <f t="shared" si="248"/>
        <v xml:space="preserve"> pc soft </v>
      </c>
      <c r="AY291" s="35" t="str">
        <f t="shared" si="249"/>
        <v xml:space="preserve"> pcsoft </v>
      </c>
      <c r="AZ291" s="35" t="str">
        <f t="shared" si="250"/>
        <v xml:space="preserve"> wlangage </v>
      </c>
      <c r="BA291" s="35" t="str">
        <f t="shared" si="251"/>
        <v xml:space="preserve">livre windev </v>
      </c>
      <c r="BB291" s="35" t="str">
        <f t="shared" si="252"/>
        <v/>
      </c>
      <c r="BC291" s="35" t="str">
        <f t="shared" si="253"/>
        <v/>
      </c>
      <c r="BD291" s="35" t="str">
        <f t="shared" si="254"/>
        <v/>
      </c>
      <c r="BE291" s="35" t="str">
        <f t="shared" si="255"/>
        <v/>
      </c>
      <c r="BF291" s="35" t="str">
        <f t="shared" si="256"/>
        <v/>
      </c>
      <c r="BG291" s="35" t="str">
        <f t="shared" si="257"/>
        <v/>
      </c>
      <c r="BH291" s="35" t="str">
        <f t="shared" si="258"/>
        <v/>
      </c>
      <c r="BI291" s="35" t="str">
        <f t="shared" si="259"/>
        <v/>
      </c>
      <c r="BJ291" s="35" t="str">
        <f t="shared" si="260"/>
        <v/>
      </c>
      <c r="BK291" s="35" t="str">
        <f t="shared" si="261"/>
        <v/>
      </c>
      <c r="BL291" s="35" t="str">
        <f t="shared" si="262"/>
        <v/>
      </c>
      <c r="BM291" s="35" t="str">
        <f t="shared" si="263"/>
        <v/>
      </c>
      <c r="BN291" s="35" t="str">
        <f t="shared" si="264"/>
        <v/>
      </c>
      <c r="BO291" s="35" t="str">
        <f t="shared" si="265"/>
        <v/>
      </c>
      <c r="BP291" s="35" t="str">
        <f t="shared" si="266"/>
        <v/>
      </c>
      <c r="BQ291" s="35" t="str">
        <f t="shared" si="267"/>
        <v/>
      </c>
      <c r="BR291" s="35" t="str">
        <f t="shared" si="268"/>
        <v/>
      </c>
      <c r="BS291" s="35" t="str">
        <f t="shared" si="269"/>
        <v/>
      </c>
      <c r="BT291" s="35" t="str">
        <f t="shared" si="270"/>
        <v/>
      </c>
      <c r="BU291" s="40" t="str">
        <f t="shared" si="271"/>
        <v/>
      </c>
    </row>
    <row r="292" spans="1:73" ht="20.100000000000001" customHeight="1" x14ac:dyDescent="0.2">
      <c r="A292" s="52">
        <v>45231</v>
      </c>
      <c r="B292" s="35" t="s">
        <v>14844</v>
      </c>
      <c r="C292" s="35" t="s">
        <v>112</v>
      </c>
      <c r="D292" s="35">
        <v>20240120</v>
      </c>
      <c r="E292" s="35" t="s">
        <v>14845</v>
      </c>
      <c r="F292" s="35" t="str">
        <f t="shared" si="204"/>
        <v>Développez pour le web par l'exemple : 3 applications détaillées</v>
      </c>
      <c r="G292" s="35" t="str">
        <f t="shared" si="205"/>
        <v>Celinio FERNANDES</v>
      </c>
      <c r="H292" s="35" t="str">
        <f t="shared" si="206"/>
        <v/>
      </c>
      <c r="I292" s="35" t="str">
        <f t="shared" si="207"/>
        <v>FERNANDES, Celinio</v>
      </c>
      <c r="J292" s="35" t="str">
        <f t="shared" si="208"/>
        <v/>
      </c>
      <c r="K292" s="35" t="str">
        <f t="shared" si="209"/>
        <v/>
      </c>
      <c r="L292" s="35" t="str">
        <f t="shared" si="210"/>
        <v/>
      </c>
      <c r="M292" s="35" t="str">
        <f t="shared" si="211"/>
        <v/>
      </c>
      <c r="N292" s="5" t="str">
        <f t="shared" si="212"/>
        <v>Edition du 1 July 2010</v>
      </c>
      <c r="O292" s="5" t="str">
        <f t="shared" si="213"/>
        <v>613 pages</v>
      </c>
      <c r="P292" s="35" t="str">
        <f t="shared" si="214"/>
        <v>Editions ENI</v>
      </c>
      <c r="Q292" s="6" t="str">
        <f t="shared" si="215"/>
        <v>fre</v>
      </c>
      <c r="R292" s="35" t="str">
        <f t="shared" si="216"/>
        <v>fre</v>
      </c>
      <c r="S292" s="35" t="str">
        <f t="shared" si="217"/>
        <v>fre</v>
      </c>
      <c r="T292" s="35" t="str">
        <f t="shared" si="218"/>
        <v>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v>
      </c>
      <c r="U292" s="35">
        <f t="shared" si="219"/>
        <v>9782746056503</v>
      </c>
      <c r="V292" s="35" t="str">
        <f t="shared" si="220"/>
        <v>Version Numérique</v>
      </c>
      <c r="W292" s="35">
        <f t="shared" si="221"/>
        <v>9782746055674</v>
      </c>
      <c r="X292" s="35" t="str">
        <f t="shared" si="222"/>
        <v>Version Imprimée</v>
      </c>
      <c r="Y292" s="35" t="str">
        <f t="shared" si="223"/>
        <v>St-Herblain</v>
      </c>
      <c r="Z292" s="35" t="str">
        <f t="shared" si="224"/>
        <v>Editions ENI</v>
      </c>
      <c r="AA292" s="35">
        <f t="shared" si="225"/>
        <v>2010</v>
      </c>
      <c r="AB292" s="35" t="str">
        <f t="shared" si="226"/>
        <v>Bibliothèque Numérique ENI (Service en ligne)</v>
      </c>
      <c r="AC292" s="35" t="str">
        <f t="shared" si="227"/>
        <v>SOLUTIONS INFORMATIQUES</v>
      </c>
      <c r="AD292" s="35" t="str">
        <f t="shared" si="228"/>
        <v>texte</v>
      </c>
      <c r="AE292" s="35" t="str">
        <f t="shared" si="229"/>
        <v>txt</v>
      </c>
      <c r="AF292" s="35" t="str">
        <f t="shared" si="230"/>
        <v>rdacontent/fre</v>
      </c>
      <c r="AG292" s="35" t="str">
        <f t="shared" si="231"/>
        <v>informatique</v>
      </c>
      <c r="AH292" s="35" t="str">
        <f t="shared" si="232"/>
        <v>c</v>
      </c>
      <c r="AI292" s="35" t="str">
        <f t="shared" si="233"/>
        <v>rdamedia/fre</v>
      </c>
      <c r="AJ292" s="35" t="str">
        <f t="shared" si="234"/>
        <v>ressource en ligne</v>
      </c>
      <c r="AK292" s="35" t="str">
        <f t="shared" si="235"/>
        <v>cr</v>
      </c>
      <c r="AL292" s="35" t="str">
        <f t="shared" si="236"/>
        <v>rdacarrier/fre</v>
      </c>
      <c r="AM292" s="35" t="str">
        <f t="shared" si="237"/>
        <v>m\\\\\o\\d\\\\\\\\</v>
      </c>
      <c r="AN292" s="35" t="str">
        <f t="shared" si="238"/>
        <v>cr\cn\\\\uuaua</v>
      </c>
      <c r="AO292" s="35" t="str">
        <f t="shared" si="239"/>
        <v>Accès restreint aux membres</v>
      </c>
      <c r="AP292" s="35" t="str">
        <f t="shared" si="240"/>
        <v>Source de la note de description : Version imprimée</v>
      </c>
      <c r="AQ292" s="35" t="str">
        <f t="shared" si="241"/>
        <v/>
      </c>
      <c r="AR292" s="35" t="str">
        <f t="shared" si="242"/>
        <v>%SITE_CLIENT%/?library_guid=8CDD5DE4-4ECD-4EBE-BF0B-619E82F8A687</v>
      </c>
      <c r="AS292" s="35" t="str">
        <f t="shared" si="243"/>
        <v>Accès au travers du portail ENI</v>
      </c>
      <c r="AT292" s="35" t="str">
        <f t="shared" si="244"/>
        <v xml:space="preserve"> eclipse </v>
      </c>
      <c r="AU292" s="35" t="str">
        <f t="shared" si="245"/>
        <v xml:space="preserve"> EJB Timers </v>
      </c>
      <c r="AV292" s="35" t="str">
        <f t="shared" si="246"/>
        <v xml:space="preserve"> Entity beans </v>
      </c>
      <c r="AW292" s="35" t="str">
        <f t="shared" si="247"/>
        <v xml:space="preserve"> GraniteDS </v>
      </c>
      <c r="AX292" s="35" t="str">
        <f t="shared" si="248"/>
        <v xml:space="preserve"> Interceptors </v>
      </c>
      <c r="AY292" s="35" t="str">
        <f t="shared" si="249"/>
        <v xml:space="preserve"> jasperreports </v>
      </c>
      <c r="AZ292" s="35" t="str">
        <f t="shared" si="250"/>
        <v xml:space="preserve"> jboss </v>
      </c>
      <c r="BA292" s="35" t="str">
        <f t="shared" si="251"/>
        <v xml:space="preserve"> JPQL </v>
      </c>
      <c r="BB292" s="35" t="str">
        <f t="shared" si="252"/>
        <v xml:space="preserve"> livre ejb </v>
      </c>
      <c r="BC292" s="35" t="str">
        <f t="shared" si="253"/>
        <v xml:space="preserve"> livre flex </v>
      </c>
      <c r="BD292" s="35" t="str">
        <f t="shared" si="254"/>
        <v xml:space="preserve"> livre jsf </v>
      </c>
      <c r="BE292" s="35" t="str">
        <f t="shared" si="255"/>
        <v xml:space="preserve"> livre struts </v>
      </c>
      <c r="BF292" s="35" t="str">
        <f t="shared" si="256"/>
        <v xml:space="preserve"> LNSO3EJB</v>
      </c>
      <c r="BG292" s="35" t="str">
        <f t="shared" si="257"/>
        <v xml:space="preserve"> Persistence </v>
      </c>
      <c r="BH292" s="35" t="str">
        <f t="shared" si="258"/>
        <v xml:space="preserve"> RIA </v>
      </c>
      <c r="BI292" s="35" t="str">
        <f t="shared" si="259"/>
        <v xml:space="preserve">livre java </v>
      </c>
      <c r="BJ292" s="35" t="str">
        <f t="shared" si="260"/>
        <v/>
      </c>
      <c r="BK292" s="35" t="str">
        <f t="shared" si="261"/>
        <v/>
      </c>
      <c r="BL292" s="35" t="str">
        <f t="shared" si="262"/>
        <v/>
      </c>
      <c r="BM292" s="35" t="str">
        <f t="shared" si="263"/>
        <v/>
      </c>
      <c r="BN292" s="35" t="str">
        <f t="shared" si="264"/>
        <v/>
      </c>
      <c r="BO292" s="35" t="str">
        <f t="shared" si="265"/>
        <v/>
      </c>
      <c r="BP292" s="35" t="str">
        <f t="shared" si="266"/>
        <v/>
      </c>
      <c r="BQ292" s="35" t="str">
        <f t="shared" si="267"/>
        <v/>
      </c>
      <c r="BR292" s="35" t="str">
        <f t="shared" si="268"/>
        <v/>
      </c>
      <c r="BS292" s="35" t="str">
        <f t="shared" si="269"/>
        <v/>
      </c>
      <c r="BT292" s="35" t="str">
        <f t="shared" si="270"/>
        <v/>
      </c>
      <c r="BU292" s="40" t="str">
        <f t="shared" si="271"/>
        <v/>
      </c>
    </row>
    <row r="293" spans="1:73" ht="20.100000000000001" customHeight="1" x14ac:dyDescent="0.2">
      <c r="A293" s="52">
        <v>45231</v>
      </c>
      <c r="B293" s="35" t="s">
        <v>14846</v>
      </c>
      <c r="C293" s="35" t="s">
        <v>112</v>
      </c>
      <c r="D293" s="35">
        <v>20240120</v>
      </c>
      <c r="E293" s="35" t="s">
        <v>14847</v>
      </c>
      <c r="F293" s="35" t="str">
        <f t="shared" si="204"/>
        <v>Installation et configuration au sein d'une infrastructure de gestion des mises à jour</v>
      </c>
      <c r="G293" s="35" t="str">
        <f t="shared" si="205"/>
        <v>Olivier CLEMENT</v>
      </c>
      <c r="H293" s="35" t="str">
        <f t="shared" si="206"/>
        <v/>
      </c>
      <c r="I293" s="35" t="str">
        <f t="shared" si="207"/>
        <v>CLEMENT, Olivier</v>
      </c>
      <c r="J293" s="35" t="str">
        <f t="shared" si="208"/>
        <v/>
      </c>
      <c r="K293" s="35" t="str">
        <f t="shared" si="209"/>
        <v/>
      </c>
      <c r="L293" s="35" t="str">
        <f t="shared" si="210"/>
        <v/>
      </c>
      <c r="M293" s="35" t="str">
        <f t="shared" si="211"/>
        <v/>
      </c>
      <c r="N293" s="5" t="str">
        <f t="shared" si="212"/>
        <v>Edition du 1 December 2009</v>
      </c>
      <c r="O293" s="5" t="str">
        <f t="shared" si="213"/>
        <v>345 pages</v>
      </c>
      <c r="P293" s="35" t="str">
        <f t="shared" si="214"/>
        <v>Editions ENI</v>
      </c>
      <c r="Q293" s="6" t="str">
        <f t="shared" si="215"/>
        <v>fre</v>
      </c>
      <c r="R293" s="35" t="str">
        <f t="shared" si="216"/>
        <v>fre</v>
      </c>
      <c r="S293" s="35" t="str">
        <f t="shared" si="217"/>
        <v>fre</v>
      </c>
      <c r="T293" s="35" t="str">
        <f t="shared" si="218"/>
        <v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v>
      </c>
      <c r="U293" s="35">
        <f t="shared" si="219"/>
        <v>9782746053229</v>
      </c>
      <c r="V293" s="35" t="str">
        <f t="shared" si="220"/>
        <v>Version Numérique</v>
      </c>
      <c r="W293" s="35">
        <f t="shared" si="221"/>
        <v>9782746052550</v>
      </c>
      <c r="X293" s="35" t="str">
        <f t="shared" si="222"/>
        <v>Version Imprimée</v>
      </c>
      <c r="Y293" s="35" t="str">
        <f t="shared" si="223"/>
        <v>St-Herblain</v>
      </c>
      <c r="Z293" s="35" t="str">
        <f t="shared" si="224"/>
        <v>Editions ENI</v>
      </c>
      <c r="AA293" s="35">
        <f t="shared" si="225"/>
        <v>2009</v>
      </c>
      <c r="AB293" s="35" t="str">
        <f t="shared" si="226"/>
        <v>Bibliothèque Numérique ENI (Service en ligne)</v>
      </c>
      <c r="AC293" s="35" t="str">
        <f t="shared" si="227"/>
        <v>SOLUTIONS INFORMATIQUES</v>
      </c>
      <c r="AD293" s="35" t="str">
        <f t="shared" si="228"/>
        <v>texte</v>
      </c>
      <c r="AE293" s="35" t="str">
        <f t="shared" si="229"/>
        <v>txt</v>
      </c>
      <c r="AF293" s="35" t="str">
        <f t="shared" si="230"/>
        <v>rdacontent/fre</v>
      </c>
      <c r="AG293" s="35" t="str">
        <f t="shared" si="231"/>
        <v>informatique</v>
      </c>
      <c r="AH293" s="35" t="str">
        <f t="shared" si="232"/>
        <v>c</v>
      </c>
      <c r="AI293" s="35" t="str">
        <f t="shared" si="233"/>
        <v>rdamedia/fre</v>
      </c>
      <c r="AJ293" s="35" t="str">
        <f t="shared" si="234"/>
        <v>ressource en ligne</v>
      </c>
      <c r="AK293" s="35" t="str">
        <f t="shared" si="235"/>
        <v>cr</v>
      </c>
      <c r="AL293" s="35" t="str">
        <f t="shared" si="236"/>
        <v>rdacarrier/fre</v>
      </c>
      <c r="AM293" s="35" t="str">
        <f t="shared" si="237"/>
        <v>m\\\\\o\\d\\\\\\\\</v>
      </c>
      <c r="AN293" s="35" t="str">
        <f t="shared" si="238"/>
        <v>cr\cn\\\\uuaua</v>
      </c>
      <c r="AO293" s="35" t="str">
        <f t="shared" si="239"/>
        <v>Accès restreint aux membres</v>
      </c>
      <c r="AP293" s="35" t="str">
        <f t="shared" si="240"/>
        <v>Source de la note de description : Version imprimée</v>
      </c>
      <c r="AQ293" s="35" t="str">
        <f t="shared" si="241"/>
        <v/>
      </c>
      <c r="AR293" s="35" t="str">
        <f t="shared" si="242"/>
        <v>%SITE_CLIENT%/?library_guid=0E61BE76-0D50-4D34-8164-51B6829B412B</v>
      </c>
      <c r="AS293" s="35" t="str">
        <f t="shared" si="243"/>
        <v>Accès au travers du portail ENI</v>
      </c>
      <c r="AT293" s="35" t="str">
        <f t="shared" si="244"/>
        <v xml:space="preserve"> correctifs </v>
      </c>
      <c r="AU293" s="35" t="str">
        <f t="shared" si="245"/>
        <v xml:space="preserve"> deploiement </v>
      </c>
      <c r="AV293" s="35" t="str">
        <f t="shared" si="246"/>
        <v xml:space="preserve"> déploiement </v>
      </c>
      <c r="AW293" s="35" t="str">
        <f t="shared" si="247"/>
        <v xml:space="preserve"> livre Microsoft </v>
      </c>
      <c r="AX293" s="35" t="str">
        <f t="shared" si="248"/>
        <v xml:space="preserve"> livre SUS </v>
      </c>
      <c r="AY293" s="35" t="str">
        <f t="shared" si="249"/>
        <v xml:space="preserve"> LNSO3WSU</v>
      </c>
      <c r="AZ293" s="35" t="str">
        <f t="shared" si="250"/>
        <v xml:space="preserve"> mise à jour </v>
      </c>
      <c r="BA293" s="35" t="str">
        <f t="shared" si="251"/>
        <v xml:space="preserve"> SMS </v>
      </c>
      <c r="BB293" s="35" t="str">
        <f t="shared" si="252"/>
        <v xml:space="preserve"> update </v>
      </c>
      <c r="BC293" s="35" t="str">
        <f t="shared" si="253"/>
        <v xml:space="preserve">livre WSUS </v>
      </c>
      <c r="BD293" s="35" t="str">
        <f t="shared" si="254"/>
        <v/>
      </c>
      <c r="BE293" s="35" t="str">
        <f t="shared" si="255"/>
        <v/>
      </c>
      <c r="BF293" s="35" t="str">
        <f t="shared" si="256"/>
        <v/>
      </c>
      <c r="BG293" s="35" t="str">
        <f t="shared" si="257"/>
        <v/>
      </c>
      <c r="BH293" s="35" t="str">
        <f t="shared" si="258"/>
        <v/>
      </c>
      <c r="BI293" s="35" t="str">
        <f t="shared" si="259"/>
        <v/>
      </c>
      <c r="BJ293" s="35" t="str">
        <f t="shared" si="260"/>
        <v/>
      </c>
      <c r="BK293" s="35" t="str">
        <f t="shared" si="261"/>
        <v/>
      </c>
      <c r="BL293" s="35" t="str">
        <f t="shared" si="262"/>
        <v/>
      </c>
      <c r="BM293" s="35" t="str">
        <f t="shared" si="263"/>
        <v/>
      </c>
      <c r="BN293" s="35" t="str">
        <f t="shared" si="264"/>
        <v/>
      </c>
      <c r="BO293" s="35" t="str">
        <f t="shared" si="265"/>
        <v/>
      </c>
      <c r="BP293" s="35" t="str">
        <f t="shared" si="266"/>
        <v/>
      </c>
      <c r="BQ293" s="35" t="str">
        <f t="shared" si="267"/>
        <v/>
      </c>
      <c r="BR293" s="35" t="str">
        <f t="shared" si="268"/>
        <v/>
      </c>
      <c r="BS293" s="35" t="str">
        <f t="shared" si="269"/>
        <v/>
      </c>
      <c r="BT293" s="35" t="str">
        <f t="shared" si="270"/>
        <v/>
      </c>
      <c r="BU293" s="40" t="str">
        <f t="shared" si="271"/>
        <v/>
      </c>
    </row>
    <row r="294" spans="1:73" ht="20.100000000000001" customHeight="1" x14ac:dyDescent="0.2">
      <c r="A294" s="52">
        <v>45231</v>
      </c>
      <c r="B294" s="35" t="s">
        <v>14848</v>
      </c>
      <c r="C294" s="35" t="s">
        <v>112</v>
      </c>
      <c r="D294" s="35">
        <v>20240120</v>
      </c>
      <c r="E294" s="35" t="s">
        <v>14849</v>
      </c>
      <c r="F294" s="35" t="str">
        <f t="shared" si="204"/>
        <v>Mise en oeuvre d'un projet décisionnel</v>
      </c>
      <c r="G294" s="35" t="str">
        <f t="shared" si="205"/>
        <v>Benjamin WATRIN</v>
      </c>
      <c r="H294" s="35" t="str">
        <f t="shared" si="206"/>
        <v/>
      </c>
      <c r="I294" s="35" t="str">
        <f t="shared" si="207"/>
        <v>WATRIN, Benjamin</v>
      </c>
      <c r="J294" s="35" t="str">
        <f t="shared" si="208"/>
        <v/>
      </c>
      <c r="K294" s="35" t="str">
        <f t="shared" si="209"/>
        <v/>
      </c>
      <c r="L294" s="35" t="str">
        <f t="shared" si="210"/>
        <v/>
      </c>
      <c r="M294" s="35" t="str">
        <f t="shared" si="211"/>
        <v/>
      </c>
      <c r="N294" s="5" t="str">
        <f t="shared" si="212"/>
        <v>Edition du 1 November 2010</v>
      </c>
      <c r="O294" s="5" t="str">
        <f t="shared" si="213"/>
        <v>517 pages</v>
      </c>
      <c r="P294" s="35" t="str">
        <f t="shared" si="214"/>
        <v>Editions ENI</v>
      </c>
      <c r="Q294" s="6" t="str">
        <f t="shared" si="215"/>
        <v>fre</v>
      </c>
      <c r="R294" s="35" t="str">
        <f t="shared" si="216"/>
        <v>fre</v>
      </c>
      <c r="S294" s="35" t="str">
        <f t="shared" si="217"/>
        <v>fre</v>
      </c>
      <c r="T294" s="35" t="str">
        <f t="shared" si="218"/>
        <v>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v>
      </c>
      <c r="U294" s="35">
        <f t="shared" si="219"/>
        <v>9782746060814</v>
      </c>
      <c r="V294" s="35" t="str">
        <f t="shared" si="220"/>
        <v>Version Numérique</v>
      </c>
      <c r="W294" s="35">
        <f t="shared" si="221"/>
        <v>9782746058736</v>
      </c>
      <c r="X294" s="35" t="str">
        <f t="shared" si="222"/>
        <v>Version Imprimée</v>
      </c>
      <c r="Y294" s="35" t="str">
        <f t="shared" si="223"/>
        <v>St-Herblain</v>
      </c>
      <c r="Z294" s="35" t="str">
        <f t="shared" si="224"/>
        <v>Editions ENI</v>
      </c>
      <c r="AA294" s="35">
        <f t="shared" si="225"/>
        <v>2010</v>
      </c>
      <c r="AB294" s="35" t="str">
        <f t="shared" si="226"/>
        <v>Bibliothèque Numérique ENI (Service en ligne)</v>
      </c>
      <c r="AC294" s="35" t="str">
        <f t="shared" si="227"/>
        <v>SOLUTIONS INFORMATIQUES</v>
      </c>
      <c r="AD294" s="35" t="str">
        <f t="shared" si="228"/>
        <v>texte</v>
      </c>
      <c r="AE294" s="35" t="str">
        <f t="shared" si="229"/>
        <v>txt</v>
      </c>
      <c r="AF294" s="35" t="str">
        <f t="shared" si="230"/>
        <v>rdacontent/fre</v>
      </c>
      <c r="AG294" s="35" t="str">
        <f t="shared" si="231"/>
        <v>informatique</v>
      </c>
      <c r="AH294" s="35" t="str">
        <f t="shared" si="232"/>
        <v>c</v>
      </c>
      <c r="AI294" s="35" t="str">
        <f t="shared" si="233"/>
        <v>rdamedia/fre</v>
      </c>
      <c r="AJ294" s="35" t="str">
        <f t="shared" si="234"/>
        <v>ressource en ligne</v>
      </c>
      <c r="AK294" s="35" t="str">
        <f t="shared" si="235"/>
        <v>cr</v>
      </c>
      <c r="AL294" s="35" t="str">
        <f t="shared" si="236"/>
        <v>rdacarrier/fre</v>
      </c>
      <c r="AM294" s="35" t="str">
        <f t="shared" si="237"/>
        <v>m\\\\\o\\d\\\\\\\\</v>
      </c>
      <c r="AN294" s="35" t="str">
        <f t="shared" si="238"/>
        <v>cr\cn\\\\uuaua</v>
      </c>
      <c r="AO294" s="35" t="str">
        <f t="shared" si="239"/>
        <v>Accès restreint aux membres</v>
      </c>
      <c r="AP294" s="35" t="str">
        <f t="shared" si="240"/>
        <v>Source de la note de description : Version imprimée</v>
      </c>
      <c r="AQ294" s="35" t="str">
        <f t="shared" si="241"/>
        <v/>
      </c>
      <c r="AR294" s="35" t="str">
        <f t="shared" si="242"/>
        <v>%SITE_CLIENT%/?library_guid=42DB4D0A-F6B3-4CD6-B8A5-BCBBDD2C5771</v>
      </c>
      <c r="AS294" s="35" t="str">
        <f t="shared" si="243"/>
        <v>Accès au travers du portail ENI</v>
      </c>
      <c r="AT294" s="35" t="str">
        <f t="shared" si="244"/>
        <v xml:space="preserve"> bi </v>
      </c>
      <c r="AU294" s="35" t="str">
        <f t="shared" si="245"/>
        <v xml:space="preserve"> BO </v>
      </c>
      <c r="AV294" s="35" t="str">
        <f t="shared" si="246"/>
        <v xml:space="preserve"> businessobjects </v>
      </c>
      <c r="AW294" s="35" t="str">
        <f t="shared" si="247"/>
        <v xml:space="preserve"> decisionnel </v>
      </c>
      <c r="AX294" s="35" t="str">
        <f t="shared" si="248"/>
        <v xml:space="preserve"> livre décisionnel </v>
      </c>
      <c r="AY294" s="35" t="str">
        <f t="shared" si="249"/>
        <v xml:space="preserve"> livre sap </v>
      </c>
      <c r="AZ294" s="35" t="str">
        <f t="shared" si="250"/>
        <v xml:space="preserve"> LNSO3XISAPB</v>
      </c>
      <c r="BA294" s="35" t="str">
        <f t="shared" si="251"/>
        <v xml:space="preserve"> univers </v>
      </c>
      <c r="BB294" s="35" t="str">
        <f t="shared" si="252"/>
        <v xml:space="preserve"> webi </v>
      </c>
      <c r="BC294" s="35" t="str">
        <f t="shared" si="253"/>
        <v xml:space="preserve"> XI 3 </v>
      </c>
      <c r="BD294" s="35" t="str">
        <f t="shared" si="254"/>
        <v xml:space="preserve">livre BO </v>
      </c>
      <c r="BE294" s="35" t="str">
        <f t="shared" si="255"/>
        <v/>
      </c>
      <c r="BF294" s="35" t="str">
        <f t="shared" si="256"/>
        <v/>
      </c>
      <c r="BG294" s="35" t="str">
        <f t="shared" si="257"/>
        <v/>
      </c>
      <c r="BH294" s="35" t="str">
        <f t="shared" si="258"/>
        <v/>
      </c>
      <c r="BI294" s="35" t="str">
        <f t="shared" si="259"/>
        <v/>
      </c>
      <c r="BJ294" s="35" t="str">
        <f t="shared" si="260"/>
        <v/>
      </c>
      <c r="BK294" s="35" t="str">
        <f t="shared" si="261"/>
        <v/>
      </c>
      <c r="BL294" s="35" t="str">
        <f t="shared" si="262"/>
        <v/>
      </c>
      <c r="BM294" s="35" t="str">
        <f t="shared" si="263"/>
        <v/>
      </c>
      <c r="BN294" s="35" t="str">
        <f t="shared" si="264"/>
        <v/>
      </c>
      <c r="BO294" s="35" t="str">
        <f t="shared" si="265"/>
        <v/>
      </c>
      <c r="BP294" s="35" t="str">
        <f t="shared" si="266"/>
        <v/>
      </c>
      <c r="BQ294" s="35" t="str">
        <f t="shared" si="267"/>
        <v/>
      </c>
      <c r="BR294" s="35" t="str">
        <f t="shared" si="268"/>
        <v/>
      </c>
      <c r="BS294" s="35" t="str">
        <f t="shared" si="269"/>
        <v/>
      </c>
      <c r="BT294" s="35" t="str">
        <f t="shared" si="270"/>
        <v/>
      </c>
      <c r="BU294" s="40" t="str">
        <f t="shared" si="271"/>
        <v/>
      </c>
    </row>
    <row r="295" spans="1:73" ht="20.100000000000001" customHeight="1" x14ac:dyDescent="0.2">
      <c r="A295" s="52">
        <v>45231</v>
      </c>
      <c r="B295" s="35" t="s">
        <v>14850</v>
      </c>
      <c r="C295" s="35" t="s">
        <v>112</v>
      </c>
      <c r="D295" s="35">
        <v>20240120</v>
      </c>
      <c r="E295" s="35" t="s">
        <v>14851</v>
      </c>
      <c r="F295" s="35" t="str">
        <f t="shared" si="204"/>
        <v>Conception et développement d'un service en ligne</v>
      </c>
      <c r="G295" s="35" t="str">
        <f t="shared" si="205"/>
        <v>Olivier ALESSANDRI</v>
      </c>
      <c r="H295" s="35" t="str">
        <f t="shared" si="206"/>
        <v/>
      </c>
      <c r="I295" s="35" t="str">
        <f t="shared" si="207"/>
        <v>ALESSANDRI, Olivier</v>
      </c>
      <c r="J295" s="35" t="str">
        <f t="shared" si="208"/>
        <v/>
      </c>
      <c r="K295" s="35" t="str">
        <f t="shared" si="209"/>
        <v/>
      </c>
      <c r="L295" s="35" t="str">
        <f t="shared" si="210"/>
        <v/>
      </c>
      <c r="M295" s="35" t="str">
        <f t="shared" si="211"/>
        <v/>
      </c>
      <c r="N295" s="5" t="str">
        <f t="shared" si="212"/>
        <v>Edition du 1 September 2011</v>
      </c>
      <c r="O295" s="5" t="str">
        <f t="shared" si="213"/>
        <v>544 pages</v>
      </c>
      <c r="P295" s="35" t="str">
        <f t="shared" si="214"/>
        <v>Editions ENI</v>
      </c>
      <c r="Q295" s="6" t="str">
        <f t="shared" si="215"/>
        <v>fre</v>
      </c>
      <c r="R295" s="35" t="str">
        <f t="shared" si="216"/>
        <v>fre</v>
      </c>
      <c r="S295" s="35" t="str">
        <f t="shared" si="217"/>
        <v>fre</v>
      </c>
      <c r="T295" s="35" t="str">
        <f t="shared" si="218"/>
        <v>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v>
      </c>
      <c r="U295" s="35">
        <f t="shared" si="219"/>
        <v>9782746069749</v>
      </c>
      <c r="V295" s="35" t="str">
        <f t="shared" si="220"/>
        <v>Version Numérique</v>
      </c>
      <c r="W295" s="35">
        <f t="shared" si="221"/>
        <v>9782746067868</v>
      </c>
      <c r="X295" s="35" t="str">
        <f t="shared" si="222"/>
        <v>Version Imprimée</v>
      </c>
      <c r="Y295" s="35" t="str">
        <f t="shared" si="223"/>
        <v>St-Herblain</v>
      </c>
      <c r="Z295" s="35" t="str">
        <f t="shared" si="224"/>
        <v>Editions ENI</v>
      </c>
      <c r="AA295" s="35">
        <f t="shared" si="225"/>
        <v>2011</v>
      </c>
      <c r="AB295" s="35" t="str">
        <f t="shared" si="226"/>
        <v>Bibliothèque Numérique ENI (Service en ligne)</v>
      </c>
      <c r="AC295" s="35" t="str">
        <f t="shared" si="227"/>
        <v>SOLUTIONS INFORMATIQUES</v>
      </c>
      <c r="AD295" s="35" t="str">
        <f t="shared" si="228"/>
        <v>texte</v>
      </c>
      <c r="AE295" s="35" t="str">
        <f t="shared" si="229"/>
        <v>txt</v>
      </c>
      <c r="AF295" s="35" t="str">
        <f t="shared" si="230"/>
        <v>rdacontent/fre</v>
      </c>
      <c r="AG295" s="35" t="str">
        <f t="shared" si="231"/>
        <v>informatique</v>
      </c>
      <c r="AH295" s="35" t="str">
        <f t="shared" si="232"/>
        <v>c</v>
      </c>
      <c r="AI295" s="35" t="str">
        <f t="shared" si="233"/>
        <v>rdamedia/fre</v>
      </c>
      <c r="AJ295" s="35" t="str">
        <f t="shared" si="234"/>
        <v>ressource en ligne</v>
      </c>
      <c r="AK295" s="35" t="str">
        <f t="shared" si="235"/>
        <v>cr</v>
      </c>
      <c r="AL295" s="35" t="str">
        <f t="shared" si="236"/>
        <v>rdacarrier/fre</v>
      </c>
      <c r="AM295" s="35" t="str">
        <f t="shared" si="237"/>
        <v>m\\\\\o\\d\\\\\\\\</v>
      </c>
      <c r="AN295" s="35" t="str">
        <f t="shared" si="238"/>
        <v>cr\cn\\\\uuaua</v>
      </c>
      <c r="AO295" s="35" t="str">
        <f t="shared" si="239"/>
        <v>Accès restreint aux membres</v>
      </c>
      <c r="AP295" s="35" t="str">
        <f t="shared" si="240"/>
        <v>Source de la note de description : Version imprimée</v>
      </c>
      <c r="AQ295" s="35" t="str">
        <f t="shared" si="241"/>
        <v/>
      </c>
      <c r="AR295" s="35" t="str">
        <f t="shared" si="242"/>
        <v>%SITE_CLIENT%/?library_guid=488DEB2E-38FD-4FDF-BCE6-EF4BC1C85887</v>
      </c>
      <c r="AS295" s="35" t="str">
        <f t="shared" si="243"/>
        <v>Accès au travers du portail ENI</v>
      </c>
      <c r="AT295" s="35" t="str">
        <f t="shared" si="244"/>
        <v xml:space="preserve"> Ajaxtoolkit </v>
      </c>
      <c r="AU295" s="35" t="str">
        <f t="shared" si="245"/>
        <v xml:space="preserve"> asp </v>
      </c>
      <c r="AV295" s="35" t="str">
        <f t="shared" si="246"/>
        <v xml:space="preserve"> c # </v>
      </c>
      <c r="AW295" s="35" t="str">
        <f t="shared" si="247"/>
        <v xml:space="preserve"> formview </v>
      </c>
      <c r="AX295" s="35" t="str">
        <f t="shared" si="248"/>
        <v xml:space="preserve"> jquery </v>
      </c>
      <c r="AY295" s="35" t="str">
        <f t="shared" si="249"/>
        <v xml:space="preserve"> listview </v>
      </c>
      <c r="AZ295" s="35" t="str">
        <f t="shared" si="250"/>
        <v xml:space="preserve"> LNSO4ASP</v>
      </c>
      <c r="BA295" s="35" t="str">
        <f t="shared" si="251"/>
        <v xml:space="preserve"> NET </v>
      </c>
      <c r="BB295" s="35" t="str">
        <f t="shared" si="252"/>
        <v xml:space="preserve"> treeview </v>
      </c>
      <c r="BC295" s="35" t="str">
        <f t="shared" si="253"/>
        <v xml:space="preserve">Microsoft </v>
      </c>
      <c r="BD295" s="35" t="str">
        <f t="shared" si="254"/>
        <v/>
      </c>
      <c r="BE295" s="35" t="str">
        <f t="shared" si="255"/>
        <v/>
      </c>
      <c r="BF295" s="35" t="str">
        <f t="shared" si="256"/>
        <v/>
      </c>
      <c r="BG295" s="35" t="str">
        <f t="shared" si="257"/>
        <v/>
      </c>
      <c r="BH295" s="35" t="str">
        <f t="shared" si="258"/>
        <v/>
      </c>
      <c r="BI295" s="35" t="str">
        <f t="shared" si="259"/>
        <v/>
      </c>
      <c r="BJ295" s="35" t="str">
        <f t="shared" si="260"/>
        <v/>
      </c>
      <c r="BK295" s="35" t="str">
        <f t="shared" si="261"/>
        <v/>
      </c>
      <c r="BL295" s="35" t="str">
        <f t="shared" si="262"/>
        <v/>
      </c>
      <c r="BM295" s="35" t="str">
        <f t="shared" si="263"/>
        <v/>
      </c>
      <c r="BN295" s="35" t="str">
        <f t="shared" si="264"/>
        <v/>
      </c>
      <c r="BO295" s="35" t="str">
        <f t="shared" si="265"/>
        <v/>
      </c>
      <c r="BP295" s="35" t="str">
        <f t="shared" si="266"/>
        <v/>
      </c>
      <c r="BQ295" s="35" t="str">
        <f t="shared" si="267"/>
        <v/>
      </c>
      <c r="BR295" s="35" t="str">
        <f t="shared" si="268"/>
        <v/>
      </c>
      <c r="BS295" s="35" t="str">
        <f t="shared" si="269"/>
        <v/>
      </c>
      <c r="BT295" s="35" t="str">
        <f t="shared" si="270"/>
        <v/>
      </c>
      <c r="BU295" s="40" t="str">
        <f t="shared" si="271"/>
        <v/>
      </c>
    </row>
    <row r="296" spans="1:73" ht="20.100000000000001" customHeight="1" x14ac:dyDescent="0.2">
      <c r="A296" s="52">
        <v>45231</v>
      </c>
      <c r="B296" s="35" t="s">
        <v>14852</v>
      </c>
      <c r="C296" s="35" t="s">
        <v>112</v>
      </c>
      <c r="D296" s="35">
        <v>20240120</v>
      </c>
      <c r="E296" s="35" t="s">
        <v>14853</v>
      </c>
      <c r="F296" s="35" t="str">
        <f t="shared" si="204"/>
        <v>Développez des applications Windows avec Visual Studio 2010</v>
      </c>
      <c r="G296" s="35" t="str">
        <f t="shared" si="205"/>
        <v>Jérôme HUGON</v>
      </c>
      <c r="H296" s="35" t="str">
        <f t="shared" si="206"/>
        <v/>
      </c>
      <c r="I296" s="35" t="str">
        <f t="shared" si="207"/>
        <v>HUGON, Jérôme</v>
      </c>
      <c r="J296" s="35" t="str">
        <f t="shared" si="208"/>
        <v/>
      </c>
      <c r="K296" s="35" t="str">
        <f t="shared" si="209"/>
        <v/>
      </c>
      <c r="L296" s="35" t="str">
        <f t="shared" si="210"/>
        <v/>
      </c>
      <c r="M296" s="35" t="str">
        <f t="shared" si="211"/>
        <v/>
      </c>
      <c r="N296" s="5" t="str">
        <f t="shared" si="212"/>
        <v>Edition du 1 December 2010</v>
      </c>
      <c r="O296" s="5" t="str">
        <f t="shared" si="213"/>
        <v>452 pages</v>
      </c>
      <c r="P296" s="35" t="str">
        <f t="shared" si="214"/>
        <v>Editions ENI</v>
      </c>
      <c r="Q296" s="6" t="str">
        <f t="shared" si="215"/>
        <v>fre</v>
      </c>
      <c r="R296" s="35" t="str">
        <f t="shared" si="216"/>
        <v>fre</v>
      </c>
      <c r="S296" s="35" t="str">
        <f t="shared" si="217"/>
        <v>fre</v>
      </c>
      <c r="T296" s="35" t="str">
        <f t="shared" si="218"/>
        <v>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v>
      </c>
      <c r="U296" s="35">
        <f t="shared" si="219"/>
        <v>9782746061743</v>
      </c>
      <c r="V296" s="35" t="str">
        <f t="shared" si="220"/>
        <v>Version Numérique</v>
      </c>
      <c r="W296" s="35">
        <f t="shared" si="221"/>
        <v>9782746059276</v>
      </c>
      <c r="X296" s="35" t="str">
        <f t="shared" si="222"/>
        <v>Version Imprimée</v>
      </c>
      <c r="Y296" s="35" t="str">
        <f t="shared" si="223"/>
        <v>St-Herblain</v>
      </c>
      <c r="Z296" s="35" t="str">
        <f t="shared" si="224"/>
        <v>Editions ENI</v>
      </c>
      <c r="AA296" s="35">
        <f t="shared" si="225"/>
        <v>2010</v>
      </c>
      <c r="AB296" s="35" t="str">
        <f t="shared" si="226"/>
        <v>Bibliothèque Numérique ENI (Service en ligne)</v>
      </c>
      <c r="AC296" s="35" t="str">
        <f t="shared" si="227"/>
        <v>SOLUTIONS INFORMATIQUES</v>
      </c>
      <c r="AD296" s="35" t="str">
        <f t="shared" si="228"/>
        <v>texte</v>
      </c>
      <c r="AE296" s="35" t="str">
        <f t="shared" si="229"/>
        <v>txt</v>
      </c>
      <c r="AF296" s="35" t="str">
        <f t="shared" si="230"/>
        <v>rdacontent/fre</v>
      </c>
      <c r="AG296" s="35" t="str">
        <f t="shared" si="231"/>
        <v>informatique</v>
      </c>
      <c r="AH296" s="35" t="str">
        <f t="shared" si="232"/>
        <v>c</v>
      </c>
      <c r="AI296" s="35" t="str">
        <f t="shared" si="233"/>
        <v>rdamedia/fre</v>
      </c>
      <c r="AJ296" s="35" t="str">
        <f t="shared" si="234"/>
        <v>ressource en ligne</v>
      </c>
      <c r="AK296" s="35" t="str">
        <f t="shared" si="235"/>
        <v>cr</v>
      </c>
      <c r="AL296" s="35" t="str">
        <f t="shared" si="236"/>
        <v>rdacarrier/fre</v>
      </c>
      <c r="AM296" s="35" t="str">
        <f t="shared" si="237"/>
        <v>m\\\\\o\\d\\\\\\\\</v>
      </c>
      <c r="AN296" s="35" t="str">
        <f t="shared" si="238"/>
        <v>cr\cn\\\\uuaua</v>
      </c>
      <c r="AO296" s="35" t="str">
        <f t="shared" si="239"/>
        <v>Accès restreint aux membres</v>
      </c>
      <c r="AP296" s="35" t="str">
        <f t="shared" si="240"/>
        <v>Source de la note de description : Version imprimée</v>
      </c>
      <c r="AQ296" s="35" t="str">
        <f t="shared" si="241"/>
        <v/>
      </c>
      <c r="AR296" s="35" t="str">
        <f t="shared" si="242"/>
        <v>%SITE_CLIENT%/?library_guid=B7871B23-06DD-4F6A-BE80-9288FE1E3595</v>
      </c>
      <c r="AS296" s="35" t="str">
        <f t="shared" si="243"/>
        <v>Accès au travers du portail ENI</v>
      </c>
      <c r="AT296" s="35" t="str">
        <f t="shared" si="244"/>
        <v xml:space="preserve"> .net </v>
      </c>
      <c r="AU296" s="35" t="str">
        <f t="shared" si="245"/>
        <v xml:space="preserve"> c#4 </v>
      </c>
      <c r="AV296" s="35" t="str">
        <f t="shared" si="246"/>
        <v xml:space="preserve"> développement </v>
      </c>
      <c r="AW296" s="35" t="str">
        <f t="shared" si="247"/>
        <v xml:space="preserve"> dot net </v>
      </c>
      <c r="AX296" s="35" t="str">
        <f t="shared" si="248"/>
        <v xml:space="preserve"> entity framework </v>
      </c>
      <c r="AY296" s="35" t="str">
        <f t="shared" si="249"/>
        <v xml:space="preserve"> framework </v>
      </c>
      <c r="AZ296" s="35" t="str">
        <f t="shared" si="250"/>
        <v xml:space="preserve"> gdi </v>
      </c>
      <c r="BA296" s="35" t="str">
        <f t="shared" si="251"/>
        <v xml:space="preserve"> gdi+ </v>
      </c>
      <c r="BB296" s="35" t="str">
        <f t="shared" si="252"/>
        <v xml:space="preserve"> langage </v>
      </c>
      <c r="BC296" s="35" t="str">
        <f t="shared" si="253"/>
        <v xml:space="preserve"> linq </v>
      </c>
      <c r="BD296" s="35" t="str">
        <f t="shared" si="254"/>
        <v xml:space="preserve"> livre C# </v>
      </c>
      <c r="BE296" s="35" t="str">
        <f t="shared" si="255"/>
        <v xml:space="preserve"> livre microsoft </v>
      </c>
      <c r="BF296" s="35" t="str">
        <f t="shared" si="256"/>
        <v xml:space="preserve"> livre visual studio </v>
      </c>
      <c r="BG296" s="35" t="str">
        <f t="shared" si="257"/>
        <v xml:space="preserve"> livre vs 2010 </v>
      </c>
      <c r="BH296" s="35" t="str">
        <f t="shared" si="258"/>
        <v xml:space="preserve"> LNSO4CSHA</v>
      </c>
      <c r="BI296" s="35" t="str">
        <f t="shared" si="259"/>
        <v xml:space="preserve"> net </v>
      </c>
      <c r="BJ296" s="35" t="str">
        <f t="shared" si="260"/>
        <v xml:space="preserve"> wpf </v>
      </c>
      <c r="BK296" s="35" t="str">
        <f t="shared" si="261"/>
        <v xml:space="preserve">livre C </v>
      </c>
      <c r="BL296" s="35" t="str">
        <f t="shared" si="262"/>
        <v/>
      </c>
      <c r="BM296" s="35" t="str">
        <f t="shared" si="263"/>
        <v/>
      </c>
      <c r="BN296" s="35" t="str">
        <f t="shared" si="264"/>
        <v/>
      </c>
      <c r="BO296" s="35" t="str">
        <f t="shared" si="265"/>
        <v/>
      </c>
      <c r="BP296" s="35" t="str">
        <f t="shared" si="266"/>
        <v/>
      </c>
      <c r="BQ296" s="35" t="str">
        <f t="shared" si="267"/>
        <v/>
      </c>
      <c r="BR296" s="35" t="str">
        <f t="shared" si="268"/>
        <v/>
      </c>
      <c r="BS296" s="35" t="str">
        <f t="shared" si="269"/>
        <v/>
      </c>
      <c r="BT296" s="35" t="str">
        <f t="shared" si="270"/>
        <v/>
      </c>
      <c r="BU296" s="40" t="str">
        <f t="shared" si="271"/>
        <v/>
      </c>
    </row>
    <row r="297" spans="1:73" ht="20.100000000000001" customHeight="1" x14ac:dyDescent="0.2">
      <c r="A297" s="52">
        <v>45231</v>
      </c>
      <c r="B297" s="35" t="s">
        <v>14854</v>
      </c>
      <c r="C297" s="35" t="s">
        <v>112</v>
      </c>
      <c r="D297" s="35">
        <v>20240120</v>
      </c>
      <c r="E297" s="35" t="s">
        <v>14855</v>
      </c>
      <c r="F297" s="35" t="str">
        <f t="shared" si="204"/>
        <v>Déploiement d'une solution de virtualisation d'applications</v>
      </c>
      <c r="G297" s="35" t="str">
        <f t="shared" si="205"/>
        <v>Marc Stoik</v>
      </c>
      <c r="H297" s="35" t="str">
        <f t="shared" si="206"/>
        <v/>
      </c>
      <c r="I297" s="35" t="str">
        <f t="shared" si="207"/>
        <v>Stoik, Marc</v>
      </c>
      <c r="J297" s="35" t="str">
        <f t="shared" si="208"/>
        <v/>
      </c>
      <c r="K297" s="35" t="str">
        <f t="shared" si="209"/>
        <v/>
      </c>
      <c r="L297" s="35" t="str">
        <f t="shared" si="210"/>
        <v/>
      </c>
      <c r="M297" s="35" t="str">
        <f t="shared" si="211"/>
        <v/>
      </c>
      <c r="N297" s="5" t="str">
        <f t="shared" si="212"/>
        <v>Edition du 1 June 2009</v>
      </c>
      <c r="O297" s="5" t="str">
        <f t="shared" si="213"/>
        <v>350 pages</v>
      </c>
      <c r="P297" s="35" t="str">
        <f t="shared" si="214"/>
        <v>Editions ENI</v>
      </c>
      <c r="Q297" s="6" t="str">
        <f t="shared" si="215"/>
        <v>fre</v>
      </c>
      <c r="R297" s="35" t="str">
        <f t="shared" si="216"/>
        <v>fre</v>
      </c>
      <c r="S297" s="35" t="str">
        <f t="shared" si="217"/>
        <v>fre</v>
      </c>
      <c r="T297" s="35" t="str">
        <f t="shared" si="218"/>
        <v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v>
      </c>
      <c r="U297" s="35">
        <f t="shared" si="219"/>
        <v>9782746050297</v>
      </c>
      <c r="V297" s="35" t="str">
        <f t="shared" si="220"/>
        <v>Version Numérique</v>
      </c>
      <c r="W297" s="35">
        <f t="shared" si="221"/>
        <v>9782746049475</v>
      </c>
      <c r="X297" s="35" t="str">
        <f t="shared" si="222"/>
        <v>Version Imprimée</v>
      </c>
      <c r="Y297" s="35" t="str">
        <f t="shared" si="223"/>
        <v>St-Herblain</v>
      </c>
      <c r="Z297" s="35" t="str">
        <f t="shared" si="224"/>
        <v>Editions ENI</v>
      </c>
      <c r="AA297" s="35">
        <f t="shared" si="225"/>
        <v>2009</v>
      </c>
      <c r="AB297" s="35" t="str">
        <f t="shared" si="226"/>
        <v>Bibliothèque Numérique ENI (Service en ligne)</v>
      </c>
      <c r="AC297" s="35" t="str">
        <f t="shared" si="227"/>
        <v>SOLUTIONS INFORMATIQUES</v>
      </c>
      <c r="AD297" s="35" t="str">
        <f t="shared" si="228"/>
        <v>texte</v>
      </c>
      <c r="AE297" s="35" t="str">
        <f t="shared" si="229"/>
        <v>txt</v>
      </c>
      <c r="AF297" s="35" t="str">
        <f t="shared" si="230"/>
        <v>rdacontent/fre</v>
      </c>
      <c r="AG297" s="35" t="str">
        <f t="shared" si="231"/>
        <v>informatique</v>
      </c>
      <c r="AH297" s="35" t="str">
        <f t="shared" si="232"/>
        <v>c</v>
      </c>
      <c r="AI297" s="35" t="str">
        <f t="shared" si="233"/>
        <v>rdamedia/fre</v>
      </c>
      <c r="AJ297" s="35" t="str">
        <f t="shared" si="234"/>
        <v>ressource en ligne</v>
      </c>
      <c r="AK297" s="35" t="str">
        <f t="shared" si="235"/>
        <v>cr</v>
      </c>
      <c r="AL297" s="35" t="str">
        <f t="shared" si="236"/>
        <v>rdacarrier/fre</v>
      </c>
      <c r="AM297" s="35" t="str">
        <f t="shared" si="237"/>
        <v>m\\\\\o\\d\\\\\\\\</v>
      </c>
      <c r="AN297" s="35" t="str">
        <f t="shared" si="238"/>
        <v>cr\cn\\\\uuaua</v>
      </c>
      <c r="AO297" s="35" t="str">
        <f t="shared" si="239"/>
        <v>Accès restreint aux membres</v>
      </c>
      <c r="AP297" s="35" t="str">
        <f t="shared" si="240"/>
        <v>Source de la note de description : Version imprimée</v>
      </c>
      <c r="AQ297" s="35" t="str">
        <f t="shared" si="241"/>
        <v/>
      </c>
      <c r="AR297" s="35" t="str">
        <f t="shared" si="242"/>
        <v>%SITE_CLIENT%/?library_guid=2D1014A6-5866-42C1-B7AF-149FA0EBB329</v>
      </c>
      <c r="AS297" s="35" t="str">
        <f t="shared" si="243"/>
        <v>Accès au travers du portail ENI</v>
      </c>
      <c r="AT297" s="35" t="str">
        <f t="shared" si="244"/>
        <v xml:space="preserve"> citrix metaframe </v>
      </c>
      <c r="AU297" s="35" t="str">
        <f t="shared" si="245"/>
        <v xml:space="preserve"> e</v>
      </c>
      <c r="AV297" s="35" t="str">
        <f t="shared" si="246"/>
        <v xml:space="preserve"> ebook </v>
      </c>
      <c r="AW297" s="35" t="str">
        <f t="shared" si="247"/>
        <v xml:space="preserve"> livre électronique </v>
      </c>
      <c r="AX297" s="35" t="str">
        <f t="shared" si="248"/>
        <v xml:space="preserve"> livre numérique </v>
      </c>
      <c r="AY297" s="35" t="str">
        <f t="shared" si="249"/>
        <v xml:space="preserve"> livre xenapp </v>
      </c>
      <c r="AZ297" s="35" t="str">
        <f t="shared" si="250"/>
        <v xml:space="preserve"> livres électroniques </v>
      </c>
      <c r="BA297" s="35" t="str">
        <f t="shared" si="251"/>
        <v xml:space="preserve"> livres numériques </v>
      </c>
      <c r="BB297" s="35" t="str">
        <f t="shared" si="252"/>
        <v xml:space="preserve"> LNSO5XACIT</v>
      </c>
      <c r="BC297" s="35" t="str">
        <f t="shared" si="253"/>
        <v xml:space="preserve"> metaframe </v>
      </c>
      <c r="BD297" s="35" t="str">
        <f t="shared" si="254"/>
        <v xml:space="preserve"> presentation server </v>
      </c>
      <c r="BE297" s="35" t="str">
        <f t="shared" si="255"/>
        <v xml:space="preserve"> Xen </v>
      </c>
      <c r="BF297" s="35" t="str">
        <f t="shared" si="256"/>
        <v xml:space="preserve">book </v>
      </c>
      <c r="BG297" s="35" t="str">
        <f t="shared" si="257"/>
        <v xml:space="preserve">livre citrix </v>
      </c>
      <c r="BH297" s="35" t="str">
        <f t="shared" si="258"/>
        <v/>
      </c>
      <c r="BI297" s="35" t="str">
        <f t="shared" si="259"/>
        <v/>
      </c>
      <c r="BJ297" s="35" t="str">
        <f t="shared" si="260"/>
        <v/>
      </c>
      <c r="BK297" s="35" t="str">
        <f t="shared" si="261"/>
        <v/>
      </c>
      <c r="BL297" s="35" t="str">
        <f t="shared" si="262"/>
        <v/>
      </c>
      <c r="BM297" s="35" t="str">
        <f t="shared" si="263"/>
        <v/>
      </c>
      <c r="BN297" s="35" t="str">
        <f t="shared" si="264"/>
        <v/>
      </c>
      <c r="BO297" s="35" t="str">
        <f t="shared" si="265"/>
        <v/>
      </c>
      <c r="BP297" s="35" t="str">
        <f t="shared" si="266"/>
        <v/>
      </c>
      <c r="BQ297" s="35" t="str">
        <f t="shared" si="267"/>
        <v/>
      </c>
      <c r="BR297" s="35" t="str">
        <f t="shared" si="268"/>
        <v/>
      </c>
      <c r="BS297" s="35" t="str">
        <f t="shared" si="269"/>
        <v/>
      </c>
      <c r="BT297" s="35" t="str">
        <f t="shared" si="270"/>
        <v/>
      </c>
      <c r="BU297" s="40" t="str">
        <f t="shared" si="271"/>
        <v/>
      </c>
    </row>
    <row r="298" spans="1:73" ht="20.100000000000001" customHeight="1" x14ac:dyDescent="0.2">
      <c r="A298" s="52">
        <v>45231</v>
      </c>
      <c r="B298" s="35" t="s">
        <v>14856</v>
      </c>
      <c r="C298" s="35" t="s">
        <v>112</v>
      </c>
      <c r="D298" s="35">
        <v>20240120</v>
      </c>
      <c r="E298" s="35" t="s">
        <v>14857</v>
      </c>
      <c r="F298" s="35" t="str">
        <f t="shared" si="204"/>
        <v>Maîtrisez les concepts et réalisez un système décisionnel</v>
      </c>
      <c r="G298" s="35" t="str">
        <f t="shared" si="205"/>
        <v>Sébastien FANTINI</v>
      </c>
      <c r="H298" s="35" t="str">
        <f t="shared" si="206"/>
        <v/>
      </c>
      <c r="I298" s="35" t="str">
        <f t="shared" si="207"/>
        <v>FANTINI, Sébastien</v>
      </c>
      <c r="J298" s="35" t="str">
        <f t="shared" si="208"/>
        <v/>
      </c>
      <c r="K298" s="35" t="str">
        <f t="shared" si="209"/>
        <v/>
      </c>
      <c r="L298" s="35" t="str">
        <f t="shared" si="210"/>
        <v/>
      </c>
      <c r="M298" s="35" t="str">
        <f t="shared" si="211"/>
        <v/>
      </c>
      <c r="N298" s="5" t="str">
        <f t="shared" si="212"/>
        <v>Edition du 1 July 2010</v>
      </c>
      <c r="O298" s="5" t="str">
        <f t="shared" si="213"/>
        <v>423 pages</v>
      </c>
      <c r="P298" s="35" t="str">
        <f t="shared" si="214"/>
        <v>Editions ENI</v>
      </c>
      <c r="Q298" s="6" t="str">
        <f t="shared" si="215"/>
        <v>fre</v>
      </c>
      <c r="R298" s="35" t="str">
        <f t="shared" si="216"/>
        <v>fre</v>
      </c>
      <c r="S298" s="35" t="str">
        <f t="shared" si="217"/>
        <v>fre</v>
      </c>
      <c r="T298" s="35" t="str">
        <f t="shared" si="218"/>
        <v>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v>
      </c>
      <c r="U298" s="35">
        <f t="shared" si="219"/>
        <v>9782746056541</v>
      </c>
      <c r="V298" s="35" t="str">
        <f t="shared" si="220"/>
        <v>Version Numérique</v>
      </c>
      <c r="W298" s="35">
        <f t="shared" si="221"/>
        <v>9782746055667</v>
      </c>
      <c r="X298" s="35" t="str">
        <f t="shared" si="222"/>
        <v>Version Imprimée</v>
      </c>
      <c r="Y298" s="35" t="str">
        <f t="shared" si="223"/>
        <v>St-Herblain</v>
      </c>
      <c r="Z298" s="35" t="str">
        <f t="shared" si="224"/>
        <v>Editions ENI</v>
      </c>
      <c r="AA298" s="35">
        <f t="shared" si="225"/>
        <v>2010</v>
      </c>
      <c r="AB298" s="35" t="str">
        <f t="shared" si="226"/>
        <v>Bibliothèque Numérique ENI (Service en ligne)</v>
      </c>
      <c r="AC298" s="35" t="str">
        <f t="shared" si="227"/>
        <v>SOLUTIONS INFORMATIQUES</v>
      </c>
      <c r="AD298" s="35" t="str">
        <f t="shared" si="228"/>
        <v>texte</v>
      </c>
      <c r="AE298" s="35" t="str">
        <f t="shared" si="229"/>
        <v>txt</v>
      </c>
      <c r="AF298" s="35" t="str">
        <f t="shared" si="230"/>
        <v>rdacontent/fre</v>
      </c>
      <c r="AG298" s="35" t="str">
        <f t="shared" si="231"/>
        <v>informatique</v>
      </c>
      <c r="AH298" s="35" t="str">
        <f t="shared" si="232"/>
        <v>c</v>
      </c>
      <c r="AI298" s="35" t="str">
        <f t="shared" si="233"/>
        <v>rdamedia/fre</v>
      </c>
      <c r="AJ298" s="35" t="str">
        <f t="shared" si="234"/>
        <v>ressource en ligne</v>
      </c>
      <c r="AK298" s="35" t="str">
        <f t="shared" si="235"/>
        <v>cr</v>
      </c>
      <c r="AL298" s="35" t="str">
        <f t="shared" si="236"/>
        <v>rdacarrier/fre</v>
      </c>
      <c r="AM298" s="35" t="str">
        <f t="shared" si="237"/>
        <v>m\\\\\o\\d\\\\\\\\</v>
      </c>
      <c r="AN298" s="35" t="str">
        <f t="shared" si="238"/>
        <v>cr\cn\\\\uuaua</v>
      </c>
      <c r="AO298" s="35" t="str">
        <f t="shared" si="239"/>
        <v>Accès restreint aux membres</v>
      </c>
      <c r="AP298" s="35" t="str">
        <f t="shared" si="240"/>
        <v>Source de la note de description : Version imprimée</v>
      </c>
      <c r="AQ298" s="35" t="str">
        <f t="shared" si="241"/>
        <v/>
      </c>
      <c r="AR298" s="35" t="str">
        <f t="shared" si="242"/>
        <v>%SITE_CLIENT%/?library_guid=71DA0CCC-D9C3-4D4B-94E2-D3C6B0128D7E</v>
      </c>
      <c r="AS298" s="35" t="str">
        <f t="shared" si="243"/>
        <v>Accès au travers du portail ENI</v>
      </c>
      <c r="AT298" s="35" t="str">
        <f t="shared" si="244"/>
        <v xml:space="preserve"> 2008 R2 active </v>
      </c>
      <c r="AU298" s="35" t="str">
        <f t="shared" si="245"/>
        <v xml:space="preserve"> 2008r2  </v>
      </c>
      <c r="AV298" s="35" t="str">
        <f t="shared" si="246"/>
        <v xml:space="preserve"> analysis services </v>
      </c>
      <c r="AW298" s="35" t="str">
        <f t="shared" si="247"/>
        <v xml:space="preserve"> cube </v>
      </c>
      <c r="AX298" s="35" t="str">
        <f t="shared" si="248"/>
        <v xml:space="preserve"> decisionnel </v>
      </c>
      <c r="AY298" s="35" t="str">
        <f t="shared" si="249"/>
        <v xml:space="preserve"> entrepôt de données </v>
      </c>
      <c r="AZ298" s="35" t="str">
        <f t="shared" si="250"/>
        <v xml:space="preserve"> ETL </v>
      </c>
      <c r="BA298" s="35" t="str">
        <f t="shared" si="251"/>
        <v xml:space="preserve"> Integration Services </v>
      </c>
      <c r="BB298" s="35" t="str">
        <f t="shared" si="252"/>
        <v xml:space="preserve"> livre BI </v>
      </c>
      <c r="BC298" s="35" t="str">
        <f t="shared" si="253"/>
        <v xml:space="preserve"> livre Business intelligence </v>
      </c>
      <c r="BD298" s="35" t="str">
        <f t="shared" si="254"/>
        <v xml:space="preserve"> livre sql server </v>
      </c>
      <c r="BE298" s="35" t="str">
        <f t="shared" si="255"/>
        <v xml:space="preserve"> LNSOBI08SQL</v>
      </c>
      <c r="BF298" s="35" t="str">
        <f t="shared" si="256"/>
        <v xml:space="preserve"> PowerPivot </v>
      </c>
      <c r="BG298" s="35" t="str">
        <f t="shared" si="257"/>
        <v xml:space="preserve"> Reporting Services </v>
      </c>
      <c r="BH298" s="35" t="str">
        <f t="shared" si="258"/>
        <v xml:space="preserve"> sql serveur </v>
      </c>
      <c r="BI298" s="35" t="str">
        <f t="shared" si="259"/>
        <v xml:space="preserve"> sqlserver </v>
      </c>
      <c r="BJ298" s="35" t="str">
        <f t="shared" si="260"/>
        <v xml:space="preserve">livre Microsoft </v>
      </c>
      <c r="BK298" s="35" t="str">
        <f t="shared" si="261"/>
        <v/>
      </c>
      <c r="BL298" s="35" t="str">
        <f t="shared" si="262"/>
        <v/>
      </c>
      <c r="BM298" s="35" t="str">
        <f t="shared" si="263"/>
        <v/>
      </c>
      <c r="BN298" s="35" t="str">
        <f t="shared" si="264"/>
        <v/>
      </c>
      <c r="BO298" s="35" t="str">
        <f t="shared" si="265"/>
        <v/>
      </c>
      <c r="BP298" s="35" t="str">
        <f t="shared" si="266"/>
        <v/>
      </c>
      <c r="BQ298" s="35" t="str">
        <f t="shared" si="267"/>
        <v/>
      </c>
      <c r="BR298" s="35" t="str">
        <f t="shared" si="268"/>
        <v/>
      </c>
      <c r="BS298" s="35" t="str">
        <f t="shared" si="269"/>
        <v/>
      </c>
      <c r="BT298" s="35" t="str">
        <f t="shared" si="270"/>
        <v/>
      </c>
      <c r="BU298" s="40" t="str">
        <f t="shared" si="271"/>
        <v/>
      </c>
    </row>
    <row r="299" spans="1:73" ht="20.100000000000001" customHeight="1" x14ac:dyDescent="0.2">
      <c r="A299" s="52">
        <v>45231</v>
      </c>
      <c r="B299" s="35" t="s">
        <v>14858</v>
      </c>
      <c r="C299" s="35" t="s">
        <v>112</v>
      </c>
      <c r="D299" s="35">
        <v>20240120</v>
      </c>
      <c r="E299" s="35" t="s">
        <v>14859</v>
      </c>
      <c r="F299" s="35" t="str">
        <f t="shared" si="204"/>
        <v>Créez un portail décisionnel et pilotez la performance</v>
      </c>
      <c r="G299" s="35" t="str">
        <f t="shared" si="205"/>
        <v>Sébastien FANTINI</v>
      </c>
      <c r="H299" s="35" t="str">
        <f t="shared" si="206"/>
        <v/>
      </c>
      <c r="I299" s="35" t="str">
        <f t="shared" si="207"/>
        <v>FANTINI, Sébastien</v>
      </c>
      <c r="J299" s="35" t="str">
        <f t="shared" si="208"/>
        <v/>
      </c>
      <c r="K299" s="35" t="str">
        <f t="shared" si="209"/>
        <v/>
      </c>
      <c r="L299" s="35" t="str">
        <f t="shared" si="210"/>
        <v/>
      </c>
      <c r="M299" s="35" t="str">
        <f t="shared" si="211"/>
        <v/>
      </c>
      <c r="N299" s="5" t="str">
        <f t="shared" si="212"/>
        <v>Edition du 1 June 2011</v>
      </c>
      <c r="O299" s="5" t="str">
        <f t="shared" si="213"/>
        <v>503 pages</v>
      </c>
      <c r="P299" s="35" t="str">
        <f t="shared" si="214"/>
        <v>Editions ENI</v>
      </c>
      <c r="Q299" s="6" t="str">
        <f t="shared" si="215"/>
        <v>fre</v>
      </c>
      <c r="R299" s="35" t="str">
        <f t="shared" si="216"/>
        <v>fre</v>
      </c>
      <c r="S299" s="35" t="str">
        <f t="shared" si="217"/>
        <v>fre</v>
      </c>
      <c r="T299" s="35" t="str">
        <f t="shared" si="218"/>
        <v>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v>
      </c>
      <c r="U299" s="35">
        <f t="shared" si="219"/>
        <v>9782746066885</v>
      </c>
      <c r="V299" s="35" t="str">
        <f t="shared" si="220"/>
        <v>Version Numérique</v>
      </c>
      <c r="W299" s="35">
        <f t="shared" si="221"/>
        <v>9782746065130</v>
      </c>
      <c r="X299" s="35" t="str">
        <f t="shared" si="222"/>
        <v>Version Imprimée</v>
      </c>
      <c r="Y299" s="35" t="str">
        <f t="shared" si="223"/>
        <v>St-Herblain</v>
      </c>
      <c r="Z299" s="35" t="str">
        <f t="shared" si="224"/>
        <v>Editions ENI</v>
      </c>
      <c r="AA299" s="35">
        <f t="shared" si="225"/>
        <v>2011</v>
      </c>
      <c r="AB299" s="35" t="str">
        <f t="shared" si="226"/>
        <v>Bibliothèque Numérique ENI (Service en ligne)</v>
      </c>
      <c r="AC299" s="35" t="str">
        <f t="shared" si="227"/>
        <v>SOLUTIONS INFORMATIQUES</v>
      </c>
      <c r="AD299" s="35" t="str">
        <f t="shared" si="228"/>
        <v>texte</v>
      </c>
      <c r="AE299" s="35" t="str">
        <f t="shared" si="229"/>
        <v>txt</v>
      </c>
      <c r="AF299" s="35" t="str">
        <f t="shared" si="230"/>
        <v>rdacontent/fre</v>
      </c>
      <c r="AG299" s="35" t="str">
        <f t="shared" si="231"/>
        <v>informatique</v>
      </c>
      <c r="AH299" s="35" t="str">
        <f t="shared" si="232"/>
        <v>c</v>
      </c>
      <c r="AI299" s="35" t="str">
        <f t="shared" si="233"/>
        <v>rdamedia/fre</v>
      </c>
      <c r="AJ299" s="35" t="str">
        <f t="shared" si="234"/>
        <v>ressource en ligne</v>
      </c>
      <c r="AK299" s="35" t="str">
        <f t="shared" si="235"/>
        <v>cr</v>
      </c>
      <c r="AL299" s="35" t="str">
        <f t="shared" si="236"/>
        <v>rdacarrier/fre</v>
      </c>
      <c r="AM299" s="35" t="str">
        <f t="shared" si="237"/>
        <v>m\\\\\o\\d\\\\\\\\</v>
      </c>
      <c r="AN299" s="35" t="str">
        <f t="shared" si="238"/>
        <v>cr\cn\\\\uuaua</v>
      </c>
      <c r="AO299" s="35" t="str">
        <f t="shared" si="239"/>
        <v>Accès restreint aux membres</v>
      </c>
      <c r="AP299" s="35" t="str">
        <f t="shared" si="240"/>
        <v>Source de la note de description : Version imprimée</v>
      </c>
      <c r="AQ299" s="35" t="str">
        <f t="shared" si="241"/>
        <v/>
      </c>
      <c r="AR299" s="35" t="str">
        <f t="shared" si="242"/>
        <v>%SITE_CLIENT%/?library_guid=34F8BE1A-8597-4F96-A30B-9A195428B71C</v>
      </c>
      <c r="AS299" s="35" t="str">
        <f t="shared" si="243"/>
        <v>Accès au travers du portail ENI</v>
      </c>
      <c r="AT299" s="35" t="str">
        <f t="shared" si="244"/>
        <v xml:space="preserve"> analysis services </v>
      </c>
      <c r="AU299" s="35" t="str">
        <f t="shared" si="245"/>
        <v xml:space="preserve"> décisionnel </v>
      </c>
      <c r="AV299" s="35" t="str">
        <f t="shared" si="246"/>
        <v xml:space="preserve"> di </v>
      </c>
      <c r="AW299" s="35" t="str">
        <f t="shared" si="247"/>
        <v xml:space="preserve"> LNSOBI10SHA</v>
      </c>
      <c r="AX299" s="35" t="str">
        <f t="shared" si="248"/>
        <v xml:space="preserve"> MOSS </v>
      </c>
      <c r="AY299" s="35" t="str">
        <f t="shared" si="249"/>
        <v xml:space="preserve"> sharepoint serveur </v>
      </c>
      <c r="AZ299" s="35" t="str">
        <f t="shared" si="250"/>
        <v xml:space="preserve"> SQL Server </v>
      </c>
      <c r="BA299" s="35" t="str">
        <f t="shared" si="251"/>
        <v xml:space="preserve">bi </v>
      </c>
      <c r="BB299" s="35" t="str">
        <f t="shared" si="252"/>
        <v/>
      </c>
      <c r="BC299" s="35" t="str">
        <f t="shared" si="253"/>
        <v/>
      </c>
      <c r="BD299" s="35" t="str">
        <f t="shared" si="254"/>
        <v/>
      </c>
      <c r="BE299" s="35" t="str">
        <f t="shared" si="255"/>
        <v/>
      </c>
      <c r="BF299" s="35" t="str">
        <f t="shared" si="256"/>
        <v/>
      </c>
      <c r="BG299" s="35" t="str">
        <f t="shared" si="257"/>
        <v/>
      </c>
      <c r="BH299" s="35" t="str">
        <f t="shared" si="258"/>
        <v/>
      </c>
      <c r="BI299" s="35" t="str">
        <f t="shared" si="259"/>
        <v/>
      </c>
      <c r="BJ299" s="35" t="str">
        <f t="shared" si="260"/>
        <v/>
      </c>
      <c r="BK299" s="35" t="str">
        <f t="shared" si="261"/>
        <v/>
      </c>
      <c r="BL299" s="35" t="str">
        <f t="shared" si="262"/>
        <v/>
      </c>
      <c r="BM299" s="35" t="str">
        <f t="shared" si="263"/>
        <v/>
      </c>
      <c r="BN299" s="35" t="str">
        <f t="shared" si="264"/>
        <v/>
      </c>
      <c r="BO299" s="35" t="str">
        <f t="shared" si="265"/>
        <v/>
      </c>
      <c r="BP299" s="35" t="str">
        <f t="shared" si="266"/>
        <v/>
      </c>
      <c r="BQ299" s="35" t="str">
        <f t="shared" si="267"/>
        <v/>
      </c>
      <c r="BR299" s="35" t="str">
        <f t="shared" si="268"/>
        <v/>
      </c>
      <c r="BS299" s="35" t="str">
        <f t="shared" si="269"/>
        <v/>
      </c>
      <c r="BT299" s="35" t="str">
        <f t="shared" si="270"/>
        <v/>
      </c>
      <c r="BU299" s="40" t="str">
        <f t="shared" si="271"/>
        <v/>
      </c>
    </row>
    <row r="300" spans="1:73" ht="20.100000000000001" customHeight="1" x14ac:dyDescent="0.2">
      <c r="A300" s="52">
        <v>45231</v>
      </c>
      <c r="B300" s="35" t="s">
        <v>14860</v>
      </c>
      <c r="C300" s="35" t="s">
        <v>112</v>
      </c>
      <c r="D300" s="35">
        <v>20240120</v>
      </c>
      <c r="E300" s="35" t="s">
        <v>14861</v>
      </c>
      <c r="F300" s="35" t="str">
        <f t="shared" si="204"/>
        <v>Guide complet de la cartographie interactive</v>
      </c>
      <c r="G300" s="35" t="str">
        <f t="shared" si="205"/>
        <v>Nicolas BOONAERT</v>
      </c>
      <c r="H300" s="35" t="str">
        <f t="shared" si="206"/>
        <v/>
      </c>
      <c r="I300" s="35" t="str">
        <f t="shared" si="207"/>
        <v>BOONAERT, Nicolas</v>
      </c>
      <c r="J300" s="35" t="str">
        <f t="shared" si="208"/>
        <v/>
      </c>
      <c r="K300" s="35" t="str">
        <f t="shared" si="209"/>
        <v/>
      </c>
      <c r="L300" s="35" t="str">
        <f t="shared" si="210"/>
        <v/>
      </c>
      <c r="M300" s="35" t="str">
        <f t="shared" si="211"/>
        <v/>
      </c>
      <c r="N300" s="5" t="str">
        <f t="shared" si="212"/>
        <v>Edition du 1 January 2010</v>
      </c>
      <c r="O300" s="5" t="str">
        <f t="shared" si="213"/>
        <v>462 pages</v>
      </c>
      <c r="P300" s="35" t="str">
        <f t="shared" si="214"/>
        <v>Editions ENI</v>
      </c>
      <c r="Q300" s="6" t="str">
        <f t="shared" si="215"/>
        <v>fre</v>
      </c>
      <c r="R300" s="35" t="str">
        <f t="shared" si="216"/>
        <v>fre</v>
      </c>
      <c r="S300" s="35" t="str">
        <f t="shared" si="217"/>
        <v>fre</v>
      </c>
      <c r="T300" s="35" t="str">
        <f t="shared" si="218"/>
        <v>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v>
      </c>
      <c r="U300" s="35">
        <f t="shared" si="219"/>
        <v>9782746053717</v>
      </c>
      <c r="V300" s="35" t="str">
        <f t="shared" si="220"/>
        <v>Version Numérique</v>
      </c>
      <c r="W300" s="35">
        <f t="shared" si="221"/>
        <v>9782746052987</v>
      </c>
      <c r="X300" s="35" t="str">
        <f t="shared" si="222"/>
        <v>Version Imprimée</v>
      </c>
      <c r="Y300" s="35" t="str">
        <f t="shared" si="223"/>
        <v>St-Herblain</v>
      </c>
      <c r="Z300" s="35" t="str">
        <f t="shared" si="224"/>
        <v>Editions ENI</v>
      </c>
      <c r="AA300" s="35">
        <f t="shared" si="225"/>
        <v>2010</v>
      </c>
      <c r="AB300" s="35" t="str">
        <f t="shared" si="226"/>
        <v>Bibliothèque Numérique ENI (Service en ligne)</v>
      </c>
      <c r="AC300" s="35" t="str">
        <f t="shared" si="227"/>
        <v>SOLUTIONS INFORMATIQUES</v>
      </c>
      <c r="AD300" s="35" t="str">
        <f t="shared" si="228"/>
        <v>texte</v>
      </c>
      <c r="AE300" s="35" t="str">
        <f t="shared" si="229"/>
        <v>txt</v>
      </c>
      <c r="AF300" s="35" t="str">
        <f t="shared" si="230"/>
        <v>rdacontent/fre</v>
      </c>
      <c r="AG300" s="35" t="str">
        <f t="shared" si="231"/>
        <v>informatique</v>
      </c>
      <c r="AH300" s="35" t="str">
        <f t="shared" si="232"/>
        <v>c</v>
      </c>
      <c r="AI300" s="35" t="str">
        <f t="shared" si="233"/>
        <v>rdamedia/fre</v>
      </c>
      <c r="AJ300" s="35" t="str">
        <f t="shared" si="234"/>
        <v>ressource en ligne</v>
      </c>
      <c r="AK300" s="35" t="str">
        <f t="shared" si="235"/>
        <v>cr</v>
      </c>
      <c r="AL300" s="35" t="str">
        <f t="shared" si="236"/>
        <v>rdacarrier/fre</v>
      </c>
      <c r="AM300" s="35" t="str">
        <f t="shared" si="237"/>
        <v>m\\\\\o\\d\\\\\\\\</v>
      </c>
      <c r="AN300" s="35" t="str">
        <f t="shared" si="238"/>
        <v>cr\cn\\\\uuaua</v>
      </c>
      <c r="AO300" s="35" t="str">
        <f t="shared" si="239"/>
        <v>Accès restreint aux membres</v>
      </c>
      <c r="AP300" s="35" t="str">
        <f t="shared" si="240"/>
        <v>Source de la note de description : Version imprimée</v>
      </c>
      <c r="AQ300" s="35" t="str">
        <f t="shared" si="241"/>
        <v/>
      </c>
      <c r="AR300" s="35" t="str">
        <f t="shared" si="242"/>
        <v>%SITE_CLIENT%/?library_guid=68E48256-BCE6-4DEA-8AB7-EFE7ED3152F5</v>
      </c>
      <c r="AS300" s="35" t="str">
        <f t="shared" si="243"/>
        <v>Accès au travers du portail ENI</v>
      </c>
      <c r="AT300" s="35" t="str">
        <f t="shared" si="244"/>
        <v xml:space="preserve"> API </v>
      </c>
      <c r="AU300" s="35" t="str">
        <f t="shared" si="245"/>
        <v xml:space="preserve"> Bing Maps for Enterprise </v>
      </c>
      <c r="AV300" s="35" t="str">
        <f t="shared" si="246"/>
        <v xml:space="preserve"> C </v>
      </c>
      <c r="AW300" s="35" t="str">
        <f t="shared" si="247"/>
        <v xml:space="preserve"> cartographie </v>
      </c>
      <c r="AX300" s="35" t="str">
        <f t="shared" si="248"/>
        <v xml:space="preserve"> Live Local </v>
      </c>
      <c r="AY300" s="35" t="str">
        <f t="shared" si="249"/>
        <v xml:space="preserve"> Live Maps </v>
      </c>
      <c r="AZ300" s="35" t="str">
        <f t="shared" si="250"/>
        <v xml:space="preserve"> livre cartographie </v>
      </c>
      <c r="BA300" s="35" t="str">
        <f t="shared" si="251"/>
        <v xml:space="preserve"> LNSOBIN</v>
      </c>
      <c r="BB300" s="35" t="str">
        <f t="shared" si="252"/>
        <v xml:space="preserve"> microsoft </v>
      </c>
      <c r="BC300" s="35" t="str">
        <f t="shared" si="253"/>
        <v xml:space="preserve"> Search </v>
      </c>
      <c r="BD300" s="35" t="str">
        <f t="shared" si="254"/>
        <v xml:space="preserve"> virtual earth </v>
      </c>
      <c r="BE300" s="35" t="str">
        <f t="shared" si="255"/>
        <v xml:space="preserve">livre bing maps </v>
      </c>
      <c r="BF300" s="35" t="str">
        <f t="shared" si="256"/>
        <v/>
      </c>
      <c r="BG300" s="35" t="str">
        <f t="shared" si="257"/>
        <v/>
      </c>
      <c r="BH300" s="35" t="str">
        <f t="shared" si="258"/>
        <v/>
      </c>
      <c r="BI300" s="35" t="str">
        <f t="shared" si="259"/>
        <v/>
      </c>
      <c r="BJ300" s="35" t="str">
        <f t="shared" si="260"/>
        <v/>
      </c>
      <c r="BK300" s="35" t="str">
        <f t="shared" si="261"/>
        <v/>
      </c>
      <c r="BL300" s="35" t="str">
        <f t="shared" si="262"/>
        <v/>
      </c>
      <c r="BM300" s="35" t="str">
        <f t="shared" si="263"/>
        <v/>
      </c>
      <c r="BN300" s="35" t="str">
        <f t="shared" si="264"/>
        <v/>
      </c>
      <c r="BO300" s="35" t="str">
        <f t="shared" si="265"/>
        <v/>
      </c>
      <c r="BP300" s="35" t="str">
        <f t="shared" si="266"/>
        <v/>
      </c>
      <c r="BQ300" s="35" t="str">
        <f t="shared" si="267"/>
        <v/>
      </c>
      <c r="BR300" s="35" t="str">
        <f t="shared" si="268"/>
        <v/>
      </c>
      <c r="BS300" s="35" t="str">
        <f t="shared" si="269"/>
        <v/>
      </c>
      <c r="BT300" s="35" t="str">
        <f t="shared" si="270"/>
        <v/>
      </c>
      <c r="BU300" s="40" t="str">
        <f t="shared" si="271"/>
        <v/>
      </c>
    </row>
    <row r="301" spans="1:73" ht="20.100000000000001" customHeight="1" x14ac:dyDescent="0.2">
      <c r="A301" s="52">
        <v>45231</v>
      </c>
      <c r="B301" s="35" t="s">
        <v>14862</v>
      </c>
      <c r="C301" s="35" t="s">
        <v>112</v>
      </c>
      <c r="D301" s="35">
        <v>20240120</v>
      </c>
      <c r="E301" s="35" t="s">
        <v>14863</v>
      </c>
      <c r="F301" s="35" t="str">
        <f t="shared" si="204"/>
        <v/>
      </c>
      <c r="G301" s="35" t="str">
        <f t="shared" si="205"/>
        <v>Didier MAZIER</v>
      </c>
      <c r="H301" s="35" t="str">
        <f t="shared" si="206"/>
        <v/>
      </c>
      <c r="I301" s="35" t="str">
        <f t="shared" si="207"/>
        <v>MAZIER, Didier</v>
      </c>
      <c r="J301" s="35" t="str">
        <f t="shared" si="208"/>
        <v/>
      </c>
      <c r="K301" s="35" t="str">
        <f t="shared" si="209"/>
        <v/>
      </c>
      <c r="L301" s="35" t="str">
        <f t="shared" si="210"/>
        <v/>
      </c>
      <c r="M301" s="35" t="str">
        <f t="shared" si="211"/>
        <v/>
      </c>
      <c r="N301" s="5" t="str">
        <f t="shared" si="212"/>
        <v>Edition du 1 September 2012</v>
      </c>
      <c r="O301" s="5" t="str">
        <f t="shared" si="213"/>
        <v>266 pages</v>
      </c>
      <c r="P301" s="35" t="str">
        <f t="shared" si="214"/>
        <v>Editions ENI</v>
      </c>
      <c r="Q301" s="6" t="str">
        <f t="shared" si="215"/>
        <v>fre</v>
      </c>
      <c r="R301" s="35" t="str">
        <f t="shared" si="216"/>
        <v>fre</v>
      </c>
      <c r="S301" s="35" t="str">
        <f t="shared" si="217"/>
        <v>fre</v>
      </c>
      <c r="T301" s="35" t="str">
        <f t="shared" si="218"/>
        <v>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v>
      </c>
      <c r="U301" s="35">
        <f t="shared" si="219"/>
        <v>9782746076365</v>
      </c>
      <c r="V301" s="35" t="str">
        <f t="shared" si="220"/>
        <v>Version Numérique</v>
      </c>
      <c r="W301" s="35">
        <f t="shared" si="221"/>
        <v>9782746075634</v>
      </c>
      <c r="X301" s="35" t="str">
        <f t="shared" si="222"/>
        <v>Version Imprimée</v>
      </c>
      <c r="Y301" s="35" t="str">
        <f t="shared" si="223"/>
        <v>St-Herblain</v>
      </c>
      <c r="Z301" s="35" t="str">
        <f t="shared" si="224"/>
        <v>Editions ENI</v>
      </c>
      <c r="AA301" s="35">
        <f t="shared" si="225"/>
        <v>2012</v>
      </c>
      <c r="AB301" s="35" t="str">
        <f t="shared" si="226"/>
        <v>Bibliothèque Numérique ENI (Service en ligne)</v>
      </c>
      <c r="AC301" s="35" t="str">
        <f t="shared" si="227"/>
        <v>SOLUTIONS BUSINESS</v>
      </c>
      <c r="AD301" s="35" t="str">
        <f t="shared" si="228"/>
        <v>texte</v>
      </c>
      <c r="AE301" s="35" t="str">
        <f t="shared" si="229"/>
        <v>txt</v>
      </c>
      <c r="AF301" s="35" t="str">
        <f t="shared" si="230"/>
        <v>rdacontent/fre</v>
      </c>
      <c r="AG301" s="35" t="str">
        <f t="shared" si="231"/>
        <v>informatique</v>
      </c>
      <c r="AH301" s="35" t="str">
        <f t="shared" si="232"/>
        <v>c</v>
      </c>
      <c r="AI301" s="35" t="str">
        <f t="shared" si="233"/>
        <v>rdamedia/fre</v>
      </c>
      <c r="AJ301" s="35" t="str">
        <f t="shared" si="234"/>
        <v>ressource en ligne</v>
      </c>
      <c r="AK301" s="35" t="str">
        <f t="shared" si="235"/>
        <v>cr</v>
      </c>
      <c r="AL301" s="35" t="str">
        <f t="shared" si="236"/>
        <v>rdacarrier/fre</v>
      </c>
      <c r="AM301" s="35" t="str">
        <f t="shared" si="237"/>
        <v>m\\\\\o\\d\\\\\\\\</v>
      </c>
      <c r="AN301" s="35" t="str">
        <f t="shared" si="238"/>
        <v>cr\cn\\\\uuaua</v>
      </c>
      <c r="AO301" s="35" t="str">
        <f t="shared" si="239"/>
        <v>Accès restreint aux membres</v>
      </c>
      <c r="AP301" s="35" t="str">
        <f t="shared" si="240"/>
        <v>Source de la note de description : Version imprimée</v>
      </c>
      <c r="AQ301" s="35" t="str">
        <f t="shared" si="241"/>
        <v/>
      </c>
      <c r="AR301" s="35" t="str">
        <f t="shared" si="242"/>
        <v>%SITE_CLIENT%/?library_guid=E912ED9D-09F2-4D05-9F05-765FFDC383AF</v>
      </c>
      <c r="AS301" s="35" t="str">
        <f t="shared" si="243"/>
        <v>Accès au travers du portail ENI</v>
      </c>
      <c r="AT301" s="35" t="str">
        <f t="shared" si="244"/>
        <v xml:space="preserve"> @task </v>
      </c>
      <c r="AU301" s="35" t="str">
        <f t="shared" si="245"/>
        <v xml:space="preserve"> cash</v>
      </c>
      <c r="AV301" s="35" t="str">
        <f t="shared" si="246"/>
        <v xml:space="preserve"> diagramme de Gantt </v>
      </c>
      <c r="AW301" s="35" t="str">
        <f t="shared" si="247"/>
        <v xml:space="preserve"> e</v>
      </c>
      <c r="AX301" s="35" t="str">
        <f t="shared" si="248"/>
        <v xml:space="preserve"> ebook </v>
      </c>
      <c r="AY301" s="35" t="str">
        <f t="shared" si="249"/>
        <v xml:space="preserve"> Gantter </v>
      </c>
      <c r="AZ301" s="35" t="str">
        <f t="shared" si="250"/>
        <v xml:space="preserve"> Get Satisfaction </v>
      </c>
      <c r="BA301" s="35" t="str">
        <f t="shared" si="251"/>
        <v xml:space="preserve"> Gliffy </v>
      </c>
      <c r="BB301" s="35" t="str">
        <f t="shared" si="252"/>
        <v xml:space="preserve"> Iscriba </v>
      </c>
      <c r="BC301" s="35" t="str">
        <f t="shared" si="253"/>
        <v xml:space="preserve"> Jforce </v>
      </c>
      <c r="BD301" s="35" t="str">
        <f t="shared" si="254"/>
        <v xml:space="preserve"> livre électronique </v>
      </c>
      <c r="BE301" s="35" t="str">
        <f t="shared" si="255"/>
        <v xml:space="preserve"> livre numérique </v>
      </c>
      <c r="BF301" s="35" t="str">
        <f t="shared" si="256"/>
        <v xml:space="preserve"> livres électroniques </v>
      </c>
      <c r="BG301" s="35" t="str">
        <f t="shared" si="257"/>
        <v xml:space="preserve"> livres numériques </v>
      </c>
      <c r="BH301" s="35" t="str">
        <f t="shared" si="258"/>
        <v xml:space="preserve"> LNSOBMOGP</v>
      </c>
      <c r="BI301" s="35" t="str">
        <f t="shared" si="259"/>
        <v xml:space="preserve"> Mantis </v>
      </c>
      <c r="BJ301" s="35" t="str">
        <f t="shared" si="260"/>
        <v xml:space="preserve"> Manymoon </v>
      </c>
      <c r="BK301" s="35" t="str">
        <f t="shared" si="261"/>
        <v xml:space="preserve"> Mockingbird </v>
      </c>
      <c r="BL301" s="35" t="str">
        <f t="shared" si="262"/>
        <v xml:space="preserve"> msproject </v>
      </c>
      <c r="BM301" s="35" t="str">
        <f t="shared" si="263"/>
        <v xml:space="preserve"> Pencil </v>
      </c>
      <c r="BN301" s="35" t="str">
        <f t="shared" si="264"/>
        <v xml:space="preserve"> Pert </v>
      </c>
      <c r="BO301" s="35" t="str">
        <f t="shared" si="265"/>
        <v xml:space="preserve"> planification </v>
      </c>
      <c r="BP301" s="35" t="str">
        <f t="shared" si="266"/>
        <v xml:space="preserve"> Project Fork </v>
      </c>
      <c r="BQ301" s="35" t="str">
        <f t="shared" si="267"/>
        <v xml:space="preserve"> Project Place </v>
      </c>
      <c r="BR301" s="35" t="str">
        <f t="shared" si="268"/>
        <v xml:space="preserve"> Redmine </v>
      </c>
      <c r="BS301" s="35" t="str">
        <f t="shared" si="269"/>
        <v xml:space="preserve">book </v>
      </c>
      <c r="BT301" s="35" t="str">
        <f t="shared" si="270"/>
        <v xml:space="preserve">flow </v>
      </c>
      <c r="BU301" s="40" t="str">
        <f t="shared" si="271"/>
        <v xml:space="preserve">Gestion de projet </v>
      </c>
    </row>
    <row r="302" spans="1:73" ht="20.100000000000001" customHeight="1" x14ac:dyDescent="0.2">
      <c r="A302" s="52">
        <v>45231</v>
      </c>
      <c r="B302" s="35" t="s">
        <v>14864</v>
      </c>
      <c r="C302" s="35" t="s">
        <v>112</v>
      </c>
      <c r="D302" s="35">
        <v>20240120</v>
      </c>
      <c r="E302" s="35" t="s">
        <v>14865</v>
      </c>
      <c r="F302" s="35" t="str">
        <f t="shared" ref="F302:F308" si="272">VLOOKUP(B302,base,3,FALSE)</f>
        <v>Concevoir, construire et développer une application Java/J2EE avec Spring</v>
      </c>
      <c r="G302" s="35" t="str">
        <f t="shared" ref="G302:G308" si="273">VLOOKUP(B302,base,4,FALSE)</f>
        <v>Adrien MEAUDRE</v>
      </c>
      <c r="H302" s="35" t="str">
        <f t="shared" ref="H302:H308" si="274">VLOOKUP(B302,base,5,FALSE)</f>
        <v/>
      </c>
      <c r="I302" s="35" t="str">
        <f t="shared" ref="I302:I308" si="275">VLOOKUP(B302,base,6,FALSE)</f>
        <v>MEAUDRE, Adrien</v>
      </c>
      <c r="J302" s="35" t="str">
        <f t="shared" ref="J302:J308" si="276">VLOOKUP(B302,base,7,FALSE)</f>
        <v/>
      </c>
      <c r="K302" s="35" t="str">
        <f t="shared" ref="K302:K308" si="277">VLOOKUP(B302,base,8,FALSE)</f>
        <v/>
      </c>
      <c r="L302" s="35" t="str">
        <f t="shared" ref="L302:L308" si="278">VLOOKUP(B302,base,9,FALSE)</f>
        <v/>
      </c>
      <c r="M302" s="35" t="str">
        <f t="shared" ref="M302:M308" si="279">VLOOKUP(B302,base,10,FALSE)</f>
        <v/>
      </c>
      <c r="N302" s="5" t="str">
        <f t="shared" ref="N302:N308" si="280">VLOOKUP(B302,base,11,FALSE)</f>
        <v>Edition du 1 June 2010</v>
      </c>
      <c r="O302" s="5" t="str">
        <f t="shared" ref="O302:O308" si="281">VLOOKUP(B302,base,12,FALSE)</f>
        <v>290 pages</v>
      </c>
      <c r="P302" s="35" t="str">
        <f t="shared" ref="P302:P308" si="282">VLOOKUP(B302,base,13,FALSE)</f>
        <v>Editions ENI</v>
      </c>
      <c r="Q302" s="6" t="str">
        <f t="shared" ref="Q302:Q308" si="283">VLOOKUP(B302,base,14,FALSE)</f>
        <v>fre</v>
      </c>
      <c r="R302" s="35" t="str">
        <f t="shared" ref="R302:R308" si="284">VLOOKUP(B302,base,15,FALSE)</f>
        <v>fre</v>
      </c>
      <c r="S302" s="35" t="str">
        <f t="shared" ref="S302:S308" si="285">VLOOKUP(B302,base,16,FALSE)</f>
        <v>fre</v>
      </c>
      <c r="T302" s="35" t="str">
        <f t="shared" ref="T302:T308" si="286">VLOOKUP(B302,base,17,FALSE)</f>
        <v>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v>
      </c>
      <c r="U302" s="35">
        <f t="shared" ref="U302:U308" si="287">VLOOKUP(B302,base,18,FALSE)</f>
        <v>9782746056107</v>
      </c>
      <c r="V302" s="35" t="str">
        <f t="shared" ref="V302:V308" si="288">VLOOKUP(B302,base,19,FALSE)</f>
        <v>Version Numérique</v>
      </c>
      <c r="W302" s="35">
        <f t="shared" ref="W302:W308" si="289">VLOOKUP(B302,base,20,FALSE)</f>
        <v>9782746055148</v>
      </c>
      <c r="X302" s="35" t="str">
        <f t="shared" ref="X302:X308" si="290">VLOOKUP(B302,base,21,FALSE)</f>
        <v>Version Imprimée</v>
      </c>
      <c r="Y302" s="35" t="str">
        <f t="shared" ref="Y302:Y308" si="291">VLOOKUP(B302,base,22,FALSE)</f>
        <v>St-Herblain</v>
      </c>
      <c r="Z302" s="35" t="str">
        <f t="shared" ref="Z302:Z308" si="292">VLOOKUP(B302,base,23,FALSE)</f>
        <v>Editions ENI</v>
      </c>
      <c r="AA302" s="35">
        <f t="shared" ref="AA302:AA308" si="293">VLOOKUP(B302,base,24,FALSE)</f>
        <v>2010</v>
      </c>
      <c r="AB302" s="35" t="str">
        <f t="shared" ref="AB302:AB308" si="294">VLOOKUP(B302,base,25,FALSE)</f>
        <v>Bibliothèque Numérique ENI (Service en ligne)</v>
      </c>
      <c r="AC302" s="35" t="str">
        <f t="shared" ref="AC302:AC308" si="295">VLOOKUP(B302,base,26,FALSE)</f>
        <v>SOLUTIONS INFORMATIQUES</v>
      </c>
      <c r="AD302" s="35" t="str">
        <f t="shared" ref="AD302:AD308" si="296">VLOOKUP(B302,base,27,FALSE)</f>
        <v>texte</v>
      </c>
      <c r="AE302" s="35" t="str">
        <f t="shared" ref="AE302:AE308" si="297">VLOOKUP(B302,base,28,FALSE)</f>
        <v>txt</v>
      </c>
      <c r="AF302" s="35" t="str">
        <f t="shared" ref="AF302:AF308" si="298">VLOOKUP(B302,base,29,FALSE)</f>
        <v>rdacontent/fre</v>
      </c>
      <c r="AG302" s="35" t="str">
        <f t="shared" ref="AG302:AG308" si="299">VLOOKUP(B302,base,30,FALSE)</f>
        <v>informatique</v>
      </c>
      <c r="AH302" s="35" t="str">
        <f t="shared" ref="AH302:AH308" si="300">VLOOKUP(B302,base,31,FALSE)</f>
        <v>c</v>
      </c>
      <c r="AI302" s="35" t="str">
        <f t="shared" ref="AI302:AI308" si="301">VLOOKUP(B302,base,32,FALSE)</f>
        <v>rdamedia/fre</v>
      </c>
      <c r="AJ302" s="35" t="str">
        <f t="shared" ref="AJ302:AJ308" si="302">VLOOKUP(B302,base,33,FALSE)</f>
        <v>ressource en ligne</v>
      </c>
      <c r="AK302" s="35" t="str">
        <f t="shared" ref="AK302:AK308" si="303">VLOOKUP(B302,base,34,FALSE)</f>
        <v>cr</v>
      </c>
      <c r="AL302" s="35" t="str">
        <f t="shared" ref="AL302:AL308" si="304">VLOOKUP(B302,base,35,FALSE)</f>
        <v>rdacarrier/fre</v>
      </c>
      <c r="AM302" s="35" t="str">
        <f t="shared" ref="AM302:AM308" si="305">VLOOKUP(B302,base,36,FALSE)</f>
        <v>m\\\\\o\\d\\\\\\\\</v>
      </c>
      <c r="AN302" s="35" t="str">
        <f t="shared" ref="AN302:AN308" si="306">VLOOKUP(B302,base,37,FALSE)</f>
        <v>cr\cn\\\\uuaua</v>
      </c>
      <c r="AO302" s="35" t="str">
        <f t="shared" ref="AO302:AO308" si="307">VLOOKUP(B302,base,38,FALSE)</f>
        <v>Accès restreint aux membres</v>
      </c>
      <c r="AP302" s="35" t="str">
        <f t="shared" ref="AP302:AP308" si="308">VLOOKUP(B302,base,39,FALSE)</f>
        <v>Source de la note de description : Version imprimée</v>
      </c>
      <c r="AQ302" s="35" t="str">
        <f t="shared" ref="AQ302:AQ308" si="309">VLOOKUP(B302,base,40,FALSE)</f>
        <v/>
      </c>
      <c r="AR302" s="35" t="str">
        <f t="shared" ref="AR302:AR308" si="310">VLOOKUP(B302,base,41,FALSE)</f>
        <v>%SITE_CLIENT%/?library_guid=18D7FBF1-0E56-443B-9B99-95AB2C125D37</v>
      </c>
      <c r="AS302" s="35" t="str">
        <f t="shared" ref="AS302:AS308" si="311">VLOOKUP(B302,base,42,FALSE)</f>
        <v>Accès au travers du portail ENI</v>
      </c>
      <c r="AT302" s="35" t="str">
        <f t="shared" ref="AT302:AT308" si="312">VLOOKUP(B302,base,43,FALSE)</f>
        <v xml:space="preserve"> framework </v>
      </c>
      <c r="AU302" s="35" t="str">
        <f t="shared" ref="AU302:AU308" si="313">VLOOKUP(B302,base,44,FALSE)</f>
        <v xml:space="preserve"> hibernate </v>
      </c>
      <c r="AV302" s="35" t="str">
        <f t="shared" ref="AV302:AV308" si="314">VLOOKUP(B302,base,45,FALSE)</f>
        <v xml:space="preserve"> livre J2EE </v>
      </c>
      <c r="AW302" s="35" t="str">
        <f t="shared" ref="AW302:AW308" si="315">VLOOKUP(B302,base,46,FALSE)</f>
        <v xml:space="preserve"> livre java </v>
      </c>
      <c r="AX302" s="35" t="str">
        <f t="shared" ref="AX302:AX308" si="316">VLOOKUP(B302,base,47,FALSE)</f>
        <v xml:space="preserve"> LNSOJASP</v>
      </c>
      <c r="AY302" s="35" t="str">
        <f t="shared" ref="AY302:AY308" si="317">VLOOKUP(B302,base,48,FALSE)</f>
        <v xml:space="preserve"> MVC </v>
      </c>
      <c r="AZ302" s="35" t="str">
        <f t="shared" ref="AZ302:AZ308" si="318">VLOOKUP(B302,base,49,FALSE)</f>
        <v xml:space="preserve"> webflow </v>
      </c>
      <c r="BA302" s="35" t="str">
        <f t="shared" ref="BA302:BA308" si="319">VLOOKUP(B302,base,50,FALSE)</f>
        <v xml:space="preserve">livre spring </v>
      </c>
      <c r="BB302" s="35" t="s">
        <v>1670</v>
      </c>
      <c r="BC302" s="35" t="s">
        <v>1671</v>
      </c>
      <c r="BD302" s="35" t="s">
        <v>14866</v>
      </c>
      <c r="BE302" s="35" t="s">
        <v>116</v>
      </c>
      <c r="BF302" s="35" t="s">
        <v>116</v>
      </c>
      <c r="BG302" s="35" t="s">
        <v>116</v>
      </c>
      <c r="BH302" s="35" t="s">
        <v>116</v>
      </c>
      <c r="BI302" s="35" t="s">
        <v>116</v>
      </c>
      <c r="BJ302" s="35" t="s">
        <v>116</v>
      </c>
      <c r="BK302" s="35" t="s">
        <v>116</v>
      </c>
      <c r="BL302" s="35" t="s">
        <v>116</v>
      </c>
      <c r="BM302" s="35" t="s">
        <v>116</v>
      </c>
      <c r="BN302" s="35" t="s">
        <v>116</v>
      </c>
      <c r="BO302" s="35" t="s">
        <v>116</v>
      </c>
      <c r="BP302" s="35" t="s">
        <v>116</v>
      </c>
      <c r="BQ302" s="35" t="s">
        <v>116</v>
      </c>
      <c r="BR302" s="35" t="s">
        <v>116</v>
      </c>
      <c r="BS302" s="35" t="s">
        <v>116</v>
      </c>
      <c r="BT302" s="35" t="s">
        <v>116</v>
      </c>
      <c r="BU302" s="40" t="s">
        <v>116</v>
      </c>
    </row>
    <row r="303" spans="1:73" ht="20.100000000000001" customHeight="1" x14ac:dyDescent="0.2">
      <c r="A303" s="52">
        <v>45231</v>
      </c>
      <c r="B303" s="35" t="s">
        <v>14867</v>
      </c>
      <c r="C303" s="35" t="s">
        <v>112</v>
      </c>
      <c r="D303" s="35">
        <v>20240120</v>
      </c>
      <c r="E303" s="35" t="s">
        <v>14868</v>
      </c>
      <c r="F303" s="35" t="str">
        <f t="shared" si="272"/>
        <v>Entretien, Dépannage, Mise à niveau</v>
      </c>
      <c r="G303" s="35" t="str">
        <f t="shared" si="273"/>
        <v>Eric THOMAS</v>
      </c>
      <c r="H303" s="35" t="str">
        <f t="shared" si="274"/>
        <v/>
      </c>
      <c r="I303" s="35" t="str">
        <f t="shared" si="275"/>
        <v>THOMAS, Eric</v>
      </c>
      <c r="J303" s="35" t="str">
        <f t="shared" si="276"/>
        <v/>
      </c>
      <c r="K303" s="35" t="str">
        <f t="shared" si="277"/>
        <v/>
      </c>
      <c r="L303" s="35" t="str">
        <f t="shared" si="278"/>
        <v/>
      </c>
      <c r="M303" s="35" t="str">
        <f t="shared" si="279"/>
        <v/>
      </c>
      <c r="N303" s="5" t="str">
        <f t="shared" si="280"/>
        <v>Edition du 1 July 2010</v>
      </c>
      <c r="O303" s="5" t="str">
        <f t="shared" si="281"/>
        <v>353 pages</v>
      </c>
      <c r="P303" s="35" t="str">
        <f t="shared" si="282"/>
        <v>Editions ENI</v>
      </c>
      <c r="Q303" s="6" t="str">
        <f t="shared" si="283"/>
        <v>fre</v>
      </c>
      <c r="R303" s="35" t="str">
        <f t="shared" si="284"/>
        <v>fre</v>
      </c>
      <c r="S303" s="35" t="str">
        <f t="shared" si="285"/>
        <v>fre</v>
      </c>
      <c r="T303" s="35" t="str">
        <f t="shared" si="286"/>
        <v>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v>
      </c>
      <c r="U303" s="35">
        <f t="shared" si="287"/>
        <v>9782746056558</v>
      </c>
      <c r="V303" s="35" t="str">
        <f t="shared" si="288"/>
        <v>Version Numérique</v>
      </c>
      <c r="W303" s="35">
        <f t="shared" si="289"/>
        <v>9782746055681</v>
      </c>
      <c r="X303" s="35" t="str">
        <f t="shared" si="290"/>
        <v>Version Imprimée</v>
      </c>
      <c r="Y303" s="35" t="str">
        <f t="shared" si="291"/>
        <v>St-Herblain</v>
      </c>
      <c r="Z303" s="35" t="str">
        <f t="shared" si="292"/>
        <v>Editions ENI</v>
      </c>
      <c r="AA303" s="35">
        <f t="shared" si="293"/>
        <v>2010</v>
      </c>
      <c r="AB303" s="35" t="str">
        <f t="shared" si="294"/>
        <v>Bibliothèque Numérique ENI (Service en ligne)</v>
      </c>
      <c r="AC303" s="35" t="str">
        <f t="shared" si="295"/>
        <v>SOLUTIONS INFORMATIQUES</v>
      </c>
      <c r="AD303" s="35" t="str">
        <f t="shared" si="296"/>
        <v>texte</v>
      </c>
      <c r="AE303" s="35" t="str">
        <f t="shared" si="297"/>
        <v>txt</v>
      </c>
      <c r="AF303" s="35" t="str">
        <f t="shared" si="298"/>
        <v>rdacontent/fre</v>
      </c>
      <c r="AG303" s="35" t="str">
        <f t="shared" si="299"/>
        <v>informatique</v>
      </c>
      <c r="AH303" s="35" t="str">
        <f t="shared" si="300"/>
        <v>c</v>
      </c>
      <c r="AI303" s="35" t="str">
        <f t="shared" si="301"/>
        <v>rdamedia/fre</v>
      </c>
      <c r="AJ303" s="35" t="str">
        <f t="shared" si="302"/>
        <v>ressource en ligne</v>
      </c>
      <c r="AK303" s="35" t="str">
        <f t="shared" si="303"/>
        <v>cr</v>
      </c>
      <c r="AL303" s="35" t="str">
        <f t="shared" si="304"/>
        <v>rdacarrier/fre</v>
      </c>
      <c r="AM303" s="35" t="str">
        <f t="shared" si="305"/>
        <v>m\\\\\o\\d\\\\\\\\</v>
      </c>
      <c r="AN303" s="35" t="str">
        <f t="shared" si="306"/>
        <v>cr\cn\\\\uuaua</v>
      </c>
      <c r="AO303" s="35" t="str">
        <f t="shared" si="307"/>
        <v>Accès restreint aux membres</v>
      </c>
      <c r="AP303" s="35" t="str">
        <f t="shared" si="308"/>
        <v>Source de la note de description : Version imprimée</v>
      </c>
      <c r="AQ303" s="35" t="str">
        <f t="shared" si="309"/>
        <v/>
      </c>
      <c r="AR303" s="35" t="str">
        <f t="shared" si="310"/>
        <v>%SITE_CLIENT%/?library_guid=C018505B-C2EC-43EF-9775-BF4D61E0E648</v>
      </c>
      <c r="AS303" s="35" t="str">
        <f t="shared" si="311"/>
        <v>Accès au travers du portail ENI</v>
      </c>
      <c r="AT303" s="35" t="str">
        <f t="shared" si="312"/>
        <v xml:space="preserve"> dépannage </v>
      </c>
      <c r="AU303" s="35" t="str">
        <f t="shared" si="313"/>
        <v xml:space="preserve"> entretien </v>
      </c>
      <c r="AV303" s="35" t="str">
        <f t="shared" si="314"/>
        <v xml:space="preserve"> installation </v>
      </c>
      <c r="AW303" s="35" t="str">
        <f t="shared" si="315"/>
        <v xml:space="preserve"> livre maintenance </v>
      </c>
      <c r="AX303" s="35" t="str">
        <f t="shared" si="316"/>
        <v xml:space="preserve"> LNSOMPC</v>
      </c>
      <c r="AY303" s="35" t="str">
        <f t="shared" si="317"/>
        <v xml:space="preserve">livre PC </v>
      </c>
      <c r="AZ303" s="35" t="str">
        <f t="shared" si="318"/>
        <v/>
      </c>
      <c r="BA303" s="35" t="str">
        <f t="shared" si="319"/>
        <v/>
      </c>
      <c r="BB303" s="35" t="s">
        <v>14869</v>
      </c>
      <c r="BC303" s="35" t="s">
        <v>1659</v>
      </c>
      <c r="BD303" s="35" t="s">
        <v>116</v>
      </c>
      <c r="BE303" s="35" t="s">
        <v>116</v>
      </c>
      <c r="BF303" s="35" t="s">
        <v>116</v>
      </c>
      <c r="BG303" s="35" t="s">
        <v>116</v>
      </c>
      <c r="BH303" s="35" t="s">
        <v>116</v>
      </c>
      <c r="BI303" s="35" t="s">
        <v>116</v>
      </c>
      <c r="BJ303" s="35" t="s">
        <v>116</v>
      </c>
      <c r="BK303" s="35" t="s">
        <v>116</v>
      </c>
      <c r="BL303" s="35" t="s">
        <v>116</v>
      </c>
      <c r="BM303" s="35" t="s">
        <v>116</v>
      </c>
      <c r="BN303" s="35" t="s">
        <v>116</v>
      </c>
      <c r="BO303" s="35" t="s">
        <v>116</v>
      </c>
      <c r="BP303" s="35" t="s">
        <v>116</v>
      </c>
      <c r="BQ303" s="35" t="s">
        <v>116</v>
      </c>
      <c r="BR303" s="35" t="s">
        <v>116</v>
      </c>
      <c r="BS303" s="35" t="s">
        <v>116</v>
      </c>
      <c r="BT303" s="35" t="s">
        <v>116</v>
      </c>
      <c r="BU303" s="40" t="s">
        <v>116</v>
      </c>
    </row>
    <row r="304" spans="1:73" ht="20.100000000000001" customHeight="1" x14ac:dyDescent="0.2">
      <c r="A304" s="52">
        <v>45231</v>
      </c>
      <c r="B304" s="35" t="s">
        <v>14870</v>
      </c>
      <c r="C304" s="35" t="s">
        <v>112</v>
      </c>
      <c r="D304" s="35">
        <v>20240120</v>
      </c>
      <c r="E304" s="35" t="s">
        <v>14871</v>
      </c>
      <c r="F304" s="35" t="str">
        <f t="shared" si="272"/>
        <v>Pour créer des sites dynamiques</v>
      </c>
      <c r="G304" s="35" t="str">
        <f t="shared" si="273"/>
        <v>Christophe AUBRY</v>
      </c>
      <c r="H304" s="35" t="str">
        <f t="shared" si="274"/>
        <v/>
      </c>
      <c r="I304" s="35" t="str">
        <f t="shared" si="275"/>
        <v>AUBRY, Christophe</v>
      </c>
      <c r="J304" s="35" t="str">
        <f t="shared" si="276"/>
        <v/>
      </c>
      <c r="K304" s="35" t="str">
        <f t="shared" si="277"/>
        <v/>
      </c>
      <c r="L304" s="35" t="str">
        <f t="shared" si="278"/>
        <v/>
      </c>
      <c r="M304" s="35" t="str">
        <f t="shared" si="279"/>
        <v/>
      </c>
      <c r="N304" s="5" t="str">
        <f t="shared" si="280"/>
        <v>Edition du 1 August 2009</v>
      </c>
      <c r="O304" s="5" t="str">
        <f t="shared" si="281"/>
        <v>400 pages</v>
      </c>
      <c r="P304" s="35" t="str">
        <f t="shared" si="282"/>
        <v>Editions ENI</v>
      </c>
      <c r="Q304" s="6" t="str">
        <f t="shared" si="283"/>
        <v>fre</v>
      </c>
      <c r="R304" s="35" t="str">
        <f t="shared" si="284"/>
        <v>fre</v>
      </c>
      <c r="S304" s="35" t="str">
        <f t="shared" si="285"/>
        <v>fre</v>
      </c>
      <c r="T304" s="35" t="str">
        <f t="shared" si="286"/>
        <v>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v>
      </c>
      <c r="U304" s="35">
        <f t="shared" si="287"/>
        <v>9782746051232</v>
      </c>
      <c r="V304" s="35" t="str">
        <f t="shared" si="288"/>
        <v>Version Numérique</v>
      </c>
      <c r="W304" s="35">
        <f t="shared" si="289"/>
        <v>9782746050204</v>
      </c>
      <c r="X304" s="35" t="str">
        <f t="shared" si="290"/>
        <v>Version Imprimée</v>
      </c>
      <c r="Y304" s="35" t="str">
        <f t="shared" si="291"/>
        <v>St-Herblain</v>
      </c>
      <c r="Z304" s="35" t="str">
        <f t="shared" si="292"/>
        <v>Editions ENI</v>
      </c>
      <c r="AA304" s="35">
        <f t="shared" si="293"/>
        <v>2009</v>
      </c>
      <c r="AB304" s="35" t="str">
        <f t="shared" si="294"/>
        <v>Bibliothèque Numérique ENI (Service en ligne)</v>
      </c>
      <c r="AC304" s="35" t="str">
        <f t="shared" si="295"/>
        <v>SOLUTIONS INFORMATIQUES</v>
      </c>
      <c r="AD304" s="35" t="str">
        <f t="shared" si="296"/>
        <v>texte</v>
      </c>
      <c r="AE304" s="35" t="str">
        <f t="shared" si="297"/>
        <v>txt</v>
      </c>
      <c r="AF304" s="35" t="str">
        <f t="shared" si="298"/>
        <v>rdacontent/fre</v>
      </c>
      <c r="AG304" s="35" t="str">
        <f t="shared" si="299"/>
        <v>informatique</v>
      </c>
      <c r="AH304" s="35" t="str">
        <f t="shared" si="300"/>
        <v>c</v>
      </c>
      <c r="AI304" s="35" t="str">
        <f t="shared" si="301"/>
        <v>rdamedia/fre</v>
      </c>
      <c r="AJ304" s="35" t="str">
        <f t="shared" si="302"/>
        <v>ressource en ligne</v>
      </c>
      <c r="AK304" s="35" t="str">
        <f t="shared" si="303"/>
        <v>cr</v>
      </c>
      <c r="AL304" s="35" t="str">
        <f t="shared" si="304"/>
        <v>rdacarrier/fre</v>
      </c>
      <c r="AM304" s="35" t="str">
        <f t="shared" si="305"/>
        <v>m\\\\\o\\d\\\\\\\\</v>
      </c>
      <c r="AN304" s="35" t="str">
        <f t="shared" si="306"/>
        <v>cr\cn\\\\uuaua</v>
      </c>
      <c r="AO304" s="35" t="str">
        <f t="shared" si="307"/>
        <v>Accès restreint aux membres</v>
      </c>
      <c r="AP304" s="35" t="str">
        <f t="shared" si="308"/>
        <v>Source de la note de description : Version imprimée</v>
      </c>
      <c r="AQ304" s="35" t="str">
        <f t="shared" si="309"/>
        <v/>
      </c>
      <c r="AR304" s="35" t="str">
        <f t="shared" si="310"/>
        <v>%SITE_CLIENT%/?library_guid=1D95610D-0CDC-4868-AE4E-033FBA200722</v>
      </c>
      <c r="AS304" s="35" t="str">
        <f t="shared" si="311"/>
        <v>Accès au travers du portail ENI</v>
      </c>
      <c r="AT304" s="35" t="str">
        <f t="shared" si="312"/>
        <v xml:space="preserve"> base de données </v>
      </c>
      <c r="AU304" s="35" t="str">
        <f t="shared" si="313"/>
        <v xml:space="preserve"> LNSOPH4CSDRE</v>
      </c>
      <c r="AV304" s="35" t="str">
        <f t="shared" si="314"/>
        <v xml:space="preserve"> page web dynamique </v>
      </c>
      <c r="AW304" s="35" t="str">
        <f t="shared" si="315"/>
        <v xml:space="preserve">Site dynamique </v>
      </c>
      <c r="AX304" s="35" t="str">
        <f t="shared" si="316"/>
        <v/>
      </c>
      <c r="AY304" s="35" t="str">
        <f t="shared" si="317"/>
        <v/>
      </c>
      <c r="AZ304" s="35" t="str">
        <f t="shared" si="318"/>
        <v/>
      </c>
      <c r="BA304" s="35" t="str">
        <f t="shared" si="319"/>
        <v/>
      </c>
      <c r="BB304" s="35" t="s">
        <v>7480</v>
      </c>
      <c r="BC304" s="35" t="s">
        <v>116</v>
      </c>
      <c r="BD304" s="35" t="s">
        <v>116</v>
      </c>
      <c r="BE304" s="35" t="s">
        <v>116</v>
      </c>
      <c r="BF304" s="35" t="s">
        <v>116</v>
      </c>
      <c r="BG304" s="35" t="s">
        <v>116</v>
      </c>
      <c r="BH304" s="35" t="s">
        <v>116</v>
      </c>
      <c r="BI304" s="35" t="s">
        <v>116</v>
      </c>
      <c r="BJ304" s="35" t="s">
        <v>116</v>
      </c>
      <c r="BK304" s="35" t="s">
        <v>116</v>
      </c>
      <c r="BL304" s="35" t="s">
        <v>116</v>
      </c>
      <c r="BM304" s="35" t="s">
        <v>116</v>
      </c>
      <c r="BN304" s="35" t="s">
        <v>116</v>
      </c>
      <c r="BO304" s="35" t="s">
        <v>116</v>
      </c>
      <c r="BP304" s="35" t="s">
        <v>116</v>
      </c>
      <c r="BQ304" s="35" t="s">
        <v>116</v>
      </c>
      <c r="BR304" s="35" t="s">
        <v>116</v>
      </c>
      <c r="BS304" s="35" t="s">
        <v>116</v>
      </c>
      <c r="BT304" s="35" t="s">
        <v>116</v>
      </c>
      <c r="BU304" s="40" t="s">
        <v>116</v>
      </c>
    </row>
    <row r="305" spans="1:73" ht="20.100000000000001" customHeight="1" x14ac:dyDescent="0.2">
      <c r="A305" s="52">
        <v>45231</v>
      </c>
      <c r="B305" s="35" t="s">
        <v>14872</v>
      </c>
      <c r="C305" s="35" t="s">
        <v>112</v>
      </c>
      <c r="D305" s="35">
        <v>20240120</v>
      </c>
      <c r="E305" s="35" t="s">
        <v>14873</v>
      </c>
      <c r="F305" s="35" t="str">
        <f t="shared" si="272"/>
        <v>De l'analyse au développement d'une application professionnelle</v>
      </c>
      <c r="G305" s="35" t="str">
        <f t="shared" si="273"/>
        <v>Eric QUINTON</v>
      </c>
      <c r="H305" s="35" t="str">
        <f t="shared" si="274"/>
        <v/>
      </c>
      <c r="I305" s="35" t="str">
        <f t="shared" si="275"/>
        <v>QUINTON, Eric</v>
      </c>
      <c r="J305" s="35" t="str">
        <f t="shared" si="276"/>
        <v/>
      </c>
      <c r="K305" s="35" t="str">
        <f t="shared" si="277"/>
        <v/>
      </c>
      <c r="L305" s="35" t="str">
        <f t="shared" si="278"/>
        <v/>
      </c>
      <c r="M305" s="35" t="str">
        <f t="shared" si="279"/>
        <v/>
      </c>
      <c r="N305" s="5" t="str">
        <f t="shared" si="280"/>
        <v>Edition du 1 March 2010</v>
      </c>
      <c r="O305" s="5" t="str">
        <f t="shared" si="281"/>
        <v>287 pages</v>
      </c>
      <c r="P305" s="35" t="str">
        <f t="shared" si="282"/>
        <v>Editions ENI</v>
      </c>
      <c r="Q305" s="6" t="str">
        <f t="shared" si="283"/>
        <v>fre</v>
      </c>
      <c r="R305" s="35" t="str">
        <f t="shared" si="284"/>
        <v>fre</v>
      </c>
      <c r="S305" s="35" t="str">
        <f t="shared" si="285"/>
        <v>fre</v>
      </c>
      <c r="T305" s="35" t="str">
        <f t="shared" si="286"/>
        <v>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v>
      </c>
      <c r="U305" s="35">
        <f t="shared" si="287"/>
        <v>9782746054530</v>
      </c>
      <c r="V305" s="35" t="str">
        <f t="shared" si="288"/>
        <v>Version Numérique</v>
      </c>
      <c r="W305" s="35">
        <f t="shared" si="289"/>
        <v>9782746053830</v>
      </c>
      <c r="X305" s="35" t="str">
        <f t="shared" si="290"/>
        <v>Version Imprimée</v>
      </c>
      <c r="Y305" s="35" t="str">
        <f t="shared" si="291"/>
        <v>St-Herblain</v>
      </c>
      <c r="Z305" s="35" t="str">
        <f t="shared" si="292"/>
        <v>Editions ENI</v>
      </c>
      <c r="AA305" s="35">
        <f t="shared" si="293"/>
        <v>2010</v>
      </c>
      <c r="AB305" s="35" t="str">
        <f t="shared" si="294"/>
        <v>Bibliothèque Numérique ENI (Service en ligne)</v>
      </c>
      <c r="AC305" s="35" t="str">
        <f t="shared" si="295"/>
        <v>SOLUTIONS INFORMATIQUES</v>
      </c>
      <c r="AD305" s="35" t="str">
        <f t="shared" si="296"/>
        <v>texte</v>
      </c>
      <c r="AE305" s="35" t="str">
        <f t="shared" si="297"/>
        <v>txt</v>
      </c>
      <c r="AF305" s="35" t="str">
        <f t="shared" si="298"/>
        <v>rdacontent/fre</v>
      </c>
      <c r="AG305" s="35" t="str">
        <f t="shared" si="299"/>
        <v>informatique</v>
      </c>
      <c r="AH305" s="35" t="str">
        <f t="shared" si="300"/>
        <v>c</v>
      </c>
      <c r="AI305" s="35" t="str">
        <f t="shared" si="301"/>
        <v>rdamedia/fre</v>
      </c>
      <c r="AJ305" s="35" t="str">
        <f t="shared" si="302"/>
        <v>ressource en ligne</v>
      </c>
      <c r="AK305" s="35" t="str">
        <f t="shared" si="303"/>
        <v>cr</v>
      </c>
      <c r="AL305" s="35" t="str">
        <f t="shared" si="304"/>
        <v>rdacarrier/fre</v>
      </c>
      <c r="AM305" s="35" t="str">
        <f t="shared" si="305"/>
        <v>m\\\\\o\\d\\\\\\\\</v>
      </c>
      <c r="AN305" s="35" t="str">
        <f t="shared" si="306"/>
        <v>cr\cn\\\\uuaua</v>
      </c>
      <c r="AO305" s="35" t="str">
        <f t="shared" si="307"/>
        <v>Accès restreint aux membres</v>
      </c>
      <c r="AP305" s="35" t="str">
        <f t="shared" si="308"/>
        <v>Source de la note de description : Version imprimée</v>
      </c>
      <c r="AQ305" s="35" t="str">
        <f t="shared" si="309"/>
        <v/>
      </c>
      <c r="AR305" s="35" t="str">
        <f t="shared" si="310"/>
        <v>%SITE_CLIENT%/?library_guid=63C2DE1A-5689-4A56-8B55-2118F6A9E7F5</v>
      </c>
      <c r="AS305" s="35" t="str">
        <f t="shared" si="311"/>
        <v>Accès au travers du portail ENI</v>
      </c>
      <c r="AT305" s="35" t="str">
        <f t="shared" si="312"/>
        <v xml:space="preserve"> développement </v>
      </c>
      <c r="AU305" s="35" t="str">
        <f t="shared" si="313"/>
        <v xml:space="preserve"> LNSOPHPAD</v>
      </c>
      <c r="AV305" s="35" t="str">
        <f t="shared" si="314"/>
        <v xml:space="preserve"> MVC </v>
      </c>
      <c r="AW305" s="35" t="str">
        <f t="shared" si="315"/>
        <v xml:space="preserve"> php5 </v>
      </c>
      <c r="AX305" s="35" t="str">
        <f t="shared" si="316"/>
        <v xml:space="preserve">livre PHP </v>
      </c>
      <c r="AY305" s="35" t="str">
        <f t="shared" si="317"/>
        <v/>
      </c>
      <c r="AZ305" s="35" t="str">
        <f t="shared" si="318"/>
        <v/>
      </c>
      <c r="BA305" s="35" t="str">
        <f t="shared" si="319"/>
        <v/>
      </c>
      <c r="BB305" s="35" t="s">
        <v>1354</v>
      </c>
      <c r="BC305" s="35" t="s">
        <v>14874</v>
      </c>
      <c r="BD305" s="35" t="s">
        <v>1355</v>
      </c>
      <c r="BE305" s="35" t="s">
        <v>1356</v>
      </c>
      <c r="BF305" s="35" t="s">
        <v>116</v>
      </c>
      <c r="BG305" s="35" t="s">
        <v>116</v>
      </c>
      <c r="BH305" s="35" t="s">
        <v>116</v>
      </c>
      <c r="BI305" s="35" t="s">
        <v>116</v>
      </c>
      <c r="BJ305" s="35" t="s">
        <v>116</v>
      </c>
      <c r="BK305" s="35" t="s">
        <v>116</v>
      </c>
      <c r="BL305" s="35" t="s">
        <v>116</v>
      </c>
      <c r="BM305" s="35" t="s">
        <v>116</v>
      </c>
      <c r="BN305" s="35" t="s">
        <v>116</v>
      </c>
      <c r="BO305" s="35" t="s">
        <v>116</v>
      </c>
      <c r="BP305" s="35" t="s">
        <v>116</v>
      </c>
      <c r="BQ305" s="35" t="s">
        <v>116</v>
      </c>
      <c r="BR305" s="35" t="s">
        <v>116</v>
      </c>
      <c r="BS305" s="35" t="s">
        <v>116</v>
      </c>
      <c r="BT305" s="35" t="s">
        <v>116</v>
      </c>
      <c r="BU305" s="40" t="s">
        <v>116</v>
      </c>
    </row>
    <row r="306" spans="1:73" ht="20.100000000000001" customHeight="1" x14ac:dyDescent="0.2">
      <c r="A306" s="52">
        <v>45231</v>
      </c>
      <c r="B306" s="35" t="s">
        <v>14875</v>
      </c>
      <c r="C306" s="35" t="s">
        <v>112</v>
      </c>
      <c r="D306" s="35">
        <v>20240120</v>
      </c>
      <c r="E306" s="35" t="s">
        <v>14876</v>
      </c>
      <c r="F306" s="35" t="str">
        <f t="shared" si="272"/>
        <v>Réussir la mise en page de vos sites Web</v>
      </c>
      <c r="G306" s="35" t="str">
        <f t="shared" si="273"/>
        <v>Christophe AUBRY</v>
      </c>
      <c r="H306" s="35" t="str">
        <f t="shared" si="274"/>
        <v/>
      </c>
      <c r="I306" s="35" t="str">
        <f t="shared" si="275"/>
        <v>AUBRY, Christophe</v>
      </c>
      <c r="J306" s="35" t="str">
        <f t="shared" si="276"/>
        <v/>
      </c>
      <c r="K306" s="35" t="str">
        <f t="shared" si="277"/>
        <v/>
      </c>
      <c r="L306" s="35" t="str">
        <f t="shared" si="278"/>
        <v/>
      </c>
      <c r="M306" s="35" t="str">
        <f t="shared" si="279"/>
        <v/>
      </c>
      <c r="N306" s="5" t="str">
        <f t="shared" si="280"/>
        <v>Edition du 1 January 2010</v>
      </c>
      <c r="O306" s="5" t="str">
        <f t="shared" si="281"/>
        <v>483 pages</v>
      </c>
      <c r="P306" s="35" t="str">
        <f t="shared" si="282"/>
        <v>Editions ENI</v>
      </c>
      <c r="Q306" s="6" t="str">
        <f t="shared" si="283"/>
        <v>fre</v>
      </c>
      <c r="R306" s="35" t="str">
        <f t="shared" si="284"/>
        <v>fre</v>
      </c>
      <c r="S306" s="35" t="str">
        <f t="shared" si="285"/>
        <v>fre</v>
      </c>
      <c r="T306" s="35" t="str">
        <f t="shared" si="286"/>
        <v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v>
      </c>
      <c r="U306" s="35">
        <f t="shared" si="287"/>
        <v>9782746053731</v>
      </c>
      <c r="V306" s="35" t="str">
        <f t="shared" si="288"/>
        <v>Version Numérique</v>
      </c>
      <c r="W306" s="35">
        <f t="shared" si="289"/>
        <v>9782746053069</v>
      </c>
      <c r="X306" s="35" t="str">
        <f t="shared" si="290"/>
        <v>Version Imprimée</v>
      </c>
      <c r="Y306" s="35" t="str">
        <f t="shared" si="291"/>
        <v>St-Herblain</v>
      </c>
      <c r="Z306" s="35" t="str">
        <f t="shared" si="292"/>
        <v>Editions ENI</v>
      </c>
      <c r="AA306" s="35">
        <f t="shared" si="293"/>
        <v>2010</v>
      </c>
      <c r="AB306" s="35" t="str">
        <f t="shared" si="294"/>
        <v>Bibliothèque Numérique ENI (Service en ligne)</v>
      </c>
      <c r="AC306" s="35" t="str">
        <f t="shared" si="295"/>
        <v>SOLUTIONS INFORMATIQUES</v>
      </c>
      <c r="AD306" s="35" t="str">
        <f t="shared" si="296"/>
        <v>texte</v>
      </c>
      <c r="AE306" s="35" t="str">
        <f t="shared" si="297"/>
        <v>txt</v>
      </c>
      <c r="AF306" s="35" t="str">
        <f t="shared" si="298"/>
        <v>rdacontent/fre</v>
      </c>
      <c r="AG306" s="35" t="str">
        <f t="shared" si="299"/>
        <v>informatique</v>
      </c>
      <c r="AH306" s="35" t="str">
        <f t="shared" si="300"/>
        <v>c</v>
      </c>
      <c r="AI306" s="35" t="str">
        <f t="shared" si="301"/>
        <v>rdamedia/fre</v>
      </c>
      <c r="AJ306" s="35" t="str">
        <f t="shared" si="302"/>
        <v>ressource en ligne</v>
      </c>
      <c r="AK306" s="35" t="str">
        <f t="shared" si="303"/>
        <v>cr</v>
      </c>
      <c r="AL306" s="35" t="str">
        <f t="shared" si="304"/>
        <v>rdacarrier/fre</v>
      </c>
      <c r="AM306" s="35" t="str">
        <f t="shared" si="305"/>
        <v>m\\\\\o\\d\\\\\\\\</v>
      </c>
      <c r="AN306" s="35" t="str">
        <f t="shared" si="306"/>
        <v>cr\cn\\\\uuaua</v>
      </c>
      <c r="AO306" s="35" t="str">
        <f t="shared" si="307"/>
        <v>Accès restreint aux membres</v>
      </c>
      <c r="AP306" s="35" t="str">
        <f t="shared" si="308"/>
        <v>Source de la note de description : Version imprimée</v>
      </c>
      <c r="AQ306" s="35" t="str">
        <f t="shared" si="309"/>
        <v/>
      </c>
      <c r="AR306" s="35" t="str">
        <f t="shared" si="310"/>
        <v>%SITE_CLIENT%/?library_guid=C8A072FB-5F8D-48AB-B7B0-646C22DF0553</v>
      </c>
      <c r="AS306" s="35" t="str">
        <f t="shared" si="311"/>
        <v>Accès au travers du portail ENI</v>
      </c>
      <c r="AT306" s="35" t="str">
        <f t="shared" si="312"/>
        <v xml:space="preserve"> div </v>
      </c>
      <c r="AU306" s="35" t="str">
        <f t="shared" si="313"/>
        <v xml:space="preserve"> feuille de style </v>
      </c>
      <c r="AV306" s="35" t="str">
        <f t="shared" si="314"/>
        <v xml:space="preserve"> LNSORCSS</v>
      </c>
      <c r="AW306" s="35" t="str">
        <f t="shared" si="315"/>
        <v xml:space="preserve"> site web </v>
      </c>
      <c r="AX306" s="35" t="str">
        <f t="shared" si="316"/>
        <v xml:space="preserve"> templates </v>
      </c>
      <c r="AY306" s="35" t="str">
        <f t="shared" si="317"/>
        <v xml:space="preserve"> YAML </v>
      </c>
      <c r="AZ306" s="35" t="str">
        <f t="shared" si="318"/>
        <v xml:space="preserve">livre CSS </v>
      </c>
      <c r="BA306" s="35" t="str">
        <f t="shared" si="319"/>
        <v/>
      </c>
      <c r="BB306" s="35" t="s">
        <v>1982</v>
      </c>
      <c r="BC306" s="35" t="s">
        <v>1659</v>
      </c>
      <c r="BD306" s="35" t="s">
        <v>1984</v>
      </c>
      <c r="BE306" s="35" t="s">
        <v>116</v>
      </c>
      <c r="BF306" s="35" t="s">
        <v>116</v>
      </c>
      <c r="BG306" s="35" t="s">
        <v>116</v>
      </c>
      <c r="BH306" s="35" t="s">
        <v>116</v>
      </c>
      <c r="BI306" s="35" t="s">
        <v>116</v>
      </c>
      <c r="BJ306" s="35" t="s">
        <v>116</v>
      </c>
      <c r="BK306" s="35" t="s">
        <v>116</v>
      </c>
      <c r="BL306" s="35" t="s">
        <v>116</v>
      </c>
      <c r="BM306" s="35" t="s">
        <v>116</v>
      </c>
      <c r="BN306" s="35" t="s">
        <v>116</v>
      </c>
      <c r="BO306" s="35" t="s">
        <v>116</v>
      </c>
      <c r="BP306" s="35" t="s">
        <v>116</v>
      </c>
      <c r="BQ306" s="35" t="s">
        <v>116</v>
      </c>
      <c r="BR306" s="35" t="s">
        <v>116</v>
      </c>
      <c r="BS306" s="35" t="s">
        <v>116</v>
      </c>
      <c r="BT306" s="35" t="s">
        <v>116</v>
      </c>
      <c r="BU306" s="40" t="s">
        <v>116</v>
      </c>
    </row>
    <row r="307" spans="1:73" ht="20.100000000000001" customHeight="1" x14ac:dyDescent="0.2">
      <c r="A307" s="52">
        <v>45231</v>
      </c>
      <c r="B307" s="35" t="s">
        <v>14877</v>
      </c>
      <c r="C307" s="35" t="s">
        <v>112</v>
      </c>
      <c r="D307" s="35">
        <v>20240120</v>
      </c>
      <c r="E307" s="35" t="s">
        <v>14878</v>
      </c>
      <c r="F307" s="35" t="str">
        <f t="shared" si="272"/>
        <v>Mise en &amp;oelig;uvre de 5 projets</v>
      </c>
      <c r="G307" s="35" t="str">
        <f t="shared" si="273"/>
        <v>Jean-Marc BARANGER,Théo SCHOMAKER</v>
      </c>
      <c r="H307" s="35" t="str">
        <f t="shared" si="274"/>
        <v/>
      </c>
      <c r="I307" s="35" t="str">
        <f t="shared" si="275"/>
        <v>BARANGER, Jean-Marc</v>
      </c>
      <c r="J307" s="35" t="str">
        <f t="shared" si="276"/>
        <v>SCHOMAKER, Théo</v>
      </c>
      <c r="K307" s="35" t="str">
        <f t="shared" si="277"/>
        <v/>
      </c>
      <c r="L307" s="35" t="str">
        <f t="shared" si="278"/>
        <v/>
      </c>
      <c r="M307" s="35" t="str">
        <f t="shared" si="279"/>
        <v/>
      </c>
      <c r="N307" s="5" t="str">
        <f t="shared" si="280"/>
        <v>Edition du 1 November 2008</v>
      </c>
      <c r="O307" s="5" t="str">
        <f t="shared" si="281"/>
        <v>282 pages</v>
      </c>
      <c r="P307" s="35" t="str">
        <f t="shared" si="282"/>
        <v>Editions ENI</v>
      </c>
      <c r="Q307" s="6" t="str">
        <f t="shared" si="283"/>
        <v>fre</v>
      </c>
      <c r="R307" s="35" t="str">
        <f t="shared" si="284"/>
        <v>fre</v>
      </c>
      <c r="S307" s="35" t="str">
        <f t="shared" si="285"/>
        <v>fre</v>
      </c>
      <c r="T307" s="35" t="str">
        <f t="shared" si="286"/>
        <v>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v>
      </c>
      <c r="U307" s="35">
        <f t="shared" si="287"/>
        <v>9782746046313</v>
      </c>
      <c r="V307" s="35" t="str">
        <f t="shared" si="288"/>
        <v>Version Numérique</v>
      </c>
      <c r="W307" s="35">
        <f t="shared" si="289"/>
        <v>9782746046177</v>
      </c>
      <c r="X307" s="35" t="str">
        <f t="shared" si="290"/>
        <v>Version Imprimée</v>
      </c>
      <c r="Y307" s="35" t="str">
        <f t="shared" si="291"/>
        <v>St-Herblain</v>
      </c>
      <c r="Z307" s="35" t="str">
        <f t="shared" si="292"/>
        <v>Editions ENI</v>
      </c>
      <c r="AA307" s="35">
        <f t="shared" si="293"/>
        <v>2008</v>
      </c>
      <c r="AB307" s="35" t="str">
        <f t="shared" si="294"/>
        <v>Bibliothèque Numérique ENI (Service en ligne)</v>
      </c>
      <c r="AC307" s="35" t="str">
        <f t="shared" si="295"/>
        <v>SOLUTIONS INFORMATIQUES</v>
      </c>
      <c r="AD307" s="35" t="str">
        <f t="shared" si="296"/>
        <v>texte</v>
      </c>
      <c r="AE307" s="35" t="str">
        <f t="shared" si="297"/>
        <v>txt</v>
      </c>
      <c r="AF307" s="35" t="str">
        <f t="shared" si="298"/>
        <v>rdacontent/fre</v>
      </c>
      <c r="AG307" s="35" t="str">
        <f t="shared" si="299"/>
        <v>informatique</v>
      </c>
      <c r="AH307" s="35" t="str">
        <f t="shared" si="300"/>
        <v>c</v>
      </c>
      <c r="AI307" s="35" t="str">
        <f t="shared" si="301"/>
        <v>rdamedia/fre</v>
      </c>
      <c r="AJ307" s="35" t="str">
        <f t="shared" si="302"/>
        <v>ressource en ligne</v>
      </c>
      <c r="AK307" s="35" t="str">
        <f t="shared" si="303"/>
        <v>cr</v>
      </c>
      <c r="AL307" s="35" t="str">
        <f t="shared" si="304"/>
        <v>rdacarrier/fre</v>
      </c>
      <c r="AM307" s="35" t="str">
        <f t="shared" si="305"/>
        <v>m\\\\\o\\d\\\\\\\\</v>
      </c>
      <c r="AN307" s="35" t="str">
        <f t="shared" si="306"/>
        <v>cr\cn\\\\uuaua</v>
      </c>
      <c r="AO307" s="35" t="str">
        <f t="shared" si="307"/>
        <v>Accès restreint aux membres</v>
      </c>
      <c r="AP307" s="35" t="str">
        <f t="shared" si="308"/>
        <v>Source de la note de description : Version imprimée</v>
      </c>
      <c r="AQ307" s="35" t="str">
        <f t="shared" si="309"/>
        <v/>
      </c>
      <c r="AR307" s="35" t="str">
        <f t="shared" si="310"/>
        <v>%SITE_CLIENT%/?library_guid=29652A72-FCC5-4727-A593-A0B7F448612C</v>
      </c>
      <c r="AS307" s="35" t="str">
        <f t="shared" si="311"/>
        <v>Accès au travers du portail ENI</v>
      </c>
      <c r="AT307" s="35" t="str">
        <f t="shared" si="312"/>
        <v xml:space="preserve"> livre linux </v>
      </c>
      <c r="AU307" s="35" t="str">
        <f t="shared" si="313"/>
        <v xml:space="preserve"> livre shell </v>
      </c>
      <c r="AV307" s="35" t="str">
        <f t="shared" si="314"/>
        <v xml:space="preserve"> LNSOSCR</v>
      </c>
      <c r="AW307" s="35" t="str">
        <f t="shared" si="315"/>
        <v xml:space="preserve"> script </v>
      </c>
      <c r="AX307" s="35" t="str">
        <f t="shared" si="316"/>
        <v xml:space="preserve"> script shell </v>
      </c>
      <c r="AY307" s="35" t="str">
        <f t="shared" si="317"/>
        <v xml:space="preserve">livre script </v>
      </c>
      <c r="AZ307" s="35" t="str">
        <f t="shared" si="318"/>
        <v/>
      </c>
      <c r="BA307" s="35" t="str">
        <f t="shared" si="319"/>
        <v/>
      </c>
      <c r="BB307" s="35" t="s">
        <v>1485</v>
      </c>
      <c r="BC307" s="35" t="s">
        <v>116</v>
      </c>
      <c r="BD307" s="35" t="s">
        <v>116</v>
      </c>
      <c r="BE307" s="35" t="s">
        <v>116</v>
      </c>
      <c r="BF307" s="35" t="s">
        <v>116</v>
      </c>
      <c r="BG307" s="35" t="s">
        <v>116</v>
      </c>
      <c r="BH307" s="35" t="s">
        <v>116</v>
      </c>
      <c r="BI307" s="35" t="s">
        <v>116</v>
      </c>
      <c r="BJ307" s="35" t="s">
        <v>116</v>
      </c>
      <c r="BK307" s="35" t="s">
        <v>116</v>
      </c>
      <c r="BL307" s="35" t="s">
        <v>116</v>
      </c>
      <c r="BM307" s="35" t="s">
        <v>116</v>
      </c>
      <c r="BN307" s="35" t="s">
        <v>116</v>
      </c>
      <c r="BO307" s="35" t="s">
        <v>116</v>
      </c>
      <c r="BP307" s="35" t="s">
        <v>116</v>
      </c>
      <c r="BQ307" s="35" t="s">
        <v>116</v>
      </c>
      <c r="BR307" s="35" t="s">
        <v>116</v>
      </c>
      <c r="BS307" s="35" t="s">
        <v>116</v>
      </c>
      <c r="BT307" s="35" t="s">
        <v>116</v>
      </c>
      <c r="BU307" s="40" t="s">
        <v>116</v>
      </c>
    </row>
    <row r="308" spans="1:73" ht="20.100000000000001" customHeight="1" x14ac:dyDescent="0.2">
      <c r="A308" s="52">
        <v>45231</v>
      </c>
      <c r="B308" s="35" t="s">
        <v>14879</v>
      </c>
      <c r="C308" s="35" t="s">
        <v>112</v>
      </c>
      <c r="D308" s="35">
        <v>20240120</v>
      </c>
      <c r="E308" s="35" t="s">
        <v>14880</v>
      </c>
      <c r="F308" s="35" t="str">
        <f t="shared" si="272"/>
        <v>Conception et réalisation d'une application Web dans le domaine de la sémantique</v>
      </c>
      <c r="G308" s="35" t="str">
        <f t="shared" si="273"/>
        <v>Laurent DEBRAUWER</v>
      </c>
      <c r="H308" s="35" t="str">
        <f t="shared" si="274"/>
        <v/>
      </c>
      <c r="I308" s="35" t="str">
        <f t="shared" si="275"/>
        <v>DEBRAUWER, Laurent</v>
      </c>
      <c r="J308" s="35" t="str">
        <f t="shared" si="276"/>
        <v/>
      </c>
      <c r="K308" s="35" t="str">
        <f t="shared" si="277"/>
        <v/>
      </c>
      <c r="L308" s="35" t="str">
        <f t="shared" si="278"/>
        <v/>
      </c>
      <c r="M308" s="35" t="str">
        <f t="shared" si="279"/>
        <v/>
      </c>
      <c r="N308" s="5" t="str">
        <f t="shared" si="280"/>
        <v>Edition du 1 April 2012</v>
      </c>
      <c r="O308" s="5" t="str">
        <f t="shared" si="281"/>
        <v>307 pages</v>
      </c>
      <c r="P308" s="35" t="str">
        <f t="shared" si="282"/>
        <v>Editions ENI</v>
      </c>
      <c r="Q308" s="6" t="str">
        <f t="shared" si="283"/>
        <v>fre</v>
      </c>
      <c r="R308" s="35" t="str">
        <f t="shared" si="284"/>
        <v>fre</v>
      </c>
      <c r="S308" s="35" t="str">
        <f t="shared" si="285"/>
        <v>fre</v>
      </c>
      <c r="T308" s="35" t="str">
        <f t="shared" si="286"/>
        <v>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v>
      </c>
      <c r="U308" s="35">
        <f t="shared" si="287"/>
        <v>9782746073647</v>
      </c>
      <c r="V308" s="35" t="str">
        <f t="shared" si="288"/>
        <v>Version Numérique</v>
      </c>
      <c r="W308" s="35">
        <f t="shared" si="289"/>
        <v>9782746073036</v>
      </c>
      <c r="X308" s="35" t="str">
        <f t="shared" si="290"/>
        <v>Version Imprimée</v>
      </c>
      <c r="Y308" s="35" t="str">
        <f t="shared" si="291"/>
        <v>St-Herblain</v>
      </c>
      <c r="Z308" s="35" t="str">
        <f t="shared" si="292"/>
        <v>Editions ENI</v>
      </c>
      <c r="AA308" s="35">
        <f t="shared" si="293"/>
        <v>2012</v>
      </c>
      <c r="AB308" s="35" t="str">
        <f t="shared" si="294"/>
        <v>Bibliothèque Numérique ENI (Service en ligne)</v>
      </c>
      <c r="AC308" s="35" t="str">
        <f t="shared" si="295"/>
        <v>SOLUTIONS INFORMATIQUES</v>
      </c>
      <c r="AD308" s="35" t="str">
        <f t="shared" si="296"/>
        <v>texte</v>
      </c>
      <c r="AE308" s="35" t="str">
        <f t="shared" si="297"/>
        <v>txt</v>
      </c>
      <c r="AF308" s="35" t="str">
        <f t="shared" si="298"/>
        <v>rdacontent/fre</v>
      </c>
      <c r="AG308" s="35" t="str">
        <f t="shared" si="299"/>
        <v>informatique</v>
      </c>
      <c r="AH308" s="35" t="str">
        <f t="shared" si="300"/>
        <v>c</v>
      </c>
      <c r="AI308" s="35" t="str">
        <f t="shared" si="301"/>
        <v>rdamedia/fre</v>
      </c>
      <c r="AJ308" s="35" t="str">
        <f t="shared" si="302"/>
        <v>ressource en ligne</v>
      </c>
      <c r="AK308" s="35" t="str">
        <f t="shared" si="303"/>
        <v>cr</v>
      </c>
      <c r="AL308" s="35" t="str">
        <f t="shared" si="304"/>
        <v>rdacarrier/fre</v>
      </c>
      <c r="AM308" s="35" t="str">
        <f t="shared" si="305"/>
        <v>m\\\\\o\\d\\\\\\\\</v>
      </c>
      <c r="AN308" s="35" t="str">
        <f t="shared" si="306"/>
        <v>cr\cn\\\\uuaua</v>
      </c>
      <c r="AO308" s="35" t="str">
        <f t="shared" si="307"/>
        <v>Accès restreint aux membres</v>
      </c>
      <c r="AP308" s="35" t="str">
        <f t="shared" si="308"/>
        <v>Source de la note de description : Version imprimée</v>
      </c>
      <c r="AQ308" s="35" t="str">
        <f t="shared" si="309"/>
        <v/>
      </c>
      <c r="AR308" s="35" t="str">
        <f t="shared" si="310"/>
        <v>%SITE_CLIENT%/?library_guid=80CC34B0-63E3-4554-9F86-D9B3237E3352</v>
      </c>
      <c r="AS308" s="35" t="str">
        <f t="shared" si="311"/>
        <v>Accès au travers du portail ENI</v>
      </c>
      <c r="AT308" s="35" t="str">
        <f t="shared" si="312"/>
        <v xml:space="preserve"> livre java </v>
      </c>
      <c r="AU308" s="35" t="str">
        <f t="shared" si="313"/>
        <v xml:space="preserve"> LNSOUMJA</v>
      </c>
      <c r="AV308" s="35" t="str">
        <f t="shared" si="314"/>
        <v xml:space="preserve"> processus unifié </v>
      </c>
      <c r="AW308" s="35" t="str">
        <f t="shared" si="315"/>
        <v xml:space="preserve"> semantique </v>
      </c>
      <c r="AX308" s="35" t="str">
        <f t="shared" si="316"/>
        <v xml:space="preserve"> uml2  </v>
      </c>
      <c r="AY308" s="35" t="str">
        <f t="shared" si="317"/>
        <v xml:space="preserve">livre uml </v>
      </c>
      <c r="AZ308" s="35" t="str">
        <f t="shared" si="318"/>
        <v/>
      </c>
      <c r="BA308" s="35" t="str">
        <f t="shared" si="319"/>
        <v/>
      </c>
      <c r="BB308" s="35" t="s">
        <v>2083</v>
      </c>
      <c r="BC308" s="35" t="s">
        <v>2084</v>
      </c>
      <c r="BD308" s="35" t="s">
        <v>2085</v>
      </c>
      <c r="BE308" s="35" t="s">
        <v>2086</v>
      </c>
      <c r="BF308" s="35" t="s">
        <v>2087</v>
      </c>
      <c r="BG308" s="35" t="s">
        <v>2088</v>
      </c>
      <c r="BH308" s="35" t="s">
        <v>2089</v>
      </c>
      <c r="BI308" s="35" t="s">
        <v>116</v>
      </c>
      <c r="BJ308" s="35" t="s">
        <v>116</v>
      </c>
      <c r="BK308" s="35" t="s">
        <v>116</v>
      </c>
      <c r="BL308" s="35" t="s">
        <v>116</v>
      </c>
      <c r="BM308" s="35" t="s">
        <v>116</v>
      </c>
      <c r="BN308" s="35" t="s">
        <v>116</v>
      </c>
      <c r="BO308" s="35" t="s">
        <v>116</v>
      </c>
      <c r="BP308" s="35" t="s">
        <v>116</v>
      </c>
      <c r="BQ308" s="35" t="s">
        <v>116</v>
      </c>
      <c r="BR308" s="35" t="s">
        <v>116</v>
      </c>
      <c r="BS308" s="35" t="s">
        <v>116</v>
      </c>
      <c r="BT308" s="35" t="s">
        <v>116</v>
      </c>
      <c r="BU308" s="40" t="s">
        <v>116</v>
      </c>
    </row>
    <row r="309" spans="1:73" ht="20.100000000000001" customHeight="1" x14ac:dyDescent="0.2">
      <c r="A309" s="52">
        <v>45231</v>
      </c>
      <c r="B309" s="35" t="s">
        <v>14881</v>
      </c>
      <c r="C309" s="35" t="s">
        <v>112</v>
      </c>
      <c r="D309" s="35">
        <v>20240120</v>
      </c>
      <c r="E309" s="35" t="s">
        <v>14882</v>
      </c>
      <c r="F309" s="35" t="s">
        <v>116</v>
      </c>
      <c r="G309" s="35" t="s">
        <v>14883</v>
      </c>
      <c r="H309" s="35" t="s">
        <v>116</v>
      </c>
      <c r="I309" s="35" t="s">
        <v>14884</v>
      </c>
      <c r="J309" s="35" t="s">
        <v>116</v>
      </c>
      <c r="K309" s="35" t="s">
        <v>116</v>
      </c>
      <c r="L309" s="35" t="s">
        <v>116</v>
      </c>
      <c r="M309" s="35" t="s">
        <v>116</v>
      </c>
      <c r="N309" s="5" t="s">
        <v>4430</v>
      </c>
      <c r="O309" s="5" t="s">
        <v>8254</v>
      </c>
      <c r="P309" s="35" t="s">
        <v>112</v>
      </c>
      <c r="Q309" s="6" t="s">
        <v>122</v>
      </c>
      <c r="R309" s="35" t="s">
        <v>122</v>
      </c>
      <c r="S309" s="35" t="s">
        <v>122</v>
      </c>
      <c r="T309" s="35" t="s">
        <v>14885</v>
      </c>
      <c r="U309" s="35">
        <v>9782409023347</v>
      </c>
      <c r="V309" s="35" t="s">
        <v>124</v>
      </c>
      <c r="W309" s="35">
        <v>9782409023330</v>
      </c>
      <c r="X309" s="35" t="s">
        <v>125</v>
      </c>
      <c r="Y309" s="35" t="s">
        <v>126</v>
      </c>
      <c r="Z309" s="35" t="s">
        <v>112</v>
      </c>
      <c r="AA309" s="35">
        <v>2020</v>
      </c>
      <c r="AB309" s="35" t="s">
        <v>127</v>
      </c>
      <c r="AC309" s="35" t="s">
        <v>164</v>
      </c>
      <c r="AD309" s="35" t="s">
        <v>129</v>
      </c>
      <c r="AE309" s="35" t="s">
        <v>130</v>
      </c>
      <c r="AF309" s="35" t="s">
        <v>131</v>
      </c>
      <c r="AG309" s="35" t="s">
        <v>132</v>
      </c>
      <c r="AH309" s="35" t="s">
        <v>133</v>
      </c>
      <c r="AI309" s="35" t="s">
        <v>134</v>
      </c>
      <c r="AJ309" s="35" t="s">
        <v>135</v>
      </c>
      <c r="AK309" s="35" t="s">
        <v>136</v>
      </c>
      <c r="AL309" s="35" t="s">
        <v>137</v>
      </c>
      <c r="AM309" s="35" t="s">
        <v>138</v>
      </c>
      <c r="AN309" s="35" t="s">
        <v>139</v>
      </c>
      <c r="AO309" s="35" t="s">
        <v>140</v>
      </c>
      <c r="AP309" s="35" t="s">
        <v>141</v>
      </c>
      <c r="AQ309" s="35" t="s">
        <v>116</v>
      </c>
      <c r="AR309" s="35" t="s">
        <v>14886</v>
      </c>
      <c r="AS309" s="35" t="s">
        <v>76</v>
      </c>
      <c r="AT309" s="35" t="s">
        <v>1665</v>
      </c>
      <c r="AU309" s="35" t="s">
        <v>14887</v>
      </c>
      <c r="AV309" s="35" t="s">
        <v>5019</v>
      </c>
      <c r="AW309" s="35" t="s">
        <v>14888</v>
      </c>
      <c r="AX309" s="35" t="s">
        <v>1667</v>
      </c>
      <c r="AY309" s="35" t="s">
        <v>1668</v>
      </c>
      <c r="AZ309" s="35" t="s">
        <v>14889</v>
      </c>
      <c r="BA309" s="35" t="s">
        <v>116</v>
      </c>
      <c r="BB309" s="35" t="s">
        <v>116</v>
      </c>
      <c r="BC309" s="35" t="s">
        <v>116</v>
      </c>
      <c r="BD309" s="35" t="s">
        <v>116</v>
      </c>
      <c r="BE309" s="35" t="s">
        <v>116</v>
      </c>
      <c r="BF309" s="35" t="s">
        <v>116</v>
      </c>
      <c r="BG309" s="35" t="s">
        <v>116</v>
      </c>
      <c r="BH309" s="35" t="s">
        <v>116</v>
      </c>
      <c r="BI309" s="35" t="s">
        <v>116</v>
      </c>
      <c r="BJ309" s="35" t="s">
        <v>116</v>
      </c>
      <c r="BK309" s="35" t="s">
        <v>116</v>
      </c>
      <c r="BL309" s="35" t="s">
        <v>116</v>
      </c>
      <c r="BM309" s="35" t="s">
        <v>116</v>
      </c>
      <c r="BN309" s="35" t="s">
        <v>116</v>
      </c>
      <c r="BO309" s="35" t="s">
        <v>116</v>
      </c>
      <c r="BP309" s="35" t="s">
        <v>116</v>
      </c>
      <c r="BQ309" s="35" t="s">
        <v>116</v>
      </c>
      <c r="BR309" s="35" t="s">
        <v>116</v>
      </c>
      <c r="BS309" s="35" t="s">
        <v>116</v>
      </c>
      <c r="BT309" s="35" t="s">
        <v>116</v>
      </c>
    </row>
    <row r="310" spans="1:73" ht="20.100000000000001" customHeight="1" x14ac:dyDescent="0.2">
      <c r="A310" s="52">
        <v>45231</v>
      </c>
      <c r="B310" s="35" t="s">
        <v>14890</v>
      </c>
      <c r="C310" s="35" t="s">
        <v>112</v>
      </c>
      <c r="D310" s="35">
        <v>20240120</v>
      </c>
      <c r="E310" s="35" t="s">
        <v>1652</v>
      </c>
      <c r="F310" s="35" t="s">
        <v>14891</v>
      </c>
      <c r="G310" s="35" t="s">
        <v>14892</v>
      </c>
      <c r="H310" s="35" t="s">
        <v>116</v>
      </c>
      <c r="I310" s="35" t="s">
        <v>14893</v>
      </c>
      <c r="J310" s="35" t="s">
        <v>116</v>
      </c>
      <c r="K310" s="35" t="s">
        <v>116</v>
      </c>
      <c r="L310" s="35" t="s">
        <v>116</v>
      </c>
      <c r="M310" s="35" t="s">
        <v>116</v>
      </c>
      <c r="N310" s="5" t="s">
        <v>5235</v>
      </c>
      <c r="O310" s="5" t="s">
        <v>5236</v>
      </c>
      <c r="P310" s="35" t="s">
        <v>112</v>
      </c>
      <c r="Q310" s="6" t="s">
        <v>122</v>
      </c>
      <c r="R310" s="7" t="s">
        <v>122</v>
      </c>
      <c r="S310" s="7" t="s">
        <v>122</v>
      </c>
      <c r="T310" s="36" t="s">
        <v>14894</v>
      </c>
      <c r="U310" s="36">
        <v>9782409019500</v>
      </c>
      <c r="V310" s="35" t="s">
        <v>124</v>
      </c>
      <c r="W310" s="35">
        <v>9782409019494</v>
      </c>
      <c r="X310" s="35" t="s">
        <v>125</v>
      </c>
      <c r="Y310" s="35" t="s">
        <v>126</v>
      </c>
      <c r="Z310" s="35" t="s">
        <v>112</v>
      </c>
      <c r="AA310" s="35">
        <v>2019</v>
      </c>
      <c r="AB310" s="35" t="s">
        <v>127</v>
      </c>
      <c r="AC310" s="35" t="s">
        <v>164</v>
      </c>
      <c r="AD310" s="35" t="s">
        <v>129</v>
      </c>
      <c r="AE310" s="35" t="s">
        <v>130</v>
      </c>
      <c r="AF310" s="35" t="s">
        <v>131</v>
      </c>
      <c r="AG310" s="35" t="s">
        <v>132</v>
      </c>
      <c r="AH310" s="35" t="s">
        <v>133</v>
      </c>
      <c r="AI310" s="35" t="s">
        <v>134</v>
      </c>
      <c r="AJ310" s="35" t="s">
        <v>135</v>
      </c>
      <c r="AK310" s="35" t="s">
        <v>136</v>
      </c>
      <c r="AL310" s="35" t="s">
        <v>137</v>
      </c>
      <c r="AM310" s="35" t="s">
        <v>138</v>
      </c>
      <c r="AN310" s="35" t="s">
        <v>139</v>
      </c>
      <c r="AO310" s="35" t="s">
        <v>140</v>
      </c>
      <c r="AP310" s="35" t="s">
        <v>141</v>
      </c>
      <c r="AQ310" s="35" t="s">
        <v>116</v>
      </c>
      <c r="AR310" s="35" t="s">
        <v>14895</v>
      </c>
      <c r="AS310" s="35" t="s">
        <v>76</v>
      </c>
      <c r="AT310" s="35" t="s">
        <v>1237</v>
      </c>
      <c r="AU310" s="35" t="s">
        <v>1238</v>
      </c>
      <c r="AV310" s="35" t="s">
        <v>1239</v>
      </c>
      <c r="AW310" s="35" t="s">
        <v>1241</v>
      </c>
      <c r="AX310" s="35" t="s">
        <v>1657</v>
      </c>
      <c r="AY310" s="35" t="s">
        <v>14896</v>
      </c>
      <c r="AZ310" s="35" t="s">
        <v>488</v>
      </c>
      <c r="BA310" s="35" t="s">
        <v>1420</v>
      </c>
      <c r="BB310" s="35" t="s">
        <v>116</v>
      </c>
      <c r="BC310" s="35" t="s">
        <v>116</v>
      </c>
      <c r="BD310" s="35" t="s">
        <v>116</v>
      </c>
      <c r="BE310" s="35" t="s">
        <v>116</v>
      </c>
      <c r="BF310" s="35" t="s">
        <v>116</v>
      </c>
      <c r="BG310" s="35" t="s">
        <v>116</v>
      </c>
      <c r="BH310" s="35" t="s">
        <v>116</v>
      </c>
      <c r="BI310" s="35" t="s">
        <v>116</v>
      </c>
      <c r="BJ310" s="35" t="s">
        <v>116</v>
      </c>
      <c r="BK310" s="35" t="s">
        <v>116</v>
      </c>
      <c r="BL310" s="35" t="s">
        <v>116</v>
      </c>
      <c r="BM310" s="35" t="s">
        <v>116</v>
      </c>
      <c r="BN310" s="35" t="s">
        <v>116</v>
      </c>
      <c r="BO310" s="35" t="s">
        <v>116</v>
      </c>
      <c r="BP310" s="35" t="s">
        <v>116</v>
      </c>
      <c r="BQ310" s="35" t="s">
        <v>116</v>
      </c>
      <c r="BR310" s="35" t="s">
        <v>116</v>
      </c>
      <c r="BS310" s="35" t="s">
        <v>116</v>
      </c>
      <c r="BT310" s="35" t="s">
        <v>116</v>
      </c>
    </row>
    <row r="311" spans="1:73" ht="20.100000000000001" customHeight="1" x14ac:dyDescent="0.2">
      <c r="A311" s="52">
        <v>45231</v>
      </c>
      <c r="B311" s="35" t="s">
        <v>14897</v>
      </c>
      <c r="C311" s="35" t="s">
        <v>112</v>
      </c>
      <c r="D311" s="35">
        <v>20240120</v>
      </c>
      <c r="E311" s="35" t="s">
        <v>1247</v>
      </c>
      <c r="F311" s="35" t="s">
        <v>7473</v>
      </c>
      <c r="G311" s="35" t="s">
        <v>13813</v>
      </c>
      <c r="H311" s="35" t="s">
        <v>116</v>
      </c>
      <c r="I311" s="35" t="s">
        <v>13814</v>
      </c>
      <c r="J311" s="35" t="s">
        <v>116</v>
      </c>
      <c r="K311" s="35" t="s">
        <v>116</v>
      </c>
      <c r="L311" s="35" t="s">
        <v>116</v>
      </c>
      <c r="M311" s="35" t="s">
        <v>116</v>
      </c>
      <c r="N311" s="5" t="s">
        <v>3535</v>
      </c>
      <c r="O311" s="5" t="s">
        <v>1467</v>
      </c>
      <c r="P311" s="35" t="s">
        <v>112</v>
      </c>
      <c r="Q311" s="6" t="s">
        <v>122</v>
      </c>
      <c r="R311" s="2" t="s">
        <v>122</v>
      </c>
      <c r="S311" s="35" t="s">
        <v>122</v>
      </c>
      <c r="T311" s="35" t="s">
        <v>14898</v>
      </c>
      <c r="U311" s="35">
        <v>9782409031885</v>
      </c>
      <c r="V311" s="35" t="s">
        <v>124</v>
      </c>
      <c r="W311" s="35">
        <v>9782409031878</v>
      </c>
      <c r="X311" s="35" t="s">
        <v>125</v>
      </c>
      <c r="Y311" s="35" t="s">
        <v>126</v>
      </c>
      <c r="Z311" s="35" t="s">
        <v>112</v>
      </c>
      <c r="AA311" s="35">
        <v>2021</v>
      </c>
      <c r="AB311" s="35" t="s">
        <v>127</v>
      </c>
      <c r="AC311" s="35" t="s">
        <v>385</v>
      </c>
      <c r="AD311" s="35" t="s">
        <v>129</v>
      </c>
      <c r="AE311" s="35" t="s">
        <v>130</v>
      </c>
      <c r="AF311" s="35" t="s">
        <v>131</v>
      </c>
      <c r="AG311" s="35" t="s">
        <v>132</v>
      </c>
      <c r="AH311" s="35" t="s">
        <v>133</v>
      </c>
      <c r="AI311" s="35" t="s">
        <v>134</v>
      </c>
      <c r="AJ311" s="35" t="s">
        <v>135</v>
      </c>
      <c r="AK311" s="35" t="s">
        <v>136</v>
      </c>
      <c r="AL311" s="35" t="s">
        <v>137</v>
      </c>
      <c r="AM311" s="35" t="s">
        <v>138</v>
      </c>
      <c r="AN311" s="35" t="s">
        <v>139</v>
      </c>
      <c r="AO311" s="35" t="s">
        <v>140</v>
      </c>
      <c r="AP311" s="35" t="s">
        <v>141</v>
      </c>
      <c r="AQ311" s="35" t="s">
        <v>116</v>
      </c>
      <c r="AR311" s="35" t="s">
        <v>14899</v>
      </c>
      <c r="AS311" s="35" t="s">
        <v>76</v>
      </c>
      <c r="AT311" s="35" t="s">
        <v>7477</v>
      </c>
      <c r="AU311" s="35" t="s">
        <v>4021</v>
      </c>
      <c r="AV311" s="35" t="s">
        <v>1253</v>
      </c>
      <c r="AW311" s="35" t="s">
        <v>14900</v>
      </c>
      <c r="AX311" s="35" t="s">
        <v>6159</v>
      </c>
      <c r="AY311" s="35" t="s">
        <v>1909</v>
      </c>
      <c r="AZ311" s="35" t="s">
        <v>7479</v>
      </c>
      <c r="BA311" s="35" t="s">
        <v>2278</v>
      </c>
      <c r="BB311" s="35" t="s">
        <v>116</v>
      </c>
      <c r="BC311" s="35" t="s">
        <v>116</v>
      </c>
      <c r="BD311" s="35" t="s">
        <v>116</v>
      </c>
      <c r="BE311" s="35" t="s">
        <v>116</v>
      </c>
      <c r="BF311" s="35" t="s">
        <v>116</v>
      </c>
      <c r="BG311" s="35" t="s">
        <v>116</v>
      </c>
      <c r="BH311" s="35" t="s">
        <v>116</v>
      </c>
      <c r="BI311" s="35" t="s">
        <v>116</v>
      </c>
      <c r="BJ311" s="35" t="s">
        <v>116</v>
      </c>
      <c r="BK311" s="35" t="s">
        <v>116</v>
      </c>
      <c r="BL311" s="35" t="s">
        <v>116</v>
      </c>
      <c r="BM311" s="35" t="s">
        <v>116</v>
      </c>
      <c r="BN311" s="35" t="s">
        <v>116</v>
      </c>
      <c r="BO311" s="35" t="s">
        <v>116</v>
      </c>
      <c r="BP311" s="35" t="s">
        <v>116</v>
      </c>
      <c r="BQ311" s="35" t="s">
        <v>116</v>
      </c>
      <c r="BR311" s="35" t="s">
        <v>116</v>
      </c>
      <c r="BS311" s="35" t="s">
        <v>116</v>
      </c>
      <c r="BT311" s="35" t="s">
        <v>116</v>
      </c>
    </row>
    <row r="312" spans="1:73" ht="20.100000000000001" customHeight="1" x14ac:dyDescent="0.2">
      <c r="A312" s="52">
        <v>45231</v>
      </c>
      <c r="B312" s="35" t="s">
        <v>14901</v>
      </c>
      <c r="C312" s="35" t="s">
        <v>112</v>
      </c>
      <c r="D312" s="35">
        <v>20240120</v>
      </c>
      <c r="E312" s="35" t="s">
        <v>1107</v>
      </c>
      <c r="F312" s="35" t="s">
        <v>14902</v>
      </c>
      <c r="G312" s="35" t="s">
        <v>14903</v>
      </c>
      <c r="H312" s="35" t="s">
        <v>116</v>
      </c>
      <c r="I312" s="35" t="s">
        <v>14904</v>
      </c>
      <c r="J312" s="35" t="s">
        <v>14905</v>
      </c>
      <c r="K312" s="35" t="s">
        <v>116</v>
      </c>
      <c r="L312" s="35" t="s">
        <v>116</v>
      </c>
      <c r="M312" s="35" t="s">
        <v>116</v>
      </c>
      <c r="N312" s="5" t="s">
        <v>5015</v>
      </c>
      <c r="O312" s="5" t="s">
        <v>5074</v>
      </c>
      <c r="P312" s="35" t="s">
        <v>112</v>
      </c>
      <c r="Q312" s="6" t="s">
        <v>122</v>
      </c>
      <c r="R312" s="35" t="s">
        <v>122</v>
      </c>
      <c r="S312" s="35" t="s">
        <v>122</v>
      </c>
      <c r="T312" s="35" t="s">
        <v>14906</v>
      </c>
      <c r="U312" s="35">
        <v>9782409022234</v>
      </c>
      <c r="V312" s="35" t="s">
        <v>124</v>
      </c>
      <c r="W312" s="35">
        <v>9782409022227</v>
      </c>
      <c r="X312" s="35" t="s">
        <v>125</v>
      </c>
      <c r="Y312" s="35" t="s">
        <v>126</v>
      </c>
      <c r="Z312" s="35" t="s">
        <v>112</v>
      </c>
      <c r="AA312" s="35">
        <v>2019</v>
      </c>
      <c r="AB312" s="35" t="s">
        <v>127</v>
      </c>
      <c r="AC312" s="35" t="s">
        <v>260</v>
      </c>
      <c r="AD312" s="35" t="s">
        <v>129</v>
      </c>
      <c r="AE312" s="35" t="s">
        <v>130</v>
      </c>
      <c r="AF312" s="35" t="s">
        <v>131</v>
      </c>
      <c r="AG312" s="35" t="s">
        <v>132</v>
      </c>
      <c r="AH312" s="35" t="s">
        <v>133</v>
      </c>
      <c r="AI312" s="35" t="s">
        <v>134</v>
      </c>
      <c r="AJ312" s="35" t="s">
        <v>135</v>
      </c>
      <c r="AK312" s="35" t="s">
        <v>136</v>
      </c>
      <c r="AL312" s="35" t="s">
        <v>137</v>
      </c>
      <c r="AM312" s="35" t="s">
        <v>138</v>
      </c>
      <c r="AN312" s="35" t="s">
        <v>139</v>
      </c>
      <c r="AO312" s="35" t="s">
        <v>140</v>
      </c>
      <c r="AP312" s="35" t="s">
        <v>141</v>
      </c>
      <c r="AQ312" s="35" t="s">
        <v>116</v>
      </c>
      <c r="AR312" s="35" t="s">
        <v>14907</v>
      </c>
      <c r="AS312" s="35" t="s">
        <v>76</v>
      </c>
      <c r="AT312" s="35" t="s">
        <v>1114</v>
      </c>
      <c r="AU312" s="35" t="s">
        <v>1350</v>
      </c>
      <c r="AV312" s="35" t="s">
        <v>1351</v>
      </c>
      <c r="AW312" s="35" t="s">
        <v>1352</v>
      </c>
      <c r="AX312" s="35" t="s">
        <v>1353</v>
      </c>
      <c r="AY312" s="35" t="s">
        <v>1353</v>
      </c>
      <c r="AZ312" s="35" t="s">
        <v>1354</v>
      </c>
      <c r="BA312" s="35" t="s">
        <v>1911</v>
      </c>
      <c r="BB312" s="35" t="s">
        <v>1911</v>
      </c>
      <c r="BC312" s="35" t="s">
        <v>1913</v>
      </c>
      <c r="BD312" s="35" t="s">
        <v>116</v>
      </c>
      <c r="BE312" s="35" t="s">
        <v>116</v>
      </c>
      <c r="BF312" s="35" t="s">
        <v>116</v>
      </c>
      <c r="BG312" s="35" t="s">
        <v>116</v>
      </c>
      <c r="BH312" s="35" t="s">
        <v>116</v>
      </c>
      <c r="BI312" s="35" t="s">
        <v>116</v>
      </c>
      <c r="BJ312" s="35" t="s">
        <v>116</v>
      </c>
      <c r="BK312" s="35" t="s">
        <v>116</v>
      </c>
      <c r="BL312" s="35" t="s">
        <v>116</v>
      </c>
      <c r="BM312" s="35" t="s">
        <v>116</v>
      </c>
      <c r="BN312" s="35" t="s">
        <v>116</v>
      </c>
      <c r="BO312" s="35" t="s">
        <v>116</v>
      </c>
      <c r="BP312" s="35" t="s">
        <v>116</v>
      </c>
      <c r="BQ312" s="35" t="s">
        <v>116</v>
      </c>
      <c r="BR312" s="35" t="s">
        <v>116</v>
      </c>
      <c r="BS312" s="35" t="s">
        <v>116</v>
      </c>
      <c r="BT312" s="35" t="s">
        <v>116</v>
      </c>
    </row>
    <row r="313" spans="1:73" ht="20.100000000000001" customHeight="1" x14ac:dyDescent="0.2">
      <c r="A313" s="52">
        <v>45200</v>
      </c>
      <c r="B313" s="35" t="s">
        <v>14908</v>
      </c>
      <c r="C313" s="35" t="s">
        <v>112</v>
      </c>
      <c r="D313" s="35">
        <v>20240120</v>
      </c>
      <c r="E313" s="35" t="s">
        <v>1230</v>
      </c>
      <c r="F313" s="35" t="s">
        <v>14909</v>
      </c>
      <c r="G313" s="35" t="s">
        <v>14910</v>
      </c>
      <c r="H313" s="35" t="s">
        <v>116</v>
      </c>
      <c r="I313" s="35" t="s">
        <v>14911</v>
      </c>
      <c r="J313" s="35" t="s">
        <v>14247</v>
      </c>
      <c r="K313" s="35" t="s">
        <v>116</v>
      </c>
      <c r="L313" s="35" t="s">
        <v>116</v>
      </c>
      <c r="M313" s="35" t="s">
        <v>116</v>
      </c>
      <c r="N313" s="5" t="s">
        <v>5972</v>
      </c>
      <c r="O313" s="5" t="s">
        <v>797</v>
      </c>
      <c r="P313" s="35" t="s">
        <v>112</v>
      </c>
      <c r="Q313" s="6" t="s">
        <v>122</v>
      </c>
      <c r="R313" s="7" t="s">
        <v>122</v>
      </c>
      <c r="S313" s="7" t="s">
        <v>122</v>
      </c>
      <c r="T313" s="36" t="s">
        <v>14912</v>
      </c>
      <c r="U313" s="36">
        <v>9782409012600</v>
      </c>
      <c r="V313" s="35" t="s">
        <v>124</v>
      </c>
      <c r="W313" s="35">
        <v>9782409012266</v>
      </c>
      <c r="X313" s="35" t="s">
        <v>125</v>
      </c>
      <c r="Y313" s="35" t="s">
        <v>126</v>
      </c>
      <c r="Z313" s="35" t="s">
        <v>112</v>
      </c>
      <c r="AA313" s="35">
        <v>2018</v>
      </c>
      <c r="AB313" s="35" t="s">
        <v>127</v>
      </c>
      <c r="AC313" s="35" t="s">
        <v>164</v>
      </c>
      <c r="AD313" s="35" t="s">
        <v>129</v>
      </c>
      <c r="AE313" s="35" t="s">
        <v>130</v>
      </c>
      <c r="AF313" s="35" t="s">
        <v>131</v>
      </c>
      <c r="AG313" s="35" t="s">
        <v>132</v>
      </c>
      <c r="AH313" s="35" t="s">
        <v>133</v>
      </c>
      <c r="AI313" s="35" t="s">
        <v>134</v>
      </c>
      <c r="AJ313" s="35" t="s">
        <v>135</v>
      </c>
      <c r="AK313" s="35" t="s">
        <v>136</v>
      </c>
      <c r="AL313" s="35" t="s">
        <v>137</v>
      </c>
      <c r="AM313" s="35" t="s">
        <v>138</v>
      </c>
      <c r="AN313" s="35" t="s">
        <v>139</v>
      </c>
      <c r="AO313" s="35" t="s">
        <v>140</v>
      </c>
      <c r="AP313" s="35" t="s">
        <v>141</v>
      </c>
      <c r="AQ313" s="35" t="s">
        <v>116</v>
      </c>
      <c r="AR313" s="35" t="s">
        <v>14913</v>
      </c>
      <c r="AS313" s="35" t="s">
        <v>76</v>
      </c>
      <c r="AT313" s="35" t="s">
        <v>1237</v>
      </c>
      <c r="AU313" s="35" t="s">
        <v>1238</v>
      </c>
      <c r="AV313" s="35" t="s">
        <v>1239</v>
      </c>
      <c r="AW313" s="35" t="s">
        <v>1241</v>
      </c>
      <c r="AX313" s="35" t="s">
        <v>14914</v>
      </c>
      <c r="AY313" s="35" t="s">
        <v>1980</v>
      </c>
      <c r="AZ313" s="35" t="s">
        <v>1981</v>
      </c>
      <c r="BA313" s="35" t="s">
        <v>116</v>
      </c>
      <c r="BB313" s="35" t="s">
        <v>116</v>
      </c>
      <c r="BC313" s="35" t="s">
        <v>116</v>
      </c>
      <c r="BD313" s="35" t="s">
        <v>116</v>
      </c>
      <c r="BE313" s="35" t="s">
        <v>116</v>
      </c>
      <c r="BF313" s="35" t="s">
        <v>116</v>
      </c>
      <c r="BG313" s="35" t="s">
        <v>116</v>
      </c>
      <c r="BH313" s="35" t="s">
        <v>116</v>
      </c>
      <c r="BI313" s="35" t="s">
        <v>116</v>
      </c>
      <c r="BJ313" s="35" t="s">
        <v>116</v>
      </c>
      <c r="BK313" s="35" t="s">
        <v>116</v>
      </c>
      <c r="BL313" s="35" t="s">
        <v>116</v>
      </c>
      <c r="BM313" s="35" t="s">
        <v>116</v>
      </c>
      <c r="BN313" s="35" t="s">
        <v>116</v>
      </c>
      <c r="BO313" s="35" t="s">
        <v>116</v>
      </c>
      <c r="BP313" s="35" t="s">
        <v>116</v>
      </c>
      <c r="BQ313" s="35" t="s">
        <v>116</v>
      </c>
      <c r="BR313" s="35" t="s">
        <v>116</v>
      </c>
      <c r="BS313" s="35" t="s">
        <v>116</v>
      </c>
      <c r="BT313" s="35" t="s">
        <v>116</v>
      </c>
    </row>
    <row r="314" spans="1:73" ht="20.100000000000001" customHeight="1" x14ac:dyDescent="0.2">
      <c r="A314" s="52">
        <v>45200</v>
      </c>
      <c r="B314" s="35" t="s">
        <v>14915</v>
      </c>
      <c r="C314" s="35" t="s">
        <v>112</v>
      </c>
      <c r="D314" s="35">
        <v>20240120</v>
      </c>
      <c r="E314" s="35" t="s">
        <v>1729</v>
      </c>
      <c r="F314" s="35" t="s">
        <v>14916</v>
      </c>
      <c r="G314" s="35" t="s">
        <v>14917</v>
      </c>
      <c r="H314" s="35" t="s">
        <v>116</v>
      </c>
      <c r="I314" s="35" t="s">
        <v>14918</v>
      </c>
      <c r="J314" s="35" t="s">
        <v>116</v>
      </c>
      <c r="K314" s="35" t="s">
        <v>116</v>
      </c>
      <c r="L314" s="35" t="s">
        <v>116</v>
      </c>
      <c r="M314" s="35" t="s">
        <v>116</v>
      </c>
      <c r="N314" s="5" t="s">
        <v>3524</v>
      </c>
      <c r="O314" s="35" t="s">
        <v>7788</v>
      </c>
      <c r="P314" s="35" t="s">
        <v>112</v>
      </c>
      <c r="Q314" s="7" t="s">
        <v>122</v>
      </c>
      <c r="R314" s="35" t="s">
        <v>122</v>
      </c>
      <c r="S314" s="35" t="s">
        <v>122</v>
      </c>
      <c r="T314" s="35" t="s">
        <v>14919</v>
      </c>
      <c r="U314" s="35">
        <v>9782409032486</v>
      </c>
      <c r="V314" s="35" t="s">
        <v>124</v>
      </c>
      <c r="W314" s="35">
        <v>9782409032479</v>
      </c>
      <c r="X314" s="35" t="s">
        <v>125</v>
      </c>
      <c r="Y314" s="35" t="s">
        <v>126</v>
      </c>
      <c r="Z314" s="35" t="s">
        <v>112</v>
      </c>
      <c r="AA314" s="35">
        <v>2021</v>
      </c>
      <c r="AB314" s="35" t="s">
        <v>127</v>
      </c>
      <c r="AC314" s="35" t="s">
        <v>164</v>
      </c>
      <c r="AD314" s="35" t="s">
        <v>129</v>
      </c>
      <c r="AE314" s="35" t="s">
        <v>130</v>
      </c>
      <c r="AF314" s="35" t="s">
        <v>131</v>
      </c>
      <c r="AG314" s="35" t="s">
        <v>132</v>
      </c>
      <c r="AH314" s="35" t="s">
        <v>133</v>
      </c>
      <c r="AI314" s="35" t="s">
        <v>134</v>
      </c>
      <c r="AJ314" s="35" t="s">
        <v>135</v>
      </c>
      <c r="AK314" s="35" t="s">
        <v>136</v>
      </c>
      <c r="AL314" s="35" t="s">
        <v>137</v>
      </c>
      <c r="AM314" s="35" t="s">
        <v>138</v>
      </c>
      <c r="AN314" s="35" t="s">
        <v>139</v>
      </c>
      <c r="AO314" s="35" t="s">
        <v>140</v>
      </c>
      <c r="AP314" s="35" t="s">
        <v>141</v>
      </c>
      <c r="AQ314" s="35" t="s">
        <v>116</v>
      </c>
      <c r="AR314" s="35" t="s">
        <v>14920</v>
      </c>
      <c r="AS314" s="35" t="s">
        <v>76</v>
      </c>
      <c r="AT314" s="35" t="s">
        <v>1736</v>
      </c>
      <c r="AU314" s="35" t="s">
        <v>1737</v>
      </c>
      <c r="AV314" s="35" t="s">
        <v>1738</v>
      </c>
      <c r="AW314" s="35" t="s">
        <v>1739</v>
      </c>
      <c r="AX314" s="35" t="s">
        <v>1740</v>
      </c>
      <c r="AY314" s="35" t="s">
        <v>1741</v>
      </c>
      <c r="AZ314" s="35" t="s">
        <v>1483</v>
      </c>
      <c r="BA314" s="35" t="s">
        <v>8335</v>
      </c>
      <c r="BB314" s="35" t="s">
        <v>4239</v>
      </c>
      <c r="BC314" s="35" t="s">
        <v>9192</v>
      </c>
      <c r="BD314" s="35" t="s">
        <v>14921</v>
      </c>
      <c r="BE314" s="35" t="s">
        <v>7774</v>
      </c>
      <c r="BF314" s="35" t="s">
        <v>7649</v>
      </c>
      <c r="BG314" s="35" t="s">
        <v>14922</v>
      </c>
      <c r="BH314" s="35" t="s">
        <v>4500</v>
      </c>
      <c r="BI314" s="35" t="s">
        <v>116</v>
      </c>
      <c r="BJ314" s="35" t="s">
        <v>116</v>
      </c>
      <c r="BK314" s="35" t="s">
        <v>116</v>
      </c>
      <c r="BL314" s="35" t="s">
        <v>116</v>
      </c>
      <c r="BM314" s="35" t="s">
        <v>116</v>
      </c>
      <c r="BN314" s="35" t="s">
        <v>116</v>
      </c>
      <c r="BO314" s="35" t="s">
        <v>116</v>
      </c>
      <c r="BP314" s="35" t="s">
        <v>116</v>
      </c>
      <c r="BQ314" s="35" t="s">
        <v>116</v>
      </c>
      <c r="BR314" s="35" t="s">
        <v>116</v>
      </c>
      <c r="BS314" s="35" t="s">
        <v>116</v>
      </c>
      <c r="BT314" s="35" t="s">
        <v>116</v>
      </c>
    </row>
    <row r="315" spans="1:73" ht="20.100000000000001" customHeight="1" x14ac:dyDescent="0.2">
      <c r="A315" s="52">
        <v>45200</v>
      </c>
      <c r="B315" s="35" t="s">
        <v>14923</v>
      </c>
      <c r="C315" s="35" t="s">
        <v>112</v>
      </c>
      <c r="D315" s="35">
        <v>20240120</v>
      </c>
      <c r="E315" s="35" t="s">
        <v>13282</v>
      </c>
      <c r="F315" s="35" t="s">
        <v>14924</v>
      </c>
      <c r="G315" s="35" t="s">
        <v>14925</v>
      </c>
      <c r="H315" s="35" t="s">
        <v>116</v>
      </c>
      <c r="I315" s="35" t="s">
        <v>14926</v>
      </c>
      <c r="J315" s="35" t="s">
        <v>116</v>
      </c>
      <c r="K315" s="35" t="s">
        <v>116</v>
      </c>
      <c r="L315" s="35" t="s">
        <v>116</v>
      </c>
      <c r="M315" s="35" t="s">
        <v>116</v>
      </c>
      <c r="N315" s="5" t="s">
        <v>3545</v>
      </c>
      <c r="O315" s="5" t="s">
        <v>2075</v>
      </c>
      <c r="P315" s="35" t="s">
        <v>112</v>
      </c>
      <c r="Q315" s="6" t="s">
        <v>122</v>
      </c>
      <c r="R315" s="2" t="s">
        <v>122</v>
      </c>
      <c r="S315" s="35" t="s">
        <v>122</v>
      </c>
      <c r="T315" s="35" t="s">
        <v>14927</v>
      </c>
      <c r="U315" s="35">
        <v>9782409033131</v>
      </c>
      <c r="V315" s="35" t="s">
        <v>124</v>
      </c>
      <c r="W315" s="35">
        <v>9782409033124</v>
      </c>
      <c r="X315" s="35" t="s">
        <v>125</v>
      </c>
      <c r="Y315" s="35" t="s">
        <v>126</v>
      </c>
      <c r="Z315" s="35" t="s">
        <v>112</v>
      </c>
      <c r="AA315" s="35">
        <v>2021</v>
      </c>
      <c r="AB315" s="35" t="s">
        <v>127</v>
      </c>
      <c r="AC315" s="35" t="s">
        <v>249</v>
      </c>
      <c r="AD315" s="35" t="s">
        <v>129</v>
      </c>
      <c r="AE315" s="35" t="s">
        <v>130</v>
      </c>
      <c r="AF315" s="35" t="s">
        <v>131</v>
      </c>
      <c r="AG315" s="35" t="s">
        <v>132</v>
      </c>
      <c r="AH315" s="35" t="s">
        <v>133</v>
      </c>
      <c r="AI315" s="35" t="s">
        <v>134</v>
      </c>
      <c r="AJ315" s="35" t="s">
        <v>135</v>
      </c>
      <c r="AK315" s="35" t="s">
        <v>136</v>
      </c>
      <c r="AL315" s="35" t="s">
        <v>137</v>
      </c>
      <c r="AM315" s="35" t="s">
        <v>138</v>
      </c>
      <c r="AN315" s="35" t="s">
        <v>139</v>
      </c>
      <c r="AO315" s="35" t="s">
        <v>140</v>
      </c>
      <c r="AP315" s="35" t="s">
        <v>141</v>
      </c>
      <c r="AQ315" s="35" t="s">
        <v>116</v>
      </c>
      <c r="AR315" s="35" t="s">
        <v>14928</v>
      </c>
      <c r="AS315" s="35" t="s">
        <v>76</v>
      </c>
      <c r="AT315" s="35" t="s">
        <v>2078</v>
      </c>
      <c r="AU315" s="35" t="s">
        <v>2079</v>
      </c>
      <c r="AV315" s="35" t="s">
        <v>2080</v>
      </c>
      <c r="AW315" s="35" t="s">
        <v>1869</v>
      </c>
      <c r="AX315" s="35" t="s">
        <v>2081</v>
      </c>
      <c r="AY315" s="35" t="s">
        <v>1285</v>
      </c>
      <c r="AZ315" s="35" t="s">
        <v>2082</v>
      </c>
      <c r="BA315" s="35" t="s">
        <v>1530</v>
      </c>
      <c r="BB315" s="35" t="s">
        <v>1854</v>
      </c>
      <c r="BC315" s="35" t="s">
        <v>1855</v>
      </c>
      <c r="BD315" s="35" t="s">
        <v>1856</v>
      </c>
      <c r="BE315" s="35" t="s">
        <v>1857</v>
      </c>
      <c r="BF315" s="35" t="s">
        <v>1858</v>
      </c>
      <c r="BG315" s="35" t="s">
        <v>1859</v>
      </c>
      <c r="BH315" s="35" t="s">
        <v>1860</v>
      </c>
      <c r="BI315" s="35" t="s">
        <v>1861</v>
      </c>
      <c r="BJ315" s="35" t="s">
        <v>1862</v>
      </c>
      <c r="BK315" s="35" t="s">
        <v>116</v>
      </c>
      <c r="BL315" s="35" t="s">
        <v>116</v>
      </c>
      <c r="BM315" s="35" t="s">
        <v>116</v>
      </c>
      <c r="BN315" s="35" t="s">
        <v>116</v>
      </c>
      <c r="BO315" s="35" t="s">
        <v>116</v>
      </c>
      <c r="BP315" s="35" t="s">
        <v>116</v>
      </c>
      <c r="BQ315" s="35" t="s">
        <v>116</v>
      </c>
      <c r="BR315" s="35" t="s">
        <v>116</v>
      </c>
      <c r="BS315" s="35" t="s">
        <v>116</v>
      </c>
      <c r="BT315" s="35" t="s">
        <v>116</v>
      </c>
    </row>
    <row r="316" spans="1:73" ht="20.100000000000001" customHeight="1" x14ac:dyDescent="0.2">
      <c r="A316" s="52">
        <v>45200</v>
      </c>
      <c r="B316" s="35" t="s">
        <v>14929</v>
      </c>
      <c r="C316" s="35" t="s">
        <v>112</v>
      </c>
      <c r="D316" s="35">
        <v>20240120</v>
      </c>
      <c r="E316" s="35" t="s">
        <v>6097</v>
      </c>
      <c r="F316" s="35" t="s">
        <v>14930</v>
      </c>
      <c r="G316" s="35" t="s">
        <v>14931</v>
      </c>
      <c r="H316" s="35" t="s">
        <v>116</v>
      </c>
      <c r="I316" s="35" t="s">
        <v>14932</v>
      </c>
      <c r="J316" s="35" t="s">
        <v>116</v>
      </c>
      <c r="K316" s="35" t="s">
        <v>116</v>
      </c>
      <c r="L316" s="35" t="s">
        <v>116</v>
      </c>
      <c r="M316" s="35" t="s">
        <v>116</v>
      </c>
      <c r="N316" s="5" t="s">
        <v>7034</v>
      </c>
      <c r="O316" s="5" t="s">
        <v>4065</v>
      </c>
      <c r="P316" s="35" t="s">
        <v>112</v>
      </c>
      <c r="Q316" s="6" t="s">
        <v>122</v>
      </c>
      <c r="R316" s="7" t="s">
        <v>122</v>
      </c>
      <c r="S316" s="7" t="s">
        <v>122</v>
      </c>
      <c r="T316" s="36" t="s">
        <v>14933</v>
      </c>
      <c r="U316" s="36">
        <v>9782409003448</v>
      </c>
      <c r="V316" s="35" t="s">
        <v>124</v>
      </c>
      <c r="W316" s="35">
        <v>9782409003172</v>
      </c>
      <c r="X316" s="35" t="s">
        <v>125</v>
      </c>
      <c r="Y316" s="35" t="s">
        <v>126</v>
      </c>
      <c r="Z316" s="35" t="s">
        <v>112</v>
      </c>
      <c r="AA316" s="35">
        <v>2016</v>
      </c>
      <c r="AB316" s="35" t="s">
        <v>127</v>
      </c>
      <c r="AC316" s="35" t="s">
        <v>260</v>
      </c>
      <c r="AD316" s="35" t="s">
        <v>129</v>
      </c>
      <c r="AE316" s="35" t="s">
        <v>130</v>
      </c>
      <c r="AF316" s="35" t="s">
        <v>131</v>
      </c>
      <c r="AG316" s="35" t="s">
        <v>132</v>
      </c>
      <c r="AH316" s="35" t="s">
        <v>133</v>
      </c>
      <c r="AI316" s="35" t="s">
        <v>134</v>
      </c>
      <c r="AJ316" s="35" t="s">
        <v>135</v>
      </c>
      <c r="AK316" s="35" t="s">
        <v>136</v>
      </c>
      <c r="AL316" s="35" t="s">
        <v>137</v>
      </c>
      <c r="AM316" s="35" t="s">
        <v>138</v>
      </c>
      <c r="AN316" s="35" t="s">
        <v>139</v>
      </c>
      <c r="AO316" s="35" t="s">
        <v>140</v>
      </c>
      <c r="AP316" s="35" t="s">
        <v>141</v>
      </c>
      <c r="AQ316" s="35" t="s">
        <v>116</v>
      </c>
      <c r="AR316" s="35" t="s">
        <v>14934</v>
      </c>
      <c r="AS316" s="35" t="s">
        <v>76</v>
      </c>
      <c r="AT316" s="35" t="s">
        <v>1679</v>
      </c>
      <c r="AU316" s="35" t="s">
        <v>14935</v>
      </c>
      <c r="AV316" s="35" t="s">
        <v>544</v>
      </c>
      <c r="AW316" s="35" t="s">
        <v>1749</v>
      </c>
      <c r="AX316" s="35" t="s">
        <v>1681</v>
      </c>
      <c r="AY316" s="35" t="s">
        <v>116</v>
      </c>
      <c r="AZ316" s="35" t="s">
        <v>116</v>
      </c>
      <c r="BA316" s="35" t="s">
        <v>116</v>
      </c>
      <c r="BB316" s="35" t="s">
        <v>116</v>
      </c>
      <c r="BC316" s="35" t="s">
        <v>116</v>
      </c>
      <c r="BD316" s="35" t="s">
        <v>116</v>
      </c>
      <c r="BE316" s="35" t="s">
        <v>116</v>
      </c>
      <c r="BF316" s="35" t="s">
        <v>116</v>
      </c>
      <c r="BG316" s="35" t="s">
        <v>116</v>
      </c>
      <c r="BH316" s="35" t="s">
        <v>116</v>
      </c>
      <c r="BI316" s="35" t="s">
        <v>116</v>
      </c>
      <c r="BJ316" s="35" t="s">
        <v>116</v>
      </c>
      <c r="BK316" s="35" t="s">
        <v>116</v>
      </c>
      <c r="BL316" s="35" t="s">
        <v>116</v>
      </c>
      <c r="BM316" s="35" t="s">
        <v>116</v>
      </c>
      <c r="BN316" s="35" t="s">
        <v>116</v>
      </c>
      <c r="BO316" s="35" t="s">
        <v>116</v>
      </c>
      <c r="BP316" s="35" t="s">
        <v>116</v>
      </c>
      <c r="BQ316" s="35" t="s">
        <v>116</v>
      </c>
      <c r="BR316" s="35" t="s">
        <v>116</v>
      </c>
      <c r="BS316" s="35" t="s">
        <v>116</v>
      </c>
      <c r="BT316" s="35" t="s">
        <v>116</v>
      </c>
    </row>
    <row r="317" spans="1:73" ht="20.100000000000001" customHeight="1" x14ac:dyDescent="0.2">
      <c r="A317" s="52">
        <v>45200</v>
      </c>
      <c r="B317" s="35" t="s">
        <v>14936</v>
      </c>
      <c r="C317" s="35" t="s">
        <v>112</v>
      </c>
      <c r="D317" s="35">
        <v>20240120</v>
      </c>
      <c r="E317" s="35" t="s">
        <v>1406</v>
      </c>
      <c r="F317" s="35" t="s">
        <v>14937</v>
      </c>
      <c r="G317" s="35" t="s">
        <v>14938</v>
      </c>
      <c r="H317" s="35" t="s">
        <v>116</v>
      </c>
      <c r="I317" s="35" t="s">
        <v>14939</v>
      </c>
      <c r="J317" s="35" t="s">
        <v>14940</v>
      </c>
      <c r="K317" s="35" t="s">
        <v>116</v>
      </c>
      <c r="L317" s="35" t="s">
        <v>116</v>
      </c>
      <c r="M317" s="35" t="s">
        <v>116</v>
      </c>
      <c r="N317" s="5" t="s">
        <v>5295</v>
      </c>
      <c r="O317" s="5" t="s">
        <v>2176</v>
      </c>
      <c r="P317" s="35" t="s">
        <v>112</v>
      </c>
      <c r="Q317" s="6" t="s">
        <v>122</v>
      </c>
      <c r="R317" s="7" t="s">
        <v>122</v>
      </c>
      <c r="S317" s="7" t="s">
        <v>122</v>
      </c>
      <c r="T317" s="36" t="s">
        <v>14941</v>
      </c>
      <c r="U317" s="36">
        <v>9782409019647</v>
      </c>
      <c r="V317" s="35" t="s">
        <v>124</v>
      </c>
      <c r="W317" s="35">
        <v>9782409019630</v>
      </c>
      <c r="X317" s="35" t="s">
        <v>125</v>
      </c>
      <c r="Y317" s="35" t="s">
        <v>126</v>
      </c>
      <c r="Z317" s="35" t="s">
        <v>112</v>
      </c>
      <c r="AA317" s="35">
        <v>2019</v>
      </c>
      <c r="AB317" s="35" t="s">
        <v>127</v>
      </c>
      <c r="AC317" s="35" t="s">
        <v>260</v>
      </c>
      <c r="AD317" s="35" t="s">
        <v>129</v>
      </c>
      <c r="AE317" s="35" t="s">
        <v>130</v>
      </c>
      <c r="AF317" s="35" t="s">
        <v>131</v>
      </c>
      <c r="AG317" s="35" t="s">
        <v>132</v>
      </c>
      <c r="AH317" s="35" t="s">
        <v>133</v>
      </c>
      <c r="AI317" s="35" t="s">
        <v>134</v>
      </c>
      <c r="AJ317" s="35" t="s">
        <v>135</v>
      </c>
      <c r="AK317" s="35" t="s">
        <v>136</v>
      </c>
      <c r="AL317" s="35" t="s">
        <v>137</v>
      </c>
      <c r="AM317" s="35" t="s">
        <v>138</v>
      </c>
      <c r="AN317" s="35" t="s">
        <v>139</v>
      </c>
      <c r="AO317" s="35" t="s">
        <v>140</v>
      </c>
      <c r="AP317" s="35" t="s">
        <v>141</v>
      </c>
      <c r="AQ317" s="35" t="s">
        <v>116</v>
      </c>
      <c r="AR317" s="35" t="s">
        <v>14942</v>
      </c>
      <c r="AS317" s="35" t="s">
        <v>76</v>
      </c>
      <c r="AT317" s="35" t="s">
        <v>14943</v>
      </c>
      <c r="AU317" s="35" t="s">
        <v>1415</v>
      </c>
      <c r="AV317" s="35" t="s">
        <v>1416</v>
      </c>
      <c r="AW317" s="35" t="s">
        <v>1417</v>
      </c>
      <c r="AX317" s="35" t="s">
        <v>1418</v>
      </c>
      <c r="AY317" s="35" t="s">
        <v>14944</v>
      </c>
      <c r="AZ317" s="35" t="s">
        <v>1419</v>
      </c>
      <c r="BA317" s="35" t="s">
        <v>1315</v>
      </c>
      <c r="BB317" s="35" t="s">
        <v>116</v>
      </c>
      <c r="BC317" s="35" t="s">
        <v>116</v>
      </c>
      <c r="BD317" s="35" t="s">
        <v>116</v>
      </c>
      <c r="BE317" s="35" t="s">
        <v>116</v>
      </c>
      <c r="BF317" s="35" t="s">
        <v>116</v>
      </c>
      <c r="BG317" s="35" t="s">
        <v>116</v>
      </c>
      <c r="BH317" s="35" t="s">
        <v>116</v>
      </c>
      <c r="BI317" s="35" t="s">
        <v>116</v>
      </c>
      <c r="BJ317" s="35" t="s">
        <v>116</v>
      </c>
      <c r="BK317" s="35" t="s">
        <v>116</v>
      </c>
      <c r="BL317" s="35" t="s">
        <v>116</v>
      </c>
      <c r="BM317" s="35" t="s">
        <v>116</v>
      </c>
      <c r="BN317" s="35" t="s">
        <v>116</v>
      </c>
      <c r="BO317" s="35" t="s">
        <v>116</v>
      </c>
      <c r="BP317" s="35" t="s">
        <v>116</v>
      </c>
      <c r="BQ317" s="35" t="s">
        <v>116</v>
      </c>
      <c r="BR317" s="35" t="s">
        <v>116</v>
      </c>
      <c r="BS317" s="35" t="s">
        <v>116</v>
      </c>
      <c r="BT317" s="35" t="s">
        <v>116</v>
      </c>
    </row>
    <row r="318" spans="1:73" ht="20.100000000000001" customHeight="1" x14ac:dyDescent="0.2">
      <c r="A318" s="52">
        <v>45170</v>
      </c>
      <c r="B318" s="35" t="s">
        <v>14945</v>
      </c>
      <c r="C318" s="35" t="s">
        <v>112</v>
      </c>
      <c r="D318" s="35">
        <v>20240120</v>
      </c>
      <c r="E318" s="35" t="s">
        <v>14946</v>
      </c>
      <c r="F318" s="35" t="s">
        <v>116</v>
      </c>
      <c r="G318" s="35" t="s">
        <v>14947</v>
      </c>
      <c r="H318" s="35" t="s">
        <v>116</v>
      </c>
      <c r="I318" s="35" t="s">
        <v>14948</v>
      </c>
      <c r="J318" s="35" t="s">
        <v>116</v>
      </c>
      <c r="K318" s="35" t="s">
        <v>116</v>
      </c>
      <c r="L318" s="35" t="s">
        <v>116</v>
      </c>
      <c r="M318" s="35" t="s">
        <v>116</v>
      </c>
      <c r="N318" s="5" t="s">
        <v>4221</v>
      </c>
      <c r="O318" s="5" t="s">
        <v>14181</v>
      </c>
      <c r="P318" s="35" t="s">
        <v>112</v>
      </c>
      <c r="Q318" s="6" t="s">
        <v>122</v>
      </c>
      <c r="R318" s="2" t="s">
        <v>122</v>
      </c>
      <c r="S318" s="35" t="s">
        <v>122</v>
      </c>
      <c r="T318" s="35" t="s">
        <v>14949</v>
      </c>
      <c r="U318" s="35">
        <v>9782409027819</v>
      </c>
      <c r="V318" s="35" t="s">
        <v>124</v>
      </c>
      <c r="W318" s="35">
        <v>9782409027802</v>
      </c>
      <c r="X318" s="35" t="s">
        <v>125</v>
      </c>
      <c r="Y318" s="35" t="s">
        <v>126</v>
      </c>
      <c r="Z318" s="35" t="s">
        <v>112</v>
      </c>
      <c r="AA318" s="35">
        <v>2020</v>
      </c>
      <c r="AB318" s="35" t="s">
        <v>127</v>
      </c>
      <c r="AC318" s="35" t="s">
        <v>164</v>
      </c>
      <c r="AD318" s="35" t="s">
        <v>129</v>
      </c>
      <c r="AE318" s="35" t="s">
        <v>130</v>
      </c>
      <c r="AF318" s="35" t="s">
        <v>131</v>
      </c>
      <c r="AG318" s="35" t="s">
        <v>132</v>
      </c>
      <c r="AH318" s="35" t="s">
        <v>133</v>
      </c>
      <c r="AI318" s="35" t="s">
        <v>134</v>
      </c>
      <c r="AJ318" s="35" t="s">
        <v>135</v>
      </c>
      <c r="AK318" s="35" t="s">
        <v>136</v>
      </c>
      <c r="AL318" s="35" t="s">
        <v>137</v>
      </c>
      <c r="AM318" s="35" t="s">
        <v>138</v>
      </c>
      <c r="AN318" s="35" t="s">
        <v>139</v>
      </c>
      <c r="AO318" s="35" t="s">
        <v>140</v>
      </c>
      <c r="AP318" s="35" t="s">
        <v>141</v>
      </c>
      <c r="AQ318" s="35" t="s">
        <v>116</v>
      </c>
      <c r="AR318" s="35" t="s">
        <v>14950</v>
      </c>
      <c r="AS318" s="35" t="s">
        <v>76</v>
      </c>
      <c r="AT318" s="35" t="s">
        <v>2272</v>
      </c>
      <c r="AU318" s="35" t="s">
        <v>2273</v>
      </c>
      <c r="AV318" s="35" t="s">
        <v>282</v>
      </c>
      <c r="AW318" s="35" t="s">
        <v>2274</v>
      </c>
      <c r="AX318" s="35" t="s">
        <v>2275</v>
      </c>
      <c r="AY318" s="35" t="s">
        <v>2276</v>
      </c>
      <c r="AZ318" s="35" t="s">
        <v>2277</v>
      </c>
      <c r="BA318" s="35" t="s">
        <v>116</v>
      </c>
      <c r="BB318" s="35" t="s">
        <v>116</v>
      </c>
      <c r="BC318" s="35" t="s">
        <v>116</v>
      </c>
      <c r="BD318" s="35" t="s">
        <v>116</v>
      </c>
      <c r="BE318" s="35" t="s">
        <v>116</v>
      </c>
      <c r="BF318" s="35" t="s">
        <v>116</v>
      </c>
      <c r="BG318" s="35" t="s">
        <v>116</v>
      </c>
      <c r="BH318" s="35" t="s">
        <v>116</v>
      </c>
      <c r="BI318" s="35" t="s">
        <v>116</v>
      </c>
      <c r="BJ318" s="35" t="s">
        <v>116</v>
      </c>
      <c r="BK318" s="35" t="s">
        <v>116</v>
      </c>
      <c r="BL318" s="35" t="s">
        <v>116</v>
      </c>
      <c r="BM318" s="35" t="s">
        <v>116</v>
      </c>
      <c r="BN318" s="35" t="s">
        <v>116</v>
      </c>
      <c r="BO318" s="35" t="s">
        <v>116</v>
      </c>
      <c r="BP318" s="35" t="s">
        <v>116</v>
      </c>
      <c r="BQ318" s="35" t="s">
        <v>116</v>
      </c>
      <c r="BR318" s="35" t="s">
        <v>116</v>
      </c>
      <c r="BS318" s="35" t="s">
        <v>116</v>
      </c>
      <c r="BT318" s="35" t="s">
        <v>116</v>
      </c>
    </row>
    <row r="319" spans="1:73" ht="20.100000000000001" customHeight="1" x14ac:dyDescent="0.2">
      <c r="A319" s="52">
        <v>45170</v>
      </c>
      <c r="B319" s="35" t="s">
        <v>14951</v>
      </c>
      <c r="C319" s="35" t="s">
        <v>112</v>
      </c>
      <c r="D319" s="35">
        <v>20240120</v>
      </c>
      <c r="E319" s="35" t="s">
        <v>1901</v>
      </c>
      <c r="F319" s="35" t="s">
        <v>14952</v>
      </c>
      <c r="G319" s="35" t="s">
        <v>14953</v>
      </c>
      <c r="H319" s="35" t="s">
        <v>116</v>
      </c>
      <c r="I319" s="35" t="s">
        <v>14954</v>
      </c>
      <c r="J319" s="35" t="s">
        <v>116</v>
      </c>
      <c r="K319" s="35" t="s">
        <v>116</v>
      </c>
      <c r="L319" s="35" t="s">
        <v>116</v>
      </c>
      <c r="M319" s="35" t="s">
        <v>116</v>
      </c>
      <c r="N319" s="5" t="s">
        <v>5721</v>
      </c>
      <c r="O319" s="5" t="s">
        <v>4247</v>
      </c>
      <c r="P319" s="35" t="s">
        <v>112</v>
      </c>
      <c r="Q319" s="6" t="s">
        <v>122</v>
      </c>
      <c r="R319" s="7" t="s">
        <v>122</v>
      </c>
      <c r="S319" s="7" t="s">
        <v>122</v>
      </c>
      <c r="T319" s="36" t="s">
        <v>14955</v>
      </c>
      <c r="U319" s="36">
        <v>9782409014710</v>
      </c>
      <c r="V319" s="35" t="s">
        <v>124</v>
      </c>
      <c r="W319" s="35">
        <v>9782409014697</v>
      </c>
      <c r="X319" s="35" t="s">
        <v>125</v>
      </c>
      <c r="Y319" s="35" t="s">
        <v>126</v>
      </c>
      <c r="Z319" s="35" t="s">
        <v>112</v>
      </c>
      <c r="AA319" s="35">
        <v>2018</v>
      </c>
      <c r="AB319" s="35" t="s">
        <v>127</v>
      </c>
      <c r="AC319" s="35" t="s">
        <v>164</v>
      </c>
      <c r="AD319" s="35" t="s">
        <v>129</v>
      </c>
      <c r="AE319" s="35" t="s">
        <v>130</v>
      </c>
      <c r="AF319" s="35" t="s">
        <v>131</v>
      </c>
      <c r="AG319" s="35" t="s">
        <v>132</v>
      </c>
      <c r="AH319" s="35" t="s">
        <v>133</v>
      </c>
      <c r="AI319" s="35" t="s">
        <v>134</v>
      </c>
      <c r="AJ319" s="35" t="s">
        <v>135</v>
      </c>
      <c r="AK319" s="35" t="s">
        <v>136</v>
      </c>
      <c r="AL319" s="35" t="s">
        <v>137</v>
      </c>
      <c r="AM319" s="35" t="s">
        <v>138</v>
      </c>
      <c r="AN319" s="35" t="s">
        <v>139</v>
      </c>
      <c r="AO319" s="35" t="s">
        <v>140</v>
      </c>
      <c r="AP319" s="35" t="s">
        <v>141</v>
      </c>
      <c r="AQ319" s="35" t="s">
        <v>116</v>
      </c>
      <c r="AR319" s="35" t="s">
        <v>14956</v>
      </c>
      <c r="AS319" s="35" t="s">
        <v>76</v>
      </c>
      <c r="AT319" s="35" t="s">
        <v>681</v>
      </c>
      <c r="AU319" s="35" t="s">
        <v>14957</v>
      </c>
      <c r="AV319" s="35" t="s">
        <v>1907</v>
      </c>
      <c r="AW319" s="35" t="s">
        <v>1908</v>
      </c>
      <c r="AX319" s="35" t="s">
        <v>488</v>
      </c>
      <c r="AY319" s="35" t="s">
        <v>1909</v>
      </c>
      <c r="AZ319" s="35" t="s">
        <v>1910</v>
      </c>
      <c r="BA319" s="35" t="s">
        <v>1968</v>
      </c>
      <c r="BB319" s="35" t="s">
        <v>1941</v>
      </c>
      <c r="BC319" s="35" t="s">
        <v>1970</v>
      </c>
      <c r="BD319" s="35" t="s">
        <v>1971</v>
      </c>
      <c r="BE319" s="35" t="s">
        <v>14958</v>
      </c>
      <c r="BF319" s="35" t="s">
        <v>1482</v>
      </c>
      <c r="BG319" s="35" t="s">
        <v>1973</v>
      </c>
      <c r="BH319" s="35" t="s">
        <v>1974</v>
      </c>
      <c r="BI319" s="35" t="s">
        <v>14959</v>
      </c>
      <c r="BJ319" s="35" t="s">
        <v>1975</v>
      </c>
      <c r="BK319" s="35" t="s">
        <v>116</v>
      </c>
      <c r="BL319" s="35" t="s">
        <v>116</v>
      </c>
      <c r="BM319" s="35" t="s">
        <v>116</v>
      </c>
      <c r="BN319" s="35" t="s">
        <v>116</v>
      </c>
      <c r="BO319" s="35" t="s">
        <v>116</v>
      </c>
      <c r="BP319" s="35" t="s">
        <v>116</v>
      </c>
      <c r="BQ319" s="35" t="s">
        <v>116</v>
      </c>
      <c r="BR319" s="35" t="s">
        <v>116</v>
      </c>
      <c r="BS319" s="35" t="s">
        <v>116</v>
      </c>
      <c r="BT319" s="35" t="s">
        <v>116</v>
      </c>
    </row>
    <row r="320" spans="1:73" ht="20.100000000000001" customHeight="1" x14ac:dyDescent="0.2">
      <c r="A320" s="52">
        <v>45170</v>
      </c>
      <c r="B320" s="35" t="s">
        <v>14960</v>
      </c>
      <c r="C320" s="35" t="s">
        <v>112</v>
      </c>
      <c r="D320" s="35">
        <v>20240120</v>
      </c>
      <c r="E320" s="35" t="s">
        <v>2045</v>
      </c>
      <c r="F320" s="35" t="s">
        <v>8313</v>
      </c>
      <c r="G320" s="35" t="s">
        <v>14961</v>
      </c>
      <c r="H320" s="35" t="s">
        <v>116</v>
      </c>
      <c r="I320" s="35" t="s">
        <v>14962</v>
      </c>
      <c r="J320" s="35" t="s">
        <v>116</v>
      </c>
      <c r="K320" s="35" t="s">
        <v>116</v>
      </c>
      <c r="L320" s="35" t="s">
        <v>116</v>
      </c>
      <c r="M320" s="35" t="s">
        <v>116</v>
      </c>
      <c r="N320" s="5" t="s">
        <v>3630</v>
      </c>
      <c r="O320" s="5" t="s">
        <v>9909</v>
      </c>
      <c r="P320" s="35" t="s">
        <v>112</v>
      </c>
      <c r="Q320" s="6" t="s">
        <v>122</v>
      </c>
      <c r="R320" s="2" t="s">
        <v>122</v>
      </c>
      <c r="S320" s="35" t="s">
        <v>122</v>
      </c>
      <c r="T320" s="35" t="s">
        <v>14963</v>
      </c>
      <c r="U320" s="35">
        <v>9782409030642</v>
      </c>
      <c r="V320" s="35" t="s">
        <v>124</v>
      </c>
      <c r="W320" s="35">
        <v>9782409030635</v>
      </c>
      <c r="X320" s="35" t="s">
        <v>125</v>
      </c>
      <c r="Y320" s="35" t="s">
        <v>126</v>
      </c>
      <c r="Z320" s="35" t="s">
        <v>112</v>
      </c>
      <c r="AA320" s="35">
        <v>2021</v>
      </c>
      <c r="AB320" s="35" t="s">
        <v>127</v>
      </c>
      <c r="AC320" s="35" t="s">
        <v>164</v>
      </c>
      <c r="AD320" s="35" t="s">
        <v>129</v>
      </c>
      <c r="AE320" s="35" t="s">
        <v>130</v>
      </c>
      <c r="AF320" s="35" t="s">
        <v>131</v>
      </c>
      <c r="AG320" s="35" t="s">
        <v>132</v>
      </c>
      <c r="AH320" s="35" t="s">
        <v>133</v>
      </c>
      <c r="AI320" s="35" t="s">
        <v>134</v>
      </c>
      <c r="AJ320" s="35" t="s">
        <v>135</v>
      </c>
      <c r="AK320" s="35" t="s">
        <v>136</v>
      </c>
      <c r="AL320" s="35" t="s">
        <v>137</v>
      </c>
      <c r="AM320" s="35" t="s">
        <v>138</v>
      </c>
      <c r="AN320" s="35" t="s">
        <v>139</v>
      </c>
      <c r="AO320" s="35" t="s">
        <v>140</v>
      </c>
      <c r="AP320" s="35" t="s">
        <v>141</v>
      </c>
      <c r="AQ320" s="35" t="s">
        <v>116</v>
      </c>
      <c r="AR320" s="35" t="s">
        <v>14964</v>
      </c>
      <c r="AS320" s="35" t="s">
        <v>76</v>
      </c>
      <c r="AT320" s="35" t="s">
        <v>681</v>
      </c>
      <c r="AU320" s="35" t="s">
        <v>2051</v>
      </c>
      <c r="AV320" s="35" t="s">
        <v>1567</v>
      </c>
      <c r="AW320" s="35" t="s">
        <v>2052</v>
      </c>
      <c r="AX320" s="35" t="s">
        <v>2053</v>
      </c>
      <c r="AY320" s="35" t="s">
        <v>116</v>
      </c>
      <c r="AZ320" s="35" t="s">
        <v>116</v>
      </c>
      <c r="BA320" s="35" t="s">
        <v>1590</v>
      </c>
      <c r="BB320" s="35" t="s">
        <v>1274</v>
      </c>
      <c r="BC320" s="35" t="s">
        <v>116</v>
      </c>
      <c r="BD320" s="35" t="s">
        <v>116</v>
      </c>
      <c r="BE320" s="35" t="s">
        <v>116</v>
      </c>
      <c r="BF320" s="35" t="s">
        <v>116</v>
      </c>
      <c r="BG320" s="35" t="s">
        <v>116</v>
      </c>
      <c r="BH320" s="35" t="s">
        <v>116</v>
      </c>
      <c r="BI320" s="35" t="s">
        <v>116</v>
      </c>
      <c r="BJ320" s="35" t="s">
        <v>116</v>
      </c>
      <c r="BK320" s="35" t="s">
        <v>116</v>
      </c>
      <c r="BL320" s="35" t="s">
        <v>116</v>
      </c>
      <c r="BM320" s="35" t="s">
        <v>116</v>
      </c>
      <c r="BN320" s="35" t="s">
        <v>116</v>
      </c>
      <c r="BO320" s="35" t="s">
        <v>116</v>
      </c>
      <c r="BP320" s="35" t="s">
        <v>116</v>
      </c>
      <c r="BQ320" s="35" t="s">
        <v>116</v>
      </c>
      <c r="BR320" s="35" t="s">
        <v>116</v>
      </c>
      <c r="BS320" s="35" t="s">
        <v>116</v>
      </c>
      <c r="BT320" s="35" t="s">
        <v>116</v>
      </c>
    </row>
    <row r="321" spans="1:72" ht="20.100000000000001" customHeight="1" x14ac:dyDescent="0.2">
      <c r="A321" s="52">
        <v>45170</v>
      </c>
      <c r="B321" s="35" t="s">
        <v>14965</v>
      </c>
      <c r="C321" s="35" t="s">
        <v>112</v>
      </c>
      <c r="D321" s="35">
        <v>20240120</v>
      </c>
      <c r="E321" s="35" t="s">
        <v>14966</v>
      </c>
      <c r="F321" s="35" t="s">
        <v>14967</v>
      </c>
      <c r="G321" s="35" t="s">
        <v>14968</v>
      </c>
      <c r="H321" s="35" t="s">
        <v>116</v>
      </c>
      <c r="I321" s="35" t="s">
        <v>14969</v>
      </c>
      <c r="J321" s="35" t="s">
        <v>116</v>
      </c>
      <c r="K321" s="35" t="s">
        <v>116</v>
      </c>
      <c r="L321" s="35" t="s">
        <v>116</v>
      </c>
      <c r="M321" s="35" t="s">
        <v>116</v>
      </c>
      <c r="N321" s="5" t="s">
        <v>5620</v>
      </c>
      <c r="O321" s="5" t="s">
        <v>5834</v>
      </c>
      <c r="P321" s="35" t="s">
        <v>112</v>
      </c>
      <c r="Q321" s="6" t="s">
        <v>122</v>
      </c>
      <c r="R321" s="7" t="s">
        <v>122</v>
      </c>
      <c r="S321" s="7" t="s">
        <v>122</v>
      </c>
      <c r="T321" s="36" t="s">
        <v>14970</v>
      </c>
      <c r="U321" s="36">
        <v>9782409013133</v>
      </c>
      <c r="V321" s="35" t="s">
        <v>124</v>
      </c>
      <c r="W321" s="35">
        <v>9782409012723</v>
      </c>
      <c r="X321" s="35" t="s">
        <v>125</v>
      </c>
      <c r="Y321" s="35" t="s">
        <v>126</v>
      </c>
      <c r="Z321" s="35" t="s">
        <v>112</v>
      </c>
      <c r="AA321" s="35">
        <v>2018</v>
      </c>
      <c r="AB321" s="35" t="s">
        <v>127</v>
      </c>
      <c r="AC321" s="35" t="s">
        <v>385</v>
      </c>
      <c r="AD321" s="35" t="s">
        <v>129</v>
      </c>
      <c r="AE321" s="35" t="s">
        <v>130</v>
      </c>
      <c r="AF321" s="35" t="s">
        <v>131</v>
      </c>
      <c r="AG321" s="35" t="s">
        <v>132</v>
      </c>
      <c r="AH321" s="35" t="s">
        <v>133</v>
      </c>
      <c r="AI321" s="35" t="s">
        <v>134</v>
      </c>
      <c r="AJ321" s="35" t="s">
        <v>135</v>
      </c>
      <c r="AK321" s="35" t="s">
        <v>136</v>
      </c>
      <c r="AL321" s="35" t="s">
        <v>137</v>
      </c>
      <c r="AM321" s="35" t="s">
        <v>138</v>
      </c>
      <c r="AN321" s="35" t="s">
        <v>139</v>
      </c>
      <c r="AO321" s="35" t="s">
        <v>140</v>
      </c>
      <c r="AP321" s="35" t="s">
        <v>141</v>
      </c>
      <c r="AQ321" s="35" t="s">
        <v>116</v>
      </c>
      <c r="AR321" s="35" t="s">
        <v>14971</v>
      </c>
      <c r="AS321" s="35" t="s">
        <v>76</v>
      </c>
      <c r="AT321" s="35" t="s">
        <v>14972</v>
      </c>
      <c r="AU321" s="35" t="s">
        <v>14973</v>
      </c>
      <c r="AV321" s="35" t="s">
        <v>12978</v>
      </c>
      <c r="AW321" s="35" t="s">
        <v>14974</v>
      </c>
      <c r="AX321" s="35" t="s">
        <v>9191</v>
      </c>
      <c r="AY321" s="35" t="s">
        <v>14975</v>
      </c>
      <c r="AZ321" s="35" t="s">
        <v>14976</v>
      </c>
      <c r="BA321" s="35" t="s">
        <v>14977</v>
      </c>
      <c r="BB321" s="35" t="s">
        <v>1763</v>
      </c>
      <c r="BC321" s="35" t="s">
        <v>14978</v>
      </c>
      <c r="BD321" s="35" t="s">
        <v>116</v>
      </c>
      <c r="BE321" s="35" t="s">
        <v>116</v>
      </c>
      <c r="BF321" s="35" t="s">
        <v>116</v>
      </c>
      <c r="BG321" s="35" t="s">
        <v>116</v>
      </c>
      <c r="BH321" s="35" t="s">
        <v>116</v>
      </c>
      <c r="BI321" s="35" t="s">
        <v>116</v>
      </c>
      <c r="BJ321" s="35" t="s">
        <v>116</v>
      </c>
      <c r="BK321" s="35" t="s">
        <v>116</v>
      </c>
      <c r="BL321" s="35" t="s">
        <v>116</v>
      </c>
      <c r="BM321" s="35" t="s">
        <v>116</v>
      </c>
      <c r="BN321" s="35" t="s">
        <v>116</v>
      </c>
      <c r="BO321" s="35" t="s">
        <v>116</v>
      </c>
      <c r="BP321" s="35" t="s">
        <v>116</v>
      </c>
      <c r="BQ321" s="35" t="s">
        <v>116</v>
      </c>
      <c r="BR321" s="35" t="s">
        <v>116</v>
      </c>
      <c r="BS321" s="35" t="s">
        <v>116</v>
      </c>
      <c r="BT321" s="35" t="s">
        <v>116</v>
      </c>
    </row>
    <row r="322" spans="1:72" ht="20.100000000000001" customHeight="1" x14ac:dyDescent="0.2">
      <c r="A322" s="52">
        <v>45170</v>
      </c>
      <c r="B322" s="35" t="s">
        <v>14979</v>
      </c>
      <c r="C322" s="35" t="s">
        <v>112</v>
      </c>
      <c r="D322" s="35">
        <v>20240120</v>
      </c>
      <c r="E322" s="35" t="s">
        <v>14980</v>
      </c>
      <c r="F322" s="35" t="s">
        <v>14981</v>
      </c>
      <c r="G322" s="35" t="s">
        <v>8236</v>
      </c>
      <c r="H322" s="35" t="s">
        <v>116</v>
      </c>
      <c r="I322" s="35" t="s">
        <v>8237</v>
      </c>
      <c r="J322" s="35" t="s">
        <v>116</v>
      </c>
      <c r="K322" s="35" t="s">
        <v>116</v>
      </c>
      <c r="L322" s="35" t="s">
        <v>116</v>
      </c>
      <c r="M322" s="35" t="s">
        <v>116</v>
      </c>
      <c r="N322" s="5" t="s">
        <v>3713</v>
      </c>
      <c r="O322" s="5" t="s">
        <v>5600</v>
      </c>
      <c r="P322" s="35" t="s">
        <v>112</v>
      </c>
      <c r="Q322" s="6" t="s">
        <v>122</v>
      </c>
      <c r="R322" s="2" t="s">
        <v>122</v>
      </c>
      <c r="S322" s="35" t="s">
        <v>122</v>
      </c>
      <c r="T322" s="35" t="s">
        <v>14982</v>
      </c>
      <c r="U322" s="35">
        <v>9782409031397</v>
      </c>
      <c r="V322" s="35" t="s">
        <v>124</v>
      </c>
      <c r="W322" s="35">
        <v>9782409031380</v>
      </c>
      <c r="X322" s="35" t="s">
        <v>125</v>
      </c>
      <c r="Y322" s="35" t="s">
        <v>126</v>
      </c>
      <c r="Z322" s="35" t="s">
        <v>112</v>
      </c>
      <c r="AA322" s="35">
        <v>2021</v>
      </c>
      <c r="AB322" s="35" t="s">
        <v>127</v>
      </c>
      <c r="AC322" s="35" t="s">
        <v>260</v>
      </c>
      <c r="AD322" s="35" t="s">
        <v>129</v>
      </c>
      <c r="AE322" s="35" t="s">
        <v>130</v>
      </c>
      <c r="AF322" s="35" t="s">
        <v>131</v>
      </c>
      <c r="AG322" s="35" t="s">
        <v>132</v>
      </c>
      <c r="AH322" s="35" t="s">
        <v>133</v>
      </c>
      <c r="AI322" s="35" t="s">
        <v>134</v>
      </c>
      <c r="AJ322" s="35" t="s">
        <v>135</v>
      </c>
      <c r="AK322" s="35" t="s">
        <v>136</v>
      </c>
      <c r="AL322" s="35" t="s">
        <v>137</v>
      </c>
      <c r="AM322" s="35" t="s">
        <v>138</v>
      </c>
      <c r="AN322" s="35" t="s">
        <v>139</v>
      </c>
      <c r="AO322" s="35" t="s">
        <v>140</v>
      </c>
      <c r="AP322" s="35" t="s">
        <v>141</v>
      </c>
      <c r="AQ322" s="35" t="s">
        <v>116</v>
      </c>
      <c r="AR322" s="35" t="s">
        <v>14983</v>
      </c>
      <c r="AS322" s="35" t="s">
        <v>76</v>
      </c>
      <c r="AT322" s="35" t="s">
        <v>1848</v>
      </c>
      <c r="AU322" s="35" t="s">
        <v>1849</v>
      </c>
      <c r="AV322" s="35" t="s">
        <v>1850</v>
      </c>
      <c r="AW322" s="35" t="s">
        <v>1851</v>
      </c>
      <c r="AX322" s="35" t="s">
        <v>1528</v>
      </c>
      <c r="AY322" s="35" t="s">
        <v>1852</v>
      </c>
      <c r="AZ322" s="35" t="s">
        <v>1853</v>
      </c>
      <c r="BA322" s="35" t="s">
        <v>14984</v>
      </c>
      <c r="BB322" s="35" t="s">
        <v>14985</v>
      </c>
      <c r="BC322" s="35" t="s">
        <v>116</v>
      </c>
      <c r="BD322" s="35" t="s">
        <v>116</v>
      </c>
      <c r="BE322" s="35" t="s">
        <v>116</v>
      </c>
      <c r="BF322" s="35" t="s">
        <v>116</v>
      </c>
      <c r="BG322" s="35" t="s">
        <v>116</v>
      </c>
      <c r="BH322" s="35" t="s">
        <v>116</v>
      </c>
      <c r="BI322" s="35" t="s">
        <v>116</v>
      </c>
      <c r="BJ322" s="35" t="s">
        <v>116</v>
      </c>
      <c r="BK322" s="35" t="s">
        <v>116</v>
      </c>
      <c r="BL322" s="35" t="s">
        <v>116</v>
      </c>
      <c r="BM322" s="35" t="s">
        <v>116</v>
      </c>
      <c r="BN322" s="35" t="s">
        <v>116</v>
      </c>
      <c r="BO322" s="35" t="s">
        <v>116</v>
      </c>
      <c r="BP322" s="35" t="s">
        <v>116</v>
      </c>
      <c r="BQ322" s="35" t="s">
        <v>116</v>
      </c>
      <c r="BR322" s="35" t="s">
        <v>116</v>
      </c>
      <c r="BS322" s="35" t="s">
        <v>116</v>
      </c>
      <c r="BT322" s="35" t="s">
        <v>116</v>
      </c>
    </row>
    <row r="323" spans="1:72" ht="20.100000000000001" customHeight="1" x14ac:dyDescent="0.2">
      <c r="A323" s="52">
        <v>45139</v>
      </c>
      <c r="B323" s="35" t="s">
        <v>14986</v>
      </c>
      <c r="C323" s="35" t="s">
        <v>112</v>
      </c>
      <c r="D323" s="35">
        <v>20240120</v>
      </c>
      <c r="E323" s="35" t="s">
        <v>2091</v>
      </c>
      <c r="F323" s="35" t="s">
        <v>14987</v>
      </c>
      <c r="G323" s="35" t="s">
        <v>14988</v>
      </c>
      <c r="H323" s="35" t="s">
        <v>116</v>
      </c>
      <c r="I323" s="35" t="s">
        <v>14989</v>
      </c>
      <c r="J323" s="35" t="s">
        <v>116</v>
      </c>
      <c r="K323" s="35" t="s">
        <v>116</v>
      </c>
      <c r="L323" s="35" t="s">
        <v>116</v>
      </c>
      <c r="M323" s="35" t="s">
        <v>116</v>
      </c>
      <c r="N323" s="5" t="s">
        <v>5136</v>
      </c>
      <c r="O323" s="5" t="s">
        <v>14990</v>
      </c>
      <c r="P323" s="35" t="s">
        <v>112</v>
      </c>
      <c r="Q323" s="6" t="s">
        <v>122</v>
      </c>
      <c r="R323" s="7" t="s">
        <v>122</v>
      </c>
      <c r="S323" s="7" t="s">
        <v>122</v>
      </c>
      <c r="T323" s="36" t="s">
        <v>14991</v>
      </c>
      <c r="U323" s="36">
        <v>9782409018794</v>
      </c>
      <c r="V323" s="35" t="s">
        <v>124</v>
      </c>
      <c r="W323" s="35">
        <v>9782409018657</v>
      </c>
      <c r="X323" s="35" t="s">
        <v>125</v>
      </c>
      <c r="Y323" s="35" t="s">
        <v>126</v>
      </c>
      <c r="Z323" s="35" t="s">
        <v>112</v>
      </c>
      <c r="AA323" s="35">
        <v>2019</v>
      </c>
      <c r="AB323" s="35" t="s">
        <v>127</v>
      </c>
      <c r="AC323" s="35" t="s">
        <v>152</v>
      </c>
      <c r="AD323" s="35" t="s">
        <v>129</v>
      </c>
      <c r="AE323" s="35" t="s">
        <v>130</v>
      </c>
      <c r="AF323" s="35" t="s">
        <v>131</v>
      </c>
      <c r="AG323" s="35" t="s">
        <v>132</v>
      </c>
      <c r="AH323" s="35" t="s">
        <v>133</v>
      </c>
      <c r="AI323" s="35" t="s">
        <v>134</v>
      </c>
      <c r="AJ323" s="35" t="s">
        <v>135</v>
      </c>
      <c r="AK323" s="35" t="s">
        <v>136</v>
      </c>
      <c r="AL323" s="35" t="s">
        <v>137</v>
      </c>
      <c r="AM323" s="35" t="s">
        <v>138</v>
      </c>
      <c r="AN323" s="35" t="s">
        <v>139</v>
      </c>
      <c r="AO323" s="35" t="s">
        <v>140</v>
      </c>
      <c r="AP323" s="35" t="s">
        <v>141</v>
      </c>
      <c r="AQ323" s="35" t="s">
        <v>116</v>
      </c>
      <c r="AR323" s="35" t="s">
        <v>14992</v>
      </c>
      <c r="AS323" s="35" t="s">
        <v>76</v>
      </c>
      <c r="AT323" s="35" t="s">
        <v>681</v>
      </c>
      <c r="AU323" s="35" t="s">
        <v>14993</v>
      </c>
      <c r="AV323" s="35" t="s">
        <v>14994</v>
      </c>
      <c r="AW323" s="35" t="s">
        <v>486</v>
      </c>
      <c r="AX323" s="35" t="s">
        <v>2099</v>
      </c>
      <c r="AY323" s="35" t="s">
        <v>492</v>
      </c>
      <c r="AZ323" s="35" t="s">
        <v>2101</v>
      </c>
      <c r="BA323" s="35" t="s">
        <v>14995</v>
      </c>
      <c r="BB323" s="35" t="s">
        <v>2181</v>
      </c>
      <c r="BC323" s="35" t="s">
        <v>6520</v>
      </c>
      <c r="BD323" s="35" t="s">
        <v>14996</v>
      </c>
      <c r="BE323" s="35" t="s">
        <v>2184</v>
      </c>
      <c r="BF323" s="35" t="s">
        <v>2185</v>
      </c>
      <c r="BG323" s="35" t="s">
        <v>714</v>
      </c>
      <c r="BH323" s="35" t="s">
        <v>116</v>
      </c>
      <c r="BI323" s="35" t="s">
        <v>116</v>
      </c>
      <c r="BJ323" s="35" t="s">
        <v>116</v>
      </c>
      <c r="BK323" s="35" t="s">
        <v>116</v>
      </c>
      <c r="BL323" s="35" t="s">
        <v>116</v>
      </c>
      <c r="BM323" s="35" t="s">
        <v>116</v>
      </c>
      <c r="BN323" s="35" t="s">
        <v>116</v>
      </c>
      <c r="BO323" s="35" t="s">
        <v>116</v>
      </c>
      <c r="BP323" s="35" t="s">
        <v>116</v>
      </c>
      <c r="BQ323" s="35" t="s">
        <v>116</v>
      </c>
      <c r="BR323" s="35" t="s">
        <v>116</v>
      </c>
      <c r="BS323" s="35" t="s">
        <v>116</v>
      </c>
      <c r="BT323" s="35" t="s">
        <v>116</v>
      </c>
    </row>
    <row r="324" spans="1:72" ht="20.100000000000001" customHeight="1" x14ac:dyDescent="0.2">
      <c r="A324" s="52">
        <v>45139</v>
      </c>
      <c r="B324" s="35" t="s">
        <v>14997</v>
      </c>
      <c r="C324" s="35" t="s">
        <v>112</v>
      </c>
      <c r="D324" s="35">
        <v>20240120</v>
      </c>
      <c r="E324" s="35" t="s">
        <v>1545</v>
      </c>
      <c r="F324" s="35" t="s">
        <v>10704</v>
      </c>
      <c r="G324" s="35" t="s">
        <v>14998</v>
      </c>
      <c r="H324" s="35" t="s">
        <v>116</v>
      </c>
      <c r="I324" s="35" t="s">
        <v>14999</v>
      </c>
      <c r="J324" s="35" t="s">
        <v>15000</v>
      </c>
      <c r="K324" s="35" t="s">
        <v>116</v>
      </c>
      <c r="L324" s="35" t="s">
        <v>116</v>
      </c>
      <c r="M324" s="35" t="s">
        <v>116</v>
      </c>
      <c r="N324" s="5" t="s">
        <v>5037</v>
      </c>
      <c r="O324" s="5" t="s">
        <v>3441</v>
      </c>
      <c r="P324" s="35" t="s">
        <v>112</v>
      </c>
      <c r="Q324" s="6" t="s">
        <v>122</v>
      </c>
      <c r="R324" s="7" t="s">
        <v>122</v>
      </c>
      <c r="S324" s="7" t="s">
        <v>122</v>
      </c>
      <c r="T324" s="36" t="s">
        <v>15001</v>
      </c>
      <c r="U324" s="36">
        <v>9782409021718</v>
      </c>
      <c r="V324" s="35" t="s">
        <v>124</v>
      </c>
      <c r="W324" s="35">
        <v>9782409021701</v>
      </c>
      <c r="X324" s="35" t="s">
        <v>125</v>
      </c>
      <c r="Y324" s="35" t="s">
        <v>126</v>
      </c>
      <c r="Z324" s="35" t="s">
        <v>112</v>
      </c>
      <c r="AA324" s="35">
        <v>2019</v>
      </c>
      <c r="AB324" s="35" t="s">
        <v>127</v>
      </c>
      <c r="AC324" s="35" t="s">
        <v>164</v>
      </c>
      <c r="AD324" s="35" t="s">
        <v>129</v>
      </c>
      <c r="AE324" s="35" t="s">
        <v>130</v>
      </c>
      <c r="AF324" s="35" t="s">
        <v>131</v>
      </c>
      <c r="AG324" s="35" t="s">
        <v>132</v>
      </c>
      <c r="AH324" s="35" t="s">
        <v>133</v>
      </c>
      <c r="AI324" s="35" t="s">
        <v>134</v>
      </c>
      <c r="AJ324" s="35" t="s">
        <v>135</v>
      </c>
      <c r="AK324" s="35" t="s">
        <v>136</v>
      </c>
      <c r="AL324" s="35" t="s">
        <v>137</v>
      </c>
      <c r="AM324" s="35" t="s">
        <v>138</v>
      </c>
      <c r="AN324" s="35" t="s">
        <v>139</v>
      </c>
      <c r="AO324" s="35" t="s">
        <v>140</v>
      </c>
      <c r="AP324" s="35" t="s">
        <v>141</v>
      </c>
      <c r="AQ324" s="35" t="s">
        <v>116</v>
      </c>
      <c r="AR324" s="35" t="s">
        <v>15002</v>
      </c>
      <c r="AS324" s="35" t="s">
        <v>76</v>
      </c>
      <c r="AT324" s="35" t="s">
        <v>1552</v>
      </c>
      <c r="AU324" s="35" t="s">
        <v>1553</v>
      </c>
      <c r="AV324" s="35" t="s">
        <v>805</v>
      </c>
      <c r="AW324" s="35" t="s">
        <v>1554</v>
      </c>
      <c r="AX324" s="35" t="s">
        <v>1555</v>
      </c>
      <c r="AY324" s="35" t="s">
        <v>1556</v>
      </c>
      <c r="AZ324" s="35" t="s">
        <v>1557</v>
      </c>
      <c r="BA324" s="35" t="s">
        <v>1616</v>
      </c>
      <c r="BB324" s="35" t="s">
        <v>1617</v>
      </c>
      <c r="BC324" s="35" t="s">
        <v>15003</v>
      </c>
      <c r="BD324" s="35" t="s">
        <v>1618</v>
      </c>
      <c r="BE324" s="35" t="s">
        <v>1619</v>
      </c>
      <c r="BF324" s="35" t="s">
        <v>116</v>
      </c>
      <c r="BG324" s="35" t="s">
        <v>116</v>
      </c>
      <c r="BH324" s="35" t="s">
        <v>116</v>
      </c>
      <c r="BI324" s="35" t="s">
        <v>116</v>
      </c>
      <c r="BJ324" s="35" t="s">
        <v>116</v>
      </c>
      <c r="BK324" s="35" t="s">
        <v>116</v>
      </c>
      <c r="BL324" s="35" t="s">
        <v>116</v>
      </c>
      <c r="BM324" s="35" t="s">
        <v>116</v>
      </c>
      <c r="BN324" s="35" t="s">
        <v>116</v>
      </c>
      <c r="BO324" s="35" t="s">
        <v>116</v>
      </c>
      <c r="BP324" s="35" t="s">
        <v>116</v>
      </c>
      <c r="BQ324" s="35" t="s">
        <v>116</v>
      </c>
      <c r="BR324" s="35" t="s">
        <v>116</v>
      </c>
      <c r="BS324" s="35" t="s">
        <v>116</v>
      </c>
      <c r="BT324" s="35" t="s">
        <v>116</v>
      </c>
    </row>
    <row r="325" spans="1:72" ht="20.100000000000001" customHeight="1" x14ac:dyDescent="0.25">
      <c r="A325" s="52">
        <v>45108</v>
      </c>
      <c r="B325" s="35" t="s">
        <v>15004</v>
      </c>
      <c r="C325" s="35" t="s">
        <v>112</v>
      </c>
      <c r="D325" s="35">
        <v>20240120</v>
      </c>
      <c r="E325" s="35" t="s">
        <v>511</v>
      </c>
      <c r="F325" s="35" t="s">
        <v>15005</v>
      </c>
      <c r="G325" s="35" t="s">
        <v>15006</v>
      </c>
      <c r="H325" s="35" t="s">
        <v>116</v>
      </c>
      <c r="I325" s="35" t="s">
        <v>15007</v>
      </c>
      <c r="J325" s="35" t="s">
        <v>116</v>
      </c>
      <c r="K325" s="35" t="s">
        <v>116</v>
      </c>
      <c r="L325" s="35" t="s">
        <v>116</v>
      </c>
      <c r="M325" s="35" t="s">
        <v>116</v>
      </c>
      <c r="N325" s="5" t="s">
        <v>5073</v>
      </c>
      <c r="O325" s="5" t="s">
        <v>2037</v>
      </c>
      <c r="P325" s="35" t="s">
        <v>112</v>
      </c>
      <c r="Q325" s="6" t="s">
        <v>122</v>
      </c>
      <c r="R325" s="7" t="s">
        <v>122</v>
      </c>
      <c r="S325" s="7" t="s">
        <v>122</v>
      </c>
      <c r="T325" s="36" t="s">
        <v>15008</v>
      </c>
      <c r="U325" s="36">
        <v>9782409021015</v>
      </c>
      <c r="V325" s="35" t="s">
        <v>124</v>
      </c>
      <c r="W325" s="35">
        <v>9782409021008</v>
      </c>
      <c r="X325" s="35" t="s">
        <v>125</v>
      </c>
      <c r="Y325" s="35" t="s">
        <v>126</v>
      </c>
      <c r="Z325" s="35" t="s">
        <v>112</v>
      </c>
      <c r="AA325" s="35">
        <v>2019</v>
      </c>
      <c r="AB325" s="35" t="s">
        <v>127</v>
      </c>
      <c r="AC325" s="35" t="s">
        <v>769</v>
      </c>
      <c r="AD325" s="35" t="s">
        <v>129</v>
      </c>
      <c r="AE325" s="35" t="s">
        <v>130</v>
      </c>
      <c r="AF325" s="35" t="s">
        <v>131</v>
      </c>
      <c r="AG325" s="35" t="s">
        <v>132</v>
      </c>
      <c r="AH325" s="35" t="s">
        <v>133</v>
      </c>
      <c r="AI325" s="35" t="s">
        <v>134</v>
      </c>
      <c r="AJ325" s="35" t="s">
        <v>135</v>
      </c>
      <c r="AK325" s="35" t="s">
        <v>136</v>
      </c>
      <c r="AL325" s="35" t="s">
        <v>137</v>
      </c>
      <c r="AM325" s="35" t="s">
        <v>138</v>
      </c>
      <c r="AN325" s="35" t="s">
        <v>139</v>
      </c>
      <c r="AO325" s="35" t="s">
        <v>140</v>
      </c>
      <c r="AP325" s="35" t="s">
        <v>141</v>
      </c>
      <c r="AQ325" s="35" t="s">
        <v>116</v>
      </c>
      <c r="AR325" s="35" t="s">
        <v>15009</v>
      </c>
      <c r="AS325" s="35" t="s">
        <v>76</v>
      </c>
      <c r="AT325" s="35" t="s">
        <v>6870</v>
      </c>
      <c r="AU325" s="35" t="s">
        <v>2041</v>
      </c>
      <c r="AV325" s="35" t="s">
        <v>1566</v>
      </c>
      <c r="AW325" s="35" t="s">
        <v>15010</v>
      </c>
      <c r="AX325" s="35" t="s">
        <v>2042</v>
      </c>
      <c r="AY325" s="35" t="s">
        <v>2043</v>
      </c>
      <c r="AZ325" s="35" t="s">
        <v>6874</v>
      </c>
      <c r="BA325" s="33" t="s">
        <v>2209</v>
      </c>
      <c r="BB325" s="33" t="s">
        <v>2210</v>
      </c>
      <c r="BC325" s="33" t="s">
        <v>2211</v>
      </c>
      <c r="BD325" s="33" t="s">
        <v>2212</v>
      </c>
      <c r="BE325" s="33" t="s">
        <v>15011</v>
      </c>
      <c r="BF325" s="33" t="s">
        <v>15012</v>
      </c>
      <c r="BG325" s="33" t="s">
        <v>2214</v>
      </c>
      <c r="BH325" s="33" t="s">
        <v>2215</v>
      </c>
      <c r="BI325" s="33" t="s">
        <v>184</v>
      </c>
      <c r="BJ325" s="33" t="s">
        <v>587</v>
      </c>
      <c r="BK325" s="33" t="s">
        <v>2216</v>
      </c>
      <c r="BL325" s="33" t="s">
        <v>116</v>
      </c>
      <c r="BM325" s="33" t="s">
        <v>116</v>
      </c>
      <c r="BN325" s="33" t="s">
        <v>116</v>
      </c>
      <c r="BO325" s="33" t="s">
        <v>116</v>
      </c>
      <c r="BP325" s="33" t="s">
        <v>116</v>
      </c>
      <c r="BQ325" s="33" t="s">
        <v>116</v>
      </c>
      <c r="BR325" s="33" t="s">
        <v>116</v>
      </c>
      <c r="BS325" s="33" t="s">
        <v>116</v>
      </c>
      <c r="BT325" s="33" t="s">
        <v>116</v>
      </c>
    </row>
    <row r="326" spans="1:72" ht="20.100000000000001" customHeight="1" x14ac:dyDescent="0.2">
      <c r="A326" s="52">
        <v>45108</v>
      </c>
      <c r="B326" s="35" t="s">
        <v>15013</v>
      </c>
      <c r="C326" s="35" t="s">
        <v>112</v>
      </c>
      <c r="D326" s="35">
        <v>20240120</v>
      </c>
      <c r="E326" s="35" t="s">
        <v>365</v>
      </c>
      <c r="F326" s="35" t="s">
        <v>15014</v>
      </c>
      <c r="G326" s="35" t="s">
        <v>15015</v>
      </c>
      <c r="H326" s="35" t="s">
        <v>116</v>
      </c>
      <c r="I326" s="35" t="s">
        <v>15016</v>
      </c>
      <c r="J326" s="35" t="s">
        <v>116</v>
      </c>
      <c r="K326" s="35" t="s">
        <v>116</v>
      </c>
      <c r="L326" s="35" t="s">
        <v>116</v>
      </c>
      <c r="M326" s="35" t="s">
        <v>116</v>
      </c>
      <c r="N326" s="5" t="s">
        <v>3408</v>
      </c>
      <c r="O326" s="5" t="s">
        <v>1396</v>
      </c>
      <c r="P326" s="35" t="s">
        <v>112</v>
      </c>
      <c r="Q326" s="6" t="s">
        <v>122</v>
      </c>
      <c r="R326" s="2" t="s">
        <v>122</v>
      </c>
      <c r="S326" s="35" t="s">
        <v>122</v>
      </c>
      <c r="T326" s="35" t="s">
        <v>15017</v>
      </c>
      <c r="U326" s="35">
        <v>9782409029288</v>
      </c>
      <c r="V326" s="35" t="s">
        <v>124</v>
      </c>
      <c r="W326" s="35">
        <v>9782409029271</v>
      </c>
      <c r="X326" s="35" t="s">
        <v>125</v>
      </c>
      <c r="Y326" s="35" t="s">
        <v>126</v>
      </c>
      <c r="Z326" s="35" t="s">
        <v>112</v>
      </c>
      <c r="AA326" s="35">
        <v>2021</v>
      </c>
      <c r="AB326" s="35" t="s">
        <v>127</v>
      </c>
      <c r="AC326" s="35" t="s">
        <v>222</v>
      </c>
      <c r="AD326" s="35" t="s">
        <v>129</v>
      </c>
      <c r="AE326" s="35" t="s">
        <v>130</v>
      </c>
      <c r="AF326" s="35" t="s">
        <v>131</v>
      </c>
      <c r="AG326" s="35" t="s">
        <v>132</v>
      </c>
      <c r="AH326" s="35" t="s">
        <v>133</v>
      </c>
      <c r="AI326" s="35" t="s">
        <v>134</v>
      </c>
      <c r="AJ326" s="35" t="s">
        <v>135</v>
      </c>
      <c r="AK326" s="35" t="s">
        <v>136</v>
      </c>
      <c r="AL326" s="35" t="s">
        <v>137</v>
      </c>
      <c r="AM326" s="35" t="s">
        <v>138</v>
      </c>
      <c r="AN326" s="35" t="s">
        <v>139</v>
      </c>
      <c r="AO326" s="35" t="s">
        <v>140</v>
      </c>
      <c r="AP326" s="35" t="s">
        <v>141</v>
      </c>
      <c r="AQ326" s="35" t="s">
        <v>116</v>
      </c>
      <c r="AR326" s="35" t="s">
        <v>15018</v>
      </c>
      <c r="AS326" s="35" t="s">
        <v>76</v>
      </c>
      <c r="AT326" s="35" t="s">
        <v>1961</v>
      </c>
      <c r="AU326" s="35" t="s">
        <v>1962</v>
      </c>
      <c r="AV326" s="35" t="s">
        <v>1963</v>
      </c>
      <c r="AW326" s="35" t="s">
        <v>1964</v>
      </c>
      <c r="AX326" s="35" t="s">
        <v>1965</v>
      </c>
      <c r="AY326" s="35" t="s">
        <v>1966</v>
      </c>
      <c r="AZ326" s="35" t="s">
        <v>1967</v>
      </c>
      <c r="BA326" s="35" t="s">
        <v>116</v>
      </c>
      <c r="BB326" s="35" t="s">
        <v>116</v>
      </c>
      <c r="BC326" s="35" t="s">
        <v>116</v>
      </c>
      <c r="BD326" s="35" t="s">
        <v>116</v>
      </c>
      <c r="BE326" s="35" t="s">
        <v>116</v>
      </c>
      <c r="BF326" s="35" t="s">
        <v>116</v>
      </c>
      <c r="BG326" s="35" t="s">
        <v>116</v>
      </c>
      <c r="BH326" s="35" t="s">
        <v>116</v>
      </c>
      <c r="BI326" s="35" t="s">
        <v>116</v>
      </c>
      <c r="BJ326" s="35" t="s">
        <v>116</v>
      </c>
      <c r="BK326" s="35" t="s">
        <v>116</v>
      </c>
      <c r="BL326" s="35" t="s">
        <v>116</v>
      </c>
      <c r="BM326" s="35" t="s">
        <v>116</v>
      </c>
      <c r="BN326" s="35" t="s">
        <v>116</v>
      </c>
      <c r="BO326" s="35" t="s">
        <v>116</v>
      </c>
      <c r="BP326" s="35" t="s">
        <v>116</v>
      </c>
      <c r="BQ326" s="35" t="s">
        <v>116</v>
      </c>
      <c r="BR326" s="35" t="s">
        <v>116</v>
      </c>
      <c r="BS326" s="35" t="s">
        <v>116</v>
      </c>
      <c r="BT326" s="35" t="s">
        <v>116</v>
      </c>
    </row>
    <row r="327" spans="1:72" ht="20.100000000000001" customHeight="1" x14ac:dyDescent="0.2">
      <c r="A327" s="52">
        <v>45108</v>
      </c>
      <c r="B327" s="35" t="s">
        <v>15019</v>
      </c>
      <c r="C327" s="35" t="s">
        <v>112</v>
      </c>
      <c r="D327" s="35">
        <v>20240120</v>
      </c>
      <c r="E327" s="35" t="s">
        <v>1578</v>
      </c>
      <c r="F327" s="35" t="s">
        <v>15020</v>
      </c>
      <c r="G327" s="35" t="s">
        <v>15021</v>
      </c>
      <c r="H327" s="35" t="s">
        <v>116</v>
      </c>
      <c r="I327" s="35" t="s">
        <v>15022</v>
      </c>
      <c r="J327" s="35" t="s">
        <v>116</v>
      </c>
      <c r="K327" s="35" t="s">
        <v>116</v>
      </c>
      <c r="L327" s="35" t="s">
        <v>116</v>
      </c>
      <c r="M327" s="35" t="s">
        <v>116</v>
      </c>
      <c r="N327" s="5" t="s">
        <v>4564</v>
      </c>
      <c r="O327" s="5" t="s">
        <v>15023</v>
      </c>
      <c r="P327" s="35" t="s">
        <v>112</v>
      </c>
      <c r="Q327" s="6" t="s">
        <v>122</v>
      </c>
      <c r="R327" s="35" t="s">
        <v>122</v>
      </c>
      <c r="S327" s="35" t="s">
        <v>122</v>
      </c>
      <c r="T327" s="35" t="s">
        <v>15024</v>
      </c>
      <c r="U327" s="35">
        <v>9782409025686</v>
      </c>
      <c r="V327" s="35" t="s">
        <v>124</v>
      </c>
      <c r="W327" s="35">
        <v>9782409025679</v>
      </c>
      <c r="X327" s="35" t="s">
        <v>125</v>
      </c>
      <c r="Y327" s="35" t="s">
        <v>126</v>
      </c>
      <c r="Z327" s="35" t="s">
        <v>112</v>
      </c>
      <c r="AA327" s="35">
        <v>2020</v>
      </c>
      <c r="AB327" s="35" t="s">
        <v>127</v>
      </c>
      <c r="AC327" s="35" t="s">
        <v>152</v>
      </c>
      <c r="AD327" s="35" t="s">
        <v>129</v>
      </c>
      <c r="AE327" s="35" t="s">
        <v>130</v>
      </c>
      <c r="AF327" s="35" t="s">
        <v>131</v>
      </c>
      <c r="AG327" s="35" t="s">
        <v>132</v>
      </c>
      <c r="AH327" s="35" t="s">
        <v>133</v>
      </c>
      <c r="AI327" s="35" t="s">
        <v>134</v>
      </c>
      <c r="AJ327" s="35" t="s">
        <v>135</v>
      </c>
      <c r="AK327" s="35" t="s">
        <v>136</v>
      </c>
      <c r="AL327" s="35" t="s">
        <v>137</v>
      </c>
      <c r="AM327" s="35" t="s">
        <v>138</v>
      </c>
      <c r="AN327" s="35" t="s">
        <v>139</v>
      </c>
      <c r="AO327" s="35" t="s">
        <v>140</v>
      </c>
      <c r="AP327" s="35" t="s">
        <v>141</v>
      </c>
      <c r="AQ327" s="35" t="s">
        <v>116</v>
      </c>
      <c r="AR327" s="35" t="s">
        <v>15025</v>
      </c>
      <c r="AS327" s="35" t="s">
        <v>76</v>
      </c>
      <c r="AT327" s="35" t="s">
        <v>1586</v>
      </c>
      <c r="AU327" s="35" t="s">
        <v>1587</v>
      </c>
      <c r="AV327" s="35" t="s">
        <v>15026</v>
      </c>
      <c r="AW327" s="35" t="s">
        <v>1200</v>
      </c>
      <c r="AX327" s="35" t="s">
        <v>1273</v>
      </c>
      <c r="AY327" s="35" t="s">
        <v>185</v>
      </c>
      <c r="AZ327" s="35" t="s">
        <v>1589</v>
      </c>
      <c r="BA327" s="35" t="s">
        <v>2156</v>
      </c>
      <c r="BB327" s="35" t="s">
        <v>2157</v>
      </c>
      <c r="BC327" s="35" t="s">
        <v>10952</v>
      </c>
      <c r="BD327" s="35" t="s">
        <v>2159</v>
      </c>
      <c r="BE327" s="35" t="s">
        <v>2160</v>
      </c>
      <c r="BF327" s="35" t="s">
        <v>15027</v>
      </c>
      <c r="BG327" s="35" t="s">
        <v>2161</v>
      </c>
      <c r="BH327" s="35" t="s">
        <v>116</v>
      </c>
      <c r="BI327" s="35" t="s">
        <v>116</v>
      </c>
      <c r="BJ327" s="35" t="s">
        <v>116</v>
      </c>
      <c r="BK327" s="35" t="s">
        <v>116</v>
      </c>
      <c r="BL327" s="35" t="s">
        <v>116</v>
      </c>
      <c r="BM327" s="35" t="s">
        <v>116</v>
      </c>
      <c r="BN327" s="35" t="s">
        <v>116</v>
      </c>
      <c r="BO327" s="35" t="s">
        <v>116</v>
      </c>
      <c r="BP327" s="35" t="s">
        <v>116</v>
      </c>
      <c r="BQ327" s="35" t="s">
        <v>116</v>
      </c>
      <c r="BR327" s="35" t="s">
        <v>116</v>
      </c>
      <c r="BS327" s="35" t="s">
        <v>116</v>
      </c>
      <c r="BT327" s="35" t="s">
        <v>116</v>
      </c>
    </row>
    <row r="328" spans="1:72" ht="20.100000000000001" customHeight="1" x14ac:dyDescent="0.25">
      <c r="A328" s="52">
        <v>45078</v>
      </c>
      <c r="B328" s="35" t="s">
        <v>15028</v>
      </c>
      <c r="C328" s="35" t="s">
        <v>112</v>
      </c>
      <c r="D328" s="35">
        <v>20240120</v>
      </c>
      <c r="E328" s="35" t="s">
        <v>15029</v>
      </c>
      <c r="F328" s="35" t="s">
        <v>15030</v>
      </c>
      <c r="G328" s="35" t="s">
        <v>15031</v>
      </c>
      <c r="H328" s="35" t="s">
        <v>116</v>
      </c>
      <c r="I328" s="35" t="s">
        <v>15032</v>
      </c>
      <c r="J328" s="35" t="s">
        <v>116</v>
      </c>
      <c r="K328" s="35" t="s">
        <v>116</v>
      </c>
      <c r="L328" s="35" t="s">
        <v>116</v>
      </c>
      <c r="M328" s="35" t="s">
        <v>116</v>
      </c>
      <c r="N328" s="5" t="s">
        <v>7207</v>
      </c>
      <c r="O328" s="5" t="s">
        <v>15033</v>
      </c>
      <c r="P328" s="35" t="s">
        <v>112</v>
      </c>
      <c r="Q328" s="6" t="s">
        <v>122</v>
      </c>
      <c r="R328" s="7" t="s">
        <v>122</v>
      </c>
      <c r="S328" s="7" t="s">
        <v>122</v>
      </c>
      <c r="T328" s="36" t="s">
        <v>15034</v>
      </c>
      <c r="U328" s="36">
        <v>9782409002977</v>
      </c>
      <c r="V328" s="35" t="s">
        <v>124</v>
      </c>
      <c r="W328" s="35">
        <v>9782409001604</v>
      </c>
      <c r="X328" s="35" t="s">
        <v>125</v>
      </c>
      <c r="Y328" s="35" t="s">
        <v>126</v>
      </c>
      <c r="Z328" s="35" t="s">
        <v>112</v>
      </c>
      <c r="AA328" s="35">
        <v>2016</v>
      </c>
      <c r="AB328" s="35" t="s">
        <v>127</v>
      </c>
      <c r="AC328" s="35" t="s">
        <v>164</v>
      </c>
      <c r="AD328" s="35" t="s">
        <v>129</v>
      </c>
      <c r="AE328" s="35" t="s">
        <v>130</v>
      </c>
      <c r="AF328" s="35" t="s">
        <v>131</v>
      </c>
      <c r="AG328" s="35" t="s">
        <v>132</v>
      </c>
      <c r="AH328" s="35" t="s">
        <v>133</v>
      </c>
      <c r="AI328" s="35" t="s">
        <v>134</v>
      </c>
      <c r="AJ328" s="35" t="s">
        <v>135</v>
      </c>
      <c r="AK328" s="35" t="s">
        <v>136</v>
      </c>
      <c r="AL328" s="35" t="s">
        <v>137</v>
      </c>
      <c r="AM328" s="35" t="s">
        <v>138</v>
      </c>
      <c r="AN328" s="35" t="s">
        <v>139</v>
      </c>
      <c r="AO328" s="35" t="s">
        <v>140</v>
      </c>
      <c r="AP328" s="35" t="s">
        <v>141</v>
      </c>
      <c r="AQ328" s="35" t="s">
        <v>116</v>
      </c>
      <c r="AR328" s="35" t="s">
        <v>15035</v>
      </c>
      <c r="AS328" s="35" t="s">
        <v>76</v>
      </c>
      <c r="AT328" s="35" t="s">
        <v>1759</v>
      </c>
      <c r="AU328" s="35" t="s">
        <v>1760</v>
      </c>
      <c r="AV328" s="35" t="s">
        <v>1761</v>
      </c>
      <c r="AW328" s="35" t="s">
        <v>681</v>
      </c>
      <c r="AX328" s="35" t="s">
        <v>711</v>
      </c>
      <c r="AY328" s="35" t="s">
        <v>15036</v>
      </c>
      <c r="AZ328" s="35" t="s">
        <v>15037</v>
      </c>
      <c r="BA328" s="33" t="s">
        <v>1873</v>
      </c>
      <c r="BB328" s="33" t="s">
        <v>1874</v>
      </c>
      <c r="BC328" s="33" t="s">
        <v>586</v>
      </c>
      <c r="BD328" s="33" t="s">
        <v>1875</v>
      </c>
      <c r="BE328" s="33" t="s">
        <v>5510</v>
      </c>
      <c r="BF328" s="33" t="s">
        <v>5511</v>
      </c>
      <c r="BG328" s="33" t="s">
        <v>15038</v>
      </c>
      <c r="BH328" s="33" t="s">
        <v>1879</v>
      </c>
      <c r="BI328" s="33" t="s">
        <v>1880</v>
      </c>
      <c r="BJ328" s="33" t="s">
        <v>116</v>
      </c>
      <c r="BK328" s="33" t="s">
        <v>116</v>
      </c>
      <c r="BL328" s="33" t="s">
        <v>116</v>
      </c>
      <c r="BM328" s="33" t="s">
        <v>116</v>
      </c>
      <c r="BN328" s="33" t="s">
        <v>116</v>
      </c>
      <c r="BO328" s="33" t="s">
        <v>116</v>
      </c>
      <c r="BP328" s="33" t="s">
        <v>116</v>
      </c>
      <c r="BQ328" s="33" t="s">
        <v>116</v>
      </c>
      <c r="BR328" s="33" t="s">
        <v>116</v>
      </c>
      <c r="BS328" s="33" t="s">
        <v>116</v>
      </c>
      <c r="BT328" s="33" t="s">
        <v>116</v>
      </c>
    </row>
    <row r="329" spans="1:72" ht="20.100000000000001" customHeight="1" x14ac:dyDescent="0.2">
      <c r="A329" s="52">
        <v>45078</v>
      </c>
      <c r="B329" s="35" t="s">
        <v>15039</v>
      </c>
      <c r="C329" s="35" t="s">
        <v>112</v>
      </c>
      <c r="D329" s="35">
        <v>20240120</v>
      </c>
      <c r="E329" s="35" t="s">
        <v>968</v>
      </c>
      <c r="F329" s="35" t="s">
        <v>15040</v>
      </c>
      <c r="G329" s="35" t="s">
        <v>14205</v>
      </c>
      <c r="H329" s="35" t="s">
        <v>116</v>
      </c>
      <c r="I329" s="35" t="s">
        <v>14206</v>
      </c>
      <c r="J329" s="35" t="s">
        <v>116</v>
      </c>
      <c r="K329" s="35" t="s">
        <v>116</v>
      </c>
      <c r="L329" s="35" t="s">
        <v>116</v>
      </c>
      <c r="M329" s="35" t="s">
        <v>116</v>
      </c>
      <c r="N329" s="5" t="s">
        <v>5073</v>
      </c>
      <c r="O329" s="5" t="s">
        <v>15041</v>
      </c>
      <c r="P329" s="35" t="s">
        <v>112</v>
      </c>
      <c r="Q329" s="6" t="s">
        <v>122</v>
      </c>
      <c r="R329" s="35" t="s">
        <v>122</v>
      </c>
      <c r="S329" s="35" t="s">
        <v>122</v>
      </c>
      <c r="T329" s="35" t="s">
        <v>15042</v>
      </c>
      <c r="U329" s="35">
        <v>9782409020971</v>
      </c>
      <c r="V329" s="35" t="s">
        <v>124</v>
      </c>
      <c r="W329" s="35">
        <v>9782409020964</v>
      </c>
      <c r="X329" s="35" t="s">
        <v>125</v>
      </c>
      <c r="Y329" s="35" t="s">
        <v>126</v>
      </c>
      <c r="Z329" s="35" t="s">
        <v>112</v>
      </c>
      <c r="AA329" s="35">
        <v>2019</v>
      </c>
      <c r="AB329" s="35" t="s">
        <v>127</v>
      </c>
      <c r="AC329" s="35" t="s">
        <v>164</v>
      </c>
      <c r="AD329" s="35" t="s">
        <v>129</v>
      </c>
      <c r="AE329" s="35" t="s">
        <v>130</v>
      </c>
      <c r="AF329" s="35" t="s">
        <v>131</v>
      </c>
      <c r="AG329" s="35" t="s">
        <v>132</v>
      </c>
      <c r="AH329" s="35" t="s">
        <v>133</v>
      </c>
      <c r="AI329" s="35" t="s">
        <v>134</v>
      </c>
      <c r="AJ329" s="35" t="s">
        <v>135</v>
      </c>
      <c r="AK329" s="35" t="s">
        <v>136</v>
      </c>
      <c r="AL329" s="35" t="s">
        <v>137</v>
      </c>
      <c r="AM329" s="35" t="s">
        <v>138</v>
      </c>
      <c r="AN329" s="35" t="s">
        <v>139</v>
      </c>
      <c r="AO329" s="35" t="s">
        <v>140</v>
      </c>
      <c r="AP329" s="35" t="s">
        <v>141</v>
      </c>
      <c r="AQ329" s="35" t="s">
        <v>116</v>
      </c>
      <c r="AR329" s="35" t="s">
        <v>15043</v>
      </c>
      <c r="AS329" s="35" t="s">
        <v>76</v>
      </c>
      <c r="AT329" s="35" t="s">
        <v>1721</v>
      </c>
      <c r="AU329" s="35" t="s">
        <v>1722</v>
      </c>
      <c r="AV329" s="35" t="s">
        <v>15044</v>
      </c>
      <c r="AW329" s="35" t="s">
        <v>1723</v>
      </c>
      <c r="AX329" s="35" t="s">
        <v>1724</v>
      </c>
      <c r="AY329" s="35" t="s">
        <v>1725</v>
      </c>
      <c r="AZ329" s="35" t="s">
        <v>1726</v>
      </c>
      <c r="BA329" s="35" t="s">
        <v>116</v>
      </c>
      <c r="BB329" s="35" t="s">
        <v>116</v>
      </c>
      <c r="BC329" s="35" t="s">
        <v>116</v>
      </c>
      <c r="BD329" s="35" t="s">
        <v>116</v>
      </c>
      <c r="BE329" s="35" t="s">
        <v>116</v>
      </c>
      <c r="BF329" s="35" t="s">
        <v>116</v>
      </c>
      <c r="BG329" s="35" t="s">
        <v>116</v>
      </c>
      <c r="BH329" s="35" t="s">
        <v>116</v>
      </c>
      <c r="BI329" s="35" t="s">
        <v>116</v>
      </c>
      <c r="BJ329" s="35" t="s">
        <v>116</v>
      </c>
      <c r="BK329" s="35" t="s">
        <v>116</v>
      </c>
      <c r="BL329" s="35" t="s">
        <v>116</v>
      </c>
      <c r="BM329" s="35" t="s">
        <v>116</v>
      </c>
      <c r="BN329" s="35" t="s">
        <v>116</v>
      </c>
      <c r="BO329" s="35" t="s">
        <v>116</v>
      </c>
      <c r="BP329" s="35" t="s">
        <v>116</v>
      </c>
      <c r="BQ329" s="35" t="s">
        <v>116</v>
      </c>
      <c r="BR329" s="35" t="s">
        <v>116</v>
      </c>
      <c r="BS329" s="35" t="s">
        <v>116</v>
      </c>
      <c r="BT329" s="35" t="s">
        <v>116</v>
      </c>
    </row>
    <row r="330" spans="1:72" ht="20.100000000000001" customHeight="1" x14ac:dyDescent="0.2">
      <c r="A330" s="52">
        <v>45078</v>
      </c>
      <c r="B330" s="35" t="s">
        <v>15045</v>
      </c>
      <c r="C330" s="35" t="s">
        <v>112</v>
      </c>
      <c r="D330" s="35">
        <v>20240120</v>
      </c>
      <c r="E330" s="35" t="s">
        <v>15046</v>
      </c>
      <c r="F330" s="35" t="s">
        <v>2175</v>
      </c>
      <c r="G330" s="35" t="s">
        <v>15047</v>
      </c>
      <c r="H330" s="35" t="s">
        <v>116</v>
      </c>
      <c r="I330" s="35" t="s">
        <v>15048</v>
      </c>
      <c r="J330" s="35" t="s">
        <v>116</v>
      </c>
      <c r="K330" s="35" t="s">
        <v>116</v>
      </c>
      <c r="L330" s="35" t="s">
        <v>116</v>
      </c>
      <c r="M330" s="35" t="s">
        <v>116</v>
      </c>
      <c r="N330" s="5" t="s">
        <v>4331</v>
      </c>
      <c r="O330" s="5" t="s">
        <v>2129</v>
      </c>
      <c r="P330" s="35" t="s">
        <v>112</v>
      </c>
      <c r="Q330" s="6" t="s">
        <v>122</v>
      </c>
      <c r="R330" s="2" t="s">
        <v>122</v>
      </c>
      <c r="S330" s="35" t="s">
        <v>122</v>
      </c>
      <c r="T330" s="35" t="s">
        <v>15049</v>
      </c>
      <c r="U330" s="35">
        <v>9782409025426</v>
      </c>
      <c r="V330" s="35" t="s">
        <v>124</v>
      </c>
      <c r="W330" s="35">
        <v>9782409025419</v>
      </c>
      <c r="X330" s="35" t="s">
        <v>125</v>
      </c>
      <c r="Y330" s="35" t="s">
        <v>126</v>
      </c>
      <c r="Z330" s="35" t="s">
        <v>112</v>
      </c>
      <c r="AA330" s="35">
        <v>2020</v>
      </c>
      <c r="AB330" s="35" t="s">
        <v>127</v>
      </c>
      <c r="AC330" s="35" t="s">
        <v>152</v>
      </c>
      <c r="AD330" s="35" t="s">
        <v>129</v>
      </c>
      <c r="AE330" s="35" t="s">
        <v>130</v>
      </c>
      <c r="AF330" s="35" t="s">
        <v>131</v>
      </c>
      <c r="AG330" s="35" t="s">
        <v>132</v>
      </c>
      <c r="AH330" s="35" t="s">
        <v>133</v>
      </c>
      <c r="AI330" s="35" t="s">
        <v>134</v>
      </c>
      <c r="AJ330" s="35" t="s">
        <v>135</v>
      </c>
      <c r="AK330" s="35" t="s">
        <v>136</v>
      </c>
      <c r="AL330" s="35" t="s">
        <v>137</v>
      </c>
      <c r="AM330" s="35" t="s">
        <v>138</v>
      </c>
      <c r="AN330" s="35" t="s">
        <v>139</v>
      </c>
      <c r="AO330" s="35" t="s">
        <v>140</v>
      </c>
      <c r="AP330" s="35" t="s">
        <v>141</v>
      </c>
      <c r="AQ330" s="35" t="s">
        <v>116</v>
      </c>
      <c r="AR330" s="35" t="s">
        <v>15050</v>
      </c>
      <c r="AS330" s="35" t="s">
        <v>76</v>
      </c>
      <c r="AT330" s="35" t="s">
        <v>480</v>
      </c>
      <c r="AU330" s="35" t="s">
        <v>723</v>
      </c>
      <c r="AV330" s="35" t="s">
        <v>2179</v>
      </c>
      <c r="AW330" s="35" t="s">
        <v>282</v>
      </c>
      <c r="AX330" s="35" t="s">
        <v>2180</v>
      </c>
      <c r="AY330" s="35" t="s">
        <v>485</v>
      </c>
      <c r="AZ330" s="35" t="s">
        <v>6518</v>
      </c>
      <c r="BA330" s="35" t="s">
        <v>13483</v>
      </c>
      <c r="BB330" s="35" t="s">
        <v>15051</v>
      </c>
      <c r="BC330" s="35" t="s">
        <v>13177</v>
      </c>
      <c r="BD330" s="35" t="s">
        <v>15052</v>
      </c>
      <c r="BE330" s="35" t="s">
        <v>8823</v>
      </c>
      <c r="BF330" s="35" t="s">
        <v>3156</v>
      </c>
      <c r="BG330" s="35" t="s">
        <v>116</v>
      </c>
      <c r="BH330" s="35" t="s">
        <v>116</v>
      </c>
      <c r="BI330" s="35" t="s">
        <v>116</v>
      </c>
      <c r="BJ330" s="35" t="s">
        <v>116</v>
      </c>
      <c r="BK330" s="35" t="s">
        <v>116</v>
      </c>
      <c r="BL330" s="35" t="s">
        <v>116</v>
      </c>
      <c r="BM330" s="35" t="s">
        <v>116</v>
      </c>
      <c r="BN330" s="35" t="s">
        <v>116</v>
      </c>
      <c r="BO330" s="35" t="s">
        <v>116</v>
      </c>
      <c r="BP330" s="35" t="s">
        <v>116</v>
      </c>
      <c r="BQ330" s="35" t="s">
        <v>116</v>
      </c>
      <c r="BR330" s="35" t="s">
        <v>116</v>
      </c>
      <c r="BS330" s="35" t="s">
        <v>116</v>
      </c>
      <c r="BT330" s="35" t="s">
        <v>116</v>
      </c>
    </row>
    <row r="331" spans="1:72" ht="20.100000000000001" customHeight="1" x14ac:dyDescent="0.25">
      <c r="A331" s="52">
        <v>45078</v>
      </c>
      <c r="B331" s="35" t="s">
        <v>15053</v>
      </c>
      <c r="C331" s="35" t="s">
        <v>112</v>
      </c>
      <c r="D331" s="35">
        <v>20240120</v>
      </c>
      <c r="E331" s="35" t="s">
        <v>1602</v>
      </c>
      <c r="F331" s="35" t="s">
        <v>15054</v>
      </c>
      <c r="G331" s="35" t="s">
        <v>15055</v>
      </c>
      <c r="H331" s="35" t="s">
        <v>116</v>
      </c>
      <c r="I331" s="35" t="s">
        <v>15056</v>
      </c>
      <c r="J331" s="35" t="s">
        <v>116</v>
      </c>
      <c r="K331" s="35" t="s">
        <v>116</v>
      </c>
      <c r="L331" s="35" t="s">
        <v>116</v>
      </c>
      <c r="M331" s="35" t="s">
        <v>116</v>
      </c>
      <c r="N331" s="5" t="s">
        <v>5632</v>
      </c>
      <c r="O331" s="5" t="s">
        <v>8948</v>
      </c>
      <c r="P331" s="35" t="s">
        <v>112</v>
      </c>
      <c r="Q331" s="6" t="s">
        <v>122</v>
      </c>
      <c r="R331" s="7" t="s">
        <v>122</v>
      </c>
      <c r="S331" s="7" t="s">
        <v>122</v>
      </c>
      <c r="T331" s="36" t="s">
        <v>15057</v>
      </c>
      <c r="U331" s="36">
        <v>9782409016134</v>
      </c>
      <c r="V331" s="35" t="s">
        <v>124</v>
      </c>
      <c r="W331" s="35">
        <v>9782409016127</v>
      </c>
      <c r="X331" s="35" t="s">
        <v>125</v>
      </c>
      <c r="Y331" s="35" t="s">
        <v>126</v>
      </c>
      <c r="Z331" s="35" t="s">
        <v>112</v>
      </c>
      <c r="AA331" s="35">
        <v>2018</v>
      </c>
      <c r="AB331" s="35" t="s">
        <v>127</v>
      </c>
      <c r="AC331" s="35" t="s">
        <v>260</v>
      </c>
      <c r="AD331" s="35" t="s">
        <v>129</v>
      </c>
      <c r="AE331" s="35" t="s">
        <v>130</v>
      </c>
      <c r="AF331" s="35" t="s">
        <v>131</v>
      </c>
      <c r="AG331" s="35" t="s">
        <v>132</v>
      </c>
      <c r="AH331" s="35" t="s">
        <v>133</v>
      </c>
      <c r="AI331" s="35" t="s">
        <v>134</v>
      </c>
      <c r="AJ331" s="35" t="s">
        <v>135</v>
      </c>
      <c r="AK331" s="35" t="s">
        <v>136</v>
      </c>
      <c r="AL331" s="35" t="s">
        <v>137</v>
      </c>
      <c r="AM331" s="35" t="s">
        <v>138</v>
      </c>
      <c r="AN331" s="35" t="s">
        <v>139</v>
      </c>
      <c r="AO331" s="35" t="s">
        <v>140</v>
      </c>
      <c r="AP331" s="35" t="s">
        <v>141</v>
      </c>
      <c r="AQ331" s="35" t="s">
        <v>116</v>
      </c>
      <c r="AR331" s="35" t="s">
        <v>15058</v>
      </c>
      <c r="AS331" s="35" t="s">
        <v>76</v>
      </c>
      <c r="AT331" s="35" t="s">
        <v>1609</v>
      </c>
      <c r="AU331" s="35" t="s">
        <v>1610</v>
      </c>
      <c r="AV331" s="35" t="s">
        <v>1611</v>
      </c>
      <c r="AW331" s="35" t="s">
        <v>1612</v>
      </c>
      <c r="AX331" s="35" t="s">
        <v>15059</v>
      </c>
      <c r="AY331" s="35" t="s">
        <v>1614</v>
      </c>
      <c r="AZ331" s="35" t="s">
        <v>1615</v>
      </c>
      <c r="BA331" s="33" t="s">
        <v>116</v>
      </c>
      <c r="BB331" s="33" t="s">
        <v>116</v>
      </c>
      <c r="BC331" s="33" t="s">
        <v>116</v>
      </c>
      <c r="BD331" s="33" t="s">
        <v>116</v>
      </c>
      <c r="BE331" s="33" t="s">
        <v>116</v>
      </c>
      <c r="BF331" s="33" t="s">
        <v>116</v>
      </c>
      <c r="BG331" s="33" t="s">
        <v>116</v>
      </c>
      <c r="BH331" s="33" t="s">
        <v>116</v>
      </c>
      <c r="BI331" s="33" t="s">
        <v>116</v>
      </c>
      <c r="BJ331" s="33" t="s">
        <v>116</v>
      </c>
      <c r="BK331" s="33" t="s">
        <v>116</v>
      </c>
      <c r="BL331" s="33" t="s">
        <v>116</v>
      </c>
      <c r="BM331" s="33" t="s">
        <v>116</v>
      </c>
      <c r="BN331" s="33" t="s">
        <v>116</v>
      </c>
      <c r="BO331" s="33" t="s">
        <v>116</v>
      </c>
      <c r="BP331" s="33" t="s">
        <v>116</v>
      </c>
      <c r="BQ331" s="33" t="s">
        <v>116</v>
      </c>
      <c r="BR331" s="33" t="s">
        <v>116</v>
      </c>
      <c r="BS331" s="33" t="s">
        <v>116</v>
      </c>
      <c r="BT331" s="33" t="s">
        <v>116</v>
      </c>
    </row>
    <row r="332" spans="1:72" ht="20.100000000000001" customHeight="1" x14ac:dyDescent="0.25">
      <c r="A332" s="53">
        <v>45047</v>
      </c>
      <c r="B332" s="33" t="s">
        <v>15060</v>
      </c>
      <c r="C332" s="35" t="s">
        <v>112</v>
      </c>
      <c r="D332" s="35">
        <v>20240120</v>
      </c>
      <c r="E332" s="33" t="s">
        <v>15061</v>
      </c>
      <c r="F332" s="33" t="s">
        <v>571</v>
      </c>
      <c r="G332" s="33" t="s">
        <v>14968</v>
      </c>
      <c r="H332" s="33" t="s">
        <v>116</v>
      </c>
      <c r="I332" s="33" t="s">
        <v>14969</v>
      </c>
      <c r="J332" s="33" t="s">
        <v>116</v>
      </c>
      <c r="K332" s="33" t="s">
        <v>116</v>
      </c>
      <c r="L332" s="33" t="s">
        <v>116</v>
      </c>
      <c r="M332" s="33" t="s">
        <v>116</v>
      </c>
      <c r="N332" s="5" t="s">
        <v>3408</v>
      </c>
      <c r="O332" s="33" t="s">
        <v>448</v>
      </c>
      <c r="P332" s="33" t="s">
        <v>112</v>
      </c>
      <c r="Q332" s="20" t="s">
        <v>122</v>
      </c>
      <c r="R332" s="33" t="s">
        <v>122</v>
      </c>
      <c r="S332" s="33" t="s">
        <v>122</v>
      </c>
      <c r="T332" s="33" t="s">
        <v>15062</v>
      </c>
      <c r="U332" s="33">
        <v>9782409029479</v>
      </c>
      <c r="V332" s="33" t="s">
        <v>124</v>
      </c>
      <c r="W332" s="33">
        <v>9782409029462</v>
      </c>
      <c r="X332" s="33" t="s">
        <v>125</v>
      </c>
      <c r="Y332" s="33" t="s">
        <v>126</v>
      </c>
      <c r="Z332" s="33" t="s">
        <v>112</v>
      </c>
      <c r="AA332" s="33">
        <v>2021</v>
      </c>
      <c r="AB332" s="33" t="s">
        <v>127</v>
      </c>
      <c r="AC332" s="33" t="s">
        <v>576</v>
      </c>
      <c r="AD332" s="33" t="s">
        <v>129</v>
      </c>
      <c r="AE332" s="33" t="s">
        <v>130</v>
      </c>
      <c r="AF332" s="33" t="s">
        <v>131</v>
      </c>
      <c r="AG332" s="33" t="s">
        <v>132</v>
      </c>
      <c r="AH332" s="33" t="s">
        <v>133</v>
      </c>
      <c r="AI332" s="33" t="s">
        <v>134</v>
      </c>
      <c r="AJ332" s="33" t="s">
        <v>135</v>
      </c>
      <c r="AK332" s="33" t="s">
        <v>136</v>
      </c>
      <c r="AL332" s="33" t="s">
        <v>137</v>
      </c>
      <c r="AM332" s="33" t="s">
        <v>138</v>
      </c>
      <c r="AN332" s="33" t="s">
        <v>139</v>
      </c>
      <c r="AO332" s="33" t="s">
        <v>140</v>
      </c>
      <c r="AP332" s="33" t="s">
        <v>141</v>
      </c>
      <c r="AQ332" s="33" t="s">
        <v>116</v>
      </c>
      <c r="AR332" s="33" t="s">
        <v>15063</v>
      </c>
      <c r="AS332" s="33" t="s">
        <v>76</v>
      </c>
      <c r="AT332" s="33" t="s">
        <v>2203</v>
      </c>
      <c r="AU332" s="33" t="s">
        <v>2204</v>
      </c>
      <c r="AV332" s="33" t="s">
        <v>2205</v>
      </c>
      <c r="AW332" s="33" t="s">
        <v>2206</v>
      </c>
      <c r="AX332" s="33" t="s">
        <v>2207</v>
      </c>
      <c r="AY332" s="33" t="s">
        <v>2004</v>
      </c>
      <c r="AZ332" s="33" t="s">
        <v>2208</v>
      </c>
      <c r="BA332" s="35" t="s">
        <v>116</v>
      </c>
      <c r="BB332" s="35" t="s">
        <v>116</v>
      </c>
      <c r="BC332" s="35" t="s">
        <v>116</v>
      </c>
      <c r="BD332" s="35" t="s">
        <v>116</v>
      </c>
      <c r="BE332" s="35" t="s">
        <v>116</v>
      </c>
      <c r="BF332" s="35" t="s">
        <v>116</v>
      </c>
      <c r="BG332" s="35" t="s">
        <v>116</v>
      </c>
      <c r="BH332" s="35" t="s">
        <v>116</v>
      </c>
      <c r="BI332" s="35" t="s">
        <v>116</v>
      </c>
      <c r="BJ332" s="35" t="s">
        <v>116</v>
      </c>
      <c r="BK332" s="35" t="s">
        <v>116</v>
      </c>
      <c r="BL332" s="35" t="s">
        <v>116</v>
      </c>
      <c r="BM332" s="35" t="s">
        <v>116</v>
      </c>
      <c r="BN332" s="35" t="s">
        <v>116</v>
      </c>
      <c r="BO332" s="35" t="s">
        <v>116</v>
      </c>
      <c r="BP332" s="35" t="s">
        <v>116</v>
      </c>
      <c r="BQ332" s="35" t="s">
        <v>116</v>
      </c>
      <c r="BR332" s="35" t="s">
        <v>116</v>
      </c>
      <c r="BS332" s="35" t="s">
        <v>116</v>
      </c>
      <c r="BT332" s="35" t="s">
        <v>116</v>
      </c>
    </row>
    <row r="333" spans="1:72" ht="20.100000000000001" customHeight="1" x14ac:dyDescent="0.2">
      <c r="A333" s="52">
        <v>45047</v>
      </c>
      <c r="B333" s="35" t="s">
        <v>15064</v>
      </c>
      <c r="C333" s="35" t="s">
        <v>112</v>
      </c>
      <c r="D333" s="35">
        <v>20240120</v>
      </c>
      <c r="E333" s="35" t="s">
        <v>15065</v>
      </c>
      <c r="F333" s="35" t="s">
        <v>15066</v>
      </c>
      <c r="G333" s="35" t="s">
        <v>15067</v>
      </c>
      <c r="H333" s="35" t="s">
        <v>116</v>
      </c>
      <c r="I333" s="35" t="s">
        <v>15068</v>
      </c>
      <c r="J333" s="35" t="s">
        <v>116</v>
      </c>
      <c r="K333" s="35" t="s">
        <v>116</v>
      </c>
      <c r="L333" s="35" t="s">
        <v>116</v>
      </c>
      <c r="M333" s="35" t="s">
        <v>116</v>
      </c>
      <c r="N333" s="5" t="s">
        <v>4392</v>
      </c>
      <c r="O333" s="5" t="s">
        <v>15069</v>
      </c>
      <c r="P333" s="35" t="s">
        <v>112</v>
      </c>
      <c r="Q333" s="6" t="s">
        <v>122</v>
      </c>
      <c r="R333" s="2" t="s">
        <v>122</v>
      </c>
      <c r="S333" s="35" t="s">
        <v>122</v>
      </c>
      <c r="T333" s="35" t="s">
        <v>15070</v>
      </c>
      <c r="U333" s="35">
        <v>9782409026607</v>
      </c>
      <c r="V333" s="35" t="s">
        <v>124</v>
      </c>
      <c r="W333" s="35">
        <v>9782409026591</v>
      </c>
      <c r="X333" s="35" t="s">
        <v>125</v>
      </c>
      <c r="Y333" s="35" t="s">
        <v>126</v>
      </c>
      <c r="Z333" s="35" t="s">
        <v>112</v>
      </c>
      <c r="AA333" s="35">
        <v>2020</v>
      </c>
      <c r="AB333" s="35" t="s">
        <v>127</v>
      </c>
      <c r="AC333" s="35" t="s">
        <v>152</v>
      </c>
      <c r="AD333" s="35" t="s">
        <v>129</v>
      </c>
      <c r="AE333" s="35" t="s">
        <v>130</v>
      </c>
      <c r="AF333" s="35" t="s">
        <v>131</v>
      </c>
      <c r="AG333" s="35" t="s">
        <v>132</v>
      </c>
      <c r="AH333" s="35" t="s">
        <v>133</v>
      </c>
      <c r="AI333" s="35" t="s">
        <v>134</v>
      </c>
      <c r="AJ333" s="35" t="s">
        <v>135</v>
      </c>
      <c r="AK333" s="35" t="s">
        <v>136</v>
      </c>
      <c r="AL333" s="35" t="s">
        <v>137</v>
      </c>
      <c r="AM333" s="35" t="s">
        <v>138</v>
      </c>
      <c r="AN333" s="35" t="s">
        <v>139</v>
      </c>
      <c r="AO333" s="35" t="s">
        <v>140</v>
      </c>
      <c r="AP333" s="35" t="s">
        <v>141</v>
      </c>
      <c r="AQ333" s="35" t="s">
        <v>116</v>
      </c>
      <c r="AR333" s="35" t="s">
        <v>15071</v>
      </c>
      <c r="AS333" s="35" t="s">
        <v>76</v>
      </c>
      <c r="AT333" s="35" t="s">
        <v>15072</v>
      </c>
      <c r="AU333" s="35" t="s">
        <v>15073</v>
      </c>
      <c r="AV333" s="35" t="s">
        <v>15074</v>
      </c>
      <c r="AW333" s="35" t="s">
        <v>15075</v>
      </c>
      <c r="AX333" s="35" t="s">
        <v>116</v>
      </c>
      <c r="AY333" s="35" t="s">
        <v>116</v>
      </c>
      <c r="AZ333" s="35" t="s">
        <v>116</v>
      </c>
      <c r="BA333" s="35" t="s">
        <v>116</v>
      </c>
      <c r="BB333" s="35" t="s">
        <v>116</v>
      </c>
      <c r="BC333" s="35" t="s">
        <v>116</v>
      </c>
      <c r="BD333" s="35" t="s">
        <v>116</v>
      </c>
      <c r="BE333" s="35" t="s">
        <v>116</v>
      </c>
      <c r="BF333" s="35" t="s">
        <v>116</v>
      </c>
      <c r="BG333" s="35" t="s">
        <v>116</v>
      </c>
      <c r="BH333" s="35" t="s">
        <v>116</v>
      </c>
      <c r="BI333" s="35" t="s">
        <v>116</v>
      </c>
      <c r="BJ333" s="35" t="s">
        <v>116</v>
      </c>
      <c r="BK333" s="35" t="s">
        <v>116</v>
      </c>
      <c r="BL333" s="35" t="s">
        <v>116</v>
      </c>
      <c r="BM333" s="35" t="s">
        <v>116</v>
      </c>
      <c r="BN333" s="35" t="s">
        <v>116</v>
      </c>
      <c r="BO333" s="35" t="s">
        <v>116</v>
      </c>
      <c r="BP333" s="35" t="s">
        <v>116</v>
      </c>
      <c r="BQ333" s="35" t="s">
        <v>116</v>
      </c>
      <c r="BR333" s="35" t="s">
        <v>116</v>
      </c>
      <c r="BS333" s="35" t="s">
        <v>116</v>
      </c>
      <c r="BT333" s="35" t="s">
        <v>116</v>
      </c>
    </row>
    <row r="334" spans="1:72" ht="20.100000000000001" customHeight="1" x14ac:dyDescent="0.2">
      <c r="A334" s="52">
        <v>45047</v>
      </c>
      <c r="B334" s="35" t="s">
        <v>15076</v>
      </c>
      <c r="C334" s="35" t="s">
        <v>112</v>
      </c>
      <c r="D334" s="35">
        <v>20240120</v>
      </c>
      <c r="E334" s="35" t="s">
        <v>2144</v>
      </c>
      <c r="F334" s="35" t="s">
        <v>15077</v>
      </c>
      <c r="G334" s="35" t="s">
        <v>15078</v>
      </c>
      <c r="H334" s="35" t="s">
        <v>116</v>
      </c>
      <c r="I334" s="35" t="s">
        <v>15079</v>
      </c>
      <c r="J334" s="35" t="s">
        <v>116</v>
      </c>
      <c r="K334" s="35" t="s">
        <v>116</v>
      </c>
      <c r="L334" s="35" t="s">
        <v>116</v>
      </c>
      <c r="M334" s="35" t="s">
        <v>116</v>
      </c>
      <c r="N334" s="5" t="s">
        <v>4564</v>
      </c>
      <c r="O334" s="5" t="s">
        <v>14221</v>
      </c>
      <c r="P334" s="35" t="s">
        <v>112</v>
      </c>
      <c r="Q334" s="6" t="s">
        <v>122</v>
      </c>
      <c r="R334" s="35" t="s">
        <v>122</v>
      </c>
      <c r="S334" s="35" t="s">
        <v>122</v>
      </c>
      <c r="T334" s="35" t="s">
        <v>15080</v>
      </c>
      <c r="U334" s="35">
        <v>9782409025266</v>
      </c>
      <c r="V334" s="35" t="s">
        <v>124</v>
      </c>
      <c r="W334" s="35">
        <v>9782409025259</v>
      </c>
      <c r="X334" s="35" t="s">
        <v>125</v>
      </c>
      <c r="Y334" s="35" t="s">
        <v>126</v>
      </c>
      <c r="Z334" s="35" t="s">
        <v>112</v>
      </c>
      <c r="AA334" s="35">
        <v>2020</v>
      </c>
      <c r="AB334" s="35" t="s">
        <v>127</v>
      </c>
      <c r="AC334" s="35" t="s">
        <v>260</v>
      </c>
      <c r="AD334" s="35" t="s">
        <v>129</v>
      </c>
      <c r="AE334" s="35" t="s">
        <v>130</v>
      </c>
      <c r="AF334" s="35" t="s">
        <v>131</v>
      </c>
      <c r="AG334" s="35" t="s">
        <v>132</v>
      </c>
      <c r="AH334" s="35" t="s">
        <v>133</v>
      </c>
      <c r="AI334" s="35" t="s">
        <v>134</v>
      </c>
      <c r="AJ334" s="35" t="s">
        <v>135</v>
      </c>
      <c r="AK334" s="35" t="s">
        <v>136</v>
      </c>
      <c r="AL334" s="35" t="s">
        <v>137</v>
      </c>
      <c r="AM334" s="35" t="s">
        <v>138</v>
      </c>
      <c r="AN334" s="35" t="s">
        <v>139</v>
      </c>
      <c r="AO334" s="35" t="s">
        <v>140</v>
      </c>
      <c r="AP334" s="35" t="s">
        <v>141</v>
      </c>
      <c r="AQ334" s="35" t="s">
        <v>116</v>
      </c>
      <c r="AR334" s="35" t="s">
        <v>15081</v>
      </c>
      <c r="AS334" s="35" t="s">
        <v>76</v>
      </c>
      <c r="AT334" s="35" t="s">
        <v>2150</v>
      </c>
      <c r="AU334" s="35" t="s">
        <v>2151</v>
      </c>
      <c r="AV334" s="35" t="s">
        <v>2152</v>
      </c>
      <c r="AW334" s="35" t="s">
        <v>2153</v>
      </c>
      <c r="AX334" s="35" t="s">
        <v>15082</v>
      </c>
      <c r="AY334" s="35" t="s">
        <v>2154</v>
      </c>
      <c r="AZ334" s="35" t="s">
        <v>2155</v>
      </c>
      <c r="BA334" s="35" t="s">
        <v>116</v>
      </c>
      <c r="BB334" s="35" t="s">
        <v>116</v>
      </c>
      <c r="BC334" s="35" t="s">
        <v>116</v>
      </c>
      <c r="BD334" s="35" t="s">
        <v>116</v>
      </c>
      <c r="BE334" s="35" t="s">
        <v>116</v>
      </c>
      <c r="BF334" s="35" t="s">
        <v>116</v>
      </c>
      <c r="BG334" s="35" t="s">
        <v>116</v>
      </c>
      <c r="BH334" s="35" t="s">
        <v>116</v>
      </c>
      <c r="BI334" s="35" t="s">
        <v>116</v>
      </c>
      <c r="BJ334" s="35" t="s">
        <v>116</v>
      </c>
      <c r="BK334" s="35" t="s">
        <v>116</v>
      </c>
      <c r="BL334" s="35" t="s">
        <v>116</v>
      </c>
      <c r="BM334" s="35" t="s">
        <v>116</v>
      </c>
      <c r="BN334" s="35" t="s">
        <v>116</v>
      </c>
      <c r="BO334" s="35" t="s">
        <v>116</v>
      </c>
      <c r="BP334" s="35" t="s">
        <v>116</v>
      </c>
      <c r="BQ334" s="35" t="s">
        <v>116</v>
      </c>
      <c r="BR334" s="35" t="s">
        <v>116</v>
      </c>
      <c r="BS334" s="35" t="s">
        <v>116</v>
      </c>
      <c r="BT334" s="35" t="s">
        <v>116</v>
      </c>
    </row>
    <row r="335" spans="1:72" ht="20.100000000000001" customHeight="1" x14ac:dyDescent="0.25">
      <c r="A335" s="52">
        <v>45017</v>
      </c>
      <c r="B335" s="33" t="s">
        <v>15083</v>
      </c>
      <c r="C335" s="35" t="s">
        <v>112</v>
      </c>
      <c r="D335" s="35">
        <v>20240120</v>
      </c>
      <c r="E335" s="33" t="s">
        <v>15084</v>
      </c>
      <c r="F335" s="33" t="s">
        <v>116</v>
      </c>
      <c r="G335" s="33" t="s">
        <v>1318</v>
      </c>
      <c r="H335" s="33" t="s">
        <v>116</v>
      </c>
      <c r="I335" s="33" t="s">
        <v>1319</v>
      </c>
      <c r="J335" s="33" t="s">
        <v>116</v>
      </c>
      <c r="K335" s="33" t="s">
        <v>116</v>
      </c>
      <c r="L335" s="33" t="s">
        <v>116</v>
      </c>
      <c r="M335" s="33" t="s">
        <v>116</v>
      </c>
      <c r="N335" s="5" t="s">
        <v>3713</v>
      </c>
      <c r="O335" s="33" t="s">
        <v>448</v>
      </c>
      <c r="P335" s="33" t="s">
        <v>112</v>
      </c>
      <c r="Q335" s="20" t="s">
        <v>122</v>
      </c>
      <c r="R335" s="33" t="s">
        <v>122</v>
      </c>
      <c r="S335" s="33" t="s">
        <v>122</v>
      </c>
      <c r="T335" s="33" t="s">
        <v>15085</v>
      </c>
      <c r="U335" s="33">
        <v>9782409031267</v>
      </c>
      <c r="V335" s="33" t="s">
        <v>124</v>
      </c>
      <c r="W335" s="33">
        <v>9782409031250</v>
      </c>
      <c r="X335" s="33" t="s">
        <v>125</v>
      </c>
      <c r="Y335" s="33" t="s">
        <v>126</v>
      </c>
      <c r="Z335" s="33" t="s">
        <v>112</v>
      </c>
      <c r="AA335" s="33">
        <v>2021</v>
      </c>
      <c r="AB335" s="33" t="s">
        <v>127</v>
      </c>
      <c r="AC335" s="33" t="s">
        <v>333</v>
      </c>
      <c r="AD335" s="33" t="s">
        <v>129</v>
      </c>
      <c r="AE335" s="33" t="s">
        <v>130</v>
      </c>
      <c r="AF335" s="33" t="s">
        <v>131</v>
      </c>
      <c r="AG335" s="33" t="s">
        <v>132</v>
      </c>
      <c r="AH335" s="33" t="s">
        <v>133</v>
      </c>
      <c r="AI335" s="33" t="s">
        <v>134</v>
      </c>
      <c r="AJ335" s="33" t="s">
        <v>135</v>
      </c>
      <c r="AK335" s="33" t="s">
        <v>136</v>
      </c>
      <c r="AL335" s="33" t="s">
        <v>137</v>
      </c>
      <c r="AM335" s="33" t="s">
        <v>138</v>
      </c>
      <c r="AN335" s="33" t="s">
        <v>139</v>
      </c>
      <c r="AO335" s="33" t="s">
        <v>140</v>
      </c>
      <c r="AP335" s="33" t="s">
        <v>141</v>
      </c>
      <c r="AQ335" s="33" t="s">
        <v>116</v>
      </c>
      <c r="AR335" s="33" t="s">
        <v>15086</v>
      </c>
      <c r="AS335" s="33" t="s">
        <v>76</v>
      </c>
      <c r="AT335" s="33" t="s">
        <v>1867</v>
      </c>
      <c r="AU335" s="33" t="s">
        <v>1868</v>
      </c>
      <c r="AV335" s="33" t="s">
        <v>1869</v>
      </c>
      <c r="AW335" s="33" t="s">
        <v>1870</v>
      </c>
      <c r="AX335" s="33" t="s">
        <v>4121</v>
      </c>
      <c r="AY335" s="33" t="s">
        <v>4883</v>
      </c>
      <c r="AZ335" s="33" t="s">
        <v>1073</v>
      </c>
      <c r="BA335" s="35" t="s">
        <v>116</v>
      </c>
      <c r="BB335" s="35" t="s">
        <v>116</v>
      </c>
      <c r="BC335" s="35" t="s">
        <v>116</v>
      </c>
      <c r="BD335" s="35" t="s">
        <v>116</v>
      </c>
      <c r="BE335" s="35" t="s">
        <v>116</v>
      </c>
      <c r="BF335" s="35" t="s">
        <v>116</v>
      </c>
      <c r="BG335" s="35" t="s">
        <v>116</v>
      </c>
      <c r="BH335" s="35" t="s">
        <v>116</v>
      </c>
      <c r="BI335" s="35" t="s">
        <v>116</v>
      </c>
      <c r="BJ335" s="35" t="s">
        <v>116</v>
      </c>
      <c r="BK335" s="35" t="s">
        <v>116</v>
      </c>
      <c r="BL335" s="35" t="s">
        <v>116</v>
      </c>
      <c r="BM335" s="35" t="s">
        <v>116</v>
      </c>
      <c r="BN335" s="35" t="s">
        <v>116</v>
      </c>
      <c r="BO335" s="35" t="s">
        <v>116</v>
      </c>
      <c r="BP335" s="35" t="s">
        <v>116</v>
      </c>
      <c r="BQ335" s="35" t="s">
        <v>116</v>
      </c>
      <c r="BR335" s="35" t="s">
        <v>116</v>
      </c>
      <c r="BS335" s="35" t="s">
        <v>116</v>
      </c>
      <c r="BT335" s="35" t="s">
        <v>116</v>
      </c>
    </row>
    <row r="336" spans="1:72" ht="20.100000000000001" customHeight="1" x14ac:dyDescent="0.2">
      <c r="A336" s="52">
        <v>45017</v>
      </c>
      <c r="B336" s="35" t="s">
        <v>15087</v>
      </c>
      <c r="C336" s="35" t="s">
        <v>112</v>
      </c>
      <c r="D336" s="35">
        <v>20240120</v>
      </c>
      <c r="E336" s="35" t="s">
        <v>15088</v>
      </c>
      <c r="F336" s="35" t="s">
        <v>116</v>
      </c>
      <c r="G336" s="35" t="s">
        <v>1318</v>
      </c>
      <c r="H336" s="35" t="s">
        <v>116</v>
      </c>
      <c r="I336" s="35" t="s">
        <v>1319</v>
      </c>
      <c r="J336" s="35" t="s">
        <v>116</v>
      </c>
      <c r="K336" s="35" t="s">
        <v>116</v>
      </c>
      <c r="L336" s="35" t="s">
        <v>116</v>
      </c>
      <c r="M336" s="35" t="s">
        <v>116</v>
      </c>
      <c r="N336" s="5" t="s">
        <v>3630</v>
      </c>
      <c r="O336" s="5" t="s">
        <v>7898</v>
      </c>
      <c r="P336" s="35" t="s">
        <v>112</v>
      </c>
      <c r="Q336" s="6" t="s">
        <v>122</v>
      </c>
      <c r="R336" s="2" t="s">
        <v>122</v>
      </c>
      <c r="S336" s="35" t="s">
        <v>122</v>
      </c>
      <c r="T336" s="35" t="s">
        <v>15089</v>
      </c>
      <c r="U336" s="35">
        <v>9782409030529</v>
      </c>
      <c r="V336" s="35" t="s">
        <v>124</v>
      </c>
      <c r="W336" s="35">
        <v>9782409030512</v>
      </c>
      <c r="X336" s="35" t="s">
        <v>125</v>
      </c>
      <c r="Y336" s="35" t="s">
        <v>126</v>
      </c>
      <c r="Z336" s="35" t="s">
        <v>112</v>
      </c>
      <c r="AA336" s="35">
        <v>2021</v>
      </c>
      <c r="AB336" s="35" t="s">
        <v>127</v>
      </c>
      <c r="AC336" s="35" t="s">
        <v>333</v>
      </c>
      <c r="AD336" s="35" t="s">
        <v>129</v>
      </c>
      <c r="AE336" s="35" t="s">
        <v>130</v>
      </c>
      <c r="AF336" s="35" t="s">
        <v>131</v>
      </c>
      <c r="AG336" s="35" t="s">
        <v>132</v>
      </c>
      <c r="AH336" s="35" t="s">
        <v>133</v>
      </c>
      <c r="AI336" s="35" t="s">
        <v>134</v>
      </c>
      <c r="AJ336" s="35" t="s">
        <v>135</v>
      </c>
      <c r="AK336" s="35" t="s">
        <v>136</v>
      </c>
      <c r="AL336" s="35" t="s">
        <v>137</v>
      </c>
      <c r="AM336" s="35" t="s">
        <v>138</v>
      </c>
      <c r="AN336" s="35" t="s">
        <v>139</v>
      </c>
      <c r="AO336" s="35" t="s">
        <v>140</v>
      </c>
      <c r="AP336" s="35" t="s">
        <v>141</v>
      </c>
      <c r="AQ336" s="35" t="s">
        <v>116</v>
      </c>
      <c r="AR336" s="35" t="s">
        <v>15090</v>
      </c>
      <c r="AS336" s="35" t="s">
        <v>76</v>
      </c>
      <c r="AT336" s="35" t="s">
        <v>1634</v>
      </c>
      <c r="AU336" s="35" t="s">
        <v>1635</v>
      </c>
      <c r="AV336" s="35" t="s">
        <v>2783</v>
      </c>
      <c r="AW336" s="35" t="s">
        <v>1637</v>
      </c>
      <c r="AX336" s="35" t="s">
        <v>1638</v>
      </c>
      <c r="AY336" s="35" t="s">
        <v>116</v>
      </c>
      <c r="AZ336" s="35" t="s">
        <v>116</v>
      </c>
      <c r="BA336" s="35" t="s">
        <v>2138</v>
      </c>
      <c r="BB336" s="35" t="s">
        <v>15091</v>
      </c>
      <c r="BC336" s="35" t="s">
        <v>2140</v>
      </c>
      <c r="BD336" s="35" t="s">
        <v>2141</v>
      </c>
      <c r="BE336" s="35" t="s">
        <v>2142</v>
      </c>
      <c r="BF336" s="35" t="s">
        <v>116</v>
      </c>
      <c r="BG336" s="35" t="s">
        <v>116</v>
      </c>
      <c r="BH336" s="35" t="s">
        <v>116</v>
      </c>
      <c r="BI336" s="35" t="s">
        <v>116</v>
      </c>
      <c r="BJ336" s="35" t="s">
        <v>116</v>
      </c>
      <c r="BK336" s="35" t="s">
        <v>116</v>
      </c>
      <c r="BL336" s="35" t="s">
        <v>116</v>
      </c>
      <c r="BM336" s="35" t="s">
        <v>116</v>
      </c>
      <c r="BN336" s="35" t="s">
        <v>116</v>
      </c>
      <c r="BO336" s="35" t="s">
        <v>116</v>
      </c>
      <c r="BP336" s="35" t="s">
        <v>116</v>
      </c>
      <c r="BQ336" s="35" t="s">
        <v>116</v>
      </c>
      <c r="BR336" s="35" t="s">
        <v>116</v>
      </c>
      <c r="BS336" s="35" t="s">
        <v>116</v>
      </c>
      <c r="BT336" s="35" t="s">
        <v>116</v>
      </c>
    </row>
    <row r="337" spans="1:72" ht="20.100000000000001" customHeight="1" x14ac:dyDescent="0.2">
      <c r="A337" s="52">
        <v>45017</v>
      </c>
      <c r="B337" s="35" t="s">
        <v>15092</v>
      </c>
      <c r="C337" s="35" t="s">
        <v>112</v>
      </c>
      <c r="D337" s="35">
        <v>20240120</v>
      </c>
      <c r="E337" s="35" t="s">
        <v>15093</v>
      </c>
      <c r="F337" s="35" t="s">
        <v>15094</v>
      </c>
      <c r="G337" s="35" t="s">
        <v>15095</v>
      </c>
      <c r="H337" s="35" t="s">
        <v>116</v>
      </c>
      <c r="I337" s="35" t="s">
        <v>15096</v>
      </c>
      <c r="J337" s="35" t="s">
        <v>15097</v>
      </c>
      <c r="K337" s="35" t="s">
        <v>116</v>
      </c>
      <c r="L337" s="35" t="s">
        <v>116</v>
      </c>
      <c r="M337" s="35" t="s">
        <v>116</v>
      </c>
      <c r="N337" s="5" t="s">
        <v>7061</v>
      </c>
      <c r="O337" s="5" t="s">
        <v>3729</v>
      </c>
      <c r="P337" s="35" t="s">
        <v>112</v>
      </c>
      <c r="Q337" s="6" t="s">
        <v>122</v>
      </c>
      <c r="R337" s="7" t="s">
        <v>122</v>
      </c>
      <c r="S337" s="7" t="s">
        <v>122</v>
      </c>
      <c r="T337" s="36" t="s">
        <v>15098</v>
      </c>
      <c r="U337" s="36">
        <v>9782409005589</v>
      </c>
      <c r="V337" s="35" t="s">
        <v>124</v>
      </c>
      <c r="W337" s="35">
        <v>9782409004421</v>
      </c>
      <c r="X337" s="35" t="s">
        <v>125</v>
      </c>
      <c r="Y337" s="35" t="s">
        <v>126</v>
      </c>
      <c r="Z337" s="35" t="s">
        <v>112</v>
      </c>
      <c r="AA337" s="35">
        <v>2016</v>
      </c>
      <c r="AB337" s="35" t="s">
        <v>127</v>
      </c>
      <c r="AC337" s="35" t="s">
        <v>385</v>
      </c>
      <c r="AD337" s="35" t="s">
        <v>129</v>
      </c>
      <c r="AE337" s="35" t="s">
        <v>130</v>
      </c>
      <c r="AF337" s="35" t="s">
        <v>131</v>
      </c>
      <c r="AG337" s="35" t="s">
        <v>132</v>
      </c>
      <c r="AH337" s="35" t="s">
        <v>133</v>
      </c>
      <c r="AI337" s="35" t="s">
        <v>134</v>
      </c>
      <c r="AJ337" s="35" t="s">
        <v>135</v>
      </c>
      <c r="AK337" s="35" t="s">
        <v>136</v>
      </c>
      <c r="AL337" s="35" t="s">
        <v>137</v>
      </c>
      <c r="AM337" s="35" t="s">
        <v>138</v>
      </c>
      <c r="AN337" s="35" t="s">
        <v>139</v>
      </c>
      <c r="AO337" s="35" t="s">
        <v>140</v>
      </c>
      <c r="AP337" s="35" t="s">
        <v>141</v>
      </c>
      <c r="AQ337" s="35" t="s">
        <v>116</v>
      </c>
      <c r="AR337" s="35" t="s">
        <v>15099</v>
      </c>
      <c r="AS337" s="35" t="s">
        <v>76</v>
      </c>
      <c r="AT337" s="35" t="s">
        <v>3149</v>
      </c>
      <c r="AU337" s="35" t="s">
        <v>3150</v>
      </c>
      <c r="AV337" s="35" t="s">
        <v>13481</v>
      </c>
      <c r="AW337" s="35" t="s">
        <v>13482</v>
      </c>
      <c r="AX337" s="35" t="s">
        <v>5007</v>
      </c>
      <c r="AY337" s="35" t="s">
        <v>3152</v>
      </c>
      <c r="AZ337" s="35" t="s">
        <v>4195</v>
      </c>
      <c r="BA337" s="35" t="s">
        <v>2032</v>
      </c>
      <c r="BB337" s="35" t="s">
        <v>15100</v>
      </c>
      <c r="BC337" s="35" t="s">
        <v>15101</v>
      </c>
      <c r="BD337" s="35" t="s">
        <v>15102</v>
      </c>
      <c r="BE337" s="35" t="s">
        <v>1929</v>
      </c>
      <c r="BF337" s="35" t="s">
        <v>116</v>
      </c>
      <c r="BG337" s="35" t="s">
        <v>116</v>
      </c>
      <c r="BH337" s="35" t="s">
        <v>116</v>
      </c>
      <c r="BI337" s="35" t="s">
        <v>116</v>
      </c>
      <c r="BJ337" s="35" t="s">
        <v>116</v>
      </c>
      <c r="BK337" s="35" t="s">
        <v>116</v>
      </c>
      <c r="BL337" s="35" t="s">
        <v>116</v>
      </c>
      <c r="BM337" s="35" t="s">
        <v>116</v>
      </c>
      <c r="BN337" s="35" t="s">
        <v>116</v>
      </c>
      <c r="BO337" s="35" t="s">
        <v>116</v>
      </c>
      <c r="BP337" s="35" t="s">
        <v>116</v>
      </c>
      <c r="BQ337" s="35" t="s">
        <v>116</v>
      </c>
      <c r="BR337" s="35" t="s">
        <v>116</v>
      </c>
      <c r="BS337" s="35" t="s">
        <v>116</v>
      </c>
      <c r="BT337" s="35" t="s">
        <v>116</v>
      </c>
    </row>
    <row r="338" spans="1:72" ht="20.100000000000001" customHeight="1" x14ac:dyDescent="0.25">
      <c r="A338" s="52">
        <v>45017</v>
      </c>
      <c r="B338" s="33" t="s">
        <v>15103</v>
      </c>
      <c r="C338" s="35" t="s">
        <v>112</v>
      </c>
      <c r="D338" s="35">
        <v>20240120</v>
      </c>
      <c r="E338" s="33" t="s">
        <v>1640</v>
      </c>
      <c r="F338" s="33" t="s">
        <v>15104</v>
      </c>
      <c r="G338" s="33" t="s">
        <v>15105</v>
      </c>
      <c r="H338" s="33" t="s">
        <v>116</v>
      </c>
      <c r="I338" s="33" t="s">
        <v>15106</v>
      </c>
      <c r="J338" s="33" t="s">
        <v>116</v>
      </c>
      <c r="K338" s="33" t="s">
        <v>116</v>
      </c>
      <c r="L338" s="33" t="s">
        <v>116</v>
      </c>
      <c r="M338" s="33" t="s">
        <v>116</v>
      </c>
      <c r="N338" s="5" t="s">
        <v>3448</v>
      </c>
      <c r="O338" s="33" t="s">
        <v>1026</v>
      </c>
      <c r="P338" s="33" t="s">
        <v>112</v>
      </c>
      <c r="Q338" s="20" t="s">
        <v>122</v>
      </c>
      <c r="R338" s="33" t="s">
        <v>122</v>
      </c>
      <c r="S338" s="33" t="s">
        <v>122</v>
      </c>
      <c r="T338" s="33" t="s">
        <v>15107</v>
      </c>
      <c r="U338" s="33">
        <v>9782409029080</v>
      </c>
      <c r="V338" s="33" t="s">
        <v>124</v>
      </c>
      <c r="W338" s="33">
        <v>9782409029073</v>
      </c>
      <c r="X338" s="33" t="s">
        <v>125</v>
      </c>
      <c r="Y338" s="33" t="s">
        <v>126</v>
      </c>
      <c r="Z338" s="33" t="s">
        <v>112</v>
      </c>
      <c r="AA338" s="33">
        <v>2021</v>
      </c>
      <c r="AB338" s="33" t="s">
        <v>127</v>
      </c>
      <c r="AC338" s="33" t="s">
        <v>260</v>
      </c>
      <c r="AD338" s="33" t="s">
        <v>129</v>
      </c>
      <c r="AE338" s="33" t="s">
        <v>130</v>
      </c>
      <c r="AF338" s="33" t="s">
        <v>131</v>
      </c>
      <c r="AG338" s="33" t="s">
        <v>132</v>
      </c>
      <c r="AH338" s="33" t="s">
        <v>133</v>
      </c>
      <c r="AI338" s="33" t="s">
        <v>134</v>
      </c>
      <c r="AJ338" s="33" t="s">
        <v>135</v>
      </c>
      <c r="AK338" s="33" t="s">
        <v>136</v>
      </c>
      <c r="AL338" s="33" t="s">
        <v>137</v>
      </c>
      <c r="AM338" s="33" t="s">
        <v>138</v>
      </c>
      <c r="AN338" s="33" t="s">
        <v>139</v>
      </c>
      <c r="AO338" s="33" t="s">
        <v>140</v>
      </c>
      <c r="AP338" s="33" t="s">
        <v>141</v>
      </c>
      <c r="AQ338" s="33" t="s">
        <v>116</v>
      </c>
      <c r="AR338" s="33" t="s">
        <v>15108</v>
      </c>
      <c r="AS338" s="33" t="s">
        <v>76</v>
      </c>
      <c r="AT338" s="33" t="s">
        <v>15109</v>
      </c>
      <c r="AU338" s="33" t="s">
        <v>1648</v>
      </c>
      <c r="AV338" s="33" t="s">
        <v>1649</v>
      </c>
      <c r="AW338" s="33" t="s">
        <v>1472</v>
      </c>
      <c r="AX338" s="33" t="s">
        <v>1650</v>
      </c>
      <c r="AY338" s="33" t="s">
        <v>6463</v>
      </c>
      <c r="AZ338" s="33" t="s">
        <v>116</v>
      </c>
      <c r="BA338" s="35" t="s">
        <v>2011</v>
      </c>
      <c r="BB338" s="35" t="s">
        <v>15110</v>
      </c>
      <c r="BC338" s="35" t="s">
        <v>15111</v>
      </c>
      <c r="BD338" s="35" t="s">
        <v>6266</v>
      </c>
      <c r="BE338" s="35" t="s">
        <v>116</v>
      </c>
      <c r="BF338" s="35" t="s">
        <v>116</v>
      </c>
      <c r="BG338" s="35" t="s">
        <v>116</v>
      </c>
      <c r="BH338" s="35" t="s">
        <v>116</v>
      </c>
      <c r="BI338" s="35" t="s">
        <v>116</v>
      </c>
      <c r="BJ338" s="35" t="s">
        <v>116</v>
      </c>
      <c r="BK338" s="35" t="s">
        <v>116</v>
      </c>
      <c r="BL338" s="35" t="s">
        <v>116</v>
      </c>
      <c r="BM338" s="35" t="s">
        <v>116</v>
      </c>
      <c r="BN338" s="35" t="s">
        <v>116</v>
      </c>
      <c r="BO338" s="35" t="s">
        <v>116</v>
      </c>
      <c r="BP338" s="35" t="s">
        <v>116</v>
      </c>
      <c r="BQ338" s="35" t="s">
        <v>116</v>
      </c>
      <c r="BR338" s="35" t="s">
        <v>116</v>
      </c>
      <c r="BS338" s="35" t="s">
        <v>116</v>
      </c>
      <c r="BT338" s="35" t="s">
        <v>116</v>
      </c>
    </row>
    <row r="339" spans="1:72" ht="20.100000000000001" customHeight="1" x14ac:dyDescent="0.2">
      <c r="A339" s="52">
        <v>45017</v>
      </c>
      <c r="B339" s="35" t="s">
        <v>15112</v>
      </c>
      <c r="C339" s="35" t="s">
        <v>112</v>
      </c>
      <c r="D339" s="35">
        <v>20240120</v>
      </c>
      <c r="E339" s="35" t="s">
        <v>15113</v>
      </c>
      <c r="F339" s="35" t="s">
        <v>15114</v>
      </c>
      <c r="G339" s="35" t="s">
        <v>14931</v>
      </c>
      <c r="H339" s="35" t="s">
        <v>116</v>
      </c>
      <c r="I339" s="35" t="s">
        <v>14932</v>
      </c>
      <c r="J339" s="35" t="s">
        <v>116</v>
      </c>
      <c r="K339" s="35" t="s">
        <v>116</v>
      </c>
      <c r="L339" s="35" t="s">
        <v>116</v>
      </c>
      <c r="M339" s="35" t="s">
        <v>116</v>
      </c>
      <c r="N339" s="5" t="s">
        <v>4310</v>
      </c>
      <c r="O339" s="5" t="s">
        <v>2000</v>
      </c>
      <c r="P339" s="35" t="s">
        <v>112</v>
      </c>
      <c r="Q339" s="6" t="s">
        <v>122</v>
      </c>
      <c r="R339" s="2" t="s">
        <v>122</v>
      </c>
      <c r="S339" s="35" t="s">
        <v>122</v>
      </c>
      <c r="T339" s="35" t="s">
        <v>15115</v>
      </c>
      <c r="U339" s="35">
        <v>9782409026225</v>
      </c>
      <c r="V339" s="35" t="s">
        <v>124</v>
      </c>
      <c r="W339" s="35">
        <v>9782409026218</v>
      </c>
      <c r="X339" s="35" t="s">
        <v>125</v>
      </c>
      <c r="Y339" s="35" t="s">
        <v>126</v>
      </c>
      <c r="Z339" s="35" t="s">
        <v>112</v>
      </c>
      <c r="AA339" s="35">
        <v>2020</v>
      </c>
      <c r="AB339" s="35" t="s">
        <v>127</v>
      </c>
      <c r="AC339" s="35" t="s">
        <v>1043</v>
      </c>
      <c r="AD339" s="35" t="s">
        <v>129</v>
      </c>
      <c r="AE339" s="35" t="s">
        <v>130</v>
      </c>
      <c r="AF339" s="35" t="s">
        <v>131</v>
      </c>
      <c r="AG339" s="35" t="s">
        <v>132</v>
      </c>
      <c r="AH339" s="35" t="s">
        <v>133</v>
      </c>
      <c r="AI339" s="35" t="s">
        <v>134</v>
      </c>
      <c r="AJ339" s="35" t="s">
        <v>135</v>
      </c>
      <c r="AK339" s="35" t="s">
        <v>136</v>
      </c>
      <c r="AL339" s="35" t="s">
        <v>137</v>
      </c>
      <c r="AM339" s="35" t="s">
        <v>138</v>
      </c>
      <c r="AN339" s="35" t="s">
        <v>139</v>
      </c>
      <c r="AO339" s="35" t="s">
        <v>140</v>
      </c>
      <c r="AP339" s="35" t="s">
        <v>141</v>
      </c>
      <c r="AQ339" s="35" t="s">
        <v>116</v>
      </c>
      <c r="AR339" s="35" t="s">
        <v>15116</v>
      </c>
      <c r="AS339" s="35" t="s">
        <v>76</v>
      </c>
      <c r="AT339" s="35" t="s">
        <v>1746</v>
      </c>
      <c r="AU339" s="35" t="s">
        <v>1747</v>
      </c>
      <c r="AV339" s="35" t="s">
        <v>1679</v>
      </c>
      <c r="AW339" s="35" t="s">
        <v>1748</v>
      </c>
      <c r="AX339" s="35" t="s">
        <v>1749</v>
      </c>
      <c r="AY339" s="35" t="s">
        <v>4515</v>
      </c>
      <c r="AZ339" s="35" t="s">
        <v>116</v>
      </c>
      <c r="BA339" s="35" t="s">
        <v>116</v>
      </c>
      <c r="BB339" s="35" t="s">
        <v>116</v>
      </c>
      <c r="BC339" s="35" t="s">
        <v>116</v>
      </c>
      <c r="BD339" s="35" t="s">
        <v>116</v>
      </c>
      <c r="BE339" s="35" t="s">
        <v>116</v>
      </c>
      <c r="BF339" s="35" t="s">
        <v>116</v>
      </c>
      <c r="BG339" s="35" t="s">
        <v>116</v>
      </c>
      <c r="BH339" s="35" t="s">
        <v>116</v>
      </c>
      <c r="BI339" s="35" t="s">
        <v>116</v>
      </c>
      <c r="BJ339" s="35" t="s">
        <v>116</v>
      </c>
      <c r="BK339" s="35" t="s">
        <v>116</v>
      </c>
      <c r="BL339" s="35" t="s">
        <v>116</v>
      </c>
      <c r="BM339" s="35" t="s">
        <v>116</v>
      </c>
      <c r="BN339" s="35" t="s">
        <v>116</v>
      </c>
      <c r="BO339" s="35" t="s">
        <v>116</v>
      </c>
      <c r="BP339" s="35" t="s">
        <v>116</v>
      </c>
      <c r="BQ339" s="35" t="s">
        <v>116</v>
      </c>
      <c r="BR339" s="35" t="s">
        <v>116</v>
      </c>
      <c r="BS339" s="35" t="s">
        <v>116</v>
      </c>
      <c r="BT339" s="35" t="s">
        <v>116</v>
      </c>
    </row>
    <row r="340" spans="1:72" ht="20.100000000000001" customHeight="1" x14ac:dyDescent="0.2">
      <c r="A340" s="52">
        <v>44986</v>
      </c>
      <c r="B340" s="35" t="s">
        <v>15117</v>
      </c>
      <c r="C340" s="35" t="s">
        <v>112</v>
      </c>
      <c r="D340" s="35">
        <v>20240120</v>
      </c>
      <c r="E340" s="35" t="s">
        <v>1559</v>
      </c>
      <c r="F340" s="35" t="s">
        <v>15118</v>
      </c>
      <c r="G340" s="35" t="s">
        <v>14883</v>
      </c>
      <c r="H340" s="35" t="s">
        <v>116</v>
      </c>
      <c r="I340" s="35" t="s">
        <v>14884</v>
      </c>
      <c r="J340" s="35" t="s">
        <v>116</v>
      </c>
      <c r="K340" s="35" t="s">
        <v>116</v>
      </c>
      <c r="L340" s="35" t="s">
        <v>116</v>
      </c>
      <c r="M340" s="35" t="s">
        <v>116</v>
      </c>
      <c r="N340" s="5" t="s">
        <v>4331</v>
      </c>
      <c r="O340" s="5" t="s">
        <v>2129</v>
      </c>
      <c r="P340" s="35" t="s">
        <v>112</v>
      </c>
      <c r="Q340" s="6" t="s">
        <v>122</v>
      </c>
      <c r="R340" s="2" t="s">
        <v>122</v>
      </c>
      <c r="S340" s="35" t="s">
        <v>122</v>
      </c>
      <c r="T340" s="35" t="s">
        <v>15119</v>
      </c>
      <c r="U340" s="35">
        <v>9782409025839</v>
      </c>
      <c r="V340" s="35" t="s">
        <v>124</v>
      </c>
      <c r="W340" s="35">
        <v>9782409025822</v>
      </c>
      <c r="X340" s="35" t="s">
        <v>125</v>
      </c>
      <c r="Y340" s="35" t="s">
        <v>126</v>
      </c>
      <c r="Z340" s="35" t="s">
        <v>112</v>
      </c>
      <c r="AA340" s="35">
        <v>2020</v>
      </c>
      <c r="AB340" s="35" t="s">
        <v>127</v>
      </c>
      <c r="AC340" s="35" t="s">
        <v>164</v>
      </c>
      <c r="AD340" s="35" t="s">
        <v>129</v>
      </c>
      <c r="AE340" s="35" t="s">
        <v>130</v>
      </c>
      <c r="AF340" s="35" t="s">
        <v>131</v>
      </c>
      <c r="AG340" s="35" t="s">
        <v>132</v>
      </c>
      <c r="AH340" s="35" t="s">
        <v>133</v>
      </c>
      <c r="AI340" s="35" t="s">
        <v>134</v>
      </c>
      <c r="AJ340" s="35" t="s">
        <v>135</v>
      </c>
      <c r="AK340" s="35" t="s">
        <v>136</v>
      </c>
      <c r="AL340" s="35" t="s">
        <v>137</v>
      </c>
      <c r="AM340" s="35" t="s">
        <v>138</v>
      </c>
      <c r="AN340" s="35" t="s">
        <v>139</v>
      </c>
      <c r="AO340" s="35" t="s">
        <v>140</v>
      </c>
      <c r="AP340" s="35" t="s">
        <v>141</v>
      </c>
      <c r="AQ340" s="35" t="s">
        <v>116</v>
      </c>
      <c r="AR340" s="35" t="s">
        <v>15120</v>
      </c>
      <c r="AS340" s="35" t="s">
        <v>76</v>
      </c>
      <c r="AT340" s="35" t="s">
        <v>1566</v>
      </c>
      <c r="AU340" s="35" t="s">
        <v>6837</v>
      </c>
      <c r="AV340" s="35" t="s">
        <v>15121</v>
      </c>
      <c r="AW340" s="35" t="s">
        <v>15122</v>
      </c>
      <c r="AX340" s="35" t="s">
        <v>1567</v>
      </c>
      <c r="AY340" s="35" t="s">
        <v>15123</v>
      </c>
      <c r="AZ340" s="35" t="s">
        <v>15124</v>
      </c>
      <c r="BA340" s="35" t="s">
        <v>15125</v>
      </c>
      <c r="BB340" s="35" t="s">
        <v>2244</v>
      </c>
      <c r="BC340" s="35" t="s">
        <v>2245</v>
      </c>
      <c r="BD340" s="35" t="s">
        <v>2246</v>
      </c>
      <c r="BE340" s="35" t="s">
        <v>2247</v>
      </c>
      <c r="BF340" s="35" t="s">
        <v>2248</v>
      </c>
      <c r="BG340" s="35" t="s">
        <v>2252</v>
      </c>
      <c r="BH340" s="35" t="s">
        <v>15126</v>
      </c>
      <c r="BI340" s="35" t="s">
        <v>116</v>
      </c>
      <c r="BJ340" s="35" t="s">
        <v>116</v>
      </c>
      <c r="BK340" s="35" t="s">
        <v>116</v>
      </c>
      <c r="BL340" s="35" t="s">
        <v>116</v>
      </c>
      <c r="BM340" s="35" t="s">
        <v>116</v>
      </c>
      <c r="BN340" s="35" t="s">
        <v>116</v>
      </c>
      <c r="BO340" s="35" t="s">
        <v>116</v>
      </c>
      <c r="BP340" s="35" t="s">
        <v>116</v>
      </c>
      <c r="BQ340" s="35" t="s">
        <v>116</v>
      </c>
      <c r="BR340" s="35" t="s">
        <v>116</v>
      </c>
      <c r="BS340" s="35" t="s">
        <v>116</v>
      </c>
      <c r="BT340" s="35" t="s">
        <v>116</v>
      </c>
    </row>
    <row r="341" spans="1:72" ht="20.100000000000001" customHeight="1" x14ac:dyDescent="0.2">
      <c r="A341" s="52">
        <v>44988</v>
      </c>
      <c r="B341" s="35" t="s">
        <v>15127</v>
      </c>
      <c r="C341" s="35" t="s">
        <v>112</v>
      </c>
      <c r="D341" s="35">
        <v>20240120</v>
      </c>
      <c r="E341" s="35" t="s">
        <v>1305</v>
      </c>
      <c r="F341" s="35" t="s">
        <v>15128</v>
      </c>
      <c r="G341" s="35" t="s">
        <v>15129</v>
      </c>
      <c r="H341" s="35" t="s">
        <v>116</v>
      </c>
      <c r="I341" s="35" t="s">
        <v>15130</v>
      </c>
      <c r="J341" s="35" t="s">
        <v>116</v>
      </c>
      <c r="K341" s="35" t="s">
        <v>116</v>
      </c>
      <c r="L341" s="35" t="s">
        <v>116</v>
      </c>
      <c r="M341" s="35" t="s">
        <v>116</v>
      </c>
      <c r="N341" s="5" t="s">
        <v>5663</v>
      </c>
      <c r="O341" s="5" t="s">
        <v>3738</v>
      </c>
      <c r="P341" s="35" t="s">
        <v>112</v>
      </c>
      <c r="Q341" s="6" t="s">
        <v>122</v>
      </c>
      <c r="R341" s="7" t="s">
        <v>122</v>
      </c>
      <c r="S341" s="7" t="s">
        <v>122</v>
      </c>
      <c r="T341" s="36" t="s">
        <v>15131</v>
      </c>
      <c r="U341" s="36">
        <v>9782409015328</v>
      </c>
      <c r="V341" s="35" t="s">
        <v>124</v>
      </c>
      <c r="W341" s="35">
        <v>9782409015304</v>
      </c>
      <c r="X341" s="35" t="s">
        <v>125</v>
      </c>
      <c r="Y341" s="35" t="s">
        <v>126</v>
      </c>
      <c r="Z341" s="35" t="s">
        <v>112</v>
      </c>
      <c r="AA341" s="35">
        <v>2018</v>
      </c>
      <c r="AB341" s="35" t="s">
        <v>127</v>
      </c>
      <c r="AC341" s="35" t="s">
        <v>164</v>
      </c>
      <c r="AD341" s="35" t="s">
        <v>129</v>
      </c>
      <c r="AE341" s="35" t="s">
        <v>130</v>
      </c>
      <c r="AF341" s="35" t="s">
        <v>131</v>
      </c>
      <c r="AG341" s="35" t="s">
        <v>132</v>
      </c>
      <c r="AH341" s="35" t="s">
        <v>133</v>
      </c>
      <c r="AI341" s="35" t="s">
        <v>134</v>
      </c>
      <c r="AJ341" s="35" t="s">
        <v>135</v>
      </c>
      <c r="AK341" s="35" t="s">
        <v>136</v>
      </c>
      <c r="AL341" s="35" t="s">
        <v>137</v>
      </c>
      <c r="AM341" s="35" t="s">
        <v>138</v>
      </c>
      <c r="AN341" s="35" t="s">
        <v>139</v>
      </c>
      <c r="AO341" s="35" t="s">
        <v>140</v>
      </c>
      <c r="AP341" s="35" t="s">
        <v>141</v>
      </c>
      <c r="AQ341" s="35" t="s">
        <v>116</v>
      </c>
      <c r="AR341" s="35" t="s">
        <v>15132</v>
      </c>
      <c r="AS341" s="35" t="s">
        <v>76</v>
      </c>
      <c r="AT341" s="35" t="s">
        <v>15133</v>
      </c>
      <c r="AU341" s="35" t="s">
        <v>1313</v>
      </c>
      <c r="AV341" s="35" t="s">
        <v>15134</v>
      </c>
      <c r="AW341" s="35" t="s">
        <v>1315</v>
      </c>
      <c r="AX341" s="35" t="s">
        <v>116</v>
      </c>
      <c r="AY341" s="35" t="s">
        <v>116</v>
      </c>
      <c r="AZ341" s="35" t="s">
        <v>116</v>
      </c>
      <c r="BA341" s="35" t="s">
        <v>116</v>
      </c>
      <c r="BB341" s="35" t="s">
        <v>116</v>
      </c>
      <c r="BC341" s="35" t="s">
        <v>116</v>
      </c>
      <c r="BD341" s="35" t="s">
        <v>116</v>
      </c>
      <c r="BE341" s="35" t="s">
        <v>116</v>
      </c>
      <c r="BF341" s="35" t="s">
        <v>116</v>
      </c>
      <c r="BG341" s="35" t="s">
        <v>116</v>
      </c>
      <c r="BH341" s="35" t="s">
        <v>116</v>
      </c>
      <c r="BI341" s="35" t="s">
        <v>116</v>
      </c>
      <c r="BJ341" s="35" t="s">
        <v>116</v>
      </c>
      <c r="BK341" s="35" t="s">
        <v>116</v>
      </c>
      <c r="BL341" s="35" t="s">
        <v>116</v>
      </c>
      <c r="BM341" s="35" t="s">
        <v>116</v>
      </c>
      <c r="BN341" s="35" t="s">
        <v>116</v>
      </c>
      <c r="BO341" s="35" t="s">
        <v>116</v>
      </c>
      <c r="BP341" s="35" t="s">
        <v>116</v>
      </c>
      <c r="BQ341" s="35" t="s">
        <v>116</v>
      </c>
      <c r="BR341" s="35" t="s">
        <v>116</v>
      </c>
      <c r="BS341" s="35" t="s">
        <v>116</v>
      </c>
      <c r="BT341" s="35" t="s">
        <v>116</v>
      </c>
    </row>
    <row r="342" spans="1:72" ht="20.100000000000001" customHeight="1" x14ac:dyDescent="0.2">
      <c r="A342" s="52">
        <v>44988</v>
      </c>
      <c r="B342" s="35" t="s">
        <v>15135</v>
      </c>
      <c r="C342" s="35" t="s">
        <v>112</v>
      </c>
      <c r="D342" s="35">
        <v>20240120</v>
      </c>
      <c r="E342" s="35" t="s">
        <v>1476</v>
      </c>
      <c r="F342" s="35" t="s">
        <v>15136</v>
      </c>
      <c r="G342" s="35" t="s">
        <v>15137</v>
      </c>
      <c r="H342" s="35" t="s">
        <v>116</v>
      </c>
      <c r="I342" s="35" t="s">
        <v>15138</v>
      </c>
      <c r="J342" s="35" t="s">
        <v>116</v>
      </c>
      <c r="K342" s="35" t="s">
        <v>116</v>
      </c>
      <c r="L342" s="35" t="s">
        <v>116</v>
      </c>
      <c r="M342" s="35" t="s">
        <v>116</v>
      </c>
      <c r="N342" s="5" t="s">
        <v>5037</v>
      </c>
      <c r="O342" s="5" t="s">
        <v>7095</v>
      </c>
      <c r="P342" s="35" t="s">
        <v>112</v>
      </c>
      <c r="Q342" s="6" t="s">
        <v>122</v>
      </c>
      <c r="R342" s="35" t="s">
        <v>122</v>
      </c>
      <c r="S342" s="35" t="s">
        <v>122</v>
      </c>
      <c r="T342" s="35" t="s">
        <v>15139</v>
      </c>
      <c r="U342" s="35">
        <v>9782409021695</v>
      </c>
      <c r="V342" s="35" t="s">
        <v>124</v>
      </c>
      <c r="W342" s="35">
        <v>9782409021688</v>
      </c>
      <c r="X342" s="35" t="s">
        <v>125</v>
      </c>
      <c r="Y342" s="35" t="s">
        <v>126</v>
      </c>
      <c r="Z342" s="35" t="s">
        <v>112</v>
      </c>
      <c r="AA342" s="35">
        <v>2019</v>
      </c>
      <c r="AB342" s="35" t="s">
        <v>127</v>
      </c>
      <c r="AC342" s="35" t="s">
        <v>222</v>
      </c>
      <c r="AD342" s="35" t="s">
        <v>129</v>
      </c>
      <c r="AE342" s="35" t="s">
        <v>130</v>
      </c>
      <c r="AF342" s="35" t="s">
        <v>131</v>
      </c>
      <c r="AG342" s="35" t="s">
        <v>132</v>
      </c>
      <c r="AH342" s="35" t="s">
        <v>133</v>
      </c>
      <c r="AI342" s="35" t="s">
        <v>134</v>
      </c>
      <c r="AJ342" s="35" t="s">
        <v>135</v>
      </c>
      <c r="AK342" s="35" t="s">
        <v>136</v>
      </c>
      <c r="AL342" s="35" t="s">
        <v>137</v>
      </c>
      <c r="AM342" s="35" t="s">
        <v>138</v>
      </c>
      <c r="AN342" s="35" t="s">
        <v>139</v>
      </c>
      <c r="AO342" s="35" t="s">
        <v>140</v>
      </c>
      <c r="AP342" s="35" t="s">
        <v>141</v>
      </c>
      <c r="AQ342" s="35" t="s">
        <v>116</v>
      </c>
      <c r="AR342" s="35" t="s">
        <v>15140</v>
      </c>
      <c r="AS342" s="35" t="s">
        <v>76</v>
      </c>
      <c r="AT342" s="35" t="s">
        <v>1481</v>
      </c>
      <c r="AU342" s="35" t="s">
        <v>15141</v>
      </c>
      <c r="AV342" s="35" t="s">
        <v>1482</v>
      </c>
      <c r="AW342" s="35" t="s">
        <v>1483</v>
      </c>
      <c r="AX342" s="35" t="s">
        <v>15142</v>
      </c>
      <c r="AY342" s="35" t="s">
        <v>1485</v>
      </c>
      <c r="AZ342" s="35" t="s">
        <v>116</v>
      </c>
      <c r="BA342" s="35" t="s">
        <v>116</v>
      </c>
      <c r="BB342" s="35" t="s">
        <v>116</v>
      </c>
      <c r="BC342" s="35" t="s">
        <v>116</v>
      </c>
      <c r="BD342" s="35" t="s">
        <v>116</v>
      </c>
      <c r="BE342" s="35" t="s">
        <v>116</v>
      </c>
      <c r="BF342" s="35" t="s">
        <v>116</v>
      </c>
      <c r="BG342" s="35" t="s">
        <v>116</v>
      </c>
      <c r="BH342" s="35" t="s">
        <v>116</v>
      </c>
      <c r="BI342" s="35" t="s">
        <v>116</v>
      </c>
      <c r="BJ342" s="35" t="s">
        <v>116</v>
      </c>
      <c r="BK342" s="35" t="s">
        <v>116</v>
      </c>
      <c r="BL342" s="35" t="s">
        <v>116</v>
      </c>
      <c r="BM342" s="35" t="s">
        <v>116</v>
      </c>
      <c r="BN342" s="35" t="s">
        <v>116</v>
      </c>
      <c r="BO342" s="35" t="s">
        <v>116</v>
      </c>
      <c r="BP342" s="35" t="s">
        <v>116</v>
      </c>
      <c r="BQ342" s="35" t="s">
        <v>116</v>
      </c>
      <c r="BR342" s="35" t="s">
        <v>116</v>
      </c>
      <c r="BS342" s="35" t="s">
        <v>116</v>
      </c>
      <c r="BT342" s="35" t="s">
        <v>116</v>
      </c>
    </row>
    <row r="343" spans="1:72" ht="20.100000000000001" customHeight="1" x14ac:dyDescent="0.2">
      <c r="A343" s="52">
        <v>44958</v>
      </c>
      <c r="B343" s="35" t="s">
        <v>15143</v>
      </c>
      <c r="C343" s="35" t="s">
        <v>112</v>
      </c>
      <c r="D343" s="35">
        <v>20240120</v>
      </c>
      <c r="E343" s="35" t="s">
        <v>2125</v>
      </c>
      <c r="F343" s="35" t="s">
        <v>15144</v>
      </c>
      <c r="G343" s="35" t="s">
        <v>13701</v>
      </c>
      <c r="H343" s="35" t="s">
        <v>116</v>
      </c>
      <c r="I343" s="35" t="s">
        <v>13702</v>
      </c>
      <c r="J343" s="35" t="s">
        <v>116</v>
      </c>
      <c r="K343" s="35" t="s">
        <v>116</v>
      </c>
      <c r="L343" s="35" t="s">
        <v>116</v>
      </c>
      <c r="M343" s="35" t="s">
        <v>116</v>
      </c>
      <c r="N343" s="5" t="s">
        <v>4430</v>
      </c>
      <c r="O343" s="5" t="s">
        <v>448</v>
      </c>
      <c r="P343" s="35" t="s">
        <v>112</v>
      </c>
      <c r="Q343" s="6" t="s">
        <v>122</v>
      </c>
      <c r="R343" s="2" t="s">
        <v>122</v>
      </c>
      <c r="S343" s="35" t="s">
        <v>122</v>
      </c>
      <c r="T343" s="35" t="s">
        <v>15145</v>
      </c>
      <c r="U343" s="35">
        <v>9782409023408</v>
      </c>
      <c r="V343" s="35" t="s">
        <v>124</v>
      </c>
      <c r="W343" s="35">
        <v>9782409023378</v>
      </c>
      <c r="X343" s="35" t="s">
        <v>125</v>
      </c>
      <c r="Y343" s="35" t="s">
        <v>126</v>
      </c>
      <c r="Z343" s="35" t="s">
        <v>112</v>
      </c>
      <c r="AA343" s="35">
        <v>2020</v>
      </c>
      <c r="AB343" s="35" t="s">
        <v>127</v>
      </c>
      <c r="AC343" s="35" t="s">
        <v>164</v>
      </c>
      <c r="AD343" s="35" t="s">
        <v>129</v>
      </c>
      <c r="AE343" s="35" t="s">
        <v>130</v>
      </c>
      <c r="AF343" s="35" t="s">
        <v>131</v>
      </c>
      <c r="AG343" s="35" t="s">
        <v>132</v>
      </c>
      <c r="AH343" s="35" t="s">
        <v>133</v>
      </c>
      <c r="AI343" s="35" t="s">
        <v>134</v>
      </c>
      <c r="AJ343" s="35" t="s">
        <v>135</v>
      </c>
      <c r="AK343" s="35" t="s">
        <v>136</v>
      </c>
      <c r="AL343" s="35" t="s">
        <v>137</v>
      </c>
      <c r="AM343" s="35" t="s">
        <v>138</v>
      </c>
      <c r="AN343" s="35" t="s">
        <v>139</v>
      </c>
      <c r="AO343" s="35" t="s">
        <v>140</v>
      </c>
      <c r="AP343" s="35" t="s">
        <v>141</v>
      </c>
      <c r="AQ343" s="35" t="s">
        <v>116</v>
      </c>
      <c r="AR343" s="35" t="s">
        <v>15146</v>
      </c>
      <c r="AS343" s="35" t="s">
        <v>76</v>
      </c>
      <c r="AT343" s="35" t="s">
        <v>2132</v>
      </c>
      <c r="AU343" s="35" t="s">
        <v>2133</v>
      </c>
      <c r="AV343" s="35" t="s">
        <v>2134</v>
      </c>
      <c r="AW343" s="35" t="s">
        <v>15147</v>
      </c>
      <c r="AX343" s="35" t="s">
        <v>2135</v>
      </c>
      <c r="AY343" s="35" t="s">
        <v>2136</v>
      </c>
      <c r="AZ343" s="35" t="s">
        <v>2137</v>
      </c>
      <c r="BA343" s="35" t="s">
        <v>116</v>
      </c>
      <c r="BB343" s="35" t="s">
        <v>116</v>
      </c>
      <c r="BC343" s="35" t="s">
        <v>116</v>
      </c>
      <c r="BD343" s="35" t="s">
        <v>116</v>
      </c>
      <c r="BE343" s="35" t="s">
        <v>116</v>
      </c>
      <c r="BF343" s="35" t="s">
        <v>116</v>
      </c>
      <c r="BG343" s="35" t="s">
        <v>116</v>
      </c>
      <c r="BH343" s="35" t="s">
        <v>116</v>
      </c>
      <c r="BI343" s="35" t="s">
        <v>116</v>
      </c>
      <c r="BJ343" s="35" t="s">
        <v>116</v>
      </c>
      <c r="BK343" s="35" t="s">
        <v>116</v>
      </c>
      <c r="BL343" s="35" t="s">
        <v>116</v>
      </c>
      <c r="BM343" s="35" t="s">
        <v>116</v>
      </c>
      <c r="BN343" s="35" t="s">
        <v>116</v>
      </c>
      <c r="BO343" s="35" t="s">
        <v>116</v>
      </c>
      <c r="BP343" s="35" t="s">
        <v>116</v>
      </c>
      <c r="BQ343" s="35" t="s">
        <v>116</v>
      </c>
      <c r="BR343" s="35" t="s">
        <v>116</v>
      </c>
      <c r="BS343" s="35" t="s">
        <v>116</v>
      </c>
      <c r="BT343" s="35" t="s">
        <v>116</v>
      </c>
    </row>
    <row r="344" spans="1:72" ht="20.100000000000001" customHeight="1" x14ac:dyDescent="0.2">
      <c r="A344" s="52">
        <v>44958</v>
      </c>
      <c r="B344" s="35" t="s">
        <v>15148</v>
      </c>
      <c r="C344" s="35" t="s">
        <v>112</v>
      </c>
      <c r="D344" s="35">
        <v>20240120</v>
      </c>
      <c r="E344" s="35" t="s">
        <v>511</v>
      </c>
      <c r="F344" s="35" t="s">
        <v>15149</v>
      </c>
      <c r="G344" s="35" t="s">
        <v>15150</v>
      </c>
      <c r="H344" s="35" t="s">
        <v>116</v>
      </c>
      <c r="I344" s="35" t="s">
        <v>116</v>
      </c>
      <c r="J344" s="35" t="s">
        <v>15151</v>
      </c>
      <c r="K344" s="35" t="s">
        <v>116</v>
      </c>
      <c r="L344" s="35" t="s">
        <v>116</v>
      </c>
      <c r="M344" s="35" t="s">
        <v>116</v>
      </c>
      <c r="N344" s="5" t="s">
        <v>4221</v>
      </c>
      <c r="O344" s="5" t="s">
        <v>903</v>
      </c>
      <c r="P344" s="35" t="s">
        <v>112</v>
      </c>
      <c r="Q344" s="6" t="s">
        <v>122</v>
      </c>
      <c r="R344" s="35" t="s">
        <v>122</v>
      </c>
      <c r="S344" s="35" t="s">
        <v>122</v>
      </c>
      <c r="T344" s="35" t="s">
        <v>2027</v>
      </c>
      <c r="U344" s="35">
        <v>9782409027451</v>
      </c>
      <c r="V344" s="35" t="s">
        <v>124</v>
      </c>
      <c r="W344" s="35">
        <v>9782409027444</v>
      </c>
      <c r="X344" s="35" t="s">
        <v>125</v>
      </c>
      <c r="Y344" s="35" t="s">
        <v>126</v>
      </c>
      <c r="Z344" s="35" t="s">
        <v>112</v>
      </c>
      <c r="AA344" s="35">
        <v>2020</v>
      </c>
      <c r="AB344" s="35" t="s">
        <v>127</v>
      </c>
      <c r="AC344" s="35" t="s">
        <v>152</v>
      </c>
      <c r="AD344" s="35" t="s">
        <v>129</v>
      </c>
      <c r="AE344" s="35" t="s">
        <v>130</v>
      </c>
      <c r="AF344" s="35" t="s">
        <v>131</v>
      </c>
      <c r="AG344" s="35" t="s">
        <v>132</v>
      </c>
      <c r="AH344" s="35" t="s">
        <v>133</v>
      </c>
      <c r="AI344" s="35" t="s">
        <v>134</v>
      </c>
      <c r="AJ344" s="35" t="s">
        <v>135</v>
      </c>
      <c r="AK344" s="35" t="s">
        <v>136</v>
      </c>
      <c r="AL344" s="35" t="s">
        <v>137</v>
      </c>
      <c r="AM344" s="35" t="s">
        <v>138</v>
      </c>
      <c r="AN344" s="35" t="s">
        <v>139</v>
      </c>
      <c r="AO344" s="35" t="s">
        <v>140</v>
      </c>
      <c r="AP344" s="35" t="s">
        <v>141</v>
      </c>
      <c r="AQ344" s="35" t="s">
        <v>116</v>
      </c>
      <c r="AR344" s="35" t="s">
        <v>15152</v>
      </c>
      <c r="AS344" s="35" t="s">
        <v>76</v>
      </c>
      <c r="AT344" s="35" t="s">
        <v>2029</v>
      </c>
      <c r="AU344" s="35" t="s">
        <v>2029</v>
      </c>
      <c r="AV344" s="35" t="s">
        <v>2030</v>
      </c>
      <c r="AW344" s="35" t="s">
        <v>2030</v>
      </c>
      <c r="AX344" s="35" t="s">
        <v>2031</v>
      </c>
      <c r="AY344" s="35" t="s">
        <v>2031</v>
      </c>
      <c r="AZ344" s="35" t="s">
        <v>2032</v>
      </c>
      <c r="BA344" s="35" t="s">
        <v>2964</v>
      </c>
      <c r="BB344" s="35" t="s">
        <v>2965</v>
      </c>
      <c r="BC344" s="35" t="s">
        <v>116</v>
      </c>
      <c r="BD344" s="35" t="s">
        <v>116</v>
      </c>
      <c r="BE344" s="35" t="s">
        <v>116</v>
      </c>
      <c r="BF344" s="35" t="s">
        <v>116</v>
      </c>
      <c r="BG344" s="35" t="s">
        <v>116</v>
      </c>
      <c r="BH344" s="35" t="s">
        <v>116</v>
      </c>
      <c r="BI344" s="35" t="s">
        <v>116</v>
      </c>
      <c r="BJ344" s="35" t="s">
        <v>116</v>
      </c>
      <c r="BK344" s="35" t="s">
        <v>116</v>
      </c>
      <c r="BL344" s="35" t="s">
        <v>116</v>
      </c>
      <c r="BM344" s="35" t="s">
        <v>116</v>
      </c>
      <c r="BN344" s="35" t="s">
        <v>116</v>
      </c>
      <c r="BO344" s="35" t="s">
        <v>116</v>
      </c>
      <c r="BP344" s="35" t="s">
        <v>116</v>
      </c>
      <c r="BQ344" s="35" t="s">
        <v>116</v>
      </c>
      <c r="BR344" s="35" t="s">
        <v>116</v>
      </c>
      <c r="BS344" s="35" t="s">
        <v>116</v>
      </c>
      <c r="BT344" s="35" t="s">
        <v>116</v>
      </c>
    </row>
    <row r="345" spans="1:72" ht="20.100000000000001" customHeight="1" x14ac:dyDescent="0.2">
      <c r="A345" s="52">
        <v>44927</v>
      </c>
      <c r="B345" s="35" t="s">
        <v>15153</v>
      </c>
      <c r="C345" s="35" t="s">
        <v>112</v>
      </c>
      <c r="D345" s="35">
        <v>20240120</v>
      </c>
      <c r="E345" s="35" t="s">
        <v>15154</v>
      </c>
      <c r="F345" s="35" t="s">
        <v>15155</v>
      </c>
      <c r="G345" s="35" t="s">
        <v>14228</v>
      </c>
      <c r="H345" s="35" t="s">
        <v>116</v>
      </c>
      <c r="I345" s="35" t="s">
        <v>14229</v>
      </c>
      <c r="J345" s="35" t="s">
        <v>116</v>
      </c>
      <c r="K345" s="35" t="s">
        <v>116</v>
      </c>
      <c r="L345" s="35" t="s">
        <v>116</v>
      </c>
      <c r="M345" s="35" t="s">
        <v>116</v>
      </c>
      <c r="N345" s="5" t="s">
        <v>8532</v>
      </c>
      <c r="O345" s="5" t="s">
        <v>5929</v>
      </c>
      <c r="P345" s="35" t="s">
        <v>112</v>
      </c>
      <c r="Q345" s="6" t="s">
        <v>122</v>
      </c>
      <c r="R345" s="7" t="s">
        <v>122</v>
      </c>
      <c r="S345" s="7" t="s">
        <v>122</v>
      </c>
      <c r="T345" s="36" t="s">
        <v>15156</v>
      </c>
      <c r="U345" s="36">
        <v>9782746092457</v>
      </c>
      <c r="V345" s="35" t="s">
        <v>124</v>
      </c>
      <c r="W345" s="35">
        <v>9782746091122</v>
      </c>
      <c r="X345" s="35" t="s">
        <v>125</v>
      </c>
      <c r="Y345" s="35" t="s">
        <v>126</v>
      </c>
      <c r="Z345" s="35" t="s">
        <v>112</v>
      </c>
      <c r="AA345" s="35">
        <v>2014</v>
      </c>
      <c r="AB345" s="35" t="s">
        <v>127</v>
      </c>
      <c r="AC345" s="35" t="s">
        <v>876</v>
      </c>
      <c r="AD345" s="35" t="s">
        <v>129</v>
      </c>
      <c r="AE345" s="35" t="s">
        <v>130</v>
      </c>
      <c r="AF345" s="35" t="s">
        <v>131</v>
      </c>
      <c r="AG345" s="35" t="s">
        <v>132</v>
      </c>
      <c r="AH345" s="35" t="s">
        <v>133</v>
      </c>
      <c r="AI345" s="35" t="s">
        <v>134</v>
      </c>
      <c r="AJ345" s="35" t="s">
        <v>135</v>
      </c>
      <c r="AK345" s="35" t="s">
        <v>136</v>
      </c>
      <c r="AL345" s="35" t="s">
        <v>137</v>
      </c>
      <c r="AM345" s="35" t="s">
        <v>138</v>
      </c>
      <c r="AN345" s="35" t="s">
        <v>139</v>
      </c>
      <c r="AO345" s="35" t="s">
        <v>140</v>
      </c>
      <c r="AP345" s="35" t="s">
        <v>141</v>
      </c>
      <c r="AQ345" s="35" t="s">
        <v>116</v>
      </c>
      <c r="AR345" s="35" t="s">
        <v>15157</v>
      </c>
      <c r="AS345" s="35" t="s">
        <v>76</v>
      </c>
      <c r="AT345" s="35" t="s">
        <v>15158</v>
      </c>
      <c r="AU345" s="35" t="s">
        <v>2004</v>
      </c>
      <c r="AV345" s="35" t="s">
        <v>15159</v>
      </c>
      <c r="AW345" s="35" t="s">
        <v>2195</v>
      </c>
      <c r="AX345" s="35" t="s">
        <v>15160</v>
      </c>
      <c r="AY345" s="35" t="s">
        <v>5483</v>
      </c>
      <c r="AZ345" s="35" t="s">
        <v>15161</v>
      </c>
      <c r="BA345" s="35" t="s">
        <v>2506</v>
      </c>
      <c r="BB345" s="35" t="s">
        <v>116</v>
      </c>
      <c r="BC345" s="35" t="s">
        <v>116</v>
      </c>
      <c r="BD345" s="35" t="s">
        <v>116</v>
      </c>
      <c r="BE345" s="35" t="s">
        <v>116</v>
      </c>
      <c r="BF345" s="35" t="s">
        <v>116</v>
      </c>
      <c r="BG345" s="35" t="s">
        <v>116</v>
      </c>
      <c r="BH345" s="35" t="s">
        <v>116</v>
      </c>
      <c r="BI345" s="35" t="s">
        <v>116</v>
      </c>
      <c r="BJ345" s="35" t="s">
        <v>116</v>
      </c>
      <c r="BK345" s="35" t="s">
        <v>116</v>
      </c>
      <c r="BL345" s="35" t="s">
        <v>116</v>
      </c>
      <c r="BM345" s="35" t="s">
        <v>116</v>
      </c>
      <c r="BN345" s="35" t="s">
        <v>116</v>
      </c>
      <c r="BO345" s="35" t="s">
        <v>116</v>
      </c>
      <c r="BP345" s="35" t="s">
        <v>116</v>
      </c>
      <c r="BQ345" s="35" t="s">
        <v>116</v>
      </c>
      <c r="BR345" s="35" t="s">
        <v>116</v>
      </c>
      <c r="BS345" s="35" t="s">
        <v>116</v>
      </c>
      <c r="BT345" s="35" t="s">
        <v>116</v>
      </c>
    </row>
    <row r="346" spans="1:72" ht="20.100000000000001" customHeight="1" x14ac:dyDescent="0.25">
      <c r="A346" s="52">
        <v>44927</v>
      </c>
      <c r="B346" s="35" t="s">
        <v>15162</v>
      </c>
      <c r="C346" s="35" t="s">
        <v>112</v>
      </c>
      <c r="D346" s="35">
        <v>20240120</v>
      </c>
      <c r="E346" s="35" t="s">
        <v>1932</v>
      </c>
      <c r="F346" s="35" t="s">
        <v>15163</v>
      </c>
      <c r="G346" s="35" t="s">
        <v>15164</v>
      </c>
      <c r="H346" s="35" t="s">
        <v>116</v>
      </c>
      <c r="I346" s="35" t="s">
        <v>15165</v>
      </c>
      <c r="J346" s="35" t="s">
        <v>116</v>
      </c>
      <c r="K346" s="35" t="s">
        <v>116</v>
      </c>
      <c r="L346" s="35" t="s">
        <v>116</v>
      </c>
      <c r="M346" s="35" t="s">
        <v>116</v>
      </c>
      <c r="N346" s="5" t="s">
        <v>6124</v>
      </c>
      <c r="O346" s="5" t="s">
        <v>9671</v>
      </c>
      <c r="P346" s="35" t="s">
        <v>112</v>
      </c>
      <c r="Q346" s="6" t="s">
        <v>122</v>
      </c>
      <c r="R346" s="7" t="s">
        <v>122</v>
      </c>
      <c r="S346" s="7" t="s">
        <v>122</v>
      </c>
      <c r="T346" s="36" t="s">
        <v>15166</v>
      </c>
      <c r="U346" s="36">
        <v>9782409014161</v>
      </c>
      <c r="V346" s="35" t="s">
        <v>124</v>
      </c>
      <c r="W346" s="35">
        <v>9782409014147</v>
      </c>
      <c r="X346" s="35" t="s">
        <v>125</v>
      </c>
      <c r="Y346" s="35" t="s">
        <v>126</v>
      </c>
      <c r="Z346" s="35" t="s">
        <v>112</v>
      </c>
      <c r="AA346" s="35">
        <v>2018</v>
      </c>
      <c r="AB346" s="35" t="s">
        <v>127</v>
      </c>
      <c r="AC346" s="35" t="s">
        <v>222</v>
      </c>
      <c r="AD346" s="35" t="s">
        <v>129</v>
      </c>
      <c r="AE346" s="35" t="s">
        <v>130</v>
      </c>
      <c r="AF346" s="35" t="s">
        <v>131</v>
      </c>
      <c r="AG346" s="35" t="s">
        <v>132</v>
      </c>
      <c r="AH346" s="35" t="s">
        <v>133</v>
      </c>
      <c r="AI346" s="35" t="s">
        <v>134</v>
      </c>
      <c r="AJ346" s="35" t="s">
        <v>135</v>
      </c>
      <c r="AK346" s="35" t="s">
        <v>136</v>
      </c>
      <c r="AL346" s="35" t="s">
        <v>137</v>
      </c>
      <c r="AM346" s="35" t="s">
        <v>138</v>
      </c>
      <c r="AN346" s="35" t="s">
        <v>139</v>
      </c>
      <c r="AO346" s="35" t="s">
        <v>140</v>
      </c>
      <c r="AP346" s="35" t="s">
        <v>141</v>
      </c>
      <c r="AQ346" s="35" t="s">
        <v>116</v>
      </c>
      <c r="AR346" s="35" t="s">
        <v>15167</v>
      </c>
      <c r="AS346" s="35" t="s">
        <v>76</v>
      </c>
      <c r="AT346" s="35" t="s">
        <v>1967</v>
      </c>
      <c r="AU346" s="35" t="s">
        <v>1940</v>
      </c>
      <c r="AV346" s="35" t="s">
        <v>1941</v>
      </c>
      <c r="AW346" s="35" t="s">
        <v>15168</v>
      </c>
      <c r="AX346" s="35" t="s">
        <v>15169</v>
      </c>
      <c r="AY346" s="35" t="s">
        <v>3434</v>
      </c>
      <c r="AZ346" s="35" t="s">
        <v>116</v>
      </c>
      <c r="BA346" s="33" t="s">
        <v>3097</v>
      </c>
      <c r="BB346" s="33" t="s">
        <v>1473</v>
      </c>
      <c r="BC346" s="33" t="s">
        <v>6169</v>
      </c>
      <c r="BD346" s="33" t="s">
        <v>116</v>
      </c>
      <c r="BE346" s="33" t="s">
        <v>116</v>
      </c>
      <c r="BF346" s="33" t="s">
        <v>116</v>
      </c>
      <c r="BG346" s="33" t="s">
        <v>116</v>
      </c>
      <c r="BH346" s="33" t="s">
        <v>116</v>
      </c>
      <c r="BI346" s="33" t="s">
        <v>116</v>
      </c>
      <c r="BJ346" s="33" t="s">
        <v>116</v>
      </c>
      <c r="BK346" s="33" t="s">
        <v>116</v>
      </c>
      <c r="BL346" s="33" t="s">
        <v>116</v>
      </c>
      <c r="BM346" s="33" t="s">
        <v>116</v>
      </c>
      <c r="BN346" s="33" t="s">
        <v>116</v>
      </c>
      <c r="BO346" s="33" t="s">
        <v>116</v>
      </c>
      <c r="BP346" s="33" t="s">
        <v>116</v>
      </c>
      <c r="BQ346" s="33" t="s">
        <v>116</v>
      </c>
      <c r="BR346" s="33" t="s">
        <v>116</v>
      </c>
      <c r="BS346" s="33" t="s">
        <v>116</v>
      </c>
      <c r="BT346" s="33" t="s">
        <v>116</v>
      </c>
    </row>
    <row r="347" spans="1:72" ht="20.100000000000001" customHeight="1" x14ac:dyDescent="0.2">
      <c r="A347" s="52">
        <v>44927</v>
      </c>
      <c r="B347" s="35" t="s">
        <v>15170</v>
      </c>
      <c r="C347" s="35" t="s">
        <v>112</v>
      </c>
      <c r="D347" s="35">
        <v>20240120</v>
      </c>
      <c r="E347" s="35" t="s">
        <v>2233</v>
      </c>
      <c r="F347" s="35" t="s">
        <v>15171</v>
      </c>
      <c r="G347" s="35" t="s">
        <v>15172</v>
      </c>
      <c r="H347" s="35" t="s">
        <v>116</v>
      </c>
      <c r="I347" s="35" t="s">
        <v>15173</v>
      </c>
      <c r="J347" s="35" t="s">
        <v>116</v>
      </c>
      <c r="K347" s="35" t="s">
        <v>116</v>
      </c>
      <c r="L347" s="35" t="s">
        <v>116</v>
      </c>
      <c r="M347" s="35" t="s">
        <v>116</v>
      </c>
      <c r="N347" s="5" t="s">
        <v>5058</v>
      </c>
      <c r="O347" s="5" t="s">
        <v>5600</v>
      </c>
      <c r="P347" s="35" t="s">
        <v>112</v>
      </c>
      <c r="Q347" s="6" t="s">
        <v>122</v>
      </c>
      <c r="R347" s="35" t="s">
        <v>122</v>
      </c>
      <c r="S347" s="35" t="s">
        <v>122</v>
      </c>
      <c r="T347" s="35" t="s">
        <v>15174</v>
      </c>
      <c r="U347" s="35">
        <v>9782409019227</v>
      </c>
      <c r="V347" s="35" t="s">
        <v>124</v>
      </c>
      <c r="W347" s="35">
        <v>9782409019203</v>
      </c>
      <c r="X347" s="35" t="s">
        <v>125</v>
      </c>
      <c r="Y347" s="35" t="s">
        <v>126</v>
      </c>
      <c r="Z347" s="35" t="s">
        <v>112</v>
      </c>
      <c r="AA347" s="35">
        <v>2019</v>
      </c>
      <c r="AB347" s="35" t="s">
        <v>127</v>
      </c>
      <c r="AC347" s="35" t="s">
        <v>152</v>
      </c>
      <c r="AD347" s="35" t="s">
        <v>129</v>
      </c>
      <c r="AE347" s="35" t="s">
        <v>130</v>
      </c>
      <c r="AF347" s="35" t="s">
        <v>131</v>
      </c>
      <c r="AG347" s="35" t="s">
        <v>132</v>
      </c>
      <c r="AH347" s="35" t="s">
        <v>133</v>
      </c>
      <c r="AI347" s="35" t="s">
        <v>134</v>
      </c>
      <c r="AJ347" s="35" t="s">
        <v>135</v>
      </c>
      <c r="AK347" s="35" t="s">
        <v>136</v>
      </c>
      <c r="AL347" s="35" t="s">
        <v>137</v>
      </c>
      <c r="AM347" s="35" t="s">
        <v>138</v>
      </c>
      <c r="AN347" s="35" t="s">
        <v>139</v>
      </c>
      <c r="AO347" s="35" t="s">
        <v>140</v>
      </c>
      <c r="AP347" s="35" t="s">
        <v>141</v>
      </c>
      <c r="AQ347" s="35" t="s">
        <v>116</v>
      </c>
      <c r="AR347" s="35" t="s">
        <v>15175</v>
      </c>
      <c r="AS347" s="35" t="s">
        <v>76</v>
      </c>
      <c r="AT347" s="35" t="s">
        <v>2240</v>
      </c>
      <c r="AU347" s="35" t="s">
        <v>2241</v>
      </c>
      <c r="AV347" s="35" t="s">
        <v>2242</v>
      </c>
      <c r="AW347" s="35" t="s">
        <v>15176</v>
      </c>
      <c r="AX347" s="35" t="s">
        <v>15177</v>
      </c>
      <c r="AY347" s="35" t="s">
        <v>15178</v>
      </c>
      <c r="AZ347" s="35" t="s">
        <v>15179</v>
      </c>
      <c r="BA347" s="35" t="s">
        <v>2374</v>
      </c>
      <c r="BB347" s="35" t="s">
        <v>2375</v>
      </c>
      <c r="BC347" s="35" t="s">
        <v>2376</v>
      </c>
      <c r="BD347" s="35" t="s">
        <v>2377</v>
      </c>
      <c r="BE347" s="13" t="s">
        <v>2378</v>
      </c>
      <c r="BF347" s="13" t="s">
        <v>1537</v>
      </c>
      <c r="BG347" s="13" t="s">
        <v>2032</v>
      </c>
      <c r="BH347" s="13" t="s">
        <v>2381</v>
      </c>
      <c r="BI347" s="13" t="s">
        <v>2382</v>
      </c>
      <c r="BJ347" s="13" t="s">
        <v>116</v>
      </c>
      <c r="BK347" s="13" t="s">
        <v>116</v>
      </c>
      <c r="BL347" s="13" t="s">
        <v>116</v>
      </c>
      <c r="BM347" s="13" t="s">
        <v>116</v>
      </c>
      <c r="BN347" s="13" t="s">
        <v>116</v>
      </c>
      <c r="BO347" s="13" t="s">
        <v>116</v>
      </c>
      <c r="BP347" s="13" t="s">
        <v>116</v>
      </c>
      <c r="BQ347" s="13" t="s">
        <v>116</v>
      </c>
      <c r="BR347" s="13" t="s">
        <v>116</v>
      </c>
      <c r="BS347" s="13" t="s">
        <v>116</v>
      </c>
      <c r="BT347" s="13" t="s">
        <v>116</v>
      </c>
    </row>
    <row r="348" spans="1:72" ht="20.100000000000001" customHeight="1" x14ac:dyDescent="0.2">
      <c r="A348" s="52">
        <v>44927</v>
      </c>
      <c r="B348" s="35" t="s">
        <v>15180</v>
      </c>
      <c r="C348" s="35" t="s">
        <v>112</v>
      </c>
      <c r="D348" s="35">
        <v>20240120</v>
      </c>
      <c r="E348" s="35" t="s">
        <v>1889</v>
      </c>
      <c r="F348" s="35" t="s">
        <v>15181</v>
      </c>
      <c r="G348" s="35" t="s">
        <v>15182</v>
      </c>
      <c r="H348" s="35" t="s">
        <v>116</v>
      </c>
      <c r="I348" s="35" t="s">
        <v>15183</v>
      </c>
      <c r="J348" s="35" t="s">
        <v>116</v>
      </c>
      <c r="K348" s="35" t="s">
        <v>116</v>
      </c>
      <c r="L348" s="35" t="s">
        <v>116</v>
      </c>
      <c r="M348" s="35" t="s">
        <v>116</v>
      </c>
      <c r="N348" s="5" t="s">
        <v>3377</v>
      </c>
      <c r="O348" s="35" t="s">
        <v>5387</v>
      </c>
      <c r="P348" s="35" t="s">
        <v>112</v>
      </c>
      <c r="Q348" s="7" t="s">
        <v>122</v>
      </c>
      <c r="R348" s="35" t="s">
        <v>122</v>
      </c>
      <c r="S348" s="35" t="s">
        <v>122</v>
      </c>
      <c r="T348" s="35" t="s">
        <v>15184</v>
      </c>
      <c r="U348" s="35">
        <v>9782409028557</v>
      </c>
      <c r="V348" s="35" t="s">
        <v>124</v>
      </c>
      <c r="W348" s="35">
        <v>9782409028540</v>
      </c>
      <c r="X348" s="35" t="s">
        <v>125</v>
      </c>
      <c r="Y348" s="35" t="s">
        <v>126</v>
      </c>
      <c r="Z348" s="35" t="s">
        <v>112</v>
      </c>
      <c r="AA348" s="35">
        <v>2021</v>
      </c>
      <c r="AB348" s="35" t="s">
        <v>127</v>
      </c>
      <c r="AC348" s="35" t="s">
        <v>152</v>
      </c>
      <c r="AD348" s="35" t="s">
        <v>129</v>
      </c>
      <c r="AE348" s="35" t="s">
        <v>130</v>
      </c>
      <c r="AF348" s="35" t="s">
        <v>131</v>
      </c>
      <c r="AG348" s="35" t="s">
        <v>132</v>
      </c>
      <c r="AH348" s="35" t="s">
        <v>133</v>
      </c>
      <c r="AI348" s="35" t="s">
        <v>134</v>
      </c>
      <c r="AJ348" s="35" t="s">
        <v>135</v>
      </c>
      <c r="AK348" s="35" t="s">
        <v>136</v>
      </c>
      <c r="AL348" s="35" t="s">
        <v>137</v>
      </c>
      <c r="AM348" s="35" t="s">
        <v>138</v>
      </c>
      <c r="AN348" s="35" t="s">
        <v>139</v>
      </c>
      <c r="AO348" s="35" t="s">
        <v>140</v>
      </c>
      <c r="AP348" s="35" t="s">
        <v>141</v>
      </c>
      <c r="AQ348" s="35" t="s">
        <v>116</v>
      </c>
      <c r="AR348" s="35" t="s">
        <v>15185</v>
      </c>
      <c r="AS348" s="35" t="s">
        <v>76</v>
      </c>
      <c r="AT348" s="35" t="s">
        <v>1896</v>
      </c>
      <c r="AU348" s="35" t="s">
        <v>1897</v>
      </c>
      <c r="AV348" s="35" t="s">
        <v>184</v>
      </c>
      <c r="AW348" s="35" t="s">
        <v>1898</v>
      </c>
      <c r="AX348" s="35" t="s">
        <v>1899</v>
      </c>
      <c r="AY348" s="35" t="s">
        <v>116</v>
      </c>
      <c r="AZ348" s="35" t="s">
        <v>116</v>
      </c>
      <c r="BA348" s="35" t="s">
        <v>116</v>
      </c>
      <c r="BB348" s="35" t="s">
        <v>116</v>
      </c>
      <c r="BC348" s="35" t="s">
        <v>116</v>
      </c>
      <c r="BD348" s="35" t="s">
        <v>116</v>
      </c>
      <c r="BE348" s="35" t="s">
        <v>116</v>
      </c>
      <c r="BF348" s="35" t="s">
        <v>116</v>
      </c>
      <c r="BG348" s="35" t="s">
        <v>116</v>
      </c>
      <c r="BH348" s="35" t="s">
        <v>116</v>
      </c>
      <c r="BI348" s="35" t="s">
        <v>116</v>
      </c>
      <c r="BJ348" s="35" t="s">
        <v>116</v>
      </c>
      <c r="BK348" s="35" t="s">
        <v>116</v>
      </c>
      <c r="BL348" s="35" t="s">
        <v>116</v>
      </c>
      <c r="BM348" s="35" t="s">
        <v>116</v>
      </c>
      <c r="BN348" s="35" t="s">
        <v>116</v>
      </c>
      <c r="BO348" s="35" t="s">
        <v>116</v>
      </c>
      <c r="BP348" s="35" t="s">
        <v>116</v>
      </c>
      <c r="BQ348" s="35" t="s">
        <v>116</v>
      </c>
      <c r="BR348" s="35" t="s">
        <v>116</v>
      </c>
      <c r="BS348" s="35" t="s">
        <v>116</v>
      </c>
      <c r="BT348" s="35" t="s">
        <v>116</v>
      </c>
    </row>
    <row r="349" spans="1:72" ht="20.100000000000001" customHeight="1" x14ac:dyDescent="0.2">
      <c r="A349" s="52">
        <v>44927</v>
      </c>
      <c r="B349" s="35" t="s">
        <v>15186</v>
      </c>
      <c r="C349" s="35" t="s">
        <v>112</v>
      </c>
      <c r="D349" s="35">
        <v>20240120</v>
      </c>
      <c r="E349" s="35" t="s">
        <v>2255</v>
      </c>
      <c r="F349" s="35" t="s">
        <v>15187</v>
      </c>
      <c r="G349" s="35" t="s">
        <v>15188</v>
      </c>
      <c r="H349" s="35" t="s">
        <v>116</v>
      </c>
      <c r="I349" s="35" t="s">
        <v>15189</v>
      </c>
      <c r="J349" s="35" t="s">
        <v>116</v>
      </c>
      <c r="K349" s="35" t="s">
        <v>116</v>
      </c>
      <c r="L349" s="35" t="s">
        <v>116</v>
      </c>
      <c r="M349" s="35" t="s">
        <v>116</v>
      </c>
      <c r="N349" s="5" t="s">
        <v>5795</v>
      </c>
      <c r="O349" s="5" t="s">
        <v>3631</v>
      </c>
      <c r="P349" s="35" t="s">
        <v>112</v>
      </c>
      <c r="Q349" s="6" t="s">
        <v>122</v>
      </c>
      <c r="R349" s="7" t="s">
        <v>122</v>
      </c>
      <c r="S349" s="7" t="s">
        <v>122</v>
      </c>
      <c r="T349" s="36" t="s">
        <v>15190</v>
      </c>
      <c r="U349" s="36">
        <v>9782409011719</v>
      </c>
      <c r="V349" s="35" t="s">
        <v>124</v>
      </c>
      <c r="W349" s="35">
        <v>9782409011702</v>
      </c>
      <c r="X349" s="35" t="s">
        <v>125</v>
      </c>
      <c r="Y349" s="35" t="s">
        <v>126</v>
      </c>
      <c r="Z349" s="35" t="s">
        <v>112</v>
      </c>
      <c r="AA349" s="35">
        <v>2018</v>
      </c>
      <c r="AB349" s="35" t="s">
        <v>127</v>
      </c>
      <c r="AC349" s="35" t="s">
        <v>128</v>
      </c>
      <c r="AD349" s="35" t="s">
        <v>129</v>
      </c>
      <c r="AE349" s="35" t="s">
        <v>130</v>
      </c>
      <c r="AF349" s="35" t="s">
        <v>131</v>
      </c>
      <c r="AG349" s="35" t="s">
        <v>132</v>
      </c>
      <c r="AH349" s="35" t="s">
        <v>133</v>
      </c>
      <c r="AI349" s="35" t="s">
        <v>134</v>
      </c>
      <c r="AJ349" s="35" t="s">
        <v>135</v>
      </c>
      <c r="AK349" s="35" t="s">
        <v>136</v>
      </c>
      <c r="AL349" s="35" t="s">
        <v>137</v>
      </c>
      <c r="AM349" s="35" t="s">
        <v>138</v>
      </c>
      <c r="AN349" s="35" t="s">
        <v>139</v>
      </c>
      <c r="AO349" s="35" t="s">
        <v>140</v>
      </c>
      <c r="AP349" s="35" t="s">
        <v>141</v>
      </c>
      <c r="AQ349" s="35" t="s">
        <v>116</v>
      </c>
      <c r="AR349" s="35" t="s">
        <v>15191</v>
      </c>
      <c r="AS349" s="35" t="s">
        <v>76</v>
      </c>
      <c r="AT349" s="35" t="s">
        <v>15192</v>
      </c>
      <c r="AU349" s="35" t="s">
        <v>15193</v>
      </c>
      <c r="AV349" s="35" t="s">
        <v>2263</v>
      </c>
      <c r="AW349" s="35" t="s">
        <v>2264</v>
      </c>
      <c r="AX349" s="35" t="s">
        <v>116</v>
      </c>
      <c r="AY349" s="35" t="s">
        <v>116</v>
      </c>
      <c r="AZ349" s="35" t="s">
        <v>116</v>
      </c>
      <c r="BA349" s="35" t="s">
        <v>3130</v>
      </c>
      <c r="BB349" s="35" t="s">
        <v>3131</v>
      </c>
      <c r="BC349" s="35" t="s">
        <v>15194</v>
      </c>
      <c r="BD349" s="35" t="s">
        <v>15195</v>
      </c>
      <c r="BE349" s="35" t="s">
        <v>3133</v>
      </c>
      <c r="BF349" s="13" t="s">
        <v>3134</v>
      </c>
      <c r="BG349" s="13" t="s">
        <v>1567</v>
      </c>
      <c r="BH349" s="13" t="s">
        <v>3135</v>
      </c>
      <c r="BI349" s="13" t="s">
        <v>3136</v>
      </c>
      <c r="BJ349" s="13" t="s">
        <v>2333</v>
      </c>
      <c r="BK349" s="13" t="s">
        <v>184</v>
      </c>
      <c r="BL349" s="13" t="s">
        <v>3138</v>
      </c>
      <c r="BM349" s="13" t="s">
        <v>186</v>
      </c>
      <c r="BN349" s="13" t="s">
        <v>3139</v>
      </c>
      <c r="BO349" s="13" t="s">
        <v>1542</v>
      </c>
      <c r="BP349" s="13" t="s">
        <v>15196</v>
      </c>
      <c r="BQ349" s="13" t="s">
        <v>116</v>
      </c>
      <c r="BR349" s="13" t="s">
        <v>116</v>
      </c>
      <c r="BS349" s="13" t="s">
        <v>116</v>
      </c>
      <c r="BT349" s="13" t="s">
        <v>116</v>
      </c>
    </row>
    <row r="350" spans="1:72" ht="20.100000000000001" customHeight="1" x14ac:dyDescent="0.2">
      <c r="A350" s="52">
        <v>44927</v>
      </c>
      <c r="B350" s="35" t="s">
        <v>15197</v>
      </c>
      <c r="C350" s="35" t="s">
        <v>112</v>
      </c>
      <c r="D350" s="35">
        <v>20240120</v>
      </c>
      <c r="E350" s="35" t="s">
        <v>169</v>
      </c>
      <c r="F350" s="35" t="s">
        <v>15198</v>
      </c>
      <c r="G350" s="35" t="s">
        <v>15199</v>
      </c>
      <c r="H350" s="35" t="s">
        <v>116</v>
      </c>
      <c r="I350" s="35" t="s">
        <v>15151</v>
      </c>
      <c r="J350" s="35" t="s">
        <v>116</v>
      </c>
      <c r="K350" s="35" t="s">
        <v>116</v>
      </c>
      <c r="L350" s="35" t="s">
        <v>116</v>
      </c>
      <c r="M350" s="35" t="s">
        <v>116</v>
      </c>
      <c r="N350" s="5" t="s">
        <v>4231</v>
      </c>
      <c r="O350" s="5" t="s">
        <v>15200</v>
      </c>
      <c r="P350" s="35" t="s">
        <v>112</v>
      </c>
      <c r="Q350" s="6" t="s">
        <v>122</v>
      </c>
      <c r="R350" s="2" t="s">
        <v>122</v>
      </c>
      <c r="S350" s="35" t="s">
        <v>122</v>
      </c>
      <c r="T350" s="35" t="s">
        <v>15201</v>
      </c>
      <c r="U350" s="35">
        <v>9782409027031</v>
      </c>
      <c r="V350" s="35" t="s">
        <v>124</v>
      </c>
      <c r="W350" s="35">
        <v>9782409027024</v>
      </c>
      <c r="X350" s="35" t="s">
        <v>125</v>
      </c>
      <c r="Y350" s="35" t="s">
        <v>126</v>
      </c>
      <c r="Z350" s="35" t="s">
        <v>112</v>
      </c>
      <c r="AA350" s="35">
        <v>2020</v>
      </c>
      <c r="AB350" s="35" t="s">
        <v>127</v>
      </c>
      <c r="AC350" s="35" t="s">
        <v>1043</v>
      </c>
      <c r="AD350" s="35" t="s">
        <v>129</v>
      </c>
      <c r="AE350" s="35" t="s">
        <v>130</v>
      </c>
      <c r="AF350" s="35" t="s">
        <v>131</v>
      </c>
      <c r="AG350" s="35" t="s">
        <v>132</v>
      </c>
      <c r="AH350" s="35" t="s">
        <v>133</v>
      </c>
      <c r="AI350" s="35" t="s">
        <v>134</v>
      </c>
      <c r="AJ350" s="35" t="s">
        <v>135</v>
      </c>
      <c r="AK350" s="35" t="s">
        <v>136</v>
      </c>
      <c r="AL350" s="35" t="s">
        <v>137</v>
      </c>
      <c r="AM350" s="35" t="s">
        <v>138</v>
      </c>
      <c r="AN350" s="35" t="s">
        <v>139</v>
      </c>
      <c r="AO350" s="35" t="s">
        <v>140</v>
      </c>
      <c r="AP350" s="35" t="s">
        <v>141</v>
      </c>
      <c r="AQ350" s="35" t="s">
        <v>116</v>
      </c>
      <c r="AR350" s="35" t="s">
        <v>15202</v>
      </c>
      <c r="AS350" s="35" t="s">
        <v>76</v>
      </c>
      <c r="AT350" s="35" t="s">
        <v>1597</v>
      </c>
      <c r="AU350" s="35" t="s">
        <v>1598</v>
      </c>
      <c r="AV350" s="35" t="s">
        <v>1599</v>
      </c>
      <c r="AW350" s="35" t="s">
        <v>1600</v>
      </c>
      <c r="AX350" s="35" t="s">
        <v>1567</v>
      </c>
      <c r="AY350" s="35" t="s">
        <v>6874</v>
      </c>
      <c r="AZ350" s="35" t="s">
        <v>116</v>
      </c>
      <c r="BA350" s="35" t="s">
        <v>2665</v>
      </c>
      <c r="BB350" s="35" t="s">
        <v>2666</v>
      </c>
      <c r="BC350" s="35" t="s">
        <v>2666</v>
      </c>
      <c r="BD350" s="35" t="s">
        <v>2667</v>
      </c>
      <c r="BE350" s="35" t="s">
        <v>2667</v>
      </c>
      <c r="BF350" s="35" t="s">
        <v>2668</v>
      </c>
      <c r="BG350" s="35" t="s">
        <v>2668</v>
      </c>
      <c r="BH350" s="35" t="s">
        <v>2669</v>
      </c>
      <c r="BI350" s="35" t="s">
        <v>2669</v>
      </c>
      <c r="BJ350" s="35" t="s">
        <v>2671</v>
      </c>
      <c r="BK350" s="35" t="s">
        <v>2671</v>
      </c>
      <c r="BL350" s="35" t="s">
        <v>2672</v>
      </c>
      <c r="BM350" s="35" t="s">
        <v>2672</v>
      </c>
      <c r="BN350" s="35" t="s">
        <v>2673</v>
      </c>
      <c r="BO350" s="35" t="s">
        <v>2673</v>
      </c>
      <c r="BP350" s="35" t="s">
        <v>2674</v>
      </c>
      <c r="BQ350" s="35" t="s">
        <v>2674</v>
      </c>
      <c r="BR350" s="35" t="s">
        <v>2675</v>
      </c>
      <c r="BS350" s="35" t="s">
        <v>2675</v>
      </c>
      <c r="BT350" s="35" t="s">
        <v>2676</v>
      </c>
    </row>
    <row r="351" spans="1:72" ht="20.100000000000001" customHeight="1" x14ac:dyDescent="0.2">
      <c r="A351" s="52">
        <v>44896</v>
      </c>
      <c r="B351" s="35" t="s">
        <v>15203</v>
      </c>
      <c r="C351" s="35" t="s">
        <v>112</v>
      </c>
      <c r="D351" s="35">
        <v>20240120</v>
      </c>
      <c r="E351" s="35" t="s">
        <v>15204</v>
      </c>
      <c r="F351" s="35" t="s">
        <v>2957</v>
      </c>
      <c r="G351" s="35" t="s">
        <v>14925</v>
      </c>
      <c r="H351" s="35" t="s">
        <v>116</v>
      </c>
      <c r="I351" s="35" t="s">
        <v>14926</v>
      </c>
      <c r="J351" s="35" t="s">
        <v>116</v>
      </c>
      <c r="K351" s="35" t="s">
        <v>116</v>
      </c>
      <c r="L351" s="35" t="s">
        <v>116</v>
      </c>
      <c r="M351" s="35" t="s">
        <v>116</v>
      </c>
      <c r="N351" s="5" t="s">
        <v>5190</v>
      </c>
      <c r="O351" s="5" t="s">
        <v>2958</v>
      </c>
      <c r="P351" s="35" t="s">
        <v>112</v>
      </c>
      <c r="Q351" s="6" t="s">
        <v>122</v>
      </c>
      <c r="R351" s="35" t="s">
        <v>122</v>
      </c>
      <c r="S351" s="35" t="s">
        <v>122</v>
      </c>
      <c r="T351" s="35" t="s">
        <v>15205</v>
      </c>
      <c r="U351" s="35">
        <v>9782409018312</v>
      </c>
      <c r="V351" s="35" t="s">
        <v>124</v>
      </c>
      <c r="W351" s="35">
        <v>9782409017919</v>
      </c>
      <c r="X351" s="35" t="s">
        <v>125</v>
      </c>
      <c r="Y351" s="35" t="s">
        <v>126</v>
      </c>
      <c r="Z351" s="35" t="s">
        <v>112</v>
      </c>
      <c r="AA351" s="35">
        <v>2019</v>
      </c>
      <c r="AB351" s="35" t="s">
        <v>127</v>
      </c>
      <c r="AC351" s="35" t="s">
        <v>164</v>
      </c>
      <c r="AD351" s="35" t="s">
        <v>129</v>
      </c>
      <c r="AE351" s="35" t="s">
        <v>130</v>
      </c>
      <c r="AF351" s="35" t="s">
        <v>131</v>
      </c>
      <c r="AG351" s="35" t="s">
        <v>132</v>
      </c>
      <c r="AH351" s="35" t="s">
        <v>133</v>
      </c>
      <c r="AI351" s="35" t="s">
        <v>134</v>
      </c>
      <c r="AJ351" s="35" t="s">
        <v>135</v>
      </c>
      <c r="AK351" s="35" t="s">
        <v>136</v>
      </c>
      <c r="AL351" s="35" t="s">
        <v>137</v>
      </c>
      <c r="AM351" s="35" t="s">
        <v>138</v>
      </c>
      <c r="AN351" s="35" t="s">
        <v>139</v>
      </c>
      <c r="AO351" s="35" t="s">
        <v>140</v>
      </c>
      <c r="AP351" s="35" t="s">
        <v>141</v>
      </c>
      <c r="AQ351" s="35" t="s">
        <v>116</v>
      </c>
      <c r="AR351" s="35" t="s">
        <v>15206</v>
      </c>
      <c r="AS351" s="35" t="s">
        <v>76</v>
      </c>
      <c r="AT351" s="35" t="s">
        <v>2961</v>
      </c>
      <c r="AU351" s="35" t="s">
        <v>480</v>
      </c>
      <c r="AV351" s="35" t="s">
        <v>2962</v>
      </c>
      <c r="AW351" s="35" t="s">
        <v>2963</v>
      </c>
      <c r="AX351" s="35" t="s">
        <v>3780</v>
      </c>
      <c r="AY351" s="35" t="s">
        <v>486</v>
      </c>
      <c r="AZ351" s="35" t="s">
        <v>1910</v>
      </c>
      <c r="BA351" s="35" t="s">
        <v>3322</v>
      </c>
      <c r="BB351" s="35" t="s">
        <v>3323</v>
      </c>
      <c r="BC351" s="35" t="s">
        <v>3324</v>
      </c>
      <c r="BD351" s="35" t="s">
        <v>668</v>
      </c>
      <c r="BE351" s="35" t="s">
        <v>238</v>
      </c>
      <c r="BF351" s="35" t="s">
        <v>3325</v>
      </c>
      <c r="BG351" s="35" t="s">
        <v>3434</v>
      </c>
      <c r="BH351" s="35" t="s">
        <v>116</v>
      </c>
      <c r="BI351" s="35" t="s">
        <v>116</v>
      </c>
      <c r="BJ351" s="35" t="s">
        <v>116</v>
      </c>
      <c r="BK351" s="35" t="s">
        <v>116</v>
      </c>
      <c r="BL351" s="35" t="s">
        <v>116</v>
      </c>
      <c r="BM351" s="35" t="s">
        <v>116</v>
      </c>
      <c r="BN351" s="35" t="s">
        <v>116</v>
      </c>
      <c r="BO351" s="35" t="s">
        <v>116</v>
      </c>
      <c r="BP351" s="35" t="s">
        <v>116</v>
      </c>
      <c r="BQ351" s="35" t="s">
        <v>116</v>
      </c>
      <c r="BR351" s="35" t="s">
        <v>116</v>
      </c>
      <c r="BS351" s="35" t="s">
        <v>116</v>
      </c>
      <c r="BT351" s="35" t="s">
        <v>116</v>
      </c>
    </row>
    <row r="352" spans="1:72" ht="20.100000000000001" customHeight="1" x14ac:dyDescent="0.2">
      <c r="A352" s="52">
        <v>44896</v>
      </c>
      <c r="B352" s="35" t="s">
        <v>15207</v>
      </c>
      <c r="C352" s="35" t="s">
        <v>112</v>
      </c>
      <c r="D352" s="35">
        <v>20240120</v>
      </c>
      <c r="E352" s="35" t="s">
        <v>2498</v>
      </c>
      <c r="F352" s="35" t="s">
        <v>15208</v>
      </c>
      <c r="G352" s="35" t="s">
        <v>15209</v>
      </c>
      <c r="H352" s="35" t="s">
        <v>116</v>
      </c>
      <c r="I352" s="35" t="s">
        <v>15210</v>
      </c>
      <c r="J352" s="35" t="s">
        <v>116</v>
      </c>
      <c r="K352" s="35" t="s">
        <v>116</v>
      </c>
      <c r="L352" s="35" t="s">
        <v>116</v>
      </c>
      <c r="M352" s="35" t="s">
        <v>116</v>
      </c>
      <c r="N352" s="5" t="s">
        <v>5025</v>
      </c>
      <c r="O352" s="5" t="s">
        <v>15211</v>
      </c>
      <c r="P352" s="35" t="s">
        <v>112</v>
      </c>
      <c r="Q352" s="6" t="s">
        <v>122</v>
      </c>
      <c r="R352" s="35" t="s">
        <v>122</v>
      </c>
      <c r="S352" s="35" t="s">
        <v>122</v>
      </c>
      <c r="T352" s="35" t="s">
        <v>15212</v>
      </c>
      <c r="U352" s="35">
        <v>9782409020759</v>
      </c>
      <c r="V352" s="35" t="s">
        <v>124</v>
      </c>
      <c r="W352" s="35">
        <v>9782409020728</v>
      </c>
      <c r="X352" s="35" t="s">
        <v>125</v>
      </c>
      <c r="Y352" s="35" t="s">
        <v>126</v>
      </c>
      <c r="Z352" s="35" t="s">
        <v>112</v>
      </c>
      <c r="AA352" s="35">
        <v>2019</v>
      </c>
      <c r="AB352" s="35" t="s">
        <v>127</v>
      </c>
      <c r="AC352" s="35" t="s">
        <v>152</v>
      </c>
      <c r="AD352" s="35" t="s">
        <v>129</v>
      </c>
      <c r="AE352" s="35" t="s">
        <v>130</v>
      </c>
      <c r="AF352" s="35" t="s">
        <v>131</v>
      </c>
      <c r="AG352" s="35" t="s">
        <v>132</v>
      </c>
      <c r="AH352" s="35" t="s">
        <v>133</v>
      </c>
      <c r="AI352" s="35" t="s">
        <v>134</v>
      </c>
      <c r="AJ352" s="35" t="s">
        <v>135</v>
      </c>
      <c r="AK352" s="35" t="s">
        <v>136</v>
      </c>
      <c r="AL352" s="35" t="s">
        <v>137</v>
      </c>
      <c r="AM352" s="35" t="s">
        <v>138</v>
      </c>
      <c r="AN352" s="35" t="s">
        <v>139</v>
      </c>
      <c r="AO352" s="35" t="s">
        <v>140</v>
      </c>
      <c r="AP352" s="35" t="s">
        <v>141</v>
      </c>
      <c r="AQ352" s="35" t="s">
        <v>116</v>
      </c>
      <c r="AR352" s="35" t="s">
        <v>15213</v>
      </c>
      <c r="AS352" s="35" t="s">
        <v>76</v>
      </c>
      <c r="AT352" s="35" t="s">
        <v>1212</v>
      </c>
      <c r="AU352" s="35" t="s">
        <v>2504</v>
      </c>
      <c r="AV352" s="35" t="s">
        <v>2505</v>
      </c>
      <c r="AW352" s="35" t="s">
        <v>15214</v>
      </c>
      <c r="AX352" s="35" t="s">
        <v>1567</v>
      </c>
      <c r="AY352" s="35" t="s">
        <v>184</v>
      </c>
      <c r="AZ352" s="35" t="s">
        <v>1226</v>
      </c>
      <c r="BA352" s="35" t="s">
        <v>2520</v>
      </c>
      <c r="BB352" s="35" t="s">
        <v>2521</v>
      </c>
      <c r="BC352" s="35" t="s">
        <v>116</v>
      </c>
      <c r="BD352" s="35" t="s">
        <v>116</v>
      </c>
      <c r="BE352" s="35" t="s">
        <v>116</v>
      </c>
      <c r="BF352" s="35" t="s">
        <v>116</v>
      </c>
      <c r="BG352" s="35" t="s">
        <v>116</v>
      </c>
      <c r="BH352" s="35" t="s">
        <v>116</v>
      </c>
      <c r="BI352" s="35" t="s">
        <v>116</v>
      </c>
      <c r="BJ352" s="35" t="s">
        <v>116</v>
      </c>
      <c r="BK352" s="35" t="s">
        <v>116</v>
      </c>
      <c r="BL352" s="35" t="s">
        <v>116</v>
      </c>
      <c r="BM352" s="35" t="s">
        <v>116</v>
      </c>
      <c r="BN352" s="35" t="s">
        <v>116</v>
      </c>
      <c r="BO352" s="35" t="s">
        <v>116</v>
      </c>
      <c r="BP352" s="35" t="s">
        <v>116</v>
      </c>
      <c r="BQ352" s="35" t="s">
        <v>116</v>
      </c>
      <c r="BR352" s="35" t="s">
        <v>116</v>
      </c>
      <c r="BS352" s="35" t="s">
        <v>116</v>
      </c>
      <c r="BT352" s="35" t="s">
        <v>116</v>
      </c>
    </row>
    <row r="353" spans="1:72" ht="20.100000000000001" customHeight="1" x14ac:dyDescent="0.25">
      <c r="A353" s="52">
        <v>44896</v>
      </c>
      <c r="B353" s="33" t="s">
        <v>15215</v>
      </c>
      <c r="C353" s="35" t="s">
        <v>112</v>
      </c>
      <c r="D353" s="35">
        <v>20240120</v>
      </c>
      <c r="E353" s="33" t="s">
        <v>3087</v>
      </c>
      <c r="F353" s="33" t="s">
        <v>15216</v>
      </c>
      <c r="G353" s="33" t="s">
        <v>15217</v>
      </c>
      <c r="H353" s="33" t="s">
        <v>116</v>
      </c>
      <c r="I353" s="33" t="s">
        <v>14904</v>
      </c>
      <c r="J353" s="33" t="s">
        <v>116</v>
      </c>
      <c r="K353" s="33" t="s">
        <v>116</v>
      </c>
      <c r="L353" s="33" t="s">
        <v>116</v>
      </c>
      <c r="M353" s="33" t="s">
        <v>116</v>
      </c>
      <c r="N353" s="5" t="s">
        <v>3377</v>
      </c>
      <c r="O353" s="33" t="s">
        <v>15218</v>
      </c>
      <c r="P353" s="33" t="s">
        <v>112</v>
      </c>
      <c r="Q353" s="20" t="s">
        <v>122</v>
      </c>
      <c r="R353" s="33" t="s">
        <v>122</v>
      </c>
      <c r="S353" s="33" t="s">
        <v>122</v>
      </c>
      <c r="T353" s="33" t="s">
        <v>15219</v>
      </c>
      <c r="U353" s="33">
        <v>9782409028595</v>
      </c>
      <c r="V353" s="33" t="s">
        <v>124</v>
      </c>
      <c r="W353" s="33">
        <v>9782409028588</v>
      </c>
      <c r="X353" s="33" t="s">
        <v>125</v>
      </c>
      <c r="Y353" s="33" t="s">
        <v>126</v>
      </c>
      <c r="Z353" s="33" t="s">
        <v>112</v>
      </c>
      <c r="AA353" s="33">
        <v>2021</v>
      </c>
      <c r="AB353" s="33" t="s">
        <v>127</v>
      </c>
      <c r="AC353" s="33" t="s">
        <v>152</v>
      </c>
      <c r="AD353" s="33" t="s">
        <v>129</v>
      </c>
      <c r="AE353" s="33" t="s">
        <v>130</v>
      </c>
      <c r="AF353" s="33" t="s">
        <v>131</v>
      </c>
      <c r="AG353" s="33" t="s">
        <v>132</v>
      </c>
      <c r="AH353" s="33" t="s">
        <v>133</v>
      </c>
      <c r="AI353" s="33" t="s">
        <v>134</v>
      </c>
      <c r="AJ353" s="33" t="s">
        <v>135</v>
      </c>
      <c r="AK353" s="33" t="s">
        <v>136</v>
      </c>
      <c r="AL353" s="33" t="s">
        <v>137</v>
      </c>
      <c r="AM353" s="33" t="s">
        <v>138</v>
      </c>
      <c r="AN353" s="33" t="s">
        <v>139</v>
      </c>
      <c r="AO353" s="33" t="s">
        <v>140</v>
      </c>
      <c r="AP353" s="33" t="s">
        <v>141</v>
      </c>
      <c r="AQ353" s="33" t="s">
        <v>116</v>
      </c>
      <c r="AR353" s="33" t="s">
        <v>15220</v>
      </c>
      <c r="AS353" s="33" t="s">
        <v>76</v>
      </c>
      <c r="AT353" s="33" t="s">
        <v>3093</v>
      </c>
      <c r="AU353" s="33" t="s">
        <v>1114</v>
      </c>
      <c r="AV353" s="33" t="s">
        <v>1350</v>
      </c>
      <c r="AW353" s="33" t="s">
        <v>2309</v>
      </c>
      <c r="AX353" s="33" t="s">
        <v>3094</v>
      </c>
      <c r="AY353" s="33" t="s">
        <v>3095</v>
      </c>
      <c r="AZ353" s="33" t="s">
        <v>3096</v>
      </c>
      <c r="BA353" s="35" t="s">
        <v>116</v>
      </c>
      <c r="BB353" s="35" t="s">
        <v>116</v>
      </c>
      <c r="BC353" s="35" t="s">
        <v>116</v>
      </c>
      <c r="BD353" s="35" t="s">
        <v>116</v>
      </c>
      <c r="BE353" s="13" t="s">
        <v>116</v>
      </c>
      <c r="BF353" s="13" t="s">
        <v>116</v>
      </c>
      <c r="BG353" s="13" t="s">
        <v>116</v>
      </c>
      <c r="BH353" s="13" t="s">
        <v>116</v>
      </c>
      <c r="BI353" s="13" t="s">
        <v>116</v>
      </c>
      <c r="BJ353" s="13" t="s">
        <v>116</v>
      </c>
      <c r="BK353" s="13" t="s">
        <v>116</v>
      </c>
      <c r="BL353" s="13" t="s">
        <v>116</v>
      </c>
      <c r="BM353" s="13" t="s">
        <v>116</v>
      </c>
      <c r="BN353" s="13" t="s">
        <v>116</v>
      </c>
      <c r="BO353" s="13" t="s">
        <v>116</v>
      </c>
      <c r="BP353" s="13" t="s">
        <v>116</v>
      </c>
      <c r="BQ353" s="13" t="s">
        <v>116</v>
      </c>
      <c r="BR353" s="13" t="s">
        <v>116</v>
      </c>
      <c r="BS353" s="13" t="s">
        <v>116</v>
      </c>
      <c r="BT353" s="13" t="s">
        <v>116</v>
      </c>
    </row>
    <row r="354" spans="1:72" ht="20.100000000000001" customHeight="1" x14ac:dyDescent="0.2">
      <c r="A354" s="52">
        <v>44896</v>
      </c>
      <c r="B354" s="35" t="s">
        <v>15221</v>
      </c>
      <c r="C354" s="35" t="s">
        <v>112</v>
      </c>
      <c r="D354" s="35">
        <v>20240120</v>
      </c>
      <c r="E354" s="35" t="s">
        <v>15222</v>
      </c>
      <c r="F354" s="35" t="s">
        <v>15223</v>
      </c>
      <c r="G354" s="35" t="s">
        <v>15224</v>
      </c>
      <c r="H354" s="35" t="s">
        <v>116</v>
      </c>
      <c r="I354" s="35" t="s">
        <v>15225</v>
      </c>
      <c r="J354" s="35" t="s">
        <v>116</v>
      </c>
      <c r="K354" s="35" t="s">
        <v>116</v>
      </c>
      <c r="L354" s="35" t="s">
        <v>116</v>
      </c>
      <c r="M354" s="35" t="s">
        <v>116</v>
      </c>
      <c r="N354" s="5" t="s">
        <v>5037</v>
      </c>
      <c r="O354" s="5" t="s">
        <v>5885</v>
      </c>
      <c r="P354" s="35" t="s">
        <v>112</v>
      </c>
      <c r="Q354" s="6" t="s">
        <v>122</v>
      </c>
      <c r="R354" s="35" t="s">
        <v>122</v>
      </c>
      <c r="S354" s="35" t="s">
        <v>122</v>
      </c>
      <c r="T354" s="35" t="s">
        <v>15226</v>
      </c>
      <c r="U354" s="35">
        <v>9782409021305</v>
      </c>
      <c r="V354" s="35" t="s">
        <v>124</v>
      </c>
      <c r="W354" s="35">
        <v>9782409021299</v>
      </c>
      <c r="X354" s="35" t="s">
        <v>125</v>
      </c>
      <c r="Y354" s="35" t="s">
        <v>126</v>
      </c>
      <c r="Z354" s="35" t="s">
        <v>112</v>
      </c>
      <c r="AA354" s="35">
        <v>2019</v>
      </c>
      <c r="AB354" s="35" t="s">
        <v>127</v>
      </c>
      <c r="AC354" s="35" t="s">
        <v>260</v>
      </c>
      <c r="AD354" s="35" t="s">
        <v>129</v>
      </c>
      <c r="AE354" s="35" t="s">
        <v>130</v>
      </c>
      <c r="AF354" s="35" t="s">
        <v>131</v>
      </c>
      <c r="AG354" s="35" t="s">
        <v>132</v>
      </c>
      <c r="AH354" s="35" t="s">
        <v>133</v>
      </c>
      <c r="AI354" s="35" t="s">
        <v>134</v>
      </c>
      <c r="AJ354" s="35" t="s">
        <v>135</v>
      </c>
      <c r="AK354" s="35" t="s">
        <v>136</v>
      </c>
      <c r="AL354" s="35" t="s">
        <v>137</v>
      </c>
      <c r="AM354" s="35" t="s">
        <v>138</v>
      </c>
      <c r="AN354" s="35" t="s">
        <v>139</v>
      </c>
      <c r="AO354" s="35" t="s">
        <v>140</v>
      </c>
      <c r="AP354" s="35" t="s">
        <v>141</v>
      </c>
      <c r="AQ354" s="35" t="s">
        <v>116</v>
      </c>
      <c r="AR354" s="35" t="s">
        <v>15227</v>
      </c>
      <c r="AS354" s="35" t="s">
        <v>76</v>
      </c>
      <c r="AT354" s="35" t="s">
        <v>2368</v>
      </c>
      <c r="AU354" s="35" t="s">
        <v>2369</v>
      </c>
      <c r="AV354" s="35" t="s">
        <v>2370</v>
      </c>
      <c r="AW354" s="35" t="s">
        <v>15228</v>
      </c>
      <c r="AX354" s="35" t="s">
        <v>2371</v>
      </c>
      <c r="AY354" s="35" t="s">
        <v>2372</v>
      </c>
      <c r="AZ354" s="35" t="s">
        <v>2373</v>
      </c>
      <c r="BA354" s="35" t="s">
        <v>13483</v>
      </c>
      <c r="BB354" s="35" t="s">
        <v>15229</v>
      </c>
      <c r="BC354" s="35" t="s">
        <v>13177</v>
      </c>
      <c r="BD354" s="35" t="s">
        <v>15052</v>
      </c>
      <c r="BE354" s="35" t="s">
        <v>8823</v>
      </c>
      <c r="BF354" s="35" t="s">
        <v>3156</v>
      </c>
      <c r="BG354" s="35" t="s">
        <v>116</v>
      </c>
      <c r="BH354" s="35" t="s">
        <v>116</v>
      </c>
      <c r="BI354" s="35" t="s">
        <v>116</v>
      </c>
      <c r="BJ354" s="35" t="s">
        <v>116</v>
      </c>
      <c r="BK354" s="35" t="s">
        <v>116</v>
      </c>
      <c r="BL354" s="35" t="s">
        <v>116</v>
      </c>
      <c r="BM354" s="35" t="s">
        <v>116</v>
      </c>
      <c r="BN354" s="35" t="s">
        <v>116</v>
      </c>
      <c r="BO354" s="35" t="s">
        <v>116</v>
      </c>
      <c r="BP354" s="35" t="s">
        <v>116</v>
      </c>
      <c r="BQ354" s="35" t="s">
        <v>116</v>
      </c>
      <c r="BR354" s="35" t="s">
        <v>116</v>
      </c>
      <c r="BS354" s="35" t="s">
        <v>116</v>
      </c>
      <c r="BT354" s="35" t="s">
        <v>116</v>
      </c>
    </row>
    <row r="355" spans="1:72" ht="20.100000000000001" customHeight="1" x14ac:dyDescent="0.2">
      <c r="A355" s="52">
        <v>44896</v>
      </c>
      <c r="B355" s="35" t="s">
        <v>15230</v>
      </c>
      <c r="C355" s="35" t="s">
        <v>112</v>
      </c>
      <c r="D355" s="35">
        <v>20240120</v>
      </c>
      <c r="E355" s="35" t="s">
        <v>15231</v>
      </c>
      <c r="F355" s="35" t="s">
        <v>116</v>
      </c>
      <c r="G355" s="35" t="s">
        <v>15232</v>
      </c>
      <c r="H355" s="35" t="s">
        <v>116</v>
      </c>
      <c r="I355" s="35" t="s">
        <v>15233</v>
      </c>
      <c r="J355" s="35" t="s">
        <v>116</v>
      </c>
      <c r="K355" s="35" t="s">
        <v>116</v>
      </c>
      <c r="L355" s="35" t="s">
        <v>116</v>
      </c>
      <c r="M355" s="35" t="s">
        <v>116</v>
      </c>
      <c r="N355" s="5" t="s">
        <v>5712</v>
      </c>
      <c r="O355" s="5" t="s">
        <v>2606</v>
      </c>
      <c r="P355" s="35" t="s">
        <v>112</v>
      </c>
      <c r="Q355" s="6" t="s">
        <v>122</v>
      </c>
      <c r="R355" s="7" t="s">
        <v>122</v>
      </c>
      <c r="S355" s="7" t="s">
        <v>122</v>
      </c>
      <c r="T355" s="36" t="s">
        <v>15234</v>
      </c>
      <c r="U355" s="36">
        <v>9782409013430</v>
      </c>
      <c r="V355" s="35" t="s">
        <v>124</v>
      </c>
      <c r="W355" s="35">
        <v>9782409013423</v>
      </c>
      <c r="X355" s="35" t="s">
        <v>125</v>
      </c>
      <c r="Y355" s="35" t="s">
        <v>126</v>
      </c>
      <c r="Z355" s="35" t="s">
        <v>112</v>
      </c>
      <c r="AA355" s="35">
        <v>2018</v>
      </c>
      <c r="AB355" s="35" t="s">
        <v>127</v>
      </c>
      <c r="AC355" s="35" t="s">
        <v>128</v>
      </c>
      <c r="AD355" s="35" t="s">
        <v>129</v>
      </c>
      <c r="AE355" s="35" t="s">
        <v>130</v>
      </c>
      <c r="AF355" s="35" t="s">
        <v>131</v>
      </c>
      <c r="AG355" s="35" t="s">
        <v>132</v>
      </c>
      <c r="AH355" s="35" t="s">
        <v>133</v>
      </c>
      <c r="AI355" s="35" t="s">
        <v>134</v>
      </c>
      <c r="AJ355" s="35" t="s">
        <v>135</v>
      </c>
      <c r="AK355" s="35" t="s">
        <v>136</v>
      </c>
      <c r="AL355" s="35" t="s">
        <v>137</v>
      </c>
      <c r="AM355" s="35" t="s">
        <v>138</v>
      </c>
      <c r="AN355" s="35" t="s">
        <v>139</v>
      </c>
      <c r="AO355" s="35" t="s">
        <v>140</v>
      </c>
      <c r="AP355" s="35" t="s">
        <v>141</v>
      </c>
      <c r="AQ355" s="35" t="s">
        <v>116</v>
      </c>
      <c r="AR355" s="35" t="s">
        <v>15235</v>
      </c>
      <c r="AS355" s="35" t="s">
        <v>76</v>
      </c>
      <c r="AT355" s="35" t="s">
        <v>3539</v>
      </c>
      <c r="AU355" s="35" t="s">
        <v>755</v>
      </c>
      <c r="AV355" s="35" t="s">
        <v>15236</v>
      </c>
      <c r="AW355" s="35" t="s">
        <v>15237</v>
      </c>
      <c r="AX355" s="35" t="s">
        <v>756</v>
      </c>
      <c r="AY355" s="35" t="s">
        <v>4274</v>
      </c>
      <c r="AZ355" s="35" t="s">
        <v>15238</v>
      </c>
      <c r="BA355" s="35" t="s">
        <v>3195</v>
      </c>
      <c r="BB355" s="35" t="s">
        <v>2853</v>
      </c>
      <c r="BC355" s="35" t="s">
        <v>116</v>
      </c>
      <c r="BD355" s="35" t="s">
        <v>116</v>
      </c>
      <c r="BE355" s="35" t="s">
        <v>116</v>
      </c>
      <c r="BF355" s="35" t="s">
        <v>116</v>
      </c>
      <c r="BG355" s="35" t="s">
        <v>116</v>
      </c>
      <c r="BH355" s="35" t="s">
        <v>116</v>
      </c>
      <c r="BI355" s="35" t="s">
        <v>116</v>
      </c>
      <c r="BJ355" s="35" t="s">
        <v>116</v>
      </c>
      <c r="BK355" s="35" t="s">
        <v>116</v>
      </c>
      <c r="BL355" s="35" t="s">
        <v>116</v>
      </c>
      <c r="BM355" s="35" t="s">
        <v>116</v>
      </c>
      <c r="BN355" s="35" t="s">
        <v>116</v>
      </c>
      <c r="BO355" s="35" t="s">
        <v>116</v>
      </c>
      <c r="BP355" s="35" t="s">
        <v>116</v>
      </c>
      <c r="BQ355" s="35" t="s">
        <v>116</v>
      </c>
      <c r="BR355" s="35" t="s">
        <v>116</v>
      </c>
      <c r="BS355" s="35" t="s">
        <v>116</v>
      </c>
      <c r="BT355" s="35" t="s">
        <v>116</v>
      </c>
    </row>
    <row r="356" spans="1:72" ht="20.100000000000001" customHeight="1" x14ac:dyDescent="0.2">
      <c r="A356" s="52">
        <v>44896</v>
      </c>
      <c r="B356" s="35" t="s">
        <v>15239</v>
      </c>
      <c r="C356" s="35" t="s">
        <v>112</v>
      </c>
      <c r="D356" s="35">
        <v>20240120</v>
      </c>
      <c r="E356" s="35" t="s">
        <v>3118</v>
      </c>
      <c r="F356" s="35" t="s">
        <v>15240</v>
      </c>
      <c r="G356" s="35" t="s">
        <v>15241</v>
      </c>
      <c r="H356" s="35" t="s">
        <v>116</v>
      </c>
      <c r="I356" s="35" t="s">
        <v>15242</v>
      </c>
      <c r="J356" s="35" t="s">
        <v>116</v>
      </c>
      <c r="K356" s="35" t="s">
        <v>116</v>
      </c>
      <c r="L356" s="35" t="s">
        <v>116</v>
      </c>
      <c r="M356" s="35" t="s">
        <v>116</v>
      </c>
      <c r="N356" s="5" t="s">
        <v>5015</v>
      </c>
      <c r="O356" s="5" t="s">
        <v>15243</v>
      </c>
      <c r="P356" s="35" t="s">
        <v>112</v>
      </c>
      <c r="Q356" s="6" t="s">
        <v>122</v>
      </c>
      <c r="R356" s="35" t="s">
        <v>122</v>
      </c>
      <c r="S356" s="35" t="s">
        <v>122</v>
      </c>
      <c r="T356" s="35" t="s">
        <v>15244</v>
      </c>
      <c r="U356" s="35">
        <v>9782409021961</v>
      </c>
      <c r="V356" s="35" t="s">
        <v>124</v>
      </c>
      <c r="W356" s="35">
        <v>9782409021954</v>
      </c>
      <c r="X356" s="35" t="s">
        <v>125</v>
      </c>
      <c r="Y356" s="35" t="s">
        <v>126</v>
      </c>
      <c r="Z356" s="35" t="s">
        <v>112</v>
      </c>
      <c r="AA356" s="35">
        <v>2019</v>
      </c>
      <c r="AB356" s="35" t="s">
        <v>127</v>
      </c>
      <c r="AC356" s="35" t="s">
        <v>164</v>
      </c>
      <c r="AD356" s="35" t="s">
        <v>129</v>
      </c>
      <c r="AE356" s="35" t="s">
        <v>130</v>
      </c>
      <c r="AF356" s="35" t="s">
        <v>131</v>
      </c>
      <c r="AG356" s="35" t="s">
        <v>132</v>
      </c>
      <c r="AH356" s="35" t="s">
        <v>133</v>
      </c>
      <c r="AI356" s="35" t="s">
        <v>134</v>
      </c>
      <c r="AJ356" s="35" t="s">
        <v>135</v>
      </c>
      <c r="AK356" s="35" t="s">
        <v>136</v>
      </c>
      <c r="AL356" s="35" t="s">
        <v>137</v>
      </c>
      <c r="AM356" s="35" t="s">
        <v>138</v>
      </c>
      <c r="AN356" s="35" t="s">
        <v>139</v>
      </c>
      <c r="AO356" s="35" t="s">
        <v>140</v>
      </c>
      <c r="AP356" s="35" t="s">
        <v>141</v>
      </c>
      <c r="AQ356" s="35" t="s">
        <v>116</v>
      </c>
      <c r="AR356" s="35" t="s">
        <v>15245</v>
      </c>
      <c r="AS356" s="35" t="s">
        <v>76</v>
      </c>
      <c r="AT356" s="35" t="s">
        <v>3125</v>
      </c>
      <c r="AU356" s="35" t="s">
        <v>3126</v>
      </c>
      <c r="AV356" s="35" t="s">
        <v>1526</v>
      </c>
      <c r="AW356" s="35" t="s">
        <v>605</v>
      </c>
      <c r="AX356" s="35" t="s">
        <v>3127</v>
      </c>
      <c r="AY356" s="35" t="s">
        <v>3128</v>
      </c>
      <c r="AZ356" s="35" t="s">
        <v>3129</v>
      </c>
      <c r="BA356" s="35" t="s">
        <v>2829</v>
      </c>
      <c r="BB356" s="35" t="s">
        <v>2830</v>
      </c>
      <c r="BC356" s="35" t="s">
        <v>2831</v>
      </c>
      <c r="BD356" s="35" t="s">
        <v>2832</v>
      </c>
      <c r="BE356" s="35" t="s">
        <v>2833</v>
      </c>
      <c r="BF356" s="35" t="s">
        <v>2834</v>
      </c>
      <c r="BG356" s="35" t="s">
        <v>2835</v>
      </c>
      <c r="BH356" s="35" t="s">
        <v>2836</v>
      </c>
      <c r="BI356" s="35" t="s">
        <v>116</v>
      </c>
      <c r="BJ356" s="35" t="s">
        <v>116</v>
      </c>
      <c r="BK356" s="35" t="s">
        <v>116</v>
      </c>
      <c r="BL356" s="35" t="s">
        <v>116</v>
      </c>
      <c r="BM356" s="35" t="s">
        <v>116</v>
      </c>
      <c r="BN356" s="35" t="s">
        <v>116</v>
      </c>
      <c r="BO356" s="35" t="s">
        <v>116</v>
      </c>
      <c r="BP356" s="35" t="s">
        <v>116</v>
      </c>
      <c r="BQ356" s="35" t="s">
        <v>116</v>
      </c>
      <c r="BR356" s="35" t="s">
        <v>116</v>
      </c>
      <c r="BS356" s="35" t="s">
        <v>116</v>
      </c>
      <c r="BT356" s="35" t="s">
        <v>116</v>
      </c>
    </row>
    <row r="357" spans="1:72" ht="20.100000000000001" customHeight="1" x14ac:dyDescent="0.2">
      <c r="A357" s="52">
        <v>44866</v>
      </c>
      <c r="B357" s="35" t="s">
        <v>15246</v>
      </c>
      <c r="C357" s="35" t="s">
        <v>112</v>
      </c>
      <c r="D357" s="35">
        <v>20240120</v>
      </c>
      <c r="E357" s="35" t="s">
        <v>15247</v>
      </c>
      <c r="F357" s="35" t="s">
        <v>15248</v>
      </c>
      <c r="G357" s="35" t="s">
        <v>15249</v>
      </c>
      <c r="H357" s="35" t="s">
        <v>116</v>
      </c>
      <c r="I357" s="35" t="s">
        <v>116</v>
      </c>
      <c r="J357" s="35" t="s">
        <v>15250</v>
      </c>
      <c r="K357" s="35" t="s">
        <v>116</v>
      </c>
      <c r="L357" s="35" t="s">
        <v>116</v>
      </c>
      <c r="M357" s="35" t="s">
        <v>116</v>
      </c>
      <c r="N357" s="5" t="s">
        <v>5620</v>
      </c>
      <c r="O357" s="5" t="s">
        <v>7474</v>
      </c>
      <c r="P357" s="35" t="s">
        <v>112</v>
      </c>
      <c r="Q357" s="6" t="s">
        <v>122</v>
      </c>
      <c r="R357" s="7" t="s">
        <v>122</v>
      </c>
      <c r="S357" s="7" t="s">
        <v>122</v>
      </c>
      <c r="T357" s="36" t="s">
        <v>15251</v>
      </c>
      <c r="U357" s="36">
        <v>9782409013072</v>
      </c>
      <c r="V357" s="35" t="s">
        <v>124</v>
      </c>
      <c r="W357" s="35">
        <v>9782409012815</v>
      </c>
      <c r="X357" s="35" t="s">
        <v>125</v>
      </c>
      <c r="Y357" s="35" t="s">
        <v>126</v>
      </c>
      <c r="Z357" s="35" t="s">
        <v>112</v>
      </c>
      <c r="AA357" s="35">
        <v>2018</v>
      </c>
      <c r="AB357" s="35" t="s">
        <v>127</v>
      </c>
      <c r="AC357" s="35" t="s">
        <v>152</v>
      </c>
      <c r="AD357" s="35" t="s">
        <v>129</v>
      </c>
      <c r="AE357" s="35" t="s">
        <v>130</v>
      </c>
      <c r="AF357" s="35" t="s">
        <v>131</v>
      </c>
      <c r="AG357" s="35" t="s">
        <v>132</v>
      </c>
      <c r="AH357" s="35" t="s">
        <v>133</v>
      </c>
      <c r="AI357" s="35" t="s">
        <v>134</v>
      </c>
      <c r="AJ357" s="35" t="s">
        <v>135</v>
      </c>
      <c r="AK357" s="35" t="s">
        <v>136</v>
      </c>
      <c r="AL357" s="35" t="s">
        <v>137</v>
      </c>
      <c r="AM357" s="35" t="s">
        <v>138</v>
      </c>
      <c r="AN357" s="35" t="s">
        <v>139</v>
      </c>
      <c r="AO357" s="35" t="s">
        <v>140</v>
      </c>
      <c r="AP357" s="35" t="s">
        <v>141</v>
      </c>
      <c r="AQ357" s="35" t="s">
        <v>116</v>
      </c>
      <c r="AR357" s="35" t="s">
        <v>15252</v>
      </c>
      <c r="AS357" s="35" t="s">
        <v>76</v>
      </c>
      <c r="AT357" s="35" t="s">
        <v>2663</v>
      </c>
      <c r="AU357" s="35" t="s">
        <v>2663</v>
      </c>
      <c r="AV357" s="35" t="s">
        <v>2664</v>
      </c>
      <c r="AW357" s="35" t="s">
        <v>2664</v>
      </c>
      <c r="AX357" s="35" t="s">
        <v>2205</v>
      </c>
      <c r="AY357" s="35" t="s">
        <v>2205</v>
      </c>
      <c r="AZ357" s="35" t="s">
        <v>2665</v>
      </c>
      <c r="BA357" s="35" t="s">
        <v>2756</v>
      </c>
      <c r="BB357" s="35" t="s">
        <v>2757</v>
      </c>
      <c r="BC357" s="35" t="s">
        <v>2761</v>
      </c>
      <c r="BD357" s="35" t="s">
        <v>2598</v>
      </c>
      <c r="BE357" s="35" t="s">
        <v>2762</v>
      </c>
      <c r="BF357" s="35" t="s">
        <v>2763</v>
      </c>
      <c r="BG357" s="35" t="s">
        <v>2764</v>
      </c>
      <c r="BH357" s="35" t="s">
        <v>2765</v>
      </c>
      <c r="BI357" s="35" t="s">
        <v>2766</v>
      </c>
      <c r="BJ357" s="35" t="s">
        <v>116</v>
      </c>
      <c r="BK357" s="35" t="s">
        <v>116</v>
      </c>
      <c r="BL357" s="35" t="s">
        <v>116</v>
      </c>
      <c r="BM357" s="35" t="s">
        <v>116</v>
      </c>
      <c r="BN357" s="35" t="s">
        <v>116</v>
      </c>
      <c r="BO357" s="35" t="s">
        <v>116</v>
      </c>
      <c r="BP357" s="35" t="s">
        <v>116</v>
      </c>
      <c r="BQ357" s="35" t="s">
        <v>116</v>
      </c>
      <c r="BR357" s="35" t="s">
        <v>116</v>
      </c>
      <c r="BS357" s="35" t="s">
        <v>116</v>
      </c>
      <c r="BT357" s="35" t="s">
        <v>116</v>
      </c>
    </row>
    <row r="358" spans="1:72" ht="20.100000000000001" customHeight="1" x14ac:dyDescent="0.2">
      <c r="A358" s="52">
        <v>44835</v>
      </c>
      <c r="B358" s="35" t="s">
        <v>15253</v>
      </c>
      <c r="C358" s="35" t="s">
        <v>112</v>
      </c>
      <c r="D358" s="35">
        <v>20240120</v>
      </c>
      <c r="E358" s="35" t="s">
        <v>365</v>
      </c>
      <c r="F358" s="35" t="s">
        <v>15254</v>
      </c>
      <c r="G358" s="35" t="s">
        <v>15255</v>
      </c>
      <c r="H358" s="35" t="s">
        <v>116</v>
      </c>
      <c r="I358" s="35" t="s">
        <v>15256</v>
      </c>
      <c r="J358" s="35" t="s">
        <v>116</v>
      </c>
      <c r="K358" s="35" t="s">
        <v>116</v>
      </c>
      <c r="L358" s="35" t="s">
        <v>116</v>
      </c>
      <c r="M358" s="35" t="s">
        <v>116</v>
      </c>
      <c r="N358" s="5" t="s">
        <v>6469</v>
      </c>
      <c r="O358" s="5" t="s">
        <v>515</v>
      </c>
      <c r="P358" s="35" t="s">
        <v>112</v>
      </c>
      <c r="Q358" s="6" t="s">
        <v>122</v>
      </c>
      <c r="R358" s="7" t="s">
        <v>122</v>
      </c>
      <c r="S358" s="7" t="s">
        <v>122</v>
      </c>
      <c r="T358" s="36" t="s">
        <v>15257</v>
      </c>
      <c r="U358" s="36">
        <v>9782409011207</v>
      </c>
      <c r="V358" s="35" t="s">
        <v>124</v>
      </c>
      <c r="W358" s="35">
        <v>9782409011078</v>
      </c>
      <c r="X358" s="35" t="s">
        <v>125</v>
      </c>
      <c r="Y358" s="35" t="s">
        <v>126</v>
      </c>
      <c r="Z358" s="35" t="s">
        <v>112</v>
      </c>
      <c r="AA358" s="35">
        <v>2017</v>
      </c>
      <c r="AB358" s="35" t="s">
        <v>127</v>
      </c>
      <c r="AC358" s="35" t="s">
        <v>222</v>
      </c>
      <c r="AD358" s="35" t="s">
        <v>129</v>
      </c>
      <c r="AE358" s="35" t="s">
        <v>130</v>
      </c>
      <c r="AF358" s="35" t="s">
        <v>131</v>
      </c>
      <c r="AG358" s="35" t="s">
        <v>132</v>
      </c>
      <c r="AH358" s="35" t="s">
        <v>133</v>
      </c>
      <c r="AI358" s="35" t="s">
        <v>134</v>
      </c>
      <c r="AJ358" s="35" t="s">
        <v>135</v>
      </c>
      <c r="AK358" s="35" t="s">
        <v>136</v>
      </c>
      <c r="AL358" s="35" t="s">
        <v>137</v>
      </c>
      <c r="AM358" s="35" t="s">
        <v>138</v>
      </c>
      <c r="AN358" s="35" t="s">
        <v>139</v>
      </c>
      <c r="AO358" s="35" t="s">
        <v>140</v>
      </c>
      <c r="AP358" s="35" t="s">
        <v>141</v>
      </c>
      <c r="AQ358" s="35" t="s">
        <v>116</v>
      </c>
      <c r="AR358" s="35" t="s">
        <v>15258</v>
      </c>
      <c r="AS358" s="35" t="s">
        <v>76</v>
      </c>
      <c r="AT358" s="35" t="s">
        <v>665</v>
      </c>
      <c r="AU358" s="35" t="s">
        <v>3317</v>
      </c>
      <c r="AV358" s="35" t="s">
        <v>3318</v>
      </c>
      <c r="AW358" s="35" t="s">
        <v>3319</v>
      </c>
      <c r="AX358" s="35" t="s">
        <v>1971</v>
      </c>
      <c r="AY358" s="35" t="s">
        <v>15259</v>
      </c>
      <c r="AZ358" s="35" t="s">
        <v>3321</v>
      </c>
      <c r="BA358" s="35" t="s">
        <v>5067</v>
      </c>
      <c r="BB358" s="35" t="s">
        <v>404</v>
      </c>
      <c r="BC358" s="35" t="s">
        <v>487</v>
      </c>
      <c r="BD358" s="35" t="s">
        <v>405</v>
      </c>
      <c r="BE358" s="35" t="s">
        <v>2417</v>
      </c>
      <c r="BF358" s="35" t="s">
        <v>2418</v>
      </c>
      <c r="BG358" s="35" t="s">
        <v>407</v>
      </c>
      <c r="BH358" s="35" t="s">
        <v>4396</v>
      </c>
      <c r="BI358" s="35" t="s">
        <v>116</v>
      </c>
      <c r="BJ358" s="35" t="s">
        <v>116</v>
      </c>
      <c r="BK358" s="35" t="s">
        <v>116</v>
      </c>
      <c r="BL358" s="35" t="s">
        <v>116</v>
      </c>
      <c r="BM358" s="35" t="s">
        <v>116</v>
      </c>
      <c r="BN358" s="35" t="s">
        <v>116</v>
      </c>
      <c r="BO358" s="35" t="s">
        <v>116</v>
      </c>
      <c r="BP358" s="35" t="s">
        <v>116</v>
      </c>
      <c r="BQ358" s="35" t="s">
        <v>116</v>
      </c>
      <c r="BR358" s="35" t="s">
        <v>116</v>
      </c>
      <c r="BS358" s="35" t="s">
        <v>116</v>
      </c>
      <c r="BT358" s="35" t="s">
        <v>116</v>
      </c>
    </row>
    <row r="359" spans="1:72" ht="20.100000000000001" customHeight="1" x14ac:dyDescent="0.2">
      <c r="A359" s="52">
        <v>44835</v>
      </c>
      <c r="B359" s="35" t="s">
        <v>15260</v>
      </c>
      <c r="C359" s="35" t="s">
        <v>112</v>
      </c>
      <c r="D359" s="35">
        <v>20240120</v>
      </c>
      <c r="E359" s="35" t="s">
        <v>15261</v>
      </c>
      <c r="F359" s="35" t="s">
        <v>2509</v>
      </c>
      <c r="G359" s="35" t="s">
        <v>15262</v>
      </c>
      <c r="H359" s="35" t="s">
        <v>116</v>
      </c>
      <c r="I359" s="35" t="s">
        <v>15263</v>
      </c>
      <c r="J359" s="35" t="s">
        <v>116</v>
      </c>
      <c r="K359" s="35" t="s">
        <v>116</v>
      </c>
      <c r="L359" s="35" t="s">
        <v>116</v>
      </c>
      <c r="M359" s="35" t="s">
        <v>116</v>
      </c>
      <c r="N359" s="5" t="s">
        <v>4430</v>
      </c>
      <c r="O359" s="35" t="s">
        <v>6781</v>
      </c>
      <c r="P359" s="35" t="s">
        <v>112</v>
      </c>
      <c r="Q359" s="7" t="s">
        <v>122</v>
      </c>
      <c r="R359" s="35" t="s">
        <v>122</v>
      </c>
      <c r="S359" s="35" t="s">
        <v>122</v>
      </c>
      <c r="T359" s="35" t="s">
        <v>15264</v>
      </c>
      <c r="U359" s="35">
        <v>9782409023095</v>
      </c>
      <c r="V359" s="35" t="s">
        <v>124</v>
      </c>
      <c r="W359" s="35">
        <v>9782409023088</v>
      </c>
      <c r="X359" s="35" t="s">
        <v>125</v>
      </c>
      <c r="Y359" s="35" t="s">
        <v>126</v>
      </c>
      <c r="Z359" s="35" t="s">
        <v>112</v>
      </c>
      <c r="AA359" s="35">
        <v>2020</v>
      </c>
      <c r="AB359" s="35" t="s">
        <v>127</v>
      </c>
      <c r="AC359" s="35" t="s">
        <v>128</v>
      </c>
      <c r="AD359" s="35" t="s">
        <v>129</v>
      </c>
      <c r="AE359" s="35" t="s">
        <v>130</v>
      </c>
      <c r="AF359" s="35" t="s">
        <v>131</v>
      </c>
      <c r="AG359" s="35" t="s">
        <v>132</v>
      </c>
      <c r="AH359" s="35" t="s">
        <v>133</v>
      </c>
      <c r="AI359" s="35" t="s">
        <v>134</v>
      </c>
      <c r="AJ359" s="35" t="s">
        <v>135</v>
      </c>
      <c r="AK359" s="35" t="s">
        <v>136</v>
      </c>
      <c r="AL359" s="35" t="s">
        <v>137</v>
      </c>
      <c r="AM359" s="35" t="s">
        <v>138</v>
      </c>
      <c r="AN359" s="35" t="s">
        <v>139</v>
      </c>
      <c r="AO359" s="35" t="s">
        <v>140</v>
      </c>
      <c r="AP359" s="35" t="s">
        <v>141</v>
      </c>
      <c r="AQ359" s="35" t="s">
        <v>116</v>
      </c>
      <c r="AR359" s="35" t="s">
        <v>15265</v>
      </c>
      <c r="AS359" s="35" t="s">
        <v>76</v>
      </c>
      <c r="AT359" s="35" t="s">
        <v>2514</v>
      </c>
      <c r="AU359" s="35" t="s">
        <v>2515</v>
      </c>
      <c r="AV359" s="35" t="s">
        <v>15266</v>
      </c>
      <c r="AW359" s="35" t="s">
        <v>15267</v>
      </c>
      <c r="AX359" s="35" t="s">
        <v>2517</v>
      </c>
      <c r="AY359" s="35" t="s">
        <v>2518</v>
      </c>
      <c r="AZ359" s="35" t="s">
        <v>2519</v>
      </c>
      <c r="BA359" s="35" t="s">
        <v>3235</v>
      </c>
      <c r="BB359" s="35" t="s">
        <v>3236</v>
      </c>
      <c r="BC359" s="35" t="s">
        <v>116</v>
      </c>
      <c r="BD359" s="35" t="s">
        <v>116</v>
      </c>
      <c r="BE359" s="35" t="s">
        <v>116</v>
      </c>
      <c r="BF359" s="35" t="s">
        <v>116</v>
      </c>
      <c r="BG359" s="35" t="s">
        <v>116</v>
      </c>
      <c r="BH359" s="35" t="s">
        <v>116</v>
      </c>
      <c r="BI359" s="35" t="s">
        <v>116</v>
      </c>
      <c r="BJ359" s="35" t="s">
        <v>116</v>
      </c>
      <c r="BK359" s="35" t="s">
        <v>116</v>
      </c>
      <c r="BL359" s="35" t="s">
        <v>116</v>
      </c>
      <c r="BM359" s="35" t="s">
        <v>116</v>
      </c>
      <c r="BN359" s="35" t="s">
        <v>116</v>
      </c>
      <c r="BO359" s="35" t="s">
        <v>116</v>
      </c>
      <c r="BP359" s="35" t="s">
        <v>116</v>
      </c>
      <c r="BQ359" s="35" t="s">
        <v>116</v>
      </c>
      <c r="BR359" s="35" t="s">
        <v>116</v>
      </c>
      <c r="BS359" s="35" t="s">
        <v>116</v>
      </c>
      <c r="BT359" s="35" t="s">
        <v>116</v>
      </c>
    </row>
    <row r="360" spans="1:72" ht="20.100000000000001" customHeight="1" x14ac:dyDescent="0.25">
      <c r="A360" s="52">
        <v>44835</v>
      </c>
      <c r="B360" s="35" t="s">
        <v>15268</v>
      </c>
      <c r="C360" s="35" t="s">
        <v>112</v>
      </c>
      <c r="D360" s="35">
        <v>20240120</v>
      </c>
      <c r="E360" s="35" t="s">
        <v>3197</v>
      </c>
      <c r="F360" s="35" t="s">
        <v>15269</v>
      </c>
      <c r="G360" s="35" t="s">
        <v>15047</v>
      </c>
      <c r="H360" s="35" t="s">
        <v>116</v>
      </c>
      <c r="I360" s="35" t="s">
        <v>15048</v>
      </c>
      <c r="J360" s="35" t="s">
        <v>116</v>
      </c>
      <c r="K360" s="35" t="s">
        <v>116</v>
      </c>
      <c r="L360" s="35" t="s">
        <v>116</v>
      </c>
      <c r="M360" s="35" t="s">
        <v>116</v>
      </c>
      <c r="N360" s="5" t="s">
        <v>5721</v>
      </c>
      <c r="O360" s="5" t="s">
        <v>15270</v>
      </c>
      <c r="P360" s="35" t="s">
        <v>112</v>
      </c>
      <c r="Q360" s="6" t="s">
        <v>122</v>
      </c>
      <c r="R360" s="35" t="s">
        <v>122</v>
      </c>
      <c r="S360" s="35" t="s">
        <v>122</v>
      </c>
      <c r="T360" s="35" t="s">
        <v>15271</v>
      </c>
      <c r="U360" s="35">
        <v>9782409014642</v>
      </c>
      <c r="V360" s="35" t="s">
        <v>124</v>
      </c>
      <c r="W360" s="35">
        <v>9782409014635</v>
      </c>
      <c r="X360" s="35" t="s">
        <v>125</v>
      </c>
      <c r="Y360" s="35" t="s">
        <v>126</v>
      </c>
      <c r="Z360" s="35" t="s">
        <v>112</v>
      </c>
      <c r="AA360" s="35">
        <v>2018</v>
      </c>
      <c r="AB360" s="35" t="s">
        <v>127</v>
      </c>
      <c r="AC360" s="35" t="s">
        <v>128</v>
      </c>
      <c r="AD360" s="35" t="s">
        <v>129</v>
      </c>
      <c r="AE360" s="35" t="s">
        <v>130</v>
      </c>
      <c r="AF360" s="35" t="s">
        <v>131</v>
      </c>
      <c r="AG360" s="35" t="s">
        <v>132</v>
      </c>
      <c r="AH360" s="35" t="s">
        <v>133</v>
      </c>
      <c r="AI360" s="35" t="s">
        <v>134</v>
      </c>
      <c r="AJ360" s="35" t="s">
        <v>135</v>
      </c>
      <c r="AK360" s="35" t="s">
        <v>136</v>
      </c>
      <c r="AL360" s="35" t="s">
        <v>137</v>
      </c>
      <c r="AM360" s="35" t="s">
        <v>138</v>
      </c>
      <c r="AN360" s="35" t="s">
        <v>139</v>
      </c>
      <c r="AO360" s="35" t="s">
        <v>140</v>
      </c>
      <c r="AP360" s="35" t="s">
        <v>141</v>
      </c>
      <c r="AQ360" s="35" t="s">
        <v>116</v>
      </c>
      <c r="AR360" s="35" t="s">
        <v>15272</v>
      </c>
      <c r="AS360" s="35" t="s">
        <v>76</v>
      </c>
      <c r="AT360" s="35" t="s">
        <v>1523</v>
      </c>
      <c r="AU360" s="35" t="s">
        <v>3202</v>
      </c>
      <c r="AV360" s="35" t="s">
        <v>15273</v>
      </c>
      <c r="AW360" s="35" t="s">
        <v>15274</v>
      </c>
      <c r="AX360" s="35" t="s">
        <v>3204</v>
      </c>
      <c r="AY360" s="35" t="s">
        <v>15275</v>
      </c>
      <c r="AZ360" s="35" t="s">
        <v>116</v>
      </c>
      <c r="BA360" s="33" t="s">
        <v>469</v>
      </c>
      <c r="BB360" s="33" t="s">
        <v>470</v>
      </c>
      <c r="BC360" s="33" t="s">
        <v>116</v>
      </c>
      <c r="BD360" s="33" t="s">
        <v>116</v>
      </c>
      <c r="BE360" s="33" t="s">
        <v>116</v>
      </c>
      <c r="BF360" s="33" t="s">
        <v>116</v>
      </c>
      <c r="BG360" s="33" t="s">
        <v>116</v>
      </c>
      <c r="BH360" s="33" t="s">
        <v>116</v>
      </c>
      <c r="BI360" s="33" t="s">
        <v>116</v>
      </c>
      <c r="BJ360" s="33" t="s">
        <v>116</v>
      </c>
      <c r="BK360" s="33" t="s">
        <v>116</v>
      </c>
      <c r="BL360" s="33" t="s">
        <v>116</v>
      </c>
      <c r="BM360" s="33" t="s">
        <v>116</v>
      </c>
      <c r="BN360" s="33" t="s">
        <v>116</v>
      </c>
      <c r="BO360" s="33" t="s">
        <v>116</v>
      </c>
      <c r="BP360" s="33" t="s">
        <v>116</v>
      </c>
      <c r="BQ360" s="33" t="s">
        <v>116</v>
      </c>
      <c r="BR360" s="33" t="s">
        <v>116</v>
      </c>
      <c r="BS360" s="33" t="s">
        <v>116</v>
      </c>
      <c r="BT360" s="33" t="s">
        <v>116</v>
      </c>
    </row>
    <row r="361" spans="1:72" ht="20.100000000000001" customHeight="1" x14ac:dyDescent="0.2">
      <c r="A361" s="52">
        <v>44805</v>
      </c>
      <c r="B361" s="35" t="s">
        <v>15276</v>
      </c>
      <c r="C361" s="35" t="s">
        <v>112</v>
      </c>
      <c r="D361" s="35">
        <v>20240120</v>
      </c>
      <c r="E361" s="35" t="s">
        <v>15277</v>
      </c>
      <c r="F361" s="35" t="s">
        <v>15278</v>
      </c>
      <c r="G361" s="35" t="s">
        <v>15279</v>
      </c>
      <c r="H361" s="35" t="s">
        <v>116</v>
      </c>
      <c r="I361" s="35" t="s">
        <v>15280</v>
      </c>
      <c r="J361" s="35" t="s">
        <v>15281</v>
      </c>
      <c r="K361" s="35" t="s">
        <v>15282</v>
      </c>
      <c r="L361" s="35" t="s">
        <v>116</v>
      </c>
      <c r="M361" s="35" t="s">
        <v>116</v>
      </c>
      <c r="N361" s="5" t="s">
        <v>9873</v>
      </c>
      <c r="O361" s="5" t="s">
        <v>371</v>
      </c>
      <c r="P361" s="35" t="s">
        <v>112</v>
      </c>
      <c r="Q361" s="6" t="s">
        <v>122</v>
      </c>
      <c r="R361" s="7" t="s">
        <v>122</v>
      </c>
      <c r="S361" s="7" t="s">
        <v>122</v>
      </c>
      <c r="T361" s="36" t="s">
        <v>15283</v>
      </c>
      <c r="U361" s="36">
        <v>9782746076907</v>
      </c>
      <c r="V361" s="35" t="s">
        <v>124</v>
      </c>
      <c r="W361" s="35">
        <v>9782746076402</v>
      </c>
      <c r="X361" s="35" t="s">
        <v>125</v>
      </c>
      <c r="Y361" s="35" t="s">
        <v>126</v>
      </c>
      <c r="Z361" s="35" t="s">
        <v>112</v>
      </c>
      <c r="AA361" s="35">
        <v>2012</v>
      </c>
      <c r="AB361" s="35" t="s">
        <v>127</v>
      </c>
      <c r="AC361" s="35" t="s">
        <v>385</v>
      </c>
      <c r="AD361" s="35" t="s">
        <v>129</v>
      </c>
      <c r="AE361" s="35" t="s">
        <v>130</v>
      </c>
      <c r="AF361" s="35" t="s">
        <v>131</v>
      </c>
      <c r="AG361" s="35" t="s">
        <v>132</v>
      </c>
      <c r="AH361" s="35" t="s">
        <v>133</v>
      </c>
      <c r="AI361" s="35" t="s">
        <v>134</v>
      </c>
      <c r="AJ361" s="35" t="s">
        <v>135</v>
      </c>
      <c r="AK361" s="35" t="s">
        <v>136</v>
      </c>
      <c r="AL361" s="35" t="s">
        <v>137</v>
      </c>
      <c r="AM361" s="35" t="s">
        <v>138</v>
      </c>
      <c r="AN361" s="35" t="s">
        <v>139</v>
      </c>
      <c r="AO361" s="35" t="s">
        <v>140</v>
      </c>
      <c r="AP361" s="35" t="s">
        <v>141</v>
      </c>
      <c r="AQ361" s="35" t="s">
        <v>116</v>
      </c>
      <c r="AR361" s="35" t="s">
        <v>15284</v>
      </c>
      <c r="AS361" s="35" t="s">
        <v>76</v>
      </c>
      <c r="AT361" s="35" t="s">
        <v>3149</v>
      </c>
      <c r="AU361" s="35" t="s">
        <v>3150</v>
      </c>
      <c r="AV361" s="35" t="s">
        <v>13481</v>
      </c>
      <c r="AW361" s="35" t="s">
        <v>13482</v>
      </c>
      <c r="AX361" s="35" t="s">
        <v>5007</v>
      </c>
      <c r="AY361" s="35" t="s">
        <v>3152</v>
      </c>
      <c r="AZ361" s="35" t="s">
        <v>4195</v>
      </c>
      <c r="BA361" s="35" t="s">
        <v>685</v>
      </c>
      <c r="BB361" s="35" t="s">
        <v>116</v>
      </c>
      <c r="BC361" s="35" t="s">
        <v>116</v>
      </c>
      <c r="BD361" s="35" t="s">
        <v>116</v>
      </c>
      <c r="BE361" s="35" t="s">
        <v>116</v>
      </c>
      <c r="BF361" s="35" t="s">
        <v>116</v>
      </c>
      <c r="BG361" s="35" t="s">
        <v>116</v>
      </c>
      <c r="BH361" s="35" t="s">
        <v>116</v>
      </c>
      <c r="BI361" s="35" t="s">
        <v>116</v>
      </c>
      <c r="BJ361" s="35" t="s">
        <v>116</v>
      </c>
      <c r="BK361" s="35" t="s">
        <v>116</v>
      </c>
      <c r="BL361" s="35" t="s">
        <v>116</v>
      </c>
      <c r="BM361" s="35" t="s">
        <v>116</v>
      </c>
      <c r="BN361" s="35" t="s">
        <v>116</v>
      </c>
      <c r="BO361" s="35" t="s">
        <v>116</v>
      </c>
      <c r="BP361" s="35" t="s">
        <v>116</v>
      </c>
      <c r="BQ361" s="35" t="s">
        <v>116</v>
      </c>
      <c r="BR361" s="35" t="s">
        <v>116</v>
      </c>
      <c r="BS361" s="35" t="s">
        <v>116</v>
      </c>
      <c r="BT361" s="35" t="s">
        <v>116</v>
      </c>
    </row>
    <row r="362" spans="1:72" ht="20.100000000000001" customHeight="1" x14ac:dyDescent="0.2">
      <c r="A362" s="52">
        <v>44805</v>
      </c>
      <c r="B362" s="35" t="s">
        <v>15285</v>
      </c>
      <c r="C362" s="35" t="s">
        <v>112</v>
      </c>
      <c r="D362" s="35">
        <v>20240120</v>
      </c>
      <c r="E362" s="35" t="s">
        <v>3183</v>
      </c>
      <c r="F362" s="35" t="s">
        <v>15286</v>
      </c>
      <c r="G362" s="35" t="s">
        <v>15287</v>
      </c>
      <c r="H362" s="35" t="s">
        <v>116</v>
      </c>
      <c r="I362" s="35" t="s">
        <v>15288</v>
      </c>
      <c r="J362" s="35" t="s">
        <v>116</v>
      </c>
      <c r="K362" s="35" t="s">
        <v>116</v>
      </c>
      <c r="L362" s="35" t="s">
        <v>116</v>
      </c>
      <c r="M362" s="35" t="s">
        <v>116</v>
      </c>
      <c r="N362" s="5" t="s">
        <v>5073</v>
      </c>
      <c r="O362" s="5" t="s">
        <v>4206</v>
      </c>
      <c r="P362" s="35" t="s">
        <v>112</v>
      </c>
      <c r="Q362" s="6" t="s">
        <v>122</v>
      </c>
      <c r="R362" s="35" t="s">
        <v>122</v>
      </c>
      <c r="S362" s="35" t="s">
        <v>122</v>
      </c>
      <c r="T362" s="35" t="s">
        <v>15289</v>
      </c>
      <c r="U362" s="35">
        <v>9782409020551</v>
      </c>
      <c r="V362" s="35" t="s">
        <v>124</v>
      </c>
      <c r="W362" s="35">
        <v>9782409020544</v>
      </c>
      <c r="X362" s="35" t="s">
        <v>125</v>
      </c>
      <c r="Y362" s="35" t="s">
        <v>126</v>
      </c>
      <c r="Z362" s="35" t="s">
        <v>112</v>
      </c>
      <c r="AA362" s="35">
        <v>2019</v>
      </c>
      <c r="AB362" s="35" t="s">
        <v>127</v>
      </c>
      <c r="AC362" s="35" t="s">
        <v>260</v>
      </c>
      <c r="AD362" s="35" t="s">
        <v>129</v>
      </c>
      <c r="AE362" s="35" t="s">
        <v>130</v>
      </c>
      <c r="AF362" s="35" t="s">
        <v>131</v>
      </c>
      <c r="AG362" s="35" t="s">
        <v>132</v>
      </c>
      <c r="AH362" s="35" t="s">
        <v>133</v>
      </c>
      <c r="AI362" s="35" t="s">
        <v>134</v>
      </c>
      <c r="AJ362" s="35" t="s">
        <v>135</v>
      </c>
      <c r="AK362" s="35" t="s">
        <v>136</v>
      </c>
      <c r="AL362" s="35" t="s">
        <v>137</v>
      </c>
      <c r="AM362" s="35" t="s">
        <v>138</v>
      </c>
      <c r="AN362" s="35" t="s">
        <v>139</v>
      </c>
      <c r="AO362" s="35" t="s">
        <v>140</v>
      </c>
      <c r="AP362" s="35" t="s">
        <v>141</v>
      </c>
      <c r="AQ362" s="35" t="s">
        <v>116</v>
      </c>
      <c r="AR362" s="35" t="s">
        <v>15290</v>
      </c>
      <c r="AS362" s="35" t="s">
        <v>76</v>
      </c>
      <c r="AT362" s="35" t="s">
        <v>3189</v>
      </c>
      <c r="AU362" s="35" t="s">
        <v>3190</v>
      </c>
      <c r="AV362" s="35" t="s">
        <v>15291</v>
      </c>
      <c r="AW362" s="35" t="s">
        <v>15292</v>
      </c>
      <c r="AX362" s="35" t="s">
        <v>3192</v>
      </c>
      <c r="AY362" s="35" t="s">
        <v>3193</v>
      </c>
      <c r="AZ362" s="35" t="s">
        <v>3194</v>
      </c>
      <c r="BA362" s="35" t="s">
        <v>116</v>
      </c>
      <c r="BB362" s="35" t="s">
        <v>116</v>
      </c>
      <c r="BC362" s="35" t="s">
        <v>116</v>
      </c>
      <c r="BD362" s="35" t="s">
        <v>116</v>
      </c>
      <c r="BE362" s="35" t="s">
        <v>116</v>
      </c>
      <c r="BF362" s="35" t="s">
        <v>116</v>
      </c>
      <c r="BG362" s="35" t="s">
        <v>116</v>
      </c>
      <c r="BH362" s="35" t="s">
        <v>116</v>
      </c>
      <c r="BI362" s="35" t="s">
        <v>116</v>
      </c>
      <c r="BJ362" s="35" t="s">
        <v>116</v>
      </c>
      <c r="BK362" s="35" t="s">
        <v>116</v>
      </c>
      <c r="BL362" s="35" t="s">
        <v>116</v>
      </c>
      <c r="BM362" s="35" t="s">
        <v>116</v>
      </c>
      <c r="BN362" s="35" t="s">
        <v>116</v>
      </c>
      <c r="BO362" s="35" t="s">
        <v>116</v>
      </c>
      <c r="BP362" s="35" t="s">
        <v>116</v>
      </c>
      <c r="BQ362" s="35" t="s">
        <v>116</v>
      </c>
      <c r="BR362" s="35" t="s">
        <v>116</v>
      </c>
      <c r="BS362" s="35" t="s">
        <v>116</v>
      </c>
      <c r="BT362" s="35" t="s">
        <v>116</v>
      </c>
    </row>
    <row r="363" spans="1:72" ht="20.100000000000001" customHeight="1" x14ac:dyDescent="0.2">
      <c r="A363" s="52">
        <v>44805</v>
      </c>
      <c r="B363" s="35" t="s">
        <v>15293</v>
      </c>
      <c r="C363" s="35" t="s">
        <v>112</v>
      </c>
      <c r="D363" s="35">
        <v>20240120</v>
      </c>
      <c r="E363" s="35" t="s">
        <v>2820</v>
      </c>
      <c r="F363" s="35" t="s">
        <v>15294</v>
      </c>
      <c r="G363" s="35" t="s">
        <v>14228</v>
      </c>
      <c r="H363" s="35" t="s">
        <v>116</v>
      </c>
      <c r="I363" s="35" t="s">
        <v>14229</v>
      </c>
      <c r="J363" s="35" t="s">
        <v>116</v>
      </c>
      <c r="K363" s="35" t="s">
        <v>116</v>
      </c>
      <c r="L363" s="35" t="s">
        <v>116</v>
      </c>
      <c r="M363" s="35" t="s">
        <v>116</v>
      </c>
      <c r="N363" s="5" t="s">
        <v>4231</v>
      </c>
      <c r="O363" s="5" t="s">
        <v>3906</v>
      </c>
      <c r="P363" s="35" t="s">
        <v>112</v>
      </c>
      <c r="Q363" s="6" t="s">
        <v>122</v>
      </c>
      <c r="R363" s="2" t="s">
        <v>122</v>
      </c>
      <c r="S363" s="35" t="s">
        <v>122</v>
      </c>
      <c r="T363" s="35" t="s">
        <v>15295</v>
      </c>
      <c r="U363" s="35">
        <v>9782409027352</v>
      </c>
      <c r="V363" s="35" t="s">
        <v>124</v>
      </c>
      <c r="W363" s="35">
        <v>9782409027345</v>
      </c>
      <c r="X363" s="35" t="s">
        <v>125</v>
      </c>
      <c r="Y363" s="35" t="s">
        <v>126</v>
      </c>
      <c r="Z363" s="35" t="s">
        <v>112</v>
      </c>
      <c r="AA363" s="35">
        <v>2020</v>
      </c>
      <c r="AB363" s="35" t="s">
        <v>127</v>
      </c>
      <c r="AC363" s="35" t="s">
        <v>249</v>
      </c>
      <c r="AD363" s="35" t="s">
        <v>129</v>
      </c>
      <c r="AE363" s="35" t="s">
        <v>130</v>
      </c>
      <c r="AF363" s="35" t="s">
        <v>131</v>
      </c>
      <c r="AG363" s="35" t="s">
        <v>132</v>
      </c>
      <c r="AH363" s="35" t="s">
        <v>133</v>
      </c>
      <c r="AI363" s="35" t="s">
        <v>134</v>
      </c>
      <c r="AJ363" s="35" t="s">
        <v>135</v>
      </c>
      <c r="AK363" s="35" t="s">
        <v>136</v>
      </c>
      <c r="AL363" s="35" t="s">
        <v>137</v>
      </c>
      <c r="AM363" s="35" t="s">
        <v>138</v>
      </c>
      <c r="AN363" s="35" t="s">
        <v>139</v>
      </c>
      <c r="AO363" s="35" t="s">
        <v>140</v>
      </c>
      <c r="AP363" s="35" t="s">
        <v>141</v>
      </c>
      <c r="AQ363" s="35" t="s">
        <v>116</v>
      </c>
      <c r="AR363" s="35" t="s">
        <v>15296</v>
      </c>
      <c r="AS363" s="35" t="s">
        <v>76</v>
      </c>
      <c r="AT363" s="35" t="s">
        <v>2824</v>
      </c>
      <c r="AU363" s="35" t="s">
        <v>2825</v>
      </c>
      <c r="AV363" s="35" t="s">
        <v>2826</v>
      </c>
      <c r="AW363" s="35" t="s">
        <v>2827</v>
      </c>
      <c r="AX363" s="35" t="s">
        <v>2828</v>
      </c>
      <c r="AY363" s="35" t="s">
        <v>1634</v>
      </c>
      <c r="AZ363" s="35" t="s">
        <v>2136</v>
      </c>
      <c r="BA363" s="35" t="s">
        <v>541</v>
      </c>
      <c r="BB363" s="35" t="s">
        <v>542</v>
      </c>
      <c r="BC363" s="35" t="s">
        <v>15297</v>
      </c>
      <c r="BD363" s="35" t="s">
        <v>543</v>
      </c>
      <c r="BE363" s="35" t="s">
        <v>544</v>
      </c>
      <c r="BF363" s="35" t="s">
        <v>7418</v>
      </c>
      <c r="BG363" s="35" t="s">
        <v>116</v>
      </c>
      <c r="BH363" s="35" t="s">
        <v>116</v>
      </c>
      <c r="BI363" s="35" t="s">
        <v>116</v>
      </c>
      <c r="BJ363" s="35" t="s">
        <v>116</v>
      </c>
      <c r="BK363" s="35" t="s">
        <v>116</v>
      </c>
      <c r="BL363" s="35" t="s">
        <v>116</v>
      </c>
      <c r="BM363" s="35" t="s">
        <v>116</v>
      </c>
      <c r="BN363" s="35" t="s">
        <v>116</v>
      </c>
      <c r="BO363" s="35" t="s">
        <v>116</v>
      </c>
      <c r="BP363" s="35" t="s">
        <v>116</v>
      </c>
      <c r="BQ363" s="35" t="s">
        <v>116</v>
      </c>
      <c r="BR363" s="35" t="s">
        <v>116</v>
      </c>
      <c r="BS363" s="35" t="s">
        <v>116</v>
      </c>
      <c r="BT363" s="35" t="s">
        <v>116</v>
      </c>
    </row>
    <row r="364" spans="1:72" ht="20.100000000000001" customHeight="1" x14ac:dyDescent="0.2">
      <c r="A364" s="52">
        <v>44774</v>
      </c>
      <c r="B364" s="35" t="s">
        <v>5907</v>
      </c>
      <c r="C364" s="35" t="s">
        <v>112</v>
      </c>
      <c r="D364" s="35">
        <v>20240120</v>
      </c>
      <c r="E364" s="35" t="s">
        <v>5908</v>
      </c>
      <c r="F364" s="35" t="s">
        <v>2747</v>
      </c>
      <c r="G364" s="35" t="s">
        <v>15298</v>
      </c>
      <c r="H364" s="35" t="s">
        <v>116</v>
      </c>
      <c r="I364" s="35" t="s">
        <v>15299</v>
      </c>
      <c r="J364" s="35" t="s">
        <v>116</v>
      </c>
      <c r="K364" s="35" t="s">
        <v>116</v>
      </c>
      <c r="L364" s="35" t="s">
        <v>116</v>
      </c>
      <c r="M364" s="35" t="s">
        <v>116</v>
      </c>
      <c r="N364" s="5" t="s">
        <v>5795</v>
      </c>
      <c r="O364" s="5" t="s">
        <v>3368</v>
      </c>
      <c r="P364" s="35" t="s">
        <v>112</v>
      </c>
      <c r="Q364" s="6" t="s">
        <v>122</v>
      </c>
      <c r="R364" s="7" t="s">
        <v>122</v>
      </c>
      <c r="S364" s="7" t="s">
        <v>122</v>
      </c>
      <c r="T364" s="36" t="s">
        <v>5909</v>
      </c>
      <c r="U364" s="36">
        <v>9782409015588</v>
      </c>
      <c r="V364" s="35" t="s">
        <v>124</v>
      </c>
      <c r="W364" s="35">
        <v>9782409015564</v>
      </c>
      <c r="X364" s="35" t="s">
        <v>125</v>
      </c>
      <c r="Y364" s="35" t="s">
        <v>126</v>
      </c>
      <c r="Z364" s="35" t="s">
        <v>112</v>
      </c>
      <c r="AA364" s="35">
        <v>2018</v>
      </c>
      <c r="AB364" s="35" t="s">
        <v>127</v>
      </c>
      <c r="AC364" s="35" t="s">
        <v>249</v>
      </c>
      <c r="AD364" s="35" t="s">
        <v>129</v>
      </c>
      <c r="AE364" s="35" t="s">
        <v>130</v>
      </c>
      <c r="AF364" s="35" t="s">
        <v>131</v>
      </c>
      <c r="AG364" s="35" t="s">
        <v>132</v>
      </c>
      <c r="AH364" s="35" t="s">
        <v>133</v>
      </c>
      <c r="AI364" s="35" t="s">
        <v>134</v>
      </c>
      <c r="AJ364" s="35" t="s">
        <v>135</v>
      </c>
      <c r="AK364" s="35" t="s">
        <v>136</v>
      </c>
      <c r="AL364" s="35" t="s">
        <v>137</v>
      </c>
      <c r="AM364" s="35" t="s">
        <v>138</v>
      </c>
      <c r="AN364" s="35" t="s">
        <v>139</v>
      </c>
      <c r="AO364" s="35" t="s">
        <v>140</v>
      </c>
      <c r="AP364" s="35" t="s">
        <v>141</v>
      </c>
      <c r="AQ364" s="35" t="s">
        <v>116</v>
      </c>
      <c r="AR364" s="35" t="s">
        <v>5910</v>
      </c>
      <c r="AS364" s="35" t="s">
        <v>76</v>
      </c>
      <c r="AT364" s="35" t="s">
        <v>2751</v>
      </c>
      <c r="AU364" s="35" t="s">
        <v>2752</v>
      </c>
      <c r="AV364" s="35" t="s">
        <v>2753</v>
      </c>
      <c r="AW364" s="35" t="s">
        <v>2488</v>
      </c>
      <c r="AX364" s="35" t="s">
        <v>2754</v>
      </c>
      <c r="AY364" s="35" t="s">
        <v>2755</v>
      </c>
      <c r="AZ364" s="35" t="s">
        <v>5911</v>
      </c>
      <c r="BA364" s="40" t="s">
        <v>15300</v>
      </c>
      <c r="BB364" s="40" t="s">
        <v>15301</v>
      </c>
      <c r="BC364" s="40" t="s">
        <v>15302</v>
      </c>
      <c r="BD364" s="40" t="s">
        <v>15303</v>
      </c>
      <c r="BE364" s="40" t="s">
        <v>15304</v>
      </c>
    </row>
    <row r="365" spans="1:72" ht="20.100000000000001" customHeight="1" x14ac:dyDescent="0.2">
      <c r="A365" s="52">
        <v>44774</v>
      </c>
      <c r="B365" s="35" t="s">
        <v>5062</v>
      </c>
      <c r="C365" s="35" t="s">
        <v>112</v>
      </c>
      <c r="D365" s="35">
        <v>20240120</v>
      </c>
      <c r="E365" s="35" t="s">
        <v>5063</v>
      </c>
      <c r="F365" s="35" t="s">
        <v>116</v>
      </c>
      <c r="G365" s="35" t="s">
        <v>15305</v>
      </c>
      <c r="H365" s="35" t="s">
        <v>116</v>
      </c>
      <c r="I365" s="35" t="s">
        <v>15306</v>
      </c>
      <c r="J365" s="35" t="s">
        <v>116</v>
      </c>
      <c r="K365" s="35" t="s">
        <v>116</v>
      </c>
      <c r="L365" s="35" t="s">
        <v>116</v>
      </c>
      <c r="M365" s="35" t="s">
        <v>116</v>
      </c>
      <c r="N365" s="5" t="s">
        <v>5025</v>
      </c>
      <c r="O365" s="5" t="s">
        <v>5064</v>
      </c>
      <c r="P365" s="35" t="s">
        <v>112</v>
      </c>
      <c r="Q365" s="6" t="s">
        <v>122</v>
      </c>
      <c r="R365" s="35" t="s">
        <v>122</v>
      </c>
      <c r="S365" s="35" t="s">
        <v>122</v>
      </c>
      <c r="T365" s="35" t="s">
        <v>5065</v>
      </c>
      <c r="U365" s="35">
        <v>9782409020575</v>
      </c>
      <c r="V365" s="35" t="s">
        <v>124</v>
      </c>
      <c r="W365" s="35">
        <v>9782409020568</v>
      </c>
      <c r="X365" s="35" t="s">
        <v>125</v>
      </c>
      <c r="Y365" s="35" t="s">
        <v>126</v>
      </c>
      <c r="Z365" s="35" t="s">
        <v>112</v>
      </c>
      <c r="AA365" s="35">
        <v>2019</v>
      </c>
      <c r="AB365" s="35" t="s">
        <v>127</v>
      </c>
      <c r="AC365" s="35" t="s">
        <v>164</v>
      </c>
      <c r="AD365" s="35" t="s">
        <v>129</v>
      </c>
      <c r="AE365" s="35" t="s">
        <v>130</v>
      </c>
      <c r="AF365" s="35" t="s">
        <v>131</v>
      </c>
      <c r="AG365" s="35" t="s">
        <v>132</v>
      </c>
      <c r="AH365" s="35" t="s">
        <v>133</v>
      </c>
      <c r="AI365" s="35" t="s">
        <v>134</v>
      </c>
      <c r="AJ365" s="35" t="s">
        <v>135</v>
      </c>
      <c r="AK365" s="35" t="s">
        <v>136</v>
      </c>
      <c r="AL365" s="35" t="s">
        <v>137</v>
      </c>
      <c r="AM365" s="35" t="s">
        <v>138</v>
      </c>
      <c r="AN365" s="35" t="s">
        <v>139</v>
      </c>
      <c r="AO365" s="35" t="s">
        <v>140</v>
      </c>
      <c r="AP365" s="35" t="s">
        <v>141</v>
      </c>
      <c r="AQ365" s="35" t="s">
        <v>116</v>
      </c>
      <c r="AR365" s="35" t="s">
        <v>5066</v>
      </c>
      <c r="AS365" s="35" t="s">
        <v>76</v>
      </c>
      <c r="AT365" s="35" t="s">
        <v>479</v>
      </c>
      <c r="AU365" s="35" t="s">
        <v>400</v>
      </c>
      <c r="AV365" s="35" t="s">
        <v>2179</v>
      </c>
      <c r="AW365" s="35" t="s">
        <v>482</v>
      </c>
      <c r="AX365" s="35" t="s">
        <v>484</v>
      </c>
      <c r="AY365" s="35" t="s">
        <v>401</v>
      </c>
      <c r="AZ365" s="35" t="s">
        <v>402</v>
      </c>
    </row>
    <row r="366" spans="1:72" ht="20.100000000000001" customHeight="1" x14ac:dyDescent="0.2">
      <c r="A366" s="52">
        <v>44774</v>
      </c>
      <c r="B366" s="35" t="s">
        <v>4545</v>
      </c>
      <c r="C366" s="35" t="s">
        <v>112</v>
      </c>
      <c r="D366" s="35">
        <v>20240120</v>
      </c>
      <c r="E366" s="35" t="s">
        <v>4546</v>
      </c>
      <c r="F366" s="35" t="s">
        <v>3229</v>
      </c>
      <c r="G366" s="35" t="s">
        <v>13813</v>
      </c>
      <c r="H366" s="35" t="s">
        <v>116</v>
      </c>
      <c r="I366" s="35" t="s">
        <v>13814</v>
      </c>
      <c r="J366" s="35" t="s">
        <v>116</v>
      </c>
      <c r="K366" s="35" t="s">
        <v>116</v>
      </c>
      <c r="L366" s="35" t="s">
        <v>116</v>
      </c>
      <c r="M366" s="35" t="s">
        <v>116</v>
      </c>
      <c r="N366" s="5" t="s">
        <v>4339</v>
      </c>
      <c r="O366" s="5" t="s">
        <v>4547</v>
      </c>
      <c r="P366" s="35" t="s">
        <v>112</v>
      </c>
      <c r="Q366" s="6" t="s">
        <v>122</v>
      </c>
      <c r="R366" s="2" t="s">
        <v>122</v>
      </c>
      <c r="S366" s="35" t="s">
        <v>122</v>
      </c>
      <c r="T366" s="35" t="s">
        <v>4548</v>
      </c>
      <c r="U366" s="35">
        <v>9782409022487</v>
      </c>
      <c r="V366" s="35" t="s">
        <v>124</v>
      </c>
      <c r="W366" s="35">
        <v>9782409022470</v>
      </c>
      <c r="X366" s="35" t="s">
        <v>125</v>
      </c>
      <c r="Y366" s="35" t="s">
        <v>126</v>
      </c>
      <c r="Z366" s="35" t="s">
        <v>112</v>
      </c>
      <c r="AA366" s="35">
        <v>2020</v>
      </c>
      <c r="AB366" s="35" t="s">
        <v>127</v>
      </c>
      <c r="AC366" s="35" t="s">
        <v>385</v>
      </c>
      <c r="AD366" s="35" t="s">
        <v>129</v>
      </c>
      <c r="AE366" s="35" t="s">
        <v>130</v>
      </c>
      <c r="AF366" s="35" t="s">
        <v>131</v>
      </c>
      <c r="AG366" s="35" t="s">
        <v>132</v>
      </c>
      <c r="AH366" s="35" t="s">
        <v>133</v>
      </c>
      <c r="AI366" s="35" t="s">
        <v>134</v>
      </c>
      <c r="AJ366" s="35" t="s">
        <v>135</v>
      </c>
      <c r="AK366" s="35" t="s">
        <v>136</v>
      </c>
      <c r="AL366" s="35" t="s">
        <v>137</v>
      </c>
      <c r="AM366" s="35" t="s">
        <v>138</v>
      </c>
      <c r="AN366" s="35" t="s">
        <v>139</v>
      </c>
      <c r="AO366" s="35" t="s">
        <v>140</v>
      </c>
      <c r="AP366" s="35" t="s">
        <v>141</v>
      </c>
      <c r="AQ366" s="35" t="s">
        <v>116</v>
      </c>
      <c r="AR366" s="35" t="s">
        <v>4549</v>
      </c>
      <c r="AS366" s="35" t="s">
        <v>76</v>
      </c>
      <c r="AT366" s="35" t="s">
        <v>3232</v>
      </c>
      <c r="AU366" s="35" t="s">
        <v>282</v>
      </c>
      <c r="AV366" s="35" t="s">
        <v>4550</v>
      </c>
      <c r="AW366" s="35" t="s">
        <v>3233</v>
      </c>
      <c r="AX366" s="35" t="s">
        <v>3234</v>
      </c>
      <c r="AY366" s="35" t="s">
        <v>1909</v>
      </c>
      <c r="AZ366" s="35" t="s">
        <v>3272</v>
      </c>
      <c r="BA366" s="40" t="s">
        <v>15307</v>
      </c>
      <c r="BB366" s="40" t="s">
        <v>15308</v>
      </c>
      <c r="BC366" s="40" t="s">
        <v>15309</v>
      </c>
      <c r="BD366" s="40" t="s">
        <v>15310</v>
      </c>
      <c r="BE366" s="40" t="s">
        <v>15311</v>
      </c>
      <c r="BF366" s="40" t="s">
        <v>15312</v>
      </c>
      <c r="BG366" s="40" t="s">
        <v>15313</v>
      </c>
      <c r="BH366" s="40" t="s">
        <v>15314</v>
      </c>
      <c r="BI366" s="40" t="s">
        <v>15315</v>
      </c>
      <c r="BJ366" s="40" t="s">
        <v>15316</v>
      </c>
      <c r="BK366" s="40" t="s">
        <v>15317</v>
      </c>
      <c r="BL366" s="40" t="s">
        <v>15318</v>
      </c>
      <c r="BM366" s="40" t="s">
        <v>15319</v>
      </c>
      <c r="BN366" s="40" t="s">
        <v>15320</v>
      </c>
      <c r="BO366" s="40" t="s">
        <v>15321</v>
      </c>
      <c r="BP366" s="40" t="s">
        <v>15322</v>
      </c>
    </row>
    <row r="367" spans="1:72" ht="20.100000000000001" customHeight="1" x14ac:dyDescent="0.25">
      <c r="A367" s="52">
        <v>44774</v>
      </c>
      <c r="B367" s="33" t="s">
        <v>4033</v>
      </c>
      <c r="C367" s="35" t="s">
        <v>112</v>
      </c>
      <c r="D367" s="35">
        <v>20240120</v>
      </c>
      <c r="E367" s="33" t="s">
        <v>456</v>
      </c>
      <c r="F367" s="33" t="s">
        <v>4034</v>
      </c>
      <c r="G367" s="33" t="s">
        <v>14258</v>
      </c>
      <c r="H367" s="33" t="s">
        <v>116</v>
      </c>
      <c r="I367" s="33" t="s">
        <v>14259</v>
      </c>
      <c r="J367" s="33" t="s">
        <v>116</v>
      </c>
      <c r="K367" s="33" t="s">
        <v>116</v>
      </c>
      <c r="L367" s="33" t="s">
        <v>116</v>
      </c>
      <c r="M367" s="33" t="s">
        <v>116</v>
      </c>
      <c r="N367" s="5" t="s">
        <v>3377</v>
      </c>
      <c r="O367" s="33" t="s">
        <v>4035</v>
      </c>
      <c r="P367" s="33" t="s">
        <v>112</v>
      </c>
      <c r="Q367" s="20" t="s">
        <v>122</v>
      </c>
      <c r="R367" s="33" t="s">
        <v>122</v>
      </c>
      <c r="S367" s="33" t="s">
        <v>122</v>
      </c>
      <c r="T367" s="33" t="s">
        <v>4036</v>
      </c>
      <c r="U367" s="33">
        <v>9782409028656</v>
      </c>
      <c r="V367" s="33" t="s">
        <v>124</v>
      </c>
      <c r="W367" s="33">
        <v>9782409028649</v>
      </c>
      <c r="X367" s="33" t="s">
        <v>125</v>
      </c>
      <c r="Y367" s="33" t="s">
        <v>126</v>
      </c>
      <c r="Z367" s="33" t="s">
        <v>112</v>
      </c>
      <c r="AA367" s="33">
        <v>2021</v>
      </c>
      <c r="AB367" s="33" t="s">
        <v>127</v>
      </c>
      <c r="AC367" s="33" t="s">
        <v>260</v>
      </c>
      <c r="AD367" s="33" t="s">
        <v>129</v>
      </c>
      <c r="AE367" s="33" t="s">
        <v>130</v>
      </c>
      <c r="AF367" s="33" t="s">
        <v>131</v>
      </c>
      <c r="AG367" s="33" t="s">
        <v>132</v>
      </c>
      <c r="AH367" s="33" t="s">
        <v>133</v>
      </c>
      <c r="AI367" s="33" t="s">
        <v>134</v>
      </c>
      <c r="AJ367" s="33" t="s">
        <v>135</v>
      </c>
      <c r="AK367" s="33" t="s">
        <v>136</v>
      </c>
      <c r="AL367" s="33" t="s">
        <v>137</v>
      </c>
      <c r="AM367" s="33" t="s">
        <v>138</v>
      </c>
      <c r="AN367" s="33" t="s">
        <v>139</v>
      </c>
      <c r="AO367" s="33" t="s">
        <v>140</v>
      </c>
      <c r="AP367" s="33" t="s">
        <v>141</v>
      </c>
      <c r="AQ367" s="33" t="s">
        <v>116</v>
      </c>
      <c r="AR367" s="33" t="s">
        <v>4037</v>
      </c>
      <c r="AS367" s="33" t="s">
        <v>76</v>
      </c>
      <c r="AT367" s="33" t="s">
        <v>282</v>
      </c>
      <c r="AU367" s="33" t="s">
        <v>463</v>
      </c>
      <c r="AV367" s="33" t="s">
        <v>464</v>
      </c>
      <c r="AW367" s="33" t="s">
        <v>465</v>
      </c>
      <c r="AX367" s="33" t="s">
        <v>466</v>
      </c>
      <c r="AY367" s="33" t="s">
        <v>467</v>
      </c>
      <c r="AZ367" s="33" t="s">
        <v>468</v>
      </c>
      <c r="BA367" s="40" t="s">
        <v>15323</v>
      </c>
      <c r="BB367" s="40" t="s">
        <v>15324</v>
      </c>
      <c r="BC367" s="40" t="s">
        <v>15325</v>
      </c>
      <c r="BD367" s="40" t="s">
        <v>15326</v>
      </c>
      <c r="BE367" s="40" t="s">
        <v>15327</v>
      </c>
      <c r="BF367" s="40" t="s">
        <v>15328</v>
      </c>
      <c r="BG367" s="40" t="s">
        <v>15329</v>
      </c>
      <c r="BH367" s="40" t="s">
        <v>15330</v>
      </c>
      <c r="BI367" s="40" t="s">
        <v>15331</v>
      </c>
      <c r="BJ367" s="40" t="s">
        <v>15332</v>
      </c>
      <c r="BK367" s="40" t="s">
        <v>15333</v>
      </c>
      <c r="BL367" s="40" t="s">
        <v>15334</v>
      </c>
      <c r="BM367" s="40" t="s">
        <v>15335</v>
      </c>
      <c r="BN367" s="40" t="s">
        <v>15336</v>
      </c>
      <c r="BO367" s="40" t="s">
        <v>15337</v>
      </c>
      <c r="BP367" s="40" t="s">
        <v>14513</v>
      </c>
      <c r="BQ367" s="40" t="s">
        <v>14514</v>
      </c>
      <c r="BR367" s="40" t="s">
        <v>14714</v>
      </c>
      <c r="BS367" s="40" t="s">
        <v>14516</v>
      </c>
      <c r="BT367" s="40" t="s">
        <v>15338</v>
      </c>
    </row>
    <row r="368" spans="1:72" ht="20.100000000000001" customHeight="1" x14ac:dyDescent="0.2">
      <c r="A368" s="52">
        <v>44743</v>
      </c>
      <c r="B368" s="35" t="s">
        <v>15339</v>
      </c>
      <c r="C368" s="35" t="s">
        <v>112</v>
      </c>
      <c r="D368" s="35">
        <v>20240120</v>
      </c>
      <c r="E368" s="35" t="s">
        <v>14252</v>
      </c>
      <c r="F368" s="35" t="s">
        <v>15340</v>
      </c>
      <c r="G368" s="35" t="s">
        <v>673</v>
      </c>
      <c r="H368" s="35" t="s">
        <v>116</v>
      </c>
      <c r="I368" s="35" t="s">
        <v>674</v>
      </c>
      <c r="J368" s="35" t="s">
        <v>116</v>
      </c>
      <c r="K368" s="35" t="s">
        <v>116</v>
      </c>
      <c r="L368" s="35" t="s">
        <v>116</v>
      </c>
      <c r="M368" s="35" t="s">
        <v>116</v>
      </c>
      <c r="N368" s="5" t="s">
        <v>4221</v>
      </c>
      <c r="O368" s="5" t="s">
        <v>3378</v>
      </c>
      <c r="P368" s="35" t="s">
        <v>112</v>
      </c>
      <c r="Q368" s="6" t="s">
        <v>122</v>
      </c>
      <c r="R368" s="2" t="s">
        <v>122</v>
      </c>
      <c r="S368" s="35" t="s">
        <v>122</v>
      </c>
      <c r="T368" s="35" t="s">
        <v>15341</v>
      </c>
      <c r="U368" s="35">
        <v>9782409027499</v>
      </c>
      <c r="V368" s="35" t="s">
        <v>124</v>
      </c>
      <c r="W368" s="35">
        <v>9782409027482</v>
      </c>
      <c r="X368" s="35" t="s">
        <v>125</v>
      </c>
      <c r="Y368" s="35" t="s">
        <v>126</v>
      </c>
      <c r="Z368" s="35" t="s">
        <v>112</v>
      </c>
      <c r="AA368" s="35">
        <v>2020</v>
      </c>
      <c r="AB368" s="35" t="s">
        <v>127</v>
      </c>
      <c r="AC368" s="35" t="s">
        <v>164</v>
      </c>
      <c r="AD368" s="35" t="s">
        <v>129</v>
      </c>
      <c r="AE368" s="35" t="s">
        <v>130</v>
      </c>
      <c r="AF368" s="35" t="s">
        <v>131</v>
      </c>
      <c r="AG368" s="35" t="s">
        <v>132</v>
      </c>
      <c r="AH368" s="35" t="s">
        <v>133</v>
      </c>
      <c r="AI368" s="35" t="s">
        <v>134</v>
      </c>
      <c r="AJ368" s="35" t="s">
        <v>135</v>
      </c>
      <c r="AK368" s="35" t="s">
        <v>136</v>
      </c>
      <c r="AL368" s="35" t="s">
        <v>137</v>
      </c>
      <c r="AM368" s="35" t="s">
        <v>138</v>
      </c>
      <c r="AN368" s="35" t="s">
        <v>139</v>
      </c>
      <c r="AO368" s="35" t="s">
        <v>140</v>
      </c>
      <c r="AP368" s="35" t="s">
        <v>141</v>
      </c>
      <c r="AQ368" s="35" t="s">
        <v>116</v>
      </c>
      <c r="AR368" s="35" t="s">
        <v>15342</v>
      </c>
      <c r="AS368" s="35" t="s">
        <v>76</v>
      </c>
      <c r="AT368" s="35" t="s">
        <v>678</v>
      </c>
      <c r="AU368" s="35" t="s">
        <v>679</v>
      </c>
      <c r="AV368" s="35" t="s">
        <v>13300</v>
      </c>
      <c r="AW368" s="35" t="s">
        <v>681</v>
      </c>
      <c r="AX368" s="35" t="s">
        <v>682</v>
      </c>
      <c r="AY368" s="35" t="s">
        <v>684</v>
      </c>
      <c r="AZ368" s="35" t="s">
        <v>683</v>
      </c>
      <c r="BA368" s="40" t="s">
        <v>15343</v>
      </c>
      <c r="BB368" s="40" t="s">
        <v>15344</v>
      </c>
      <c r="BC368" s="40" t="s">
        <v>15345</v>
      </c>
      <c r="BD368" s="40" t="s">
        <v>15346</v>
      </c>
      <c r="BE368" s="40" t="s">
        <v>15347</v>
      </c>
    </row>
    <row r="369" spans="1:72" ht="20.100000000000001" customHeight="1" x14ac:dyDescent="0.2">
      <c r="A369" s="52">
        <v>44743</v>
      </c>
      <c r="B369" s="35" t="s">
        <v>15348</v>
      </c>
      <c r="C369" s="35" t="s">
        <v>112</v>
      </c>
      <c r="D369" s="35">
        <v>20240120</v>
      </c>
      <c r="E369" s="35" t="s">
        <v>2707</v>
      </c>
      <c r="F369" s="35" t="s">
        <v>15349</v>
      </c>
      <c r="G369" s="35" t="s">
        <v>15350</v>
      </c>
      <c r="H369" s="35" t="s">
        <v>116</v>
      </c>
      <c r="I369" s="35" t="s">
        <v>15351</v>
      </c>
      <c r="J369" s="35" t="s">
        <v>116</v>
      </c>
      <c r="K369" s="35" t="s">
        <v>116</v>
      </c>
      <c r="L369" s="35" t="s">
        <v>116</v>
      </c>
      <c r="M369" s="35" t="s">
        <v>116</v>
      </c>
      <c r="N369" s="5" t="s">
        <v>4574</v>
      </c>
      <c r="O369" s="35" t="s">
        <v>5016</v>
      </c>
      <c r="P369" s="35" t="s">
        <v>112</v>
      </c>
      <c r="Q369" s="7" t="s">
        <v>122</v>
      </c>
      <c r="R369" s="35" t="s">
        <v>122</v>
      </c>
      <c r="S369" s="35" t="s">
        <v>122</v>
      </c>
      <c r="T369" s="35" t="s">
        <v>15352</v>
      </c>
      <c r="U369" s="35">
        <v>9782409024757</v>
      </c>
      <c r="V369" s="35" t="s">
        <v>124</v>
      </c>
      <c r="W369" s="35">
        <v>9782409024740</v>
      </c>
      <c r="X369" s="35" t="s">
        <v>125</v>
      </c>
      <c r="Y369" s="35" t="s">
        <v>126</v>
      </c>
      <c r="Z369" s="35" t="s">
        <v>112</v>
      </c>
      <c r="AA369" s="35">
        <v>2020</v>
      </c>
      <c r="AB369" s="35" t="s">
        <v>127</v>
      </c>
      <c r="AC369" s="35" t="s">
        <v>222</v>
      </c>
      <c r="AD369" s="35" t="s">
        <v>129</v>
      </c>
      <c r="AE369" s="35" t="s">
        <v>130</v>
      </c>
      <c r="AF369" s="35" t="s">
        <v>131</v>
      </c>
      <c r="AG369" s="35" t="s">
        <v>132</v>
      </c>
      <c r="AH369" s="35" t="s">
        <v>133</v>
      </c>
      <c r="AI369" s="35" t="s">
        <v>134</v>
      </c>
      <c r="AJ369" s="35" t="s">
        <v>135</v>
      </c>
      <c r="AK369" s="35" t="s">
        <v>136</v>
      </c>
      <c r="AL369" s="35" t="s">
        <v>137</v>
      </c>
      <c r="AM369" s="35" t="s">
        <v>138</v>
      </c>
      <c r="AN369" s="35" t="s">
        <v>139</v>
      </c>
      <c r="AO369" s="35" t="s">
        <v>140</v>
      </c>
      <c r="AP369" s="35" t="s">
        <v>141</v>
      </c>
      <c r="AQ369" s="35" t="s">
        <v>116</v>
      </c>
      <c r="AR369" s="35" t="s">
        <v>15353</v>
      </c>
      <c r="AS369" s="35" t="s">
        <v>76</v>
      </c>
      <c r="AT369" s="35" t="s">
        <v>2715</v>
      </c>
      <c r="AU369" s="35" t="s">
        <v>2716</v>
      </c>
      <c r="AV369" s="35" t="s">
        <v>2717</v>
      </c>
      <c r="AW369" s="35" t="s">
        <v>15354</v>
      </c>
      <c r="AX369" s="35" t="s">
        <v>2720</v>
      </c>
      <c r="AY369" s="35" t="s">
        <v>1075</v>
      </c>
      <c r="AZ369" s="35" t="s">
        <v>116</v>
      </c>
    </row>
    <row r="370" spans="1:72" ht="20.100000000000001" customHeight="1" x14ac:dyDescent="0.2">
      <c r="A370" s="52">
        <v>44743</v>
      </c>
      <c r="B370" s="35" t="s">
        <v>15355</v>
      </c>
      <c r="C370" s="35" t="s">
        <v>112</v>
      </c>
      <c r="D370" s="35">
        <v>20240120</v>
      </c>
      <c r="E370" s="35" t="s">
        <v>527</v>
      </c>
      <c r="F370" s="35" t="s">
        <v>7414</v>
      </c>
      <c r="G370" s="35" t="s">
        <v>14931</v>
      </c>
      <c r="H370" s="35" t="s">
        <v>116</v>
      </c>
      <c r="I370" s="35" t="s">
        <v>14932</v>
      </c>
      <c r="J370" s="35" t="s">
        <v>116</v>
      </c>
      <c r="K370" s="35" t="s">
        <v>116</v>
      </c>
      <c r="L370" s="35" t="s">
        <v>116</v>
      </c>
      <c r="M370" s="35" t="s">
        <v>116</v>
      </c>
      <c r="N370" s="5" t="s">
        <v>4339</v>
      </c>
      <c r="O370" s="5" t="s">
        <v>2463</v>
      </c>
      <c r="P370" s="35" t="s">
        <v>112</v>
      </c>
      <c r="Q370" s="6" t="s">
        <v>122</v>
      </c>
      <c r="R370" s="2" t="s">
        <v>122</v>
      </c>
      <c r="S370" s="35" t="s">
        <v>122</v>
      </c>
      <c r="T370" s="35" t="s">
        <v>15356</v>
      </c>
      <c r="U370" s="35">
        <v>9782409022678</v>
      </c>
      <c r="V370" s="35" t="s">
        <v>124</v>
      </c>
      <c r="W370" s="35">
        <v>9782409022661</v>
      </c>
      <c r="X370" s="35" t="s">
        <v>125</v>
      </c>
      <c r="Y370" s="35" t="s">
        <v>126</v>
      </c>
      <c r="Z370" s="35" t="s">
        <v>112</v>
      </c>
      <c r="AA370" s="35">
        <v>2020</v>
      </c>
      <c r="AB370" s="35" t="s">
        <v>127</v>
      </c>
      <c r="AC370" s="35" t="s">
        <v>128</v>
      </c>
      <c r="AD370" s="35" t="s">
        <v>129</v>
      </c>
      <c r="AE370" s="35" t="s">
        <v>130</v>
      </c>
      <c r="AF370" s="35" t="s">
        <v>131</v>
      </c>
      <c r="AG370" s="35" t="s">
        <v>132</v>
      </c>
      <c r="AH370" s="35" t="s">
        <v>133</v>
      </c>
      <c r="AI370" s="35" t="s">
        <v>134</v>
      </c>
      <c r="AJ370" s="35" t="s">
        <v>135</v>
      </c>
      <c r="AK370" s="35" t="s">
        <v>136</v>
      </c>
      <c r="AL370" s="35" t="s">
        <v>137</v>
      </c>
      <c r="AM370" s="35" t="s">
        <v>138</v>
      </c>
      <c r="AN370" s="35" t="s">
        <v>139</v>
      </c>
      <c r="AO370" s="35" t="s">
        <v>140</v>
      </c>
      <c r="AP370" s="35" t="s">
        <v>141</v>
      </c>
      <c r="AQ370" s="35" t="s">
        <v>116</v>
      </c>
      <c r="AR370" s="35" t="s">
        <v>15357</v>
      </c>
      <c r="AS370" s="35" t="s">
        <v>76</v>
      </c>
      <c r="AT370" s="35" t="s">
        <v>535</v>
      </c>
      <c r="AU370" s="35" t="s">
        <v>1679</v>
      </c>
      <c r="AV370" s="35" t="s">
        <v>536</v>
      </c>
      <c r="AW370" s="35" t="s">
        <v>537</v>
      </c>
      <c r="AX370" s="35" t="s">
        <v>15358</v>
      </c>
      <c r="AY370" s="35" t="s">
        <v>539</v>
      </c>
      <c r="AZ370" s="35" t="s">
        <v>540</v>
      </c>
      <c r="BA370" s="40" t="s">
        <v>15359</v>
      </c>
      <c r="BB370" s="40" t="s">
        <v>15360</v>
      </c>
      <c r="BC370" s="40" t="s">
        <v>15361</v>
      </c>
    </row>
    <row r="371" spans="1:72" ht="20.100000000000001" customHeight="1" x14ac:dyDescent="0.2">
      <c r="A371" s="44">
        <v>44713</v>
      </c>
      <c r="B371" s="40" t="s">
        <v>15362</v>
      </c>
      <c r="C371" s="35" t="s">
        <v>112</v>
      </c>
      <c r="D371" s="35">
        <v>20240120</v>
      </c>
      <c r="E371" s="40" t="s">
        <v>6703</v>
      </c>
      <c r="F371" s="40" t="s">
        <v>15363</v>
      </c>
      <c r="G371" s="40" t="s">
        <v>2636</v>
      </c>
      <c r="H371" s="40" t="s">
        <v>15364</v>
      </c>
      <c r="I371" s="40" t="s">
        <v>2637</v>
      </c>
      <c r="N371" s="54">
        <v>42837</v>
      </c>
      <c r="O371" s="54" t="s">
        <v>15365</v>
      </c>
      <c r="P371" s="40" t="s">
        <v>122</v>
      </c>
      <c r="Q371" s="55" t="s">
        <v>15366</v>
      </c>
      <c r="R371" s="56" t="s">
        <v>15367</v>
      </c>
      <c r="S371" s="56" t="s">
        <v>15368</v>
      </c>
      <c r="T371" s="51" t="s">
        <v>15369</v>
      </c>
      <c r="U371" s="51" t="s">
        <v>15370</v>
      </c>
      <c r="V371" s="40" t="s">
        <v>126</v>
      </c>
      <c r="W371" s="40" t="s">
        <v>112</v>
      </c>
      <c r="X371" s="40">
        <v>2017</v>
      </c>
      <c r="Y371" s="40" t="s">
        <v>127</v>
      </c>
      <c r="Z371" s="40" t="s">
        <v>15371</v>
      </c>
      <c r="AA371" s="40" t="s">
        <v>129</v>
      </c>
      <c r="AB371" s="40" t="s">
        <v>130</v>
      </c>
      <c r="AC371" s="40" t="s">
        <v>131</v>
      </c>
      <c r="AD371" s="40" t="s">
        <v>132</v>
      </c>
      <c r="AE371" s="40" t="s">
        <v>133</v>
      </c>
      <c r="AF371" s="40" t="s">
        <v>134</v>
      </c>
      <c r="AG371" s="40" t="s">
        <v>135</v>
      </c>
      <c r="AH371" s="40" t="s">
        <v>136</v>
      </c>
      <c r="AI371" s="40" t="s">
        <v>137</v>
      </c>
      <c r="AJ371" s="40" t="s">
        <v>138</v>
      </c>
      <c r="AK371" s="40" t="s">
        <v>139</v>
      </c>
      <c r="AL371" s="40" t="s">
        <v>122</v>
      </c>
      <c r="AM371" s="40" t="s">
        <v>140</v>
      </c>
      <c r="AN371" s="40" t="s">
        <v>141</v>
      </c>
      <c r="AP371" s="40" t="s">
        <v>15372</v>
      </c>
      <c r="AQ371" s="40" t="s">
        <v>76</v>
      </c>
      <c r="AR371" s="57" t="s">
        <v>15373</v>
      </c>
      <c r="AS371" s="40" t="s">
        <v>15374</v>
      </c>
      <c r="AT371" s="40" t="s">
        <v>15375</v>
      </c>
      <c r="AU371" s="40" t="s">
        <v>15376</v>
      </c>
      <c r="AV371" s="40" t="s">
        <v>15377</v>
      </c>
      <c r="AW371" s="40" t="s">
        <v>15378</v>
      </c>
      <c r="AX371" s="40" t="s">
        <v>15379</v>
      </c>
      <c r="AY371" s="40" t="s">
        <v>15380</v>
      </c>
      <c r="AZ371" s="40" t="s">
        <v>15381</v>
      </c>
      <c r="BA371" s="40" t="s">
        <v>15382</v>
      </c>
      <c r="BB371" s="40" t="s">
        <v>15383</v>
      </c>
      <c r="BC371" s="40" t="s">
        <v>15384</v>
      </c>
      <c r="BD371" s="40" t="s">
        <v>15385</v>
      </c>
      <c r="BE371" s="40" t="s">
        <v>15386</v>
      </c>
      <c r="BF371" s="40" t="s">
        <v>15387</v>
      </c>
      <c r="BG371" s="40" t="s">
        <v>15388</v>
      </c>
    </row>
    <row r="372" spans="1:72" ht="20.100000000000001" customHeight="1" x14ac:dyDescent="0.2">
      <c r="A372" s="44">
        <v>44713</v>
      </c>
      <c r="B372" s="40" t="s">
        <v>15389</v>
      </c>
      <c r="C372" s="35" t="s">
        <v>112</v>
      </c>
      <c r="D372" s="35">
        <v>20240120</v>
      </c>
      <c r="E372" s="40" t="s">
        <v>2893</v>
      </c>
      <c r="F372" s="40" t="s">
        <v>15390</v>
      </c>
      <c r="G372" s="40" t="s">
        <v>3089</v>
      </c>
      <c r="I372" s="40" t="s">
        <v>1345</v>
      </c>
      <c r="N372" s="54">
        <v>40666.492361111108</v>
      </c>
      <c r="O372" s="54" t="s">
        <v>15391</v>
      </c>
      <c r="P372" s="40" t="s">
        <v>122</v>
      </c>
      <c r="Q372" s="55" t="s">
        <v>15392</v>
      </c>
      <c r="R372" s="56" t="s">
        <v>15393</v>
      </c>
      <c r="S372" s="56" t="s">
        <v>15368</v>
      </c>
      <c r="T372" s="51" t="s">
        <v>15394</v>
      </c>
      <c r="U372" s="51" t="s">
        <v>15370</v>
      </c>
      <c r="V372" s="40" t="s">
        <v>126</v>
      </c>
      <c r="W372" s="40" t="s">
        <v>112</v>
      </c>
      <c r="X372" s="40">
        <v>2011</v>
      </c>
      <c r="Y372" s="40" t="s">
        <v>127</v>
      </c>
      <c r="Z372" s="40" t="s">
        <v>15395</v>
      </c>
      <c r="AA372" s="40" t="s">
        <v>129</v>
      </c>
      <c r="AB372" s="40" t="s">
        <v>130</v>
      </c>
      <c r="AC372" s="40" t="s">
        <v>131</v>
      </c>
      <c r="AD372" s="40" t="s">
        <v>132</v>
      </c>
      <c r="AE372" s="40" t="s">
        <v>133</v>
      </c>
      <c r="AF372" s="40" t="s">
        <v>134</v>
      </c>
      <c r="AG372" s="40" t="s">
        <v>135</v>
      </c>
      <c r="AH372" s="40" t="s">
        <v>136</v>
      </c>
      <c r="AI372" s="40" t="s">
        <v>137</v>
      </c>
      <c r="AK372" s="40" t="s">
        <v>139</v>
      </c>
      <c r="AM372" s="40" t="s">
        <v>140</v>
      </c>
      <c r="AN372" s="40" t="s">
        <v>141</v>
      </c>
      <c r="AP372" s="40" t="s">
        <v>15396</v>
      </c>
      <c r="AQ372" s="40" t="s">
        <v>76</v>
      </c>
      <c r="AR372" s="57" t="s">
        <v>15397</v>
      </c>
      <c r="AS372" s="40" t="s">
        <v>15398</v>
      </c>
      <c r="AT372" s="40" t="s">
        <v>15399</v>
      </c>
      <c r="BA372" s="40" t="s">
        <v>15400</v>
      </c>
      <c r="BB372" s="40" t="s">
        <v>15401</v>
      </c>
      <c r="BC372" s="40" t="s">
        <v>15402</v>
      </c>
      <c r="BD372" s="40" t="s">
        <v>15403</v>
      </c>
    </row>
    <row r="373" spans="1:72" ht="20.100000000000001" customHeight="1" x14ac:dyDescent="0.2">
      <c r="A373" s="44">
        <v>44652</v>
      </c>
      <c r="B373" s="40" t="s">
        <v>15404</v>
      </c>
      <c r="C373" s="35" t="s">
        <v>112</v>
      </c>
      <c r="D373" s="35">
        <v>20240120</v>
      </c>
      <c r="E373" s="40" t="s">
        <v>2870</v>
      </c>
      <c r="F373" s="40" t="s">
        <v>15405</v>
      </c>
      <c r="G373" s="40" t="s">
        <v>2322</v>
      </c>
      <c r="H373" s="40" t="s">
        <v>15406</v>
      </c>
      <c r="I373" s="40" t="s">
        <v>2323</v>
      </c>
      <c r="N373" s="54">
        <v>43782</v>
      </c>
      <c r="O373" s="54" t="s">
        <v>15407</v>
      </c>
      <c r="P373" s="40" t="s">
        <v>122</v>
      </c>
      <c r="Q373" s="55" t="s">
        <v>15408</v>
      </c>
      <c r="R373" s="39" t="s">
        <v>15409</v>
      </c>
      <c r="S373" s="40" t="s">
        <v>15368</v>
      </c>
      <c r="T373" s="40" t="s">
        <v>15410</v>
      </c>
      <c r="U373" s="40" t="s">
        <v>15370</v>
      </c>
      <c r="V373" s="40" t="s">
        <v>126</v>
      </c>
      <c r="W373" s="40" t="s">
        <v>112</v>
      </c>
      <c r="X373" s="40">
        <v>2019</v>
      </c>
      <c r="Y373" s="40" t="s">
        <v>127</v>
      </c>
      <c r="Z373" s="40" t="s">
        <v>15411</v>
      </c>
      <c r="AA373" s="40" t="s">
        <v>129</v>
      </c>
      <c r="AB373" s="40" t="s">
        <v>130</v>
      </c>
      <c r="AC373" s="40" t="s">
        <v>131</v>
      </c>
      <c r="AD373" s="40" t="s">
        <v>132</v>
      </c>
      <c r="AE373" s="40" t="s">
        <v>133</v>
      </c>
      <c r="AF373" s="40" t="s">
        <v>134</v>
      </c>
      <c r="AG373" s="40" t="s">
        <v>135</v>
      </c>
      <c r="AH373" s="40" t="s">
        <v>136</v>
      </c>
      <c r="AI373" s="40" t="s">
        <v>137</v>
      </c>
      <c r="AJ373" s="40" t="s">
        <v>138</v>
      </c>
      <c r="AK373" s="40" t="s">
        <v>139</v>
      </c>
      <c r="AL373" s="40" t="s">
        <v>122</v>
      </c>
      <c r="AM373" s="40" t="s">
        <v>140</v>
      </c>
      <c r="AN373" s="40" t="s">
        <v>141</v>
      </c>
      <c r="AP373" s="40" t="s">
        <v>15412</v>
      </c>
      <c r="AQ373" s="40" t="s">
        <v>76</v>
      </c>
      <c r="AR373" s="40" t="s">
        <v>15413</v>
      </c>
      <c r="AS373" s="40" t="s">
        <v>15414</v>
      </c>
      <c r="AT373" s="40" t="s">
        <v>15415</v>
      </c>
      <c r="AU373" s="40" t="s">
        <v>15416</v>
      </c>
      <c r="AV373" s="40" t="s">
        <v>15417</v>
      </c>
      <c r="AW373" s="40" t="s">
        <v>13887</v>
      </c>
      <c r="AX373" s="40" t="s">
        <v>15418</v>
      </c>
      <c r="AY373" s="40" t="s">
        <v>15419</v>
      </c>
      <c r="AZ373" s="40" t="s">
        <v>15420</v>
      </c>
    </row>
    <row r="374" spans="1:72" ht="20.100000000000001" customHeight="1" x14ac:dyDescent="0.2">
      <c r="A374" s="44">
        <v>44652</v>
      </c>
      <c r="B374" s="40" t="s">
        <v>15421</v>
      </c>
      <c r="C374" s="35" t="s">
        <v>112</v>
      </c>
      <c r="D374" s="35">
        <v>20240120</v>
      </c>
      <c r="E374" s="40" t="s">
        <v>15422</v>
      </c>
      <c r="F374" s="40" t="s">
        <v>15423</v>
      </c>
      <c r="G374" s="40" t="s">
        <v>2660</v>
      </c>
      <c r="H374" s="40" t="s">
        <v>15424</v>
      </c>
      <c r="I374" s="40" t="s">
        <v>765</v>
      </c>
      <c r="N374" s="54">
        <v>40792.413888888892</v>
      </c>
      <c r="O374" s="54" t="s">
        <v>15425</v>
      </c>
      <c r="P374" s="40" t="s">
        <v>122</v>
      </c>
      <c r="Q374" s="55" t="s">
        <v>15426</v>
      </c>
      <c r="R374" s="56" t="s">
        <v>15427</v>
      </c>
      <c r="S374" s="56" t="s">
        <v>15368</v>
      </c>
      <c r="T374" s="51" t="s">
        <v>15428</v>
      </c>
      <c r="U374" s="51" t="s">
        <v>15370</v>
      </c>
      <c r="V374" s="40" t="s">
        <v>126</v>
      </c>
      <c r="W374" s="40" t="s">
        <v>112</v>
      </c>
      <c r="X374" s="40">
        <v>2011</v>
      </c>
      <c r="Y374" s="40" t="s">
        <v>127</v>
      </c>
      <c r="Z374" s="40" t="s">
        <v>15395</v>
      </c>
      <c r="AA374" s="40" t="s">
        <v>129</v>
      </c>
      <c r="AB374" s="40" t="s">
        <v>130</v>
      </c>
      <c r="AC374" s="40" t="s">
        <v>131</v>
      </c>
      <c r="AD374" s="40" t="s">
        <v>132</v>
      </c>
      <c r="AE374" s="40" t="s">
        <v>133</v>
      </c>
      <c r="AF374" s="40" t="s">
        <v>134</v>
      </c>
      <c r="AG374" s="40" t="s">
        <v>135</v>
      </c>
      <c r="AH374" s="40" t="s">
        <v>136</v>
      </c>
      <c r="AI374" s="40" t="s">
        <v>137</v>
      </c>
      <c r="AK374" s="40" t="s">
        <v>139</v>
      </c>
      <c r="AM374" s="40" t="s">
        <v>140</v>
      </c>
      <c r="AN374" s="40" t="s">
        <v>141</v>
      </c>
      <c r="AP374" s="40" t="s">
        <v>15429</v>
      </c>
      <c r="AQ374" s="40" t="s">
        <v>76</v>
      </c>
      <c r="AR374" s="57" t="s">
        <v>10560</v>
      </c>
      <c r="AS374" s="40" t="s">
        <v>15430</v>
      </c>
      <c r="AT374" s="40" t="s">
        <v>15431</v>
      </c>
      <c r="AU374" s="40" t="s">
        <v>15432</v>
      </c>
      <c r="AV374" s="40" t="s">
        <v>15433</v>
      </c>
      <c r="AW374" s="40" t="s">
        <v>15434</v>
      </c>
      <c r="AX374" s="40" t="s">
        <v>15435</v>
      </c>
      <c r="AY374" s="40" t="s">
        <v>15436</v>
      </c>
      <c r="AZ374" s="40" t="s">
        <v>15437</v>
      </c>
      <c r="BA374" s="40" t="s">
        <v>15438</v>
      </c>
      <c r="BB374" s="40" t="s">
        <v>15439</v>
      </c>
      <c r="BC374" s="40" t="s">
        <v>15440</v>
      </c>
      <c r="BD374" s="40" t="s">
        <v>15441</v>
      </c>
      <c r="BE374" s="40" t="s">
        <v>15442</v>
      </c>
      <c r="BF374" s="40" t="s">
        <v>15443</v>
      </c>
      <c r="BG374" s="40" t="s">
        <v>15444</v>
      </c>
      <c r="BH374" s="40" t="s">
        <v>15445</v>
      </c>
      <c r="BI374" s="40" t="s">
        <v>15446</v>
      </c>
    </row>
    <row r="375" spans="1:72" ht="20.100000000000001" customHeight="1" x14ac:dyDescent="0.2">
      <c r="A375" s="44">
        <v>44593</v>
      </c>
      <c r="B375" s="40" t="s">
        <v>15447</v>
      </c>
      <c r="C375" s="35" t="s">
        <v>112</v>
      </c>
      <c r="D375" s="35">
        <v>20240120</v>
      </c>
      <c r="E375" s="40" t="s">
        <v>15448</v>
      </c>
      <c r="F375" s="40" t="s">
        <v>1330</v>
      </c>
      <c r="G375" s="40" t="s">
        <v>15449</v>
      </c>
      <c r="I375" s="40" t="s">
        <v>15450</v>
      </c>
      <c r="N375" s="54">
        <v>43600</v>
      </c>
      <c r="O375" s="54" t="s">
        <v>15451</v>
      </c>
      <c r="P375" s="40" t="s">
        <v>122</v>
      </c>
      <c r="Q375" s="55" t="s">
        <v>15452</v>
      </c>
      <c r="R375" s="40" t="s">
        <v>15453</v>
      </c>
      <c r="S375" s="40" t="s">
        <v>15368</v>
      </c>
      <c r="T375" s="40" t="s">
        <v>15454</v>
      </c>
      <c r="U375" s="40" t="s">
        <v>15370</v>
      </c>
      <c r="V375" s="40" t="s">
        <v>126</v>
      </c>
      <c r="W375" s="40" t="s">
        <v>112</v>
      </c>
      <c r="X375" s="40">
        <v>2019</v>
      </c>
      <c r="Y375" s="40" t="s">
        <v>127</v>
      </c>
      <c r="Z375" s="40" t="s">
        <v>15455</v>
      </c>
      <c r="AA375" s="40" t="s">
        <v>129</v>
      </c>
      <c r="AB375" s="40" t="s">
        <v>130</v>
      </c>
      <c r="AC375" s="40" t="s">
        <v>131</v>
      </c>
      <c r="AD375" s="40" t="s">
        <v>132</v>
      </c>
      <c r="AE375" s="40" t="s">
        <v>133</v>
      </c>
      <c r="AF375" s="40" t="s">
        <v>134</v>
      </c>
      <c r="AG375" s="40" t="s">
        <v>135</v>
      </c>
      <c r="AH375" s="40" t="s">
        <v>136</v>
      </c>
      <c r="AI375" s="40" t="s">
        <v>137</v>
      </c>
      <c r="AJ375" s="40" t="s">
        <v>138</v>
      </c>
      <c r="AK375" s="40" t="s">
        <v>139</v>
      </c>
      <c r="AL375" s="40" t="s">
        <v>122</v>
      </c>
      <c r="AM375" s="40" t="s">
        <v>140</v>
      </c>
      <c r="AN375" s="40" t="s">
        <v>141</v>
      </c>
      <c r="AP375" s="40" t="s">
        <v>15456</v>
      </c>
      <c r="AQ375" s="40" t="s">
        <v>76</v>
      </c>
      <c r="AR375" s="40" t="s">
        <v>15457</v>
      </c>
      <c r="AS375" s="40" t="s">
        <v>15458</v>
      </c>
      <c r="AT375" s="40" t="s">
        <v>15459</v>
      </c>
      <c r="AU375" s="40" t="s">
        <v>15460</v>
      </c>
      <c r="AV375" s="40" t="s">
        <v>15461</v>
      </c>
      <c r="AW375" s="40" t="s">
        <v>15462</v>
      </c>
      <c r="AX375" s="40" t="s">
        <v>15463</v>
      </c>
      <c r="AY375" s="40" t="s">
        <v>15464</v>
      </c>
      <c r="AZ375" s="40" t="s">
        <v>15465</v>
      </c>
    </row>
    <row r="376" spans="1:72" ht="20.100000000000001" customHeight="1" x14ac:dyDescent="0.2">
      <c r="A376" s="44">
        <v>44593</v>
      </c>
      <c r="B376" s="40" t="s">
        <v>15466</v>
      </c>
      <c r="C376" s="35" t="s">
        <v>112</v>
      </c>
      <c r="D376" s="35">
        <v>20240120</v>
      </c>
      <c r="E376" s="40" t="s">
        <v>2904</v>
      </c>
      <c r="F376" s="40" t="s">
        <v>15467</v>
      </c>
      <c r="G376" s="40" t="s">
        <v>15468</v>
      </c>
      <c r="H376" s="40" t="s">
        <v>15469</v>
      </c>
      <c r="I376" s="40" t="s">
        <v>2909</v>
      </c>
      <c r="J376" s="40" t="s">
        <v>2907</v>
      </c>
      <c r="K376" s="40" t="s">
        <v>2908</v>
      </c>
      <c r="N376" s="54">
        <v>43747</v>
      </c>
      <c r="O376" s="54" t="s">
        <v>15470</v>
      </c>
      <c r="P376" s="40" t="s">
        <v>122</v>
      </c>
      <c r="Q376" s="55" t="s">
        <v>15471</v>
      </c>
      <c r="R376" s="39" t="s">
        <v>15472</v>
      </c>
      <c r="S376" s="40" t="s">
        <v>15368</v>
      </c>
      <c r="T376" s="40" t="s">
        <v>15473</v>
      </c>
      <c r="U376" s="40" t="s">
        <v>15370</v>
      </c>
      <c r="V376" s="40" t="s">
        <v>126</v>
      </c>
      <c r="W376" s="40" t="s">
        <v>112</v>
      </c>
      <c r="X376" s="40">
        <v>2019</v>
      </c>
      <c r="Y376" s="40" t="s">
        <v>127</v>
      </c>
      <c r="Z376" s="40" t="s">
        <v>15395</v>
      </c>
      <c r="AA376" s="40" t="s">
        <v>129</v>
      </c>
      <c r="AB376" s="40" t="s">
        <v>130</v>
      </c>
      <c r="AC376" s="40" t="s">
        <v>131</v>
      </c>
      <c r="AD376" s="40" t="s">
        <v>132</v>
      </c>
      <c r="AE376" s="40" t="s">
        <v>133</v>
      </c>
      <c r="AF376" s="40" t="s">
        <v>134</v>
      </c>
      <c r="AG376" s="40" t="s">
        <v>135</v>
      </c>
      <c r="AH376" s="40" t="s">
        <v>136</v>
      </c>
      <c r="AI376" s="40" t="s">
        <v>137</v>
      </c>
      <c r="AJ376" s="40" t="s">
        <v>138</v>
      </c>
      <c r="AK376" s="40" t="s">
        <v>139</v>
      </c>
      <c r="AL376" s="40" t="s">
        <v>122</v>
      </c>
      <c r="AM376" s="40" t="s">
        <v>140</v>
      </c>
      <c r="AN376" s="40" t="s">
        <v>141</v>
      </c>
      <c r="AP376" s="40" t="s">
        <v>15474</v>
      </c>
      <c r="AQ376" s="40" t="s">
        <v>76</v>
      </c>
      <c r="AR376" s="40" t="s">
        <v>2913</v>
      </c>
      <c r="AS376" s="40" t="s">
        <v>1889</v>
      </c>
      <c r="AT376" s="40" t="s">
        <v>15475</v>
      </c>
      <c r="AU376" s="40" t="s">
        <v>15476</v>
      </c>
    </row>
    <row r="377" spans="1:72" ht="20.100000000000001" customHeight="1" x14ac:dyDescent="0.2">
      <c r="A377" s="44">
        <v>44562</v>
      </c>
      <c r="B377" s="40" t="s">
        <v>15477</v>
      </c>
      <c r="C377" s="35" t="s">
        <v>112</v>
      </c>
      <c r="D377" s="35">
        <v>20240120</v>
      </c>
      <c r="E377" s="40" t="s">
        <v>15478</v>
      </c>
      <c r="F377" s="40" t="s">
        <v>15479</v>
      </c>
      <c r="G377" s="40" t="s">
        <v>15480</v>
      </c>
      <c r="H377" s="40" t="s">
        <v>15481</v>
      </c>
      <c r="I377" s="40" t="s">
        <v>15480</v>
      </c>
      <c r="N377" s="54">
        <v>42991</v>
      </c>
      <c r="O377" s="54" t="s">
        <v>15482</v>
      </c>
      <c r="P377" s="40" t="s">
        <v>122</v>
      </c>
      <c r="Q377" s="55" t="s">
        <v>15483</v>
      </c>
      <c r="R377" s="56" t="s">
        <v>15484</v>
      </c>
      <c r="S377" s="56" t="s">
        <v>15368</v>
      </c>
      <c r="T377" s="51" t="s">
        <v>15485</v>
      </c>
      <c r="U377" s="51" t="s">
        <v>15370</v>
      </c>
      <c r="V377" s="40" t="s">
        <v>126</v>
      </c>
      <c r="W377" s="40" t="s">
        <v>112</v>
      </c>
      <c r="X377" s="40">
        <v>2017</v>
      </c>
      <c r="Y377" s="40" t="s">
        <v>127</v>
      </c>
      <c r="Z377" s="40" t="s">
        <v>15371</v>
      </c>
      <c r="AA377" s="40" t="s">
        <v>129</v>
      </c>
      <c r="AB377" s="40" t="s">
        <v>130</v>
      </c>
      <c r="AC377" s="40" t="s">
        <v>131</v>
      </c>
      <c r="AD377" s="40" t="s">
        <v>132</v>
      </c>
      <c r="AE377" s="40" t="s">
        <v>133</v>
      </c>
      <c r="AF377" s="40" t="s">
        <v>134</v>
      </c>
      <c r="AG377" s="40" t="s">
        <v>135</v>
      </c>
      <c r="AH377" s="40" t="s">
        <v>136</v>
      </c>
      <c r="AI377" s="40" t="s">
        <v>137</v>
      </c>
      <c r="AJ377" s="40" t="s">
        <v>138</v>
      </c>
      <c r="AK377" s="40" t="s">
        <v>139</v>
      </c>
      <c r="AL377" s="40" t="s">
        <v>122</v>
      </c>
      <c r="AM377" s="40" t="s">
        <v>140</v>
      </c>
      <c r="AN377" s="40" t="s">
        <v>141</v>
      </c>
      <c r="AP377" s="40" t="s">
        <v>15486</v>
      </c>
      <c r="AQ377" s="40" t="s">
        <v>76</v>
      </c>
      <c r="AR377" s="57" t="s">
        <v>13856</v>
      </c>
      <c r="AS377" s="40" t="s">
        <v>15487</v>
      </c>
      <c r="AT377" s="40" t="s">
        <v>15488</v>
      </c>
      <c r="AU377" s="40" t="s">
        <v>15489</v>
      </c>
      <c r="AV377" s="40" t="s">
        <v>13848</v>
      </c>
      <c r="AW377" s="40" t="s">
        <v>13845</v>
      </c>
      <c r="AX377" s="40" t="s">
        <v>15490</v>
      </c>
      <c r="AY377" s="40" t="s">
        <v>15491</v>
      </c>
      <c r="AZ377" s="40" t="s">
        <v>13991</v>
      </c>
      <c r="BA377" s="40" t="s">
        <v>15492</v>
      </c>
      <c r="BB377" s="40" t="s">
        <v>15493</v>
      </c>
      <c r="BC377" s="40" t="s">
        <v>15494</v>
      </c>
      <c r="BD377" s="40" t="s">
        <v>15495</v>
      </c>
      <c r="BE377" s="40" t="s">
        <v>15496</v>
      </c>
    </row>
    <row r="378" spans="1:72" ht="20.100000000000001" customHeight="1" x14ac:dyDescent="0.2">
      <c r="A378" s="44">
        <v>44562</v>
      </c>
      <c r="B378" s="40" t="s">
        <v>15497</v>
      </c>
      <c r="C378" s="35" t="s">
        <v>112</v>
      </c>
      <c r="D378" s="35">
        <v>20240120</v>
      </c>
      <c r="E378" s="40" t="s">
        <v>3351</v>
      </c>
      <c r="F378" s="40" t="s">
        <v>15498</v>
      </c>
      <c r="G378" s="40" t="s">
        <v>3353</v>
      </c>
      <c r="H378" s="40" t="s">
        <v>15499</v>
      </c>
      <c r="I378" s="40" t="s">
        <v>3354</v>
      </c>
      <c r="N378" s="54">
        <v>43355</v>
      </c>
      <c r="O378" s="54" t="s">
        <v>15500</v>
      </c>
      <c r="P378" s="40" t="s">
        <v>122</v>
      </c>
      <c r="Q378" s="55" t="s">
        <v>15501</v>
      </c>
      <c r="R378" s="56" t="s">
        <v>15502</v>
      </c>
      <c r="S378" s="56" t="s">
        <v>15368</v>
      </c>
      <c r="T378" s="51" t="s">
        <v>15503</v>
      </c>
      <c r="U378" s="51" t="s">
        <v>15370</v>
      </c>
      <c r="V378" s="40" t="s">
        <v>126</v>
      </c>
      <c r="W378" s="40" t="s">
        <v>112</v>
      </c>
      <c r="X378" s="40">
        <v>2018</v>
      </c>
      <c r="Y378" s="40" t="s">
        <v>127</v>
      </c>
      <c r="Z378" s="40" t="s">
        <v>15504</v>
      </c>
      <c r="AA378" s="40" t="s">
        <v>129</v>
      </c>
      <c r="AB378" s="40" t="s">
        <v>130</v>
      </c>
      <c r="AC378" s="40" t="s">
        <v>131</v>
      </c>
      <c r="AD378" s="40" t="s">
        <v>132</v>
      </c>
      <c r="AE378" s="40" t="s">
        <v>133</v>
      </c>
      <c r="AF378" s="40" t="s">
        <v>134</v>
      </c>
      <c r="AG378" s="40" t="s">
        <v>135</v>
      </c>
      <c r="AH378" s="40" t="s">
        <v>136</v>
      </c>
      <c r="AI378" s="40" t="s">
        <v>137</v>
      </c>
      <c r="AJ378" s="40" t="s">
        <v>138</v>
      </c>
      <c r="AK378" s="40" t="s">
        <v>139</v>
      </c>
      <c r="AL378" s="40" t="s">
        <v>122</v>
      </c>
      <c r="AM378" s="40" t="s">
        <v>140</v>
      </c>
      <c r="AN378" s="40" t="s">
        <v>141</v>
      </c>
      <c r="AP378" s="40" t="s">
        <v>15505</v>
      </c>
      <c r="AQ378" s="40" t="s">
        <v>76</v>
      </c>
      <c r="AR378" s="57" t="s">
        <v>15506</v>
      </c>
      <c r="AS378" s="40" t="s">
        <v>15507</v>
      </c>
      <c r="AT378" s="40" t="s">
        <v>15508</v>
      </c>
      <c r="AU378" s="40" t="s">
        <v>15509</v>
      </c>
      <c r="AV378" s="40" t="s">
        <v>15510</v>
      </c>
      <c r="AW378" s="40" t="s">
        <v>15511</v>
      </c>
      <c r="AX378" s="40" t="s">
        <v>15512</v>
      </c>
      <c r="AY378" s="40" t="s">
        <v>15513</v>
      </c>
      <c r="AZ378" s="40" t="s">
        <v>15514</v>
      </c>
    </row>
    <row r="379" spans="1:72" ht="20.100000000000001" customHeight="1" x14ac:dyDescent="0.2">
      <c r="A379" s="44">
        <v>44531</v>
      </c>
      <c r="B379" s="40" t="s">
        <v>15515</v>
      </c>
      <c r="C379" s="35" t="s">
        <v>112</v>
      </c>
      <c r="D379" s="35">
        <v>20240120</v>
      </c>
      <c r="E379" s="40" t="s">
        <v>13282</v>
      </c>
      <c r="F379" s="40" t="s">
        <v>13384</v>
      </c>
      <c r="G379" s="40" t="s">
        <v>15516</v>
      </c>
      <c r="H379" s="40" t="s">
        <v>15517</v>
      </c>
      <c r="I379" s="40" t="s">
        <v>15518</v>
      </c>
      <c r="N379" s="54">
        <v>42991</v>
      </c>
      <c r="O379" s="54" t="s">
        <v>15519</v>
      </c>
      <c r="P379" s="40" t="s">
        <v>122</v>
      </c>
      <c r="Q379" s="55" t="s">
        <v>15520</v>
      </c>
      <c r="R379" s="56" t="s">
        <v>15521</v>
      </c>
      <c r="S379" s="56" t="s">
        <v>15368</v>
      </c>
      <c r="T379" s="51" t="s">
        <v>15522</v>
      </c>
      <c r="U379" s="51" t="s">
        <v>15370</v>
      </c>
      <c r="V379" s="40" t="s">
        <v>126</v>
      </c>
      <c r="W379" s="40" t="s">
        <v>112</v>
      </c>
      <c r="X379" s="40">
        <v>2017</v>
      </c>
      <c r="Y379" s="40" t="s">
        <v>127</v>
      </c>
      <c r="Z379" s="40" t="s">
        <v>15523</v>
      </c>
      <c r="AA379" s="40" t="s">
        <v>129</v>
      </c>
      <c r="AB379" s="40" t="s">
        <v>130</v>
      </c>
      <c r="AC379" s="40" t="s">
        <v>131</v>
      </c>
      <c r="AD379" s="40" t="s">
        <v>132</v>
      </c>
      <c r="AE379" s="40" t="s">
        <v>133</v>
      </c>
      <c r="AF379" s="40" t="s">
        <v>134</v>
      </c>
      <c r="AG379" s="40" t="s">
        <v>135</v>
      </c>
      <c r="AH379" s="40" t="s">
        <v>136</v>
      </c>
      <c r="AI379" s="40" t="s">
        <v>137</v>
      </c>
      <c r="AJ379" s="40" t="s">
        <v>138</v>
      </c>
      <c r="AK379" s="40" t="s">
        <v>139</v>
      </c>
      <c r="AL379" s="40" t="s">
        <v>122</v>
      </c>
      <c r="AM379" s="40" t="s">
        <v>140</v>
      </c>
      <c r="AN379" s="40" t="s">
        <v>141</v>
      </c>
      <c r="AP379" s="40" t="s">
        <v>15524</v>
      </c>
      <c r="AQ379" s="40" t="s">
        <v>76</v>
      </c>
      <c r="AR379" s="57" t="s">
        <v>15525</v>
      </c>
      <c r="AS379" s="40" t="s">
        <v>13834</v>
      </c>
      <c r="AT379" s="40" t="s">
        <v>2495</v>
      </c>
      <c r="AU379" s="40" t="s">
        <v>15526</v>
      </c>
      <c r="AV379" s="40" t="s">
        <v>13910</v>
      </c>
      <c r="AW379" s="40" t="s">
        <v>15527</v>
      </c>
      <c r="AX379" s="40" t="s">
        <v>15528</v>
      </c>
      <c r="AY379" s="40" t="s">
        <v>13907</v>
      </c>
      <c r="AZ379" s="40" t="s">
        <v>15529</v>
      </c>
    </row>
    <row r="380" spans="1:72" ht="20.100000000000001" customHeight="1" x14ac:dyDescent="0.2">
      <c r="A380" s="44">
        <v>44531</v>
      </c>
      <c r="B380" s="40" t="s">
        <v>15530</v>
      </c>
      <c r="C380" s="35" t="s">
        <v>112</v>
      </c>
      <c r="D380" s="35">
        <v>20240120</v>
      </c>
      <c r="E380" s="40" t="s">
        <v>4077</v>
      </c>
      <c r="F380" s="40" t="s">
        <v>15531</v>
      </c>
      <c r="G380" s="40" t="s">
        <v>638</v>
      </c>
      <c r="I380" s="40" t="s">
        <v>639</v>
      </c>
      <c r="N380" s="54">
        <v>42193</v>
      </c>
      <c r="O380" s="54" t="s">
        <v>15532</v>
      </c>
      <c r="P380" s="40" t="s">
        <v>122</v>
      </c>
      <c r="Q380" s="55" t="s">
        <v>15533</v>
      </c>
      <c r="R380" s="56" t="s">
        <v>15534</v>
      </c>
      <c r="S380" s="56" t="s">
        <v>15368</v>
      </c>
      <c r="T380" s="51" t="s">
        <v>15535</v>
      </c>
      <c r="U380" s="51" t="s">
        <v>15370</v>
      </c>
      <c r="V380" s="40" t="s">
        <v>126</v>
      </c>
      <c r="W380" s="40" t="s">
        <v>112</v>
      </c>
      <c r="X380" s="40">
        <v>2015</v>
      </c>
      <c r="Y380" s="40" t="s">
        <v>127</v>
      </c>
      <c r="Z380" s="40" t="s">
        <v>15536</v>
      </c>
      <c r="AA380" s="40" t="s">
        <v>129</v>
      </c>
      <c r="AB380" s="40" t="s">
        <v>130</v>
      </c>
      <c r="AC380" s="40" t="s">
        <v>131</v>
      </c>
      <c r="AD380" s="40" t="s">
        <v>132</v>
      </c>
      <c r="AE380" s="40" t="s">
        <v>133</v>
      </c>
      <c r="AF380" s="40" t="s">
        <v>134</v>
      </c>
      <c r="AG380" s="40" t="s">
        <v>135</v>
      </c>
      <c r="AH380" s="40" t="s">
        <v>136</v>
      </c>
      <c r="AI380" s="40" t="s">
        <v>137</v>
      </c>
      <c r="AJ380" s="40" t="s">
        <v>138</v>
      </c>
      <c r="AK380" s="40" t="s">
        <v>139</v>
      </c>
      <c r="AL380" s="40" t="s">
        <v>122</v>
      </c>
      <c r="AM380" s="40" t="s">
        <v>140</v>
      </c>
      <c r="AN380" s="40" t="s">
        <v>141</v>
      </c>
      <c r="AP380" s="40" t="s">
        <v>15537</v>
      </c>
      <c r="AQ380" s="40" t="s">
        <v>76</v>
      </c>
      <c r="AR380" s="57" t="s">
        <v>12233</v>
      </c>
      <c r="AS380" s="40" t="s">
        <v>15538</v>
      </c>
      <c r="AT380" s="40" t="s">
        <v>15539</v>
      </c>
    </row>
    <row r="381" spans="1:72" ht="20.100000000000001" customHeight="1" x14ac:dyDescent="0.2">
      <c r="A381" s="44">
        <v>44501</v>
      </c>
      <c r="B381" s="40" t="s">
        <v>15540</v>
      </c>
      <c r="C381" s="35" t="s">
        <v>112</v>
      </c>
      <c r="D381" s="35">
        <v>20240120</v>
      </c>
      <c r="E381" s="40" t="s">
        <v>4039</v>
      </c>
      <c r="F381" s="40" t="s">
        <v>15541</v>
      </c>
      <c r="G381" s="40" t="s">
        <v>4041</v>
      </c>
      <c r="I381" s="40" t="s">
        <v>217</v>
      </c>
      <c r="N381" s="54">
        <v>43810</v>
      </c>
      <c r="O381" s="54" t="s">
        <v>15542</v>
      </c>
      <c r="P381" s="40" t="s">
        <v>122</v>
      </c>
      <c r="Q381" s="55" t="s">
        <v>15543</v>
      </c>
      <c r="R381" s="56" t="s">
        <v>15544</v>
      </c>
      <c r="S381" s="56" t="s">
        <v>15368</v>
      </c>
      <c r="T381" s="51" t="s">
        <v>15545</v>
      </c>
      <c r="U381" s="51" t="s">
        <v>15370</v>
      </c>
      <c r="V381" s="40" t="s">
        <v>126</v>
      </c>
      <c r="W381" s="40" t="s">
        <v>112</v>
      </c>
      <c r="X381" s="40">
        <v>2019</v>
      </c>
      <c r="Y381" s="40" t="s">
        <v>127</v>
      </c>
      <c r="Z381" s="40" t="s">
        <v>15546</v>
      </c>
      <c r="AA381" s="40" t="s">
        <v>129</v>
      </c>
      <c r="AB381" s="40" t="s">
        <v>130</v>
      </c>
      <c r="AC381" s="40" t="s">
        <v>131</v>
      </c>
      <c r="AD381" s="40" t="s">
        <v>132</v>
      </c>
      <c r="AE381" s="40" t="s">
        <v>133</v>
      </c>
      <c r="AF381" s="40" t="s">
        <v>134</v>
      </c>
      <c r="AG381" s="40" t="s">
        <v>135</v>
      </c>
      <c r="AH381" s="40" t="s">
        <v>136</v>
      </c>
      <c r="AI381" s="40" t="s">
        <v>137</v>
      </c>
      <c r="AJ381" s="40" t="s">
        <v>138</v>
      </c>
      <c r="AK381" s="40" t="s">
        <v>139</v>
      </c>
      <c r="AL381" s="40" t="s">
        <v>122</v>
      </c>
      <c r="AM381" s="40" t="s">
        <v>140</v>
      </c>
      <c r="AN381" s="40" t="s">
        <v>141</v>
      </c>
      <c r="AP381" s="40" t="s">
        <v>15547</v>
      </c>
      <c r="AQ381" s="40" t="s">
        <v>76</v>
      </c>
      <c r="AR381" s="57" t="s">
        <v>15548</v>
      </c>
      <c r="AS381" s="40" t="s">
        <v>15549</v>
      </c>
      <c r="AT381" s="40" t="s">
        <v>15550</v>
      </c>
      <c r="AU381" s="40" t="s">
        <v>15551</v>
      </c>
      <c r="AV381" s="40" t="s">
        <v>15552</v>
      </c>
      <c r="AW381" s="40" t="s">
        <v>15553</v>
      </c>
      <c r="AX381" s="40" t="s">
        <v>15554</v>
      </c>
      <c r="AY381" s="40" t="s">
        <v>15555</v>
      </c>
      <c r="AZ381" s="40" t="s">
        <v>15556</v>
      </c>
    </row>
    <row r="382" spans="1:72" ht="20.100000000000001" customHeight="1" x14ac:dyDescent="0.2">
      <c r="A382" s="44">
        <v>44501</v>
      </c>
      <c r="B382" s="40" t="s">
        <v>15557</v>
      </c>
      <c r="C382" s="35" t="s">
        <v>112</v>
      </c>
      <c r="D382" s="35">
        <v>20240120</v>
      </c>
      <c r="E382" s="40" t="s">
        <v>15558</v>
      </c>
      <c r="F382" s="40" t="s">
        <v>15559</v>
      </c>
      <c r="G382" s="40" t="s">
        <v>15560</v>
      </c>
      <c r="I382" s="40" t="s">
        <v>15561</v>
      </c>
      <c r="N382" s="54">
        <v>43145</v>
      </c>
      <c r="O382" s="54" t="s">
        <v>15562</v>
      </c>
      <c r="P382" s="40" t="s">
        <v>122</v>
      </c>
      <c r="Q382" s="55" t="s">
        <v>15563</v>
      </c>
      <c r="R382" s="56" t="s">
        <v>15564</v>
      </c>
      <c r="S382" s="56" t="s">
        <v>15368</v>
      </c>
      <c r="T382" s="51" t="s">
        <v>15565</v>
      </c>
      <c r="U382" s="51" t="s">
        <v>15370</v>
      </c>
      <c r="V382" s="40" t="s">
        <v>126</v>
      </c>
      <c r="W382" s="40" t="s">
        <v>112</v>
      </c>
      <c r="X382" s="40">
        <v>2018</v>
      </c>
      <c r="Y382" s="40" t="s">
        <v>127</v>
      </c>
      <c r="Z382" s="40" t="s">
        <v>15536</v>
      </c>
      <c r="AA382" s="40" t="s">
        <v>129</v>
      </c>
      <c r="AB382" s="40" t="s">
        <v>130</v>
      </c>
      <c r="AC382" s="40" t="s">
        <v>131</v>
      </c>
      <c r="AD382" s="40" t="s">
        <v>132</v>
      </c>
      <c r="AE382" s="40" t="s">
        <v>133</v>
      </c>
      <c r="AF382" s="40" t="s">
        <v>134</v>
      </c>
      <c r="AG382" s="40" t="s">
        <v>135</v>
      </c>
      <c r="AH382" s="40" t="s">
        <v>136</v>
      </c>
      <c r="AI382" s="40" t="s">
        <v>137</v>
      </c>
      <c r="AJ382" s="40" t="s">
        <v>138</v>
      </c>
      <c r="AK382" s="40" t="s">
        <v>139</v>
      </c>
      <c r="AL382" s="40" t="s">
        <v>122</v>
      </c>
      <c r="AM382" s="40" t="s">
        <v>140</v>
      </c>
      <c r="AN382" s="40" t="s">
        <v>141</v>
      </c>
      <c r="AP382" s="40" t="s">
        <v>15566</v>
      </c>
      <c r="AQ382" s="40" t="s">
        <v>76</v>
      </c>
      <c r="AR382" s="57" t="s">
        <v>12233</v>
      </c>
      <c r="AS382" s="40" t="s">
        <v>15567</v>
      </c>
      <c r="AT382" s="40" t="s">
        <v>15568</v>
      </c>
      <c r="AU382" s="40" t="s">
        <v>15569</v>
      </c>
      <c r="AV382" s="40" t="s">
        <v>15570</v>
      </c>
      <c r="AW382" s="40" t="s">
        <v>15571</v>
      </c>
      <c r="BA382" s="40" t="s">
        <v>15572</v>
      </c>
      <c r="BB382" s="40" t="s">
        <v>15573</v>
      </c>
      <c r="BC382" s="40" t="s">
        <v>15309</v>
      </c>
      <c r="BD382" s="40" t="s">
        <v>15574</v>
      </c>
      <c r="BE382" s="40" t="s">
        <v>15575</v>
      </c>
      <c r="BF382" s="40" t="s">
        <v>15576</v>
      </c>
      <c r="BG382" s="40" t="s">
        <v>15577</v>
      </c>
      <c r="BH382" s="40" t="s">
        <v>15578</v>
      </c>
      <c r="BI382" s="40" t="s">
        <v>15579</v>
      </c>
      <c r="BJ382" s="40" t="s">
        <v>15580</v>
      </c>
      <c r="BK382" s="40" t="s">
        <v>15581</v>
      </c>
      <c r="BL382" s="40" t="s">
        <v>15582</v>
      </c>
    </row>
    <row r="383" spans="1:72" ht="20.100000000000001" customHeight="1" x14ac:dyDescent="0.2">
      <c r="A383" s="44">
        <v>44470</v>
      </c>
      <c r="B383" s="40" t="s">
        <v>15583</v>
      </c>
      <c r="C383" s="35" t="s">
        <v>112</v>
      </c>
      <c r="D383" s="35">
        <v>20240120</v>
      </c>
      <c r="E383" s="40" t="s">
        <v>1729</v>
      </c>
      <c r="F383" s="40" t="s">
        <v>15584</v>
      </c>
      <c r="G383" s="40" t="s">
        <v>1731</v>
      </c>
      <c r="I383" s="40" t="s">
        <v>1732</v>
      </c>
      <c r="N383" s="54">
        <v>43845</v>
      </c>
      <c r="O383" s="54" t="s">
        <v>15585</v>
      </c>
      <c r="P383" s="40" t="s">
        <v>122</v>
      </c>
      <c r="Q383" s="55" t="s">
        <v>15586</v>
      </c>
      <c r="R383" s="56" t="s">
        <v>15587</v>
      </c>
      <c r="S383" s="56" t="s">
        <v>15368</v>
      </c>
      <c r="T383" s="51" t="s">
        <v>15588</v>
      </c>
      <c r="U383" s="51" t="s">
        <v>15370</v>
      </c>
      <c r="V383" s="40" t="s">
        <v>126</v>
      </c>
      <c r="W383" s="40" t="s">
        <v>112</v>
      </c>
      <c r="X383" s="40">
        <v>2020</v>
      </c>
      <c r="Y383" s="40" t="s">
        <v>127</v>
      </c>
      <c r="Z383" s="40" t="s">
        <v>15411</v>
      </c>
      <c r="AA383" s="40" t="s">
        <v>129</v>
      </c>
      <c r="AB383" s="40" t="s">
        <v>130</v>
      </c>
      <c r="AC383" s="40" t="s">
        <v>131</v>
      </c>
      <c r="AD383" s="40" t="s">
        <v>132</v>
      </c>
      <c r="AE383" s="40" t="s">
        <v>133</v>
      </c>
      <c r="AF383" s="40" t="s">
        <v>134</v>
      </c>
      <c r="AG383" s="40" t="s">
        <v>135</v>
      </c>
      <c r="AH383" s="40" t="s">
        <v>136</v>
      </c>
      <c r="AI383" s="40" t="s">
        <v>137</v>
      </c>
      <c r="AJ383" s="40" t="s">
        <v>138</v>
      </c>
      <c r="AK383" s="40" t="s">
        <v>139</v>
      </c>
      <c r="AL383" s="40" t="s">
        <v>122</v>
      </c>
      <c r="AM383" s="40" t="s">
        <v>140</v>
      </c>
      <c r="AN383" s="40" t="s">
        <v>141</v>
      </c>
      <c r="AP383" s="40" t="s">
        <v>15589</v>
      </c>
      <c r="AQ383" s="40" t="s">
        <v>76</v>
      </c>
      <c r="AR383" s="57" t="s">
        <v>1729</v>
      </c>
      <c r="AS383" s="40" t="s">
        <v>15590</v>
      </c>
      <c r="AT383" s="40" t="s">
        <v>15591</v>
      </c>
      <c r="AU383" s="40" t="s">
        <v>15592</v>
      </c>
      <c r="AV383" s="40" t="s">
        <v>15593</v>
      </c>
      <c r="AW383" s="40" t="s">
        <v>15594</v>
      </c>
      <c r="AX383" s="40" t="s">
        <v>1476</v>
      </c>
      <c r="AY383" s="40" t="s">
        <v>13907</v>
      </c>
      <c r="AZ383" s="40" t="s">
        <v>15595</v>
      </c>
      <c r="BA383" s="40" t="s">
        <v>15596</v>
      </c>
      <c r="BB383" s="40" t="s">
        <v>3281</v>
      </c>
    </row>
    <row r="384" spans="1:72" ht="20.100000000000001" customHeight="1" x14ac:dyDescent="0.2">
      <c r="A384" s="44">
        <v>44440</v>
      </c>
      <c r="B384" s="40" t="s">
        <v>15597</v>
      </c>
      <c r="C384" s="35" t="s">
        <v>112</v>
      </c>
      <c r="D384" s="35">
        <v>20240120</v>
      </c>
      <c r="E384" s="40" t="s">
        <v>3888</v>
      </c>
      <c r="F384" s="40" t="s">
        <v>15598</v>
      </c>
      <c r="G384" s="40" t="s">
        <v>3890</v>
      </c>
      <c r="H384" s="40" t="s">
        <v>15599</v>
      </c>
      <c r="I384" s="40" t="s">
        <v>381</v>
      </c>
      <c r="N384" s="54">
        <v>42074</v>
      </c>
      <c r="O384" s="54" t="s">
        <v>15600</v>
      </c>
      <c r="P384" s="40" t="s">
        <v>122</v>
      </c>
      <c r="Q384" s="55" t="s">
        <v>15601</v>
      </c>
      <c r="R384" s="56" t="s">
        <v>15602</v>
      </c>
      <c r="S384" s="56" t="s">
        <v>15368</v>
      </c>
      <c r="T384" s="51" t="s">
        <v>15603</v>
      </c>
      <c r="U384" s="51" t="s">
        <v>15370</v>
      </c>
      <c r="V384" s="40" t="s">
        <v>126</v>
      </c>
      <c r="W384" s="40" t="s">
        <v>112</v>
      </c>
      <c r="X384" s="40">
        <v>2015</v>
      </c>
      <c r="Y384" s="40" t="s">
        <v>127</v>
      </c>
      <c r="Z384" s="40" t="s">
        <v>15523</v>
      </c>
      <c r="AA384" s="40" t="s">
        <v>129</v>
      </c>
      <c r="AB384" s="40" t="s">
        <v>130</v>
      </c>
      <c r="AC384" s="40" t="s">
        <v>131</v>
      </c>
      <c r="AD384" s="40" t="s">
        <v>132</v>
      </c>
      <c r="AE384" s="40" t="s">
        <v>133</v>
      </c>
      <c r="AF384" s="40" t="s">
        <v>134</v>
      </c>
      <c r="AG384" s="40" t="s">
        <v>135</v>
      </c>
      <c r="AH384" s="40" t="s">
        <v>136</v>
      </c>
      <c r="AI384" s="40" t="s">
        <v>137</v>
      </c>
      <c r="AJ384" s="40" t="s">
        <v>138</v>
      </c>
      <c r="AK384" s="40" t="s">
        <v>139</v>
      </c>
      <c r="AL384" s="40" t="s">
        <v>122</v>
      </c>
      <c r="AM384" s="40" t="s">
        <v>140</v>
      </c>
      <c r="AN384" s="40" t="s">
        <v>141</v>
      </c>
      <c r="AP384" s="40" t="s">
        <v>15604</v>
      </c>
      <c r="AQ384" s="40" t="s">
        <v>76</v>
      </c>
      <c r="AR384" s="57" t="s">
        <v>15605</v>
      </c>
      <c r="AS384" s="40" t="s">
        <v>15606</v>
      </c>
      <c r="AT384" s="40" t="s">
        <v>15607</v>
      </c>
      <c r="AU384" s="40" t="s">
        <v>15608</v>
      </c>
      <c r="AV384" s="40" t="s">
        <v>15609</v>
      </c>
      <c r="AW384" s="40" t="s">
        <v>15610</v>
      </c>
      <c r="AX384" s="40" t="s">
        <v>15611</v>
      </c>
      <c r="AY384" s="40" t="s">
        <v>15612</v>
      </c>
      <c r="AZ384" s="40" t="s">
        <v>15613</v>
      </c>
      <c r="BA384" s="40" t="s">
        <v>15433</v>
      </c>
      <c r="BB384" s="40" t="s">
        <v>15434</v>
      </c>
      <c r="BC384" s="40" t="s">
        <v>15614</v>
      </c>
      <c r="BD384" s="40" t="s">
        <v>15436</v>
      </c>
      <c r="BE384" s="40" t="s">
        <v>15437</v>
      </c>
      <c r="BF384" s="40" t="s">
        <v>15323</v>
      </c>
      <c r="BG384" s="40" t="s">
        <v>15324</v>
      </c>
      <c r="BH384" s="40" t="s">
        <v>15325</v>
      </c>
      <c r="BI384" s="40" t="s">
        <v>15615</v>
      </c>
      <c r="BJ384" s="40" t="s">
        <v>15327</v>
      </c>
      <c r="BK384" s="40" t="s">
        <v>15328</v>
      </c>
      <c r="BL384" s="40" t="s">
        <v>15329</v>
      </c>
      <c r="BM384" s="40" t="s">
        <v>15330</v>
      </c>
      <c r="BN384" s="40" t="s">
        <v>15331</v>
      </c>
      <c r="BO384" s="40" t="s">
        <v>15332</v>
      </c>
      <c r="BP384" s="40" t="s">
        <v>15616</v>
      </c>
      <c r="BQ384" s="40" t="s">
        <v>15334</v>
      </c>
      <c r="BR384" s="40" t="s">
        <v>15335</v>
      </c>
      <c r="BS384" s="40" t="s">
        <v>15336</v>
      </c>
      <c r="BT384" s="40" t="s">
        <v>15337</v>
      </c>
    </row>
    <row r="385" spans="1:66" ht="20.100000000000001" customHeight="1" x14ac:dyDescent="0.2">
      <c r="A385" s="44">
        <v>44409</v>
      </c>
      <c r="B385" s="40" t="s">
        <v>15617</v>
      </c>
      <c r="C385" s="35" t="s">
        <v>112</v>
      </c>
      <c r="D385" s="35">
        <v>20240120</v>
      </c>
      <c r="E385" s="40" t="s">
        <v>3709</v>
      </c>
      <c r="F385" s="40" t="s">
        <v>15618</v>
      </c>
      <c r="G385" s="40" t="s">
        <v>15619</v>
      </c>
      <c r="H385" s="40" t="s">
        <v>15469</v>
      </c>
      <c r="I385" s="40" t="s">
        <v>15620</v>
      </c>
      <c r="N385" s="54">
        <v>43355</v>
      </c>
      <c r="O385" s="54" t="s">
        <v>15621</v>
      </c>
      <c r="P385" s="40" t="s">
        <v>122</v>
      </c>
      <c r="Q385" s="55" t="s">
        <v>15622</v>
      </c>
      <c r="R385" s="56" t="s">
        <v>15623</v>
      </c>
      <c r="S385" s="56" t="s">
        <v>15368</v>
      </c>
      <c r="T385" s="51" t="s">
        <v>15624</v>
      </c>
      <c r="U385" s="51" t="s">
        <v>15370</v>
      </c>
      <c r="V385" s="40" t="s">
        <v>126</v>
      </c>
      <c r="W385" s="40" t="s">
        <v>112</v>
      </c>
      <c r="X385" s="40">
        <v>2018</v>
      </c>
      <c r="Y385" s="40" t="s">
        <v>127</v>
      </c>
      <c r="Z385" s="40" t="s">
        <v>15625</v>
      </c>
      <c r="AA385" s="40" t="s">
        <v>129</v>
      </c>
      <c r="AB385" s="40" t="s">
        <v>130</v>
      </c>
      <c r="AC385" s="40" t="s">
        <v>131</v>
      </c>
      <c r="AD385" s="40" t="s">
        <v>132</v>
      </c>
      <c r="AE385" s="40" t="s">
        <v>133</v>
      </c>
      <c r="AF385" s="40" t="s">
        <v>134</v>
      </c>
      <c r="AG385" s="40" t="s">
        <v>135</v>
      </c>
      <c r="AH385" s="40" t="s">
        <v>136</v>
      </c>
      <c r="AI385" s="40" t="s">
        <v>137</v>
      </c>
      <c r="AJ385" s="40" t="s">
        <v>138</v>
      </c>
      <c r="AK385" s="40" t="s">
        <v>139</v>
      </c>
      <c r="AL385" s="40" t="s">
        <v>122</v>
      </c>
      <c r="AM385" s="40" t="s">
        <v>140</v>
      </c>
      <c r="AN385" s="40" t="s">
        <v>141</v>
      </c>
      <c r="AP385" s="40" t="s">
        <v>15626</v>
      </c>
      <c r="AQ385" s="40" t="s">
        <v>76</v>
      </c>
      <c r="AR385" s="57" t="s">
        <v>15627</v>
      </c>
      <c r="AS385" s="40" t="s">
        <v>15628</v>
      </c>
      <c r="AT385" s="40" t="s">
        <v>15629</v>
      </c>
      <c r="AU385" s="40" t="s">
        <v>15630</v>
      </c>
      <c r="AV385" s="40" t="s">
        <v>15631</v>
      </c>
      <c r="AW385" s="40" t="s">
        <v>15632</v>
      </c>
      <c r="AX385" s="40" t="s">
        <v>15633</v>
      </c>
      <c r="BA385" s="40" t="s">
        <v>13982</v>
      </c>
    </row>
    <row r="386" spans="1:66" ht="20.100000000000001" customHeight="1" x14ac:dyDescent="0.2">
      <c r="A386" s="44">
        <v>44378</v>
      </c>
      <c r="B386" s="40" t="s">
        <v>15634</v>
      </c>
      <c r="C386" s="35" t="s">
        <v>112</v>
      </c>
      <c r="D386" s="35">
        <v>20240120</v>
      </c>
      <c r="E386" s="40" t="s">
        <v>3839</v>
      </c>
      <c r="F386" s="40" t="s">
        <v>15635</v>
      </c>
      <c r="G386" s="40" t="s">
        <v>1307</v>
      </c>
      <c r="I386" s="40" t="s">
        <v>1308</v>
      </c>
      <c r="N386" s="54">
        <v>43264</v>
      </c>
      <c r="O386" s="54" t="s">
        <v>15636</v>
      </c>
      <c r="P386" s="40" t="s">
        <v>122</v>
      </c>
      <c r="Q386" s="55" t="s">
        <v>15637</v>
      </c>
      <c r="R386" s="56" t="s">
        <v>15638</v>
      </c>
      <c r="S386" s="56" t="s">
        <v>15368</v>
      </c>
      <c r="T386" s="51" t="s">
        <v>15639</v>
      </c>
      <c r="U386" s="51" t="s">
        <v>15370</v>
      </c>
      <c r="V386" s="40" t="s">
        <v>126</v>
      </c>
      <c r="W386" s="40" t="s">
        <v>112</v>
      </c>
      <c r="X386" s="40">
        <v>2018</v>
      </c>
      <c r="Y386" s="40" t="s">
        <v>127</v>
      </c>
      <c r="Z386" s="40" t="s">
        <v>15411</v>
      </c>
      <c r="AA386" s="40" t="s">
        <v>129</v>
      </c>
      <c r="AB386" s="40" t="s">
        <v>130</v>
      </c>
      <c r="AC386" s="40" t="s">
        <v>131</v>
      </c>
      <c r="AD386" s="40" t="s">
        <v>132</v>
      </c>
      <c r="AE386" s="40" t="s">
        <v>133</v>
      </c>
      <c r="AF386" s="40" t="s">
        <v>134</v>
      </c>
      <c r="AG386" s="40" t="s">
        <v>135</v>
      </c>
      <c r="AH386" s="40" t="s">
        <v>136</v>
      </c>
      <c r="AI386" s="40" t="s">
        <v>137</v>
      </c>
      <c r="AJ386" s="40" t="s">
        <v>138</v>
      </c>
      <c r="AK386" s="40" t="s">
        <v>139</v>
      </c>
      <c r="AL386" s="40" t="s">
        <v>122</v>
      </c>
      <c r="AM386" s="40" t="s">
        <v>140</v>
      </c>
      <c r="AN386" s="40" t="s">
        <v>141</v>
      </c>
      <c r="AP386" s="40" t="s">
        <v>15640</v>
      </c>
      <c r="AQ386" s="40" t="s">
        <v>76</v>
      </c>
      <c r="AR386" s="57" t="s">
        <v>15641</v>
      </c>
      <c r="AS386" s="40" t="s">
        <v>14058</v>
      </c>
      <c r="AT386" s="40" t="s">
        <v>15431</v>
      </c>
      <c r="AU386" s="40" t="s">
        <v>15642</v>
      </c>
      <c r="AV386" s="40" t="s">
        <v>15643</v>
      </c>
      <c r="AW386" s="40" t="s">
        <v>15644</v>
      </c>
      <c r="AX386" s="40" t="s">
        <v>15645</v>
      </c>
      <c r="BA386" s="40" t="s">
        <v>15646</v>
      </c>
    </row>
    <row r="387" spans="1:66" ht="20.100000000000001" customHeight="1" x14ac:dyDescent="0.2">
      <c r="A387" s="44">
        <v>44378</v>
      </c>
      <c r="B387" s="40" t="s">
        <v>15647</v>
      </c>
      <c r="C387" s="35" t="s">
        <v>112</v>
      </c>
      <c r="D387" s="35">
        <v>20240120</v>
      </c>
      <c r="E387" s="40" t="s">
        <v>1683</v>
      </c>
      <c r="F387" s="40" t="s">
        <v>15648</v>
      </c>
      <c r="G387" s="40" t="s">
        <v>1685</v>
      </c>
      <c r="H387" s="40" t="s">
        <v>15469</v>
      </c>
      <c r="I387" s="40" t="s">
        <v>1686</v>
      </c>
      <c r="N387" s="54">
        <v>43628</v>
      </c>
      <c r="O387" s="54" t="s">
        <v>15649</v>
      </c>
      <c r="P387" s="40" t="s">
        <v>122</v>
      </c>
      <c r="Q387" s="55" t="s">
        <v>15650</v>
      </c>
      <c r="R387" s="56" t="s">
        <v>15651</v>
      </c>
      <c r="S387" s="56" t="s">
        <v>15368</v>
      </c>
      <c r="T387" s="51" t="s">
        <v>15652</v>
      </c>
      <c r="U387" s="51" t="s">
        <v>15370</v>
      </c>
      <c r="V387" s="40" t="s">
        <v>126</v>
      </c>
      <c r="W387" s="40" t="s">
        <v>112</v>
      </c>
      <c r="X387" s="40">
        <v>2019</v>
      </c>
      <c r="Y387" s="40" t="s">
        <v>127</v>
      </c>
      <c r="Z387" s="40" t="s">
        <v>15371</v>
      </c>
      <c r="AA387" s="40" t="s">
        <v>129</v>
      </c>
      <c r="AB387" s="40" t="s">
        <v>130</v>
      </c>
      <c r="AC387" s="40" t="s">
        <v>131</v>
      </c>
      <c r="AD387" s="40" t="s">
        <v>132</v>
      </c>
      <c r="AE387" s="40" t="s">
        <v>133</v>
      </c>
      <c r="AF387" s="40" t="s">
        <v>134</v>
      </c>
      <c r="AG387" s="40" t="s">
        <v>135</v>
      </c>
      <c r="AH387" s="40" t="s">
        <v>136</v>
      </c>
      <c r="AI387" s="40" t="s">
        <v>137</v>
      </c>
      <c r="AJ387" s="40" t="s">
        <v>138</v>
      </c>
      <c r="AK387" s="40" t="s">
        <v>139</v>
      </c>
      <c r="AL387" s="40" t="s">
        <v>122</v>
      </c>
      <c r="AM387" s="40" t="s">
        <v>140</v>
      </c>
      <c r="AN387" s="40" t="s">
        <v>141</v>
      </c>
      <c r="AP387" s="40" t="s">
        <v>15653</v>
      </c>
      <c r="AQ387" s="40" t="s">
        <v>76</v>
      </c>
      <c r="AR387" s="57" t="s">
        <v>15654</v>
      </c>
      <c r="AS387" s="40" t="s">
        <v>15655</v>
      </c>
      <c r="AT387" s="40" t="s">
        <v>15656</v>
      </c>
      <c r="AU387" s="40" t="s">
        <v>15657</v>
      </c>
      <c r="AV387" s="40" t="s">
        <v>15658</v>
      </c>
      <c r="AW387" s="40" t="s">
        <v>15659</v>
      </c>
      <c r="BA387" s="40" t="s">
        <v>15660</v>
      </c>
      <c r="BB387" s="40" t="s">
        <v>15661</v>
      </c>
      <c r="BC387" s="40" t="s">
        <v>15662</v>
      </c>
      <c r="BD387" s="40" t="s">
        <v>15663</v>
      </c>
      <c r="BE387" s="40" t="s">
        <v>15664</v>
      </c>
      <c r="BF387" s="40" t="s">
        <v>15665</v>
      </c>
    </row>
    <row r="388" spans="1:66" ht="20.100000000000001" customHeight="1" x14ac:dyDescent="0.2">
      <c r="A388" s="44">
        <v>44378</v>
      </c>
      <c r="B388" s="40" t="s">
        <v>15666</v>
      </c>
      <c r="C388" s="35" t="s">
        <v>112</v>
      </c>
      <c r="D388" s="35">
        <v>20240120</v>
      </c>
      <c r="E388" s="40" t="s">
        <v>3810</v>
      </c>
      <c r="F388" s="40" t="s">
        <v>15667</v>
      </c>
      <c r="G388" s="40" t="s">
        <v>5268</v>
      </c>
      <c r="H388" s="40" t="s">
        <v>15469</v>
      </c>
      <c r="I388" s="40" t="s">
        <v>1153</v>
      </c>
      <c r="J388" s="40" t="s">
        <v>15668</v>
      </c>
      <c r="N388" s="54">
        <v>43264</v>
      </c>
      <c r="O388" s="54" t="s">
        <v>15669</v>
      </c>
      <c r="P388" s="40" t="s">
        <v>122</v>
      </c>
      <c r="Q388" s="55" t="s">
        <v>15670</v>
      </c>
      <c r="R388" s="56" t="s">
        <v>15671</v>
      </c>
      <c r="S388" s="56" t="s">
        <v>15368</v>
      </c>
      <c r="T388" s="51" t="s">
        <v>15672</v>
      </c>
      <c r="U388" s="51" t="s">
        <v>15370</v>
      </c>
      <c r="V388" s="40" t="s">
        <v>126</v>
      </c>
      <c r="W388" s="40" t="s">
        <v>112</v>
      </c>
      <c r="X388" s="40">
        <v>2018</v>
      </c>
      <c r="Y388" s="40" t="s">
        <v>127</v>
      </c>
      <c r="Z388" s="40" t="s">
        <v>15371</v>
      </c>
      <c r="AA388" s="40" t="s">
        <v>129</v>
      </c>
      <c r="AB388" s="40" t="s">
        <v>130</v>
      </c>
      <c r="AC388" s="40" t="s">
        <v>131</v>
      </c>
      <c r="AD388" s="40" t="s">
        <v>132</v>
      </c>
      <c r="AE388" s="40" t="s">
        <v>133</v>
      </c>
      <c r="AF388" s="40" t="s">
        <v>134</v>
      </c>
      <c r="AG388" s="40" t="s">
        <v>135</v>
      </c>
      <c r="AH388" s="40" t="s">
        <v>136</v>
      </c>
      <c r="AI388" s="40" t="s">
        <v>137</v>
      </c>
      <c r="AJ388" s="40" t="s">
        <v>138</v>
      </c>
      <c r="AK388" s="40" t="s">
        <v>139</v>
      </c>
      <c r="AL388" s="40" t="s">
        <v>122</v>
      </c>
      <c r="AM388" s="40" t="s">
        <v>140</v>
      </c>
      <c r="AN388" s="40" t="s">
        <v>141</v>
      </c>
      <c r="AP388" s="40" t="s">
        <v>15673</v>
      </c>
      <c r="AQ388" s="40" t="s">
        <v>76</v>
      </c>
      <c r="AR388" s="57" t="s">
        <v>15674</v>
      </c>
      <c r="AS388" s="40" t="s">
        <v>15675</v>
      </c>
      <c r="AT388" s="40" t="s">
        <v>15676</v>
      </c>
      <c r="AU388" s="40" t="s">
        <v>15677</v>
      </c>
      <c r="AV388" s="40" t="s">
        <v>13960</v>
      </c>
      <c r="AW388" s="40" t="s">
        <v>15678</v>
      </c>
      <c r="AX388" s="40" t="s">
        <v>15679</v>
      </c>
      <c r="AY388" s="40" t="s">
        <v>15680</v>
      </c>
    </row>
    <row r="389" spans="1:66" ht="20.100000000000001" customHeight="1" x14ac:dyDescent="0.2">
      <c r="A389" s="44">
        <v>44348</v>
      </c>
      <c r="B389" s="40" t="s">
        <v>15681</v>
      </c>
      <c r="C389" s="35" t="s">
        <v>112</v>
      </c>
      <c r="D389" s="35">
        <v>20240120</v>
      </c>
      <c r="E389" s="40" t="s">
        <v>511</v>
      </c>
      <c r="F389" s="40" t="s">
        <v>15682</v>
      </c>
      <c r="G389" s="40" t="s">
        <v>15683</v>
      </c>
      <c r="H389" s="40" t="s">
        <v>15424</v>
      </c>
      <c r="I389" s="40" t="s">
        <v>15684</v>
      </c>
      <c r="N389" s="54">
        <v>41093.442361111112</v>
      </c>
      <c r="O389" s="54" t="s">
        <v>15685</v>
      </c>
      <c r="P389" s="40" t="s">
        <v>122</v>
      </c>
      <c r="Q389" s="55" t="s">
        <v>15686</v>
      </c>
      <c r="R389" s="56" t="s">
        <v>15687</v>
      </c>
      <c r="S389" s="56" t="s">
        <v>15368</v>
      </c>
      <c r="T389" s="51" t="s">
        <v>15688</v>
      </c>
      <c r="U389" s="51" t="s">
        <v>15370</v>
      </c>
      <c r="V389" s="40" t="s">
        <v>126</v>
      </c>
      <c r="W389" s="40" t="s">
        <v>112</v>
      </c>
      <c r="X389" s="40">
        <v>2012</v>
      </c>
      <c r="Y389" s="40" t="s">
        <v>127</v>
      </c>
      <c r="Z389" s="40" t="s">
        <v>15371</v>
      </c>
      <c r="AA389" s="40" t="s">
        <v>129</v>
      </c>
      <c r="AB389" s="40" t="s">
        <v>130</v>
      </c>
      <c r="AC389" s="40" t="s">
        <v>131</v>
      </c>
      <c r="AD389" s="40" t="s">
        <v>132</v>
      </c>
      <c r="AE389" s="40" t="s">
        <v>133</v>
      </c>
      <c r="AF389" s="40" t="s">
        <v>134</v>
      </c>
      <c r="AG389" s="40" t="s">
        <v>135</v>
      </c>
      <c r="AH389" s="40" t="s">
        <v>136</v>
      </c>
      <c r="AI389" s="40" t="s">
        <v>137</v>
      </c>
      <c r="AK389" s="40" t="s">
        <v>139</v>
      </c>
      <c r="AM389" s="40" t="s">
        <v>140</v>
      </c>
      <c r="AN389" s="40" t="s">
        <v>141</v>
      </c>
      <c r="AP389" s="40" t="s">
        <v>15689</v>
      </c>
      <c r="AQ389" s="40" t="s">
        <v>76</v>
      </c>
      <c r="AR389" s="57" t="s">
        <v>15690</v>
      </c>
      <c r="AS389" s="40" t="s">
        <v>15691</v>
      </c>
      <c r="AT389" s="40" t="s">
        <v>15692</v>
      </c>
      <c r="AU389" s="40" t="s">
        <v>15693</v>
      </c>
      <c r="AV389" s="40" t="s">
        <v>15694</v>
      </c>
      <c r="AW389" s="40" t="s">
        <v>15695</v>
      </c>
      <c r="AX389" s="40" t="s">
        <v>15696</v>
      </c>
      <c r="AY389" s="40" t="s">
        <v>15697</v>
      </c>
      <c r="AZ389" s="40" t="s">
        <v>15691</v>
      </c>
      <c r="BA389" s="40" t="s">
        <v>15698</v>
      </c>
      <c r="BB389" s="40" t="s">
        <v>15699</v>
      </c>
      <c r="BC389" s="40" t="s">
        <v>15700</v>
      </c>
    </row>
    <row r="390" spans="1:66" ht="20.100000000000001" customHeight="1" x14ac:dyDescent="0.2">
      <c r="A390" s="44">
        <v>44348</v>
      </c>
      <c r="B390" s="40" t="s">
        <v>15701</v>
      </c>
      <c r="C390" s="35" t="s">
        <v>112</v>
      </c>
      <c r="D390" s="35">
        <v>20240120</v>
      </c>
      <c r="E390" s="40" t="s">
        <v>4126</v>
      </c>
      <c r="F390" s="40" t="s">
        <v>3275</v>
      </c>
      <c r="G390" s="40" t="s">
        <v>834</v>
      </c>
      <c r="I390" s="40" t="s">
        <v>835</v>
      </c>
      <c r="N390" s="54">
        <v>43656</v>
      </c>
      <c r="O390" s="54" t="s">
        <v>15702</v>
      </c>
      <c r="P390" s="40" t="s">
        <v>122</v>
      </c>
      <c r="Q390" s="55" t="s">
        <v>15703</v>
      </c>
      <c r="R390" s="56" t="s">
        <v>15704</v>
      </c>
      <c r="S390" s="56" t="s">
        <v>15368</v>
      </c>
      <c r="T390" s="51" t="s">
        <v>15705</v>
      </c>
      <c r="U390" s="51" t="s">
        <v>15370</v>
      </c>
      <c r="V390" s="40" t="s">
        <v>126</v>
      </c>
      <c r="W390" s="40" t="s">
        <v>112</v>
      </c>
      <c r="X390" s="40">
        <v>2019</v>
      </c>
      <c r="Y390" s="40" t="s">
        <v>127</v>
      </c>
      <c r="Z390" s="40" t="s">
        <v>15411</v>
      </c>
      <c r="AA390" s="40" t="s">
        <v>129</v>
      </c>
      <c r="AB390" s="40" t="s">
        <v>130</v>
      </c>
      <c r="AC390" s="40" t="s">
        <v>131</v>
      </c>
      <c r="AD390" s="40" t="s">
        <v>132</v>
      </c>
      <c r="AE390" s="40" t="s">
        <v>133</v>
      </c>
      <c r="AF390" s="40" t="s">
        <v>134</v>
      </c>
      <c r="AG390" s="40" t="s">
        <v>135</v>
      </c>
      <c r="AH390" s="40" t="s">
        <v>136</v>
      </c>
      <c r="AI390" s="40" t="s">
        <v>137</v>
      </c>
      <c r="AJ390" s="40" t="s">
        <v>138</v>
      </c>
      <c r="AK390" s="40" t="s">
        <v>139</v>
      </c>
      <c r="AL390" s="40" t="s">
        <v>122</v>
      </c>
      <c r="AM390" s="40" t="s">
        <v>140</v>
      </c>
      <c r="AN390" s="40" t="s">
        <v>141</v>
      </c>
      <c r="AP390" s="40" t="s">
        <v>15706</v>
      </c>
      <c r="AQ390" s="40" t="s">
        <v>76</v>
      </c>
      <c r="AR390" s="57" t="s">
        <v>3283</v>
      </c>
      <c r="AS390" s="40" t="s">
        <v>12745</v>
      </c>
      <c r="AT390" s="40" t="s">
        <v>15707</v>
      </c>
      <c r="AU390" s="40" t="s">
        <v>15708</v>
      </c>
      <c r="AV390" s="40" t="s">
        <v>15709</v>
      </c>
      <c r="AW390" s="40" t="s">
        <v>15710</v>
      </c>
      <c r="AX390" s="40" t="s">
        <v>15319</v>
      </c>
      <c r="AY390" s="40" t="s">
        <v>15318</v>
      </c>
      <c r="AZ390" s="40" t="s">
        <v>15711</v>
      </c>
    </row>
    <row r="391" spans="1:66" ht="20.100000000000001" customHeight="1" x14ac:dyDescent="0.2">
      <c r="A391" s="44">
        <v>44348</v>
      </c>
      <c r="B391" s="40" t="s">
        <v>15712</v>
      </c>
      <c r="C391" s="35" t="s">
        <v>112</v>
      </c>
      <c r="D391" s="35">
        <v>20240120</v>
      </c>
      <c r="E391" s="40" t="s">
        <v>3878</v>
      </c>
      <c r="F391" s="40" t="s">
        <v>15713</v>
      </c>
      <c r="G391" s="40" t="s">
        <v>15714</v>
      </c>
      <c r="I391" s="40" t="s">
        <v>765</v>
      </c>
      <c r="J391" s="40" t="s">
        <v>3881</v>
      </c>
      <c r="N391" s="54">
        <v>42018</v>
      </c>
      <c r="O391" s="54" t="s">
        <v>15715</v>
      </c>
      <c r="P391" s="40" t="s">
        <v>122</v>
      </c>
      <c r="Q391" s="55" t="s">
        <v>15716</v>
      </c>
      <c r="R391" s="56" t="s">
        <v>15717</v>
      </c>
      <c r="S391" s="56" t="s">
        <v>15368</v>
      </c>
      <c r="T391" s="51" t="s">
        <v>15718</v>
      </c>
      <c r="U391" s="51" t="s">
        <v>15370</v>
      </c>
      <c r="V391" s="40" t="s">
        <v>126</v>
      </c>
      <c r="W391" s="40" t="s">
        <v>112</v>
      </c>
      <c r="X391" s="40">
        <v>2015</v>
      </c>
      <c r="Y391" s="40" t="s">
        <v>127</v>
      </c>
      <c r="Z391" s="40" t="s">
        <v>15395</v>
      </c>
      <c r="AA391" s="40" t="s">
        <v>129</v>
      </c>
      <c r="AB391" s="40" t="s">
        <v>130</v>
      </c>
      <c r="AC391" s="40" t="s">
        <v>131</v>
      </c>
      <c r="AD391" s="40" t="s">
        <v>132</v>
      </c>
      <c r="AE391" s="40" t="s">
        <v>133</v>
      </c>
      <c r="AF391" s="40" t="s">
        <v>134</v>
      </c>
      <c r="AG391" s="40" t="s">
        <v>135</v>
      </c>
      <c r="AH391" s="40" t="s">
        <v>136</v>
      </c>
      <c r="AI391" s="40" t="s">
        <v>137</v>
      </c>
      <c r="AJ391" s="40" t="s">
        <v>138</v>
      </c>
      <c r="AK391" s="40" t="s">
        <v>139</v>
      </c>
      <c r="AL391" s="40" t="s">
        <v>122</v>
      </c>
      <c r="AM391" s="40" t="s">
        <v>140</v>
      </c>
      <c r="AN391" s="40" t="s">
        <v>141</v>
      </c>
      <c r="AP391" s="40" t="s">
        <v>15719</v>
      </c>
      <c r="AQ391" s="40" t="s">
        <v>76</v>
      </c>
      <c r="AR391" s="57" t="s">
        <v>15720</v>
      </c>
      <c r="AS391" s="40" t="s">
        <v>15721</v>
      </c>
      <c r="AT391" s="40" t="s">
        <v>15722</v>
      </c>
      <c r="AU391" s="40" t="s">
        <v>15723</v>
      </c>
      <c r="AV391" s="40" t="s">
        <v>15724</v>
      </c>
      <c r="AW391" s="40" t="s">
        <v>15430</v>
      </c>
      <c r="AX391" s="40" t="s">
        <v>1314</v>
      </c>
      <c r="AY391" s="40" t="s">
        <v>15725</v>
      </c>
      <c r="AZ391" s="40" t="s">
        <v>15432</v>
      </c>
    </row>
    <row r="392" spans="1:66" ht="20.100000000000001" customHeight="1" x14ac:dyDescent="0.2">
      <c r="A392" s="44">
        <v>44317</v>
      </c>
      <c r="B392" s="40" t="s">
        <v>15726</v>
      </c>
      <c r="C392" s="35" t="s">
        <v>112</v>
      </c>
      <c r="D392" s="35">
        <v>20240120</v>
      </c>
      <c r="E392" s="40" t="s">
        <v>15727</v>
      </c>
      <c r="F392" s="40" t="s">
        <v>1330</v>
      </c>
      <c r="G392" s="40" t="s">
        <v>572</v>
      </c>
      <c r="I392" s="40" t="s">
        <v>573</v>
      </c>
      <c r="N392" s="54">
        <v>43656</v>
      </c>
      <c r="O392" s="54" t="s">
        <v>15728</v>
      </c>
      <c r="P392" s="40" t="s">
        <v>122</v>
      </c>
      <c r="Q392" s="55" t="s">
        <v>15729</v>
      </c>
      <c r="R392" s="56" t="s">
        <v>15730</v>
      </c>
      <c r="S392" s="56" t="s">
        <v>15368</v>
      </c>
      <c r="T392" s="51" t="s">
        <v>15731</v>
      </c>
      <c r="U392" s="51" t="s">
        <v>15370</v>
      </c>
      <c r="V392" s="40" t="s">
        <v>126</v>
      </c>
      <c r="W392" s="40" t="s">
        <v>112</v>
      </c>
      <c r="X392" s="40">
        <v>2019</v>
      </c>
      <c r="Y392" s="40" t="s">
        <v>127</v>
      </c>
      <c r="Z392" s="40" t="s">
        <v>15455</v>
      </c>
      <c r="AA392" s="40" t="s">
        <v>129</v>
      </c>
      <c r="AB392" s="40" t="s">
        <v>130</v>
      </c>
      <c r="AC392" s="40" t="s">
        <v>131</v>
      </c>
      <c r="AD392" s="40" t="s">
        <v>132</v>
      </c>
      <c r="AE392" s="40" t="s">
        <v>133</v>
      </c>
      <c r="AF392" s="40" t="s">
        <v>134</v>
      </c>
      <c r="AG392" s="40" t="s">
        <v>135</v>
      </c>
      <c r="AH392" s="40" t="s">
        <v>136</v>
      </c>
      <c r="AI392" s="40" t="s">
        <v>137</v>
      </c>
      <c r="AJ392" s="40" t="s">
        <v>138</v>
      </c>
      <c r="AK392" s="40" t="s">
        <v>139</v>
      </c>
      <c r="AL392" s="40" t="s">
        <v>122</v>
      </c>
      <c r="AM392" s="40" t="s">
        <v>140</v>
      </c>
      <c r="AN392" s="40" t="s">
        <v>141</v>
      </c>
      <c r="AP392" s="40" t="s">
        <v>15732</v>
      </c>
      <c r="AQ392" s="40" t="s">
        <v>76</v>
      </c>
      <c r="AR392" s="57" t="s">
        <v>15733</v>
      </c>
      <c r="AS392" s="40" t="s">
        <v>13976</v>
      </c>
      <c r="AT392" s="40" t="s">
        <v>15734</v>
      </c>
      <c r="AU392" s="40" t="s">
        <v>15735</v>
      </c>
      <c r="AV392" s="40" t="s">
        <v>15736</v>
      </c>
      <c r="AW392" s="40" t="s">
        <v>15737</v>
      </c>
      <c r="AX392" s="40" t="s">
        <v>13979</v>
      </c>
      <c r="AY392" s="40" t="s">
        <v>13980</v>
      </c>
      <c r="AZ392" s="40" t="s">
        <v>15738</v>
      </c>
      <c r="BA392" s="40" t="s">
        <v>15739</v>
      </c>
      <c r="BB392" s="40" t="s">
        <v>15740</v>
      </c>
      <c r="BC392" s="40" t="s">
        <v>15741</v>
      </c>
      <c r="BD392" s="40" t="s">
        <v>15742</v>
      </c>
      <c r="BE392" s="40" t="s">
        <v>15743</v>
      </c>
      <c r="BF392" s="40" t="s">
        <v>15744</v>
      </c>
    </row>
    <row r="393" spans="1:66" ht="20.100000000000001" customHeight="1" x14ac:dyDescent="0.2">
      <c r="A393" s="44">
        <v>44317</v>
      </c>
      <c r="B393" s="40" t="s">
        <v>15745</v>
      </c>
      <c r="C393" s="35" t="s">
        <v>112</v>
      </c>
      <c r="D393" s="35">
        <v>20240120</v>
      </c>
      <c r="E393" s="40" t="s">
        <v>15746</v>
      </c>
      <c r="F393" s="40" t="s">
        <v>2390</v>
      </c>
      <c r="G393" s="40" t="s">
        <v>1331</v>
      </c>
      <c r="I393" s="40" t="s">
        <v>1332</v>
      </c>
      <c r="N393" s="54">
        <v>43565</v>
      </c>
      <c r="O393" s="54" t="s">
        <v>15747</v>
      </c>
      <c r="P393" s="40" t="s">
        <v>122</v>
      </c>
      <c r="Q393" s="55" t="s">
        <v>15748</v>
      </c>
      <c r="R393" s="56" t="s">
        <v>15749</v>
      </c>
      <c r="S393" s="56" t="s">
        <v>15368</v>
      </c>
      <c r="T393" s="51" t="s">
        <v>15750</v>
      </c>
      <c r="U393" s="51" t="s">
        <v>15370</v>
      </c>
      <c r="V393" s="40" t="s">
        <v>126</v>
      </c>
      <c r="W393" s="40" t="s">
        <v>112</v>
      </c>
      <c r="X393" s="40">
        <v>2019</v>
      </c>
      <c r="Y393" s="40" t="s">
        <v>127</v>
      </c>
      <c r="Z393" s="40" t="s">
        <v>15455</v>
      </c>
      <c r="AA393" s="40" t="s">
        <v>129</v>
      </c>
      <c r="AB393" s="40" t="s">
        <v>130</v>
      </c>
      <c r="AC393" s="40" t="s">
        <v>131</v>
      </c>
      <c r="AD393" s="40" t="s">
        <v>132</v>
      </c>
      <c r="AE393" s="40" t="s">
        <v>133</v>
      </c>
      <c r="AF393" s="40" t="s">
        <v>134</v>
      </c>
      <c r="AG393" s="40" t="s">
        <v>135</v>
      </c>
      <c r="AH393" s="40" t="s">
        <v>136</v>
      </c>
      <c r="AI393" s="40" t="s">
        <v>137</v>
      </c>
      <c r="AJ393" s="40" t="s">
        <v>138</v>
      </c>
      <c r="AK393" s="40" t="s">
        <v>139</v>
      </c>
      <c r="AL393" s="40" t="s">
        <v>122</v>
      </c>
      <c r="AM393" s="40" t="s">
        <v>140</v>
      </c>
      <c r="AN393" s="40" t="s">
        <v>141</v>
      </c>
      <c r="AP393" s="40" t="s">
        <v>15751</v>
      </c>
      <c r="AQ393" s="40" t="s">
        <v>76</v>
      </c>
      <c r="AR393" s="57" t="s">
        <v>587</v>
      </c>
      <c r="AS393" s="40" t="s">
        <v>15752</v>
      </c>
      <c r="AT393" s="40" t="s">
        <v>15753</v>
      </c>
      <c r="AU393" s="40" t="s">
        <v>15754</v>
      </c>
      <c r="AV393" s="40" t="s">
        <v>15755</v>
      </c>
      <c r="AW393" s="40" t="s">
        <v>15756</v>
      </c>
      <c r="AY393" s="40" t="s">
        <v>15757</v>
      </c>
      <c r="AZ393" s="40" t="s">
        <v>15758</v>
      </c>
      <c r="BA393" s="40" t="s">
        <v>214</v>
      </c>
      <c r="BB393" s="40" t="s">
        <v>15759</v>
      </c>
      <c r="BC393" s="40" t="s">
        <v>15760</v>
      </c>
      <c r="BD393" s="40" t="s">
        <v>15761</v>
      </c>
      <c r="BE393" s="40" t="s">
        <v>15762</v>
      </c>
      <c r="BF393" s="40" t="s">
        <v>15763</v>
      </c>
      <c r="BG393" s="40" t="s">
        <v>15764</v>
      </c>
    </row>
    <row r="394" spans="1:66" ht="20.100000000000001" customHeight="1" x14ac:dyDescent="0.2">
      <c r="A394" s="44">
        <v>44317</v>
      </c>
      <c r="B394" s="40" t="s">
        <v>15765</v>
      </c>
      <c r="C394" s="35" t="s">
        <v>112</v>
      </c>
      <c r="D394" s="35">
        <v>20240120</v>
      </c>
      <c r="E394" s="40" t="s">
        <v>648</v>
      </c>
      <c r="F394" s="40" t="s">
        <v>15766</v>
      </c>
      <c r="G394" s="40" t="s">
        <v>15767</v>
      </c>
      <c r="I394" s="40" t="s">
        <v>15768</v>
      </c>
      <c r="N394" s="54">
        <v>43656</v>
      </c>
      <c r="O394" s="54" t="s">
        <v>15562</v>
      </c>
      <c r="P394" s="40" t="s">
        <v>122</v>
      </c>
      <c r="Q394" s="55" t="s">
        <v>15769</v>
      </c>
      <c r="R394" s="56" t="s">
        <v>15770</v>
      </c>
      <c r="S394" s="56" t="s">
        <v>15368</v>
      </c>
      <c r="T394" s="51" t="s">
        <v>15771</v>
      </c>
      <c r="U394" s="51" t="s">
        <v>15370</v>
      </c>
      <c r="V394" s="40" t="s">
        <v>126</v>
      </c>
      <c r="W394" s="40" t="s">
        <v>112</v>
      </c>
      <c r="X394" s="40">
        <v>2019</v>
      </c>
      <c r="Y394" s="40" t="s">
        <v>127</v>
      </c>
      <c r="Z394" s="40" t="s">
        <v>15523</v>
      </c>
      <c r="AA394" s="40" t="s">
        <v>129</v>
      </c>
      <c r="AB394" s="40" t="s">
        <v>130</v>
      </c>
      <c r="AC394" s="40" t="s">
        <v>131</v>
      </c>
      <c r="AD394" s="40" t="s">
        <v>132</v>
      </c>
      <c r="AE394" s="40" t="s">
        <v>133</v>
      </c>
      <c r="AF394" s="40" t="s">
        <v>134</v>
      </c>
      <c r="AG394" s="40" t="s">
        <v>135</v>
      </c>
      <c r="AH394" s="40" t="s">
        <v>136</v>
      </c>
      <c r="AI394" s="40" t="s">
        <v>137</v>
      </c>
      <c r="AJ394" s="40" t="s">
        <v>138</v>
      </c>
      <c r="AK394" s="40" t="s">
        <v>139</v>
      </c>
      <c r="AL394" s="40" t="s">
        <v>122</v>
      </c>
      <c r="AM394" s="40" t="s">
        <v>140</v>
      </c>
      <c r="AN394" s="40" t="s">
        <v>141</v>
      </c>
      <c r="AP394" s="40" t="s">
        <v>15772</v>
      </c>
      <c r="AQ394" s="40" t="s">
        <v>76</v>
      </c>
      <c r="AR394" s="57" t="s">
        <v>15773</v>
      </c>
      <c r="AS394" s="40" t="s">
        <v>15774</v>
      </c>
      <c r="AT394" s="40" t="s">
        <v>15775</v>
      </c>
      <c r="AU394" s="40" t="s">
        <v>15776</v>
      </c>
      <c r="AV394" s="40" t="s">
        <v>15777</v>
      </c>
      <c r="AW394" s="40" t="s">
        <v>15778</v>
      </c>
      <c r="AX394" s="40" t="s">
        <v>15779</v>
      </c>
      <c r="AY394" s="40" t="s">
        <v>15780</v>
      </c>
      <c r="AZ394" s="40" t="s">
        <v>15781</v>
      </c>
    </row>
    <row r="395" spans="1:66" ht="20.100000000000001" customHeight="1" x14ac:dyDescent="0.2">
      <c r="A395" s="44">
        <v>44317</v>
      </c>
      <c r="B395" s="40" t="s">
        <v>15782</v>
      </c>
      <c r="C395" s="35" t="s">
        <v>112</v>
      </c>
      <c r="D395" s="35">
        <v>20240120</v>
      </c>
      <c r="E395" s="40" t="s">
        <v>778</v>
      </c>
      <c r="F395" s="40" t="s">
        <v>473</v>
      </c>
      <c r="G395" s="40" t="s">
        <v>780</v>
      </c>
      <c r="H395" s="40" t="s">
        <v>15424</v>
      </c>
      <c r="I395" s="40" t="s">
        <v>781</v>
      </c>
      <c r="N395" s="54">
        <v>42683</v>
      </c>
      <c r="O395" s="54" t="s">
        <v>15783</v>
      </c>
      <c r="P395" s="40" t="s">
        <v>122</v>
      </c>
      <c r="Q395" s="55" t="s">
        <v>15784</v>
      </c>
      <c r="R395" s="56" t="s">
        <v>15785</v>
      </c>
      <c r="S395" s="56" t="s">
        <v>15368</v>
      </c>
      <c r="T395" s="51" t="s">
        <v>15786</v>
      </c>
      <c r="U395" s="51" t="s">
        <v>15370</v>
      </c>
      <c r="V395" s="40" t="s">
        <v>126</v>
      </c>
      <c r="W395" s="40" t="s">
        <v>112</v>
      </c>
      <c r="X395" s="40">
        <v>2016</v>
      </c>
      <c r="Y395" s="40" t="s">
        <v>127</v>
      </c>
      <c r="Z395" s="40" t="s">
        <v>15411</v>
      </c>
      <c r="AA395" s="40" t="s">
        <v>129</v>
      </c>
      <c r="AB395" s="40" t="s">
        <v>130</v>
      </c>
      <c r="AC395" s="40" t="s">
        <v>131</v>
      </c>
      <c r="AD395" s="40" t="s">
        <v>132</v>
      </c>
      <c r="AE395" s="40" t="s">
        <v>133</v>
      </c>
      <c r="AF395" s="40" t="s">
        <v>134</v>
      </c>
      <c r="AG395" s="40" t="s">
        <v>135</v>
      </c>
      <c r="AH395" s="40" t="s">
        <v>136</v>
      </c>
      <c r="AI395" s="40" t="s">
        <v>137</v>
      </c>
      <c r="AJ395" s="40" t="s">
        <v>138</v>
      </c>
      <c r="AK395" s="40" t="s">
        <v>139</v>
      </c>
      <c r="AL395" s="40" t="s">
        <v>122</v>
      </c>
      <c r="AM395" s="40" t="s">
        <v>140</v>
      </c>
      <c r="AN395" s="40" t="s">
        <v>141</v>
      </c>
      <c r="AP395" s="40" t="s">
        <v>15787</v>
      </c>
      <c r="AQ395" s="40" t="s">
        <v>76</v>
      </c>
      <c r="AR395" s="57" t="s">
        <v>133</v>
      </c>
      <c r="AS395" s="40" t="s">
        <v>15788</v>
      </c>
      <c r="AT395" s="40" t="s">
        <v>15789</v>
      </c>
      <c r="AU395" s="40" t="s">
        <v>15790</v>
      </c>
      <c r="AV395" s="40" t="s">
        <v>15791</v>
      </c>
      <c r="AW395" s="40" t="s">
        <v>15792</v>
      </c>
      <c r="AX395" s="40" t="s">
        <v>15793</v>
      </c>
      <c r="AY395" s="40" t="s">
        <v>14065</v>
      </c>
      <c r="AZ395" s="40" t="s">
        <v>15794</v>
      </c>
    </row>
    <row r="396" spans="1:66" ht="20.100000000000001" customHeight="1" x14ac:dyDescent="0.2">
      <c r="A396" s="44">
        <v>44317</v>
      </c>
      <c r="B396" s="40" t="s">
        <v>15795</v>
      </c>
      <c r="C396" s="35" t="s">
        <v>112</v>
      </c>
      <c r="D396" s="35">
        <v>20240120</v>
      </c>
      <c r="E396" s="40" t="s">
        <v>15796</v>
      </c>
      <c r="F396" s="40" t="s">
        <v>15797</v>
      </c>
      <c r="G396" s="40" t="s">
        <v>4453</v>
      </c>
      <c r="I396" s="40" t="s">
        <v>886</v>
      </c>
      <c r="N396" s="54">
        <v>43418</v>
      </c>
      <c r="O396" s="54" t="s">
        <v>15798</v>
      </c>
      <c r="P396" s="40" t="s">
        <v>122</v>
      </c>
      <c r="Q396" s="55" t="s">
        <v>15799</v>
      </c>
      <c r="R396" s="56" t="s">
        <v>15800</v>
      </c>
      <c r="S396" s="56" t="s">
        <v>15368</v>
      </c>
      <c r="T396" s="51" t="s">
        <v>15801</v>
      </c>
      <c r="U396" s="51" t="s">
        <v>15370</v>
      </c>
      <c r="V396" s="40" t="s">
        <v>126</v>
      </c>
      <c r="W396" s="40" t="s">
        <v>112</v>
      </c>
      <c r="X396" s="40">
        <v>2018</v>
      </c>
      <c r="Y396" s="40" t="s">
        <v>127</v>
      </c>
      <c r="Z396" s="40" t="s">
        <v>15802</v>
      </c>
      <c r="AA396" s="40" t="s">
        <v>129</v>
      </c>
      <c r="AB396" s="40" t="s">
        <v>130</v>
      </c>
      <c r="AC396" s="40" t="s">
        <v>131</v>
      </c>
      <c r="AD396" s="40" t="s">
        <v>132</v>
      </c>
      <c r="AE396" s="40" t="s">
        <v>133</v>
      </c>
      <c r="AF396" s="40" t="s">
        <v>134</v>
      </c>
      <c r="AG396" s="40" t="s">
        <v>135</v>
      </c>
      <c r="AH396" s="40" t="s">
        <v>136</v>
      </c>
      <c r="AI396" s="40" t="s">
        <v>137</v>
      </c>
      <c r="AJ396" s="40" t="s">
        <v>138</v>
      </c>
      <c r="AK396" s="40" t="s">
        <v>139</v>
      </c>
      <c r="AL396" s="40" t="s">
        <v>122</v>
      </c>
      <c r="AM396" s="40" t="s">
        <v>140</v>
      </c>
      <c r="AN396" s="40" t="s">
        <v>141</v>
      </c>
      <c r="AP396" s="40" t="s">
        <v>15803</v>
      </c>
      <c r="AQ396" s="40" t="s">
        <v>76</v>
      </c>
      <c r="AR396" s="57" t="s">
        <v>13896</v>
      </c>
      <c r="AS396" s="40" t="s">
        <v>13985</v>
      </c>
      <c r="AT396" s="40" t="s">
        <v>15804</v>
      </c>
      <c r="AU396" s="40" t="s">
        <v>15805</v>
      </c>
      <c r="AV396" s="40" t="s">
        <v>15806</v>
      </c>
      <c r="AW396" s="40" t="s">
        <v>15807</v>
      </c>
      <c r="AX396" s="40" t="s">
        <v>15808</v>
      </c>
      <c r="AY396" s="40" t="s">
        <v>15809</v>
      </c>
      <c r="AZ396" s="40" t="s">
        <v>15810</v>
      </c>
      <c r="BA396" s="40" t="s">
        <v>15811</v>
      </c>
      <c r="BB396" s="40" t="s">
        <v>15812</v>
      </c>
      <c r="BC396" s="40" t="s">
        <v>15813</v>
      </c>
      <c r="BD396" s="40" t="s">
        <v>15814</v>
      </c>
    </row>
    <row r="397" spans="1:66" ht="20.100000000000001" customHeight="1" x14ac:dyDescent="0.2">
      <c r="A397" s="44">
        <v>44317</v>
      </c>
      <c r="B397" s="40" t="s">
        <v>15815</v>
      </c>
      <c r="C397" s="35" t="s">
        <v>112</v>
      </c>
      <c r="D397" s="35">
        <v>20240120</v>
      </c>
      <c r="E397" s="40" t="s">
        <v>15816</v>
      </c>
      <c r="F397" s="40" t="s">
        <v>15817</v>
      </c>
      <c r="G397" s="40" t="s">
        <v>15818</v>
      </c>
      <c r="H397" s="40" t="s">
        <v>15469</v>
      </c>
      <c r="I397" s="40" t="s">
        <v>15819</v>
      </c>
      <c r="N397" s="54">
        <v>43481</v>
      </c>
      <c r="O397" s="54" t="s">
        <v>15820</v>
      </c>
      <c r="P397" s="40" t="s">
        <v>122</v>
      </c>
      <c r="Q397" s="55" t="s">
        <v>15821</v>
      </c>
      <c r="R397" s="56" t="s">
        <v>15822</v>
      </c>
      <c r="S397" s="56" t="s">
        <v>15368</v>
      </c>
      <c r="T397" s="51" t="s">
        <v>15823</v>
      </c>
      <c r="U397" s="51" t="s">
        <v>15370</v>
      </c>
      <c r="V397" s="40" t="s">
        <v>126</v>
      </c>
      <c r="W397" s="40" t="s">
        <v>112</v>
      </c>
      <c r="X397" s="40">
        <v>2019</v>
      </c>
      <c r="Y397" s="40" t="s">
        <v>127</v>
      </c>
      <c r="Z397" s="40" t="s">
        <v>15546</v>
      </c>
      <c r="AA397" s="40" t="s">
        <v>129</v>
      </c>
      <c r="AB397" s="40" t="s">
        <v>130</v>
      </c>
      <c r="AC397" s="40" t="s">
        <v>131</v>
      </c>
      <c r="AD397" s="40" t="s">
        <v>132</v>
      </c>
      <c r="AE397" s="40" t="s">
        <v>133</v>
      </c>
      <c r="AF397" s="40" t="s">
        <v>134</v>
      </c>
      <c r="AG397" s="40" t="s">
        <v>135</v>
      </c>
      <c r="AH397" s="40" t="s">
        <v>136</v>
      </c>
      <c r="AI397" s="40" t="s">
        <v>137</v>
      </c>
      <c r="AJ397" s="40" t="s">
        <v>138</v>
      </c>
      <c r="AK397" s="40" t="s">
        <v>139</v>
      </c>
      <c r="AL397" s="40" t="s">
        <v>122</v>
      </c>
      <c r="AM397" s="40" t="s">
        <v>140</v>
      </c>
      <c r="AN397" s="40" t="s">
        <v>141</v>
      </c>
      <c r="AP397" s="40" t="s">
        <v>15824</v>
      </c>
      <c r="AQ397" s="40" t="s">
        <v>76</v>
      </c>
      <c r="AR397" s="57" t="s">
        <v>15825</v>
      </c>
      <c r="AS397" s="40" t="s">
        <v>3326</v>
      </c>
      <c r="AT397" s="40" t="s">
        <v>15826</v>
      </c>
      <c r="AU397" s="40" t="s">
        <v>15439</v>
      </c>
      <c r="AV397" s="40" t="s">
        <v>15827</v>
      </c>
      <c r="AW397" s="40" t="s">
        <v>15828</v>
      </c>
      <c r="AX397" s="40" t="s">
        <v>15829</v>
      </c>
      <c r="AY397" s="40" t="s">
        <v>15830</v>
      </c>
      <c r="AZ397" s="40" t="s">
        <v>15831</v>
      </c>
    </row>
    <row r="398" spans="1:66" ht="20.100000000000001" customHeight="1" x14ac:dyDescent="0.2">
      <c r="A398" s="44">
        <v>44287</v>
      </c>
      <c r="B398" s="40" t="s">
        <v>15832</v>
      </c>
      <c r="C398" s="35" t="s">
        <v>112</v>
      </c>
      <c r="D398" s="35">
        <v>20240120</v>
      </c>
      <c r="E398" s="40" t="s">
        <v>4163</v>
      </c>
      <c r="F398" s="40" t="s">
        <v>15833</v>
      </c>
      <c r="G398" s="40" t="s">
        <v>4165</v>
      </c>
      <c r="H398" s="40" t="s">
        <v>15424</v>
      </c>
      <c r="I398" s="40" t="s">
        <v>4166</v>
      </c>
      <c r="N398" s="54">
        <v>42627</v>
      </c>
      <c r="O398" s="54" t="s">
        <v>15834</v>
      </c>
      <c r="P398" s="40" t="s">
        <v>122</v>
      </c>
      <c r="Q398" s="55" t="s">
        <v>15835</v>
      </c>
      <c r="R398" s="56" t="s">
        <v>15836</v>
      </c>
      <c r="S398" s="56" t="s">
        <v>15368</v>
      </c>
      <c r="T398" s="51" t="s">
        <v>15837</v>
      </c>
      <c r="U398" s="51" t="s">
        <v>15370</v>
      </c>
      <c r="V398" s="40" t="s">
        <v>126</v>
      </c>
      <c r="W398" s="40" t="s">
        <v>112</v>
      </c>
      <c r="X398" s="40">
        <v>2016</v>
      </c>
      <c r="Y398" s="40" t="s">
        <v>127</v>
      </c>
      <c r="Z398" s="40" t="s">
        <v>15536</v>
      </c>
      <c r="AA398" s="40" t="s">
        <v>129</v>
      </c>
      <c r="AB398" s="40" t="s">
        <v>130</v>
      </c>
      <c r="AC398" s="40" t="s">
        <v>131</v>
      </c>
      <c r="AD398" s="40" t="s">
        <v>132</v>
      </c>
      <c r="AE398" s="40" t="s">
        <v>133</v>
      </c>
      <c r="AF398" s="40" t="s">
        <v>134</v>
      </c>
      <c r="AG398" s="40" t="s">
        <v>135</v>
      </c>
      <c r="AH398" s="40" t="s">
        <v>136</v>
      </c>
      <c r="AI398" s="40" t="s">
        <v>137</v>
      </c>
      <c r="AJ398" s="40" t="s">
        <v>138</v>
      </c>
      <c r="AK398" s="40" t="s">
        <v>139</v>
      </c>
      <c r="AL398" s="40" t="s">
        <v>122</v>
      </c>
      <c r="AM398" s="40" t="s">
        <v>140</v>
      </c>
      <c r="AN398" s="40" t="s">
        <v>141</v>
      </c>
      <c r="AP398" s="40" t="s">
        <v>15838</v>
      </c>
      <c r="AQ398" s="40" t="s">
        <v>76</v>
      </c>
      <c r="AR398" s="57" t="s">
        <v>15417</v>
      </c>
      <c r="AS398" s="40" t="s">
        <v>15839</v>
      </c>
      <c r="AT398" s="40" t="s">
        <v>15840</v>
      </c>
      <c r="AU398" s="40" t="s">
        <v>15841</v>
      </c>
      <c r="AV398" s="40" t="s">
        <v>15842</v>
      </c>
    </row>
    <row r="399" spans="1:66" ht="20.100000000000001" customHeight="1" x14ac:dyDescent="0.2">
      <c r="A399" s="44">
        <v>44256</v>
      </c>
      <c r="B399" s="40" t="s">
        <v>15843</v>
      </c>
      <c r="C399" s="35" t="s">
        <v>112</v>
      </c>
      <c r="D399" s="35">
        <v>20240120</v>
      </c>
      <c r="E399" s="40" t="s">
        <v>15844</v>
      </c>
      <c r="F399" s="40" t="s">
        <v>571</v>
      </c>
      <c r="G399" s="40" t="s">
        <v>1331</v>
      </c>
      <c r="I399" s="40" t="s">
        <v>1332</v>
      </c>
      <c r="N399" s="54">
        <v>43509</v>
      </c>
      <c r="O399" s="54" t="s">
        <v>15845</v>
      </c>
      <c r="P399" s="40" t="s">
        <v>122</v>
      </c>
      <c r="Q399" s="55" t="s">
        <v>15846</v>
      </c>
      <c r="R399" s="56" t="s">
        <v>15847</v>
      </c>
      <c r="S399" s="56" t="s">
        <v>15368</v>
      </c>
      <c r="T399" s="51" t="s">
        <v>15848</v>
      </c>
      <c r="U399" s="51" t="s">
        <v>15370</v>
      </c>
      <c r="V399" s="40" t="s">
        <v>126</v>
      </c>
      <c r="W399" s="40" t="s">
        <v>112</v>
      </c>
      <c r="X399" s="40">
        <v>2019</v>
      </c>
      <c r="Y399" s="40" t="s">
        <v>127</v>
      </c>
      <c r="Z399" s="40" t="s">
        <v>15455</v>
      </c>
      <c r="AA399" s="40" t="s">
        <v>129</v>
      </c>
      <c r="AB399" s="40" t="s">
        <v>130</v>
      </c>
      <c r="AC399" s="40" t="s">
        <v>131</v>
      </c>
      <c r="AD399" s="40" t="s">
        <v>132</v>
      </c>
      <c r="AE399" s="40" t="s">
        <v>133</v>
      </c>
      <c r="AF399" s="40" t="s">
        <v>134</v>
      </c>
      <c r="AG399" s="40" t="s">
        <v>135</v>
      </c>
      <c r="AH399" s="40" t="s">
        <v>136</v>
      </c>
      <c r="AI399" s="40" t="s">
        <v>137</v>
      </c>
      <c r="AJ399" s="40" t="s">
        <v>138</v>
      </c>
      <c r="AK399" s="40" t="s">
        <v>139</v>
      </c>
      <c r="AL399" s="40" t="s">
        <v>122</v>
      </c>
      <c r="AM399" s="40" t="s">
        <v>140</v>
      </c>
      <c r="AN399" s="40" t="s">
        <v>141</v>
      </c>
      <c r="AP399" s="40" t="s">
        <v>15849</v>
      </c>
      <c r="AQ399" s="40" t="s">
        <v>76</v>
      </c>
      <c r="AR399" s="57" t="s">
        <v>15733</v>
      </c>
      <c r="AS399" s="40" t="s">
        <v>15850</v>
      </c>
      <c r="AT399" s="40" t="s">
        <v>15851</v>
      </c>
      <c r="AU399" s="40" t="s">
        <v>15852</v>
      </c>
      <c r="AV399" s="40" t="s">
        <v>15325</v>
      </c>
      <c r="AW399" s="40" t="s">
        <v>15853</v>
      </c>
      <c r="AX399" s="40" t="s">
        <v>15854</v>
      </c>
      <c r="AY399" s="40" t="s">
        <v>15855</v>
      </c>
      <c r="AZ399" s="40" t="s">
        <v>15856</v>
      </c>
    </row>
    <row r="400" spans="1:66" ht="20.100000000000001" customHeight="1" x14ac:dyDescent="0.2">
      <c r="A400" s="44">
        <v>44256</v>
      </c>
      <c r="B400" s="40" t="s">
        <v>15857</v>
      </c>
      <c r="C400" s="35" t="s">
        <v>112</v>
      </c>
      <c r="D400" s="35">
        <v>20240120</v>
      </c>
      <c r="E400" s="40" t="s">
        <v>365</v>
      </c>
      <c r="F400" s="40" t="s">
        <v>15858</v>
      </c>
      <c r="G400" s="40" t="s">
        <v>15859</v>
      </c>
      <c r="I400" s="40" t="s">
        <v>15860</v>
      </c>
      <c r="N400" s="54">
        <v>43264</v>
      </c>
      <c r="O400" s="54" t="s">
        <v>15861</v>
      </c>
      <c r="P400" s="40" t="s">
        <v>122</v>
      </c>
      <c r="Q400" s="55" t="s">
        <v>15862</v>
      </c>
      <c r="R400" s="56" t="s">
        <v>15863</v>
      </c>
      <c r="S400" s="56" t="s">
        <v>15368</v>
      </c>
      <c r="T400" s="51" t="s">
        <v>15864</v>
      </c>
      <c r="U400" s="51" t="s">
        <v>15370</v>
      </c>
      <c r="V400" s="40" t="s">
        <v>126</v>
      </c>
      <c r="W400" s="40" t="s">
        <v>112</v>
      </c>
      <c r="X400" s="40">
        <v>2018</v>
      </c>
      <c r="Y400" s="40" t="s">
        <v>127</v>
      </c>
      <c r="Z400" s="40" t="s">
        <v>15546</v>
      </c>
      <c r="AA400" s="40" t="s">
        <v>129</v>
      </c>
      <c r="AB400" s="40" t="s">
        <v>130</v>
      </c>
      <c r="AC400" s="40" t="s">
        <v>131</v>
      </c>
      <c r="AD400" s="40" t="s">
        <v>132</v>
      </c>
      <c r="AE400" s="40" t="s">
        <v>133</v>
      </c>
      <c r="AF400" s="40" t="s">
        <v>134</v>
      </c>
      <c r="AG400" s="40" t="s">
        <v>135</v>
      </c>
      <c r="AH400" s="40" t="s">
        <v>136</v>
      </c>
      <c r="AI400" s="40" t="s">
        <v>137</v>
      </c>
      <c r="AJ400" s="40" t="s">
        <v>138</v>
      </c>
      <c r="AK400" s="40" t="s">
        <v>139</v>
      </c>
      <c r="AL400" s="40" t="s">
        <v>122</v>
      </c>
      <c r="AM400" s="40" t="s">
        <v>140</v>
      </c>
      <c r="AN400" s="40" t="s">
        <v>141</v>
      </c>
      <c r="AP400" s="40" t="s">
        <v>15865</v>
      </c>
      <c r="AQ400" s="40" t="s">
        <v>76</v>
      </c>
      <c r="AR400" s="57" t="s">
        <v>365</v>
      </c>
      <c r="AS400" s="40" t="s">
        <v>15866</v>
      </c>
      <c r="AT400" s="40" t="s">
        <v>15867</v>
      </c>
      <c r="AU400" s="40" t="s">
        <v>15868</v>
      </c>
      <c r="AV400" s="40" t="s">
        <v>15869</v>
      </c>
      <c r="AW400" s="40" t="s">
        <v>15870</v>
      </c>
      <c r="AX400" s="40" t="s">
        <v>15871</v>
      </c>
      <c r="AY400" s="40" t="s">
        <v>13901</v>
      </c>
      <c r="AZ400" s="40" t="s">
        <v>15872</v>
      </c>
      <c r="BA400" s="40" t="s">
        <v>14020</v>
      </c>
      <c r="BB400" s="40" t="s">
        <v>14021</v>
      </c>
      <c r="BC400" s="40" t="s">
        <v>14022</v>
      </c>
      <c r="BD400" s="40" t="s">
        <v>10430</v>
      </c>
      <c r="BE400" s="40" t="s">
        <v>3169</v>
      </c>
      <c r="BF400" s="40" t="s">
        <v>14023</v>
      </c>
      <c r="BG400" s="40" t="s">
        <v>7193</v>
      </c>
      <c r="BH400" s="40" t="s">
        <v>15873</v>
      </c>
      <c r="BI400" s="40" t="s">
        <v>15874</v>
      </c>
      <c r="BJ400" s="40" t="s">
        <v>318</v>
      </c>
      <c r="BK400" s="40" t="s">
        <v>15875</v>
      </c>
      <c r="BL400" s="40" t="s">
        <v>15876</v>
      </c>
      <c r="BM400" s="40" t="s">
        <v>15877</v>
      </c>
      <c r="BN400" s="40" t="s">
        <v>10430</v>
      </c>
    </row>
    <row r="401" spans="1:64" ht="20.100000000000001" customHeight="1" x14ac:dyDescent="0.2">
      <c r="A401" s="44">
        <v>44256</v>
      </c>
      <c r="B401" s="40" t="s">
        <v>15878</v>
      </c>
      <c r="C401" s="35" t="s">
        <v>112</v>
      </c>
      <c r="D401" s="35">
        <v>20240120</v>
      </c>
      <c r="E401" s="40" t="s">
        <v>844</v>
      </c>
      <c r="F401" s="40" t="s">
        <v>15879</v>
      </c>
      <c r="G401" s="40" t="s">
        <v>15880</v>
      </c>
      <c r="I401" s="40" t="s">
        <v>15881</v>
      </c>
      <c r="J401" s="40" t="s">
        <v>847</v>
      </c>
      <c r="N401" s="54">
        <v>42865</v>
      </c>
      <c r="O401" s="54" t="s">
        <v>15882</v>
      </c>
      <c r="P401" s="40" t="s">
        <v>122</v>
      </c>
      <c r="Q401" s="55" t="s">
        <v>15883</v>
      </c>
      <c r="R401" s="56" t="s">
        <v>15884</v>
      </c>
      <c r="S401" s="56" t="s">
        <v>15368</v>
      </c>
      <c r="T401" s="51" t="s">
        <v>15885</v>
      </c>
      <c r="U401" s="51" t="s">
        <v>15370</v>
      </c>
      <c r="V401" s="40" t="s">
        <v>126</v>
      </c>
      <c r="W401" s="40" t="s">
        <v>112</v>
      </c>
      <c r="X401" s="40">
        <v>2017</v>
      </c>
      <c r="Y401" s="40" t="s">
        <v>127</v>
      </c>
      <c r="Z401" s="40" t="s">
        <v>15536</v>
      </c>
      <c r="AA401" s="40" t="s">
        <v>129</v>
      </c>
      <c r="AB401" s="40" t="s">
        <v>130</v>
      </c>
      <c r="AC401" s="40" t="s">
        <v>131</v>
      </c>
      <c r="AD401" s="40" t="s">
        <v>132</v>
      </c>
      <c r="AE401" s="40" t="s">
        <v>133</v>
      </c>
      <c r="AF401" s="40" t="s">
        <v>134</v>
      </c>
      <c r="AG401" s="40" t="s">
        <v>135</v>
      </c>
      <c r="AH401" s="40" t="s">
        <v>136</v>
      </c>
      <c r="AI401" s="40" t="s">
        <v>137</v>
      </c>
      <c r="AJ401" s="40" t="s">
        <v>138</v>
      </c>
      <c r="AK401" s="40" t="s">
        <v>139</v>
      </c>
      <c r="AL401" s="40" t="s">
        <v>122</v>
      </c>
      <c r="AM401" s="40" t="s">
        <v>140</v>
      </c>
      <c r="AN401" s="40" t="s">
        <v>141</v>
      </c>
      <c r="AP401" s="40" t="s">
        <v>15886</v>
      </c>
      <c r="AQ401" s="40" t="s">
        <v>76</v>
      </c>
      <c r="AR401" s="57" t="s">
        <v>15887</v>
      </c>
      <c r="AS401" s="40" t="s">
        <v>15888</v>
      </c>
      <c r="BA401" s="40" t="s">
        <v>15889</v>
      </c>
      <c r="BB401" s="40" t="s">
        <v>15890</v>
      </c>
      <c r="BC401" s="40" t="s">
        <v>15891</v>
      </c>
      <c r="BD401" s="40" t="s">
        <v>15892</v>
      </c>
      <c r="BE401" s="40" t="s">
        <v>15893</v>
      </c>
    </row>
    <row r="402" spans="1:64" ht="20.100000000000001" customHeight="1" x14ac:dyDescent="0.2">
      <c r="A402" s="44">
        <v>44228</v>
      </c>
      <c r="B402" s="40" t="s">
        <v>15894</v>
      </c>
      <c r="C402" s="35" t="s">
        <v>112</v>
      </c>
      <c r="D402" s="35">
        <v>20240120</v>
      </c>
      <c r="E402" s="40" t="s">
        <v>511</v>
      </c>
      <c r="F402" s="40" t="s">
        <v>15895</v>
      </c>
      <c r="G402" s="40" t="s">
        <v>2035</v>
      </c>
      <c r="H402" s="40" t="s">
        <v>15499</v>
      </c>
      <c r="I402" s="40" t="s">
        <v>2036</v>
      </c>
      <c r="N402" s="54">
        <v>43264</v>
      </c>
      <c r="O402" s="54" t="s">
        <v>15896</v>
      </c>
      <c r="P402" s="40" t="s">
        <v>122</v>
      </c>
      <c r="Q402" s="55" t="s">
        <v>15897</v>
      </c>
      <c r="R402" s="56" t="s">
        <v>15898</v>
      </c>
      <c r="S402" s="56" t="s">
        <v>15368</v>
      </c>
      <c r="T402" s="51" t="s">
        <v>15899</v>
      </c>
      <c r="U402" s="51" t="s">
        <v>15370</v>
      </c>
      <c r="V402" s="40" t="s">
        <v>126</v>
      </c>
      <c r="W402" s="40" t="s">
        <v>112</v>
      </c>
      <c r="X402" s="40">
        <v>2018</v>
      </c>
      <c r="Y402" s="40" t="s">
        <v>127</v>
      </c>
      <c r="Z402" s="40" t="s">
        <v>15411</v>
      </c>
      <c r="AA402" s="40" t="s">
        <v>129</v>
      </c>
      <c r="AB402" s="40" t="s">
        <v>130</v>
      </c>
      <c r="AC402" s="40" t="s">
        <v>131</v>
      </c>
      <c r="AD402" s="40" t="s">
        <v>132</v>
      </c>
      <c r="AE402" s="40" t="s">
        <v>133</v>
      </c>
      <c r="AF402" s="40" t="s">
        <v>134</v>
      </c>
      <c r="AG402" s="40" t="s">
        <v>135</v>
      </c>
      <c r="AH402" s="40" t="s">
        <v>136</v>
      </c>
      <c r="AI402" s="40" t="s">
        <v>137</v>
      </c>
      <c r="AJ402" s="40" t="s">
        <v>138</v>
      </c>
      <c r="AK402" s="40" t="s">
        <v>139</v>
      </c>
      <c r="AL402" s="40" t="s">
        <v>122</v>
      </c>
      <c r="AM402" s="40" t="s">
        <v>140</v>
      </c>
      <c r="AN402" s="40" t="s">
        <v>141</v>
      </c>
      <c r="AP402" s="40" t="s">
        <v>15900</v>
      </c>
      <c r="AQ402" s="40" t="s">
        <v>76</v>
      </c>
      <c r="AR402" s="57" t="s">
        <v>15901</v>
      </c>
      <c r="AS402" s="40" t="s">
        <v>15902</v>
      </c>
      <c r="AT402" s="40" t="s">
        <v>15903</v>
      </c>
      <c r="AU402" s="40" t="s">
        <v>15904</v>
      </c>
      <c r="AV402" s="40" t="s">
        <v>15905</v>
      </c>
      <c r="AW402" s="40" t="s">
        <v>15906</v>
      </c>
      <c r="BA402" s="40" t="s">
        <v>15907</v>
      </c>
      <c r="BB402" s="40" t="s">
        <v>15908</v>
      </c>
      <c r="BC402" s="40" t="s">
        <v>15909</v>
      </c>
    </row>
    <row r="403" spans="1:64" ht="20.100000000000001" customHeight="1" x14ac:dyDescent="0.2">
      <c r="A403" s="44">
        <v>44228</v>
      </c>
      <c r="B403" s="40" t="s">
        <v>15910</v>
      </c>
      <c r="C403" s="35" t="s">
        <v>112</v>
      </c>
      <c r="D403" s="35">
        <v>20240120</v>
      </c>
      <c r="E403" s="40" t="s">
        <v>15911</v>
      </c>
      <c r="F403" s="40" t="s">
        <v>12646</v>
      </c>
      <c r="G403" s="40" t="s">
        <v>15912</v>
      </c>
      <c r="I403" s="40" t="s">
        <v>15913</v>
      </c>
      <c r="J403" s="40" t="s">
        <v>4135</v>
      </c>
      <c r="N403" s="54">
        <v>42557</v>
      </c>
      <c r="O403" s="54" t="s">
        <v>15914</v>
      </c>
      <c r="P403" s="40" t="s">
        <v>122</v>
      </c>
      <c r="Q403" s="55" t="s">
        <v>15915</v>
      </c>
      <c r="R403" s="56" t="s">
        <v>15916</v>
      </c>
      <c r="S403" s="56" t="s">
        <v>15368</v>
      </c>
      <c r="T403" s="51" t="s">
        <v>15917</v>
      </c>
      <c r="U403" s="51" t="s">
        <v>15370</v>
      </c>
      <c r="V403" s="40" t="s">
        <v>126</v>
      </c>
      <c r="W403" s="40" t="s">
        <v>112</v>
      </c>
      <c r="X403" s="40">
        <v>2016</v>
      </c>
      <c r="Y403" s="40" t="s">
        <v>127</v>
      </c>
      <c r="Z403" s="40" t="s">
        <v>15371</v>
      </c>
      <c r="AA403" s="40" t="s">
        <v>129</v>
      </c>
      <c r="AB403" s="40" t="s">
        <v>130</v>
      </c>
      <c r="AC403" s="40" t="s">
        <v>131</v>
      </c>
      <c r="AD403" s="40" t="s">
        <v>132</v>
      </c>
      <c r="AE403" s="40" t="s">
        <v>133</v>
      </c>
      <c r="AF403" s="40" t="s">
        <v>134</v>
      </c>
      <c r="AG403" s="40" t="s">
        <v>135</v>
      </c>
      <c r="AH403" s="40" t="s">
        <v>136</v>
      </c>
      <c r="AI403" s="40" t="s">
        <v>137</v>
      </c>
      <c r="AJ403" s="40" t="s">
        <v>138</v>
      </c>
      <c r="AK403" s="40" t="s">
        <v>139</v>
      </c>
      <c r="AL403" s="40" t="s">
        <v>122</v>
      </c>
      <c r="AM403" s="40" t="s">
        <v>140</v>
      </c>
      <c r="AN403" s="40" t="s">
        <v>141</v>
      </c>
      <c r="AP403" s="40" t="s">
        <v>15918</v>
      </c>
      <c r="AQ403" s="40" t="s">
        <v>76</v>
      </c>
      <c r="AR403" s="57" t="s">
        <v>15919</v>
      </c>
      <c r="AS403" s="40" t="s">
        <v>15920</v>
      </c>
      <c r="AT403" s="40" t="s">
        <v>15921</v>
      </c>
      <c r="AU403" s="40" t="s">
        <v>15922</v>
      </c>
      <c r="AV403" s="40" t="s">
        <v>15923</v>
      </c>
      <c r="AW403" s="40" t="s">
        <v>15924</v>
      </c>
      <c r="AX403" s="40" t="s">
        <v>15925</v>
      </c>
      <c r="AY403" s="40" t="s">
        <v>15926</v>
      </c>
      <c r="AZ403" s="40" t="s">
        <v>15927</v>
      </c>
    </row>
    <row r="404" spans="1:64" ht="20.100000000000001" customHeight="1" x14ac:dyDescent="0.2">
      <c r="A404" s="44">
        <v>44228</v>
      </c>
      <c r="B404" s="40" t="s">
        <v>15928</v>
      </c>
      <c r="C404" s="35" t="s">
        <v>112</v>
      </c>
      <c r="D404" s="35">
        <v>20240120</v>
      </c>
      <c r="E404" s="40" t="s">
        <v>1640</v>
      </c>
      <c r="F404" s="40" t="s">
        <v>15929</v>
      </c>
      <c r="G404" s="40" t="s">
        <v>1642</v>
      </c>
      <c r="H404" s="40" t="s">
        <v>15469</v>
      </c>
      <c r="I404" s="40" t="s">
        <v>1643</v>
      </c>
      <c r="N404" s="54">
        <v>43292</v>
      </c>
      <c r="O404" s="54" t="s">
        <v>15930</v>
      </c>
      <c r="P404" s="40" t="s">
        <v>122</v>
      </c>
      <c r="Q404" s="55" t="s">
        <v>15931</v>
      </c>
      <c r="R404" s="56" t="s">
        <v>15932</v>
      </c>
      <c r="S404" s="56" t="s">
        <v>15368</v>
      </c>
      <c r="T404" s="51" t="s">
        <v>15933</v>
      </c>
      <c r="U404" s="51" t="s">
        <v>15370</v>
      </c>
      <c r="V404" s="40" t="s">
        <v>126</v>
      </c>
      <c r="W404" s="40" t="s">
        <v>112</v>
      </c>
      <c r="X404" s="40">
        <v>2018</v>
      </c>
      <c r="Y404" s="40" t="s">
        <v>127</v>
      </c>
      <c r="Z404" s="40" t="s">
        <v>15371</v>
      </c>
      <c r="AA404" s="40" t="s">
        <v>129</v>
      </c>
      <c r="AB404" s="40" t="s">
        <v>130</v>
      </c>
      <c r="AC404" s="40" t="s">
        <v>131</v>
      </c>
      <c r="AD404" s="40" t="s">
        <v>132</v>
      </c>
      <c r="AE404" s="40" t="s">
        <v>133</v>
      </c>
      <c r="AF404" s="40" t="s">
        <v>134</v>
      </c>
      <c r="AG404" s="40" t="s">
        <v>135</v>
      </c>
      <c r="AH404" s="40" t="s">
        <v>136</v>
      </c>
      <c r="AI404" s="40" t="s">
        <v>137</v>
      </c>
      <c r="AJ404" s="40" t="s">
        <v>138</v>
      </c>
      <c r="AK404" s="40" t="s">
        <v>139</v>
      </c>
      <c r="AL404" s="40" t="s">
        <v>122</v>
      </c>
      <c r="AM404" s="40" t="s">
        <v>140</v>
      </c>
      <c r="AN404" s="40" t="s">
        <v>141</v>
      </c>
      <c r="AP404" s="40" t="s">
        <v>15934</v>
      </c>
      <c r="AQ404" s="40" t="s">
        <v>76</v>
      </c>
      <c r="AR404" s="57" t="s">
        <v>15935</v>
      </c>
      <c r="AS404" s="40" t="s">
        <v>15936</v>
      </c>
      <c r="AT404" s="40" t="s">
        <v>15359</v>
      </c>
      <c r="AU404" s="40" t="s">
        <v>15937</v>
      </c>
      <c r="AV404" s="40" t="s">
        <v>15938</v>
      </c>
      <c r="AW404" s="40" t="s">
        <v>15939</v>
      </c>
      <c r="BA404" s="40" t="s">
        <v>15940</v>
      </c>
      <c r="BB404" s="40" t="s">
        <v>15941</v>
      </c>
    </row>
    <row r="405" spans="1:64" ht="20.100000000000001" customHeight="1" x14ac:dyDescent="0.2">
      <c r="A405" s="44">
        <v>44197</v>
      </c>
      <c r="B405" s="40" t="s">
        <v>15942</v>
      </c>
      <c r="C405" s="35" t="s">
        <v>112</v>
      </c>
      <c r="D405" s="35">
        <v>20240120</v>
      </c>
      <c r="E405" s="40" t="s">
        <v>1889</v>
      </c>
      <c r="F405" s="40" t="s">
        <v>15943</v>
      </c>
      <c r="G405" s="40" t="s">
        <v>1891</v>
      </c>
      <c r="H405" s="40" t="s">
        <v>15424</v>
      </c>
      <c r="I405" s="40" t="s">
        <v>1892</v>
      </c>
      <c r="N405" s="54">
        <v>42991</v>
      </c>
      <c r="O405" s="54" t="s">
        <v>15944</v>
      </c>
      <c r="P405" s="40" t="s">
        <v>122</v>
      </c>
      <c r="Q405" s="55" t="s">
        <v>15945</v>
      </c>
      <c r="R405" s="56" t="s">
        <v>15946</v>
      </c>
      <c r="S405" s="56" t="s">
        <v>15368</v>
      </c>
      <c r="T405" s="51" t="s">
        <v>15947</v>
      </c>
      <c r="U405" s="51" t="s">
        <v>15370</v>
      </c>
      <c r="V405" s="40" t="s">
        <v>126</v>
      </c>
      <c r="W405" s="40" t="s">
        <v>112</v>
      </c>
      <c r="X405" s="40">
        <v>2017</v>
      </c>
      <c r="Y405" s="40" t="s">
        <v>127</v>
      </c>
      <c r="Z405" s="40" t="s">
        <v>15395</v>
      </c>
      <c r="AA405" s="40" t="s">
        <v>129</v>
      </c>
      <c r="AB405" s="40" t="s">
        <v>130</v>
      </c>
      <c r="AC405" s="40" t="s">
        <v>131</v>
      </c>
      <c r="AD405" s="40" t="s">
        <v>132</v>
      </c>
      <c r="AE405" s="40" t="s">
        <v>133</v>
      </c>
      <c r="AF405" s="40" t="s">
        <v>134</v>
      </c>
      <c r="AG405" s="40" t="s">
        <v>135</v>
      </c>
      <c r="AH405" s="40" t="s">
        <v>136</v>
      </c>
      <c r="AI405" s="40" t="s">
        <v>137</v>
      </c>
      <c r="AJ405" s="40" t="s">
        <v>138</v>
      </c>
      <c r="AK405" s="40" t="s">
        <v>139</v>
      </c>
      <c r="AL405" s="40" t="s">
        <v>122</v>
      </c>
      <c r="AM405" s="40" t="s">
        <v>140</v>
      </c>
      <c r="AN405" s="40" t="s">
        <v>141</v>
      </c>
      <c r="AP405" s="40" t="s">
        <v>15948</v>
      </c>
      <c r="AQ405" s="40" t="s">
        <v>76</v>
      </c>
      <c r="AR405" s="57" t="s">
        <v>15949</v>
      </c>
      <c r="AS405" s="40" t="s">
        <v>15950</v>
      </c>
      <c r="AT405" s="40" t="s">
        <v>15951</v>
      </c>
      <c r="AU405" s="40" t="s">
        <v>15854</v>
      </c>
      <c r="AV405" s="40" t="s">
        <v>1545</v>
      </c>
    </row>
    <row r="406" spans="1:64" ht="20.100000000000001" customHeight="1" x14ac:dyDescent="0.2">
      <c r="A406" s="44">
        <v>44197</v>
      </c>
      <c r="B406" s="40" t="s">
        <v>15952</v>
      </c>
      <c r="C406" s="35" t="s">
        <v>112</v>
      </c>
      <c r="D406" s="35">
        <v>20240120</v>
      </c>
      <c r="E406" s="40" t="s">
        <v>456</v>
      </c>
      <c r="F406" s="40" t="s">
        <v>15953</v>
      </c>
      <c r="G406" s="40" t="s">
        <v>15954</v>
      </c>
      <c r="H406" s="40" t="s">
        <v>15424</v>
      </c>
      <c r="I406" s="40" t="s">
        <v>15955</v>
      </c>
      <c r="N406" s="54">
        <v>43236</v>
      </c>
      <c r="O406" s="54" t="s">
        <v>15956</v>
      </c>
      <c r="P406" s="40" t="s">
        <v>122</v>
      </c>
      <c r="Q406" s="55" t="s">
        <v>15957</v>
      </c>
      <c r="R406" s="56" t="s">
        <v>15958</v>
      </c>
      <c r="S406" s="56" t="s">
        <v>15368</v>
      </c>
      <c r="T406" s="51" t="s">
        <v>15959</v>
      </c>
      <c r="U406" s="51" t="s">
        <v>15370</v>
      </c>
      <c r="V406" s="40" t="s">
        <v>126</v>
      </c>
      <c r="W406" s="40" t="s">
        <v>112</v>
      </c>
      <c r="X406" s="40">
        <v>2018</v>
      </c>
      <c r="Y406" s="40" t="s">
        <v>127</v>
      </c>
      <c r="Z406" s="40" t="s">
        <v>15371</v>
      </c>
      <c r="AA406" s="40" t="s">
        <v>129</v>
      </c>
      <c r="AB406" s="40" t="s">
        <v>130</v>
      </c>
      <c r="AC406" s="40" t="s">
        <v>131</v>
      </c>
      <c r="AD406" s="40" t="s">
        <v>132</v>
      </c>
      <c r="AE406" s="40" t="s">
        <v>133</v>
      </c>
      <c r="AF406" s="40" t="s">
        <v>134</v>
      </c>
      <c r="AG406" s="40" t="s">
        <v>135</v>
      </c>
      <c r="AH406" s="40" t="s">
        <v>136</v>
      </c>
      <c r="AI406" s="40" t="s">
        <v>137</v>
      </c>
      <c r="AJ406" s="40" t="s">
        <v>138</v>
      </c>
      <c r="AK406" s="40" t="s">
        <v>139</v>
      </c>
      <c r="AL406" s="40" t="s">
        <v>122</v>
      </c>
      <c r="AM406" s="40" t="s">
        <v>140</v>
      </c>
      <c r="AN406" s="40" t="s">
        <v>141</v>
      </c>
      <c r="AP406" s="40" t="s">
        <v>15960</v>
      </c>
      <c r="AQ406" s="40" t="s">
        <v>76</v>
      </c>
      <c r="AR406" s="57" t="s">
        <v>3021</v>
      </c>
      <c r="AS406" s="40" t="s">
        <v>568</v>
      </c>
      <c r="AT406" s="40" t="s">
        <v>15961</v>
      </c>
      <c r="AU406" s="40" t="s">
        <v>15962</v>
      </c>
      <c r="AV406" s="40" t="s">
        <v>15963</v>
      </c>
      <c r="AW406" s="40" t="s">
        <v>337</v>
      </c>
      <c r="AX406" s="40" t="s">
        <v>15964</v>
      </c>
    </row>
    <row r="407" spans="1:64" ht="20.100000000000001" customHeight="1" x14ac:dyDescent="0.2">
      <c r="A407" s="44">
        <v>44166</v>
      </c>
      <c r="B407" s="40" t="s">
        <v>15965</v>
      </c>
      <c r="C407" s="35" t="s">
        <v>112</v>
      </c>
      <c r="D407" s="35">
        <v>20240120</v>
      </c>
      <c r="E407" s="40" t="s">
        <v>15966</v>
      </c>
      <c r="F407" s="40" t="s">
        <v>15967</v>
      </c>
      <c r="G407" s="40" t="s">
        <v>358</v>
      </c>
      <c r="I407" s="40" t="s">
        <v>359</v>
      </c>
      <c r="N407" s="54">
        <v>43383</v>
      </c>
      <c r="O407" s="54" t="s">
        <v>15968</v>
      </c>
      <c r="P407" s="40" t="s">
        <v>122</v>
      </c>
      <c r="Q407" s="55" t="s">
        <v>15969</v>
      </c>
      <c r="R407" s="56" t="s">
        <v>15368</v>
      </c>
      <c r="S407" s="56" t="s">
        <v>15970</v>
      </c>
      <c r="T407" s="51" t="s">
        <v>15370</v>
      </c>
      <c r="U407" s="51" t="s">
        <v>15971</v>
      </c>
      <c r="V407" s="40" t="s">
        <v>126</v>
      </c>
      <c r="W407" s="40" t="s">
        <v>112</v>
      </c>
      <c r="X407" s="40">
        <v>2018</v>
      </c>
      <c r="Y407" s="40" t="s">
        <v>126</v>
      </c>
      <c r="Z407" s="40" t="s">
        <v>112</v>
      </c>
      <c r="AA407" s="40">
        <v>2018</v>
      </c>
      <c r="AB407" s="40" t="s">
        <v>127</v>
      </c>
      <c r="AC407" s="40" t="s">
        <v>15523</v>
      </c>
      <c r="AD407" s="40" t="s">
        <v>129</v>
      </c>
      <c r="AE407" s="40" t="s">
        <v>130</v>
      </c>
      <c r="AF407" s="40" t="s">
        <v>131</v>
      </c>
      <c r="AG407" s="40" t="s">
        <v>132</v>
      </c>
      <c r="AH407" s="40" t="s">
        <v>133</v>
      </c>
      <c r="AI407" s="40" t="s">
        <v>134</v>
      </c>
      <c r="AJ407" s="40" t="s">
        <v>135</v>
      </c>
      <c r="AK407" s="40" t="s">
        <v>136</v>
      </c>
      <c r="AL407" s="40" t="s">
        <v>137</v>
      </c>
      <c r="AM407" s="40" t="s">
        <v>138</v>
      </c>
      <c r="AN407" s="40" t="s">
        <v>139</v>
      </c>
      <c r="AO407" s="40" t="s">
        <v>122</v>
      </c>
      <c r="AP407" s="40" t="s">
        <v>140</v>
      </c>
      <c r="AQ407" s="40" t="s">
        <v>141</v>
      </c>
      <c r="AR407" s="57"/>
      <c r="AS407" s="40" t="s">
        <v>15972</v>
      </c>
      <c r="AT407" s="40" t="s">
        <v>76</v>
      </c>
      <c r="AU407" s="40" t="s">
        <v>5047</v>
      </c>
      <c r="AV407" s="40" t="s">
        <v>15973</v>
      </c>
      <c r="AW407" s="40" t="s">
        <v>14016</v>
      </c>
      <c r="AX407" s="40" t="s">
        <v>14017</v>
      </c>
      <c r="AY407" s="40" t="s">
        <v>14018</v>
      </c>
      <c r="AZ407" s="40" t="s">
        <v>14019</v>
      </c>
      <c r="BA407" s="40" t="s">
        <v>15974</v>
      </c>
      <c r="BB407" s="40" t="s">
        <v>15975</v>
      </c>
      <c r="BC407" s="40" t="s">
        <v>15976</v>
      </c>
      <c r="BD407" s="40" t="s">
        <v>15977</v>
      </c>
    </row>
    <row r="408" spans="1:64" ht="20.100000000000001" customHeight="1" x14ac:dyDescent="0.2">
      <c r="A408" s="44">
        <v>44136</v>
      </c>
      <c r="B408" s="40" t="s">
        <v>6940</v>
      </c>
      <c r="C408" s="35" t="s">
        <v>112</v>
      </c>
      <c r="D408" s="35">
        <v>20240120</v>
      </c>
      <c r="E408" s="40" t="s">
        <v>4398</v>
      </c>
      <c r="F408" s="40" t="s">
        <v>6941</v>
      </c>
      <c r="G408" s="40" t="s">
        <v>4400</v>
      </c>
      <c r="I408" s="40" t="s">
        <v>661</v>
      </c>
      <c r="J408" s="40" t="s">
        <v>217</v>
      </c>
      <c r="N408" s="54">
        <v>43082</v>
      </c>
      <c r="O408" s="54" t="s">
        <v>15391</v>
      </c>
      <c r="P408" s="40" t="s">
        <v>122</v>
      </c>
      <c r="Q408" s="55" t="s">
        <v>15978</v>
      </c>
      <c r="R408" s="56" t="s">
        <v>15368</v>
      </c>
      <c r="S408" s="56" t="s">
        <v>15979</v>
      </c>
      <c r="T408" s="51" t="s">
        <v>15370</v>
      </c>
      <c r="U408" s="51" t="s">
        <v>15980</v>
      </c>
      <c r="V408" s="40" t="s">
        <v>126</v>
      </c>
      <c r="W408" s="40" t="s">
        <v>112</v>
      </c>
      <c r="X408" s="40">
        <v>2017</v>
      </c>
      <c r="Y408" s="40" t="s">
        <v>126</v>
      </c>
      <c r="Z408" s="40" t="s">
        <v>112</v>
      </c>
      <c r="AA408" s="40">
        <v>2017</v>
      </c>
      <c r="AB408" s="40" t="s">
        <v>127</v>
      </c>
      <c r="AC408" s="40" t="s">
        <v>15546</v>
      </c>
      <c r="AD408" s="40" t="s">
        <v>129</v>
      </c>
      <c r="AE408" s="40" t="s">
        <v>130</v>
      </c>
      <c r="AF408" s="40" t="s">
        <v>131</v>
      </c>
      <c r="AG408" s="40" t="s">
        <v>132</v>
      </c>
      <c r="AH408" s="40" t="s">
        <v>133</v>
      </c>
      <c r="AI408" s="40" t="s">
        <v>134</v>
      </c>
      <c r="AJ408" s="40" t="s">
        <v>135</v>
      </c>
      <c r="AK408" s="40" t="s">
        <v>136</v>
      </c>
      <c r="AL408" s="40" t="s">
        <v>137</v>
      </c>
      <c r="AM408" s="40" t="s">
        <v>138</v>
      </c>
      <c r="AN408" s="40" t="s">
        <v>139</v>
      </c>
      <c r="AO408" s="40" t="s">
        <v>122</v>
      </c>
      <c r="AP408" s="40" t="s">
        <v>140</v>
      </c>
      <c r="AQ408" s="40" t="s">
        <v>141</v>
      </c>
      <c r="AR408" s="57"/>
      <c r="AS408" s="40" t="s">
        <v>15981</v>
      </c>
      <c r="AT408" s="40" t="s">
        <v>76</v>
      </c>
      <c r="AU408" s="40" t="s">
        <v>15982</v>
      </c>
      <c r="AV408" s="40" t="s">
        <v>15983</v>
      </c>
      <c r="AW408" s="40" t="s">
        <v>15984</v>
      </c>
      <c r="AX408" s="40" t="s">
        <v>15985</v>
      </c>
      <c r="AY408" s="40" t="s">
        <v>15986</v>
      </c>
      <c r="AZ408" s="40" t="s">
        <v>15987</v>
      </c>
      <c r="BA408" s="40" t="s">
        <v>15988</v>
      </c>
      <c r="BB408" s="40" t="s">
        <v>15989</v>
      </c>
      <c r="BC408" s="40" t="s">
        <v>15990</v>
      </c>
      <c r="BD408" s="40" t="s">
        <v>15991</v>
      </c>
    </row>
    <row r="409" spans="1:64" ht="20.100000000000001" customHeight="1" x14ac:dyDescent="0.2">
      <c r="A409" s="44">
        <v>44136</v>
      </c>
      <c r="B409" s="40" t="s">
        <v>15992</v>
      </c>
      <c r="C409" s="35" t="s">
        <v>112</v>
      </c>
      <c r="D409" s="35">
        <v>20240120</v>
      </c>
      <c r="E409" s="40" t="s">
        <v>7177</v>
      </c>
      <c r="F409" s="40" t="s">
        <v>15993</v>
      </c>
      <c r="G409" s="40" t="s">
        <v>572</v>
      </c>
      <c r="H409" s="40" t="s">
        <v>15364</v>
      </c>
      <c r="I409" s="40" t="s">
        <v>573</v>
      </c>
      <c r="N409" s="54">
        <v>43509</v>
      </c>
      <c r="O409" s="54" t="s">
        <v>15994</v>
      </c>
      <c r="P409" s="40" t="s">
        <v>122</v>
      </c>
      <c r="Q409" s="55" t="s">
        <v>15995</v>
      </c>
      <c r="R409" s="56" t="s">
        <v>15368</v>
      </c>
      <c r="S409" s="56" t="s">
        <v>15996</v>
      </c>
      <c r="T409" s="51" t="s">
        <v>15370</v>
      </c>
      <c r="U409" s="51" t="s">
        <v>15997</v>
      </c>
      <c r="V409" s="40" t="s">
        <v>126</v>
      </c>
      <c r="W409" s="40" t="s">
        <v>112</v>
      </c>
      <c r="X409" s="40">
        <v>2019</v>
      </c>
      <c r="Y409" s="40" t="s">
        <v>126</v>
      </c>
      <c r="Z409" s="40" t="s">
        <v>112</v>
      </c>
      <c r="AA409" s="40">
        <v>2019</v>
      </c>
      <c r="AB409" s="40" t="s">
        <v>127</v>
      </c>
      <c r="AC409" s="40" t="s">
        <v>15411</v>
      </c>
      <c r="AD409" s="40" t="s">
        <v>129</v>
      </c>
      <c r="AE409" s="40" t="s">
        <v>130</v>
      </c>
      <c r="AF409" s="40" t="s">
        <v>131</v>
      </c>
      <c r="AG409" s="40" t="s">
        <v>132</v>
      </c>
      <c r="AH409" s="40" t="s">
        <v>133</v>
      </c>
      <c r="AI409" s="40" t="s">
        <v>134</v>
      </c>
      <c r="AJ409" s="40" t="s">
        <v>135</v>
      </c>
      <c r="AK409" s="40" t="s">
        <v>136</v>
      </c>
      <c r="AL409" s="40" t="s">
        <v>137</v>
      </c>
      <c r="AM409" s="40" t="s">
        <v>138</v>
      </c>
      <c r="AN409" s="40" t="s">
        <v>139</v>
      </c>
      <c r="AO409" s="40" t="s">
        <v>122</v>
      </c>
      <c r="AP409" s="40" t="s">
        <v>140</v>
      </c>
      <c r="AQ409" s="40" t="s">
        <v>141</v>
      </c>
      <c r="AR409" s="57"/>
      <c r="AS409" s="40" t="s">
        <v>15998</v>
      </c>
      <c r="AT409" s="40" t="s">
        <v>76</v>
      </c>
      <c r="AU409" s="40" t="s">
        <v>15999</v>
      </c>
      <c r="AV409" s="40" t="s">
        <v>1889</v>
      </c>
      <c r="AW409" s="40" t="s">
        <v>16000</v>
      </c>
      <c r="AX409" s="40" t="s">
        <v>16001</v>
      </c>
      <c r="AY409" s="40" t="s">
        <v>16002</v>
      </c>
      <c r="AZ409" s="40" t="s">
        <v>16003</v>
      </c>
      <c r="BA409" s="40" t="s">
        <v>15633</v>
      </c>
      <c r="BB409" s="40" t="s">
        <v>16004</v>
      </c>
      <c r="BC409" s="40" t="s">
        <v>16005</v>
      </c>
      <c r="BD409" s="40" t="s">
        <v>16006</v>
      </c>
      <c r="BE409" s="40" t="s">
        <v>16007</v>
      </c>
      <c r="BF409" s="40" t="s">
        <v>16008</v>
      </c>
      <c r="BG409" s="40" t="s">
        <v>12021</v>
      </c>
      <c r="BH409" s="40" t="s">
        <v>16009</v>
      </c>
      <c r="BI409" s="40" t="s">
        <v>16010</v>
      </c>
      <c r="BJ409" s="40" t="s">
        <v>16011</v>
      </c>
      <c r="BK409" s="40" t="s">
        <v>16012</v>
      </c>
      <c r="BL409" s="40" t="s">
        <v>16013</v>
      </c>
    </row>
    <row r="410" spans="1:64" ht="20.100000000000001" customHeight="1" x14ac:dyDescent="0.2">
      <c r="A410" s="44">
        <v>44136</v>
      </c>
      <c r="B410" s="40" t="s">
        <v>16014</v>
      </c>
      <c r="C410" s="35" t="s">
        <v>112</v>
      </c>
      <c r="D410" s="35">
        <v>20240120</v>
      </c>
      <c r="E410" s="40" t="s">
        <v>14252</v>
      </c>
      <c r="G410" s="40" t="s">
        <v>673</v>
      </c>
      <c r="I410" s="40" t="s">
        <v>674</v>
      </c>
      <c r="N410" s="54">
        <v>41892</v>
      </c>
      <c r="O410" s="54" t="s">
        <v>16015</v>
      </c>
      <c r="P410" s="40" t="s">
        <v>122</v>
      </c>
      <c r="Q410" s="55" t="s">
        <v>16016</v>
      </c>
      <c r="R410" s="56" t="s">
        <v>15368</v>
      </c>
      <c r="S410" s="56" t="s">
        <v>16017</v>
      </c>
      <c r="T410" s="51" t="s">
        <v>15370</v>
      </c>
      <c r="U410" s="51" t="s">
        <v>16018</v>
      </c>
      <c r="V410" s="40" t="s">
        <v>126</v>
      </c>
      <c r="W410" s="40" t="s">
        <v>112</v>
      </c>
      <c r="X410" s="40">
        <v>2014</v>
      </c>
      <c r="Y410" s="40" t="s">
        <v>126</v>
      </c>
      <c r="Z410" s="40" t="s">
        <v>112</v>
      </c>
      <c r="AA410" s="40">
        <v>2014</v>
      </c>
      <c r="AB410" s="40" t="s">
        <v>127</v>
      </c>
      <c r="AC410" s="40" t="s">
        <v>15411</v>
      </c>
      <c r="AD410" s="40" t="s">
        <v>129</v>
      </c>
      <c r="AE410" s="40" t="s">
        <v>130</v>
      </c>
      <c r="AF410" s="40" t="s">
        <v>131</v>
      </c>
      <c r="AG410" s="40" t="s">
        <v>132</v>
      </c>
      <c r="AH410" s="40" t="s">
        <v>133</v>
      </c>
      <c r="AI410" s="40" t="s">
        <v>134</v>
      </c>
      <c r="AJ410" s="40" t="s">
        <v>135</v>
      </c>
      <c r="AK410" s="40" t="s">
        <v>136</v>
      </c>
      <c r="AL410" s="40" t="s">
        <v>137</v>
      </c>
      <c r="AM410" s="40" t="s">
        <v>138</v>
      </c>
      <c r="AN410" s="40" t="s">
        <v>139</v>
      </c>
      <c r="AO410" s="40" t="s">
        <v>122</v>
      </c>
      <c r="AP410" s="40" t="s">
        <v>140</v>
      </c>
      <c r="AQ410" s="40" t="s">
        <v>141</v>
      </c>
      <c r="AR410" s="57"/>
      <c r="AS410" s="40" t="s">
        <v>16019</v>
      </c>
      <c r="AT410" s="40" t="s">
        <v>76</v>
      </c>
      <c r="AU410" s="40" t="s">
        <v>16020</v>
      </c>
      <c r="AV410" s="40" t="s">
        <v>15825</v>
      </c>
      <c r="AW410" s="40" t="s">
        <v>16021</v>
      </c>
      <c r="AX410" s="40" t="s">
        <v>16022</v>
      </c>
      <c r="AY410" s="40" t="s">
        <v>15908</v>
      </c>
      <c r="AZ410" s="40" t="s">
        <v>15909</v>
      </c>
      <c r="BA410" s="40" t="s">
        <v>15723</v>
      </c>
    </row>
    <row r="411" spans="1:64" ht="20.100000000000001" customHeight="1" x14ac:dyDescent="0.2">
      <c r="A411" s="44">
        <v>44136</v>
      </c>
      <c r="B411" s="40" t="s">
        <v>14141</v>
      </c>
      <c r="C411" s="35" t="s">
        <v>112</v>
      </c>
      <c r="D411" s="35">
        <v>20240120</v>
      </c>
      <c r="E411" s="40" t="s">
        <v>16023</v>
      </c>
      <c r="F411" s="40" t="s">
        <v>16024</v>
      </c>
      <c r="G411" s="40" t="s">
        <v>4504</v>
      </c>
      <c r="H411" s="40" t="s">
        <v>16025</v>
      </c>
      <c r="I411" s="40" t="s">
        <v>4505</v>
      </c>
      <c r="N411" s="54">
        <v>43537</v>
      </c>
      <c r="O411" s="54" t="s">
        <v>16026</v>
      </c>
      <c r="P411" s="40" t="s">
        <v>122</v>
      </c>
      <c r="Q411" s="55" t="s">
        <v>16027</v>
      </c>
      <c r="R411" s="56" t="s">
        <v>15368</v>
      </c>
      <c r="S411" s="56" t="s">
        <v>16028</v>
      </c>
      <c r="T411" s="51" t="s">
        <v>15370</v>
      </c>
      <c r="U411" s="51" t="s">
        <v>16029</v>
      </c>
      <c r="V411" s="40" t="s">
        <v>126</v>
      </c>
      <c r="W411" s="40" t="s">
        <v>112</v>
      </c>
      <c r="X411" s="40">
        <v>2019</v>
      </c>
      <c r="Y411" s="40" t="s">
        <v>126</v>
      </c>
      <c r="Z411" s="40" t="s">
        <v>112</v>
      </c>
      <c r="AA411" s="40">
        <v>2019</v>
      </c>
      <c r="AB411" s="40" t="s">
        <v>127</v>
      </c>
      <c r="AC411" s="40" t="s">
        <v>15395</v>
      </c>
      <c r="AD411" s="40" t="s">
        <v>129</v>
      </c>
      <c r="AE411" s="40" t="s">
        <v>130</v>
      </c>
      <c r="AF411" s="40" t="s">
        <v>131</v>
      </c>
      <c r="AG411" s="40" t="s">
        <v>132</v>
      </c>
      <c r="AH411" s="40" t="s">
        <v>133</v>
      </c>
      <c r="AI411" s="40" t="s">
        <v>134</v>
      </c>
      <c r="AJ411" s="40" t="s">
        <v>135</v>
      </c>
      <c r="AK411" s="40" t="s">
        <v>136</v>
      </c>
      <c r="AL411" s="40" t="s">
        <v>137</v>
      </c>
      <c r="AM411" s="40" t="s">
        <v>138</v>
      </c>
      <c r="AN411" s="40" t="s">
        <v>139</v>
      </c>
      <c r="AO411" s="40" t="s">
        <v>122</v>
      </c>
      <c r="AP411" s="40" t="s">
        <v>140</v>
      </c>
      <c r="AQ411" s="40" t="s">
        <v>141</v>
      </c>
      <c r="AR411" s="57"/>
      <c r="AS411" s="40" t="s">
        <v>16030</v>
      </c>
      <c r="AT411" s="40" t="s">
        <v>76</v>
      </c>
      <c r="AU411" s="40" t="s">
        <v>16031</v>
      </c>
      <c r="AV411" s="40" t="s">
        <v>16032</v>
      </c>
      <c r="AW411" s="40" t="s">
        <v>16033</v>
      </c>
      <c r="AX411" s="40" t="s">
        <v>16034</v>
      </c>
      <c r="AY411" s="40" t="s">
        <v>16035</v>
      </c>
      <c r="AZ411" s="40" t="s">
        <v>16036</v>
      </c>
      <c r="BA411" s="40" t="s">
        <v>16037</v>
      </c>
      <c r="BB411" s="40" t="s">
        <v>16038</v>
      </c>
      <c r="BC411" s="40" t="s">
        <v>16039</v>
      </c>
      <c r="BD411" s="40" t="s">
        <v>16040</v>
      </c>
      <c r="BE411" s="40" t="s">
        <v>16041</v>
      </c>
      <c r="BF411" s="40" t="s">
        <v>16042</v>
      </c>
      <c r="BG411" s="40" t="s">
        <v>16043</v>
      </c>
      <c r="BH411" s="40" t="s">
        <v>16044</v>
      </c>
      <c r="BI411" s="40" t="s">
        <v>16045</v>
      </c>
      <c r="BJ411" s="40" t="s">
        <v>16046</v>
      </c>
    </row>
    <row r="412" spans="1:64" ht="20.100000000000001" customHeight="1" x14ac:dyDescent="0.2">
      <c r="A412" s="44">
        <v>44105</v>
      </c>
      <c r="B412" s="40" t="s">
        <v>16047</v>
      </c>
      <c r="C412" s="35" t="s">
        <v>112</v>
      </c>
      <c r="D412" s="35">
        <v>20240120</v>
      </c>
      <c r="E412" s="40" t="s">
        <v>1652</v>
      </c>
      <c r="F412" s="40" t="s">
        <v>16048</v>
      </c>
      <c r="G412" s="40" t="s">
        <v>16049</v>
      </c>
      <c r="H412" s="40" t="s">
        <v>15424</v>
      </c>
      <c r="I412" s="40" t="s">
        <v>15684</v>
      </c>
      <c r="J412" s="40" t="s">
        <v>1233</v>
      </c>
      <c r="N412" s="54">
        <v>42074</v>
      </c>
      <c r="O412" s="54" t="s">
        <v>16050</v>
      </c>
      <c r="P412" s="40" t="s">
        <v>122</v>
      </c>
      <c r="Q412" s="55" t="s">
        <v>16051</v>
      </c>
      <c r="R412" s="56" t="s">
        <v>15368</v>
      </c>
      <c r="S412" s="56" t="s">
        <v>16052</v>
      </c>
      <c r="T412" s="51" t="s">
        <v>15370</v>
      </c>
      <c r="U412" s="51" t="s">
        <v>16053</v>
      </c>
      <c r="V412" s="40" t="s">
        <v>126</v>
      </c>
      <c r="W412" s="40" t="s">
        <v>112</v>
      </c>
      <c r="X412" s="40">
        <v>2015</v>
      </c>
      <c r="Y412" s="40" t="s">
        <v>126</v>
      </c>
      <c r="Z412" s="40" t="s">
        <v>112</v>
      </c>
      <c r="AA412" s="40">
        <v>2015</v>
      </c>
      <c r="AB412" s="40" t="s">
        <v>127</v>
      </c>
      <c r="AC412" s="40" t="s">
        <v>15411</v>
      </c>
      <c r="AD412" s="40" t="s">
        <v>129</v>
      </c>
      <c r="AE412" s="40" t="s">
        <v>130</v>
      </c>
      <c r="AF412" s="40" t="s">
        <v>131</v>
      </c>
      <c r="AG412" s="40" t="s">
        <v>132</v>
      </c>
      <c r="AH412" s="40" t="s">
        <v>133</v>
      </c>
      <c r="AI412" s="40" t="s">
        <v>134</v>
      </c>
      <c r="AJ412" s="40" t="s">
        <v>135</v>
      </c>
      <c r="AK412" s="40" t="s">
        <v>136</v>
      </c>
      <c r="AL412" s="40" t="s">
        <v>137</v>
      </c>
      <c r="AM412" s="40" t="s">
        <v>138</v>
      </c>
      <c r="AN412" s="40" t="s">
        <v>139</v>
      </c>
      <c r="AO412" s="40" t="s">
        <v>122</v>
      </c>
      <c r="AP412" s="40" t="s">
        <v>140</v>
      </c>
      <c r="AQ412" s="40" t="s">
        <v>141</v>
      </c>
      <c r="AR412" s="57"/>
      <c r="AS412" s="40" t="s">
        <v>16054</v>
      </c>
      <c r="AT412" s="40" t="s">
        <v>76</v>
      </c>
      <c r="AU412" s="40" t="s">
        <v>15642</v>
      </c>
      <c r="AV412" s="40" t="s">
        <v>16055</v>
      </c>
    </row>
    <row r="413" spans="1:64" ht="20.100000000000001" customHeight="1" x14ac:dyDescent="0.2">
      <c r="A413" s="44">
        <v>44105</v>
      </c>
      <c r="B413" s="40" t="s">
        <v>16056</v>
      </c>
      <c r="C413" s="35" t="s">
        <v>112</v>
      </c>
      <c r="D413" s="35">
        <v>20240120</v>
      </c>
      <c r="E413" s="40" t="s">
        <v>169</v>
      </c>
      <c r="F413" s="40" t="s">
        <v>16057</v>
      </c>
      <c r="G413" s="40" t="s">
        <v>16058</v>
      </c>
      <c r="H413" s="40" t="s">
        <v>15599</v>
      </c>
      <c r="I413" s="40" t="s">
        <v>9860</v>
      </c>
      <c r="J413" s="40" t="s">
        <v>172</v>
      </c>
      <c r="N413" s="54">
        <v>41955</v>
      </c>
      <c r="O413" s="54" t="s">
        <v>16059</v>
      </c>
      <c r="P413" s="40" t="s">
        <v>122</v>
      </c>
      <c r="Q413" s="55" t="s">
        <v>16060</v>
      </c>
      <c r="R413" s="56" t="s">
        <v>15368</v>
      </c>
      <c r="S413" s="56" t="s">
        <v>16061</v>
      </c>
      <c r="T413" s="51" t="s">
        <v>15370</v>
      </c>
      <c r="U413" s="51" t="s">
        <v>16062</v>
      </c>
      <c r="V413" s="40" t="s">
        <v>126</v>
      </c>
      <c r="W413" s="40" t="s">
        <v>112</v>
      </c>
      <c r="X413" s="40">
        <v>2014</v>
      </c>
      <c r="Y413" s="40" t="s">
        <v>126</v>
      </c>
      <c r="Z413" s="40" t="s">
        <v>112</v>
      </c>
      <c r="AA413" s="40">
        <v>2014</v>
      </c>
      <c r="AB413" s="40" t="s">
        <v>127</v>
      </c>
      <c r="AC413" s="40" t="s">
        <v>15625</v>
      </c>
      <c r="AD413" s="40" t="s">
        <v>129</v>
      </c>
      <c r="AE413" s="40" t="s">
        <v>130</v>
      </c>
      <c r="AF413" s="40" t="s">
        <v>131</v>
      </c>
      <c r="AG413" s="40" t="s">
        <v>132</v>
      </c>
      <c r="AH413" s="40" t="s">
        <v>133</v>
      </c>
      <c r="AI413" s="40" t="s">
        <v>134</v>
      </c>
      <c r="AJ413" s="40" t="s">
        <v>135</v>
      </c>
      <c r="AK413" s="40" t="s">
        <v>136</v>
      </c>
      <c r="AL413" s="40" t="s">
        <v>137</v>
      </c>
      <c r="AM413" s="40" t="s">
        <v>138</v>
      </c>
      <c r="AN413" s="40" t="s">
        <v>139</v>
      </c>
      <c r="AO413" s="40" t="s">
        <v>122</v>
      </c>
      <c r="AP413" s="40" t="s">
        <v>140</v>
      </c>
      <c r="AQ413" s="40" t="s">
        <v>141</v>
      </c>
      <c r="AR413" s="57"/>
      <c r="AS413" s="40" t="s">
        <v>16063</v>
      </c>
      <c r="AT413" s="40" t="s">
        <v>76</v>
      </c>
      <c r="AU413" s="40" t="s">
        <v>15690</v>
      </c>
      <c r="AV413" s="40" t="s">
        <v>16064</v>
      </c>
      <c r="AW413" s="40" t="s">
        <v>16065</v>
      </c>
      <c r="AX413" s="40" t="s">
        <v>16066</v>
      </c>
      <c r="AY413" s="40" t="s">
        <v>16067</v>
      </c>
      <c r="AZ413" s="40" t="s">
        <v>16068</v>
      </c>
      <c r="BA413" s="40" t="s">
        <v>16069</v>
      </c>
      <c r="BB413" s="40" t="s">
        <v>15723</v>
      </c>
      <c r="BC413" s="40" t="s">
        <v>16070</v>
      </c>
    </row>
    <row r="414" spans="1:64" ht="20.100000000000001" customHeight="1" x14ac:dyDescent="0.2">
      <c r="A414" s="44">
        <v>44075</v>
      </c>
      <c r="B414" s="40" t="s">
        <v>16071</v>
      </c>
      <c r="C414" s="35" t="s">
        <v>112</v>
      </c>
      <c r="D414" s="35">
        <v>20240120</v>
      </c>
      <c r="E414" s="40" t="s">
        <v>16072</v>
      </c>
      <c r="F414" s="40" t="s">
        <v>4724</v>
      </c>
      <c r="G414" s="40" t="s">
        <v>7851</v>
      </c>
      <c r="I414" s="40" t="s">
        <v>4726</v>
      </c>
      <c r="N414" s="54">
        <v>42746</v>
      </c>
      <c r="O414" s="54" t="s">
        <v>16073</v>
      </c>
      <c r="P414" s="40" t="s">
        <v>122</v>
      </c>
      <c r="Q414" s="55" t="s">
        <v>16074</v>
      </c>
      <c r="R414" s="56" t="s">
        <v>15368</v>
      </c>
      <c r="S414" s="56" t="s">
        <v>16075</v>
      </c>
      <c r="T414" s="51" t="s">
        <v>15370</v>
      </c>
      <c r="U414" s="51" t="s">
        <v>16076</v>
      </c>
      <c r="V414" s="40" t="s">
        <v>126</v>
      </c>
      <c r="W414" s="40" t="s">
        <v>112</v>
      </c>
      <c r="X414" s="40">
        <v>2017</v>
      </c>
      <c r="Y414" s="40" t="s">
        <v>126</v>
      </c>
      <c r="Z414" s="40" t="s">
        <v>112</v>
      </c>
      <c r="AA414" s="40">
        <v>2017</v>
      </c>
      <c r="AB414" s="40" t="s">
        <v>127</v>
      </c>
      <c r="AC414" s="40" t="s">
        <v>15411</v>
      </c>
      <c r="AD414" s="40" t="s">
        <v>129</v>
      </c>
      <c r="AE414" s="40" t="s">
        <v>130</v>
      </c>
      <c r="AF414" s="40" t="s">
        <v>131</v>
      </c>
      <c r="AG414" s="40" t="s">
        <v>132</v>
      </c>
      <c r="AH414" s="40" t="s">
        <v>133</v>
      </c>
      <c r="AI414" s="40" t="s">
        <v>134</v>
      </c>
      <c r="AJ414" s="40" t="s">
        <v>135</v>
      </c>
      <c r="AK414" s="40" t="s">
        <v>136</v>
      </c>
      <c r="AL414" s="40" t="s">
        <v>137</v>
      </c>
      <c r="AM414" s="40" t="s">
        <v>138</v>
      </c>
      <c r="AN414" s="40" t="s">
        <v>139</v>
      </c>
      <c r="AO414" s="40" t="s">
        <v>122</v>
      </c>
      <c r="AP414" s="40" t="s">
        <v>140</v>
      </c>
      <c r="AQ414" s="40" t="s">
        <v>141</v>
      </c>
      <c r="AR414" s="57"/>
      <c r="AS414" s="40" t="s">
        <v>16077</v>
      </c>
      <c r="AT414" s="40" t="s">
        <v>76</v>
      </c>
      <c r="AU414" s="40" t="s">
        <v>410</v>
      </c>
      <c r="AV414" s="40" t="s">
        <v>16078</v>
      </c>
      <c r="AW414" s="40" t="s">
        <v>1880</v>
      </c>
      <c r="AX414" s="40" t="s">
        <v>16079</v>
      </c>
      <c r="AY414" s="40" t="s">
        <v>16080</v>
      </c>
      <c r="AZ414" s="40" t="s">
        <v>16081</v>
      </c>
      <c r="BA414" s="40" t="s">
        <v>15632</v>
      </c>
      <c r="BB414" s="40" t="s">
        <v>15633</v>
      </c>
    </row>
    <row r="415" spans="1:64" ht="20.100000000000001" customHeight="1" x14ac:dyDescent="0.2">
      <c r="A415" s="44">
        <v>44075</v>
      </c>
      <c r="B415" s="40" t="s">
        <v>16082</v>
      </c>
      <c r="C415" s="35" t="s">
        <v>112</v>
      </c>
      <c r="D415" s="35">
        <v>20240120</v>
      </c>
      <c r="E415" s="40" t="s">
        <v>821</v>
      </c>
      <c r="F415" s="40" t="s">
        <v>16083</v>
      </c>
      <c r="G415" s="40" t="s">
        <v>16084</v>
      </c>
      <c r="H415" s="40" t="s">
        <v>15599</v>
      </c>
      <c r="I415" s="40" t="s">
        <v>16085</v>
      </c>
      <c r="J415" s="40" t="s">
        <v>413</v>
      </c>
      <c r="N415" s="54">
        <v>43082</v>
      </c>
      <c r="O415" s="54" t="s">
        <v>16086</v>
      </c>
      <c r="P415" s="40" t="s">
        <v>122</v>
      </c>
      <c r="Q415" s="55" t="s">
        <v>16087</v>
      </c>
      <c r="R415" s="56" t="s">
        <v>15368</v>
      </c>
      <c r="S415" s="56" t="s">
        <v>16088</v>
      </c>
      <c r="T415" s="51" t="s">
        <v>15370</v>
      </c>
      <c r="U415" s="51" t="s">
        <v>16089</v>
      </c>
      <c r="V415" s="40" t="s">
        <v>126</v>
      </c>
      <c r="W415" s="40" t="s">
        <v>112</v>
      </c>
      <c r="X415" s="40">
        <v>2017</v>
      </c>
      <c r="Y415" s="40" t="s">
        <v>126</v>
      </c>
      <c r="Z415" s="40" t="s">
        <v>112</v>
      </c>
      <c r="AA415" s="40">
        <v>2017</v>
      </c>
      <c r="AB415" s="40" t="s">
        <v>127</v>
      </c>
      <c r="AC415" s="40" t="s">
        <v>15411</v>
      </c>
      <c r="AD415" s="40" t="s">
        <v>129</v>
      </c>
      <c r="AE415" s="40" t="s">
        <v>130</v>
      </c>
      <c r="AF415" s="40" t="s">
        <v>131</v>
      </c>
      <c r="AG415" s="40" t="s">
        <v>132</v>
      </c>
      <c r="AH415" s="40" t="s">
        <v>133</v>
      </c>
      <c r="AI415" s="40" t="s">
        <v>134</v>
      </c>
      <c r="AJ415" s="40" t="s">
        <v>135</v>
      </c>
      <c r="AK415" s="40" t="s">
        <v>136</v>
      </c>
      <c r="AL415" s="40" t="s">
        <v>137</v>
      </c>
      <c r="AM415" s="40" t="s">
        <v>138</v>
      </c>
      <c r="AN415" s="40" t="s">
        <v>139</v>
      </c>
      <c r="AO415" s="40" t="s">
        <v>122</v>
      </c>
      <c r="AP415" s="40" t="s">
        <v>140</v>
      </c>
      <c r="AQ415" s="40" t="s">
        <v>141</v>
      </c>
      <c r="AR415" s="57"/>
      <c r="AS415" s="40" t="s">
        <v>16090</v>
      </c>
      <c r="AT415" s="40" t="s">
        <v>76</v>
      </c>
      <c r="AU415" s="40" t="s">
        <v>16091</v>
      </c>
      <c r="AV415" s="40" t="s">
        <v>16092</v>
      </c>
      <c r="AW415" s="40" t="s">
        <v>16093</v>
      </c>
      <c r="AX415" s="40" t="s">
        <v>16094</v>
      </c>
      <c r="AY415" s="40" t="s">
        <v>16095</v>
      </c>
      <c r="AZ415" s="40" t="s">
        <v>16096</v>
      </c>
    </row>
    <row r="416" spans="1:64" ht="20.100000000000001" customHeight="1" x14ac:dyDescent="0.2">
      <c r="A416" s="44">
        <v>44075</v>
      </c>
      <c r="B416" s="40" t="s">
        <v>16097</v>
      </c>
      <c r="C416" s="35" t="s">
        <v>112</v>
      </c>
      <c r="D416" s="35">
        <v>20240120</v>
      </c>
      <c r="E416" s="40" t="s">
        <v>4737</v>
      </c>
      <c r="F416" s="40" t="s">
        <v>16098</v>
      </c>
      <c r="G416" s="40" t="s">
        <v>16099</v>
      </c>
      <c r="H416" s="40" t="s">
        <v>15599</v>
      </c>
      <c r="I416" s="40" t="s">
        <v>16100</v>
      </c>
      <c r="J416" s="40" t="s">
        <v>15620</v>
      </c>
      <c r="N416" s="54">
        <v>43019</v>
      </c>
      <c r="O416" s="54" t="s">
        <v>16101</v>
      </c>
      <c r="P416" s="40" t="s">
        <v>122</v>
      </c>
      <c r="Q416" s="55" t="s">
        <v>16102</v>
      </c>
      <c r="R416" s="56" t="s">
        <v>15368</v>
      </c>
      <c r="S416" s="56" t="s">
        <v>16103</v>
      </c>
      <c r="T416" s="51" t="s">
        <v>15370</v>
      </c>
      <c r="U416" s="51" t="s">
        <v>16104</v>
      </c>
      <c r="V416" s="40" t="s">
        <v>126</v>
      </c>
      <c r="W416" s="40" t="s">
        <v>112</v>
      </c>
      <c r="X416" s="40">
        <v>2017</v>
      </c>
      <c r="Y416" s="40" t="s">
        <v>126</v>
      </c>
      <c r="Z416" s="40" t="s">
        <v>112</v>
      </c>
      <c r="AA416" s="40">
        <v>2017</v>
      </c>
      <c r="AB416" s="40" t="s">
        <v>127</v>
      </c>
      <c r="AC416" s="40" t="s">
        <v>15411</v>
      </c>
      <c r="AD416" s="40" t="s">
        <v>129</v>
      </c>
      <c r="AE416" s="40" t="s">
        <v>130</v>
      </c>
      <c r="AF416" s="40" t="s">
        <v>131</v>
      </c>
      <c r="AG416" s="40" t="s">
        <v>132</v>
      </c>
      <c r="AH416" s="40" t="s">
        <v>133</v>
      </c>
      <c r="AI416" s="40" t="s">
        <v>134</v>
      </c>
      <c r="AJ416" s="40" t="s">
        <v>135</v>
      </c>
      <c r="AK416" s="40" t="s">
        <v>136</v>
      </c>
      <c r="AL416" s="40" t="s">
        <v>137</v>
      </c>
      <c r="AM416" s="40" t="s">
        <v>138</v>
      </c>
      <c r="AN416" s="40" t="s">
        <v>139</v>
      </c>
      <c r="AO416" s="40" t="s">
        <v>122</v>
      </c>
      <c r="AP416" s="40" t="s">
        <v>140</v>
      </c>
      <c r="AQ416" s="40" t="s">
        <v>141</v>
      </c>
      <c r="AR416" s="57"/>
      <c r="AS416" s="40" t="s">
        <v>16105</v>
      </c>
      <c r="AT416" s="40" t="s">
        <v>76</v>
      </c>
      <c r="AU416" s="40" t="s">
        <v>15627</v>
      </c>
      <c r="AV416" s="40" t="s">
        <v>15628</v>
      </c>
      <c r="AW416" s="40" t="s">
        <v>15629</v>
      </c>
      <c r="AX416" s="40" t="s">
        <v>15630</v>
      </c>
      <c r="AY416" s="40" t="s">
        <v>15631</v>
      </c>
      <c r="AZ416" s="40" t="s">
        <v>15632</v>
      </c>
      <c r="BA416" s="40" t="s">
        <v>14017</v>
      </c>
      <c r="BB416" s="40" t="s">
        <v>14018</v>
      </c>
      <c r="BC416" s="40" t="s">
        <v>14019</v>
      </c>
      <c r="BD416" s="40" t="s">
        <v>14020</v>
      </c>
      <c r="BE416" s="40" t="s">
        <v>14021</v>
      </c>
      <c r="BF416" s="40" t="s">
        <v>14022</v>
      </c>
      <c r="BG416" s="40" t="s">
        <v>10430</v>
      </c>
      <c r="BH416" s="40" t="s">
        <v>3169</v>
      </c>
      <c r="BI416" s="40" t="s">
        <v>14023</v>
      </c>
    </row>
    <row r="417" spans="1:72" ht="20.100000000000001" customHeight="1" x14ac:dyDescent="0.2">
      <c r="A417" s="44">
        <v>44075</v>
      </c>
      <c r="B417" s="40" t="s">
        <v>16106</v>
      </c>
      <c r="C417" s="35" t="s">
        <v>112</v>
      </c>
      <c r="D417" s="35">
        <v>20240120</v>
      </c>
      <c r="E417" s="40" t="s">
        <v>4388</v>
      </c>
      <c r="F417" s="40" t="s">
        <v>16107</v>
      </c>
      <c r="G417" s="40" t="s">
        <v>4390</v>
      </c>
      <c r="I417" s="40" t="s">
        <v>4391</v>
      </c>
      <c r="N417" s="54">
        <v>42501</v>
      </c>
      <c r="O417" s="54" t="s">
        <v>16108</v>
      </c>
      <c r="P417" s="40" t="s">
        <v>122</v>
      </c>
      <c r="Q417" s="55" t="s">
        <v>16109</v>
      </c>
      <c r="R417" s="56" t="s">
        <v>15368</v>
      </c>
      <c r="S417" s="56" t="s">
        <v>16110</v>
      </c>
      <c r="T417" s="51" t="s">
        <v>15370</v>
      </c>
      <c r="U417" s="51" t="s">
        <v>16111</v>
      </c>
      <c r="V417" s="40" t="s">
        <v>126</v>
      </c>
      <c r="W417" s="40" t="s">
        <v>112</v>
      </c>
      <c r="X417" s="40">
        <v>2016</v>
      </c>
      <c r="Y417" s="40" t="s">
        <v>126</v>
      </c>
      <c r="Z417" s="40" t="s">
        <v>112</v>
      </c>
      <c r="AA417" s="40">
        <v>2016</v>
      </c>
      <c r="AB417" s="40" t="s">
        <v>127</v>
      </c>
      <c r="AC417" s="40" t="s">
        <v>15411</v>
      </c>
      <c r="AD417" s="40" t="s">
        <v>129</v>
      </c>
      <c r="AE417" s="40" t="s">
        <v>130</v>
      </c>
      <c r="AF417" s="40" t="s">
        <v>131</v>
      </c>
      <c r="AG417" s="40" t="s">
        <v>132</v>
      </c>
      <c r="AH417" s="40" t="s">
        <v>133</v>
      </c>
      <c r="AI417" s="40" t="s">
        <v>134</v>
      </c>
      <c r="AJ417" s="40" t="s">
        <v>135</v>
      </c>
      <c r="AK417" s="40" t="s">
        <v>136</v>
      </c>
      <c r="AL417" s="40" t="s">
        <v>137</v>
      </c>
      <c r="AM417" s="40" t="s">
        <v>138</v>
      </c>
      <c r="AN417" s="40" t="s">
        <v>139</v>
      </c>
      <c r="AO417" s="40" t="s">
        <v>122</v>
      </c>
      <c r="AP417" s="40" t="s">
        <v>140</v>
      </c>
      <c r="AQ417" s="40" t="s">
        <v>141</v>
      </c>
      <c r="AR417" s="57"/>
      <c r="AS417" s="40" t="s">
        <v>16112</v>
      </c>
      <c r="AT417" s="40" t="s">
        <v>76</v>
      </c>
      <c r="AU417" s="40" t="s">
        <v>16113</v>
      </c>
      <c r="AV417" s="40" t="s">
        <v>16114</v>
      </c>
      <c r="AW417" s="40" t="s">
        <v>16115</v>
      </c>
      <c r="AX417" s="40" t="s">
        <v>16116</v>
      </c>
      <c r="AY417" s="40" t="s">
        <v>16117</v>
      </c>
      <c r="AZ417" s="40" t="s">
        <v>16118</v>
      </c>
      <c r="BA417" s="40" t="s">
        <v>16119</v>
      </c>
      <c r="BB417" s="40" t="s">
        <v>16120</v>
      </c>
      <c r="BC417" s="40" t="s">
        <v>15416</v>
      </c>
      <c r="BD417" s="40" t="s">
        <v>16121</v>
      </c>
      <c r="BE417" s="40" t="s">
        <v>16122</v>
      </c>
      <c r="BF417" s="40" t="s">
        <v>16123</v>
      </c>
      <c r="BG417" s="40" t="s">
        <v>16124</v>
      </c>
      <c r="BH417" s="40" t="s">
        <v>16125</v>
      </c>
      <c r="BI417" s="40" t="s">
        <v>15312</v>
      </c>
      <c r="BJ417" s="40" t="s">
        <v>16126</v>
      </c>
      <c r="BK417" s="40" t="s">
        <v>16127</v>
      </c>
    </row>
    <row r="418" spans="1:72" ht="20.100000000000001" customHeight="1" x14ac:dyDescent="0.2">
      <c r="A418" s="44">
        <v>44075</v>
      </c>
      <c r="B418" s="40" t="s">
        <v>16128</v>
      </c>
      <c r="C418" s="35" t="s">
        <v>112</v>
      </c>
      <c r="D418" s="35">
        <v>20240120</v>
      </c>
      <c r="E418" s="40" t="s">
        <v>5001</v>
      </c>
      <c r="F418" s="40" t="s">
        <v>16129</v>
      </c>
      <c r="G418" s="40" t="s">
        <v>16130</v>
      </c>
      <c r="H418" s="40" t="s">
        <v>15599</v>
      </c>
      <c r="I418" s="40" t="s">
        <v>16131</v>
      </c>
      <c r="J418" s="40" t="s">
        <v>16132</v>
      </c>
      <c r="K418" s="40" t="s">
        <v>16133</v>
      </c>
      <c r="N418" s="54">
        <v>42711</v>
      </c>
      <c r="O418" s="54" t="s">
        <v>15562</v>
      </c>
      <c r="P418" s="40" t="s">
        <v>122</v>
      </c>
      <c r="Q418" s="55" t="s">
        <v>16134</v>
      </c>
      <c r="R418" s="56" t="s">
        <v>15368</v>
      </c>
      <c r="S418" s="56" t="s">
        <v>16135</v>
      </c>
      <c r="T418" s="51" t="s">
        <v>15370</v>
      </c>
      <c r="U418" s="51" t="s">
        <v>16136</v>
      </c>
      <c r="V418" s="40" t="s">
        <v>126</v>
      </c>
      <c r="W418" s="40" t="s">
        <v>112</v>
      </c>
      <c r="X418" s="40">
        <v>2016</v>
      </c>
      <c r="Y418" s="40" t="s">
        <v>126</v>
      </c>
      <c r="Z418" s="40" t="s">
        <v>112</v>
      </c>
      <c r="AA418" s="40">
        <v>2016</v>
      </c>
      <c r="AB418" s="40" t="s">
        <v>127</v>
      </c>
      <c r="AC418" s="40" t="s">
        <v>16137</v>
      </c>
      <c r="AD418" s="40" t="s">
        <v>129</v>
      </c>
      <c r="AE418" s="40" t="s">
        <v>130</v>
      </c>
      <c r="AF418" s="40" t="s">
        <v>131</v>
      </c>
      <c r="AG418" s="40" t="s">
        <v>132</v>
      </c>
      <c r="AH418" s="40" t="s">
        <v>133</v>
      </c>
      <c r="AI418" s="40" t="s">
        <v>134</v>
      </c>
      <c r="AJ418" s="40" t="s">
        <v>135</v>
      </c>
      <c r="AK418" s="40" t="s">
        <v>136</v>
      </c>
      <c r="AL418" s="40" t="s">
        <v>137</v>
      </c>
      <c r="AM418" s="40" t="s">
        <v>138</v>
      </c>
      <c r="AN418" s="40" t="s">
        <v>139</v>
      </c>
      <c r="AO418" s="40" t="s">
        <v>122</v>
      </c>
      <c r="AP418" s="40" t="s">
        <v>140</v>
      </c>
      <c r="AQ418" s="40" t="s">
        <v>141</v>
      </c>
      <c r="AR418" s="57"/>
      <c r="AS418" s="40" t="s">
        <v>16138</v>
      </c>
      <c r="AT418" s="40" t="s">
        <v>76</v>
      </c>
      <c r="AU418" s="40" t="s">
        <v>16139</v>
      </c>
      <c r="AV418" s="40" t="s">
        <v>16140</v>
      </c>
      <c r="AW418" s="40" t="s">
        <v>16141</v>
      </c>
      <c r="AX418" s="40" t="s">
        <v>16142</v>
      </c>
      <c r="AY418" s="40" t="s">
        <v>16143</v>
      </c>
      <c r="AZ418" s="40" t="s">
        <v>16144</v>
      </c>
      <c r="BA418" s="40" t="s">
        <v>16145</v>
      </c>
      <c r="BB418" s="40" t="s">
        <v>16146</v>
      </c>
      <c r="BC418" s="40" t="s">
        <v>16147</v>
      </c>
      <c r="BD418" s="40" t="s">
        <v>16148</v>
      </c>
      <c r="BE418" s="40" t="s">
        <v>16149</v>
      </c>
      <c r="BF418" s="40" t="s">
        <v>13875</v>
      </c>
    </row>
    <row r="419" spans="1:72" ht="20.100000000000001" customHeight="1" x14ac:dyDescent="0.2">
      <c r="A419" s="44">
        <v>44075</v>
      </c>
      <c r="B419" s="40" t="s">
        <v>16150</v>
      </c>
      <c r="C419" s="35" t="s">
        <v>112</v>
      </c>
      <c r="D419" s="35">
        <v>20240120</v>
      </c>
      <c r="E419" s="40" t="s">
        <v>1247</v>
      </c>
      <c r="F419" s="40" t="s">
        <v>16151</v>
      </c>
      <c r="G419" s="40" t="s">
        <v>147</v>
      </c>
      <c r="H419" s="40" t="s">
        <v>16025</v>
      </c>
      <c r="I419" s="40" t="s">
        <v>148</v>
      </c>
      <c r="N419" s="54">
        <v>43446</v>
      </c>
      <c r="O419" s="54" t="s">
        <v>16152</v>
      </c>
      <c r="P419" s="40" t="s">
        <v>122</v>
      </c>
      <c r="Q419" s="55" t="s">
        <v>16153</v>
      </c>
      <c r="R419" s="56" t="s">
        <v>15368</v>
      </c>
      <c r="S419" s="56" t="s">
        <v>16154</v>
      </c>
      <c r="T419" s="51" t="s">
        <v>15370</v>
      </c>
      <c r="U419" s="51" t="s">
        <v>16155</v>
      </c>
      <c r="V419" s="40" t="s">
        <v>126</v>
      </c>
      <c r="W419" s="40" t="s">
        <v>112</v>
      </c>
      <c r="X419" s="40">
        <v>2018</v>
      </c>
      <c r="Y419" s="40" t="s">
        <v>126</v>
      </c>
      <c r="Z419" s="40" t="s">
        <v>112</v>
      </c>
      <c r="AA419" s="40">
        <v>2018</v>
      </c>
      <c r="AB419" s="40" t="s">
        <v>127</v>
      </c>
      <c r="AC419" s="40" t="s">
        <v>15395</v>
      </c>
      <c r="AD419" s="40" t="s">
        <v>129</v>
      </c>
      <c r="AE419" s="40" t="s">
        <v>130</v>
      </c>
      <c r="AF419" s="40" t="s">
        <v>131</v>
      </c>
      <c r="AG419" s="40" t="s">
        <v>132</v>
      </c>
      <c r="AH419" s="40" t="s">
        <v>133</v>
      </c>
      <c r="AI419" s="40" t="s">
        <v>134</v>
      </c>
      <c r="AJ419" s="40" t="s">
        <v>135</v>
      </c>
      <c r="AK419" s="40" t="s">
        <v>136</v>
      </c>
      <c r="AL419" s="40" t="s">
        <v>137</v>
      </c>
      <c r="AM419" s="40" t="s">
        <v>138</v>
      </c>
      <c r="AN419" s="40" t="s">
        <v>139</v>
      </c>
      <c r="AO419" s="40" t="s">
        <v>122</v>
      </c>
      <c r="AP419" s="40" t="s">
        <v>140</v>
      </c>
      <c r="AQ419" s="40" t="s">
        <v>141</v>
      </c>
      <c r="AR419" s="57"/>
      <c r="AS419" s="40" t="s">
        <v>16156</v>
      </c>
      <c r="AT419" s="40" t="s">
        <v>76</v>
      </c>
      <c r="AU419" s="40" t="s">
        <v>16157</v>
      </c>
      <c r="AV419" s="40" t="s">
        <v>16158</v>
      </c>
      <c r="AW419" s="40" t="s">
        <v>16159</v>
      </c>
      <c r="BA419" s="40" t="s">
        <v>16160</v>
      </c>
    </row>
    <row r="420" spans="1:72" ht="20.100000000000001" customHeight="1" x14ac:dyDescent="0.2">
      <c r="A420" s="44">
        <v>44044</v>
      </c>
      <c r="B420" s="40" t="s">
        <v>16161</v>
      </c>
      <c r="C420" s="35" t="s">
        <v>112</v>
      </c>
      <c r="D420" s="35">
        <v>20240120</v>
      </c>
      <c r="E420" s="40" t="s">
        <v>393</v>
      </c>
      <c r="F420" s="40" t="s">
        <v>16162</v>
      </c>
      <c r="G420" s="40" t="s">
        <v>16163</v>
      </c>
      <c r="H420" s="40" t="s">
        <v>15424</v>
      </c>
      <c r="I420" s="40" t="s">
        <v>16164</v>
      </c>
      <c r="N420" s="54">
        <v>43236</v>
      </c>
      <c r="O420" s="54" t="s">
        <v>16165</v>
      </c>
      <c r="P420" s="40" t="s">
        <v>122</v>
      </c>
      <c r="Q420" s="55" t="s">
        <v>16166</v>
      </c>
      <c r="R420" s="56" t="s">
        <v>15368</v>
      </c>
      <c r="S420" s="56" t="s">
        <v>16167</v>
      </c>
      <c r="T420" s="51" t="s">
        <v>15370</v>
      </c>
      <c r="U420" s="51" t="s">
        <v>16168</v>
      </c>
      <c r="V420" s="40" t="s">
        <v>126</v>
      </c>
      <c r="W420" s="40" t="s">
        <v>112</v>
      </c>
      <c r="X420" s="40">
        <v>2018</v>
      </c>
      <c r="Y420" s="40" t="s">
        <v>126</v>
      </c>
      <c r="Z420" s="40" t="s">
        <v>112</v>
      </c>
      <c r="AA420" s="40">
        <v>2018</v>
      </c>
      <c r="AB420" s="40" t="s">
        <v>127</v>
      </c>
      <c r="AC420" s="40" t="s">
        <v>15411</v>
      </c>
      <c r="AD420" s="40" t="s">
        <v>129</v>
      </c>
      <c r="AE420" s="40" t="s">
        <v>130</v>
      </c>
      <c r="AF420" s="40" t="s">
        <v>131</v>
      </c>
      <c r="AG420" s="40" t="s">
        <v>132</v>
      </c>
      <c r="AH420" s="40" t="s">
        <v>133</v>
      </c>
      <c r="AI420" s="40" t="s">
        <v>134</v>
      </c>
      <c r="AJ420" s="40" t="s">
        <v>135</v>
      </c>
      <c r="AK420" s="40" t="s">
        <v>136</v>
      </c>
      <c r="AL420" s="40" t="s">
        <v>137</v>
      </c>
      <c r="AM420" s="40" t="s">
        <v>138</v>
      </c>
      <c r="AN420" s="40" t="s">
        <v>139</v>
      </c>
      <c r="AO420" s="40" t="s">
        <v>122</v>
      </c>
      <c r="AP420" s="40" t="s">
        <v>140</v>
      </c>
      <c r="AQ420" s="40" t="s">
        <v>141</v>
      </c>
      <c r="AR420" s="57"/>
      <c r="AS420" s="40" t="s">
        <v>16169</v>
      </c>
      <c r="AT420" s="40" t="s">
        <v>76</v>
      </c>
      <c r="AU420" s="40" t="s">
        <v>16113</v>
      </c>
      <c r="AV420" s="40" t="s">
        <v>16114</v>
      </c>
      <c r="AW420" s="40" t="s">
        <v>16115</v>
      </c>
      <c r="AX420" s="40" t="s">
        <v>16116</v>
      </c>
      <c r="AY420" s="40" t="s">
        <v>16117</v>
      </c>
      <c r="AZ420" s="40" t="s">
        <v>16118</v>
      </c>
      <c r="BA420" s="40" t="s">
        <v>16170</v>
      </c>
    </row>
    <row r="421" spans="1:72" ht="20.100000000000001" customHeight="1" x14ac:dyDescent="0.2">
      <c r="A421" s="44">
        <v>44044</v>
      </c>
      <c r="B421" s="40" t="s">
        <v>16171</v>
      </c>
      <c r="C421" s="35" t="s">
        <v>112</v>
      </c>
      <c r="D421" s="35">
        <v>20240120</v>
      </c>
      <c r="E421" s="40" t="s">
        <v>8884</v>
      </c>
      <c r="F421" s="40" t="s">
        <v>16172</v>
      </c>
      <c r="G421" s="40" t="s">
        <v>16099</v>
      </c>
      <c r="I421" s="40" t="s">
        <v>16100</v>
      </c>
      <c r="J421" s="40" t="s">
        <v>15620</v>
      </c>
      <c r="N421" s="54">
        <v>42991</v>
      </c>
      <c r="O421" s="54" t="s">
        <v>16173</v>
      </c>
      <c r="P421" s="40" t="s">
        <v>122</v>
      </c>
      <c r="Q421" s="55" t="s">
        <v>16174</v>
      </c>
      <c r="R421" s="56" t="s">
        <v>15368</v>
      </c>
      <c r="S421" s="56" t="s">
        <v>16175</v>
      </c>
      <c r="T421" s="51" t="s">
        <v>15370</v>
      </c>
      <c r="U421" s="51" t="s">
        <v>16176</v>
      </c>
      <c r="V421" s="40" t="s">
        <v>126</v>
      </c>
      <c r="W421" s="40" t="s">
        <v>112</v>
      </c>
      <c r="X421" s="40">
        <v>2017</v>
      </c>
      <c r="Y421" s="40" t="s">
        <v>126</v>
      </c>
      <c r="Z421" s="40" t="s">
        <v>112</v>
      </c>
      <c r="AA421" s="40">
        <v>2017</v>
      </c>
      <c r="AB421" s="40" t="s">
        <v>127</v>
      </c>
      <c r="AC421" s="40" t="s">
        <v>15625</v>
      </c>
      <c r="AD421" s="40" t="s">
        <v>129</v>
      </c>
      <c r="AE421" s="40" t="s">
        <v>130</v>
      </c>
      <c r="AF421" s="40" t="s">
        <v>131</v>
      </c>
      <c r="AG421" s="40" t="s">
        <v>132</v>
      </c>
      <c r="AH421" s="40" t="s">
        <v>133</v>
      </c>
      <c r="AI421" s="40" t="s">
        <v>134</v>
      </c>
      <c r="AJ421" s="40" t="s">
        <v>135</v>
      </c>
      <c r="AK421" s="40" t="s">
        <v>136</v>
      </c>
      <c r="AL421" s="40" t="s">
        <v>137</v>
      </c>
      <c r="AM421" s="40" t="s">
        <v>138</v>
      </c>
      <c r="AN421" s="40" t="s">
        <v>139</v>
      </c>
      <c r="AO421" s="40" t="s">
        <v>122</v>
      </c>
      <c r="AP421" s="40" t="s">
        <v>140</v>
      </c>
      <c r="AQ421" s="40" t="s">
        <v>141</v>
      </c>
      <c r="AR421" s="57"/>
      <c r="AS421" s="40" t="s">
        <v>16177</v>
      </c>
      <c r="AT421" s="40" t="s">
        <v>76</v>
      </c>
      <c r="AU421" s="40" t="s">
        <v>15627</v>
      </c>
      <c r="AV421" s="40" t="s">
        <v>16178</v>
      </c>
      <c r="AW421" s="40" t="s">
        <v>15628</v>
      </c>
      <c r="AX421" s="40" t="s">
        <v>15629</v>
      </c>
      <c r="AY421" s="40" t="s">
        <v>15630</v>
      </c>
      <c r="AZ421" s="40" t="s">
        <v>15631</v>
      </c>
    </row>
    <row r="422" spans="1:72" ht="20.100000000000001" customHeight="1" x14ac:dyDescent="0.2">
      <c r="A422" s="44">
        <v>44013</v>
      </c>
      <c r="B422" s="40" t="s">
        <v>16179</v>
      </c>
      <c r="C422" s="35" t="s">
        <v>112</v>
      </c>
      <c r="D422" s="35">
        <v>20240120</v>
      </c>
      <c r="E422" s="40" t="s">
        <v>1559</v>
      </c>
      <c r="F422" s="40" t="s">
        <v>16180</v>
      </c>
      <c r="G422" s="40" t="s">
        <v>16181</v>
      </c>
      <c r="H422" s="40" t="s">
        <v>16182</v>
      </c>
      <c r="I422" s="40" t="s">
        <v>5279</v>
      </c>
      <c r="J422" s="40" t="s">
        <v>16183</v>
      </c>
      <c r="N422" s="54">
        <v>43446</v>
      </c>
      <c r="O422" s="54" t="s">
        <v>16184</v>
      </c>
      <c r="P422" s="40" t="s">
        <v>122</v>
      </c>
      <c r="Q422" s="55" t="s">
        <v>122</v>
      </c>
      <c r="R422" s="56" t="s">
        <v>16185</v>
      </c>
      <c r="S422" s="56" t="s">
        <v>15368</v>
      </c>
      <c r="T422" s="51" t="s">
        <v>16186</v>
      </c>
      <c r="U422" s="51" t="s">
        <v>15370</v>
      </c>
      <c r="V422" s="40" t="s">
        <v>16187</v>
      </c>
      <c r="W422" s="40" t="s">
        <v>126</v>
      </c>
      <c r="X422" s="40" t="s">
        <v>112</v>
      </c>
      <c r="Y422" s="40">
        <v>2018</v>
      </c>
      <c r="Z422" s="40" t="s">
        <v>126</v>
      </c>
      <c r="AA422" s="40" t="s">
        <v>15411</v>
      </c>
      <c r="AB422" s="40" t="s">
        <v>129</v>
      </c>
      <c r="AC422" s="40" t="s">
        <v>130</v>
      </c>
      <c r="AD422" s="40" t="s">
        <v>16188</v>
      </c>
      <c r="AE422" s="40" t="s">
        <v>132</v>
      </c>
      <c r="AF422" s="40" t="s">
        <v>133</v>
      </c>
      <c r="AG422" s="40" t="s">
        <v>134</v>
      </c>
      <c r="AH422" s="40" t="s">
        <v>135</v>
      </c>
      <c r="AI422" s="40" t="s">
        <v>136</v>
      </c>
      <c r="AJ422" s="40" t="s">
        <v>137</v>
      </c>
      <c r="AK422" s="40" t="s">
        <v>139</v>
      </c>
      <c r="AL422" s="40" t="s">
        <v>140</v>
      </c>
      <c r="AN422" s="40" t="s">
        <v>16189</v>
      </c>
      <c r="AO422" s="40" t="s">
        <v>76</v>
      </c>
      <c r="AP422" s="40" t="s">
        <v>16190</v>
      </c>
      <c r="AQ422" s="40" t="s">
        <v>15690</v>
      </c>
      <c r="AR422" s="57" t="s">
        <v>16191</v>
      </c>
      <c r="AS422" s="40" t="s">
        <v>16031</v>
      </c>
      <c r="AT422" s="40" t="s">
        <v>16064</v>
      </c>
      <c r="AU422" s="40" t="s">
        <v>16192</v>
      </c>
      <c r="BA422" s="40" t="s">
        <v>16193</v>
      </c>
    </row>
    <row r="423" spans="1:72" ht="20.100000000000001" customHeight="1" x14ac:dyDescent="0.2">
      <c r="A423" s="44">
        <v>43983</v>
      </c>
      <c r="B423" s="40" t="s">
        <v>16194</v>
      </c>
      <c r="C423" s="35" t="s">
        <v>112</v>
      </c>
      <c r="D423" s="35">
        <v>20240120</v>
      </c>
      <c r="E423" s="40" t="s">
        <v>6314</v>
      </c>
      <c r="F423" s="40" t="s">
        <v>16195</v>
      </c>
      <c r="G423" s="40" t="s">
        <v>4453</v>
      </c>
      <c r="H423" s="40" t="s">
        <v>16196</v>
      </c>
      <c r="I423" s="40" t="s">
        <v>886</v>
      </c>
      <c r="N423" s="54">
        <v>43264</v>
      </c>
      <c r="O423" s="54" t="s">
        <v>16197</v>
      </c>
      <c r="P423" s="40" t="s">
        <v>122</v>
      </c>
      <c r="Q423" s="55" t="s">
        <v>16198</v>
      </c>
      <c r="R423" s="56" t="s">
        <v>15368</v>
      </c>
      <c r="S423" s="56" t="s">
        <v>16199</v>
      </c>
      <c r="T423" s="51" t="s">
        <v>15370</v>
      </c>
      <c r="U423" s="51" t="s">
        <v>16200</v>
      </c>
      <c r="V423" s="40" t="s">
        <v>126</v>
      </c>
      <c r="W423" s="40" t="s">
        <v>112</v>
      </c>
      <c r="X423" s="40">
        <v>2018</v>
      </c>
      <c r="Y423" s="40" t="s">
        <v>126</v>
      </c>
      <c r="Z423" s="40" t="s">
        <v>112</v>
      </c>
      <c r="AA423" s="40">
        <v>2018</v>
      </c>
      <c r="AB423" s="40" t="s">
        <v>127</v>
      </c>
      <c r="AC423" s="40" t="s">
        <v>15802</v>
      </c>
      <c r="AD423" s="40" t="s">
        <v>129</v>
      </c>
      <c r="AE423" s="40" t="s">
        <v>130</v>
      </c>
      <c r="AF423" s="40" t="s">
        <v>131</v>
      </c>
      <c r="AG423" s="40" t="s">
        <v>132</v>
      </c>
      <c r="AH423" s="40" t="s">
        <v>133</v>
      </c>
      <c r="AI423" s="40" t="s">
        <v>134</v>
      </c>
      <c r="AJ423" s="40" t="s">
        <v>135</v>
      </c>
      <c r="AK423" s="40" t="s">
        <v>136</v>
      </c>
      <c r="AL423" s="40" t="s">
        <v>137</v>
      </c>
      <c r="AM423" s="40" t="s">
        <v>138</v>
      </c>
      <c r="AN423" s="40" t="s">
        <v>139</v>
      </c>
      <c r="AO423" s="40" t="s">
        <v>122</v>
      </c>
      <c r="AP423" s="40" t="s">
        <v>140</v>
      </c>
      <c r="AQ423" s="40" t="s">
        <v>141</v>
      </c>
      <c r="AR423" s="57"/>
      <c r="AS423" s="40" t="s">
        <v>16201</v>
      </c>
      <c r="AT423" s="40" t="s">
        <v>76</v>
      </c>
      <c r="AU423" s="40" t="s">
        <v>14011</v>
      </c>
      <c r="AV423" s="40" t="s">
        <v>14012</v>
      </c>
      <c r="AW423" s="40" t="s">
        <v>14013</v>
      </c>
      <c r="AX423" s="40" t="s">
        <v>14014</v>
      </c>
      <c r="AY423" s="40" t="s">
        <v>14015</v>
      </c>
      <c r="AZ423" s="40" t="s">
        <v>14016</v>
      </c>
      <c r="BA423" s="40" t="s">
        <v>16202</v>
      </c>
    </row>
    <row r="424" spans="1:72" ht="20.100000000000001" customHeight="1" x14ac:dyDescent="0.2">
      <c r="A424" s="44">
        <v>43983</v>
      </c>
      <c r="B424" s="40" t="s">
        <v>16203</v>
      </c>
      <c r="C424" s="35" t="s">
        <v>112</v>
      </c>
      <c r="D424" s="35">
        <v>20240120</v>
      </c>
      <c r="E424" s="40" t="s">
        <v>2320</v>
      </c>
      <c r="F424" s="40" t="s">
        <v>16204</v>
      </c>
      <c r="G424" s="40" t="s">
        <v>2322</v>
      </c>
      <c r="H424" s="40" t="s">
        <v>15481</v>
      </c>
      <c r="I424" s="40" t="s">
        <v>573</v>
      </c>
      <c r="N424" s="54">
        <v>43054</v>
      </c>
      <c r="O424" s="54" t="s">
        <v>15685</v>
      </c>
      <c r="P424" s="40" t="s">
        <v>122</v>
      </c>
      <c r="Q424" s="55" t="s">
        <v>16205</v>
      </c>
      <c r="R424" s="56" t="s">
        <v>15368</v>
      </c>
      <c r="S424" s="56" t="s">
        <v>16206</v>
      </c>
      <c r="T424" s="51" t="s">
        <v>15370</v>
      </c>
      <c r="U424" s="51" t="s">
        <v>16207</v>
      </c>
      <c r="V424" s="40" t="s">
        <v>126</v>
      </c>
      <c r="W424" s="40" t="s">
        <v>112</v>
      </c>
      <c r="X424" s="40">
        <v>2017</v>
      </c>
      <c r="Y424" s="40" t="s">
        <v>126</v>
      </c>
      <c r="Z424" s="40" t="s">
        <v>112</v>
      </c>
      <c r="AA424" s="40">
        <v>2017</v>
      </c>
      <c r="AB424" s="40" t="s">
        <v>127</v>
      </c>
      <c r="AC424" s="40" t="s">
        <v>16208</v>
      </c>
      <c r="AD424" s="40" t="s">
        <v>129</v>
      </c>
      <c r="AE424" s="40" t="s">
        <v>130</v>
      </c>
      <c r="AF424" s="40" t="s">
        <v>131</v>
      </c>
      <c r="AG424" s="40" t="s">
        <v>132</v>
      </c>
      <c r="AH424" s="40" t="s">
        <v>133</v>
      </c>
      <c r="AI424" s="40" t="s">
        <v>134</v>
      </c>
      <c r="AJ424" s="40" t="s">
        <v>135</v>
      </c>
      <c r="AK424" s="40" t="s">
        <v>136</v>
      </c>
      <c r="AL424" s="40" t="s">
        <v>137</v>
      </c>
      <c r="AM424" s="40" t="s">
        <v>138</v>
      </c>
      <c r="AN424" s="40" t="s">
        <v>139</v>
      </c>
      <c r="AO424" s="40" t="s">
        <v>122</v>
      </c>
      <c r="AP424" s="40" t="s">
        <v>140</v>
      </c>
      <c r="AQ424" s="40" t="s">
        <v>141</v>
      </c>
      <c r="AR424" s="57"/>
      <c r="AS424" s="40" t="s">
        <v>16209</v>
      </c>
      <c r="AT424" s="40" t="s">
        <v>76</v>
      </c>
      <c r="AU424" s="40" t="s">
        <v>15413</v>
      </c>
      <c r="AV424" s="40" t="s">
        <v>15414</v>
      </c>
      <c r="AW424" s="40" t="s">
        <v>16210</v>
      </c>
      <c r="AX424" s="40" t="s">
        <v>16211</v>
      </c>
      <c r="AY424" s="40" t="s">
        <v>16212</v>
      </c>
      <c r="AZ424" s="40" t="s">
        <v>16213</v>
      </c>
      <c r="BA424" s="40" t="s">
        <v>16214</v>
      </c>
      <c r="BB424" s="40" t="s">
        <v>16215</v>
      </c>
      <c r="BC424" s="40" t="s">
        <v>16216</v>
      </c>
      <c r="BD424" s="40" t="s">
        <v>16217</v>
      </c>
      <c r="BE424" s="40" t="s">
        <v>16218</v>
      </c>
      <c r="BF424" s="40" t="s">
        <v>16219</v>
      </c>
    </row>
    <row r="425" spans="1:72" ht="20.100000000000001" customHeight="1" x14ac:dyDescent="0.2">
      <c r="A425" s="44">
        <v>43983</v>
      </c>
      <c r="B425" s="40" t="s">
        <v>16220</v>
      </c>
      <c r="C425" s="35" t="s">
        <v>112</v>
      </c>
      <c r="D425" s="35">
        <v>20240120</v>
      </c>
      <c r="E425" s="40" t="s">
        <v>2144</v>
      </c>
      <c r="F425" s="40" t="s">
        <v>16221</v>
      </c>
      <c r="G425" s="40" t="s">
        <v>1109</v>
      </c>
      <c r="I425" s="40" t="s">
        <v>1110</v>
      </c>
      <c r="N425" s="54">
        <v>43145</v>
      </c>
      <c r="O425" s="54" t="s">
        <v>15994</v>
      </c>
      <c r="P425" s="40" t="s">
        <v>122</v>
      </c>
      <c r="Q425" s="55" t="s">
        <v>16222</v>
      </c>
      <c r="R425" s="56" t="s">
        <v>15368</v>
      </c>
      <c r="S425" s="56" t="s">
        <v>16223</v>
      </c>
      <c r="T425" s="51" t="s">
        <v>15370</v>
      </c>
      <c r="U425" s="51" t="s">
        <v>16224</v>
      </c>
      <c r="V425" s="40" t="s">
        <v>126</v>
      </c>
      <c r="W425" s="40" t="s">
        <v>112</v>
      </c>
      <c r="X425" s="40">
        <v>2018</v>
      </c>
      <c r="Y425" s="40" t="s">
        <v>126</v>
      </c>
      <c r="Z425" s="40" t="s">
        <v>112</v>
      </c>
      <c r="AA425" s="40">
        <v>2018</v>
      </c>
      <c r="AB425" s="40" t="s">
        <v>127</v>
      </c>
      <c r="AC425" s="40" t="s">
        <v>15371</v>
      </c>
      <c r="AD425" s="40" t="s">
        <v>129</v>
      </c>
      <c r="AE425" s="40" t="s">
        <v>130</v>
      </c>
      <c r="AF425" s="40" t="s">
        <v>131</v>
      </c>
      <c r="AG425" s="40" t="s">
        <v>132</v>
      </c>
      <c r="AH425" s="40" t="s">
        <v>133</v>
      </c>
      <c r="AI425" s="40" t="s">
        <v>134</v>
      </c>
      <c r="AJ425" s="40" t="s">
        <v>135</v>
      </c>
      <c r="AK425" s="40" t="s">
        <v>136</v>
      </c>
      <c r="AL425" s="40" t="s">
        <v>137</v>
      </c>
      <c r="AM425" s="40" t="s">
        <v>138</v>
      </c>
      <c r="AN425" s="40" t="s">
        <v>139</v>
      </c>
      <c r="AO425" s="40" t="s">
        <v>122</v>
      </c>
      <c r="AP425" s="40" t="s">
        <v>140</v>
      </c>
      <c r="AQ425" s="40" t="s">
        <v>141</v>
      </c>
      <c r="AR425" s="57"/>
      <c r="AS425" s="40" t="s">
        <v>16225</v>
      </c>
      <c r="AT425" s="40" t="s">
        <v>76</v>
      </c>
      <c r="AU425" s="40" t="s">
        <v>16226</v>
      </c>
      <c r="AV425" s="40" t="s">
        <v>16227</v>
      </c>
      <c r="AW425" s="40" t="s">
        <v>16228</v>
      </c>
      <c r="AX425" s="40" t="s">
        <v>16229</v>
      </c>
      <c r="AY425" s="40" t="s">
        <v>16230</v>
      </c>
      <c r="AZ425" s="40" t="s">
        <v>16231</v>
      </c>
      <c r="BA425" s="40" t="s">
        <v>16232</v>
      </c>
      <c r="BB425" s="40" t="s">
        <v>16233</v>
      </c>
    </row>
    <row r="426" spans="1:72" ht="20.100000000000001" customHeight="1" x14ac:dyDescent="0.2">
      <c r="A426" s="44">
        <v>43983</v>
      </c>
      <c r="B426" s="40" t="s">
        <v>16234</v>
      </c>
      <c r="C426" s="35" t="s">
        <v>112</v>
      </c>
      <c r="D426" s="35">
        <v>20240120</v>
      </c>
      <c r="E426" s="40" t="s">
        <v>429</v>
      </c>
      <c r="F426" s="40" t="s">
        <v>16235</v>
      </c>
      <c r="G426" s="40" t="s">
        <v>16236</v>
      </c>
      <c r="I426" s="40" t="s">
        <v>433</v>
      </c>
      <c r="J426" s="40" t="s">
        <v>434</v>
      </c>
      <c r="K426" s="40" t="s">
        <v>435</v>
      </c>
      <c r="L426" s="40" t="s">
        <v>432</v>
      </c>
      <c r="N426" s="54">
        <v>43236</v>
      </c>
      <c r="O426" s="54" t="s">
        <v>16237</v>
      </c>
      <c r="P426" s="40" t="s">
        <v>122</v>
      </c>
      <c r="Q426" s="55" t="s">
        <v>16238</v>
      </c>
      <c r="R426" s="56" t="s">
        <v>15368</v>
      </c>
      <c r="S426" s="56" t="s">
        <v>16239</v>
      </c>
      <c r="T426" s="51" t="s">
        <v>15370</v>
      </c>
      <c r="U426" s="51" t="s">
        <v>16240</v>
      </c>
      <c r="V426" s="40" t="s">
        <v>126</v>
      </c>
      <c r="W426" s="40" t="s">
        <v>112</v>
      </c>
      <c r="X426" s="40">
        <v>2018</v>
      </c>
      <c r="Y426" s="40" t="s">
        <v>126</v>
      </c>
      <c r="Z426" s="40" t="s">
        <v>112</v>
      </c>
      <c r="AA426" s="40">
        <v>2018</v>
      </c>
      <c r="AB426" s="40" t="s">
        <v>127</v>
      </c>
      <c r="AC426" s="40" t="s">
        <v>15536</v>
      </c>
      <c r="AD426" s="40" t="s">
        <v>129</v>
      </c>
      <c r="AE426" s="40" t="s">
        <v>130</v>
      </c>
      <c r="AF426" s="40" t="s">
        <v>131</v>
      </c>
      <c r="AG426" s="40" t="s">
        <v>132</v>
      </c>
      <c r="AH426" s="40" t="s">
        <v>133</v>
      </c>
      <c r="AI426" s="40" t="s">
        <v>134</v>
      </c>
      <c r="AJ426" s="40" t="s">
        <v>135</v>
      </c>
      <c r="AK426" s="40" t="s">
        <v>136</v>
      </c>
      <c r="AL426" s="40" t="s">
        <v>137</v>
      </c>
      <c r="AM426" s="40" t="s">
        <v>138</v>
      </c>
      <c r="AN426" s="40" t="s">
        <v>139</v>
      </c>
      <c r="AO426" s="40" t="s">
        <v>122</v>
      </c>
      <c r="AP426" s="40" t="s">
        <v>140</v>
      </c>
      <c r="AQ426" s="40" t="s">
        <v>141</v>
      </c>
      <c r="AR426" s="57"/>
      <c r="AS426" s="40" t="s">
        <v>16241</v>
      </c>
      <c r="AT426" s="40" t="s">
        <v>76</v>
      </c>
      <c r="AU426" s="40" t="s">
        <v>16242</v>
      </c>
      <c r="AV426" s="40" t="s">
        <v>16243</v>
      </c>
      <c r="AW426" s="40" t="s">
        <v>16244</v>
      </c>
      <c r="AX426" s="40" t="s">
        <v>16245</v>
      </c>
      <c r="AY426" s="40" t="s">
        <v>16246</v>
      </c>
      <c r="AZ426" s="40" t="s">
        <v>16247</v>
      </c>
      <c r="BA426" s="40" t="s">
        <v>16248</v>
      </c>
      <c r="BB426" s="40" t="s">
        <v>16249</v>
      </c>
      <c r="BC426" s="40" t="s">
        <v>1669</v>
      </c>
    </row>
    <row r="427" spans="1:72" ht="20.100000000000001" customHeight="1" x14ac:dyDescent="0.2">
      <c r="A427" s="44">
        <v>43952</v>
      </c>
      <c r="B427" s="40" t="s">
        <v>16250</v>
      </c>
      <c r="C427" s="35" t="s">
        <v>112</v>
      </c>
      <c r="D427" s="35">
        <v>20240120</v>
      </c>
      <c r="E427" s="40" t="s">
        <v>16251</v>
      </c>
      <c r="F427" s="40" t="s">
        <v>16252</v>
      </c>
      <c r="G427" s="40" t="s">
        <v>2105</v>
      </c>
      <c r="H427" s="40" t="s">
        <v>15424</v>
      </c>
      <c r="I427" s="40" t="s">
        <v>2106</v>
      </c>
      <c r="N427" s="54">
        <v>42900</v>
      </c>
      <c r="O427" s="54" t="s">
        <v>16253</v>
      </c>
      <c r="P427" s="40" t="s">
        <v>122</v>
      </c>
      <c r="Q427" s="55" t="s">
        <v>16254</v>
      </c>
      <c r="R427" s="56" t="s">
        <v>15368</v>
      </c>
      <c r="S427" s="56" t="s">
        <v>16255</v>
      </c>
      <c r="T427" s="51" t="s">
        <v>15370</v>
      </c>
      <c r="U427" s="51" t="s">
        <v>16256</v>
      </c>
      <c r="V427" s="40" t="s">
        <v>126</v>
      </c>
      <c r="W427" s="40" t="s">
        <v>112</v>
      </c>
      <c r="X427" s="40">
        <v>2017</v>
      </c>
      <c r="Y427" s="40" t="s">
        <v>126</v>
      </c>
      <c r="Z427" s="40" t="s">
        <v>112</v>
      </c>
      <c r="AA427" s="40">
        <v>2017</v>
      </c>
      <c r="AB427" s="40" t="s">
        <v>127</v>
      </c>
      <c r="AC427" s="40" t="s">
        <v>15395</v>
      </c>
      <c r="AD427" s="40" t="s">
        <v>129</v>
      </c>
      <c r="AE427" s="40" t="s">
        <v>130</v>
      </c>
      <c r="AF427" s="40" t="s">
        <v>131</v>
      </c>
      <c r="AG427" s="40" t="s">
        <v>132</v>
      </c>
      <c r="AH427" s="40" t="s">
        <v>133</v>
      </c>
      <c r="AI427" s="40" t="s">
        <v>134</v>
      </c>
      <c r="AJ427" s="40" t="s">
        <v>135</v>
      </c>
      <c r="AK427" s="40" t="s">
        <v>136</v>
      </c>
      <c r="AL427" s="40" t="s">
        <v>137</v>
      </c>
      <c r="AM427" s="40" t="s">
        <v>138</v>
      </c>
      <c r="AN427" s="40" t="s">
        <v>139</v>
      </c>
      <c r="AO427" s="40" t="s">
        <v>122</v>
      </c>
      <c r="AP427" s="40" t="s">
        <v>140</v>
      </c>
      <c r="AQ427" s="40" t="s">
        <v>141</v>
      </c>
      <c r="AR427" s="57"/>
      <c r="AS427" s="40" t="s">
        <v>16257</v>
      </c>
      <c r="AT427" s="40" t="s">
        <v>76</v>
      </c>
      <c r="AU427" s="40" t="s">
        <v>16258</v>
      </c>
      <c r="AV427" s="40" t="s">
        <v>15854</v>
      </c>
      <c r="AW427" s="40" t="s">
        <v>12745</v>
      </c>
      <c r="AX427" s="40" t="s">
        <v>16259</v>
      </c>
      <c r="AY427" s="40" t="s">
        <v>16260</v>
      </c>
      <c r="AZ427" s="40" t="s">
        <v>16261</v>
      </c>
      <c r="BA427" s="40" t="s">
        <v>16043</v>
      </c>
      <c r="BB427" s="40" t="s">
        <v>16044</v>
      </c>
      <c r="BC427" s="40" t="s">
        <v>16262</v>
      </c>
    </row>
    <row r="428" spans="1:72" ht="20.100000000000001" customHeight="1" x14ac:dyDescent="0.2">
      <c r="A428" s="44">
        <v>43952</v>
      </c>
      <c r="B428" s="40" t="s">
        <v>16263</v>
      </c>
      <c r="C428" s="35" t="s">
        <v>112</v>
      </c>
      <c r="D428" s="35">
        <v>20240120</v>
      </c>
      <c r="E428" s="40" t="s">
        <v>169</v>
      </c>
      <c r="F428" s="40" t="s">
        <v>16264</v>
      </c>
      <c r="G428" s="40" t="s">
        <v>15683</v>
      </c>
      <c r="H428" s="40" t="s">
        <v>15481</v>
      </c>
      <c r="I428" s="40" t="s">
        <v>15684</v>
      </c>
      <c r="N428" s="54">
        <v>42865</v>
      </c>
      <c r="O428" s="54" t="s">
        <v>16265</v>
      </c>
      <c r="P428" s="40" t="s">
        <v>122</v>
      </c>
      <c r="Q428" s="55" t="s">
        <v>16266</v>
      </c>
      <c r="R428" s="56" t="s">
        <v>15368</v>
      </c>
      <c r="S428" s="56" t="s">
        <v>16267</v>
      </c>
      <c r="T428" s="51" t="s">
        <v>15370</v>
      </c>
      <c r="U428" s="51" t="s">
        <v>16268</v>
      </c>
      <c r="V428" s="40" t="s">
        <v>126</v>
      </c>
      <c r="W428" s="40" t="s">
        <v>112</v>
      </c>
      <c r="X428" s="40">
        <v>2017</v>
      </c>
      <c r="Y428" s="40" t="s">
        <v>126</v>
      </c>
      <c r="Z428" s="40" t="s">
        <v>112</v>
      </c>
      <c r="AA428" s="40">
        <v>2017</v>
      </c>
      <c r="AB428" s="40" t="s">
        <v>127</v>
      </c>
      <c r="AC428" s="40" t="s">
        <v>15625</v>
      </c>
      <c r="AD428" s="40" t="s">
        <v>129</v>
      </c>
      <c r="AE428" s="40" t="s">
        <v>130</v>
      </c>
      <c r="AF428" s="40" t="s">
        <v>131</v>
      </c>
      <c r="AG428" s="40" t="s">
        <v>132</v>
      </c>
      <c r="AH428" s="40" t="s">
        <v>133</v>
      </c>
      <c r="AI428" s="40" t="s">
        <v>134</v>
      </c>
      <c r="AJ428" s="40" t="s">
        <v>135</v>
      </c>
      <c r="AK428" s="40" t="s">
        <v>136</v>
      </c>
      <c r="AL428" s="40" t="s">
        <v>137</v>
      </c>
      <c r="AM428" s="40" t="s">
        <v>138</v>
      </c>
      <c r="AN428" s="40" t="s">
        <v>139</v>
      </c>
      <c r="AO428" s="40" t="s">
        <v>122</v>
      </c>
      <c r="AP428" s="40" t="s">
        <v>140</v>
      </c>
      <c r="AQ428" s="40" t="s">
        <v>141</v>
      </c>
      <c r="AR428" s="57"/>
      <c r="AS428" s="40" t="s">
        <v>16269</v>
      </c>
      <c r="AT428" s="40" t="s">
        <v>76</v>
      </c>
      <c r="AU428" s="40" t="s">
        <v>15690</v>
      </c>
      <c r="AV428" s="40" t="s">
        <v>16270</v>
      </c>
      <c r="AW428" s="40" t="s">
        <v>16271</v>
      </c>
      <c r="AX428" s="40">
        <v>101</v>
      </c>
      <c r="AY428" s="40">
        <v>102</v>
      </c>
      <c r="AZ428" s="40" t="s">
        <v>16031</v>
      </c>
      <c r="BA428" s="40" t="s">
        <v>16272</v>
      </c>
      <c r="BB428" s="40" t="s">
        <v>16273</v>
      </c>
    </row>
    <row r="429" spans="1:72" ht="20.100000000000001" customHeight="1" x14ac:dyDescent="0.2">
      <c r="A429" s="44">
        <v>43922</v>
      </c>
      <c r="B429" s="40" t="s">
        <v>16274</v>
      </c>
      <c r="C429" s="35" t="s">
        <v>112</v>
      </c>
      <c r="D429" s="35">
        <v>20240120</v>
      </c>
      <c r="E429" s="40" t="s">
        <v>16275</v>
      </c>
      <c r="F429" s="40" t="s">
        <v>4615</v>
      </c>
      <c r="G429" s="40" t="s">
        <v>572</v>
      </c>
      <c r="I429" s="40" t="s">
        <v>16276</v>
      </c>
      <c r="J429" s="40" t="s">
        <v>305</v>
      </c>
      <c r="N429" s="54">
        <v>43054</v>
      </c>
      <c r="O429" s="54" t="s">
        <v>16277</v>
      </c>
      <c r="P429" s="40" t="s">
        <v>122</v>
      </c>
      <c r="Q429" s="55" t="s">
        <v>16278</v>
      </c>
      <c r="R429" s="56" t="s">
        <v>15368</v>
      </c>
      <c r="S429" s="56" t="s">
        <v>16279</v>
      </c>
      <c r="T429" s="51" t="s">
        <v>15370</v>
      </c>
      <c r="U429" s="51" t="s">
        <v>16280</v>
      </c>
      <c r="V429" s="40" t="s">
        <v>126</v>
      </c>
      <c r="W429" s="40" t="s">
        <v>112</v>
      </c>
      <c r="X429" s="40">
        <v>2017</v>
      </c>
      <c r="Y429" s="40" t="s">
        <v>126</v>
      </c>
      <c r="Z429" s="40" t="s">
        <v>112</v>
      </c>
      <c r="AA429" s="40">
        <v>2017</v>
      </c>
      <c r="AB429" s="40" t="s">
        <v>127</v>
      </c>
      <c r="AC429" s="40" t="s">
        <v>16137</v>
      </c>
      <c r="AD429" s="40" t="s">
        <v>129</v>
      </c>
      <c r="AE429" s="40" t="s">
        <v>130</v>
      </c>
      <c r="AF429" s="40" t="s">
        <v>131</v>
      </c>
      <c r="AG429" s="40" t="s">
        <v>132</v>
      </c>
      <c r="AH429" s="40" t="s">
        <v>133</v>
      </c>
      <c r="AI429" s="40" t="s">
        <v>134</v>
      </c>
      <c r="AJ429" s="40" t="s">
        <v>135</v>
      </c>
      <c r="AK429" s="40" t="s">
        <v>136</v>
      </c>
      <c r="AL429" s="40" t="s">
        <v>137</v>
      </c>
      <c r="AM429" s="40" t="s">
        <v>138</v>
      </c>
      <c r="AN429" s="40" t="s">
        <v>139</v>
      </c>
      <c r="AO429" s="40" t="s">
        <v>122</v>
      </c>
      <c r="AP429" s="40" t="s">
        <v>140</v>
      </c>
      <c r="AQ429" s="40" t="s">
        <v>141</v>
      </c>
      <c r="AR429" s="57"/>
      <c r="AS429" s="40" t="s">
        <v>16281</v>
      </c>
      <c r="AT429" s="40" t="s">
        <v>76</v>
      </c>
      <c r="AU429" s="40" t="s">
        <v>16282</v>
      </c>
      <c r="AV429" s="40" t="s">
        <v>16283</v>
      </c>
      <c r="AW429" s="40" t="s">
        <v>16284</v>
      </c>
      <c r="AX429" s="40" t="s">
        <v>16285</v>
      </c>
      <c r="AY429" s="40" t="s">
        <v>16286</v>
      </c>
      <c r="AZ429" s="40" t="s">
        <v>16287</v>
      </c>
      <c r="BA429" s="40" t="s">
        <v>16288</v>
      </c>
      <c r="BB429" s="40" t="s">
        <v>16289</v>
      </c>
      <c r="BC429" s="40" t="s">
        <v>16290</v>
      </c>
      <c r="BD429" s="40" t="s">
        <v>16291</v>
      </c>
      <c r="BE429" s="40" t="s">
        <v>15579</v>
      </c>
      <c r="BF429" s="40" t="s">
        <v>15854</v>
      </c>
      <c r="BG429" s="40" t="s">
        <v>16292</v>
      </c>
      <c r="BH429" s="40" t="s">
        <v>16012</v>
      </c>
      <c r="BI429" s="40" t="s">
        <v>12021</v>
      </c>
      <c r="BJ429" s="40" t="s">
        <v>16293</v>
      </c>
      <c r="BK429" s="40" t="s">
        <v>16294</v>
      </c>
      <c r="BL429" s="40" t="s">
        <v>16295</v>
      </c>
      <c r="BM429" s="40" t="s">
        <v>16296</v>
      </c>
      <c r="BN429" s="40" t="s">
        <v>16297</v>
      </c>
      <c r="BO429" s="40" t="s">
        <v>16298</v>
      </c>
      <c r="BP429" s="40" t="s">
        <v>3087</v>
      </c>
      <c r="BQ429" s="40" t="s">
        <v>7403</v>
      </c>
    </row>
    <row r="430" spans="1:72" ht="20.100000000000001" customHeight="1" x14ac:dyDescent="0.2">
      <c r="A430" s="44">
        <v>43891</v>
      </c>
      <c r="B430" s="40" t="s">
        <v>16299</v>
      </c>
      <c r="C430" s="35" t="s">
        <v>112</v>
      </c>
      <c r="D430" s="35">
        <v>20240120</v>
      </c>
      <c r="E430" s="40" t="s">
        <v>762</v>
      </c>
      <c r="F430" s="40" t="s">
        <v>16300</v>
      </c>
      <c r="G430" s="40" t="s">
        <v>16301</v>
      </c>
      <c r="H430" s="40" t="s">
        <v>15517</v>
      </c>
      <c r="I430" s="40" t="s">
        <v>16302</v>
      </c>
      <c r="J430" s="40" t="s">
        <v>765</v>
      </c>
      <c r="N430" s="54">
        <v>42501</v>
      </c>
      <c r="O430" s="54" t="s">
        <v>16303</v>
      </c>
      <c r="P430" s="40" t="s">
        <v>122</v>
      </c>
      <c r="Q430" s="55" t="s">
        <v>16304</v>
      </c>
      <c r="R430" s="56" t="s">
        <v>15368</v>
      </c>
      <c r="S430" s="56" t="s">
        <v>16305</v>
      </c>
      <c r="T430" s="51" t="s">
        <v>15370</v>
      </c>
      <c r="U430" s="51" t="s">
        <v>16306</v>
      </c>
      <c r="V430" s="40" t="s">
        <v>126</v>
      </c>
      <c r="W430" s="40" t="s">
        <v>112</v>
      </c>
      <c r="X430" s="40">
        <v>2016</v>
      </c>
      <c r="Y430" s="40" t="s">
        <v>126</v>
      </c>
      <c r="Z430" s="40" t="s">
        <v>112</v>
      </c>
      <c r="AA430" s="40">
        <v>2016</v>
      </c>
      <c r="AB430" s="40" t="s">
        <v>127</v>
      </c>
      <c r="AC430" s="40" t="s">
        <v>15411</v>
      </c>
      <c r="AD430" s="40" t="s">
        <v>129</v>
      </c>
      <c r="AE430" s="40" t="s">
        <v>130</v>
      </c>
      <c r="AF430" s="40" t="s">
        <v>131</v>
      </c>
      <c r="AG430" s="40" t="s">
        <v>132</v>
      </c>
      <c r="AH430" s="40" t="s">
        <v>133</v>
      </c>
      <c r="AI430" s="40" t="s">
        <v>134</v>
      </c>
      <c r="AJ430" s="40" t="s">
        <v>135</v>
      </c>
      <c r="AK430" s="40" t="s">
        <v>136</v>
      </c>
      <c r="AL430" s="40" t="s">
        <v>137</v>
      </c>
      <c r="AM430" s="40" t="s">
        <v>138</v>
      </c>
      <c r="AN430" s="40" t="s">
        <v>139</v>
      </c>
      <c r="AO430" s="40" t="s">
        <v>122</v>
      </c>
      <c r="AP430" s="40" t="s">
        <v>140</v>
      </c>
      <c r="AQ430" s="40" t="s">
        <v>141</v>
      </c>
      <c r="AR430" s="57"/>
      <c r="AS430" s="40" t="s">
        <v>16307</v>
      </c>
      <c r="AT430" s="40" t="s">
        <v>76</v>
      </c>
      <c r="AU430" s="40" t="s">
        <v>16308</v>
      </c>
      <c r="AV430" s="40" t="s">
        <v>16309</v>
      </c>
      <c r="AW430" s="40" t="s">
        <v>16310</v>
      </c>
      <c r="AX430" s="40" t="s">
        <v>16311</v>
      </c>
      <c r="AY430" s="40" t="s">
        <v>16312</v>
      </c>
      <c r="AZ430" s="40" t="s">
        <v>15724</v>
      </c>
      <c r="BA430" s="40" t="s">
        <v>16313</v>
      </c>
    </row>
    <row r="431" spans="1:72" ht="20.100000000000001" customHeight="1" x14ac:dyDescent="0.2">
      <c r="A431" s="44">
        <v>43891</v>
      </c>
      <c r="B431" s="40" t="s">
        <v>16314</v>
      </c>
      <c r="C431" s="35" t="s">
        <v>112</v>
      </c>
      <c r="D431" s="35">
        <v>20240120</v>
      </c>
      <c r="E431" s="40" t="s">
        <v>16315</v>
      </c>
      <c r="F431" s="40" t="s">
        <v>2461</v>
      </c>
      <c r="G431" s="40" t="s">
        <v>4453</v>
      </c>
      <c r="H431" s="40" t="s">
        <v>15424</v>
      </c>
      <c r="I431" s="40" t="s">
        <v>886</v>
      </c>
      <c r="N431" s="54">
        <v>43145</v>
      </c>
      <c r="O431" s="54" t="s">
        <v>16316</v>
      </c>
      <c r="P431" s="40" t="s">
        <v>122</v>
      </c>
      <c r="Q431" s="55" t="s">
        <v>16317</v>
      </c>
      <c r="R431" s="56" t="s">
        <v>15368</v>
      </c>
      <c r="S431" s="56" t="s">
        <v>16318</v>
      </c>
      <c r="T431" s="51" t="s">
        <v>15370</v>
      </c>
      <c r="U431" s="51" t="s">
        <v>16319</v>
      </c>
      <c r="V431" s="40" t="s">
        <v>126</v>
      </c>
      <c r="W431" s="40" t="s">
        <v>112</v>
      </c>
      <c r="X431" s="40">
        <v>2018</v>
      </c>
      <c r="Y431" s="40" t="s">
        <v>126</v>
      </c>
      <c r="Z431" s="40" t="s">
        <v>112</v>
      </c>
      <c r="AA431" s="40">
        <v>2018</v>
      </c>
      <c r="AB431" s="40" t="s">
        <v>127</v>
      </c>
      <c r="AC431" s="40" t="s">
        <v>15802</v>
      </c>
      <c r="AD431" s="40" t="s">
        <v>129</v>
      </c>
      <c r="AE431" s="40" t="s">
        <v>130</v>
      </c>
      <c r="AF431" s="40" t="s">
        <v>131</v>
      </c>
      <c r="AG431" s="40" t="s">
        <v>132</v>
      </c>
      <c r="AH431" s="40" t="s">
        <v>133</v>
      </c>
      <c r="AI431" s="40" t="s">
        <v>134</v>
      </c>
      <c r="AJ431" s="40" t="s">
        <v>135</v>
      </c>
      <c r="AK431" s="40" t="s">
        <v>136</v>
      </c>
      <c r="AL431" s="40" t="s">
        <v>137</v>
      </c>
      <c r="AM431" s="40" t="s">
        <v>138</v>
      </c>
      <c r="AN431" s="40" t="s">
        <v>139</v>
      </c>
      <c r="AO431" s="40" t="s">
        <v>122</v>
      </c>
      <c r="AP431" s="40" t="s">
        <v>140</v>
      </c>
      <c r="AQ431" s="40" t="s">
        <v>141</v>
      </c>
      <c r="AR431" s="57"/>
      <c r="AS431" s="40" t="s">
        <v>16320</v>
      </c>
      <c r="AT431" s="40" t="s">
        <v>76</v>
      </c>
      <c r="AU431" s="40" t="s">
        <v>1880</v>
      </c>
      <c r="AV431" s="40" t="s">
        <v>16321</v>
      </c>
      <c r="AW431" s="40" t="s">
        <v>15904</v>
      </c>
      <c r="AX431" s="40" t="s">
        <v>16322</v>
      </c>
      <c r="AY431" s="40" t="s">
        <v>16323</v>
      </c>
      <c r="AZ431" s="40" t="s">
        <v>16324</v>
      </c>
      <c r="BA431" s="40" t="s">
        <v>15417</v>
      </c>
      <c r="BB431" s="40" t="s">
        <v>13887</v>
      </c>
      <c r="BC431" s="40" t="s">
        <v>15418</v>
      </c>
      <c r="BD431" s="40" t="s">
        <v>15419</v>
      </c>
      <c r="BE431" s="40" t="s">
        <v>15420</v>
      </c>
      <c r="BF431" s="40" t="s">
        <v>15307</v>
      </c>
      <c r="BG431" s="40" t="s">
        <v>15308</v>
      </c>
      <c r="BH431" s="40" t="s">
        <v>15309</v>
      </c>
      <c r="BI431" s="40" t="s">
        <v>15310</v>
      </c>
      <c r="BJ431" s="40" t="s">
        <v>15311</v>
      </c>
      <c r="BK431" s="40" t="s">
        <v>15312</v>
      </c>
      <c r="BL431" s="40" t="s">
        <v>15313</v>
      </c>
      <c r="BM431" s="40" t="s">
        <v>15314</v>
      </c>
      <c r="BN431" s="40" t="s">
        <v>15315</v>
      </c>
      <c r="BO431" s="40" t="s">
        <v>15316</v>
      </c>
      <c r="BP431" s="40" t="s">
        <v>15317</v>
      </c>
      <c r="BQ431" s="40" t="s">
        <v>15318</v>
      </c>
      <c r="BR431" s="40" t="s">
        <v>15319</v>
      </c>
      <c r="BS431" s="40" t="s">
        <v>15320</v>
      </c>
      <c r="BT431" s="40" t="s">
        <v>15321</v>
      </c>
    </row>
    <row r="432" spans="1:72" ht="20.100000000000001" customHeight="1" x14ac:dyDescent="0.2">
      <c r="A432" s="44">
        <v>43891</v>
      </c>
      <c r="B432" s="40" t="s">
        <v>16325</v>
      </c>
      <c r="C432" s="35" t="s">
        <v>112</v>
      </c>
      <c r="D432" s="35">
        <v>20240120</v>
      </c>
      <c r="E432" s="40" t="s">
        <v>1247</v>
      </c>
      <c r="F432" s="40" t="s">
        <v>16326</v>
      </c>
      <c r="G432" s="40" t="s">
        <v>572</v>
      </c>
      <c r="H432" s="40" t="s">
        <v>15599</v>
      </c>
      <c r="I432" s="40" t="s">
        <v>573</v>
      </c>
      <c r="N432" s="54">
        <v>42837</v>
      </c>
      <c r="O432" s="54" t="s">
        <v>15783</v>
      </c>
      <c r="P432" s="40" t="s">
        <v>122</v>
      </c>
      <c r="Q432" s="55" t="s">
        <v>16327</v>
      </c>
      <c r="R432" s="56" t="s">
        <v>15368</v>
      </c>
      <c r="S432" s="56" t="s">
        <v>16328</v>
      </c>
      <c r="T432" s="51" t="s">
        <v>15370</v>
      </c>
      <c r="U432" s="51" t="s">
        <v>16329</v>
      </c>
      <c r="V432" s="40" t="s">
        <v>126</v>
      </c>
      <c r="W432" s="40" t="s">
        <v>112</v>
      </c>
      <c r="X432" s="40">
        <v>2017</v>
      </c>
      <c r="Y432" s="40" t="s">
        <v>126</v>
      </c>
      <c r="Z432" s="40" t="s">
        <v>112</v>
      </c>
      <c r="AA432" s="40">
        <v>2017</v>
      </c>
      <c r="AB432" s="40" t="s">
        <v>127</v>
      </c>
      <c r="AC432" s="40" t="s">
        <v>16137</v>
      </c>
      <c r="AD432" s="40" t="s">
        <v>129</v>
      </c>
      <c r="AE432" s="40" t="s">
        <v>130</v>
      </c>
      <c r="AF432" s="40" t="s">
        <v>131</v>
      </c>
      <c r="AG432" s="40" t="s">
        <v>132</v>
      </c>
      <c r="AH432" s="40" t="s">
        <v>133</v>
      </c>
      <c r="AI432" s="40" t="s">
        <v>134</v>
      </c>
      <c r="AJ432" s="40" t="s">
        <v>135</v>
      </c>
      <c r="AK432" s="40" t="s">
        <v>136</v>
      </c>
      <c r="AL432" s="40" t="s">
        <v>137</v>
      </c>
      <c r="AM432" s="40" t="s">
        <v>138</v>
      </c>
      <c r="AN432" s="40" t="s">
        <v>139</v>
      </c>
      <c r="AO432" s="40" t="s">
        <v>122</v>
      </c>
      <c r="AP432" s="40" t="s">
        <v>140</v>
      </c>
      <c r="AQ432" s="40" t="s">
        <v>141</v>
      </c>
      <c r="AR432" s="57"/>
      <c r="AS432" s="40" t="s">
        <v>16330</v>
      </c>
      <c r="AT432" s="40" t="s">
        <v>76</v>
      </c>
      <c r="AU432" s="40" t="s">
        <v>3273</v>
      </c>
      <c r="AV432" s="40" t="s">
        <v>16331</v>
      </c>
      <c r="AW432" s="40" t="s">
        <v>16332</v>
      </c>
      <c r="AX432" s="40" t="s">
        <v>16333</v>
      </c>
      <c r="AY432" s="40" t="s">
        <v>16334</v>
      </c>
      <c r="AZ432" s="40" t="s">
        <v>16335</v>
      </c>
      <c r="BA432" s="40" t="s">
        <v>16336</v>
      </c>
      <c r="BB432" s="40" t="s">
        <v>16337</v>
      </c>
      <c r="BC432" s="40" t="s">
        <v>16338</v>
      </c>
      <c r="BD432" s="40" t="s">
        <v>16339</v>
      </c>
      <c r="BE432" s="40" t="s">
        <v>16340</v>
      </c>
      <c r="BF432" s="40" t="s">
        <v>13856</v>
      </c>
      <c r="BG432" s="40" t="s">
        <v>16341</v>
      </c>
      <c r="BH432" s="40" t="s">
        <v>13845</v>
      </c>
      <c r="BI432" s="40" t="s">
        <v>15490</v>
      </c>
      <c r="BJ432" s="40" t="s">
        <v>15491</v>
      </c>
    </row>
    <row r="433" spans="1:66" ht="20.100000000000001" customHeight="1" x14ac:dyDescent="0.2">
      <c r="A433" s="44">
        <v>43862</v>
      </c>
      <c r="B433" s="40" t="s">
        <v>16342</v>
      </c>
      <c r="C433" s="35" t="s">
        <v>112</v>
      </c>
      <c r="D433" s="35">
        <v>20240120</v>
      </c>
      <c r="E433" s="40" t="s">
        <v>12568</v>
      </c>
      <c r="G433" s="40" t="s">
        <v>16343</v>
      </c>
      <c r="H433" s="40" t="s">
        <v>16344</v>
      </c>
      <c r="I433" s="40" t="s">
        <v>4767</v>
      </c>
      <c r="J433" s="40" t="s">
        <v>16183</v>
      </c>
      <c r="N433" s="54">
        <v>43082</v>
      </c>
      <c r="O433" s="54" t="s">
        <v>16345</v>
      </c>
      <c r="P433" s="40" t="s">
        <v>122</v>
      </c>
      <c r="Q433" s="55" t="s">
        <v>16346</v>
      </c>
      <c r="R433" s="56" t="s">
        <v>15368</v>
      </c>
      <c r="S433" s="56" t="s">
        <v>16347</v>
      </c>
      <c r="T433" s="51" t="s">
        <v>15370</v>
      </c>
      <c r="U433" s="51" t="s">
        <v>16348</v>
      </c>
      <c r="V433" s="40" t="s">
        <v>126</v>
      </c>
      <c r="W433" s="40" t="s">
        <v>112</v>
      </c>
      <c r="X433" s="40">
        <v>2017</v>
      </c>
      <c r="Y433" s="40" t="s">
        <v>126</v>
      </c>
      <c r="Z433" s="40" t="s">
        <v>112</v>
      </c>
      <c r="AA433" s="40">
        <v>2017</v>
      </c>
      <c r="AB433" s="40" t="s">
        <v>127</v>
      </c>
      <c r="AC433" s="40" t="s">
        <v>15411</v>
      </c>
      <c r="AD433" s="40" t="s">
        <v>129</v>
      </c>
      <c r="AE433" s="40" t="s">
        <v>130</v>
      </c>
      <c r="AF433" s="40" t="s">
        <v>131</v>
      </c>
      <c r="AG433" s="40" t="s">
        <v>132</v>
      </c>
      <c r="AH433" s="40" t="s">
        <v>133</v>
      </c>
      <c r="AI433" s="40" t="s">
        <v>134</v>
      </c>
      <c r="AJ433" s="40" t="s">
        <v>135</v>
      </c>
      <c r="AK433" s="40" t="s">
        <v>136</v>
      </c>
      <c r="AL433" s="40" t="s">
        <v>137</v>
      </c>
      <c r="AM433" s="40" t="s">
        <v>138</v>
      </c>
      <c r="AN433" s="40" t="s">
        <v>139</v>
      </c>
      <c r="AO433" s="40" t="s">
        <v>122</v>
      </c>
      <c r="AP433" s="40" t="s">
        <v>140</v>
      </c>
      <c r="AQ433" s="40" t="s">
        <v>141</v>
      </c>
      <c r="AR433" s="57"/>
      <c r="AS433" s="40" t="s">
        <v>16349</v>
      </c>
      <c r="AT433" s="40" t="s">
        <v>76</v>
      </c>
      <c r="AU433" s="40" t="s">
        <v>16350</v>
      </c>
      <c r="AV433" s="40" t="s">
        <v>16351</v>
      </c>
      <c r="AW433" s="40" t="s">
        <v>15413</v>
      </c>
      <c r="AX433" s="40" t="s">
        <v>16352</v>
      </c>
      <c r="AY433" s="40" t="s">
        <v>16353</v>
      </c>
      <c r="AZ433" s="40" t="s">
        <v>16126</v>
      </c>
      <c r="BA433" s="40" t="s">
        <v>16354</v>
      </c>
      <c r="BB433" s="40" t="s">
        <v>16355</v>
      </c>
      <c r="BC433" s="40" t="s">
        <v>16356</v>
      </c>
      <c r="BD433" s="40" t="s">
        <v>16357</v>
      </c>
    </row>
    <row r="434" spans="1:66" ht="20.100000000000001" customHeight="1" x14ac:dyDescent="0.2">
      <c r="A434" s="44">
        <v>43862</v>
      </c>
      <c r="B434" s="40" t="s">
        <v>16358</v>
      </c>
      <c r="C434" s="35" t="s">
        <v>112</v>
      </c>
      <c r="D434" s="35">
        <v>20240120</v>
      </c>
      <c r="E434" s="40" t="s">
        <v>16359</v>
      </c>
      <c r="F434" s="40" t="s">
        <v>4677</v>
      </c>
      <c r="G434" s="40" t="s">
        <v>1331</v>
      </c>
      <c r="I434" s="40" t="s">
        <v>1332</v>
      </c>
      <c r="N434" s="54">
        <v>42865</v>
      </c>
      <c r="O434" s="54" t="s">
        <v>16360</v>
      </c>
      <c r="P434" s="40" t="s">
        <v>122</v>
      </c>
      <c r="Q434" s="55" t="s">
        <v>16361</v>
      </c>
      <c r="R434" s="56" t="s">
        <v>15368</v>
      </c>
      <c r="S434" s="56" t="s">
        <v>16362</v>
      </c>
      <c r="T434" s="51" t="s">
        <v>15370</v>
      </c>
      <c r="U434" s="51" t="s">
        <v>16363</v>
      </c>
      <c r="V434" s="40" t="s">
        <v>126</v>
      </c>
      <c r="W434" s="40" t="s">
        <v>112</v>
      </c>
      <c r="X434" s="40">
        <v>2017</v>
      </c>
      <c r="Y434" s="40" t="s">
        <v>126</v>
      </c>
      <c r="Z434" s="40" t="s">
        <v>112</v>
      </c>
      <c r="AA434" s="40">
        <v>2017</v>
      </c>
      <c r="AB434" s="40" t="s">
        <v>127</v>
      </c>
      <c r="AC434" s="40" t="s">
        <v>16137</v>
      </c>
      <c r="AD434" s="40" t="s">
        <v>129</v>
      </c>
      <c r="AE434" s="40" t="s">
        <v>130</v>
      </c>
      <c r="AF434" s="40" t="s">
        <v>131</v>
      </c>
      <c r="AG434" s="40" t="s">
        <v>132</v>
      </c>
      <c r="AH434" s="40" t="s">
        <v>133</v>
      </c>
      <c r="AI434" s="40" t="s">
        <v>134</v>
      </c>
      <c r="AJ434" s="40" t="s">
        <v>135</v>
      </c>
      <c r="AK434" s="40" t="s">
        <v>136</v>
      </c>
      <c r="AL434" s="40" t="s">
        <v>137</v>
      </c>
      <c r="AM434" s="40" t="s">
        <v>138</v>
      </c>
      <c r="AN434" s="40" t="s">
        <v>139</v>
      </c>
      <c r="AO434" s="40" t="s">
        <v>122</v>
      </c>
      <c r="AP434" s="40" t="s">
        <v>140</v>
      </c>
      <c r="AQ434" s="40" t="s">
        <v>141</v>
      </c>
      <c r="AR434" s="57"/>
      <c r="AS434" s="40" t="s">
        <v>16364</v>
      </c>
      <c r="AT434" s="40" t="s">
        <v>76</v>
      </c>
      <c r="AU434" s="40" t="s">
        <v>16365</v>
      </c>
      <c r="AV434" s="40" t="s">
        <v>16286</v>
      </c>
      <c r="AW434" s="40" t="s">
        <v>16285</v>
      </c>
      <c r="AX434" s="40" t="s">
        <v>16284</v>
      </c>
      <c r="AY434" s="40" t="s">
        <v>16366</v>
      </c>
      <c r="AZ434" s="40" t="s">
        <v>16367</v>
      </c>
      <c r="BA434" s="40" t="s">
        <v>16368</v>
      </c>
      <c r="BB434" s="40" t="s">
        <v>16369</v>
      </c>
    </row>
    <row r="435" spans="1:66" ht="20.100000000000001" customHeight="1" x14ac:dyDescent="0.2">
      <c r="A435" s="44">
        <v>43862</v>
      </c>
      <c r="B435" s="40" t="s">
        <v>16370</v>
      </c>
      <c r="C435" s="35" t="s">
        <v>112</v>
      </c>
      <c r="D435" s="35">
        <v>20240120</v>
      </c>
      <c r="E435" s="40" t="s">
        <v>16371</v>
      </c>
      <c r="F435" s="40" t="s">
        <v>16372</v>
      </c>
      <c r="G435" s="40" t="s">
        <v>2510</v>
      </c>
      <c r="I435" s="40" t="s">
        <v>294</v>
      </c>
      <c r="N435" s="54">
        <v>43201</v>
      </c>
      <c r="O435" s="54" t="s">
        <v>16373</v>
      </c>
      <c r="P435" s="40" t="s">
        <v>122</v>
      </c>
      <c r="Q435" s="55" t="s">
        <v>16374</v>
      </c>
      <c r="R435" s="56" t="s">
        <v>15368</v>
      </c>
      <c r="S435" s="56" t="s">
        <v>16375</v>
      </c>
      <c r="T435" s="51" t="s">
        <v>15370</v>
      </c>
      <c r="U435" s="51" t="s">
        <v>16376</v>
      </c>
      <c r="V435" s="40" t="s">
        <v>126</v>
      </c>
      <c r="W435" s="40" t="s">
        <v>112</v>
      </c>
      <c r="X435" s="40">
        <v>2018</v>
      </c>
      <c r="Y435" s="40" t="s">
        <v>126</v>
      </c>
      <c r="Z435" s="40" t="s">
        <v>112</v>
      </c>
      <c r="AA435" s="40">
        <v>2018</v>
      </c>
      <c r="AB435" s="40" t="s">
        <v>127</v>
      </c>
      <c r="AC435" s="40" t="s">
        <v>15536</v>
      </c>
      <c r="AD435" s="40" t="s">
        <v>129</v>
      </c>
      <c r="AE435" s="40" t="s">
        <v>130</v>
      </c>
      <c r="AF435" s="40" t="s">
        <v>131</v>
      </c>
      <c r="AG435" s="40" t="s">
        <v>132</v>
      </c>
      <c r="AH435" s="40" t="s">
        <v>133</v>
      </c>
      <c r="AI435" s="40" t="s">
        <v>134</v>
      </c>
      <c r="AJ435" s="40" t="s">
        <v>135</v>
      </c>
      <c r="AK435" s="40" t="s">
        <v>136</v>
      </c>
      <c r="AL435" s="40" t="s">
        <v>137</v>
      </c>
      <c r="AM435" s="40" t="s">
        <v>138</v>
      </c>
      <c r="AN435" s="40" t="s">
        <v>139</v>
      </c>
      <c r="AO435" s="40" t="s">
        <v>122</v>
      </c>
      <c r="AP435" s="40" t="s">
        <v>140</v>
      </c>
      <c r="AQ435" s="40" t="s">
        <v>141</v>
      </c>
      <c r="AR435" s="57"/>
      <c r="AS435" s="40" t="s">
        <v>16377</v>
      </c>
      <c r="AT435" s="40" t="s">
        <v>76</v>
      </c>
      <c r="AU435" s="40" t="s">
        <v>16378</v>
      </c>
      <c r="AV435" s="40" t="s">
        <v>16245</v>
      </c>
      <c r="AW435" s="40" t="s">
        <v>16379</v>
      </c>
      <c r="AX435" s="40" t="s">
        <v>16380</v>
      </c>
      <c r="AY435" s="40" t="s">
        <v>16381</v>
      </c>
      <c r="AZ435" s="40" t="s">
        <v>16382</v>
      </c>
      <c r="BA435" s="40" t="s">
        <v>16383</v>
      </c>
      <c r="BB435" s="40" t="s">
        <v>16384</v>
      </c>
      <c r="BC435" s="40" t="s">
        <v>16385</v>
      </c>
    </row>
    <row r="436" spans="1:66" ht="20.100000000000001" customHeight="1" x14ac:dyDescent="0.2">
      <c r="A436" s="44">
        <v>43800</v>
      </c>
      <c r="B436" s="40" t="s">
        <v>16386</v>
      </c>
      <c r="C436" s="35" t="s">
        <v>112</v>
      </c>
      <c r="D436" s="35">
        <v>20240120</v>
      </c>
      <c r="E436" s="40" t="s">
        <v>3118</v>
      </c>
      <c r="F436" s="40" t="s">
        <v>16387</v>
      </c>
      <c r="G436" s="40" t="s">
        <v>6757</v>
      </c>
      <c r="H436" s="40" t="s">
        <v>15424</v>
      </c>
      <c r="I436" s="40" t="s">
        <v>3121</v>
      </c>
      <c r="N436" s="54">
        <v>42046</v>
      </c>
      <c r="O436" s="54" t="s">
        <v>16388</v>
      </c>
      <c r="P436" s="40" t="s">
        <v>122</v>
      </c>
      <c r="Q436" s="55" t="s">
        <v>122</v>
      </c>
      <c r="R436" s="56" t="s">
        <v>16389</v>
      </c>
      <c r="S436" s="56" t="s">
        <v>15368</v>
      </c>
      <c r="T436" s="51" t="s">
        <v>16390</v>
      </c>
      <c r="U436" s="51" t="s">
        <v>15370</v>
      </c>
      <c r="V436" s="40" t="s">
        <v>16391</v>
      </c>
      <c r="W436" s="40" t="s">
        <v>126</v>
      </c>
      <c r="X436" s="40" t="s">
        <v>112</v>
      </c>
      <c r="Y436" s="40">
        <v>2015</v>
      </c>
      <c r="Z436" s="40" t="s">
        <v>126</v>
      </c>
      <c r="AA436" s="40" t="s">
        <v>112</v>
      </c>
      <c r="AB436" s="40">
        <v>2015</v>
      </c>
      <c r="AC436" s="40" t="s">
        <v>127</v>
      </c>
      <c r="AD436" s="40" t="s">
        <v>15411</v>
      </c>
      <c r="AE436" s="40" t="s">
        <v>129</v>
      </c>
      <c r="AF436" s="40" t="s">
        <v>130</v>
      </c>
      <c r="AG436" s="40" t="s">
        <v>16188</v>
      </c>
      <c r="AH436" s="40" t="s">
        <v>132</v>
      </c>
      <c r="AI436" s="40" t="s">
        <v>133</v>
      </c>
      <c r="AJ436" s="40" t="s">
        <v>16392</v>
      </c>
      <c r="AK436" s="40" t="s">
        <v>135</v>
      </c>
      <c r="AL436" s="40" t="s">
        <v>136</v>
      </c>
      <c r="AM436" s="40" t="s">
        <v>16393</v>
      </c>
      <c r="AN436" s="40" t="s">
        <v>138</v>
      </c>
      <c r="AO436" s="40" t="s">
        <v>139</v>
      </c>
      <c r="AP436" s="40" t="s">
        <v>122</v>
      </c>
      <c r="AQ436" s="40" t="s">
        <v>122</v>
      </c>
      <c r="AR436" s="57" t="s">
        <v>140</v>
      </c>
      <c r="AS436" s="40" t="s">
        <v>141</v>
      </c>
      <c r="AU436" s="40" t="s">
        <v>16394</v>
      </c>
      <c r="AV436" s="40" t="s">
        <v>76</v>
      </c>
      <c r="AW436" s="40" t="s">
        <v>16395</v>
      </c>
      <c r="AX436" s="40" t="s">
        <v>16064</v>
      </c>
      <c r="AY436" s="40" t="s">
        <v>16396</v>
      </c>
      <c r="AZ436" s="40" t="s">
        <v>16397</v>
      </c>
      <c r="BA436" s="40" t="s">
        <v>16398</v>
      </c>
      <c r="BB436" s="40" t="s">
        <v>15794</v>
      </c>
      <c r="BC436" s="40" t="s">
        <v>16399</v>
      </c>
      <c r="BD436" s="40" t="s">
        <v>16400</v>
      </c>
    </row>
    <row r="437" spans="1:66" ht="20.100000000000001" customHeight="1" x14ac:dyDescent="0.2">
      <c r="A437" s="44">
        <v>43800</v>
      </c>
      <c r="B437" s="40" t="s">
        <v>16401</v>
      </c>
      <c r="C437" s="35" t="s">
        <v>112</v>
      </c>
      <c r="D437" s="35">
        <v>20240120</v>
      </c>
      <c r="E437" s="40" t="s">
        <v>5121</v>
      </c>
      <c r="F437" s="40" t="s">
        <v>16402</v>
      </c>
      <c r="G437" s="40" t="s">
        <v>16403</v>
      </c>
      <c r="I437" s="40" t="s">
        <v>16404</v>
      </c>
      <c r="J437" s="40" t="s">
        <v>16405</v>
      </c>
      <c r="K437" s="40" t="s">
        <v>1453</v>
      </c>
      <c r="N437" s="54">
        <v>42746</v>
      </c>
      <c r="O437" s="54" t="s">
        <v>15747</v>
      </c>
      <c r="P437" s="40" t="s">
        <v>122</v>
      </c>
      <c r="Q437" s="55" t="s">
        <v>122</v>
      </c>
      <c r="R437" s="56" t="s">
        <v>16406</v>
      </c>
      <c r="S437" s="56" t="s">
        <v>15368</v>
      </c>
      <c r="T437" s="51" t="s">
        <v>16407</v>
      </c>
      <c r="U437" s="51" t="s">
        <v>15370</v>
      </c>
      <c r="V437" s="40" t="s">
        <v>16408</v>
      </c>
      <c r="W437" s="40" t="s">
        <v>126</v>
      </c>
      <c r="X437" s="40" t="s">
        <v>112</v>
      </c>
      <c r="Y437" s="40">
        <v>2017</v>
      </c>
      <c r="Z437" s="40" t="s">
        <v>126</v>
      </c>
      <c r="AA437" s="40" t="s">
        <v>112</v>
      </c>
      <c r="AB437" s="40">
        <v>2017</v>
      </c>
      <c r="AC437" s="40" t="s">
        <v>127</v>
      </c>
      <c r="AD437" s="40" t="s">
        <v>15371</v>
      </c>
      <c r="AE437" s="40" t="s">
        <v>129</v>
      </c>
      <c r="AF437" s="40" t="s">
        <v>130</v>
      </c>
      <c r="AG437" s="40" t="s">
        <v>16188</v>
      </c>
      <c r="AH437" s="40" t="s">
        <v>132</v>
      </c>
      <c r="AI437" s="40" t="s">
        <v>133</v>
      </c>
      <c r="AJ437" s="40" t="s">
        <v>16392</v>
      </c>
      <c r="AK437" s="40" t="s">
        <v>135</v>
      </c>
      <c r="AL437" s="40" t="s">
        <v>136</v>
      </c>
      <c r="AM437" s="40" t="s">
        <v>16393</v>
      </c>
      <c r="AN437" s="40" t="s">
        <v>138</v>
      </c>
      <c r="AO437" s="40" t="s">
        <v>139</v>
      </c>
      <c r="AP437" s="40" t="s">
        <v>122</v>
      </c>
      <c r="AQ437" s="40" t="s">
        <v>122</v>
      </c>
      <c r="AR437" s="57" t="s">
        <v>140</v>
      </c>
      <c r="AS437" s="40" t="s">
        <v>141</v>
      </c>
      <c r="AU437" s="40" t="s">
        <v>16409</v>
      </c>
      <c r="AV437" s="40" t="s">
        <v>76</v>
      </c>
      <c r="AW437" s="40" t="s">
        <v>16410</v>
      </c>
      <c r="AX437" s="40" t="s">
        <v>16411</v>
      </c>
      <c r="AY437" s="40" t="s">
        <v>16412</v>
      </c>
      <c r="AZ437" s="40" t="s">
        <v>16413</v>
      </c>
    </row>
    <row r="438" spans="1:66" ht="20.100000000000001" customHeight="1" x14ac:dyDescent="0.2">
      <c r="A438" s="44">
        <v>43770</v>
      </c>
      <c r="B438" s="40" t="s">
        <v>16414</v>
      </c>
      <c r="C438" s="35" t="s">
        <v>112</v>
      </c>
      <c r="D438" s="35">
        <v>20240120</v>
      </c>
      <c r="E438" s="40" t="s">
        <v>16415</v>
      </c>
      <c r="F438" s="40" t="s">
        <v>16416</v>
      </c>
      <c r="G438" s="40" t="s">
        <v>2322</v>
      </c>
      <c r="H438" s="40" t="s">
        <v>16417</v>
      </c>
      <c r="I438" s="40" t="s">
        <v>2323</v>
      </c>
      <c r="N438" s="54">
        <v>42963</v>
      </c>
      <c r="O438" s="54" t="s">
        <v>16418</v>
      </c>
      <c r="P438" s="40" t="s">
        <v>122</v>
      </c>
      <c r="Q438" s="55" t="s">
        <v>122</v>
      </c>
      <c r="R438" s="56" t="s">
        <v>16419</v>
      </c>
      <c r="S438" s="56" t="s">
        <v>15368</v>
      </c>
      <c r="T438" s="51" t="s">
        <v>16420</v>
      </c>
      <c r="U438" s="51" t="s">
        <v>15370</v>
      </c>
      <c r="V438" s="40" t="s">
        <v>16421</v>
      </c>
      <c r="W438" s="40" t="s">
        <v>126</v>
      </c>
      <c r="X438" s="40" t="s">
        <v>112</v>
      </c>
      <c r="Y438" s="40">
        <v>2017</v>
      </c>
      <c r="Z438" s="40" t="s">
        <v>126</v>
      </c>
      <c r="AA438" s="40" t="s">
        <v>112</v>
      </c>
      <c r="AB438" s="40">
        <v>2017</v>
      </c>
      <c r="AC438" s="40" t="s">
        <v>127</v>
      </c>
      <c r="AD438" s="40" t="s">
        <v>15411</v>
      </c>
      <c r="AE438" s="40" t="s">
        <v>129</v>
      </c>
      <c r="AF438" s="40" t="s">
        <v>130</v>
      </c>
      <c r="AG438" s="40" t="s">
        <v>16188</v>
      </c>
      <c r="AH438" s="40" t="s">
        <v>132</v>
      </c>
      <c r="AI438" s="40" t="s">
        <v>133</v>
      </c>
      <c r="AJ438" s="40" t="s">
        <v>16392</v>
      </c>
      <c r="AK438" s="40" t="s">
        <v>135</v>
      </c>
      <c r="AL438" s="40" t="s">
        <v>136</v>
      </c>
      <c r="AM438" s="40" t="s">
        <v>16393</v>
      </c>
      <c r="AN438" s="40" t="s">
        <v>138</v>
      </c>
      <c r="AO438" s="40" t="s">
        <v>139</v>
      </c>
      <c r="AP438" s="40" t="s">
        <v>122</v>
      </c>
      <c r="AQ438" s="40" t="s">
        <v>122</v>
      </c>
      <c r="AR438" s="57" t="s">
        <v>140</v>
      </c>
      <c r="AS438" s="40" t="s">
        <v>141</v>
      </c>
      <c r="AU438" s="40" t="s">
        <v>16422</v>
      </c>
      <c r="AV438" s="40" t="s">
        <v>76</v>
      </c>
      <c r="AW438" s="40" t="s">
        <v>15413</v>
      </c>
      <c r="AX438" s="40" t="s">
        <v>15414</v>
      </c>
      <c r="AY438" s="40" t="s">
        <v>15415</v>
      </c>
      <c r="AZ438" s="40" t="s">
        <v>15416</v>
      </c>
      <c r="BA438" s="40" t="s">
        <v>15723</v>
      </c>
      <c r="BB438" s="40" t="s">
        <v>16423</v>
      </c>
      <c r="BC438" s="40" t="s">
        <v>16424</v>
      </c>
      <c r="BD438" s="40" t="s">
        <v>16425</v>
      </c>
      <c r="BE438" s="40" t="s">
        <v>15397</v>
      </c>
    </row>
    <row r="439" spans="1:66" ht="20.100000000000001" customHeight="1" x14ac:dyDescent="0.2">
      <c r="A439" s="44">
        <v>43770</v>
      </c>
      <c r="B439" s="40" t="s">
        <v>16426</v>
      </c>
      <c r="C439" s="35" t="s">
        <v>112</v>
      </c>
      <c r="D439" s="35">
        <v>20240120</v>
      </c>
      <c r="E439" s="40" t="s">
        <v>15222</v>
      </c>
      <c r="F439" s="40" t="s">
        <v>16427</v>
      </c>
      <c r="G439" s="40" t="s">
        <v>16428</v>
      </c>
      <c r="H439" s="40" t="s">
        <v>15424</v>
      </c>
      <c r="I439" s="40" t="s">
        <v>2363</v>
      </c>
      <c r="N439" s="54">
        <v>42473</v>
      </c>
      <c r="O439" s="54" t="s">
        <v>16429</v>
      </c>
      <c r="P439" s="40" t="s">
        <v>122</v>
      </c>
      <c r="Q439" s="55" t="s">
        <v>122</v>
      </c>
      <c r="R439" s="56" t="s">
        <v>16430</v>
      </c>
      <c r="S439" s="56" t="s">
        <v>15368</v>
      </c>
      <c r="T439" s="51" t="s">
        <v>16431</v>
      </c>
      <c r="U439" s="51" t="s">
        <v>15370</v>
      </c>
      <c r="V439" s="40" t="s">
        <v>16432</v>
      </c>
      <c r="W439" s="40" t="s">
        <v>126</v>
      </c>
      <c r="X439" s="40" t="s">
        <v>112</v>
      </c>
      <c r="Y439" s="40">
        <v>2016</v>
      </c>
      <c r="Z439" s="40" t="s">
        <v>126</v>
      </c>
      <c r="AA439" s="40" t="s">
        <v>112</v>
      </c>
      <c r="AB439" s="40">
        <v>2016</v>
      </c>
      <c r="AC439" s="40" t="s">
        <v>127</v>
      </c>
      <c r="AD439" s="40" t="s">
        <v>15371</v>
      </c>
      <c r="AE439" s="40" t="s">
        <v>129</v>
      </c>
      <c r="AF439" s="40" t="s">
        <v>130</v>
      </c>
      <c r="AG439" s="40" t="s">
        <v>16188</v>
      </c>
      <c r="AH439" s="40" t="s">
        <v>132</v>
      </c>
      <c r="AI439" s="40" t="s">
        <v>133</v>
      </c>
      <c r="AJ439" s="40" t="s">
        <v>16392</v>
      </c>
      <c r="AK439" s="40" t="s">
        <v>135</v>
      </c>
      <c r="AL439" s="40" t="s">
        <v>136</v>
      </c>
      <c r="AM439" s="40" t="s">
        <v>16393</v>
      </c>
      <c r="AN439" s="40" t="s">
        <v>138</v>
      </c>
      <c r="AO439" s="40" t="s">
        <v>139</v>
      </c>
      <c r="AP439" s="40" t="s">
        <v>122</v>
      </c>
      <c r="AQ439" s="40" t="s">
        <v>122</v>
      </c>
      <c r="AR439" s="57" t="s">
        <v>140</v>
      </c>
      <c r="AS439" s="40" t="s">
        <v>141</v>
      </c>
      <c r="AU439" s="40" t="s">
        <v>16433</v>
      </c>
      <c r="AV439" s="40" t="s">
        <v>76</v>
      </c>
      <c r="AW439" s="40" t="s">
        <v>16434</v>
      </c>
      <c r="AX439" s="40" t="s">
        <v>16435</v>
      </c>
      <c r="AY439" s="40" t="s">
        <v>16436</v>
      </c>
      <c r="AZ439" s="40" t="s">
        <v>16437</v>
      </c>
      <c r="BA439" s="40" t="s">
        <v>16438</v>
      </c>
      <c r="BB439" s="40" t="s">
        <v>16439</v>
      </c>
      <c r="BC439" s="40" t="s">
        <v>16440</v>
      </c>
      <c r="BD439" s="40" t="s">
        <v>16441</v>
      </c>
      <c r="BE439" s="40" t="s">
        <v>16442</v>
      </c>
      <c r="BF439" s="40" t="s">
        <v>16443</v>
      </c>
      <c r="BG439" s="40" t="s">
        <v>16444</v>
      </c>
    </row>
    <row r="440" spans="1:66" ht="20.100000000000001" customHeight="1" x14ac:dyDescent="0.2">
      <c r="A440" s="44">
        <v>43739</v>
      </c>
      <c r="B440" s="40" t="s">
        <v>16445</v>
      </c>
      <c r="C440" s="35" t="s">
        <v>112</v>
      </c>
      <c r="D440" s="35">
        <v>20240120</v>
      </c>
      <c r="E440" s="40" t="s">
        <v>968</v>
      </c>
      <c r="F440" s="40" t="s">
        <v>473</v>
      </c>
      <c r="G440" s="40" t="s">
        <v>970</v>
      </c>
      <c r="H440" s="40" t="s">
        <v>15424</v>
      </c>
      <c r="I440" s="40" t="s">
        <v>971</v>
      </c>
      <c r="N440" s="54">
        <v>42529</v>
      </c>
      <c r="O440" s="54" t="s">
        <v>16446</v>
      </c>
      <c r="P440" s="40" t="s">
        <v>122</v>
      </c>
      <c r="Q440" s="55" t="s">
        <v>122</v>
      </c>
      <c r="R440" s="56" t="s">
        <v>16447</v>
      </c>
      <c r="S440" s="56" t="s">
        <v>15368</v>
      </c>
      <c r="T440" s="51" t="s">
        <v>16448</v>
      </c>
      <c r="U440" s="51" t="s">
        <v>15370</v>
      </c>
      <c r="V440" s="40" t="s">
        <v>16449</v>
      </c>
      <c r="W440" s="40" t="s">
        <v>126</v>
      </c>
      <c r="X440" s="40" t="s">
        <v>112</v>
      </c>
      <c r="Y440" s="40">
        <v>2016</v>
      </c>
      <c r="Z440" s="40" t="s">
        <v>126</v>
      </c>
      <c r="AA440" s="40" t="s">
        <v>112</v>
      </c>
      <c r="AB440" s="40">
        <v>2016</v>
      </c>
      <c r="AC440" s="40" t="s">
        <v>127</v>
      </c>
      <c r="AD440" s="40" t="s">
        <v>15411</v>
      </c>
      <c r="AE440" s="40" t="s">
        <v>129</v>
      </c>
      <c r="AF440" s="40" t="s">
        <v>130</v>
      </c>
      <c r="AG440" s="40" t="s">
        <v>16188</v>
      </c>
      <c r="AH440" s="40" t="s">
        <v>132</v>
      </c>
      <c r="AI440" s="40" t="s">
        <v>133</v>
      </c>
      <c r="AJ440" s="40" t="s">
        <v>16392</v>
      </c>
      <c r="AK440" s="40" t="s">
        <v>135</v>
      </c>
      <c r="AL440" s="40" t="s">
        <v>136</v>
      </c>
      <c r="AM440" s="40" t="s">
        <v>16393</v>
      </c>
      <c r="AN440" s="40" t="s">
        <v>138</v>
      </c>
      <c r="AO440" s="40" t="s">
        <v>139</v>
      </c>
      <c r="AP440" s="40" t="s">
        <v>122</v>
      </c>
      <c r="AQ440" s="40" t="s">
        <v>122</v>
      </c>
      <c r="AR440" s="57" t="s">
        <v>140</v>
      </c>
      <c r="AS440" s="40" t="s">
        <v>141</v>
      </c>
      <c r="AU440" s="40" t="s">
        <v>16450</v>
      </c>
      <c r="AV440" s="40" t="s">
        <v>76</v>
      </c>
      <c r="AW440" s="40" t="s">
        <v>16451</v>
      </c>
      <c r="AX440" s="40" t="s">
        <v>16452</v>
      </c>
      <c r="AY440" s="40" t="s">
        <v>13952</v>
      </c>
      <c r="AZ440" s="40" t="s">
        <v>15643</v>
      </c>
    </row>
    <row r="441" spans="1:66" ht="20.100000000000001" customHeight="1" x14ac:dyDescent="0.2">
      <c r="A441" s="44">
        <v>43739</v>
      </c>
      <c r="B441" s="40" t="s">
        <v>16453</v>
      </c>
      <c r="C441" s="35" t="s">
        <v>112</v>
      </c>
      <c r="D441" s="35">
        <v>20240120</v>
      </c>
      <c r="E441" s="40" t="s">
        <v>511</v>
      </c>
      <c r="F441" s="40" t="s">
        <v>16454</v>
      </c>
      <c r="G441" s="40" t="s">
        <v>2035</v>
      </c>
      <c r="H441" s="40" t="s">
        <v>15599</v>
      </c>
      <c r="I441" s="40" t="s">
        <v>2036</v>
      </c>
      <c r="N441" s="54">
        <v>42165</v>
      </c>
      <c r="O441" s="54" t="s">
        <v>16455</v>
      </c>
      <c r="P441" s="40" t="s">
        <v>122</v>
      </c>
      <c r="Q441" s="55" t="s">
        <v>122</v>
      </c>
      <c r="R441" s="56" t="s">
        <v>16456</v>
      </c>
      <c r="S441" s="56" t="s">
        <v>15368</v>
      </c>
      <c r="T441" s="51" t="s">
        <v>16457</v>
      </c>
      <c r="U441" s="51" t="s">
        <v>15370</v>
      </c>
      <c r="V441" s="40" t="s">
        <v>16458</v>
      </c>
      <c r="W441" s="40" t="s">
        <v>126</v>
      </c>
      <c r="X441" s="40" t="s">
        <v>112</v>
      </c>
      <c r="Y441" s="40">
        <v>2015</v>
      </c>
      <c r="Z441" s="40" t="s">
        <v>126</v>
      </c>
      <c r="AA441" s="40" t="s">
        <v>112</v>
      </c>
      <c r="AB441" s="40">
        <v>2015</v>
      </c>
      <c r="AC441" s="40" t="s">
        <v>127</v>
      </c>
      <c r="AD441" s="40" t="s">
        <v>16208</v>
      </c>
      <c r="AE441" s="40" t="s">
        <v>129</v>
      </c>
      <c r="AF441" s="40" t="s">
        <v>130</v>
      </c>
      <c r="AG441" s="40" t="s">
        <v>16188</v>
      </c>
      <c r="AH441" s="40" t="s">
        <v>132</v>
      </c>
      <c r="AI441" s="40" t="s">
        <v>133</v>
      </c>
      <c r="AJ441" s="40" t="s">
        <v>16392</v>
      </c>
      <c r="AK441" s="40" t="s">
        <v>135</v>
      </c>
      <c r="AL441" s="40" t="s">
        <v>136</v>
      </c>
      <c r="AM441" s="40" t="s">
        <v>16393</v>
      </c>
      <c r="AN441" s="40" t="s">
        <v>138</v>
      </c>
      <c r="AO441" s="40" t="s">
        <v>139</v>
      </c>
      <c r="AP441" s="40" t="s">
        <v>122</v>
      </c>
      <c r="AQ441" s="40" t="s">
        <v>122</v>
      </c>
      <c r="AR441" s="57" t="s">
        <v>140</v>
      </c>
      <c r="AS441" s="40" t="s">
        <v>141</v>
      </c>
      <c r="AU441" s="40" t="s">
        <v>16459</v>
      </c>
      <c r="AV441" s="40" t="s">
        <v>76</v>
      </c>
      <c r="AW441" s="40" t="s">
        <v>15690</v>
      </c>
      <c r="AX441" s="40" t="s">
        <v>16031</v>
      </c>
      <c r="AY441" s="40" t="s">
        <v>16460</v>
      </c>
      <c r="AZ441" s="40" t="s">
        <v>16461</v>
      </c>
    </row>
    <row r="442" spans="1:66" ht="20.100000000000001" customHeight="1" x14ac:dyDescent="0.2">
      <c r="A442" s="44">
        <v>43739</v>
      </c>
      <c r="B442" s="40" t="s">
        <v>16462</v>
      </c>
      <c r="C442" s="35" t="s">
        <v>112</v>
      </c>
      <c r="D442" s="35">
        <v>20240120</v>
      </c>
      <c r="E442" s="40" t="s">
        <v>5585</v>
      </c>
      <c r="F442" s="40" t="s">
        <v>16463</v>
      </c>
      <c r="G442" s="40" t="s">
        <v>16464</v>
      </c>
      <c r="H442" s="40" t="s">
        <v>15424</v>
      </c>
      <c r="I442" s="40" t="s">
        <v>16465</v>
      </c>
      <c r="J442" s="40" t="s">
        <v>16466</v>
      </c>
      <c r="N442" s="54">
        <v>41801</v>
      </c>
      <c r="O442" s="54" t="s">
        <v>15685</v>
      </c>
      <c r="P442" s="40" t="s">
        <v>122</v>
      </c>
      <c r="Q442" s="55" t="s">
        <v>16467</v>
      </c>
      <c r="R442" s="56" t="s">
        <v>16468</v>
      </c>
      <c r="S442" s="56" t="s">
        <v>15368</v>
      </c>
      <c r="T442" s="51" t="s">
        <v>16469</v>
      </c>
      <c r="U442" s="51" t="s">
        <v>15370</v>
      </c>
      <c r="V442" s="40" t="s">
        <v>126</v>
      </c>
      <c r="W442" s="40" t="s">
        <v>112</v>
      </c>
      <c r="X442" s="40">
        <v>2014</v>
      </c>
      <c r="Y442" s="40" t="s">
        <v>127</v>
      </c>
      <c r="Z442" s="40" t="s">
        <v>15395</v>
      </c>
      <c r="AA442" s="40" t="s">
        <v>129</v>
      </c>
      <c r="AB442" s="40" t="s">
        <v>130</v>
      </c>
      <c r="AC442" s="40" t="s">
        <v>131</v>
      </c>
      <c r="AD442" s="40" t="s">
        <v>132</v>
      </c>
      <c r="AE442" s="40" t="s">
        <v>133</v>
      </c>
      <c r="AF442" s="40" t="s">
        <v>134</v>
      </c>
      <c r="AG442" s="40" t="s">
        <v>135</v>
      </c>
      <c r="AH442" s="40" t="s">
        <v>136</v>
      </c>
      <c r="AI442" s="40" t="s">
        <v>137</v>
      </c>
      <c r="AJ442" s="40" t="s">
        <v>138</v>
      </c>
      <c r="AK442" s="40" t="s">
        <v>139</v>
      </c>
      <c r="AL442" s="40" t="s">
        <v>122</v>
      </c>
      <c r="AM442" s="40" t="s">
        <v>140</v>
      </c>
      <c r="AN442" s="40" t="s">
        <v>141</v>
      </c>
      <c r="AP442" s="40" t="s">
        <v>16470</v>
      </c>
      <c r="AQ442" s="40" t="s">
        <v>76</v>
      </c>
      <c r="AR442" s="57" t="s">
        <v>16471</v>
      </c>
      <c r="AS442" s="40" t="s">
        <v>16472</v>
      </c>
      <c r="AT442" s="40" t="s">
        <v>16473</v>
      </c>
      <c r="AU442" s="40" t="s">
        <v>16474</v>
      </c>
      <c r="AV442" s="40" t="s">
        <v>15376</v>
      </c>
      <c r="AW442" s="40" t="s">
        <v>16475</v>
      </c>
      <c r="AX442" s="40" t="s">
        <v>16476</v>
      </c>
      <c r="AY442" s="40" t="s">
        <v>16477</v>
      </c>
      <c r="AZ442" s="40" t="s">
        <v>16478</v>
      </c>
    </row>
    <row r="443" spans="1:66" ht="20.100000000000001" customHeight="1" x14ac:dyDescent="0.2">
      <c r="A443" s="44">
        <v>43739</v>
      </c>
      <c r="B443" s="40" t="s">
        <v>16479</v>
      </c>
      <c r="C443" s="35" t="s">
        <v>112</v>
      </c>
      <c r="D443" s="35">
        <v>20240120</v>
      </c>
      <c r="E443" s="40" t="s">
        <v>2904</v>
      </c>
      <c r="F443" s="40" t="s">
        <v>15467</v>
      </c>
      <c r="G443" s="40" t="s">
        <v>2906</v>
      </c>
      <c r="I443" s="40" t="s">
        <v>2907</v>
      </c>
      <c r="J443" s="40" t="s">
        <v>2908</v>
      </c>
      <c r="K443" s="40" t="s">
        <v>2909</v>
      </c>
      <c r="N443" s="54">
        <v>42963</v>
      </c>
      <c r="O443" s="54" t="s">
        <v>15542</v>
      </c>
      <c r="P443" s="40" t="s">
        <v>122</v>
      </c>
      <c r="Q443" s="55" t="s">
        <v>122</v>
      </c>
      <c r="R443" s="56" t="s">
        <v>16480</v>
      </c>
      <c r="S443" s="56" t="s">
        <v>15368</v>
      </c>
      <c r="T443" s="51" t="s">
        <v>16481</v>
      </c>
      <c r="U443" s="51" t="s">
        <v>15370</v>
      </c>
      <c r="V443" s="40" t="s">
        <v>16482</v>
      </c>
      <c r="W443" s="40" t="s">
        <v>126</v>
      </c>
      <c r="X443" s="40" t="s">
        <v>112</v>
      </c>
      <c r="Y443" s="40">
        <v>2017</v>
      </c>
      <c r="Z443" s="40" t="s">
        <v>126</v>
      </c>
      <c r="AA443" s="40" t="s">
        <v>112</v>
      </c>
      <c r="AB443" s="40">
        <v>2017</v>
      </c>
      <c r="AC443" s="40" t="s">
        <v>127</v>
      </c>
      <c r="AD443" s="40" t="s">
        <v>15395</v>
      </c>
      <c r="AE443" s="40" t="s">
        <v>129</v>
      </c>
      <c r="AF443" s="40" t="s">
        <v>130</v>
      </c>
      <c r="AG443" s="40" t="s">
        <v>16188</v>
      </c>
      <c r="AH443" s="40" t="s">
        <v>132</v>
      </c>
      <c r="AI443" s="40" t="s">
        <v>133</v>
      </c>
      <c r="AJ443" s="40" t="s">
        <v>16392</v>
      </c>
      <c r="AK443" s="40" t="s">
        <v>135</v>
      </c>
      <c r="AL443" s="40" t="s">
        <v>136</v>
      </c>
      <c r="AM443" s="40" t="s">
        <v>16393</v>
      </c>
      <c r="AN443" s="40" t="s">
        <v>138</v>
      </c>
      <c r="AO443" s="40" t="s">
        <v>139</v>
      </c>
      <c r="AP443" s="40" t="s">
        <v>122</v>
      </c>
      <c r="AQ443" s="40" t="s">
        <v>122</v>
      </c>
      <c r="AR443" s="57" t="s">
        <v>140</v>
      </c>
      <c r="AS443" s="40" t="s">
        <v>141</v>
      </c>
      <c r="AU443" s="40" t="s">
        <v>16483</v>
      </c>
      <c r="AV443" s="40" t="s">
        <v>76</v>
      </c>
      <c r="AW443" s="40" t="s">
        <v>16484</v>
      </c>
      <c r="AX443" s="40" t="s">
        <v>1889</v>
      </c>
      <c r="AY443" s="40" t="s">
        <v>15475</v>
      </c>
      <c r="AZ443" s="40" t="s">
        <v>15476</v>
      </c>
    </row>
    <row r="444" spans="1:66" ht="20.100000000000001" customHeight="1" x14ac:dyDescent="0.2">
      <c r="A444" s="44">
        <v>43709</v>
      </c>
      <c r="B444" s="40" t="s">
        <v>16485</v>
      </c>
      <c r="C444" s="35" t="s">
        <v>112</v>
      </c>
      <c r="D444" s="35">
        <v>20240120</v>
      </c>
      <c r="E444" s="40" t="s">
        <v>2498</v>
      </c>
      <c r="F444" s="40" t="s">
        <v>16486</v>
      </c>
      <c r="G444" s="40" t="s">
        <v>16487</v>
      </c>
      <c r="H444" s="40" t="s">
        <v>15481</v>
      </c>
      <c r="I444" s="40" t="s">
        <v>16488</v>
      </c>
      <c r="N444" s="54">
        <v>42655</v>
      </c>
      <c r="O444" s="54" t="s">
        <v>15685</v>
      </c>
      <c r="P444" s="40" t="s">
        <v>122</v>
      </c>
      <c r="Q444" s="55" t="s">
        <v>16489</v>
      </c>
      <c r="R444" s="56" t="s">
        <v>16490</v>
      </c>
      <c r="S444" s="56" t="s">
        <v>15368</v>
      </c>
      <c r="T444" s="51" t="s">
        <v>16491</v>
      </c>
      <c r="U444" s="51" t="s">
        <v>15370</v>
      </c>
      <c r="V444" s="40" t="s">
        <v>126</v>
      </c>
      <c r="W444" s="40" t="s">
        <v>112</v>
      </c>
      <c r="X444" s="40">
        <v>2016</v>
      </c>
      <c r="Y444" s="40" t="s">
        <v>127</v>
      </c>
      <c r="Z444" s="40" t="s">
        <v>15411</v>
      </c>
      <c r="AA444" s="40" t="s">
        <v>129</v>
      </c>
      <c r="AB444" s="40" t="s">
        <v>130</v>
      </c>
      <c r="AC444" s="40" t="s">
        <v>131</v>
      </c>
      <c r="AD444" s="40" t="s">
        <v>132</v>
      </c>
      <c r="AE444" s="40" t="s">
        <v>133</v>
      </c>
      <c r="AF444" s="40" t="s">
        <v>134</v>
      </c>
      <c r="AG444" s="40" t="s">
        <v>135</v>
      </c>
      <c r="AH444" s="40" t="s">
        <v>136</v>
      </c>
      <c r="AI444" s="40" t="s">
        <v>137</v>
      </c>
      <c r="AJ444" s="40" t="s">
        <v>138</v>
      </c>
      <c r="AK444" s="40" t="s">
        <v>139</v>
      </c>
      <c r="AL444" s="40" t="s">
        <v>122</v>
      </c>
      <c r="AM444" s="40" t="s">
        <v>140</v>
      </c>
      <c r="AN444" s="40" t="s">
        <v>141</v>
      </c>
      <c r="AP444" s="40" t="s">
        <v>16492</v>
      </c>
      <c r="AQ444" s="40" t="s">
        <v>76</v>
      </c>
      <c r="AR444" s="57" t="s">
        <v>16493</v>
      </c>
      <c r="AS444" s="40" t="s">
        <v>15854</v>
      </c>
      <c r="AT444" s="40" t="s">
        <v>16494</v>
      </c>
      <c r="AU444" s="40" t="s">
        <v>16495</v>
      </c>
      <c r="AV444" s="40" t="s">
        <v>16496</v>
      </c>
      <c r="AW444" s="40" t="s">
        <v>16497</v>
      </c>
      <c r="AX444" s="40" t="s">
        <v>16064</v>
      </c>
    </row>
    <row r="445" spans="1:66" ht="20.100000000000001" customHeight="1" x14ac:dyDescent="0.2">
      <c r="A445" s="44">
        <v>43709</v>
      </c>
      <c r="B445" s="40" t="s">
        <v>16498</v>
      </c>
      <c r="C445" s="35" t="s">
        <v>112</v>
      </c>
      <c r="D445" s="35">
        <v>20240120</v>
      </c>
      <c r="E445" s="40" t="s">
        <v>2411</v>
      </c>
      <c r="G445" s="40" t="s">
        <v>16163</v>
      </c>
      <c r="H445" s="40" t="s">
        <v>15424</v>
      </c>
      <c r="I445" s="40" t="s">
        <v>16164</v>
      </c>
      <c r="N445" s="54">
        <v>42438</v>
      </c>
      <c r="O445" s="54" t="s">
        <v>16499</v>
      </c>
      <c r="P445" s="40" t="s">
        <v>122</v>
      </c>
      <c r="Q445" s="55" t="s">
        <v>16500</v>
      </c>
      <c r="R445" s="56" t="s">
        <v>16501</v>
      </c>
      <c r="S445" s="56" t="s">
        <v>15368</v>
      </c>
      <c r="T445" s="51" t="s">
        <v>16502</v>
      </c>
      <c r="U445" s="51" t="s">
        <v>15370</v>
      </c>
      <c r="V445" s="40" t="s">
        <v>126</v>
      </c>
      <c r="W445" s="40" t="s">
        <v>112</v>
      </c>
      <c r="X445" s="40">
        <v>2016</v>
      </c>
      <c r="Y445" s="40" t="s">
        <v>127</v>
      </c>
      <c r="Z445" s="40" t="s">
        <v>15411</v>
      </c>
      <c r="AA445" s="40" t="s">
        <v>129</v>
      </c>
      <c r="AB445" s="40" t="s">
        <v>130</v>
      </c>
      <c r="AC445" s="40" t="s">
        <v>131</v>
      </c>
      <c r="AD445" s="40" t="s">
        <v>132</v>
      </c>
      <c r="AE445" s="40" t="s">
        <v>133</v>
      </c>
      <c r="AF445" s="40" t="s">
        <v>134</v>
      </c>
      <c r="AG445" s="40" t="s">
        <v>135</v>
      </c>
      <c r="AH445" s="40" t="s">
        <v>136</v>
      </c>
      <c r="AI445" s="40" t="s">
        <v>137</v>
      </c>
      <c r="AJ445" s="40" t="s">
        <v>138</v>
      </c>
      <c r="AK445" s="40" t="s">
        <v>139</v>
      </c>
      <c r="AL445" s="40" t="s">
        <v>122</v>
      </c>
      <c r="AM445" s="40" t="s">
        <v>140</v>
      </c>
      <c r="AN445" s="40" t="s">
        <v>141</v>
      </c>
      <c r="AP445" s="40" t="s">
        <v>16503</v>
      </c>
      <c r="AQ445" s="40" t="s">
        <v>76</v>
      </c>
      <c r="AR445" s="57" t="s">
        <v>16113</v>
      </c>
      <c r="AS445" s="40" t="s">
        <v>16504</v>
      </c>
      <c r="AT445" s="40" t="s">
        <v>16505</v>
      </c>
      <c r="AU445" s="40" t="s">
        <v>16114</v>
      </c>
      <c r="AV445" s="40" t="s">
        <v>16115</v>
      </c>
      <c r="AW445" s="40" t="s">
        <v>16116</v>
      </c>
      <c r="AX445" s="40" t="s">
        <v>16117</v>
      </c>
      <c r="AY445" s="40" t="s">
        <v>16118</v>
      </c>
      <c r="AZ445" s="40" t="s">
        <v>16069</v>
      </c>
      <c r="BA445" s="40" t="s">
        <v>16506</v>
      </c>
      <c r="BB445" s="40" t="s">
        <v>16507</v>
      </c>
      <c r="BC445" s="40" t="s">
        <v>16508</v>
      </c>
      <c r="BD445" s="40" t="s">
        <v>16509</v>
      </c>
      <c r="BE445" s="40" t="s">
        <v>16510</v>
      </c>
      <c r="BF445" s="40" t="s">
        <v>16511</v>
      </c>
      <c r="BG445" s="40" t="s">
        <v>16512</v>
      </c>
      <c r="BH445" s="40" t="s">
        <v>16513</v>
      </c>
      <c r="BI445" s="40" t="s">
        <v>7912</v>
      </c>
      <c r="BJ445" s="40" t="s">
        <v>16043</v>
      </c>
      <c r="BK445" s="40" t="s">
        <v>16514</v>
      </c>
      <c r="BL445" s="40" t="s">
        <v>15385</v>
      </c>
      <c r="BM445" s="40" t="s">
        <v>16515</v>
      </c>
      <c r="BN445" s="40" t="s">
        <v>14833</v>
      </c>
    </row>
    <row r="446" spans="1:66" ht="20.100000000000001" customHeight="1" x14ac:dyDescent="0.2">
      <c r="A446" s="44">
        <v>43709</v>
      </c>
      <c r="B446" s="40" t="s">
        <v>16516</v>
      </c>
      <c r="C446" s="35" t="s">
        <v>112</v>
      </c>
      <c r="D446" s="35">
        <v>20240120</v>
      </c>
      <c r="E446" s="40" t="s">
        <v>16517</v>
      </c>
      <c r="F446" s="40" t="s">
        <v>16518</v>
      </c>
      <c r="G446" s="40" t="s">
        <v>1331</v>
      </c>
      <c r="H446" s="40" t="s">
        <v>15424</v>
      </c>
      <c r="I446" s="40" t="s">
        <v>1332</v>
      </c>
      <c r="N446" s="54">
        <v>42627</v>
      </c>
      <c r="O446" s="54" t="s">
        <v>16360</v>
      </c>
      <c r="P446" s="40" t="s">
        <v>122</v>
      </c>
      <c r="Q446" s="55" t="s">
        <v>16519</v>
      </c>
      <c r="R446" s="56" t="s">
        <v>16520</v>
      </c>
      <c r="S446" s="56" t="s">
        <v>15368</v>
      </c>
      <c r="T446" s="51" t="s">
        <v>16521</v>
      </c>
      <c r="U446" s="51" t="s">
        <v>15370</v>
      </c>
      <c r="V446" s="40" t="s">
        <v>126</v>
      </c>
      <c r="W446" s="40" t="s">
        <v>112</v>
      </c>
      <c r="X446" s="40">
        <v>2016</v>
      </c>
      <c r="Y446" s="40" t="s">
        <v>127</v>
      </c>
      <c r="Z446" s="40" t="s">
        <v>15504</v>
      </c>
      <c r="AA446" s="40" t="s">
        <v>129</v>
      </c>
      <c r="AB446" s="40" t="s">
        <v>130</v>
      </c>
      <c r="AC446" s="40" t="s">
        <v>131</v>
      </c>
      <c r="AD446" s="40" t="s">
        <v>132</v>
      </c>
      <c r="AE446" s="40" t="s">
        <v>133</v>
      </c>
      <c r="AF446" s="40" t="s">
        <v>134</v>
      </c>
      <c r="AG446" s="40" t="s">
        <v>135</v>
      </c>
      <c r="AH446" s="40" t="s">
        <v>136</v>
      </c>
      <c r="AI446" s="40" t="s">
        <v>137</v>
      </c>
      <c r="AJ446" s="40" t="s">
        <v>138</v>
      </c>
      <c r="AK446" s="40" t="s">
        <v>139</v>
      </c>
      <c r="AL446" s="40" t="s">
        <v>122</v>
      </c>
      <c r="AM446" s="40" t="s">
        <v>140</v>
      </c>
      <c r="AN446" s="40" t="s">
        <v>141</v>
      </c>
      <c r="AP446" s="40" t="s">
        <v>16522</v>
      </c>
      <c r="AQ446" s="40" t="s">
        <v>76</v>
      </c>
      <c r="AR446" s="57" t="s">
        <v>16523</v>
      </c>
      <c r="AS446" s="40" t="s">
        <v>16524</v>
      </c>
      <c r="AT446" s="40" t="s">
        <v>16525</v>
      </c>
      <c r="AU446" s="40" t="s">
        <v>16141</v>
      </c>
      <c r="AV446" s="40" t="s">
        <v>16142</v>
      </c>
      <c r="AW446" s="40" t="s">
        <v>16526</v>
      </c>
      <c r="AX446" s="40" t="s">
        <v>15514</v>
      </c>
      <c r="AY446" s="40" t="s">
        <v>10191</v>
      </c>
      <c r="AZ446" s="40" t="s">
        <v>16527</v>
      </c>
    </row>
    <row r="447" spans="1:66" ht="20.100000000000001" customHeight="1" x14ac:dyDescent="0.2">
      <c r="A447" s="44">
        <v>43709</v>
      </c>
      <c r="B447" s="40" t="s">
        <v>16528</v>
      </c>
      <c r="C447" s="35" t="s">
        <v>112</v>
      </c>
      <c r="D447" s="35">
        <v>20240120</v>
      </c>
      <c r="E447" s="40" t="s">
        <v>16529</v>
      </c>
      <c r="F447" s="40" t="s">
        <v>16530</v>
      </c>
      <c r="G447" s="40" t="s">
        <v>16531</v>
      </c>
      <c r="I447" s="40" t="s">
        <v>16532</v>
      </c>
      <c r="N447" s="54">
        <v>40939.660416666666</v>
      </c>
      <c r="O447" s="54" t="s">
        <v>16533</v>
      </c>
      <c r="P447" s="40" t="s">
        <v>122</v>
      </c>
      <c r="Q447" s="55" t="s">
        <v>16534</v>
      </c>
      <c r="R447" s="56" t="s">
        <v>16535</v>
      </c>
      <c r="S447" s="56" t="s">
        <v>15368</v>
      </c>
      <c r="T447" s="51" t="s">
        <v>16536</v>
      </c>
      <c r="U447" s="51" t="s">
        <v>15370</v>
      </c>
      <c r="V447" s="40" t="s">
        <v>126</v>
      </c>
      <c r="W447" s="40" t="s">
        <v>112</v>
      </c>
      <c r="X447" s="40">
        <v>2012</v>
      </c>
      <c r="Y447" s="40" t="s">
        <v>127</v>
      </c>
      <c r="Z447" s="40" t="s">
        <v>15371</v>
      </c>
      <c r="AA447" s="40" t="s">
        <v>129</v>
      </c>
      <c r="AB447" s="40" t="s">
        <v>130</v>
      </c>
      <c r="AC447" s="40" t="s">
        <v>131</v>
      </c>
      <c r="AD447" s="40" t="s">
        <v>132</v>
      </c>
      <c r="AE447" s="40" t="s">
        <v>133</v>
      </c>
      <c r="AF447" s="40" t="s">
        <v>134</v>
      </c>
      <c r="AG447" s="40" t="s">
        <v>135</v>
      </c>
      <c r="AH447" s="40" t="s">
        <v>136</v>
      </c>
      <c r="AI447" s="40" t="s">
        <v>137</v>
      </c>
      <c r="AK447" s="40" t="s">
        <v>139</v>
      </c>
      <c r="AM447" s="40" t="s">
        <v>140</v>
      </c>
      <c r="AN447" s="40" t="s">
        <v>141</v>
      </c>
      <c r="AP447" s="40" t="s">
        <v>16537</v>
      </c>
      <c r="AQ447" s="40" t="s">
        <v>76</v>
      </c>
      <c r="AR447" s="57"/>
    </row>
    <row r="448" spans="1:66" ht="20.100000000000001" customHeight="1" x14ac:dyDescent="0.2">
      <c r="A448" s="44">
        <v>43709</v>
      </c>
      <c r="B448" s="40" t="s">
        <v>16538</v>
      </c>
      <c r="C448" s="35" t="s">
        <v>112</v>
      </c>
      <c r="D448" s="35">
        <v>20240120</v>
      </c>
      <c r="E448" s="40" t="s">
        <v>10931</v>
      </c>
      <c r="F448" s="40" t="s">
        <v>16539</v>
      </c>
      <c r="G448" s="40" t="s">
        <v>16540</v>
      </c>
      <c r="H448" s="40" t="s">
        <v>15424</v>
      </c>
      <c r="I448" s="40" t="s">
        <v>16541</v>
      </c>
      <c r="J448" s="40" t="s">
        <v>16542</v>
      </c>
      <c r="N448" s="54">
        <v>42991</v>
      </c>
      <c r="O448" s="54" t="s">
        <v>16543</v>
      </c>
      <c r="P448" s="40" t="s">
        <v>122</v>
      </c>
      <c r="Q448" s="55" t="s">
        <v>16544</v>
      </c>
      <c r="R448" s="56" t="s">
        <v>16545</v>
      </c>
      <c r="S448" s="56" t="s">
        <v>15368</v>
      </c>
      <c r="T448" s="51" t="s">
        <v>16546</v>
      </c>
      <c r="U448" s="51" t="s">
        <v>15370</v>
      </c>
      <c r="V448" s="40" t="s">
        <v>126</v>
      </c>
      <c r="W448" s="40" t="s">
        <v>112</v>
      </c>
      <c r="X448" s="40">
        <v>2017</v>
      </c>
      <c r="Y448" s="40" t="s">
        <v>127</v>
      </c>
      <c r="Z448" s="40" t="s">
        <v>15536</v>
      </c>
      <c r="AA448" s="40" t="s">
        <v>129</v>
      </c>
      <c r="AB448" s="40" t="s">
        <v>130</v>
      </c>
      <c r="AC448" s="40" t="s">
        <v>131</v>
      </c>
      <c r="AD448" s="40" t="s">
        <v>132</v>
      </c>
      <c r="AE448" s="40" t="s">
        <v>133</v>
      </c>
      <c r="AF448" s="40" t="s">
        <v>134</v>
      </c>
      <c r="AG448" s="40" t="s">
        <v>135</v>
      </c>
      <c r="AH448" s="40" t="s">
        <v>136</v>
      </c>
      <c r="AI448" s="40" t="s">
        <v>137</v>
      </c>
      <c r="AJ448" s="40" t="s">
        <v>138</v>
      </c>
      <c r="AK448" s="40" t="s">
        <v>139</v>
      </c>
      <c r="AL448" s="40" t="s">
        <v>122</v>
      </c>
      <c r="AM448" s="40" t="s">
        <v>140</v>
      </c>
      <c r="AN448" s="40" t="s">
        <v>141</v>
      </c>
      <c r="AP448" s="40" t="s">
        <v>16547</v>
      </c>
      <c r="AQ448" s="40" t="s">
        <v>76</v>
      </c>
      <c r="AR448" s="57" t="s">
        <v>16548</v>
      </c>
      <c r="AS448" s="40" t="s">
        <v>16549</v>
      </c>
      <c r="AT448" s="40" t="s">
        <v>16550</v>
      </c>
      <c r="AU448" s="40" t="s">
        <v>16551</v>
      </c>
      <c r="AV448" s="40" t="s">
        <v>16552</v>
      </c>
      <c r="AX448" s="40" t="s">
        <v>16553</v>
      </c>
      <c r="BA448" s="40" t="s">
        <v>16554</v>
      </c>
    </row>
    <row r="449" spans="1:59" ht="20.100000000000001" customHeight="1" x14ac:dyDescent="0.2">
      <c r="A449" s="44">
        <v>43647</v>
      </c>
      <c r="B449" s="40" t="s">
        <v>16555</v>
      </c>
      <c r="C449" s="35" t="s">
        <v>112</v>
      </c>
      <c r="D449" s="35">
        <v>20240120</v>
      </c>
      <c r="E449" s="40" t="s">
        <v>275</v>
      </c>
      <c r="F449" s="40" t="s">
        <v>16556</v>
      </c>
      <c r="G449" s="40" t="s">
        <v>16557</v>
      </c>
      <c r="I449" s="40" t="s">
        <v>16558</v>
      </c>
      <c r="N449" s="54">
        <v>43019</v>
      </c>
      <c r="O449" s="54">
        <v>365</v>
      </c>
      <c r="P449" s="40" t="s">
        <v>122</v>
      </c>
      <c r="Q449" s="55" t="s">
        <v>122</v>
      </c>
      <c r="R449" s="56" t="s">
        <v>16559</v>
      </c>
      <c r="S449" s="56" t="s">
        <v>15368</v>
      </c>
      <c r="T449" s="51" t="s">
        <v>16560</v>
      </c>
      <c r="U449" s="51" t="s">
        <v>15370</v>
      </c>
      <c r="V449" s="40" t="s">
        <v>16561</v>
      </c>
      <c r="W449" s="40" t="s">
        <v>126</v>
      </c>
      <c r="X449" s="40" t="s">
        <v>112</v>
      </c>
      <c r="Y449" s="40">
        <v>2017</v>
      </c>
      <c r="Z449" s="40" t="s">
        <v>127</v>
      </c>
      <c r="AA449" s="40" t="s">
        <v>15395</v>
      </c>
      <c r="AB449" s="40" t="s">
        <v>129</v>
      </c>
      <c r="AC449" s="40" t="s">
        <v>130</v>
      </c>
      <c r="AD449" s="40" t="s">
        <v>16188</v>
      </c>
      <c r="AE449" s="40" t="s">
        <v>132</v>
      </c>
      <c r="AF449" s="40" t="s">
        <v>133</v>
      </c>
      <c r="AG449" s="40" t="s">
        <v>16392</v>
      </c>
      <c r="AH449" s="40" t="s">
        <v>135</v>
      </c>
      <c r="AI449" s="40" t="s">
        <v>136</v>
      </c>
      <c r="AJ449" s="40" t="s">
        <v>16393</v>
      </c>
      <c r="AK449" s="40" t="s">
        <v>139</v>
      </c>
      <c r="AL449" s="40" t="s">
        <v>140</v>
      </c>
      <c r="AN449" s="40" t="s">
        <v>16562</v>
      </c>
      <c r="AO449" s="40" t="s">
        <v>76</v>
      </c>
      <c r="AP449" s="40" t="s">
        <v>16484</v>
      </c>
      <c r="AQ449" s="40" t="s">
        <v>16563</v>
      </c>
      <c r="AR449" s="57" t="s">
        <v>15476</v>
      </c>
      <c r="AS449" s="40" t="s">
        <v>16564</v>
      </c>
      <c r="AT449" s="40" t="s">
        <v>16565</v>
      </c>
      <c r="AU449" s="40" t="s">
        <v>16566</v>
      </c>
      <c r="AV449" s="40" t="s">
        <v>16567</v>
      </c>
    </row>
    <row r="450" spans="1:59" ht="20.100000000000001" customHeight="1" x14ac:dyDescent="0.2">
      <c r="A450" s="44">
        <v>43647</v>
      </c>
      <c r="B450" s="40" t="s">
        <v>16568</v>
      </c>
      <c r="C450" s="35" t="s">
        <v>112</v>
      </c>
      <c r="D450" s="35">
        <v>20240120</v>
      </c>
      <c r="E450" s="40" t="s">
        <v>14217</v>
      </c>
      <c r="F450" s="40" t="s">
        <v>16569</v>
      </c>
      <c r="G450" s="40" t="s">
        <v>255</v>
      </c>
      <c r="H450" s="40" t="s">
        <v>15424</v>
      </c>
      <c r="I450" s="40" t="s">
        <v>256</v>
      </c>
      <c r="N450" s="54">
        <v>42193</v>
      </c>
      <c r="O450" s="54">
        <v>464</v>
      </c>
      <c r="P450" s="40" t="s">
        <v>122</v>
      </c>
      <c r="Q450" s="55" t="s">
        <v>122</v>
      </c>
      <c r="R450" s="56" t="s">
        <v>16570</v>
      </c>
      <c r="S450" s="56" t="s">
        <v>15368</v>
      </c>
      <c r="T450" s="51" t="s">
        <v>16571</v>
      </c>
      <c r="U450" s="51" t="s">
        <v>15370</v>
      </c>
      <c r="V450" s="40" t="s">
        <v>16572</v>
      </c>
      <c r="W450" s="40" t="s">
        <v>126</v>
      </c>
      <c r="X450" s="40" t="s">
        <v>112</v>
      </c>
      <c r="Y450" s="40">
        <v>2015</v>
      </c>
      <c r="Z450" s="40" t="s">
        <v>127</v>
      </c>
      <c r="AA450" s="40" t="s">
        <v>15371</v>
      </c>
      <c r="AB450" s="40" t="s">
        <v>129</v>
      </c>
      <c r="AC450" s="40" t="s">
        <v>130</v>
      </c>
      <c r="AD450" s="40" t="s">
        <v>16188</v>
      </c>
      <c r="AE450" s="40" t="s">
        <v>132</v>
      </c>
      <c r="AF450" s="40" t="s">
        <v>133</v>
      </c>
      <c r="AG450" s="40" t="s">
        <v>16392</v>
      </c>
      <c r="AH450" s="40" t="s">
        <v>135</v>
      </c>
      <c r="AI450" s="40" t="s">
        <v>136</v>
      </c>
      <c r="AJ450" s="40" t="s">
        <v>16393</v>
      </c>
      <c r="AK450" s="40" t="s">
        <v>139</v>
      </c>
      <c r="AL450" s="40" t="s">
        <v>140</v>
      </c>
      <c r="AN450" s="40" t="s">
        <v>16573</v>
      </c>
      <c r="AO450" s="40" t="s">
        <v>76</v>
      </c>
      <c r="AP450" s="40" t="s">
        <v>16574</v>
      </c>
      <c r="AQ450" s="40" t="s">
        <v>16575</v>
      </c>
      <c r="AR450" s="57" t="s">
        <v>16576</v>
      </c>
      <c r="AS450" s="40" t="s">
        <v>16577</v>
      </c>
      <c r="AT450" s="40" t="s">
        <v>16578</v>
      </c>
      <c r="AU450" s="40" t="s">
        <v>16579</v>
      </c>
      <c r="AV450" s="40" t="s">
        <v>16580</v>
      </c>
      <c r="AW450" s="40" t="s">
        <v>16581</v>
      </c>
      <c r="AX450" s="40" t="s">
        <v>16582</v>
      </c>
      <c r="AY450" s="40" t="s">
        <v>16583</v>
      </c>
      <c r="AZ450" s="40" t="s">
        <v>15307</v>
      </c>
    </row>
    <row r="451" spans="1:59" ht="20.100000000000001" customHeight="1" x14ac:dyDescent="0.2">
      <c r="A451" s="44">
        <v>43617</v>
      </c>
      <c r="B451" s="40" t="s">
        <v>16584</v>
      </c>
      <c r="C451" s="35" t="s">
        <v>112</v>
      </c>
      <c r="D451" s="35">
        <v>20240120</v>
      </c>
      <c r="E451" s="40" t="s">
        <v>1652</v>
      </c>
      <c r="F451" s="40" t="s">
        <v>16585</v>
      </c>
      <c r="G451" s="40" t="s">
        <v>15683</v>
      </c>
      <c r="H451" s="40" t="s">
        <v>15424</v>
      </c>
      <c r="I451" s="40" t="s">
        <v>15684</v>
      </c>
      <c r="N451" s="54">
        <v>41583.429861111108</v>
      </c>
      <c r="O451" s="54">
        <v>499</v>
      </c>
      <c r="P451" s="40" t="s">
        <v>122</v>
      </c>
      <c r="Q451" s="55" t="s">
        <v>122</v>
      </c>
      <c r="R451" s="56" t="s">
        <v>16586</v>
      </c>
      <c r="S451" s="56" t="s">
        <v>15368</v>
      </c>
      <c r="T451" s="51" t="s">
        <v>16587</v>
      </c>
      <c r="U451" s="51" t="s">
        <v>15370</v>
      </c>
      <c r="V451" s="40" t="s">
        <v>16588</v>
      </c>
      <c r="W451" s="40" t="s">
        <v>126</v>
      </c>
      <c r="X451" s="40" t="s">
        <v>112</v>
      </c>
      <c r="Y451" s="40">
        <v>2013</v>
      </c>
      <c r="Z451" s="40" t="s">
        <v>127</v>
      </c>
      <c r="AA451" s="40" t="s">
        <v>15411</v>
      </c>
      <c r="AB451" s="40" t="s">
        <v>129</v>
      </c>
      <c r="AC451" s="40" t="s">
        <v>130</v>
      </c>
      <c r="AD451" s="40" t="s">
        <v>16188</v>
      </c>
      <c r="AE451" s="40" t="s">
        <v>132</v>
      </c>
      <c r="AF451" s="40" t="s">
        <v>133</v>
      </c>
      <c r="AG451" s="40" t="s">
        <v>16392</v>
      </c>
      <c r="AH451" s="40" t="s">
        <v>135</v>
      </c>
      <c r="AI451" s="40" t="s">
        <v>136</v>
      </c>
      <c r="AJ451" s="40" t="s">
        <v>16393</v>
      </c>
      <c r="AK451" s="40" t="s">
        <v>139</v>
      </c>
      <c r="AL451" s="40" t="s">
        <v>140</v>
      </c>
      <c r="AN451" s="40" t="s">
        <v>16589</v>
      </c>
      <c r="AO451" s="40" t="s">
        <v>76</v>
      </c>
      <c r="AP451" s="40" t="s">
        <v>13952</v>
      </c>
      <c r="AQ451" s="40" t="s">
        <v>16055</v>
      </c>
      <c r="AR451" s="57" t="s">
        <v>16590</v>
      </c>
      <c r="AS451" s="40" t="s">
        <v>16591</v>
      </c>
      <c r="AT451" s="40" t="s">
        <v>15642</v>
      </c>
    </row>
    <row r="452" spans="1:59" ht="20.100000000000001" customHeight="1" x14ac:dyDescent="0.2">
      <c r="A452" s="44">
        <v>43617</v>
      </c>
      <c r="B452" s="40" t="s">
        <v>16592</v>
      </c>
      <c r="C452" s="35" t="s">
        <v>112</v>
      </c>
      <c r="D452" s="35">
        <v>20240120</v>
      </c>
      <c r="E452" s="40" t="s">
        <v>16593</v>
      </c>
      <c r="F452" s="40" t="s">
        <v>16594</v>
      </c>
      <c r="G452" s="40" t="s">
        <v>3890</v>
      </c>
      <c r="H452" s="40" t="s">
        <v>15481</v>
      </c>
      <c r="I452" s="40" t="s">
        <v>381</v>
      </c>
      <c r="N452" s="54">
        <v>42501</v>
      </c>
      <c r="O452" s="54">
        <v>304</v>
      </c>
      <c r="P452" s="40" t="s">
        <v>122</v>
      </c>
      <c r="Q452" s="55" t="s">
        <v>122</v>
      </c>
      <c r="R452" s="56" t="s">
        <v>16595</v>
      </c>
      <c r="S452" s="56" t="s">
        <v>15368</v>
      </c>
      <c r="T452" s="51" t="s">
        <v>16596</v>
      </c>
      <c r="U452" s="51" t="s">
        <v>15370</v>
      </c>
      <c r="V452" s="40" t="s">
        <v>16597</v>
      </c>
      <c r="W452" s="40" t="s">
        <v>126</v>
      </c>
      <c r="X452" s="40" t="s">
        <v>112</v>
      </c>
      <c r="Y452" s="40">
        <v>2016</v>
      </c>
      <c r="Z452" s="40" t="s">
        <v>127</v>
      </c>
      <c r="AA452" s="40" t="s">
        <v>16137</v>
      </c>
      <c r="AB452" s="40" t="s">
        <v>129</v>
      </c>
      <c r="AC452" s="40" t="s">
        <v>130</v>
      </c>
      <c r="AD452" s="40" t="s">
        <v>16188</v>
      </c>
      <c r="AE452" s="40" t="s">
        <v>132</v>
      </c>
      <c r="AF452" s="40" t="s">
        <v>133</v>
      </c>
      <c r="AG452" s="40" t="s">
        <v>16392</v>
      </c>
      <c r="AH452" s="40" t="s">
        <v>135</v>
      </c>
      <c r="AI452" s="40" t="s">
        <v>136</v>
      </c>
      <c r="AJ452" s="40" t="s">
        <v>16393</v>
      </c>
      <c r="AK452" s="40" t="s">
        <v>139</v>
      </c>
      <c r="AL452" s="40" t="s">
        <v>140</v>
      </c>
      <c r="AN452" s="40" t="s">
        <v>16598</v>
      </c>
      <c r="AO452" s="40" t="s">
        <v>76</v>
      </c>
      <c r="AP452" s="40" t="s">
        <v>16599</v>
      </c>
      <c r="AQ452" s="40" t="s">
        <v>16600</v>
      </c>
      <c r="AR452" s="57" t="s">
        <v>16601</v>
      </c>
      <c r="AS452" s="40" t="s">
        <v>16602</v>
      </c>
      <c r="AT452" s="40" t="s">
        <v>16603</v>
      </c>
      <c r="AU452" s="40" t="s">
        <v>16604</v>
      </c>
      <c r="AV452" s="40" t="s">
        <v>16605</v>
      </c>
      <c r="AW452" s="40" t="s">
        <v>16606</v>
      </c>
      <c r="AX452" s="40" t="s">
        <v>16607</v>
      </c>
      <c r="AY452" s="40" t="s">
        <v>16608</v>
      </c>
      <c r="AZ452" s="40" t="s">
        <v>16609</v>
      </c>
    </row>
    <row r="453" spans="1:59" ht="20.100000000000001" customHeight="1" x14ac:dyDescent="0.2">
      <c r="A453" s="44">
        <v>43617</v>
      </c>
      <c r="B453" s="40" t="s">
        <v>16610</v>
      </c>
      <c r="C453" s="35" t="s">
        <v>112</v>
      </c>
      <c r="D453" s="35">
        <v>20240120</v>
      </c>
      <c r="E453" s="40" t="s">
        <v>1683</v>
      </c>
      <c r="F453" s="40" t="s">
        <v>15648</v>
      </c>
      <c r="G453" s="40" t="s">
        <v>1685</v>
      </c>
      <c r="I453" s="40" t="s">
        <v>1686</v>
      </c>
      <c r="N453" s="54">
        <v>42382</v>
      </c>
      <c r="O453" s="54">
        <v>283</v>
      </c>
      <c r="P453" s="40" t="s">
        <v>122</v>
      </c>
      <c r="Q453" s="55" t="s">
        <v>122</v>
      </c>
      <c r="R453" s="56" t="s">
        <v>16611</v>
      </c>
      <c r="S453" s="56" t="s">
        <v>15368</v>
      </c>
      <c r="T453" s="51" t="s">
        <v>16612</v>
      </c>
      <c r="U453" s="51" t="s">
        <v>15370</v>
      </c>
      <c r="V453" s="40" t="s">
        <v>16613</v>
      </c>
      <c r="W453" s="40" t="s">
        <v>126</v>
      </c>
      <c r="X453" s="40" t="s">
        <v>112</v>
      </c>
      <c r="Y453" s="40">
        <v>2016</v>
      </c>
      <c r="Z453" s="40" t="s">
        <v>127</v>
      </c>
      <c r="AA453" s="40" t="s">
        <v>15371</v>
      </c>
      <c r="AB453" s="40" t="s">
        <v>129</v>
      </c>
      <c r="AC453" s="40" t="s">
        <v>130</v>
      </c>
      <c r="AD453" s="40" t="s">
        <v>16188</v>
      </c>
      <c r="AE453" s="40" t="s">
        <v>132</v>
      </c>
      <c r="AF453" s="40" t="s">
        <v>133</v>
      </c>
      <c r="AG453" s="40" t="s">
        <v>16392</v>
      </c>
      <c r="AH453" s="40" t="s">
        <v>135</v>
      </c>
      <c r="AI453" s="40" t="s">
        <v>136</v>
      </c>
      <c r="AJ453" s="40" t="s">
        <v>16393</v>
      </c>
      <c r="AK453" s="40" t="s">
        <v>139</v>
      </c>
      <c r="AL453" s="40" t="s">
        <v>140</v>
      </c>
      <c r="AN453" s="40" t="s">
        <v>16614</v>
      </c>
      <c r="AO453" s="40" t="s">
        <v>76</v>
      </c>
      <c r="AP453" s="40" t="s">
        <v>15654</v>
      </c>
      <c r="AQ453" s="40" t="s">
        <v>15655</v>
      </c>
      <c r="AR453" s="57" t="s">
        <v>15656</v>
      </c>
      <c r="AS453" s="40" t="s">
        <v>15657</v>
      </c>
      <c r="BA453" s="40" t="s">
        <v>15739</v>
      </c>
      <c r="BB453" s="40" t="s">
        <v>15740</v>
      </c>
      <c r="BC453" s="40" t="s">
        <v>15741</v>
      </c>
      <c r="BD453" s="40" t="s">
        <v>15742</v>
      </c>
      <c r="BE453" s="40" t="s">
        <v>15743</v>
      </c>
      <c r="BF453" s="40" t="s">
        <v>15744</v>
      </c>
      <c r="BG453" s="40" t="s">
        <v>13991</v>
      </c>
    </row>
    <row r="454" spans="1:59" ht="20.100000000000001" customHeight="1" x14ac:dyDescent="0.2">
      <c r="A454" s="44">
        <v>43617</v>
      </c>
      <c r="B454" s="40" t="s">
        <v>16615</v>
      </c>
      <c r="C454" s="35" t="s">
        <v>112</v>
      </c>
      <c r="D454" s="35">
        <v>20240120</v>
      </c>
      <c r="E454" s="40" t="s">
        <v>5231</v>
      </c>
      <c r="F454" s="40" t="s">
        <v>16616</v>
      </c>
      <c r="G454" s="40" t="s">
        <v>16617</v>
      </c>
      <c r="I454" s="40" t="s">
        <v>16618</v>
      </c>
      <c r="N454" s="54">
        <v>40694.656944444447</v>
      </c>
      <c r="O454" s="54">
        <v>406</v>
      </c>
      <c r="P454" s="40" t="s">
        <v>122</v>
      </c>
      <c r="Q454" s="55" t="s">
        <v>122</v>
      </c>
      <c r="R454" s="56" t="s">
        <v>16619</v>
      </c>
      <c r="S454" s="56" t="s">
        <v>15368</v>
      </c>
      <c r="T454" s="51" t="s">
        <v>16620</v>
      </c>
      <c r="U454" s="51" t="s">
        <v>15370</v>
      </c>
      <c r="V454" s="40" t="s">
        <v>16621</v>
      </c>
      <c r="W454" s="40" t="s">
        <v>126</v>
      </c>
      <c r="X454" s="40" t="s">
        <v>112</v>
      </c>
      <c r="Y454" s="40">
        <v>2011</v>
      </c>
      <c r="Z454" s="40" t="s">
        <v>127</v>
      </c>
      <c r="AA454" s="40" t="s">
        <v>15371</v>
      </c>
      <c r="AB454" s="40" t="s">
        <v>129</v>
      </c>
      <c r="AC454" s="40" t="s">
        <v>130</v>
      </c>
      <c r="AD454" s="40" t="s">
        <v>16188</v>
      </c>
      <c r="AE454" s="40" t="s">
        <v>132</v>
      </c>
      <c r="AF454" s="40" t="s">
        <v>133</v>
      </c>
      <c r="AG454" s="40" t="s">
        <v>16392</v>
      </c>
      <c r="AH454" s="40" t="s">
        <v>135</v>
      </c>
      <c r="AI454" s="40" t="s">
        <v>136</v>
      </c>
      <c r="AJ454" s="40" t="s">
        <v>16393</v>
      </c>
      <c r="AK454" s="40" t="s">
        <v>139</v>
      </c>
      <c r="AL454" s="40" t="s">
        <v>140</v>
      </c>
      <c r="AN454" s="40" t="s">
        <v>16622</v>
      </c>
      <c r="AO454" s="40" t="s">
        <v>76</v>
      </c>
      <c r="AP454" s="40" t="s">
        <v>16623</v>
      </c>
      <c r="AR454" s="57"/>
    </row>
    <row r="455" spans="1:59" ht="20.100000000000001" customHeight="1" x14ac:dyDescent="0.2">
      <c r="A455" s="44">
        <v>43586</v>
      </c>
      <c r="B455" s="40" t="s">
        <v>16624</v>
      </c>
      <c r="C455" s="35" t="s">
        <v>112</v>
      </c>
      <c r="D455" s="35">
        <v>20240120</v>
      </c>
      <c r="E455" s="40" t="s">
        <v>16315</v>
      </c>
      <c r="F455" s="40" t="s">
        <v>3544</v>
      </c>
      <c r="G455" s="40" t="s">
        <v>1642</v>
      </c>
      <c r="H455" s="40" t="s">
        <v>15424</v>
      </c>
      <c r="I455" s="40" t="s">
        <v>1643</v>
      </c>
      <c r="N455" s="54">
        <v>43019</v>
      </c>
      <c r="O455" s="54">
        <v>576</v>
      </c>
      <c r="P455" s="40" t="s">
        <v>122</v>
      </c>
      <c r="Q455" s="55" t="s">
        <v>122</v>
      </c>
      <c r="R455" s="56" t="s">
        <v>16625</v>
      </c>
      <c r="S455" s="56" t="s">
        <v>15368</v>
      </c>
      <c r="T455" s="51" t="s">
        <v>16626</v>
      </c>
      <c r="U455" s="51" t="s">
        <v>15370</v>
      </c>
      <c r="V455" s="40" t="s">
        <v>16627</v>
      </c>
      <c r="W455" s="40" t="s">
        <v>126</v>
      </c>
      <c r="X455" s="40" t="s">
        <v>112</v>
      </c>
      <c r="Y455" s="40">
        <v>2017</v>
      </c>
      <c r="Z455" s="40" t="s">
        <v>127</v>
      </c>
      <c r="AA455" s="40" t="s">
        <v>15411</v>
      </c>
      <c r="AB455" s="40" t="s">
        <v>129</v>
      </c>
      <c r="AC455" s="40" t="s">
        <v>130</v>
      </c>
      <c r="AD455" s="40" t="s">
        <v>16188</v>
      </c>
      <c r="AE455" s="40" t="s">
        <v>132</v>
      </c>
      <c r="AF455" s="40" t="s">
        <v>133</v>
      </c>
      <c r="AG455" s="40" t="s">
        <v>16392</v>
      </c>
      <c r="AH455" s="40" t="s">
        <v>135</v>
      </c>
      <c r="AI455" s="40" t="s">
        <v>136</v>
      </c>
      <c r="AJ455" s="40" t="s">
        <v>16393</v>
      </c>
      <c r="AK455" s="40" t="s">
        <v>139</v>
      </c>
      <c r="AL455" s="40" t="s">
        <v>140</v>
      </c>
      <c r="AN455" s="40" t="s">
        <v>16628</v>
      </c>
      <c r="AO455" s="40" t="s">
        <v>76</v>
      </c>
      <c r="AP455" s="40" t="s">
        <v>16629</v>
      </c>
      <c r="AQ455" s="40" t="s">
        <v>16630</v>
      </c>
      <c r="AR455" s="57" t="s">
        <v>12745</v>
      </c>
      <c r="AS455" s="40" t="s">
        <v>13998</v>
      </c>
      <c r="AT455" s="40" t="s">
        <v>16631</v>
      </c>
      <c r="AU455" s="40" t="s">
        <v>15904</v>
      </c>
      <c r="AV455" s="40" t="s">
        <v>16632</v>
      </c>
      <c r="AW455" s="40" t="s">
        <v>16633</v>
      </c>
      <c r="AX455" s="40" t="s">
        <v>16634</v>
      </c>
      <c r="AY455" s="40" t="s">
        <v>12012</v>
      </c>
      <c r="AZ455" s="40" t="s">
        <v>16635</v>
      </c>
    </row>
    <row r="456" spans="1:59" ht="20.100000000000001" customHeight="1" x14ac:dyDescent="0.2">
      <c r="A456" s="44">
        <v>43586</v>
      </c>
      <c r="B456" s="40" t="s">
        <v>16636</v>
      </c>
      <c r="C456" s="35" t="s">
        <v>112</v>
      </c>
      <c r="D456" s="35">
        <v>20240120</v>
      </c>
      <c r="E456" s="40" t="s">
        <v>5435</v>
      </c>
      <c r="F456" s="40" t="s">
        <v>16637</v>
      </c>
      <c r="G456" s="40" t="s">
        <v>5437</v>
      </c>
      <c r="H456" s="40" t="s">
        <v>15424</v>
      </c>
      <c r="I456" s="40" t="s">
        <v>5438</v>
      </c>
      <c r="N456" s="54">
        <v>42382</v>
      </c>
      <c r="O456" s="54">
        <v>297</v>
      </c>
      <c r="P456" s="40" t="s">
        <v>122</v>
      </c>
      <c r="Q456" s="55" t="s">
        <v>122</v>
      </c>
      <c r="R456" s="56" t="s">
        <v>16638</v>
      </c>
      <c r="S456" s="56" t="s">
        <v>15368</v>
      </c>
      <c r="T456" s="51" t="s">
        <v>16639</v>
      </c>
      <c r="U456" s="51" t="s">
        <v>15370</v>
      </c>
      <c r="V456" s="40" t="s">
        <v>16640</v>
      </c>
      <c r="W456" s="40" t="s">
        <v>126</v>
      </c>
      <c r="X456" s="40" t="s">
        <v>112</v>
      </c>
      <c r="Y456" s="40">
        <v>2016</v>
      </c>
      <c r="Z456" s="40" t="s">
        <v>127</v>
      </c>
      <c r="AA456" s="40" t="s">
        <v>15536</v>
      </c>
      <c r="AB456" s="40" t="s">
        <v>129</v>
      </c>
      <c r="AC456" s="40" t="s">
        <v>130</v>
      </c>
      <c r="AD456" s="40" t="s">
        <v>16188</v>
      </c>
      <c r="AE456" s="40" t="s">
        <v>132</v>
      </c>
      <c r="AF456" s="40" t="s">
        <v>133</v>
      </c>
      <c r="AG456" s="40" t="s">
        <v>16392</v>
      </c>
      <c r="AH456" s="40" t="s">
        <v>135</v>
      </c>
      <c r="AI456" s="40" t="s">
        <v>136</v>
      </c>
      <c r="AJ456" s="40" t="s">
        <v>16393</v>
      </c>
      <c r="AK456" s="40" t="s">
        <v>139</v>
      </c>
      <c r="AL456" s="40" t="s">
        <v>140</v>
      </c>
      <c r="AN456" s="40" t="s">
        <v>16641</v>
      </c>
      <c r="AO456" s="40" t="s">
        <v>76</v>
      </c>
      <c r="AP456" s="40" t="s">
        <v>16642</v>
      </c>
      <c r="AQ456" s="40" t="s">
        <v>16643</v>
      </c>
      <c r="AR456" s="57" t="s">
        <v>16644</v>
      </c>
      <c r="AS456" s="40" t="s">
        <v>16645</v>
      </c>
      <c r="AT456" s="40" t="s">
        <v>15568</v>
      </c>
      <c r="AU456" s="40" t="s">
        <v>16509</v>
      </c>
      <c r="AV456" s="40" t="s">
        <v>16646</v>
      </c>
    </row>
    <row r="457" spans="1:59" ht="20.100000000000001" customHeight="1" x14ac:dyDescent="0.2">
      <c r="A457" s="44">
        <v>43556</v>
      </c>
      <c r="B457" s="40" t="s">
        <v>16647</v>
      </c>
      <c r="C457" s="35" t="s">
        <v>112</v>
      </c>
      <c r="D457" s="35">
        <v>20240120</v>
      </c>
      <c r="E457" s="40" t="s">
        <v>16648</v>
      </c>
      <c r="F457" s="40" t="s">
        <v>2390</v>
      </c>
      <c r="G457" s="40" t="s">
        <v>1331</v>
      </c>
      <c r="H457" s="40" t="s">
        <v>16649</v>
      </c>
      <c r="I457" s="40" t="s">
        <v>1332</v>
      </c>
      <c r="N457" s="54">
        <v>42963</v>
      </c>
      <c r="O457" s="54">
        <v>462</v>
      </c>
      <c r="P457" s="40" t="s">
        <v>122</v>
      </c>
      <c r="Q457" s="55" t="s">
        <v>122</v>
      </c>
      <c r="R457" s="56" t="s">
        <v>16650</v>
      </c>
      <c r="S457" s="56" t="s">
        <v>15368</v>
      </c>
      <c r="T457" s="51" t="s">
        <v>16651</v>
      </c>
      <c r="U457" s="51" t="s">
        <v>15370</v>
      </c>
      <c r="V457" s="40" t="s">
        <v>16652</v>
      </c>
      <c r="W457" s="40" t="s">
        <v>126</v>
      </c>
      <c r="X457" s="40" t="s">
        <v>112</v>
      </c>
      <c r="Y457" s="40">
        <v>2017</v>
      </c>
      <c r="Z457" s="40" t="s">
        <v>127</v>
      </c>
      <c r="AA457" s="40" t="s">
        <v>15455</v>
      </c>
      <c r="AB457" s="40" t="s">
        <v>129</v>
      </c>
      <c r="AC457" s="40" t="s">
        <v>130</v>
      </c>
      <c r="AD457" s="40" t="s">
        <v>16188</v>
      </c>
      <c r="AE457" s="40" t="s">
        <v>132</v>
      </c>
      <c r="AF457" s="40" t="s">
        <v>133</v>
      </c>
      <c r="AG457" s="40" t="s">
        <v>16392</v>
      </c>
      <c r="AH457" s="40" t="s">
        <v>135</v>
      </c>
      <c r="AI457" s="40" t="s">
        <v>136</v>
      </c>
      <c r="AJ457" s="40" t="s">
        <v>16393</v>
      </c>
      <c r="AK457" s="40" t="s">
        <v>139</v>
      </c>
      <c r="AL457" s="40" t="s">
        <v>140</v>
      </c>
      <c r="AN457" s="40" t="s">
        <v>16653</v>
      </c>
      <c r="AO457" s="40" t="s">
        <v>76</v>
      </c>
      <c r="AP457" s="40" t="s">
        <v>15733</v>
      </c>
      <c r="AQ457" s="40" t="s">
        <v>15752</v>
      </c>
      <c r="AR457" s="57" t="s">
        <v>15753</v>
      </c>
      <c r="AS457" s="40" t="s">
        <v>16654</v>
      </c>
      <c r="AT457" s="40" t="s">
        <v>15755</v>
      </c>
      <c r="AU457" s="40" t="s">
        <v>15756</v>
      </c>
      <c r="AV457" s="40" t="s">
        <v>15757</v>
      </c>
      <c r="AW457" s="40" t="s">
        <v>16655</v>
      </c>
      <c r="AX457" s="40" t="s">
        <v>15646</v>
      </c>
    </row>
    <row r="458" spans="1:59" ht="20.100000000000001" customHeight="1" x14ac:dyDescent="0.2">
      <c r="A458" s="44">
        <v>43556</v>
      </c>
      <c r="B458" s="40" t="s">
        <v>16656</v>
      </c>
      <c r="C458" s="35" t="s">
        <v>112</v>
      </c>
      <c r="D458" s="35">
        <v>20240120</v>
      </c>
      <c r="E458" s="40" t="s">
        <v>2091</v>
      </c>
      <c r="F458" s="40" t="s">
        <v>16657</v>
      </c>
      <c r="G458" s="40" t="s">
        <v>16658</v>
      </c>
      <c r="I458" s="40" t="s">
        <v>16659</v>
      </c>
      <c r="J458" s="40" t="s">
        <v>2094</v>
      </c>
      <c r="N458" s="54">
        <v>42711</v>
      </c>
      <c r="O458" s="54">
        <v>346</v>
      </c>
      <c r="P458" s="40" t="s">
        <v>122</v>
      </c>
      <c r="Q458" s="55" t="s">
        <v>122</v>
      </c>
      <c r="R458" s="56" t="s">
        <v>16660</v>
      </c>
      <c r="S458" s="56" t="s">
        <v>15368</v>
      </c>
      <c r="T458" s="51" t="s">
        <v>16661</v>
      </c>
      <c r="U458" s="51" t="s">
        <v>15370</v>
      </c>
      <c r="V458" s="40" t="s">
        <v>16662</v>
      </c>
      <c r="W458" s="40" t="s">
        <v>126</v>
      </c>
      <c r="X458" s="40" t="s">
        <v>112</v>
      </c>
      <c r="Y458" s="40">
        <v>2016</v>
      </c>
      <c r="Z458" s="40" t="s">
        <v>127</v>
      </c>
      <c r="AA458" s="40" t="s">
        <v>15395</v>
      </c>
      <c r="AB458" s="40" t="s">
        <v>129</v>
      </c>
      <c r="AC458" s="40" t="s">
        <v>130</v>
      </c>
      <c r="AD458" s="40" t="s">
        <v>16188</v>
      </c>
      <c r="AE458" s="40" t="s">
        <v>132</v>
      </c>
      <c r="AF458" s="40" t="s">
        <v>133</v>
      </c>
      <c r="AG458" s="40" t="s">
        <v>16392</v>
      </c>
      <c r="AH458" s="40" t="s">
        <v>135</v>
      </c>
      <c r="AI458" s="40" t="s">
        <v>136</v>
      </c>
      <c r="AJ458" s="40" t="s">
        <v>16393</v>
      </c>
      <c r="AK458" s="40" t="s">
        <v>139</v>
      </c>
      <c r="AL458" s="40" t="s">
        <v>140</v>
      </c>
      <c r="AN458" s="40" t="s">
        <v>16663</v>
      </c>
      <c r="AO458" s="40" t="s">
        <v>76</v>
      </c>
      <c r="AP458" s="40" t="s">
        <v>16664</v>
      </c>
      <c r="AQ458" s="40" t="s">
        <v>16665</v>
      </c>
      <c r="AR458" s="57" t="s">
        <v>16666</v>
      </c>
      <c r="AS458" s="40" t="s">
        <v>15825</v>
      </c>
      <c r="AT458" s="40" t="s">
        <v>12745</v>
      </c>
    </row>
    <row r="459" spans="1:59" ht="20.100000000000001" customHeight="1" x14ac:dyDescent="0.2">
      <c r="A459" s="44">
        <v>43525</v>
      </c>
      <c r="B459" s="40" t="s">
        <v>16667</v>
      </c>
      <c r="C459" s="35" t="s">
        <v>112</v>
      </c>
      <c r="D459" s="35">
        <v>20240120</v>
      </c>
      <c r="E459" s="40" t="s">
        <v>511</v>
      </c>
      <c r="F459" s="40" t="s">
        <v>16668</v>
      </c>
      <c r="G459" s="40" t="s">
        <v>4504</v>
      </c>
      <c r="H459" s="40" t="s">
        <v>15424</v>
      </c>
      <c r="I459" s="40" t="s">
        <v>4505</v>
      </c>
      <c r="N459" s="54">
        <v>42438</v>
      </c>
      <c r="O459" s="54">
        <v>630</v>
      </c>
      <c r="P459" s="40" t="s">
        <v>122</v>
      </c>
      <c r="Q459" s="55" t="s">
        <v>122</v>
      </c>
      <c r="R459" s="56" t="s">
        <v>16669</v>
      </c>
      <c r="S459" s="56" t="s">
        <v>15368</v>
      </c>
      <c r="T459" s="51" t="s">
        <v>16670</v>
      </c>
      <c r="U459" s="51" t="s">
        <v>15370</v>
      </c>
      <c r="V459" s="40" t="s">
        <v>16671</v>
      </c>
      <c r="W459" s="40" t="s">
        <v>126</v>
      </c>
      <c r="X459" s="40" t="s">
        <v>112</v>
      </c>
      <c r="Y459" s="40">
        <v>2016</v>
      </c>
      <c r="Z459" s="40" t="s">
        <v>127</v>
      </c>
      <c r="AA459" s="40" t="s">
        <v>15395</v>
      </c>
      <c r="AB459" s="40" t="s">
        <v>129</v>
      </c>
      <c r="AC459" s="40" t="s">
        <v>130</v>
      </c>
      <c r="AD459" s="40" t="s">
        <v>16188</v>
      </c>
      <c r="AE459" s="40" t="s">
        <v>132</v>
      </c>
      <c r="AF459" s="40" t="s">
        <v>133</v>
      </c>
      <c r="AG459" s="40" t="s">
        <v>16392</v>
      </c>
      <c r="AH459" s="40" t="s">
        <v>135</v>
      </c>
      <c r="AI459" s="40" t="s">
        <v>136</v>
      </c>
      <c r="AJ459" s="40" t="s">
        <v>16393</v>
      </c>
      <c r="AK459" s="40" t="s">
        <v>139</v>
      </c>
      <c r="AL459" s="40" t="s">
        <v>140</v>
      </c>
      <c r="AN459" s="40" t="s">
        <v>16672</v>
      </c>
      <c r="AO459" s="40" t="s">
        <v>76</v>
      </c>
      <c r="AP459" s="40" t="s">
        <v>16031</v>
      </c>
      <c r="AQ459" s="40" t="s">
        <v>16032</v>
      </c>
      <c r="AR459" s="57" t="s">
        <v>16033</v>
      </c>
      <c r="AS459" s="40" t="s">
        <v>16034</v>
      </c>
      <c r="AT459" s="40" t="s">
        <v>16035</v>
      </c>
      <c r="AU459" s="40" t="s">
        <v>16036</v>
      </c>
      <c r="AV459" s="40" t="s">
        <v>16673</v>
      </c>
      <c r="AW459" s="40" t="s">
        <v>15941</v>
      </c>
    </row>
    <row r="460" spans="1:59" ht="20.100000000000001" customHeight="1" x14ac:dyDescent="0.2">
      <c r="A460" s="44">
        <v>43497</v>
      </c>
      <c r="B460" s="40" t="s">
        <v>16674</v>
      </c>
      <c r="C460" s="35" t="s">
        <v>112</v>
      </c>
      <c r="D460" s="35">
        <v>20240120</v>
      </c>
      <c r="E460" s="40" t="s">
        <v>16675</v>
      </c>
      <c r="F460" s="40" t="s">
        <v>571</v>
      </c>
      <c r="G460" s="40" t="s">
        <v>1331</v>
      </c>
      <c r="I460" s="40" t="s">
        <v>1332</v>
      </c>
      <c r="N460" s="54">
        <v>42746</v>
      </c>
      <c r="O460" s="54">
        <v>484</v>
      </c>
      <c r="P460" s="40" t="s">
        <v>122</v>
      </c>
      <c r="Q460" s="55" t="s">
        <v>122</v>
      </c>
      <c r="R460" s="56" t="s">
        <v>16676</v>
      </c>
      <c r="S460" s="56" t="s">
        <v>15368</v>
      </c>
      <c r="T460" s="51" t="s">
        <v>16677</v>
      </c>
      <c r="U460" s="51" t="s">
        <v>15370</v>
      </c>
      <c r="V460" s="40" t="s">
        <v>16678</v>
      </c>
      <c r="W460" s="40" t="s">
        <v>126</v>
      </c>
      <c r="X460" s="40" t="s">
        <v>112</v>
      </c>
      <c r="Y460" s="40">
        <v>2017</v>
      </c>
      <c r="Z460" s="40" t="s">
        <v>127</v>
      </c>
      <c r="AA460" s="40" t="s">
        <v>15411</v>
      </c>
      <c r="AB460" s="40" t="s">
        <v>129</v>
      </c>
      <c r="AC460" s="40" t="s">
        <v>130</v>
      </c>
      <c r="AD460" s="40" t="s">
        <v>16188</v>
      </c>
      <c r="AE460" s="40" t="s">
        <v>132</v>
      </c>
      <c r="AF460" s="40" t="s">
        <v>133</v>
      </c>
      <c r="AG460" s="40" t="s">
        <v>16392</v>
      </c>
      <c r="AH460" s="40" t="s">
        <v>135</v>
      </c>
      <c r="AI460" s="40" t="s">
        <v>136</v>
      </c>
      <c r="AJ460" s="40" t="s">
        <v>16393</v>
      </c>
      <c r="AK460" s="40" t="s">
        <v>139</v>
      </c>
      <c r="AL460" s="40" t="s">
        <v>140</v>
      </c>
      <c r="AN460" s="40" t="s">
        <v>16679</v>
      </c>
      <c r="AO460" s="40" t="s">
        <v>76</v>
      </c>
      <c r="AP460" s="40" t="s">
        <v>16680</v>
      </c>
      <c r="AQ460" s="40" t="s">
        <v>16681</v>
      </c>
      <c r="AR460" s="57" t="s">
        <v>15733</v>
      </c>
      <c r="AS460" s="40" t="s">
        <v>15850</v>
      </c>
      <c r="AT460" s="40" t="s">
        <v>15851</v>
      </c>
      <c r="AU460" s="40" t="s">
        <v>15852</v>
      </c>
      <c r="AV460" s="40" t="s">
        <v>15325</v>
      </c>
      <c r="AW460" s="40" t="s">
        <v>15853</v>
      </c>
      <c r="AX460" s="40" t="s">
        <v>15854</v>
      </c>
      <c r="AY460" s="40" t="s">
        <v>15855</v>
      </c>
      <c r="AZ460" s="40" t="s">
        <v>15856</v>
      </c>
    </row>
    <row r="461" spans="1:59" ht="20.100000000000001" customHeight="1" x14ac:dyDescent="0.2">
      <c r="A461" s="44">
        <v>43466</v>
      </c>
      <c r="B461" s="40" t="s">
        <v>16682</v>
      </c>
      <c r="C461" s="35" t="s">
        <v>112</v>
      </c>
      <c r="D461" s="35">
        <v>20240120</v>
      </c>
      <c r="E461" s="40" t="s">
        <v>5335</v>
      </c>
      <c r="F461" s="40" t="s">
        <v>16683</v>
      </c>
      <c r="G461" s="40" t="s">
        <v>16684</v>
      </c>
      <c r="I461" s="40" t="s">
        <v>16685</v>
      </c>
      <c r="N461" s="54">
        <v>42347</v>
      </c>
      <c r="O461" s="54">
        <v>484</v>
      </c>
      <c r="P461" s="40" t="s">
        <v>122</v>
      </c>
      <c r="Q461" s="55" t="s">
        <v>122</v>
      </c>
      <c r="R461" s="56" t="s">
        <v>16686</v>
      </c>
      <c r="S461" s="56" t="s">
        <v>15368</v>
      </c>
      <c r="T461" s="51" t="s">
        <v>16687</v>
      </c>
      <c r="U461" s="51" t="s">
        <v>15370</v>
      </c>
      <c r="V461" s="40" t="s">
        <v>16688</v>
      </c>
      <c r="W461" s="40" t="s">
        <v>126</v>
      </c>
      <c r="X461" s="40" t="s">
        <v>112</v>
      </c>
      <c r="Y461" s="40">
        <v>2015</v>
      </c>
      <c r="Z461" s="40" t="s">
        <v>127</v>
      </c>
      <c r="AA461" s="40" t="s">
        <v>15536</v>
      </c>
      <c r="AB461" s="40" t="s">
        <v>129</v>
      </c>
      <c r="AC461" s="40" t="s">
        <v>130</v>
      </c>
      <c r="AD461" s="40" t="s">
        <v>16188</v>
      </c>
      <c r="AE461" s="40" t="s">
        <v>132</v>
      </c>
      <c r="AF461" s="40" t="s">
        <v>133</v>
      </c>
      <c r="AG461" s="40" t="s">
        <v>16392</v>
      </c>
      <c r="AH461" s="40" t="s">
        <v>135</v>
      </c>
      <c r="AI461" s="40" t="s">
        <v>136</v>
      </c>
      <c r="AJ461" s="40" t="s">
        <v>16393</v>
      </c>
      <c r="AK461" s="40" t="s">
        <v>139</v>
      </c>
      <c r="AL461" s="40" t="s">
        <v>140</v>
      </c>
      <c r="AN461" s="40" t="s">
        <v>16689</v>
      </c>
      <c r="AO461" s="40" t="s">
        <v>76</v>
      </c>
      <c r="AP461" s="40" t="s">
        <v>13960</v>
      </c>
      <c r="AQ461" s="40" t="s">
        <v>16690</v>
      </c>
      <c r="AR461" s="57" t="s">
        <v>16691</v>
      </c>
      <c r="AS461" s="40" t="s">
        <v>16692</v>
      </c>
      <c r="AT461" s="40" t="s">
        <v>16693</v>
      </c>
      <c r="AU461" s="40" t="s">
        <v>16694</v>
      </c>
      <c r="AV461" s="40" t="s">
        <v>16695</v>
      </c>
      <c r="BA461" s="40" t="s">
        <v>16696</v>
      </c>
      <c r="BB461" s="40" t="s">
        <v>15384</v>
      </c>
      <c r="BC461" s="40" t="s">
        <v>16697</v>
      </c>
      <c r="BD461" s="40" t="s">
        <v>15385</v>
      </c>
      <c r="BE461" s="40" t="s">
        <v>16698</v>
      </c>
      <c r="BF461" s="40" t="s">
        <v>15386</v>
      </c>
      <c r="BG461" s="40" t="s">
        <v>15387</v>
      </c>
    </row>
    <row r="462" spans="1:59" ht="20.100000000000001" customHeight="1" x14ac:dyDescent="0.2">
      <c r="A462" s="44">
        <v>43466</v>
      </c>
      <c r="B462" s="40" t="s">
        <v>16699</v>
      </c>
      <c r="C462" s="35" t="s">
        <v>112</v>
      </c>
      <c r="D462" s="35">
        <v>20240120</v>
      </c>
      <c r="E462" s="40" t="s">
        <v>3759</v>
      </c>
      <c r="F462" s="40" t="s">
        <v>15817</v>
      </c>
      <c r="G462" s="40" t="s">
        <v>15818</v>
      </c>
      <c r="I462" s="40" t="s">
        <v>15819</v>
      </c>
      <c r="N462" s="54">
        <v>42627</v>
      </c>
      <c r="O462" s="54">
        <v>331</v>
      </c>
      <c r="P462" s="40" t="s">
        <v>122</v>
      </c>
      <c r="Q462" s="55" t="s">
        <v>122</v>
      </c>
      <c r="R462" s="56" t="s">
        <v>16700</v>
      </c>
      <c r="S462" s="56" t="s">
        <v>15368</v>
      </c>
      <c r="T462" s="51" t="s">
        <v>16701</v>
      </c>
      <c r="U462" s="51" t="s">
        <v>15370</v>
      </c>
      <c r="V462" s="40" t="s">
        <v>16702</v>
      </c>
      <c r="W462" s="40" t="s">
        <v>126</v>
      </c>
      <c r="X462" s="40" t="s">
        <v>112</v>
      </c>
      <c r="Y462" s="40">
        <v>2016</v>
      </c>
      <c r="Z462" s="40" t="s">
        <v>127</v>
      </c>
      <c r="AA462" s="40" t="s">
        <v>15411</v>
      </c>
      <c r="AB462" s="40" t="s">
        <v>129</v>
      </c>
      <c r="AC462" s="40" t="s">
        <v>130</v>
      </c>
      <c r="AD462" s="40" t="s">
        <v>16188</v>
      </c>
      <c r="AE462" s="40" t="s">
        <v>132</v>
      </c>
      <c r="AF462" s="40" t="s">
        <v>133</v>
      </c>
      <c r="AG462" s="40" t="s">
        <v>16392</v>
      </c>
      <c r="AH462" s="40" t="s">
        <v>135</v>
      </c>
      <c r="AI462" s="40" t="s">
        <v>136</v>
      </c>
      <c r="AJ462" s="40" t="s">
        <v>16393</v>
      </c>
      <c r="AK462" s="40" t="s">
        <v>139</v>
      </c>
      <c r="AL462" s="40" t="s">
        <v>140</v>
      </c>
      <c r="AN462" s="40" t="s">
        <v>16703</v>
      </c>
      <c r="AO462" s="40" t="s">
        <v>76</v>
      </c>
      <c r="AP462" s="40" t="s">
        <v>15825</v>
      </c>
      <c r="AQ462" s="40" t="s">
        <v>16704</v>
      </c>
      <c r="AR462" s="57" t="s">
        <v>15826</v>
      </c>
      <c r="AS462" s="40" t="s">
        <v>15439</v>
      </c>
    </row>
    <row r="463" spans="1:59" ht="20.100000000000001" customHeight="1" x14ac:dyDescent="0.2">
      <c r="A463" s="44">
        <v>43435</v>
      </c>
      <c r="B463" s="40" t="s">
        <v>16705</v>
      </c>
      <c r="C463" s="35" t="s">
        <v>112</v>
      </c>
      <c r="D463" s="35">
        <v>20240120</v>
      </c>
      <c r="E463" s="40" t="s">
        <v>16706</v>
      </c>
      <c r="F463" s="40" t="s">
        <v>16180</v>
      </c>
      <c r="G463" s="40" t="s">
        <v>16707</v>
      </c>
      <c r="H463" s="40" t="s">
        <v>15517</v>
      </c>
      <c r="I463" s="40" t="s">
        <v>5279</v>
      </c>
      <c r="J463" s="40" t="s">
        <v>15684</v>
      </c>
      <c r="N463" s="54">
        <v>41983</v>
      </c>
      <c r="O463" s="54">
        <v>440</v>
      </c>
      <c r="P463" s="40" t="s">
        <v>122</v>
      </c>
      <c r="Q463" s="55" t="s">
        <v>122</v>
      </c>
      <c r="R463" s="56" t="s">
        <v>16708</v>
      </c>
      <c r="S463" s="56" t="s">
        <v>15368</v>
      </c>
      <c r="T463" s="51" t="s">
        <v>16709</v>
      </c>
      <c r="U463" s="51" t="s">
        <v>15370</v>
      </c>
      <c r="V463" s="40" t="s">
        <v>16710</v>
      </c>
      <c r="W463" s="40" t="s">
        <v>126</v>
      </c>
      <c r="X463" s="40" t="s">
        <v>112</v>
      </c>
      <c r="Y463" s="40">
        <v>2014</v>
      </c>
      <c r="Z463" s="40" t="s">
        <v>127</v>
      </c>
      <c r="AA463" s="40" t="s">
        <v>15411</v>
      </c>
      <c r="AB463" s="40" t="s">
        <v>129</v>
      </c>
      <c r="AC463" s="40" t="s">
        <v>130</v>
      </c>
      <c r="AD463" s="40" t="s">
        <v>16188</v>
      </c>
      <c r="AE463" s="40" t="s">
        <v>132</v>
      </c>
      <c r="AF463" s="40" t="s">
        <v>133</v>
      </c>
      <c r="AG463" s="40" t="s">
        <v>16392</v>
      </c>
      <c r="AH463" s="40" t="s">
        <v>135</v>
      </c>
      <c r="AI463" s="40" t="s">
        <v>136</v>
      </c>
      <c r="AJ463" s="40" t="s">
        <v>16393</v>
      </c>
      <c r="AK463" s="40" t="s">
        <v>139</v>
      </c>
      <c r="AL463" s="40" t="s">
        <v>140</v>
      </c>
      <c r="AN463" s="40" t="s">
        <v>16711</v>
      </c>
      <c r="AO463" s="40" t="s">
        <v>76</v>
      </c>
      <c r="AP463" s="40" t="s">
        <v>16190</v>
      </c>
      <c r="AQ463" s="40" t="s">
        <v>16712</v>
      </c>
      <c r="AR463" s="57" t="s">
        <v>16191</v>
      </c>
      <c r="AS463" s="40" t="s">
        <v>16031</v>
      </c>
      <c r="AT463" s="40" t="s">
        <v>16064</v>
      </c>
      <c r="AU463" s="40" t="s">
        <v>16713</v>
      </c>
    </row>
    <row r="464" spans="1:59" ht="20.100000000000001" customHeight="1" x14ac:dyDescent="0.2">
      <c r="A464" s="44">
        <v>43435</v>
      </c>
      <c r="B464" s="40" t="s">
        <v>16714</v>
      </c>
      <c r="C464" s="35" t="s">
        <v>112</v>
      </c>
      <c r="D464" s="35">
        <v>20240120</v>
      </c>
      <c r="E464" s="40" t="s">
        <v>1247</v>
      </c>
      <c r="F464" s="40" t="s">
        <v>16715</v>
      </c>
      <c r="G464" s="40" t="s">
        <v>147</v>
      </c>
      <c r="H464" s="40" t="s">
        <v>15424</v>
      </c>
      <c r="I464" s="40" t="s">
        <v>148</v>
      </c>
      <c r="N464" s="54">
        <v>42627</v>
      </c>
      <c r="O464" s="54">
        <v>553</v>
      </c>
      <c r="P464" s="40" t="s">
        <v>122</v>
      </c>
      <c r="Q464" s="55" t="s">
        <v>122</v>
      </c>
      <c r="R464" s="56" t="s">
        <v>16716</v>
      </c>
      <c r="S464" s="56" t="s">
        <v>15368</v>
      </c>
      <c r="T464" s="51" t="s">
        <v>16717</v>
      </c>
      <c r="U464" s="51" t="s">
        <v>15370</v>
      </c>
      <c r="V464" s="40" t="s">
        <v>16718</v>
      </c>
      <c r="W464" s="40" t="s">
        <v>126</v>
      </c>
      <c r="X464" s="40" t="s">
        <v>112</v>
      </c>
      <c r="Y464" s="40">
        <v>2016</v>
      </c>
      <c r="Z464" s="40" t="s">
        <v>127</v>
      </c>
      <c r="AA464" s="40" t="s">
        <v>15411</v>
      </c>
      <c r="AB464" s="40" t="s">
        <v>129</v>
      </c>
      <c r="AC464" s="40" t="s">
        <v>130</v>
      </c>
      <c r="AD464" s="40" t="s">
        <v>16188</v>
      </c>
      <c r="AE464" s="40" t="s">
        <v>132</v>
      </c>
      <c r="AF464" s="40" t="s">
        <v>133</v>
      </c>
      <c r="AG464" s="40" t="s">
        <v>16392</v>
      </c>
      <c r="AH464" s="40" t="s">
        <v>135</v>
      </c>
      <c r="AI464" s="40" t="s">
        <v>136</v>
      </c>
      <c r="AJ464" s="40" t="s">
        <v>16393</v>
      </c>
      <c r="AK464" s="40" t="s">
        <v>139</v>
      </c>
      <c r="AL464" s="40" t="s">
        <v>140</v>
      </c>
      <c r="AN464" s="40" t="s">
        <v>16719</v>
      </c>
      <c r="AO464" s="40" t="s">
        <v>76</v>
      </c>
      <c r="AP464" s="40" t="s">
        <v>16157</v>
      </c>
      <c r="AQ464" s="40" t="s">
        <v>16158</v>
      </c>
      <c r="AR464" s="57" t="s">
        <v>16159</v>
      </c>
    </row>
    <row r="465" spans="1:64" ht="20.100000000000001" customHeight="1" x14ac:dyDescent="0.2">
      <c r="A465" s="44">
        <v>43435</v>
      </c>
      <c r="B465" s="40" t="s">
        <v>16720</v>
      </c>
      <c r="C465" s="35" t="s">
        <v>112</v>
      </c>
      <c r="D465" s="35">
        <v>20240120</v>
      </c>
      <c r="E465" s="40" t="s">
        <v>16721</v>
      </c>
      <c r="G465" s="40" t="s">
        <v>718</v>
      </c>
      <c r="H465" s="40" t="s">
        <v>15424</v>
      </c>
      <c r="I465" s="40" t="s">
        <v>719</v>
      </c>
      <c r="N465" s="54">
        <v>42683</v>
      </c>
      <c r="O465" s="54">
        <v>727</v>
      </c>
      <c r="P465" s="40" t="s">
        <v>122</v>
      </c>
      <c r="Q465" s="55" t="s">
        <v>122</v>
      </c>
      <c r="R465" s="56" t="s">
        <v>16722</v>
      </c>
      <c r="S465" s="56" t="s">
        <v>15368</v>
      </c>
      <c r="T465" s="51" t="s">
        <v>16723</v>
      </c>
      <c r="U465" s="51" t="s">
        <v>15370</v>
      </c>
      <c r="V465" s="40" t="s">
        <v>16724</v>
      </c>
      <c r="W465" s="40" t="s">
        <v>126</v>
      </c>
      <c r="X465" s="40" t="s">
        <v>112</v>
      </c>
      <c r="Y465" s="40">
        <v>2016</v>
      </c>
      <c r="Z465" s="40" t="s">
        <v>127</v>
      </c>
      <c r="AA465" s="40" t="s">
        <v>15411</v>
      </c>
      <c r="AB465" s="40" t="s">
        <v>129</v>
      </c>
      <c r="AC465" s="40" t="s">
        <v>130</v>
      </c>
      <c r="AD465" s="40" t="s">
        <v>16188</v>
      </c>
      <c r="AE465" s="40" t="s">
        <v>132</v>
      </c>
      <c r="AF465" s="40" t="s">
        <v>133</v>
      </c>
      <c r="AG465" s="40" t="s">
        <v>16392</v>
      </c>
      <c r="AH465" s="40" t="s">
        <v>135</v>
      </c>
      <c r="AI465" s="40" t="s">
        <v>136</v>
      </c>
      <c r="AJ465" s="40" t="s">
        <v>16393</v>
      </c>
      <c r="AK465" s="40" t="s">
        <v>139</v>
      </c>
      <c r="AL465" s="40" t="s">
        <v>140</v>
      </c>
      <c r="AN465" s="40" t="s">
        <v>16725</v>
      </c>
      <c r="AO465" s="40" t="s">
        <v>76</v>
      </c>
      <c r="AP465" s="40" t="s">
        <v>15825</v>
      </c>
      <c r="AQ465" s="40" t="s">
        <v>16726</v>
      </c>
      <c r="AR465" s="57" t="s">
        <v>16021</v>
      </c>
      <c r="AS465" s="40" t="s">
        <v>16022</v>
      </c>
      <c r="AT465" s="40" t="s">
        <v>16727</v>
      </c>
      <c r="AU465" s="40" t="s">
        <v>16728</v>
      </c>
      <c r="AV465" s="40" t="s">
        <v>16729</v>
      </c>
      <c r="AW465" s="40" t="s">
        <v>16730</v>
      </c>
      <c r="AX465" s="40" t="s">
        <v>16731</v>
      </c>
      <c r="AY465" s="40" t="s">
        <v>16732</v>
      </c>
      <c r="AZ465" s="40" t="s">
        <v>16567</v>
      </c>
      <c r="BA465" s="40" t="s">
        <v>16385</v>
      </c>
      <c r="BB465" s="40" t="s">
        <v>16733</v>
      </c>
      <c r="BC465" s="40" t="s">
        <v>16734</v>
      </c>
    </row>
    <row r="466" spans="1:64" ht="20.100000000000001" customHeight="1" x14ac:dyDescent="0.2">
      <c r="A466" s="44">
        <v>43374</v>
      </c>
      <c r="B466" s="40" t="s">
        <v>16735</v>
      </c>
      <c r="C466" s="35" t="s">
        <v>112</v>
      </c>
      <c r="D466" s="35">
        <v>20240120</v>
      </c>
      <c r="E466" s="40" t="s">
        <v>5881</v>
      </c>
      <c r="F466" s="40" t="s">
        <v>16736</v>
      </c>
      <c r="G466" s="40" t="s">
        <v>5883</v>
      </c>
      <c r="I466" s="40" t="s">
        <v>5884</v>
      </c>
      <c r="N466" s="54">
        <v>40331.431250000001</v>
      </c>
      <c r="O466" s="54">
        <v>429</v>
      </c>
      <c r="P466" s="40" t="s">
        <v>122</v>
      </c>
      <c r="Q466" s="55" t="s">
        <v>122</v>
      </c>
      <c r="R466" s="56" t="s">
        <v>16737</v>
      </c>
      <c r="S466" s="56" t="s">
        <v>15368</v>
      </c>
      <c r="T466" s="51" t="s">
        <v>16738</v>
      </c>
      <c r="U466" s="51" t="s">
        <v>15370</v>
      </c>
      <c r="V466" s="40" t="s">
        <v>16739</v>
      </c>
      <c r="W466" s="40" t="s">
        <v>126</v>
      </c>
      <c r="X466" s="40" t="s">
        <v>112</v>
      </c>
      <c r="Y466" s="40">
        <v>2010</v>
      </c>
      <c r="Z466" s="40" t="s">
        <v>127</v>
      </c>
      <c r="AA466" s="40" t="s">
        <v>15411</v>
      </c>
      <c r="AB466" s="40" t="s">
        <v>129</v>
      </c>
      <c r="AC466" s="40" t="s">
        <v>130</v>
      </c>
      <c r="AD466" s="40" t="s">
        <v>16188</v>
      </c>
      <c r="AE466" s="40" t="s">
        <v>132</v>
      </c>
      <c r="AF466" s="40" t="s">
        <v>133</v>
      </c>
      <c r="AG466" s="40" t="s">
        <v>16392</v>
      </c>
      <c r="AH466" s="40" t="s">
        <v>135</v>
      </c>
      <c r="AI466" s="40" t="s">
        <v>136</v>
      </c>
      <c r="AJ466" s="40" t="s">
        <v>16393</v>
      </c>
      <c r="AK466" s="40" t="s">
        <v>139</v>
      </c>
      <c r="AL466" s="40" t="s">
        <v>140</v>
      </c>
      <c r="AN466" s="40" t="s">
        <v>16740</v>
      </c>
      <c r="AO466" s="40" t="s">
        <v>76</v>
      </c>
      <c r="AP466" s="40" t="s">
        <v>16741</v>
      </c>
      <c r="AQ466" s="40" t="s">
        <v>16742</v>
      </c>
      <c r="AR466" s="57" t="s">
        <v>16064</v>
      </c>
      <c r="AS466" s="40" t="s">
        <v>16743</v>
      </c>
    </row>
    <row r="467" spans="1:64" ht="20.100000000000001" customHeight="1" x14ac:dyDescent="0.2">
      <c r="A467" s="44">
        <v>43374</v>
      </c>
      <c r="B467" s="40" t="s">
        <v>16744</v>
      </c>
      <c r="C467" s="35" t="s">
        <v>112</v>
      </c>
      <c r="D467" s="35">
        <v>20240120</v>
      </c>
      <c r="E467" s="40" t="s">
        <v>16745</v>
      </c>
      <c r="F467" s="40" t="s">
        <v>16746</v>
      </c>
      <c r="G467" s="40" t="s">
        <v>2257</v>
      </c>
      <c r="I467" s="40" t="e">
        <f>CONCATENATE(#REF!,", ",#REF!)</f>
        <v>#REF!</v>
      </c>
      <c r="N467" s="54">
        <v>41247.602777777778</v>
      </c>
      <c r="O467" s="54">
        <v>213</v>
      </c>
      <c r="P467" s="40" t="s">
        <v>122</v>
      </c>
      <c r="Q467" s="55" t="s">
        <v>122</v>
      </c>
      <c r="R467" s="56" t="s">
        <v>16747</v>
      </c>
      <c r="S467" s="56" t="s">
        <v>15368</v>
      </c>
      <c r="T467" s="51" t="s">
        <v>16748</v>
      </c>
      <c r="U467" s="51" t="s">
        <v>15370</v>
      </c>
      <c r="V467" s="40" t="s">
        <v>16749</v>
      </c>
      <c r="W467" s="40" t="s">
        <v>126</v>
      </c>
      <c r="X467" s="40" t="s">
        <v>112</v>
      </c>
      <c r="Y467" s="40">
        <v>2012</v>
      </c>
      <c r="Z467" s="40" t="s">
        <v>127</v>
      </c>
      <c r="AA467" s="40" t="s">
        <v>15411</v>
      </c>
      <c r="AB467" s="40" t="s">
        <v>129</v>
      </c>
      <c r="AC467" s="40" t="s">
        <v>130</v>
      </c>
      <c r="AD467" s="40" t="s">
        <v>16188</v>
      </c>
      <c r="AE467" s="40" t="s">
        <v>132</v>
      </c>
      <c r="AF467" s="40" t="s">
        <v>133</v>
      </c>
      <c r="AG467" s="40" t="s">
        <v>16392</v>
      </c>
      <c r="AH467" s="40" t="s">
        <v>135</v>
      </c>
      <c r="AI467" s="40" t="s">
        <v>136</v>
      </c>
      <c r="AJ467" s="40" t="s">
        <v>16393</v>
      </c>
      <c r="AK467" s="40" t="s">
        <v>139</v>
      </c>
      <c r="AL467" s="40" t="s">
        <v>140</v>
      </c>
      <c r="AN467" s="40" t="s">
        <v>16750</v>
      </c>
      <c r="AO467" s="40" t="s">
        <v>76</v>
      </c>
      <c r="AP467" s="40" t="s">
        <v>16751</v>
      </c>
      <c r="AQ467" s="40" t="s">
        <v>16752</v>
      </c>
      <c r="AR467" s="57"/>
    </row>
    <row r="468" spans="1:64" ht="20.100000000000001" customHeight="1" x14ac:dyDescent="0.2">
      <c r="A468" s="44">
        <v>43344</v>
      </c>
      <c r="B468" s="40" t="s">
        <v>16753</v>
      </c>
      <c r="C468" s="35" t="s">
        <v>112</v>
      </c>
      <c r="D468" s="35">
        <v>20240120</v>
      </c>
      <c r="E468" s="40" t="s">
        <v>3351</v>
      </c>
      <c r="F468" s="40" t="s">
        <v>15498</v>
      </c>
      <c r="G468" s="40" t="s">
        <v>3353</v>
      </c>
      <c r="H468" s="40" t="s">
        <v>15481</v>
      </c>
      <c r="I468" s="40" t="s">
        <v>3354</v>
      </c>
      <c r="N468" s="54">
        <v>42557</v>
      </c>
      <c r="O468" s="54">
        <v>474</v>
      </c>
      <c r="P468" s="40" t="s">
        <v>122</v>
      </c>
      <c r="Q468" s="55" t="s">
        <v>122</v>
      </c>
      <c r="R468" s="56" t="s">
        <v>16754</v>
      </c>
      <c r="S468" s="56" t="s">
        <v>15368</v>
      </c>
      <c r="T468" s="51" t="s">
        <v>16755</v>
      </c>
      <c r="U468" s="51" t="s">
        <v>15370</v>
      </c>
      <c r="V468" s="40" t="s">
        <v>16756</v>
      </c>
      <c r="W468" s="40" t="s">
        <v>126</v>
      </c>
      <c r="X468" s="40" t="s">
        <v>112</v>
      </c>
      <c r="Y468" s="40">
        <v>2016</v>
      </c>
      <c r="Z468" s="40" t="s">
        <v>127</v>
      </c>
      <c r="AA468" s="40" t="s">
        <v>15504</v>
      </c>
      <c r="AB468" s="40" t="s">
        <v>129</v>
      </c>
      <c r="AC468" s="40" t="s">
        <v>130</v>
      </c>
      <c r="AD468" s="40" t="s">
        <v>16188</v>
      </c>
      <c r="AE468" s="40" t="s">
        <v>132</v>
      </c>
      <c r="AF468" s="40" t="s">
        <v>133</v>
      </c>
      <c r="AG468" s="40" t="s">
        <v>16392</v>
      </c>
      <c r="AH468" s="40" t="s">
        <v>135</v>
      </c>
      <c r="AI468" s="40" t="s">
        <v>136</v>
      </c>
      <c r="AJ468" s="40" t="s">
        <v>16393</v>
      </c>
      <c r="AK468" s="40" t="s">
        <v>139</v>
      </c>
      <c r="AL468" s="40" t="s">
        <v>140</v>
      </c>
      <c r="AN468" s="40" t="s">
        <v>16757</v>
      </c>
      <c r="AO468" s="40" t="s">
        <v>76</v>
      </c>
      <c r="AP468" s="40" t="s">
        <v>15506</v>
      </c>
      <c r="AQ468" s="40" t="s">
        <v>15507</v>
      </c>
      <c r="AR468" s="57" t="s">
        <v>15508</v>
      </c>
      <c r="AS468" s="40" t="s">
        <v>15509</v>
      </c>
      <c r="AT468" s="40" t="s">
        <v>15510</v>
      </c>
      <c r="AU468" s="40" t="s">
        <v>15511</v>
      </c>
      <c r="AV468" s="40" t="s">
        <v>15512</v>
      </c>
      <c r="AW468" s="40" t="s">
        <v>15513</v>
      </c>
      <c r="AX468" s="40" t="s">
        <v>15514</v>
      </c>
      <c r="AY468" s="40" t="s">
        <v>15382</v>
      </c>
      <c r="AZ468" s="40" t="s">
        <v>15383</v>
      </c>
    </row>
    <row r="469" spans="1:64" ht="20.100000000000001" customHeight="1" x14ac:dyDescent="0.2">
      <c r="A469" s="44">
        <v>43344</v>
      </c>
      <c r="B469" s="40" t="s">
        <v>16758</v>
      </c>
      <c r="C469" s="35" t="s">
        <v>112</v>
      </c>
      <c r="D469" s="35">
        <v>20240120</v>
      </c>
      <c r="E469" s="40" t="s">
        <v>5959</v>
      </c>
      <c r="F469" s="40" t="s">
        <v>8313</v>
      </c>
      <c r="G469" s="40" t="s">
        <v>2047</v>
      </c>
      <c r="I469" s="40" t="s">
        <v>2048</v>
      </c>
      <c r="N469" s="54">
        <v>42410</v>
      </c>
      <c r="O469" s="54">
        <v>583</v>
      </c>
      <c r="P469" s="40" t="s">
        <v>122</v>
      </c>
      <c r="Q469" s="55" t="s">
        <v>122</v>
      </c>
      <c r="R469" s="56" t="s">
        <v>16759</v>
      </c>
      <c r="S469" s="56" t="s">
        <v>15368</v>
      </c>
      <c r="T469" s="51" t="s">
        <v>16760</v>
      </c>
      <c r="U469" s="51" t="s">
        <v>15370</v>
      </c>
      <c r="V469" s="40" t="s">
        <v>16761</v>
      </c>
      <c r="W469" s="40" t="s">
        <v>126</v>
      </c>
      <c r="X469" s="40" t="s">
        <v>112</v>
      </c>
      <c r="Y469" s="40">
        <v>2016</v>
      </c>
      <c r="Z469" s="40" t="s">
        <v>127</v>
      </c>
      <c r="AA469" s="40" t="s">
        <v>15411</v>
      </c>
      <c r="AB469" s="40" t="s">
        <v>129</v>
      </c>
      <c r="AC469" s="40" t="s">
        <v>130</v>
      </c>
      <c r="AD469" s="40" t="s">
        <v>16188</v>
      </c>
      <c r="AE469" s="40" t="s">
        <v>132</v>
      </c>
      <c r="AF469" s="40" t="s">
        <v>133</v>
      </c>
      <c r="AG469" s="40" t="s">
        <v>16392</v>
      </c>
      <c r="AH469" s="40" t="s">
        <v>135</v>
      </c>
      <c r="AI469" s="40" t="s">
        <v>136</v>
      </c>
      <c r="AJ469" s="40" t="s">
        <v>16393</v>
      </c>
      <c r="AK469" s="40" t="s">
        <v>139</v>
      </c>
      <c r="AL469" s="40" t="s">
        <v>140</v>
      </c>
      <c r="AN469" s="40" t="s">
        <v>16762</v>
      </c>
      <c r="AO469" s="40" t="s">
        <v>76</v>
      </c>
      <c r="AP469" s="40" t="s">
        <v>15720</v>
      </c>
      <c r="AQ469" s="40" t="s">
        <v>15825</v>
      </c>
      <c r="AR469" s="57" t="s">
        <v>16064</v>
      </c>
      <c r="AS469" s="40" t="s">
        <v>16020</v>
      </c>
      <c r="AT469" s="40" t="s">
        <v>12447</v>
      </c>
    </row>
    <row r="470" spans="1:64" ht="20.100000000000001" customHeight="1" x14ac:dyDescent="0.2">
      <c r="A470" s="44">
        <v>43344</v>
      </c>
      <c r="B470" s="40" t="s">
        <v>16763</v>
      </c>
      <c r="C470" s="35" t="s">
        <v>112</v>
      </c>
      <c r="D470" s="35">
        <v>20240120</v>
      </c>
      <c r="E470" s="40" t="s">
        <v>809</v>
      </c>
      <c r="F470" s="40" t="s">
        <v>16764</v>
      </c>
      <c r="G470" s="40" t="s">
        <v>811</v>
      </c>
      <c r="H470" s="40" t="s">
        <v>15424</v>
      </c>
      <c r="I470" s="40" t="s">
        <v>812</v>
      </c>
      <c r="N470" s="54">
        <v>41002.634027777778</v>
      </c>
      <c r="O470" s="54">
        <v>280</v>
      </c>
      <c r="P470" s="40" t="s">
        <v>122</v>
      </c>
      <c r="Q470" s="55" t="s">
        <v>122</v>
      </c>
      <c r="R470" s="56" t="s">
        <v>16765</v>
      </c>
      <c r="S470" s="56" t="s">
        <v>15368</v>
      </c>
      <c r="T470" s="51" t="s">
        <v>16766</v>
      </c>
      <c r="U470" s="51" t="s">
        <v>15370</v>
      </c>
      <c r="V470" s="40" t="s">
        <v>16767</v>
      </c>
      <c r="W470" s="40" t="s">
        <v>126</v>
      </c>
      <c r="X470" s="40" t="s">
        <v>112</v>
      </c>
      <c r="Y470" s="40">
        <v>2012</v>
      </c>
      <c r="Z470" s="40" t="s">
        <v>127</v>
      </c>
      <c r="AA470" s="40" t="s">
        <v>15411</v>
      </c>
      <c r="AB470" s="40" t="s">
        <v>129</v>
      </c>
      <c r="AC470" s="40" t="s">
        <v>130</v>
      </c>
      <c r="AD470" s="40" t="s">
        <v>16188</v>
      </c>
      <c r="AE470" s="40" t="s">
        <v>132</v>
      </c>
      <c r="AF470" s="40" t="s">
        <v>133</v>
      </c>
      <c r="AG470" s="40" t="s">
        <v>16392</v>
      </c>
      <c r="AH470" s="40" t="s">
        <v>135</v>
      </c>
      <c r="AI470" s="40" t="s">
        <v>136</v>
      </c>
      <c r="AJ470" s="40" t="s">
        <v>16393</v>
      </c>
      <c r="AK470" s="40" t="s">
        <v>139</v>
      </c>
      <c r="AL470" s="40" t="s">
        <v>140</v>
      </c>
      <c r="AN470" s="40" t="s">
        <v>16768</v>
      </c>
      <c r="AO470" s="40" t="s">
        <v>76</v>
      </c>
      <c r="AP470" s="40" t="s">
        <v>16769</v>
      </c>
      <c r="AQ470" s="40" t="s">
        <v>410</v>
      </c>
      <c r="AR470" s="57" t="s">
        <v>16770</v>
      </c>
      <c r="AS470" s="40" t="s">
        <v>16771</v>
      </c>
      <c r="AT470" s="40" t="s">
        <v>16772</v>
      </c>
      <c r="AU470" s="40" t="s">
        <v>16773</v>
      </c>
    </row>
    <row r="471" spans="1:64" ht="20.100000000000001" customHeight="1" x14ac:dyDescent="0.2">
      <c r="A471" s="44">
        <v>43344</v>
      </c>
      <c r="B471" s="40" t="s">
        <v>16774</v>
      </c>
      <c r="C471" s="35" t="s">
        <v>112</v>
      </c>
      <c r="D471" s="35">
        <v>20240120</v>
      </c>
      <c r="E471" s="40" t="s">
        <v>2103</v>
      </c>
      <c r="F471" s="40" t="s">
        <v>10691</v>
      </c>
      <c r="G471" s="40" t="s">
        <v>6063</v>
      </c>
      <c r="I471" s="40" t="s">
        <v>5414</v>
      </c>
      <c r="J471" s="40" t="s">
        <v>5415</v>
      </c>
      <c r="N471" s="54">
        <v>42046</v>
      </c>
      <c r="O471" s="54">
        <v>470</v>
      </c>
      <c r="P471" s="40" t="s">
        <v>122</v>
      </c>
      <c r="Q471" s="55" t="s">
        <v>122</v>
      </c>
      <c r="R471" s="56" t="s">
        <v>16775</v>
      </c>
      <c r="S471" s="56" t="s">
        <v>15368</v>
      </c>
      <c r="T471" s="51" t="s">
        <v>16776</v>
      </c>
      <c r="U471" s="51" t="s">
        <v>15370</v>
      </c>
      <c r="V471" s="40" t="s">
        <v>16777</v>
      </c>
      <c r="W471" s="40" t="s">
        <v>126</v>
      </c>
      <c r="X471" s="40" t="s">
        <v>112</v>
      </c>
      <c r="Y471" s="40">
        <v>2015</v>
      </c>
      <c r="Z471" s="40" t="s">
        <v>127</v>
      </c>
      <c r="AA471" s="40" t="s">
        <v>15395</v>
      </c>
      <c r="AB471" s="40" t="s">
        <v>129</v>
      </c>
      <c r="AC471" s="40" t="s">
        <v>130</v>
      </c>
      <c r="AD471" s="40" t="s">
        <v>16188</v>
      </c>
      <c r="AE471" s="40" t="s">
        <v>132</v>
      </c>
      <c r="AF471" s="40" t="s">
        <v>133</v>
      </c>
      <c r="AG471" s="40" t="s">
        <v>16392</v>
      </c>
      <c r="AH471" s="40" t="s">
        <v>135</v>
      </c>
      <c r="AI471" s="40" t="s">
        <v>136</v>
      </c>
      <c r="AJ471" s="40" t="s">
        <v>16393</v>
      </c>
      <c r="AK471" s="40" t="s">
        <v>139</v>
      </c>
      <c r="AL471" s="40" t="s">
        <v>140</v>
      </c>
      <c r="AN471" s="40" t="s">
        <v>16778</v>
      </c>
      <c r="AO471" s="40" t="s">
        <v>76</v>
      </c>
      <c r="AP471" s="40" t="s">
        <v>16258</v>
      </c>
      <c r="AQ471" s="40" t="s">
        <v>15854</v>
      </c>
      <c r="AR471" s="57" t="s">
        <v>13834</v>
      </c>
      <c r="AS471" s="40" t="s">
        <v>16779</v>
      </c>
      <c r="AT471" s="40" t="s">
        <v>16780</v>
      </c>
      <c r="AU471" s="40" t="s">
        <v>16781</v>
      </c>
      <c r="AV471" s="40" t="s">
        <v>16782</v>
      </c>
      <c r="AW471" s="40" t="s">
        <v>16783</v>
      </c>
      <c r="AX471" s="40" t="s">
        <v>16784</v>
      </c>
      <c r="AY471" s="40" t="s">
        <v>16785</v>
      </c>
    </row>
    <row r="472" spans="1:64" ht="20.100000000000001" customHeight="1" x14ac:dyDescent="0.2">
      <c r="A472" s="44">
        <v>43344</v>
      </c>
      <c r="B472" s="40" t="s">
        <v>16786</v>
      </c>
      <c r="C472" s="35" t="s">
        <v>112</v>
      </c>
      <c r="D472" s="35">
        <v>20240120</v>
      </c>
      <c r="E472" s="40" t="s">
        <v>5585</v>
      </c>
      <c r="F472" s="40" t="s">
        <v>16463</v>
      </c>
      <c r="G472" s="40" t="s">
        <v>6950</v>
      </c>
      <c r="H472" s="40" t="s">
        <v>15599</v>
      </c>
      <c r="I472" s="40" t="s">
        <v>5662</v>
      </c>
      <c r="N472" s="54">
        <v>42599</v>
      </c>
      <c r="O472" s="54">
        <v>562</v>
      </c>
      <c r="P472" s="40" t="s">
        <v>122</v>
      </c>
      <c r="Q472" s="55" t="s">
        <v>122</v>
      </c>
      <c r="R472" s="56" t="s">
        <v>16787</v>
      </c>
      <c r="S472" s="56" t="s">
        <v>15368</v>
      </c>
      <c r="T472" s="51" t="s">
        <v>16788</v>
      </c>
      <c r="U472" s="51" t="s">
        <v>15370</v>
      </c>
      <c r="V472" s="40" t="s">
        <v>16789</v>
      </c>
      <c r="W472" s="40" t="s">
        <v>126</v>
      </c>
      <c r="X472" s="40" t="s">
        <v>112</v>
      </c>
      <c r="Y472" s="40">
        <v>2016</v>
      </c>
      <c r="Z472" s="40" t="s">
        <v>127</v>
      </c>
      <c r="AA472" s="40" t="s">
        <v>15395</v>
      </c>
      <c r="AB472" s="40" t="s">
        <v>129</v>
      </c>
      <c r="AC472" s="40" t="s">
        <v>130</v>
      </c>
      <c r="AD472" s="40" t="s">
        <v>16188</v>
      </c>
      <c r="AE472" s="40" t="s">
        <v>132</v>
      </c>
      <c r="AF472" s="40" t="s">
        <v>133</v>
      </c>
      <c r="AG472" s="40" t="s">
        <v>16392</v>
      </c>
      <c r="AH472" s="40" t="s">
        <v>135</v>
      </c>
      <c r="AI472" s="40" t="s">
        <v>136</v>
      </c>
      <c r="AJ472" s="40" t="s">
        <v>16393</v>
      </c>
      <c r="AK472" s="40" t="s">
        <v>139</v>
      </c>
      <c r="AL472" s="40" t="s">
        <v>140</v>
      </c>
      <c r="AN472" s="40" t="s">
        <v>16790</v>
      </c>
      <c r="AO472" s="40" t="s">
        <v>76</v>
      </c>
      <c r="AP472" s="40" t="s">
        <v>16471</v>
      </c>
      <c r="AQ472" s="40" t="s">
        <v>16472</v>
      </c>
      <c r="AR472" s="57" t="s">
        <v>16473</v>
      </c>
      <c r="AS472" s="40" t="s">
        <v>16474</v>
      </c>
      <c r="AT472" s="40" t="s">
        <v>15376</v>
      </c>
      <c r="AU472" s="40" t="s">
        <v>16475</v>
      </c>
      <c r="AV472" s="40" t="s">
        <v>16476</v>
      </c>
      <c r="AW472" s="40" t="s">
        <v>16477</v>
      </c>
      <c r="AX472" s="40" t="s">
        <v>16478</v>
      </c>
      <c r="AY472" s="40" t="s">
        <v>16383</v>
      </c>
      <c r="AZ472" s="40" t="s">
        <v>16384</v>
      </c>
    </row>
    <row r="473" spans="1:64" ht="20.100000000000001" customHeight="1" x14ac:dyDescent="0.2">
      <c r="A473" s="44">
        <v>43344</v>
      </c>
      <c r="B473" s="40" t="s">
        <v>16791</v>
      </c>
      <c r="C473" s="35" t="s">
        <v>112</v>
      </c>
      <c r="D473" s="35">
        <v>20240120</v>
      </c>
      <c r="E473" s="40" t="s">
        <v>3709</v>
      </c>
      <c r="F473" s="40" t="s">
        <v>16792</v>
      </c>
      <c r="G473" s="40" t="s">
        <v>16793</v>
      </c>
      <c r="H473" s="40" t="s">
        <v>15364</v>
      </c>
      <c r="I473" s="40" t="s">
        <v>15620</v>
      </c>
      <c r="J473" s="40" t="s">
        <v>8888</v>
      </c>
      <c r="N473" s="54">
        <v>42291</v>
      </c>
      <c r="O473" s="54">
        <v>622</v>
      </c>
      <c r="P473" s="40" t="s">
        <v>122</v>
      </c>
      <c r="Q473" s="55" t="s">
        <v>122</v>
      </c>
      <c r="R473" s="56" t="s">
        <v>16794</v>
      </c>
      <c r="S473" s="56" t="s">
        <v>15368</v>
      </c>
      <c r="T473" s="51" t="s">
        <v>16795</v>
      </c>
      <c r="U473" s="51" t="s">
        <v>15370</v>
      </c>
      <c r="V473" s="40" t="s">
        <v>16796</v>
      </c>
      <c r="W473" s="40" t="s">
        <v>126</v>
      </c>
      <c r="X473" s="40" t="s">
        <v>112</v>
      </c>
      <c r="Y473" s="40">
        <v>2015</v>
      </c>
      <c r="Z473" s="40" t="s">
        <v>127</v>
      </c>
      <c r="AA473" s="40" t="s">
        <v>15625</v>
      </c>
      <c r="AB473" s="40" t="s">
        <v>129</v>
      </c>
      <c r="AC473" s="40" t="s">
        <v>130</v>
      </c>
      <c r="AD473" s="40" t="s">
        <v>16188</v>
      </c>
      <c r="AE473" s="40" t="s">
        <v>132</v>
      </c>
      <c r="AF473" s="40" t="s">
        <v>133</v>
      </c>
      <c r="AG473" s="40" t="s">
        <v>16392</v>
      </c>
      <c r="AH473" s="40" t="s">
        <v>135</v>
      </c>
      <c r="AI473" s="40" t="s">
        <v>136</v>
      </c>
      <c r="AJ473" s="40" t="s">
        <v>16393</v>
      </c>
      <c r="AK473" s="40" t="s">
        <v>139</v>
      </c>
      <c r="AL473" s="40" t="s">
        <v>140</v>
      </c>
      <c r="AN473" s="40" t="s">
        <v>16797</v>
      </c>
      <c r="AO473" s="40" t="s">
        <v>76</v>
      </c>
      <c r="AP473" s="40" t="s">
        <v>15627</v>
      </c>
      <c r="AQ473" s="40" t="s">
        <v>15628</v>
      </c>
      <c r="AR473" s="57" t="s">
        <v>15629</v>
      </c>
      <c r="AS473" s="40" t="s">
        <v>15630</v>
      </c>
      <c r="AT473" s="40" t="s">
        <v>15631</v>
      </c>
      <c r="AU473" s="40" t="s">
        <v>15632</v>
      </c>
      <c r="AV473" s="40" t="s">
        <v>15633</v>
      </c>
      <c r="BA473" s="40" t="s">
        <v>14021</v>
      </c>
      <c r="BB473" s="40" t="s">
        <v>14022</v>
      </c>
    </row>
    <row r="474" spans="1:64" ht="20.100000000000001" customHeight="1" x14ac:dyDescent="0.2">
      <c r="A474" s="44">
        <v>43313</v>
      </c>
      <c r="B474" s="40" t="s">
        <v>16798</v>
      </c>
      <c r="C474" s="35" t="s">
        <v>112</v>
      </c>
      <c r="D474" s="35">
        <v>20240120</v>
      </c>
      <c r="E474" s="40" t="s">
        <v>16799</v>
      </c>
      <c r="G474" s="40" t="s">
        <v>780</v>
      </c>
      <c r="H474" s="40" t="s">
        <v>15599</v>
      </c>
      <c r="I474" s="40" t="s">
        <v>781</v>
      </c>
      <c r="N474" s="54">
        <v>42018</v>
      </c>
      <c r="O474" s="54">
        <v>405</v>
      </c>
      <c r="P474" s="40" t="s">
        <v>122</v>
      </c>
      <c r="Q474" s="55" t="s">
        <v>122</v>
      </c>
      <c r="R474" s="56" t="s">
        <v>16800</v>
      </c>
      <c r="S474" s="56" t="s">
        <v>15368</v>
      </c>
      <c r="T474" s="51" t="s">
        <v>16801</v>
      </c>
      <c r="U474" s="51" t="s">
        <v>15370</v>
      </c>
      <c r="V474" s="40" t="s">
        <v>16802</v>
      </c>
      <c r="W474" s="40" t="s">
        <v>126</v>
      </c>
      <c r="X474" s="40" t="s">
        <v>112</v>
      </c>
      <c r="Y474" s="40">
        <v>2015</v>
      </c>
      <c r="Z474" s="40" t="s">
        <v>127</v>
      </c>
      <c r="AA474" s="40" t="s">
        <v>15536</v>
      </c>
      <c r="AB474" s="40" t="s">
        <v>129</v>
      </c>
      <c r="AC474" s="40" t="s">
        <v>130</v>
      </c>
      <c r="AD474" s="40" t="s">
        <v>16188</v>
      </c>
      <c r="AE474" s="40" t="s">
        <v>132</v>
      </c>
      <c r="AF474" s="40" t="s">
        <v>133</v>
      </c>
      <c r="AG474" s="40" t="s">
        <v>16392</v>
      </c>
      <c r="AH474" s="40" t="s">
        <v>135</v>
      </c>
      <c r="AI474" s="40" t="s">
        <v>136</v>
      </c>
      <c r="AJ474" s="40" t="s">
        <v>16393</v>
      </c>
      <c r="AK474" s="40" t="s">
        <v>139</v>
      </c>
      <c r="AL474" s="40" t="s">
        <v>140</v>
      </c>
      <c r="AN474" s="40" t="s">
        <v>16803</v>
      </c>
      <c r="AO474" s="40" t="s">
        <v>76</v>
      </c>
      <c r="AP474" s="40" t="s">
        <v>16804</v>
      </c>
      <c r="AQ474" s="40" t="s">
        <v>16805</v>
      </c>
      <c r="AR474" s="57" t="s">
        <v>16806</v>
      </c>
      <c r="AS474" s="40" t="s">
        <v>16807</v>
      </c>
      <c r="AT474" s="40" t="s">
        <v>16808</v>
      </c>
    </row>
    <row r="475" spans="1:64" ht="20.100000000000001" customHeight="1" x14ac:dyDescent="0.2">
      <c r="A475" s="44">
        <v>43313</v>
      </c>
      <c r="B475" s="40" t="s">
        <v>16809</v>
      </c>
      <c r="C475" s="35" t="s">
        <v>112</v>
      </c>
      <c r="D475" s="35">
        <v>20240120</v>
      </c>
      <c r="E475" s="40" t="s">
        <v>6176</v>
      </c>
      <c r="F475" s="40" t="s">
        <v>3275</v>
      </c>
      <c r="G475" s="40" t="s">
        <v>834</v>
      </c>
      <c r="I475" s="40" t="s">
        <v>835</v>
      </c>
      <c r="N475" s="54">
        <v>42655</v>
      </c>
      <c r="O475" s="54">
        <v>741</v>
      </c>
      <c r="P475" s="40" t="s">
        <v>122</v>
      </c>
      <c r="Q475" s="55" t="s">
        <v>122</v>
      </c>
      <c r="R475" s="56" t="s">
        <v>16810</v>
      </c>
      <c r="S475" s="56" t="s">
        <v>15368</v>
      </c>
      <c r="T475" s="51" t="s">
        <v>16811</v>
      </c>
      <c r="U475" s="51" t="s">
        <v>15370</v>
      </c>
      <c r="V475" s="40" t="s">
        <v>16812</v>
      </c>
      <c r="W475" s="40" t="s">
        <v>126</v>
      </c>
      <c r="X475" s="40" t="s">
        <v>112</v>
      </c>
      <c r="Y475" s="40">
        <v>2016</v>
      </c>
      <c r="Z475" s="40" t="s">
        <v>127</v>
      </c>
      <c r="AA475" s="40" t="s">
        <v>15411</v>
      </c>
      <c r="AB475" s="40" t="s">
        <v>129</v>
      </c>
      <c r="AC475" s="40" t="s">
        <v>130</v>
      </c>
      <c r="AD475" s="40" t="s">
        <v>16188</v>
      </c>
      <c r="AE475" s="40" t="s">
        <v>132</v>
      </c>
      <c r="AF475" s="40" t="s">
        <v>133</v>
      </c>
      <c r="AG475" s="40" t="s">
        <v>16392</v>
      </c>
      <c r="AH475" s="40" t="s">
        <v>135</v>
      </c>
      <c r="AI475" s="40" t="s">
        <v>136</v>
      </c>
      <c r="AJ475" s="40" t="s">
        <v>16393</v>
      </c>
      <c r="AK475" s="40" t="s">
        <v>139</v>
      </c>
      <c r="AL475" s="40" t="s">
        <v>140</v>
      </c>
      <c r="AN475" s="40" t="s">
        <v>16813</v>
      </c>
      <c r="AO475" s="40" t="s">
        <v>76</v>
      </c>
      <c r="AP475" s="40" t="s">
        <v>16814</v>
      </c>
      <c r="AQ475" s="40" t="s">
        <v>12745</v>
      </c>
      <c r="AR475" s="57" t="s">
        <v>15707</v>
      </c>
      <c r="AS475" s="40" t="s">
        <v>15709</v>
      </c>
      <c r="AT475" s="40" t="s">
        <v>15710</v>
      </c>
      <c r="AU475" s="40" t="s">
        <v>15319</v>
      </c>
      <c r="AV475" s="40" t="s">
        <v>15318</v>
      </c>
      <c r="AW475" s="40" t="s">
        <v>16815</v>
      </c>
      <c r="AX475" s="40" t="s">
        <v>16816</v>
      </c>
      <c r="AY475" s="40" t="s">
        <v>15976</v>
      </c>
    </row>
    <row r="476" spans="1:64" ht="20.100000000000001" customHeight="1" x14ac:dyDescent="0.2">
      <c r="A476" s="44">
        <v>43313</v>
      </c>
      <c r="B476" s="40" t="s">
        <v>16817</v>
      </c>
      <c r="C476" s="35" t="s">
        <v>112</v>
      </c>
      <c r="D476" s="35">
        <v>20240120</v>
      </c>
      <c r="E476" s="40" t="s">
        <v>1901</v>
      </c>
      <c r="F476" s="40" t="s">
        <v>16818</v>
      </c>
      <c r="G476" s="40" t="s">
        <v>1903</v>
      </c>
      <c r="H476" s="40" t="s">
        <v>15599</v>
      </c>
      <c r="I476" s="40" t="s">
        <v>1233</v>
      </c>
      <c r="N476" s="54">
        <v>42318</v>
      </c>
      <c r="O476" s="54">
        <v>576</v>
      </c>
      <c r="P476" s="40" t="s">
        <v>122</v>
      </c>
      <c r="Q476" s="55" t="s">
        <v>122</v>
      </c>
      <c r="R476" s="56" t="s">
        <v>16819</v>
      </c>
      <c r="S476" s="56" t="s">
        <v>15368</v>
      </c>
      <c r="T476" s="51" t="s">
        <v>16820</v>
      </c>
      <c r="U476" s="51" t="s">
        <v>15370</v>
      </c>
      <c r="V476" s="40" t="s">
        <v>16821</v>
      </c>
      <c r="W476" s="40" t="s">
        <v>126</v>
      </c>
      <c r="X476" s="40" t="s">
        <v>112</v>
      </c>
      <c r="Y476" s="40">
        <v>2015</v>
      </c>
      <c r="Z476" s="40" t="s">
        <v>127</v>
      </c>
      <c r="AA476" s="40" t="s">
        <v>15411</v>
      </c>
      <c r="AB476" s="40" t="s">
        <v>129</v>
      </c>
      <c r="AC476" s="40" t="s">
        <v>130</v>
      </c>
      <c r="AD476" s="40" t="s">
        <v>16188</v>
      </c>
      <c r="AE476" s="40" t="s">
        <v>132</v>
      </c>
      <c r="AF476" s="40" t="s">
        <v>133</v>
      </c>
      <c r="AG476" s="40" t="s">
        <v>16392</v>
      </c>
      <c r="AH476" s="40" t="s">
        <v>135</v>
      </c>
      <c r="AI476" s="40" t="s">
        <v>136</v>
      </c>
      <c r="AJ476" s="40" t="s">
        <v>16393</v>
      </c>
      <c r="AK476" s="40" t="s">
        <v>139</v>
      </c>
      <c r="AL476" s="40" t="s">
        <v>140</v>
      </c>
      <c r="AN476" s="40" t="s">
        <v>16822</v>
      </c>
      <c r="AO476" s="40" t="s">
        <v>76</v>
      </c>
      <c r="AP476" s="40" t="s">
        <v>16823</v>
      </c>
      <c r="AQ476" s="40" t="s">
        <v>15825</v>
      </c>
      <c r="AR476" s="57" t="s">
        <v>16824</v>
      </c>
      <c r="AS476" s="40" t="s">
        <v>16825</v>
      </c>
      <c r="AT476" s="40" t="s">
        <v>16826</v>
      </c>
      <c r="AU476" s="40" t="s">
        <v>16827</v>
      </c>
      <c r="AV476" s="40" t="s">
        <v>16828</v>
      </c>
      <c r="AW476" s="40" t="s">
        <v>15791</v>
      </c>
    </row>
    <row r="477" spans="1:64" ht="20.100000000000001" customHeight="1" x14ac:dyDescent="0.2">
      <c r="A477" s="44">
        <v>43282</v>
      </c>
      <c r="B477" s="40" t="s">
        <v>16829</v>
      </c>
      <c r="C477" s="35" t="s">
        <v>112</v>
      </c>
      <c r="D477" s="35">
        <v>20240120</v>
      </c>
      <c r="E477" s="40" t="s">
        <v>1640</v>
      </c>
      <c r="F477" s="40" t="s">
        <v>15929</v>
      </c>
      <c r="G477" s="40" t="s">
        <v>1642</v>
      </c>
      <c r="I477" s="40" t="s">
        <v>1643</v>
      </c>
      <c r="N477" s="54">
        <v>42774</v>
      </c>
      <c r="O477" s="54">
        <v>535</v>
      </c>
      <c r="P477" s="40" t="s">
        <v>122</v>
      </c>
      <c r="Q477" s="55" t="s">
        <v>122</v>
      </c>
      <c r="R477" s="56" t="s">
        <v>16830</v>
      </c>
      <c r="S477" s="56" t="s">
        <v>15368</v>
      </c>
      <c r="T477" s="51" t="s">
        <v>16831</v>
      </c>
      <c r="U477" s="51" t="s">
        <v>15370</v>
      </c>
      <c r="V477" s="40" t="s">
        <v>16832</v>
      </c>
      <c r="W477" s="40" t="s">
        <v>126</v>
      </c>
      <c r="X477" s="40" t="s">
        <v>112</v>
      </c>
      <c r="Y477" s="40">
        <v>2017</v>
      </c>
      <c r="Z477" s="40" t="s">
        <v>127</v>
      </c>
      <c r="AA477" s="40" t="s">
        <v>15411</v>
      </c>
      <c r="AB477" s="40" t="s">
        <v>129</v>
      </c>
      <c r="AC477" s="40" t="s">
        <v>130</v>
      </c>
      <c r="AD477" s="40" t="s">
        <v>16188</v>
      </c>
      <c r="AE477" s="40" t="s">
        <v>132</v>
      </c>
      <c r="AF477" s="40" t="s">
        <v>133</v>
      </c>
      <c r="AG477" s="40" t="s">
        <v>16392</v>
      </c>
      <c r="AH477" s="40" t="s">
        <v>135</v>
      </c>
      <c r="AI477" s="40" t="s">
        <v>136</v>
      </c>
      <c r="AJ477" s="40" t="s">
        <v>16393</v>
      </c>
      <c r="AK477" s="40" t="s">
        <v>139</v>
      </c>
      <c r="AL477" s="40" t="s">
        <v>140</v>
      </c>
      <c r="AN477" s="40" t="s">
        <v>16833</v>
      </c>
      <c r="AO477" s="40" t="s">
        <v>76</v>
      </c>
      <c r="AP477" s="40" t="s">
        <v>15935</v>
      </c>
      <c r="AQ477" s="40" t="s">
        <v>15936</v>
      </c>
      <c r="AR477" s="57" t="s">
        <v>15359</v>
      </c>
      <c r="AS477" s="40" t="s">
        <v>15937</v>
      </c>
      <c r="AT477" s="40" t="s">
        <v>15938</v>
      </c>
      <c r="AU477" s="40" t="s">
        <v>15939</v>
      </c>
    </row>
    <row r="478" spans="1:64" ht="20.100000000000001" customHeight="1" x14ac:dyDescent="0.2">
      <c r="A478" s="44">
        <v>43252</v>
      </c>
      <c r="B478" s="40" t="s">
        <v>16834</v>
      </c>
      <c r="C478" s="35" t="s">
        <v>112</v>
      </c>
      <c r="D478" s="35">
        <v>20240120</v>
      </c>
      <c r="E478" s="40" t="s">
        <v>511</v>
      </c>
      <c r="F478" s="40" t="s">
        <v>15895</v>
      </c>
      <c r="G478" s="40" t="s">
        <v>2035</v>
      </c>
      <c r="H478" s="40" t="s">
        <v>15481</v>
      </c>
      <c r="I478" s="40" t="s">
        <v>2036</v>
      </c>
      <c r="N478" s="54">
        <v>42501</v>
      </c>
      <c r="O478" s="54">
        <v>341</v>
      </c>
      <c r="P478" s="40" t="s">
        <v>122</v>
      </c>
      <c r="Q478" s="55" t="s">
        <v>122</v>
      </c>
      <c r="R478" s="56" t="s">
        <v>16835</v>
      </c>
      <c r="S478" s="56" t="s">
        <v>15368</v>
      </c>
      <c r="T478" s="51" t="s">
        <v>16836</v>
      </c>
      <c r="U478" s="51" t="s">
        <v>15370</v>
      </c>
      <c r="V478" s="40" t="s">
        <v>16837</v>
      </c>
      <c r="W478" s="40" t="s">
        <v>126</v>
      </c>
      <c r="X478" s="40" t="s">
        <v>112</v>
      </c>
      <c r="Y478" s="40">
        <v>2016</v>
      </c>
      <c r="Z478" s="40" t="s">
        <v>127</v>
      </c>
      <c r="AA478" s="40" t="s">
        <v>15411</v>
      </c>
      <c r="AB478" s="40" t="s">
        <v>129</v>
      </c>
      <c r="AC478" s="40" t="s">
        <v>130</v>
      </c>
      <c r="AD478" s="40" t="s">
        <v>16188</v>
      </c>
      <c r="AE478" s="40" t="s">
        <v>132</v>
      </c>
      <c r="AF478" s="40" t="s">
        <v>133</v>
      </c>
      <c r="AG478" s="40" t="s">
        <v>16392</v>
      </c>
      <c r="AH478" s="40" t="s">
        <v>135</v>
      </c>
      <c r="AI478" s="40" t="s">
        <v>136</v>
      </c>
      <c r="AJ478" s="40" t="s">
        <v>16393</v>
      </c>
      <c r="AK478" s="40" t="s">
        <v>139</v>
      </c>
      <c r="AL478" s="40" t="s">
        <v>140</v>
      </c>
      <c r="AN478" s="40" t="s">
        <v>16838</v>
      </c>
      <c r="AO478" s="40" t="s">
        <v>76</v>
      </c>
      <c r="AP478" s="40" t="s">
        <v>15901</v>
      </c>
      <c r="AQ478" s="40" t="s">
        <v>15902</v>
      </c>
      <c r="AR478" s="57" t="s">
        <v>15903</v>
      </c>
      <c r="AS478" s="40" t="s">
        <v>15904</v>
      </c>
      <c r="AT478" s="40" t="s">
        <v>15905</v>
      </c>
      <c r="AU478" s="40" t="s">
        <v>15906</v>
      </c>
    </row>
    <row r="479" spans="1:64" ht="20.100000000000001" customHeight="1" x14ac:dyDescent="0.2">
      <c r="A479" s="44">
        <v>43252</v>
      </c>
      <c r="B479" s="40" t="s">
        <v>16839</v>
      </c>
      <c r="C479" s="35" t="s">
        <v>112</v>
      </c>
      <c r="D479" s="35">
        <v>20240120</v>
      </c>
      <c r="E479" s="40" t="s">
        <v>3810</v>
      </c>
      <c r="F479" s="40" t="s">
        <v>16840</v>
      </c>
      <c r="G479" s="40" t="s">
        <v>5268</v>
      </c>
      <c r="I479" s="40" t="s">
        <v>1153</v>
      </c>
      <c r="N479" s="54">
        <v>42438</v>
      </c>
      <c r="O479" s="54">
        <v>663</v>
      </c>
      <c r="P479" s="40" t="s">
        <v>122</v>
      </c>
      <c r="Q479" s="55" t="s">
        <v>122</v>
      </c>
      <c r="R479" s="56" t="s">
        <v>16841</v>
      </c>
      <c r="S479" s="56" t="s">
        <v>15368</v>
      </c>
      <c r="T479" s="51" t="s">
        <v>16842</v>
      </c>
      <c r="U479" s="51" t="s">
        <v>15370</v>
      </c>
      <c r="V479" s="40" t="s">
        <v>16843</v>
      </c>
      <c r="W479" s="40" t="s">
        <v>126</v>
      </c>
      <c r="X479" s="40" t="s">
        <v>112</v>
      </c>
      <c r="Y479" s="40">
        <v>2016</v>
      </c>
      <c r="Z479" s="40" t="s">
        <v>127</v>
      </c>
      <c r="AA479" s="40" t="s">
        <v>15371</v>
      </c>
      <c r="AB479" s="40" t="s">
        <v>129</v>
      </c>
      <c r="AC479" s="40" t="s">
        <v>130</v>
      </c>
      <c r="AD479" s="40" t="s">
        <v>16188</v>
      </c>
      <c r="AE479" s="40" t="s">
        <v>132</v>
      </c>
      <c r="AF479" s="40" t="s">
        <v>133</v>
      </c>
      <c r="AG479" s="40" t="s">
        <v>16392</v>
      </c>
      <c r="AH479" s="40" t="s">
        <v>135</v>
      </c>
      <c r="AI479" s="40" t="s">
        <v>136</v>
      </c>
      <c r="AJ479" s="40" t="s">
        <v>16393</v>
      </c>
      <c r="AK479" s="40" t="s">
        <v>139</v>
      </c>
      <c r="AL479" s="40" t="s">
        <v>140</v>
      </c>
      <c r="AN479" s="40" t="s">
        <v>16844</v>
      </c>
      <c r="AO479" s="40" t="s">
        <v>76</v>
      </c>
      <c r="AP479" s="40" t="s">
        <v>15674</v>
      </c>
      <c r="AQ479" s="40" t="s">
        <v>15675</v>
      </c>
      <c r="AR479" s="57" t="s">
        <v>16845</v>
      </c>
    </row>
    <row r="480" spans="1:64" ht="20.100000000000001" customHeight="1" x14ac:dyDescent="0.2">
      <c r="A480" s="44">
        <v>43252</v>
      </c>
      <c r="B480" s="40" t="s">
        <v>16846</v>
      </c>
      <c r="C480" s="35" t="s">
        <v>112</v>
      </c>
      <c r="D480" s="35">
        <v>20240120</v>
      </c>
      <c r="E480" s="40" t="s">
        <v>6314</v>
      </c>
      <c r="F480" s="40" t="s">
        <v>16847</v>
      </c>
      <c r="G480" s="40" t="s">
        <v>4453</v>
      </c>
      <c r="H480" s="40" t="s">
        <v>15599</v>
      </c>
      <c r="I480" s="40" t="s">
        <v>886</v>
      </c>
      <c r="N480" s="54">
        <v>42410</v>
      </c>
      <c r="O480" s="54">
        <v>430</v>
      </c>
      <c r="P480" s="40" t="s">
        <v>122</v>
      </c>
      <c r="Q480" s="55" t="s">
        <v>122</v>
      </c>
      <c r="R480" s="56" t="s">
        <v>16848</v>
      </c>
      <c r="S480" s="56" t="s">
        <v>15368</v>
      </c>
      <c r="T480" s="51" t="s">
        <v>16849</v>
      </c>
      <c r="U480" s="51" t="s">
        <v>15370</v>
      </c>
      <c r="V480" s="40" t="s">
        <v>16850</v>
      </c>
      <c r="W480" s="40" t="s">
        <v>126</v>
      </c>
      <c r="X480" s="40" t="s">
        <v>112</v>
      </c>
      <c r="Y480" s="40">
        <v>2016</v>
      </c>
      <c r="Z480" s="40" t="s">
        <v>127</v>
      </c>
      <c r="AA480" s="40" t="s">
        <v>15802</v>
      </c>
      <c r="AB480" s="40" t="s">
        <v>129</v>
      </c>
      <c r="AC480" s="40" t="s">
        <v>130</v>
      </c>
      <c r="AD480" s="40" t="s">
        <v>16188</v>
      </c>
      <c r="AE480" s="40" t="s">
        <v>132</v>
      </c>
      <c r="AF480" s="40" t="s">
        <v>133</v>
      </c>
      <c r="AG480" s="40" t="s">
        <v>16392</v>
      </c>
      <c r="AH480" s="40" t="s">
        <v>135</v>
      </c>
      <c r="AI480" s="40" t="s">
        <v>136</v>
      </c>
      <c r="AJ480" s="40" t="s">
        <v>16393</v>
      </c>
      <c r="AK480" s="40" t="s">
        <v>139</v>
      </c>
      <c r="AL480" s="40" t="s">
        <v>140</v>
      </c>
      <c r="AN480" s="40" t="s">
        <v>16851</v>
      </c>
      <c r="AO480" s="40" t="s">
        <v>76</v>
      </c>
      <c r="AP480" s="40" t="s">
        <v>5506</v>
      </c>
      <c r="AQ480" s="40" t="s">
        <v>5991</v>
      </c>
      <c r="AR480" s="57" t="s">
        <v>5286</v>
      </c>
      <c r="AS480" s="40" t="s">
        <v>5047</v>
      </c>
      <c r="AT480" s="40" t="s">
        <v>15973</v>
      </c>
      <c r="AU480" s="40" t="s">
        <v>16852</v>
      </c>
      <c r="AV480" s="40" t="s">
        <v>14017</v>
      </c>
      <c r="AW480" s="40" t="s">
        <v>16853</v>
      </c>
      <c r="AX480" s="40" t="s">
        <v>14018</v>
      </c>
      <c r="AY480" s="40" t="s">
        <v>13991</v>
      </c>
      <c r="AZ480" s="40" t="s">
        <v>16854</v>
      </c>
      <c r="BA480" s="40" t="s">
        <v>16855</v>
      </c>
      <c r="BB480" s="40" t="s">
        <v>14023</v>
      </c>
      <c r="BC480" s="40" t="s">
        <v>16856</v>
      </c>
      <c r="BD480" s="40" t="s">
        <v>16857</v>
      </c>
      <c r="BE480" s="40" t="s">
        <v>16858</v>
      </c>
      <c r="BF480" s="40" t="s">
        <v>16859</v>
      </c>
      <c r="BG480" s="40" t="s">
        <v>16860</v>
      </c>
      <c r="BH480" s="40" t="s">
        <v>16861</v>
      </c>
      <c r="BI480" s="40" t="s">
        <v>16862</v>
      </c>
      <c r="BJ480" s="40" t="s">
        <v>16863</v>
      </c>
      <c r="BK480" s="40" t="s">
        <v>16443</v>
      </c>
      <c r="BL480" s="40" t="s">
        <v>16864</v>
      </c>
    </row>
    <row r="481" spans="1:72" ht="20.100000000000001" customHeight="1" x14ac:dyDescent="0.2">
      <c r="A481" s="44">
        <v>43221</v>
      </c>
      <c r="B481" s="40" t="s">
        <v>16865</v>
      </c>
      <c r="C481" s="35" t="s">
        <v>112</v>
      </c>
      <c r="D481" s="35">
        <v>20240120</v>
      </c>
      <c r="E481" s="40" t="s">
        <v>13397</v>
      </c>
      <c r="G481" s="40" t="s">
        <v>572</v>
      </c>
      <c r="H481" s="40" t="s">
        <v>16866</v>
      </c>
      <c r="I481" s="40" t="s">
        <v>573</v>
      </c>
      <c r="N481" s="54">
        <v>42501</v>
      </c>
      <c r="O481" s="54">
        <v>566</v>
      </c>
      <c r="P481" s="40" t="s">
        <v>122</v>
      </c>
      <c r="Q481" s="55" t="s">
        <v>122</v>
      </c>
      <c r="R481" s="56" t="s">
        <v>16867</v>
      </c>
      <c r="S481" s="56" t="s">
        <v>15368</v>
      </c>
      <c r="T481" s="51" t="s">
        <v>16868</v>
      </c>
      <c r="U481" s="51" t="s">
        <v>15370</v>
      </c>
      <c r="V481" s="40" t="s">
        <v>16869</v>
      </c>
      <c r="W481" s="40" t="s">
        <v>126</v>
      </c>
      <c r="X481" s="40" t="s">
        <v>112</v>
      </c>
      <c r="Y481" s="40">
        <v>2016</v>
      </c>
      <c r="Z481" s="40" t="s">
        <v>127</v>
      </c>
      <c r="AA481" s="40" t="s">
        <v>15455</v>
      </c>
      <c r="AB481" s="40" t="s">
        <v>129</v>
      </c>
      <c r="AC481" s="40" t="s">
        <v>130</v>
      </c>
      <c r="AD481" s="40" t="s">
        <v>16188</v>
      </c>
      <c r="AE481" s="40" t="s">
        <v>132</v>
      </c>
      <c r="AF481" s="40" t="s">
        <v>133</v>
      </c>
      <c r="AG481" s="40" t="s">
        <v>16392</v>
      </c>
      <c r="AH481" s="40" t="s">
        <v>135</v>
      </c>
      <c r="AI481" s="40" t="s">
        <v>136</v>
      </c>
      <c r="AJ481" s="40" t="s">
        <v>16393</v>
      </c>
      <c r="AK481" s="40" t="s">
        <v>139</v>
      </c>
      <c r="AL481" s="40" t="s">
        <v>140</v>
      </c>
      <c r="AN481" s="40" t="s">
        <v>16870</v>
      </c>
      <c r="AO481" s="40" t="s">
        <v>76</v>
      </c>
      <c r="AP481" s="40" t="s">
        <v>15733</v>
      </c>
      <c r="AQ481" s="40" t="s">
        <v>13976</v>
      </c>
      <c r="AR481" s="57" t="s">
        <v>15734</v>
      </c>
      <c r="AS481" s="40" t="s">
        <v>15735</v>
      </c>
      <c r="AT481" s="40" t="s">
        <v>15736</v>
      </c>
      <c r="AU481" s="40" t="s">
        <v>15737</v>
      </c>
      <c r="BA481" s="40" t="s">
        <v>16871</v>
      </c>
      <c r="BB481" s="40" t="s">
        <v>16872</v>
      </c>
      <c r="BC481" s="40" t="s">
        <v>15856</v>
      </c>
      <c r="BD481" s="40" t="s">
        <v>15739</v>
      </c>
      <c r="BE481" s="40" t="s">
        <v>15740</v>
      </c>
      <c r="BF481" s="40" t="s">
        <v>15741</v>
      </c>
      <c r="BG481" s="40" t="s">
        <v>15742</v>
      </c>
      <c r="BH481" s="40" t="s">
        <v>15743</v>
      </c>
      <c r="BI481" s="40" t="s">
        <v>16873</v>
      </c>
    </row>
    <row r="482" spans="1:72" ht="20.100000000000001" customHeight="1" x14ac:dyDescent="0.2">
      <c r="A482" s="44">
        <v>43221</v>
      </c>
      <c r="B482" s="40" t="s">
        <v>16874</v>
      </c>
      <c r="C482" s="35" t="s">
        <v>112</v>
      </c>
      <c r="D482" s="35">
        <v>20240120</v>
      </c>
      <c r="E482" s="40" t="s">
        <v>393</v>
      </c>
      <c r="F482" s="40" t="s">
        <v>16162</v>
      </c>
      <c r="G482" s="40" t="s">
        <v>16163</v>
      </c>
      <c r="I482" s="40" t="s">
        <v>16164</v>
      </c>
      <c r="N482" s="54">
        <v>41869</v>
      </c>
      <c r="O482" s="54">
        <v>317</v>
      </c>
      <c r="P482" s="40" t="s">
        <v>122</v>
      </c>
      <c r="Q482" s="55" t="s">
        <v>122</v>
      </c>
      <c r="R482" s="56" t="s">
        <v>16875</v>
      </c>
      <c r="S482" s="56" t="s">
        <v>15368</v>
      </c>
      <c r="T482" s="51" t="s">
        <v>16876</v>
      </c>
      <c r="U482" s="51" t="s">
        <v>15370</v>
      </c>
      <c r="V482" s="40" t="s">
        <v>16877</v>
      </c>
      <c r="W482" s="40" t="s">
        <v>126</v>
      </c>
      <c r="X482" s="40" t="s">
        <v>112</v>
      </c>
      <c r="Y482" s="40">
        <v>2014</v>
      </c>
      <c r="Z482" s="40" t="s">
        <v>127</v>
      </c>
      <c r="AA482" s="40" t="s">
        <v>15411</v>
      </c>
      <c r="AB482" s="40" t="s">
        <v>129</v>
      </c>
      <c r="AC482" s="40" t="s">
        <v>130</v>
      </c>
      <c r="AD482" s="40" t="s">
        <v>16188</v>
      </c>
      <c r="AE482" s="40" t="s">
        <v>132</v>
      </c>
      <c r="AF482" s="40" t="s">
        <v>133</v>
      </c>
      <c r="AG482" s="40" t="s">
        <v>16392</v>
      </c>
      <c r="AH482" s="40" t="s">
        <v>135</v>
      </c>
      <c r="AI482" s="40" t="s">
        <v>136</v>
      </c>
      <c r="AJ482" s="40" t="s">
        <v>16393</v>
      </c>
      <c r="AK482" s="40" t="s">
        <v>139</v>
      </c>
      <c r="AL482" s="40" t="s">
        <v>140</v>
      </c>
      <c r="AN482" s="40" t="s">
        <v>16878</v>
      </c>
      <c r="AO482" s="40" t="s">
        <v>76</v>
      </c>
      <c r="AP482" s="40" t="s">
        <v>16113</v>
      </c>
      <c r="AQ482" s="40" t="s">
        <v>16114</v>
      </c>
      <c r="AR482" s="57" t="s">
        <v>16115</v>
      </c>
      <c r="AS482" s="40" t="s">
        <v>16116</v>
      </c>
      <c r="AT482" s="40" t="s">
        <v>16117</v>
      </c>
      <c r="AU482" s="40" t="s">
        <v>16118</v>
      </c>
      <c r="AV482" s="40" t="s">
        <v>16069</v>
      </c>
      <c r="AW482" s="40" t="s">
        <v>15723</v>
      </c>
      <c r="AX482" s="40" t="s">
        <v>16070</v>
      </c>
    </row>
    <row r="483" spans="1:72" ht="20.100000000000001" customHeight="1" x14ac:dyDescent="0.2">
      <c r="A483" s="44">
        <v>43221</v>
      </c>
      <c r="B483" s="40" t="s">
        <v>16879</v>
      </c>
      <c r="C483" s="35" t="s">
        <v>112</v>
      </c>
      <c r="D483" s="35">
        <v>20240120</v>
      </c>
      <c r="E483" s="40" t="s">
        <v>456</v>
      </c>
      <c r="F483" s="40" t="s">
        <v>16880</v>
      </c>
      <c r="G483" s="40" t="s">
        <v>15954</v>
      </c>
      <c r="I483" s="40" t="s">
        <v>15955</v>
      </c>
      <c r="N483" s="54">
        <v>42318</v>
      </c>
      <c r="O483" s="54">
        <v>380</v>
      </c>
      <c r="P483" s="40" t="s">
        <v>122</v>
      </c>
      <c r="Q483" s="55" t="s">
        <v>122</v>
      </c>
      <c r="R483" s="56" t="s">
        <v>16881</v>
      </c>
      <c r="S483" s="56" t="s">
        <v>15368</v>
      </c>
      <c r="T483" s="51" t="s">
        <v>16882</v>
      </c>
      <c r="U483" s="51" t="s">
        <v>15370</v>
      </c>
      <c r="V483" s="40" t="s">
        <v>16883</v>
      </c>
      <c r="W483" s="40" t="s">
        <v>126</v>
      </c>
      <c r="X483" s="40" t="s">
        <v>112</v>
      </c>
      <c r="Y483" s="40">
        <v>2015</v>
      </c>
      <c r="Z483" s="40" t="s">
        <v>127</v>
      </c>
      <c r="AA483" s="40" t="s">
        <v>15371</v>
      </c>
      <c r="AB483" s="40" t="s">
        <v>129</v>
      </c>
      <c r="AC483" s="40" t="s">
        <v>130</v>
      </c>
      <c r="AD483" s="40" t="s">
        <v>16188</v>
      </c>
      <c r="AE483" s="40" t="s">
        <v>132</v>
      </c>
      <c r="AF483" s="40" t="s">
        <v>133</v>
      </c>
      <c r="AG483" s="40" t="s">
        <v>16392</v>
      </c>
      <c r="AH483" s="40" t="s">
        <v>135</v>
      </c>
      <c r="AI483" s="40" t="s">
        <v>136</v>
      </c>
      <c r="AJ483" s="40" t="s">
        <v>16393</v>
      </c>
      <c r="AK483" s="40" t="s">
        <v>139</v>
      </c>
      <c r="AL483" s="40" t="s">
        <v>140</v>
      </c>
      <c r="AN483" s="40" t="s">
        <v>16884</v>
      </c>
      <c r="AO483" s="40" t="s">
        <v>76</v>
      </c>
      <c r="AP483" s="40" t="s">
        <v>3021</v>
      </c>
      <c r="AQ483" s="40" t="s">
        <v>15476</v>
      </c>
      <c r="AR483" s="57" t="s">
        <v>15961</v>
      </c>
      <c r="BA483" s="40" t="s">
        <v>15435</v>
      </c>
      <c r="BB483" s="40" t="s">
        <v>15436</v>
      </c>
      <c r="BC483" s="40" t="s">
        <v>15437</v>
      </c>
      <c r="BD483" s="40" t="s">
        <v>15323</v>
      </c>
      <c r="BE483" s="40" t="s">
        <v>15324</v>
      </c>
      <c r="BF483" s="40" t="s">
        <v>15325</v>
      </c>
      <c r="BG483" s="40" t="s">
        <v>15326</v>
      </c>
      <c r="BH483" s="40" t="s">
        <v>15327</v>
      </c>
      <c r="BI483" s="40" t="s">
        <v>15328</v>
      </c>
      <c r="BJ483" s="40" t="s">
        <v>15329</v>
      </c>
      <c r="BK483" s="40" t="s">
        <v>15330</v>
      </c>
      <c r="BL483" s="40" t="s">
        <v>15331</v>
      </c>
      <c r="BM483" s="40" t="s">
        <v>15332</v>
      </c>
      <c r="BN483" s="40" t="s">
        <v>15333</v>
      </c>
      <c r="BO483" s="40" t="s">
        <v>15334</v>
      </c>
      <c r="BP483" s="40" t="s">
        <v>15335</v>
      </c>
      <c r="BQ483" s="40" t="s">
        <v>15336</v>
      </c>
      <c r="BR483" s="40" t="s">
        <v>15337</v>
      </c>
      <c r="BS483" s="40" t="s">
        <v>14513</v>
      </c>
      <c r="BT483" s="40" t="s">
        <v>14514</v>
      </c>
    </row>
    <row r="484" spans="1:72" ht="20.100000000000001" customHeight="1" x14ac:dyDescent="0.2">
      <c r="A484" s="44">
        <v>43191</v>
      </c>
      <c r="B484" s="40" t="s">
        <v>16885</v>
      </c>
      <c r="C484" s="35" t="s">
        <v>112</v>
      </c>
      <c r="D484" s="35">
        <v>20240120</v>
      </c>
      <c r="E484" s="40" t="s">
        <v>5727</v>
      </c>
      <c r="F484" s="40" t="s">
        <v>16886</v>
      </c>
      <c r="G484" s="40" t="s">
        <v>16887</v>
      </c>
      <c r="I484" s="40" t="s">
        <v>16888</v>
      </c>
      <c r="N484" s="54">
        <v>42102</v>
      </c>
      <c r="O484" s="54">
        <v>927</v>
      </c>
      <c r="P484" s="40" t="s">
        <v>122</v>
      </c>
      <c r="Q484" s="55" t="s">
        <v>122</v>
      </c>
      <c r="R484" s="56" t="s">
        <v>16889</v>
      </c>
      <c r="S484" s="56" t="s">
        <v>15368</v>
      </c>
      <c r="T484" s="51" t="s">
        <v>16890</v>
      </c>
      <c r="U484" s="51" t="s">
        <v>15370</v>
      </c>
      <c r="V484" s="40" t="s">
        <v>16891</v>
      </c>
      <c r="W484" s="40" t="s">
        <v>126</v>
      </c>
      <c r="X484" s="40" t="s">
        <v>112</v>
      </c>
      <c r="Y484" s="40">
        <v>2015</v>
      </c>
      <c r="Z484" s="40" t="s">
        <v>127</v>
      </c>
      <c r="AA484" s="40" t="s">
        <v>15371</v>
      </c>
      <c r="AB484" s="40" t="s">
        <v>129</v>
      </c>
      <c r="AC484" s="40" t="s">
        <v>130</v>
      </c>
      <c r="AD484" s="40" t="s">
        <v>16188</v>
      </c>
      <c r="AE484" s="40" t="s">
        <v>132</v>
      </c>
      <c r="AF484" s="40" t="s">
        <v>133</v>
      </c>
      <c r="AG484" s="40" t="s">
        <v>16392</v>
      </c>
      <c r="AH484" s="40" t="s">
        <v>135</v>
      </c>
      <c r="AI484" s="40" t="s">
        <v>136</v>
      </c>
      <c r="AJ484" s="40" t="s">
        <v>16393</v>
      </c>
      <c r="AK484" s="40" t="s">
        <v>139</v>
      </c>
      <c r="AL484" s="40" t="s">
        <v>140</v>
      </c>
      <c r="AN484" s="40" t="s">
        <v>16892</v>
      </c>
      <c r="AO484" s="40" t="s">
        <v>76</v>
      </c>
      <c r="AP484" s="40" t="s">
        <v>16893</v>
      </c>
      <c r="AQ484" s="40" t="s">
        <v>16894</v>
      </c>
      <c r="AR484" s="57" t="s">
        <v>16895</v>
      </c>
      <c r="AS484" s="40" t="s">
        <v>7066</v>
      </c>
      <c r="AT484" s="40" t="s">
        <v>1406</v>
      </c>
      <c r="AU484" s="40" t="s">
        <v>7149</v>
      </c>
      <c r="AV484" s="40" t="s">
        <v>16896</v>
      </c>
      <c r="AW484" s="40" t="s">
        <v>15574</v>
      </c>
      <c r="AX484" s="40" t="s">
        <v>16897</v>
      </c>
      <c r="AY484" s="40" t="s">
        <v>16898</v>
      </c>
      <c r="AZ484" s="40" t="s">
        <v>16899</v>
      </c>
      <c r="BA484" s="40" t="s">
        <v>9952</v>
      </c>
    </row>
    <row r="485" spans="1:72" ht="20.100000000000001" customHeight="1" x14ac:dyDescent="0.2">
      <c r="A485" s="44">
        <v>43191</v>
      </c>
      <c r="B485" s="40" t="s">
        <v>16900</v>
      </c>
      <c r="C485" s="35" t="s">
        <v>112</v>
      </c>
      <c r="D485" s="35">
        <v>20240120</v>
      </c>
      <c r="E485" s="40" t="s">
        <v>2103</v>
      </c>
      <c r="F485" s="40" t="s">
        <v>473</v>
      </c>
      <c r="G485" s="40" t="s">
        <v>6063</v>
      </c>
      <c r="I485" s="40" t="s">
        <v>5414</v>
      </c>
      <c r="J485" s="40" t="s">
        <v>5415</v>
      </c>
      <c r="N485" s="54">
        <v>42102</v>
      </c>
      <c r="O485" s="54">
        <v>620</v>
      </c>
      <c r="P485" s="40" t="s">
        <v>122</v>
      </c>
      <c r="Q485" s="55" t="s">
        <v>122</v>
      </c>
      <c r="R485" s="56" t="s">
        <v>16901</v>
      </c>
      <c r="S485" s="56" t="s">
        <v>15368</v>
      </c>
      <c r="T485" s="51" t="s">
        <v>16902</v>
      </c>
      <c r="U485" s="51" t="s">
        <v>15370</v>
      </c>
      <c r="V485" s="40" t="s">
        <v>16903</v>
      </c>
      <c r="W485" s="40" t="s">
        <v>126</v>
      </c>
      <c r="X485" s="40" t="s">
        <v>112</v>
      </c>
      <c r="Y485" s="40">
        <v>2015</v>
      </c>
      <c r="Z485" s="40" t="s">
        <v>127</v>
      </c>
      <c r="AA485" s="40" t="s">
        <v>15395</v>
      </c>
      <c r="AB485" s="40" t="s">
        <v>129</v>
      </c>
      <c r="AC485" s="40" t="s">
        <v>130</v>
      </c>
      <c r="AD485" s="40" t="s">
        <v>16188</v>
      </c>
      <c r="AE485" s="40" t="s">
        <v>132</v>
      </c>
      <c r="AF485" s="40" t="s">
        <v>133</v>
      </c>
      <c r="AG485" s="40" t="s">
        <v>16392</v>
      </c>
      <c r="AH485" s="40" t="s">
        <v>135</v>
      </c>
      <c r="AI485" s="40" t="s">
        <v>136</v>
      </c>
      <c r="AJ485" s="40" t="s">
        <v>16393</v>
      </c>
      <c r="AK485" s="40" t="s">
        <v>139</v>
      </c>
      <c r="AL485" s="40" t="s">
        <v>140</v>
      </c>
      <c r="AN485" s="40" t="s">
        <v>16904</v>
      </c>
      <c r="AO485" s="40" t="s">
        <v>76</v>
      </c>
      <c r="AP485" s="40" t="s">
        <v>16258</v>
      </c>
      <c r="AQ485" s="40" t="s">
        <v>15854</v>
      </c>
      <c r="AR485" s="57" t="s">
        <v>13834</v>
      </c>
      <c r="AS485" s="40" t="s">
        <v>16779</v>
      </c>
      <c r="AT485" s="40" t="s">
        <v>16780</v>
      </c>
      <c r="AU485" s="40" t="s">
        <v>16781</v>
      </c>
      <c r="AV485" s="40" t="s">
        <v>16782</v>
      </c>
      <c r="AW485" s="40" t="s">
        <v>16783</v>
      </c>
    </row>
    <row r="486" spans="1:72" ht="20.100000000000001" customHeight="1" x14ac:dyDescent="0.2">
      <c r="A486" s="44">
        <v>43160</v>
      </c>
      <c r="B486" s="40" t="s">
        <v>5912</v>
      </c>
      <c r="C486" s="35" t="s">
        <v>112</v>
      </c>
      <c r="D486" s="35">
        <v>20240120</v>
      </c>
      <c r="E486" s="40" t="s">
        <v>5913</v>
      </c>
      <c r="F486" s="40" t="s">
        <v>5914</v>
      </c>
      <c r="G486" s="40" t="s">
        <v>5915</v>
      </c>
      <c r="I486" s="40" t="s">
        <v>5916</v>
      </c>
      <c r="N486" s="54">
        <v>43173</v>
      </c>
      <c r="O486" s="54" t="s">
        <v>16905</v>
      </c>
      <c r="P486" s="40" t="s">
        <v>122</v>
      </c>
      <c r="Q486" s="55" t="s">
        <v>16906</v>
      </c>
      <c r="R486" s="56" t="s">
        <v>16907</v>
      </c>
      <c r="S486" s="56" t="s">
        <v>15368</v>
      </c>
      <c r="T486" s="51" t="s">
        <v>16908</v>
      </c>
      <c r="U486" s="51" t="s">
        <v>15370</v>
      </c>
      <c r="V486" s="40" t="s">
        <v>126</v>
      </c>
      <c r="W486" s="40" t="s">
        <v>112</v>
      </c>
      <c r="X486" s="40">
        <v>2018</v>
      </c>
      <c r="Y486" s="40" t="s">
        <v>127</v>
      </c>
      <c r="Z486" s="40" t="s">
        <v>15411</v>
      </c>
      <c r="AA486" s="40" t="s">
        <v>129</v>
      </c>
      <c r="AB486" s="40" t="s">
        <v>130</v>
      </c>
      <c r="AC486" s="40" t="s">
        <v>131</v>
      </c>
      <c r="AD486" s="40" t="s">
        <v>132</v>
      </c>
      <c r="AE486" s="40" t="s">
        <v>133</v>
      </c>
      <c r="AF486" s="40" t="s">
        <v>134</v>
      </c>
      <c r="AG486" s="40" t="s">
        <v>135</v>
      </c>
      <c r="AH486" s="40" t="s">
        <v>136</v>
      </c>
      <c r="AI486" s="40" t="s">
        <v>137</v>
      </c>
      <c r="AJ486" s="40" t="s">
        <v>138</v>
      </c>
      <c r="AK486" s="40" t="s">
        <v>139</v>
      </c>
      <c r="AL486" s="40" t="s">
        <v>122</v>
      </c>
      <c r="AM486" s="40" t="s">
        <v>140</v>
      </c>
      <c r="AN486" s="40" t="s">
        <v>141</v>
      </c>
      <c r="AP486" s="40" t="s">
        <v>16909</v>
      </c>
      <c r="AQ486" s="40" t="s">
        <v>76</v>
      </c>
      <c r="AR486" s="57" t="s">
        <v>16484</v>
      </c>
      <c r="AS486" s="40" t="s">
        <v>16910</v>
      </c>
      <c r="AT486" s="40" t="s">
        <v>12835</v>
      </c>
      <c r="AU486" s="40" t="s">
        <v>16911</v>
      </c>
      <c r="AV486" s="40" t="s">
        <v>16912</v>
      </c>
      <c r="AW486" s="40" t="s">
        <v>16913</v>
      </c>
      <c r="AX486" s="40" t="s">
        <v>16914</v>
      </c>
      <c r="AY486" s="40" t="s">
        <v>410</v>
      </c>
      <c r="BA486" s="40" t="s">
        <v>16915</v>
      </c>
      <c r="BB486" s="40" t="s">
        <v>16916</v>
      </c>
      <c r="BC486" s="40" t="s">
        <v>16917</v>
      </c>
    </row>
    <row r="487" spans="1:72" ht="20.100000000000001" customHeight="1" x14ac:dyDescent="0.2">
      <c r="A487" s="44">
        <v>43160</v>
      </c>
      <c r="B487" s="40" t="s">
        <v>16918</v>
      </c>
      <c r="C487" s="35" t="s">
        <v>112</v>
      </c>
      <c r="D487" s="35">
        <v>20240120</v>
      </c>
      <c r="E487" s="40" t="s">
        <v>16919</v>
      </c>
      <c r="F487" s="40" t="s">
        <v>16920</v>
      </c>
      <c r="G487" s="40" t="s">
        <v>4453</v>
      </c>
      <c r="I487" s="40" t="s">
        <v>886</v>
      </c>
      <c r="N487" s="54">
        <v>41773</v>
      </c>
      <c r="O487" s="54">
        <v>408</v>
      </c>
      <c r="P487" s="40" t="s">
        <v>122</v>
      </c>
      <c r="Q487" s="55" t="s">
        <v>122</v>
      </c>
      <c r="R487" s="56" t="s">
        <v>16921</v>
      </c>
      <c r="S487" s="56" t="s">
        <v>15368</v>
      </c>
      <c r="T487" s="51" t="s">
        <v>16922</v>
      </c>
      <c r="U487" s="51" t="s">
        <v>15370</v>
      </c>
      <c r="V487" s="40" t="s">
        <v>16923</v>
      </c>
      <c r="W487" s="40" t="s">
        <v>126</v>
      </c>
      <c r="X487" s="40" t="s">
        <v>112</v>
      </c>
      <c r="Y487" s="40">
        <v>2014</v>
      </c>
      <c r="Z487" s="40" t="s">
        <v>127</v>
      </c>
      <c r="AA487" s="40" t="s">
        <v>15802</v>
      </c>
      <c r="AB487" s="40" t="s">
        <v>129</v>
      </c>
      <c r="AC487" s="40" t="s">
        <v>130</v>
      </c>
      <c r="AD487" s="40" t="s">
        <v>16188</v>
      </c>
      <c r="AE487" s="40" t="s">
        <v>132</v>
      </c>
      <c r="AF487" s="40" t="s">
        <v>133</v>
      </c>
      <c r="AG487" s="40" t="s">
        <v>16392</v>
      </c>
      <c r="AH487" s="40" t="s">
        <v>135</v>
      </c>
      <c r="AI487" s="40" t="s">
        <v>136</v>
      </c>
      <c r="AJ487" s="40" t="s">
        <v>16393</v>
      </c>
      <c r="AK487" s="40" t="s">
        <v>139</v>
      </c>
      <c r="AL487" s="40" t="s">
        <v>140</v>
      </c>
      <c r="AN487" s="40" t="s">
        <v>16924</v>
      </c>
      <c r="AO487" s="40" t="s">
        <v>76</v>
      </c>
      <c r="AP487" s="40" t="s">
        <v>16925</v>
      </c>
      <c r="AQ487" s="40" t="s">
        <v>16926</v>
      </c>
      <c r="AR487" s="57" t="s">
        <v>16927</v>
      </c>
      <c r="AS487" s="40" t="s">
        <v>16928</v>
      </c>
      <c r="AT487" s="40" t="s">
        <v>16929</v>
      </c>
      <c r="AU487" s="40" t="s">
        <v>16930</v>
      </c>
      <c r="AV487" s="40" t="s">
        <v>16506</v>
      </c>
      <c r="AW487" s="40" t="s">
        <v>16931</v>
      </c>
      <c r="AX487" s="40" t="s">
        <v>16932</v>
      </c>
      <c r="AY487" s="40" t="s">
        <v>16933</v>
      </c>
      <c r="AZ487" s="40" t="s">
        <v>10191</v>
      </c>
    </row>
    <row r="488" spans="1:72" ht="20.100000000000001" customHeight="1" x14ac:dyDescent="0.2">
      <c r="A488" s="44">
        <v>43160</v>
      </c>
      <c r="B488" s="40" t="s">
        <v>16934</v>
      </c>
      <c r="C488" s="35" t="s">
        <v>112</v>
      </c>
      <c r="D488" s="35">
        <v>20240120</v>
      </c>
      <c r="E488" s="40" t="s">
        <v>16935</v>
      </c>
      <c r="F488" s="40" t="s">
        <v>10168</v>
      </c>
      <c r="G488" s="40" t="s">
        <v>572</v>
      </c>
      <c r="I488" s="40" t="s">
        <v>573</v>
      </c>
      <c r="N488" s="54">
        <v>41652</v>
      </c>
      <c r="O488" s="54">
        <v>500</v>
      </c>
      <c r="P488" s="40" t="s">
        <v>122</v>
      </c>
      <c r="Q488" s="55" t="s">
        <v>122</v>
      </c>
      <c r="R488" s="56" t="s">
        <v>16936</v>
      </c>
      <c r="S488" s="56" t="s">
        <v>15368</v>
      </c>
      <c r="T488" s="51" t="s">
        <v>16937</v>
      </c>
      <c r="U488" s="51" t="s">
        <v>15370</v>
      </c>
      <c r="V488" s="40" t="s">
        <v>16938</v>
      </c>
      <c r="W488" s="40" t="s">
        <v>126</v>
      </c>
      <c r="X488" s="40" t="s">
        <v>112</v>
      </c>
      <c r="Y488" s="40">
        <v>2014</v>
      </c>
      <c r="Z488" s="40" t="s">
        <v>127</v>
      </c>
      <c r="AA488" s="40" t="s">
        <v>15455</v>
      </c>
      <c r="AB488" s="40" t="s">
        <v>129</v>
      </c>
      <c r="AC488" s="40" t="s">
        <v>130</v>
      </c>
      <c r="AD488" s="40" t="s">
        <v>16188</v>
      </c>
      <c r="AE488" s="40" t="s">
        <v>132</v>
      </c>
      <c r="AF488" s="40" t="s">
        <v>133</v>
      </c>
      <c r="AG488" s="40" t="s">
        <v>16392</v>
      </c>
      <c r="AH488" s="40" t="s">
        <v>135</v>
      </c>
      <c r="AI488" s="40" t="s">
        <v>136</v>
      </c>
      <c r="AJ488" s="40" t="s">
        <v>16393</v>
      </c>
      <c r="AK488" s="40" t="s">
        <v>139</v>
      </c>
      <c r="AL488" s="40" t="s">
        <v>140</v>
      </c>
      <c r="AN488" s="40" t="s">
        <v>16939</v>
      </c>
      <c r="AO488" s="40" t="s">
        <v>76</v>
      </c>
      <c r="AP488" s="40" t="s">
        <v>16940</v>
      </c>
      <c r="AQ488" s="40" t="s">
        <v>16824</v>
      </c>
      <c r="AR488" s="57" t="s">
        <v>16021</v>
      </c>
      <c r="AS488" s="40" t="s">
        <v>16941</v>
      </c>
      <c r="AT488" s="40" t="s">
        <v>16022</v>
      </c>
      <c r="AU488" s="40" t="s">
        <v>16942</v>
      </c>
      <c r="AV488" s="40" t="s">
        <v>16943</v>
      </c>
      <c r="AW488" s="40" t="s">
        <v>16944</v>
      </c>
      <c r="AX488" s="40" t="s">
        <v>16945</v>
      </c>
      <c r="AY488" s="40" t="s">
        <v>16946</v>
      </c>
      <c r="AZ488" s="40" t="s">
        <v>16947</v>
      </c>
    </row>
    <row r="489" spans="1:72" ht="20.100000000000001" customHeight="1" x14ac:dyDescent="0.2">
      <c r="A489" s="44">
        <v>43160</v>
      </c>
      <c r="B489" s="40" t="s">
        <v>16948</v>
      </c>
      <c r="C489" s="35" t="s">
        <v>112</v>
      </c>
      <c r="D489" s="35">
        <v>20240120</v>
      </c>
      <c r="E489" s="40" t="s">
        <v>5616</v>
      </c>
      <c r="F489" s="40" t="s">
        <v>16949</v>
      </c>
      <c r="G489" s="40" t="s">
        <v>16950</v>
      </c>
      <c r="H489" s="40" t="s">
        <v>15364</v>
      </c>
      <c r="I489" s="40" t="s">
        <v>5619</v>
      </c>
      <c r="J489" s="40" t="s">
        <v>8746</v>
      </c>
      <c r="N489" s="54">
        <v>42318</v>
      </c>
      <c r="O489" s="54">
        <v>548</v>
      </c>
      <c r="P489" s="40" t="s">
        <v>122</v>
      </c>
      <c r="Q489" s="55" t="s">
        <v>122</v>
      </c>
      <c r="R489" s="56" t="s">
        <v>16951</v>
      </c>
      <c r="S489" s="56" t="s">
        <v>15368</v>
      </c>
      <c r="T489" s="51" t="s">
        <v>16952</v>
      </c>
      <c r="U489" s="51" t="s">
        <v>15370</v>
      </c>
      <c r="V489" s="40" t="s">
        <v>16953</v>
      </c>
      <c r="W489" s="40" t="s">
        <v>126</v>
      </c>
      <c r="X489" s="40" t="s">
        <v>112</v>
      </c>
      <c r="Y489" s="40">
        <v>2015</v>
      </c>
      <c r="Z489" s="40" t="s">
        <v>127</v>
      </c>
      <c r="AA489" s="40" t="s">
        <v>15395</v>
      </c>
      <c r="AB489" s="40" t="s">
        <v>129</v>
      </c>
      <c r="AC489" s="40" t="s">
        <v>130</v>
      </c>
      <c r="AD489" s="40" t="s">
        <v>16188</v>
      </c>
      <c r="AE489" s="40" t="s">
        <v>132</v>
      </c>
      <c r="AF489" s="40" t="s">
        <v>133</v>
      </c>
      <c r="AG489" s="40" t="s">
        <v>16392</v>
      </c>
      <c r="AH489" s="40" t="s">
        <v>135</v>
      </c>
      <c r="AI489" s="40" t="s">
        <v>136</v>
      </c>
      <c r="AJ489" s="40" t="s">
        <v>16393</v>
      </c>
      <c r="AK489" s="40" t="s">
        <v>139</v>
      </c>
      <c r="AL489" s="40" t="s">
        <v>140</v>
      </c>
      <c r="AN489" s="40" t="s">
        <v>16954</v>
      </c>
      <c r="AO489" s="40" t="s">
        <v>76</v>
      </c>
      <c r="AP489" s="40" t="s">
        <v>15791</v>
      </c>
      <c r="AQ489" s="40" t="s">
        <v>16955</v>
      </c>
      <c r="AR489" s="57" t="s">
        <v>16231</v>
      </c>
      <c r="AS489" s="40" t="s">
        <v>15723</v>
      </c>
      <c r="AT489" s="40" t="s">
        <v>16956</v>
      </c>
      <c r="AU489" s="40" t="s">
        <v>16957</v>
      </c>
      <c r="AV489" s="40" t="s">
        <v>16958</v>
      </c>
      <c r="AW489" s="40" t="s">
        <v>16959</v>
      </c>
      <c r="AX489" s="40" t="s">
        <v>16960</v>
      </c>
    </row>
    <row r="490" spans="1:72" ht="20.100000000000001" customHeight="1" x14ac:dyDescent="0.2">
      <c r="A490" s="44">
        <v>43160</v>
      </c>
      <c r="B490" s="40" t="s">
        <v>16961</v>
      </c>
      <c r="C490" s="35" t="s">
        <v>112</v>
      </c>
      <c r="D490" s="35">
        <v>20240120</v>
      </c>
      <c r="E490" s="40" t="s">
        <v>2658</v>
      </c>
      <c r="F490" s="40" t="s">
        <v>16962</v>
      </c>
      <c r="G490" s="40" t="s">
        <v>2660</v>
      </c>
      <c r="H490" s="40" t="s">
        <v>15599</v>
      </c>
      <c r="I490" s="40" t="s">
        <v>765</v>
      </c>
      <c r="N490" s="54">
        <v>41406.602083333331</v>
      </c>
      <c r="O490" s="54">
        <v>358</v>
      </c>
      <c r="P490" s="40" t="s">
        <v>122</v>
      </c>
      <c r="Q490" s="55" t="s">
        <v>122</v>
      </c>
      <c r="R490" s="56" t="s">
        <v>16963</v>
      </c>
      <c r="S490" s="56" t="s">
        <v>15368</v>
      </c>
      <c r="T490" s="51" t="s">
        <v>16964</v>
      </c>
      <c r="U490" s="51" t="s">
        <v>15370</v>
      </c>
      <c r="V490" s="40" t="s">
        <v>16965</v>
      </c>
      <c r="W490" s="40" t="s">
        <v>126</v>
      </c>
      <c r="X490" s="40" t="s">
        <v>112</v>
      </c>
      <c r="Y490" s="40">
        <v>2013</v>
      </c>
      <c r="Z490" s="40" t="s">
        <v>127</v>
      </c>
      <c r="AA490" s="40" t="s">
        <v>15411</v>
      </c>
      <c r="AB490" s="40" t="s">
        <v>129</v>
      </c>
      <c r="AC490" s="40" t="s">
        <v>130</v>
      </c>
      <c r="AD490" s="40" t="s">
        <v>16188</v>
      </c>
      <c r="AE490" s="40" t="s">
        <v>132</v>
      </c>
      <c r="AF490" s="40" t="s">
        <v>133</v>
      </c>
      <c r="AG490" s="40" t="s">
        <v>16392</v>
      </c>
      <c r="AH490" s="40" t="s">
        <v>135</v>
      </c>
      <c r="AI490" s="40" t="s">
        <v>136</v>
      </c>
      <c r="AJ490" s="40" t="s">
        <v>16393</v>
      </c>
      <c r="AK490" s="40" t="s">
        <v>139</v>
      </c>
      <c r="AL490" s="40" t="s">
        <v>140</v>
      </c>
      <c r="AN490" s="40" t="s">
        <v>16966</v>
      </c>
      <c r="AO490" s="40" t="s">
        <v>76</v>
      </c>
      <c r="AP490" s="40" t="s">
        <v>15373</v>
      </c>
      <c r="AQ490" s="40" t="s">
        <v>15721</v>
      </c>
      <c r="AR490" s="57" t="s">
        <v>15723</v>
      </c>
      <c r="AS490" s="40" t="s">
        <v>16967</v>
      </c>
      <c r="AT490" s="40" t="s">
        <v>15724</v>
      </c>
      <c r="AU490" s="40" t="s">
        <v>15430</v>
      </c>
      <c r="AV490" s="40" t="s">
        <v>15431</v>
      </c>
      <c r="AW490" s="40" t="s">
        <v>15725</v>
      </c>
      <c r="AX490" s="40" t="s">
        <v>15432</v>
      </c>
      <c r="AY490" s="40" t="s">
        <v>15433</v>
      </c>
      <c r="AZ490" s="40" t="s">
        <v>15434</v>
      </c>
      <c r="BA490" s="40" t="s">
        <v>16217</v>
      </c>
      <c r="BB490" s="40" t="s">
        <v>16218</v>
      </c>
      <c r="BC490" s="40" t="s">
        <v>16219</v>
      </c>
    </row>
    <row r="491" spans="1:72" ht="20.100000000000001" customHeight="1" x14ac:dyDescent="0.2">
      <c r="A491" s="44">
        <v>43132</v>
      </c>
      <c r="B491" s="40" t="s">
        <v>12880</v>
      </c>
      <c r="C491" s="35" t="s">
        <v>112</v>
      </c>
      <c r="D491" s="35">
        <v>20240120</v>
      </c>
      <c r="E491" s="40" t="s">
        <v>11931</v>
      </c>
      <c r="F491" s="40" t="s">
        <v>12881</v>
      </c>
      <c r="G491" s="40" t="s">
        <v>834</v>
      </c>
      <c r="I491" s="40" t="s">
        <v>835</v>
      </c>
      <c r="J491" s="40" t="s">
        <v>16968</v>
      </c>
      <c r="K491" s="40" t="s">
        <v>16969</v>
      </c>
      <c r="L491" s="40" t="s">
        <v>122</v>
      </c>
      <c r="M491" s="40" t="s">
        <v>122</v>
      </c>
      <c r="N491" s="54" t="s">
        <v>16970</v>
      </c>
      <c r="O491" s="54"/>
      <c r="P491" s="40" t="s">
        <v>126</v>
      </c>
      <c r="Q491" s="55" t="s">
        <v>112</v>
      </c>
      <c r="R491" s="56">
        <v>2016</v>
      </c>
      <c r="S491" s="56" t="s">
        <v>127</v>
      </c>
      <c r="T491" s="51" t="s">
        <v>13823</v>
      </c>
      <c r="U491" s="51" t="s">
        <v>10374</v>
      </c>
      <c r="V491" s="40" t="s">
        <v>10375</v>
      </c>
      <c r="W491" s="40" t="s">
        <v>16188</v>
      </c>
      <c r="X491" s="40" t="s">
        <v>13824</v>
      </c>
      <c r="Y491" s="40" t="s">
        <v>10377</v>
      </c>
      <c r="Z491" s="40" t="s">
        <v>16392</v>
      </c>
      <c r="AA491" s="40" t="s">
        <v>135</v>
      </c>
      <c r="AB491" s="40" t="s">
        <v>136</v>
      </c>
      <c r="AC491" s="40" t="s">
        <v>16393</v>
      </c>
      <c r="AD491" s="40" t="s">
        <v>10378</v>
      </c>
      <c r="AE491" s="40" t="s">
        <v>140</v>
      </c>
      <c r="AG491" s="40" t="s">
        <v>16971</v>
      </c>
      <c r="AH491" s="40" t="s">
        <v>76</v>
      </c>
      <c r="AI491" s="40" t="s">
        <v>13826</v>
      </c>
      <c r="AJ491" s="40" t="s">
        <v>13827</v>
      </c>
      <c r="AK491" s="40" t="s">
        <v>10376</v>
      </c>
      <c r="AL491" s="40" t="s">
        <v>13828</v>
      </c>
      <c r="AM491" s="40" t="s">
        <v>13829</v>
      </c>
      <c r="AN491" s="40" t="s">
        <v>13830</v>
      </c>
      <c r="AO491" s="40" t="s">
        <v>13831</v>
      </c>
      <c r="AP491" s="40" t="s">
        <v>13832</v>
      </c>
      <c r="AQ491" s="40" t="s">
        <v>13999</v>
      </c>
      <c r="AR491" s="57" t="s">
        <v>13998</v>
      </c>
      <c r="AS491" s="40" t="s">
        <v>15924</v>
      </c>
      <c r="AT491" s="40" t="s">
        <v>16477</v>
      </c>
      <c r="AU491" s="40" t="s">
        <v>16972</v>
      </c>
      <c r="AV491" s="40" t="s">
        <v>16973</v>
      </c>
      <c r="AW491" s="40" t="s">
        <v>16974</v>
      </c>
      <c r="AX491" s="40" t="s">
        <v>16975</v>
      </c>
      <c r="AY491" s="40" t="s">
        <v>16917</v>
      </c>
      <c r="AZ491" s="40" t="s">
        <v>16915</v>
      </c>
    </row>
    <row r="492" spans="1:72" ht="20.100000000000001" customHeight="1" x14ac:dyDescent="0.2">
      <c r="A492" s="44">
        <v>43132</v>
      </c>
      <c r="B492" s="40" t="s">
        <v>13001</v>
      </c>
      <c r="C492" s="35" t="s">
        <v>112</v>
      </c>
      <c r="D492" s="35">
        <v>20240120</v>
      </c>
      <c r="E492" s="40" t="s">
        <v>11931</v>
      </c>
      <c r="F492" s="40" t="s">
        <v>13002</v>
      </c>
      <c r="G492" s="40" t="s">
        <v>834</v>
      </c>
      <c r="I492" s="40" t="s">
        <v>835</v>
      </c>
      <c r="J492" s="40" t="s">
        <v>16976</v>
      </c>
      <c r="K492" s="40" t="s">
        <v>16977</v>
      </c>
      <c r="L492" s="40" t="s">
        <v>122</v>
      </c>
      <c r="M492" s="40" t="s">
        <v>122</v>
      </c>
      <c r="N492" s="54" t="s">
        <v>16978</v>
      </c>
      <c r="O492" s="54"/>
      <c r="P492" s="40" t="s">
        <v>126</v>
      </c>
      <c r="Q492" s="55" t="s">
        <v>112</v>
      </c>
      <c r="R492" s="56">
        <v>2016</v>
      </c>
      <c r="S492" s="56" t="s">
        <v>127</v>
      </c>
      <c r="T492" s="51" t="s">
        <v>13823</v>
      </c>
      <c r="U492" s="51" t="s">
        <v>10374</v>
      </c>
      <c r="V492" s="40" t="s">
        <v>10375</v>
      </c>
      <c r="W492" s="40" t="s">
        <v>16188</v>
      </c>
      <c r="X492" s="40" t="s">
        <v>13824</v>
      </c>
      <c r="Y492" s="40" t="s">
        <v>10377</v>
      </c>
      <c r="Z492" s="40" t="s">
        <v>16392</v>
      </c>
      <c r="AA492" s="40" t="s">
        <v>135</v>
      </c>
      <c r="AB492" s="40" t="s">
        <v>136</v>
      </c>
      <c r="AC492" s="40" t="s">
        <v>16393</v>
      </c>
      <c r="AD492" s="40" t="s">
        <v>10378</v>
      </c>
      <c r="AE492" s="40" t="s">
        <v>140</v>
      </c>
      <c r="AG492" s="40" t="s">
        <v>16979</v>
      </c>
      <c r="AH492" s="40" t="s">
        <v>76</v>
      </c>
      <c r="AI492" s="40" t="s">
        <v>13826</v>
      </c>
      <c r="AJ492" s="40" t="s">
        <v>13827</v>
      </c>
      <c r="AK492" s="40" t="s">
        <v>10376</v>
      </c>
      <c r="AL492" s="40" t="s">
        <v>13828</v>
      </c>
      <c r="AM492" s="40" t="s">
        <v>13829</v>
      </c>
      <c r="AN492" s="40" t="s">
        <v>13830</v>
      </c>
      <c r="AO492" s="40" t="s">
        <v>13831</v>
      </c>
      <c r="AP492" s="40" t="s">
        <v>13832</v>
      </c>
      <c r="AQ492" s="40" t="s">
        <v>15919</v>
      </c>
      <c r="AR492" s="57" t="s">
        <v>13999</v>
      </c>
      <c r="AS492" s="40" t="s">
        <v>13998</v>
      </c>
      <c r="AT492" s="40" t="s">
        <v>15924</v>
      </c>
      <c r="AU492" s="40" t="s">
        <v>2853</v>
      </c>
      <c r="BA492" s="40" t="s">
        <v>15740</v>
      </c>
      <c r="BB492" s="40" t="s">
        <v>15741</v>
      </c>
      <c r="BC492" s="40" t="s">
        <v>15742</v>
      </c>
      <c r="BD492" s="40" t="s">
        <v>15743</v>
      </c>
    </row>
    <row r="493" spans="1:72" ht="20.100000000000001" customHeight="1" x14ac:dyDescent="0.2">
      <c r="A493" s="44">
        <v>43132</v>
      </c>
      <c r="B493" s="40" t="s">
        <v>13193</v>
      </c>
      <c r="C493" s="35" t="s">
        <v>112</v>
      </c>
      <c r="D493" s="35">
        <v>20240120</v>
      </c>
      <c r="E493" s="40" t="s">
        <v>11931</v>
      </c>
      <c r="F493" s="40" t="s">
        <v>13194</v>
      </c>
      <c r="G493" s="40" t="s">
        <v>834</v>
      </c>
      <c r="I493" s="40" t="s">
        <v>835</v>
      </c>
      <c r="J493" s="40" t="s">
        <v>16980</v>
      </c>
      <c r="K493" s="40" t="s">
        <v>16981</v>
      </c>
      <c r="L493" s="40" t="s">
        <v>122</v>
      </c>
      <c r="M493" s="40" t="s">
        <v>122</v>
      </c>
      <c r="N493" s="54" t="s">
        <v>16982</v>
      </c>
      <c r="O493" s="54"/>
      <c r="P493" s="40" t="s">
        <v>126</v>
      </c>
      <c r="Q493" s="55" t="s">
        <v>112</v>
      </c>
      <c r="R493" s="56">
        <v>2016</v>
      </c>
      <c r="S493" s="56" t="s">
        <v>127</v>
      </c>
      <c r="T493" s="51" t="s">
        <v>13823</v>
      </c>
      <c r="U493" s="51" t="s">
        <v>10374</v>
      </c>
      <c r="V493" s="40" t="s">
        <v>10375</v>
      </c>
      <c r="W493" s="40" t="s">
        <v>16188</v>
      </c>
      <c r="X493" s="40" t="s">
        <v>13824</v>
      </c>
      <c r="Y493" s="40" t="s">
        <v>10377</v>
      </c>
      <c r="Z493" s="40" t="s">
        <v>16392</v>
      </c>
      <c r="AA493" s="40" t="s">
        <v>135</v>
      </c>
      <c r="AB493" s="40" t="s">
        <v>136</v>
      </c>
      <c r="AC493" s="40" t="s">
        <v>16393</v>
      </c>
      <c r="AD493" s="40" t="s">
        <v>10378</v>
      </c>
      <c r="AE493" s="40" t="s">
        <v>140</v>
      </c>
      <c r="AG493" s="40" t="s">
        <v>16983</v>
      </c>
      <c r="AH493" s="40" t="s">
        <v>76</v>
      </c>
      <c r="AI493" s="40" t="s">
        <v>13826</v>
      </c>
      <c r="AJ493" s="40" t="s">
        <v>13827</v>
      </c>
      <c r="AK493" s="40" t="s">
        <v>10376</v>
      </c>
      <c r="AL493" s="40" t="s">
        <v>13828</v>
      </c>
      <c r="AM493" s="40" t="s">
        <v>13829</v>
      </c>
      <c r="AN493" s="40" t="s">
        <v>13830</v>
      </c>
      <c r="AO493" s="40" t="s">
        <v>13831</v>
      </c>
      <c r="AP493" s="40" t="s">
        <v>13832</v>
      </c>
      <c r="AQ493" s="40" t="s">
        <v>16972</v>
      </c>
      <c r="AR493" s="57" t="s">
        <v>13999</v>
      </c>
      <c r="AS493" s="40" t="s">
        <v>132</v>
      </c>
      <c r="AT493" s="40" t="s">
        <v>15924</v>
      </c>
      <c r="AU493" s="40" t="s">
        <v>15919</v>
      </c>
      <c r="AV493" s="40" t="s">
        <v>16984</v>
      </c>
      <c r="AW493" s="40" t="s">
        <v>16985</v>
      </c>
      <c r="AX493" s="40" t="s">
        <v>16986</v>
      </c>
      <c r="AY493" s="40" t="s">
        <v>16987</v>
      </c>
      <c r="AZ493" s="40" t="s">
        <v>16988</v>
      </c>
    </row>
    <row r="494" spans="1:72" ht="20.100000000000001" customHeight="1" x14ac:dyDescent="0.2">
      <c r="A494" s="44">
        <v>43132</v>
      </c>
      <c r="B494" s="40" t="s">
        <v>16989</v>
      </c>
      <c r="C494" s="35" t="s">
        <v>112</v>
      </c>
      <c r="D494" s="35">
        <v>20240120</v>
      </c>
      <c r="E494" s="40" t="s">
        <v>11931</v>
      </c>
      <c r="F494" s="40" t="s">
        <v>12892</v>
      </c>
      <c r="G494" s="40" t="s">
        <v>834</v>
      </c>
      <c r="I494" s="40" t="s">
        <v>835</v>
      </c>
      <c r="J494" s="40" t="s">
        <v>16990</v>
      </c>
      <c r="K494" s="40" t="s">
        <v>16991</v>
      </c>
      <c r="L494" s="40" t="s">
        <v>122</v>
      </c>
      <c r="M494" s="40" t="s">
        <v>122</v>
      </c>
      <c r="N494" s="54" t="s">
        <v>16992</v>
      </c>
      <c r="O494" s="54"/>
      <c r="P494" s="40" t="s">
        <v>126</v>
      </c>
      <c r="Q494" s="55" t="s">
        <v>112</v>
      </c>
      <c r="R494" s="56">
        <v>2016</v>
      </c>
      <c r="S494" s="56" t="s">
        <v>127</v>
      </c>
      <c r="T494" s="51" t="s">
        <v>13823</v>
      </c>
      <c r="U494" s="51" t="s">
        <v>10374</v>
      </c>
      <c r="V494" s="40" t="s">
        <v>10375</v>
      </c>
      <c r="W494" s="40" t="s">
        <v>16188</v>
      </c>
      <c r="X494" s="40" t="s">
        <v>13824</v>
      </c>
      <c r="Y494" s="40" t="s">
        <v>10377</v>
      </c>
      <c r="Z494" s="40" t="s">
        <v>16392</v>
      </c>
      <c r="AA494" s="40" t="s">
        <v>135</v>
      </c>
      <c r="AB494" s="40" t="s">
        <v>136</v>
      </c>
      <c r="AC494" s="40" t="s">
        <v>16393</v>
      </c>
      <c r="AD494" s="40" t="s">
        <v>10378</v>
      </c>
      <c r="AE494" s="40" t="s">
        <v>140</v>
      </c>
      <c r="AG494" s="40" t="s">
        <v>16993</v>
      </c>
      <c r="AH494" s="40" t="s">
        <v>76</v>
      </c>
      <c r="AI494" s="40" t="s">
        <v>13826</v>
      </c>
      <c r="AJ494" s="40" t="s">
        <v>13827</v>
      </c>
      <c r="AK494" s="40" t="s">
        <v>10376</v>
      </c>
      <c r="AL494" s="40" t="s">
        <v>13828</v>
      </c>
      <c r="AM494" s="40" t="s">
        <v>13829</v>
      </c>
      <c r="AN494" s="40" t="s">
        <v>13830</v>
      </c>
      <c r="AO494" s="40" t="s">
        <v>13831</v>
      </c>
      <c r="AP494" s="40" t="s">
        <v>13832</v>
      </c>
      <c r="AQ494" s="40" t="s">
        <v>16994</v>
      </c>
      <c r="AR494" s="57" t="s">
        <v>16975</v>
      </c>
      <c r="AS494" s="40" t="s">
        <v>16995</v>
      </c>
      <c r="AT494" s="40" t="s">
        <v>16996</v>
      </c>
      <c r="AU494" s="40" t="s">
        <v>14059</v>
      </c>
      <c r="AV494" s="40" t="s">
        <v>14060</v>
      </c>
      <c r="AW494" s="40" t="s">
        <v>16997</v>
      </c>
      <c r="BA494" s="40" t="s">
        <v>16998</v>
      </c>
    </row>
    <row r="495" spans="1:72" ht="20.100000000000001" customHeight="1" x14ac:dyDescent="0.2">
      <c r="A495" s="44">
        <v>43132</v>
      </c>
      <c r="B495" s="40" t="s">
        <v>16999</v>
      </c>
      <c r="C495" s="35" t="s">
        <v>112</v>
      </c>
      <c r="D495" s="35">
        <v>20240120</v>
      </c>
      <c r="E495" s="40" t="s">
        <v>2930</v>
      </c>
      <c r="F495" s="40" t="s">
        <v>17000</v>
      </c>
      <c r="G495" s="40" t="s">
        <v>17001</v>
      </c>
      <c r="H495" s="40" t="s">
        <v>15424</v>
      </c>
      <c r="I495" s="40" t="s">
        <v>17002</v>
      </c>
      <c r="J495" s="40" t="s">
        <v>2933</v>
      </c>
      <c r="N495" s="54">
        <v>42165</v>
      </c>
      <c r="O495" s="54">
        <v>383</v>
      </c>
      <c r="P495" s="40" t="s">
        <v>122</v>
      </c>
      <c r="Q495" s="55" t="s">
        <v>122</v>
      </c>
      <c r="R495" s="56" t="s">
        <v>17003</v>
      </c>
      <c r="S495" s="56" t="s">
        <v>15368</v>
      </c>
      <c r="T495" s="51" t="s">
        <v>17004</v>
      </c>
      <c r="U495" s="51" t="s">
        <v>15370</v>
      </c>
      <c r="V495" s="40" t="s">
        <v>17005</v>
      </c>
      <c r="W495" s="40" t="s">
        <v>126</v>
      </c>
      <c r="X495" s="40" t="s">
        <v>112</v>
      </c>
      <c r="Y495" s="40">
        <v>2015</v>
      </c>
      <c r="Z495" s="40" t="s">
        <v>127</v>
      </c>
      <c r="AA495" s="40" t="s">
        <v>15411</v>
      </c>
      <c r="AB495" s="40" t="s">
        <v>129</v>
      </c>
      <c r="AC495" s="40" t="s">
        <v>130</v>
      </c>
      <c r="AD495" s="40" t="s">
        <v>16188</v>
      </c>
      <c r="AE495" s="40" t="s">
        <v>132</v>
      </c>
      <c r="AF495" s="40" t="s">
        <v>133</v>
      </c>
      <c r="AG495" s="40" t="s">
        <v>16392</v>
      </c>
      <c r="AH495" s="40" t="s">
        <v>135</v>
      </c>
      <c r="AI495" s="40" t="s">
        <v>136</v>
      </c>
      <c r="AJ495" s="40" t="s">
        <v>16393</v>
      </c>
      <c r="AK495" s="40" t="s">
        <v>139</v>
      </c>
      <c r="AL495" s="40" t="s">
        <v>140</v>
      </c>
      <c r="AN495" s="40" t="s">
        <v>17006</v>
      </c>
      <c r="AO495" s="40" t="s">
        <v>76</v>
      </c>
      <c r="AP495" s="40" t="s">
        <v>17007</v>
      </c>
      <c r="AQ495" s="40" t="s">
        <v>17008</v>
      </c>
      <c r="AR495" s="57" t="s">
        <v>17009</v>
      </c>
      <c r="AS495" s="40" t="s">
        <v>17010</v>
      </c>
    </row>
    <row r="496" spans="1:72" ht="20.100000000000001" customHeight="1" x14ac:dyDescent="0.2">
      <c r="A496" s="44">
        <v>43132</v>
      </c>
      <c r="B496" s="40" t="s">
        <v>17011</v>
      </c>
      <c r="C496" s="35" t="s">
        <v>112</v>
      </c>
      <c r="D496" s="35">
        <v>20240120</v>
      </c>
      <c r="E496" s="40" t="s">
        <v>1652</v>
      </c>
      <c r="F496" s="40" t="s">
        <v>17012</v>
      </c>
      <c r="G496" s="40" t="s">
        <v>17013</v>
      </c>
      <c r="I496" s="40" t="s">
        <v>7458</v>
      </c>
      <c r="J496" s="40" t="s">
        <v>15684</v>
      </c>
      <c r="N496" s="54">
        <v>41773</v>
      </c>
      <c r="O496" s="54">
        <v>508</v>
      </c>
      <c r="P496" s="40" t="s">
        <v>122</v>
      </c>
      <c r="Q496" s="55" t="s">
        <v>122</v>
      </c>
      <c r="R496" s="56" t="s">
        <v>17014</v>
      </c>
      <c r="S496" s="56" t="s">
        <v>15368</v>
      </c>
      <c r="T496" s="51" t="s">
        <v>17015</v>
      </c>
      <c r="U496" s="51" t="s">
        <v>15370</v>
      </c>
      <c r="V496" s="40" t="s">
        <v>17016</v>
      </c>
      <c r="W496" s="40" t="s">
        <v>126</v>
      </c>
      <c r="X496" s="40" t="s">
        <v>112</v>
      </c>
      <c r="Y496" s="40">
        <v>2014</v>
      </c>
      <c r="Z496" s="40" t="s">
        <v>127</v>
      </c>
      <c r="AA496" s="40" t="s">
        <v>15411</v>
      </c>
      <c r="AB496" s="40" t="s">
        <v>129</v>
      </c>
      <c r="AC496" s="40" t="s">
        <v>130</v>
      </c>
      <c r="AD496" s="40" t="s">
        <v>16188</v>
      </c>
      <c r="AE496" s="40" t="s">
        <v>132</v>
      </c>
      <c r="AF496" s="40" t="s">
        <v>133</v>
      </c>
      <c r="AG496" s="40" t="s">
        <v>16392</v>
      </c>
      <c r="AH496" s="40" t="s">
        <v>135</v>
      </c>
      <c r="AI496" s="40" t="s">
        <v>136</v>
      </c>
      <c r="AJ496" s="40" t="s">
        <v>16393</v>
      </c>
      <c r="AK496" s="40" t="s">
        <v>139</v>
      </c>
      <c r="AL496" s="40" t="s">
        <v>140</v>
      </c>
      <c r="AN496" s="40" t="s">
        <v>17017</v>
      </c>
      <c r="AO496" s="40" t="s">
        <v>76</v>
      </c>
      <c r="AP496" s="40" t="s">
        <v>13952</v>
      </c>
      <c r="AQ496" s="40" t="s">
        <v>16055</v>
      </c>
      <c r="AR496" s="57" t="s">
        <v>16590</v>
      </c>
      <c r="AS496" s="40" t="s">
        <v>16591</v>
      </c>
      <c r="AT496" s="40" t="s">
        <v>15642</v>
      </c>
    </row>
    <row r="497" spans="1:65" ht="20.100000000000001" customHeight="1" x14ac:dyDescent="0.2">
      <c r="A497" s="44">
        <v>43132</v>
      </c>
      <c r="B497" s="40" t="s">
        <v>17018</v>
      </c>
      <c r="C497" s="35" t="s">
        <v>112</v>
      </c>
      <c r="D497" s="35">
        <v>20240120</v>
      </c>
      <c r="E497" s="40" t="s">
        <v>4822</v>
      </c>
      <c r="F497" s="40" t="s">
        <v>2461</v>
      </c>
      <c r="G497" s="40" t="s">
        <v>116</v>
      </c>
      <c r="N497" s="54">
        <v>42256</v>
      </c>
      <c r="O497" s="54">
        <v>330</v>
      </c>
      <c r="P497" s="40" t="s">
        <v>122</v>
      </c>
      <c r="Q497" s="55" t="s">
        <v>122</v>
      </c>
      <c r="R497" s="56" t="s">
        <v>17019</v>
      </c>
      <c r="S497" s="56" t="s">
        <v>15368</v>
      </c>
      <c r="T497" s="51" t="s">
        <v>17020</v>
      </c>
      <c r="U497" s="51" t="s">
        <v>15370</v>
      </c>
      <c r="V497" s="40" t="s">
        <v>17021</v>
      </c>
      <c r="W497" s="40" t="s">
        <v>126</v>
      </c>
      <c r="X497" s="40" t="s">
        <v>112</v>
      </c>
      <c r="Y497" s="40">
        <v>2015</v>
      </c>
      <c r="Z497" s="40" t="s">
        <v>127</v>
      </c>
      <c r="AA497" s="40" t="s">
        <v>15802</v>
      </c>
      <c r="AB497" s="40" t="s">
        <v>129</v>
      </c>
      <c r="AC497" s="40" t="s">
        <v>130</v>
      </c>
      <c r="AD497" s="40" t="s">
        <v>16188</v>
      </c>
      <c r="AE497" s="40" t="s">
        <v>132</v>
      </c>
      <c r="AF497" s="40" t="s">
        <v>133</v>
      </c>
      <c r="AG497" s="40" t="s">
        <v>16392</v>
      </c>
      <c r="AH497" s="40" t="s">
        <v>135</v>
      </c>
      <c r="AI497" s="40" t="s">
        <v>136</v>
      </c>
      <c r="AJ497" s="40" t="s">
        <v>16393</v>
      </c>
      <c r="AK497" s="40" t="s">
        <v>139</v>
      </c>
      <c r="AL497" s="40" t="s">
        <v>140</v>
      </c>
      <c r="AN497" s="40" t="s">
        <v>17022</v>
      </c>
      <c r="AO497" s="40" t="s">
        <v>76</v>
      </c>
      <c r="AP497" s="40" t="s">
        <v>13834</v>
      </c>
      <c r="AQ497" s="40" t="s">
        <v>16321</v>
      </c>
      <c r="AR497" s="57" t="s">
        <v>15904</v>
      </c>
      <c r="AS497" s="40" t="s">
        <v>16322</v>
      </c>
      <c r="AT497" s="40" t="s">
        <v>17023</v>
      </c>
      <c r="AU497" s="40" t="s">
        <v>16324</v>
      </c>
      <c r="AV497" s="40" t="s">
        <v>17024</v>
      </c>
      <c r="AW497" s="40" t="s">
        <v>17025</v>
      </c>
      <c r="AX497" s="40" t="s">
        <v>16214</v>
      </c>
      <c r="AY497" s="40" t="s">
        <v>16215</v>
      </c>
      <c r="AZ497" s="40" t="s">
        <v>16216</v>
      </c>
    </row>
    <row r="498" spans="1:65" ht="20.100000000000001" customHeight="1" x14ac:dyDescent="0.2">
      <c r="A498" s="44">
        <v>43132</v>
      </c>
      <c r="B498" s="40" t="s">
        <v>6683</v>
      </c>
      <c r="C498" s="35" t="s">
        <v>112</v>
      </c>
      <c r="D498" s="35">
        <v>20240120</v>
      </c>
      <c r="E498" s="40" t="s">
        <v>3087</v>
      </c>
      <c r="F498" s="40" t="s">
        <v>6684</v>
      </c>
      <c r="G498" s="40" t="s">
        <v>3089</v>
      </c>
      <c r="I498" s="40" t="s">
        <v>1345</v>
      </c>
      <c r="N498" s="54">
        <v>42963</v>
      </c>
      <c r="O498" s="54">
        <v>362</v>
      </c>
      <c r="P498" s="40" t="s">
        <v>122</v>
      </c>
      <c r="Q498" s="55" t="s">
        <v>122</v>
      </c>
      <c r="R498" s="56" t="s">
        <v>17026</v>
      </c>
      <c r="S498" s="56" t="s">
        <v>15368</v>
      </c>
      <c r="T498" s="51" t="s">
        <v>17027</v>
      </c>
      <c r="U498" s="51" t="s">
        <v>15370</v>
      </c>
      <c r="V498" s="40" t="s">
        <v>17028</v>
      </c>
      <c r="W498" s="40" t="s">
        <v>126</v>
      </c>
      <c r="X498" s="40" t="s">
        <v>112</v>
      </c>
      <c r="Y498" s="40">
        <v>2017</v>
      </c>
      <c r="Z498" s="40" t="s">
        <v>127</v>
      </c>
      <c r="AA498" s="40" t="s">
        <v>15411</v>
      </c>
      <c r="AB498" s="40" t="s">
        <v>129</v>
      </c>
      <c r="AC498" s="40" t="s">
        <v>130</v>
      </c>
      <c r="AD498" s="40" t="s">
        <v>16188</v>
      </c>
      <c r="AE498" s="40" t="s">
        <v>132</v>
      </c>
      <c r="AF498" s="40" t="s">
        <v>133</v>
      </c>
      <c r="AG498" s="40" t="s">
        <v>16392</v>
      </c>
      <c r="AH498" s="40" t="s">
        <v>135</v>
      </c>
      <c r="AI498" s="40" t="s">
        <v>136</v>
      </c>
      <c r="AJ498" s="40" t="s">
        <v>16393</v>
      </c>
      <c r="AK498" s="40" t="s">
        <v>139</v>
      </c>
      <c r="AL498" s="40" t="s">
        <v>140</v>
      </c>
      <c r="AN498" s="40" t="s">
        <v>17029</v>
      </c>
      <c r="AO498" s="40" t="s">
        <v>76</v>
      </c>
      <c r="AP498" s="40" t="s">
        <v>17030</v>
      </c>
      <c r="AQ498" s="40" t="s">
        <v>17031</v>
      </c>
      <c r="AR498" s="57" t="s">
        <v>17032</v>
      </c>
      <c r="AS498" s="40" t="s">
        <v>17033</v>
      </c>
      <c r="AT498" s="40" t="s">
        <v>13991</v>
      </c>
      <c r="AU498" s="40" t="s">
        <v>17034</v>
      </c>
      <c r="AV498" s="40" t="s">
        <v>17035</v>
      </c>
      <c r="AW498" s="40" t="s">
        <v>17036</v>
      </c>
    </row>
    <row r="499" spans="1:65" ht="20.100000000000001" customHeight="1" x14ac:dyDescent="0.2">
      <c r="A499" s="44">
        <v>43101</v>
      </c>
      <c r="B499" s="40" t="s">
        <v>7672</v>
      </c>
      <c r="C499" s="35" t="s">
        <v>112</v>
      </c>
      <c r="D499" s="35">
        <v>20240120</v>
      </c>
      <c r="E499" s="40" t="s">
        <v>16315</v>
      </c>
      <c r="F499" s="40" t="s">
        <v>7674</v>
      </c>
      <c r="G499" s="40" t="s">
        <v>4453</v>
      </c>
      <c r="H499" s="40" t="s">
        <v>15424</v>
      </c>
      <c r="I499" s="40" t="s">
        <v>886</v>
      </c>
      <c r="N499" s="54">
        <v>42711</v>
      </c>
      <c r="O499" s="54">
        <v>490</v>
      </c>
      <c r="P499" s="40" t="s">
        <v>122</v>
      </c>
      <c r="Q499" s="55" t="s">
        <v>122</v>
      </c>
      <c r="R499" s="56" t="s">
        <v>17037</v>
      </c>
      <c r="S499" s="56" t="s">
        <v>15368</v>
      </c>
      <c r="T499" s="51" t="s">
        <v>17038</v>
      </c>
      <c r="U499" s="51" t="s">
        <v>15370</v>
      </c>
      <c r="V499" s="40" t="s">
        <v>17039</v>
      </c>
      <c r="W499" s="40" t="s">
        <v>126</v>
      </c>
      <c r="X499" s="40" t="s">
        <v>112</v>
      </c>
      <c r="Y499" s="40">
        <v>2016</v>
      </c>
      <c r="Z499" s="40" t="s">
        <v>127</v>
      </c>
      <c r="AA499" s="40" t="s">
        <v>15411</v>
      </c>
      <c r="AB499" s="40" t="s">
        <v>129</v>
      </c>
      <c r="AC499" s="40" t="s">
        <v>130</v>
      </c>
      <c r="AD499" s="40" t="s">
        <v>16188</v>
      </c>
      <c r="AE499" s="40" t="s">
        <v>132</v>
      </c>
      <c r="AF499" s="40" t="s">
        <v>133</v>
      </c>
      <c r="AG499" s="40" t="s">
        <v>16392</v>
      </c>
      <c r="AH499" s="40" t="s">
        <v>135</v>
      </c>
      <c r="AI499" s="40" t="s">
        <v>136</v>
      </c>
      <c r="AJ499" s="40" t="s">
        <v>16393</v>
      </c>
      <c r="AK499" s="40" t="s">
        <v>139</v>
      </c>
      <c r="AL499" s="40" t="s">
        <v>140</v>
      </c>
      <c r="AN499" s="40" t="s">
        <v>17040</v>
      </c>
      <c r="AO499" s="40" t="s">
        <v>76</v>
      </c>
      <c r="AP499" s="40" t="s">
        <v>13834</v>
      </c>
      <c r="AQ499" s="40" t="s">
        <v>16321</v>
      </c>
      <c r="AR499" s="57" t="s">
        <v>17041</v>
      </c>
      <c r="AS499" s="40" t="s">
        <v>15904</v>
      </c>
      <c r="AT499" s="40" t="s">
        <v>16322</v>
      </c>
      <c r="AU499" s="40" t="s">
        <v>17023</v>
      </c>
      <c r="AV499" s="40" t="s">
        <v>16324</v>
      </c>
      <c r="AW499" s="40" t="s">
        <v>17042</v>
      </c>
      <c r="AX499" s="40" t="s">
        <v>13999</v>
      </c>
      <c r="AY499" s="40" t="s">
        <v>15856</v>
      </c>
      <c r="AZ499" s="40" t="s">
        <v>15739</v>
      </c>
    </row>
    <row r="500" spans="1:65" ht="20.100000000000001" customHeight="1" x14ac:dyDescent="0.2">
      <c r="A500" s="44">
        <v>43101</v>
      </c>
      <c r="B500" s="40" t="s">
        <v>17043</v>
      </c>
      <c r="C500" s="35" t="s">
        <v>112</v>
      </c>
      <c r="D500" s="35">
        <v>20240120</v>
      </c>
      <c r="E500" s="40" t="s">
        <v>6150</v>
      </c>
      <c r="F500" s="40" t="s">
        <v>13262</v>
      </c>
      <c r="G500" s="40" t="s">
        <v>572</v>
      </c>
      <c r="H500" s="40" t="s">
        <v>15424</v>
      </c>
      <c r="I500" s="40" t="s">
        <v>573</v>
      </c>
      <c r="N500" s="54">
        <v>42165</v>
      </c>
      <c r="O500" s="54">
        <v>365</v>
      </c>
      <c r="P500" s="40" t="s">
        <v>122</v>
      </c>
      <c r="Q500" s="55" t="s">
        <v>122</v>
      </c>
      <c r="R500" s="56" t="s">
        <v>17044</v>
      </c>
      <c r="S500" s="56" t="s">
        <v>15368</v>
      </c>
      <c r="T500" s="51" t="s">
        <v>17045</v>
      </c>
      <c r="U500" s="51" t="s">
        <v>15370</v>
      </c>
      <c r="V500" s="40" t="s">
        <v>17046</v>
      </c>
      <c r="W500" s="40" t="s">
        <v>126</v>
      </c>
      <c r="X500" s="40" t="s">
        <v>112</v>
      </c>
      <c r="Y500" s="40">
        <v>2015</v>
      </c>
      <c r="Z500" s="40" t="s">
        <v>127</v>
      </c>
      <c r="AA500" s="40" t="s">
        <v>16137</v>
      </c>
      <c r="AB500" s="40" t="s">
        <v>129</v>
      </c>
      <c r="AC500" s="40" t="s">
        <v>130</v>
      </c>
      <c r="AD500" s="40" t="s">
        <v>16188</v>
      </c>
      <c r="AE500" s="40" t="s">
        <v>132</v>
      </c>
      <c r="AF500" s="40" t="s">
        <v>133</v>
      </c>
      <c r="AG500" s="40" t="s">
        <v>16392</v>
      </c>
      <c r="AH500" s="40" t="s">
        <v>135</v>
      </c>
      <c r="AI500" s="40" t="s">
        <v>136</v>
      </c>
      <c r="AJ500" s="40" t="s">
        <v>16393</v>
      </c>
      <c r="AK500" s="40" t="s">
        <v>139</v>
      </c>
      <c r="AL500" s="40" t="s">
        <v>140</v>
      </c>
      <c r="AN500" s="40" t="s">
        <v>17047</v>
      </c>
      <c r="AO500" s="40" t="s">
        <v>76</v>
      </c>
      <c r="AP500" s="40" t="s">
        <v>17048</v>
      </c>
      <c r="AQ500" s="40" t="s">
        <v>17049</v>
      </c>
      <c r="AR500" s="57" t="s">
        <v>17050</v>
      </c>
      <c r="AS500" s="40" t="s">
        <v>17051</v>
      </c>
      <c r="AT500" s="40" t="s">
        <v>16646</v>
      </c>
      <c r="AU500" s="40" t="s">
        <v>16509</v>
      </c>
      <c r="AV500" s="40" t="s">
        <v>17052</v>
      </c>
      <c r="AW500" s="40" t="s">
        <v>17053</v>
      </c>
      <c r="AX500" s="40" t="s">
        <v>17054</v>
      </c>
      <c r="BA500" s="40" t="s">
        <v>16124</v>
      </c>
      <c r="BB500" s="40" t="s">
        <v>16125</v>
      </c>
      <c r="BC500" s="40" t="s">
        <v>15312</v>
      </c>
      <c r="BD500" s="40" t="s">
        <v>16126</v>
      </c>
      <c r="BE500" s="40" t="s">
        <v>16127</v>
      </c>
    </row>
    <row r="501" spans="1:65" ht="20.100000000000001" customHeight="1" x14ac:dyDescent="0.2">
      <c r="A501" s="44">
        <v>43101</v>
      </c>
      <c r="B501" s="40" t="s">
        <v>17055</v>
      </c>
      <c r="C501" s="35" t="s">
        <v>112</v>
      </c>
      <c r="D501" s="35">
        <v>20240120</v>
      </c>
      <c r="E501" s="40" t="s">
        <v>17056</v>
      </c>
      <c r="F501" s="40" t="s">
        <v>17057</v>
      </c>
      <c r="G501" s="40" t="s">
        <v>3209</v>
      </c>
      <c r="I501" s="40" t="s">
        <v>3210</v>
      </c>
      <c r="N501" s="54">
        <v>41773</v>
      </c>
      <c r="O501" s="54">
        <v>450</v>
      </c>
      <c r="P501" s="40" t="s">
        <v>122</v>
      </c>
      <c r="Q501" s="55" t="s">
        <v>122</v>
      </c>
      <c r="R501" s="56" t="s">
        <v>17058</v>
      </c>
      <c r="S501" s="56" t="s">
        <v>15368</v>
      </c>
      <c r="T501" s="51" t="s">
        <v>17059</v>
      </c>
      <c r="U501" s="51" t="s">
        <v>15370</v>
      </c>
      <c r="V501" s="40" t="s">
        <v>17060</v>
      </c>
      <c r="W501" s="40" t="s">
        <v>126</v>
      </c>
      <c r="X501" s="40" t="s">
        <v>112</v>
      </c>
      <c r="Y501" s="40">
        <v>2014</v>
      </c>
      <c r="Z501" s="40" t="s">
        <v>127</v>
      </c>
      <c r="AA501" s="40" t="s">
        <v>15371</v>
      </c>
      <c r="AB501" s="40" t="s">
        <v>129</v>
      </c>
      <c r="AC501" s="40" t="s">
        <v>130</v>
      </c>
      <c r="AD501" s="40" t="s">
        <v>16188</v>
      </c>
      <c r="AE501" s="40" t="s">
        <v>132</v>
      </c>
      <c r="AF501" s="40" t="s">
        <v>133</v>
      </c>
      <c r="AG501" s="40" t="s">
        <v>16392</v>
      </c>
      <c r="AH501" s="40" t="s">
        <v>135</v>
      </c>
      <c r="AI501" s="40" t="s">
        <v>136</v>
      </c>
      <c r="AJ501" s="40" t="s">
        <v>16393</v>
      </c>
      <c r="AK501" s="40" t="s">
        <v>139</v>
      </c>
      <c r="AL501" s="40" t="s">
        <v>140</v>
      </c>
      <c r="AN501" s="40" t="s">
        <v>17061</v>
      </c>
      <c r="AO501" s="40" t="s">
        <v>76</v>
      </c>
      <c r="AP501" s="40" t="s">
        <v>17062</v>
      </c>
      <c r="AQ501" s="40" t="s">
        <v>17063</v>
      </c>
      <c r="AR501" s="57" t="s">
        <v>17064</v>
      </c>
      <c r="AS501" s="40" t="s">
        <v>17065</v>
      </c>
      <c r="AT501" s="40" t="s">
        <v>17066</v>
      </c>
      <c r="AU501" s="40" t="s">
        <v>17067</v>
      </c>
      <c r="AV501" s="40" t="s">
        <v>778</v>
      </c>
      <c r="AW501" s="40" t="s">
        <v>17068</v>
      </c>
      <c r="AX501" s="40" t="s">
        <v>17069</v>
      </c>
      <c r="AY501" s="40" t="s">
        <v>17070</v>
      </c>
      <c r="AZ501" s="40" t="s">
        <v>17071</v>
      </c>
    </row>
    <row r="502" spans="1:65" ht="20.100000000000001" customHeight="1" x14ac:dyDescent="0.2">
      <c r="A502" s="44">
        <v>43070</v>
      </c>
      <c r="B502" s="40" t="s">
        <v>17072</v>
      </c>
      <c r="C502" s="35" t="s">
        <v>112</v>
      </c>
      <c r="D502" s="35">
        <v>20240120</v>
      </c>
      <c r="E502" s="40" t="s">
        <v>410</v>
      </c>
      <c r="F502" s="40" t="s">
        <v>473</v>
      </c>
      <c r="G502" s="40" t="s">
        <v>17073</v>
      </c>
      <c r="H502" s="40" t="s">
        <v>15424</v>
      </c>
      <c r="I502" s="40" t="s">
        <v>16085</v>
      </c>
      <c r="N502" s="54">
        <v>41801</v>
      </c>
      <c r="O502" s="54">
        <v>401</v>
      </c>
      <c r="P502" s="40" t="s">
        <v>122</v>
      </c>
      <c r="Q502" s="55" t="s">
        <v>122</v>
      </c>
      <c r="R502" s="56" t="s">
        <v>17074</v>
      </c>
      <c r="S502" s="56" t="s">
        <v>15368</v>
      </c>
      <c r="T502" s="51" t="s">
        <v>17075</v>
      </c>
      <c r="U502" s="51" t="s">
        <v>15370</v>
      </c>
      <c r="V502" s="40" t="s">
        <v>17076</v>
      </c>
      <c r="W502" s="40" t="s">
        <v>126</v>
      </c>
      <c r="X502" s="40" t="s">
        <v>112</v>
      </c>
      <c r="Y502" s="40">
        <v>2014</v>
      </c>
      <c r="Z502" s="40" t="s">
        <v>127</v>
      </c>
      <c r="AA502" s="40" t="s">
        <v>15411</v>
      </c>
      <c r="AB502" s="40" t="s">
        <v>129</v>
      </c>
      <c r="AC502" s="40" t="s">
        <v>130</v>
      </c>
      <c r="AD502" s="40" t="s">
        <v>16188</v>
      </c>
      <c r="AE502" s="40" t="s">
        <v>132</v>
      </c>
      <c r="AF502" s="40" t="s">
        <v>133</v>
      </c>
      <c r="AG502" s="40" t="s">
        <v>16392</v>
      </c>
      <c r="AH502" s="40" t="s">
        <v>135</v>
      </c>
      <c r="AI502" s="40" t="s">
        <v>136</v>
      </c>
      <c r="AJ502" s="40" t="s">
        <v>16393</v>
      </c>
      <c r="AK502" s="40" t="s">
        <v>139</v>
      </c>
      <c r="AL502" s="40" t="s">
        <v>140</v>
      </c>
      <c r="AN502" s="40" t="s">
        <v>17077</v>
      </c>
      <c r="AO502" s="40" t="s">
        <v>76</v>
      </c>
      <c r="AP502" s="40" t="s">
        <v>16091</v>
      </c>
      <c r="AQ502" s="40" t="s">
        <v>16092</v>
      </c>
      <c r="AR502" s="57" t="s">
        <v>16093</v>
      </c>
      <c r="AS502" s="40" t="s">
        <v>16094</v>
      </c>
      <c r="AT502" s="40" t="s">
        <v>16095</v>
      </c>
      <c r="AU502" s="40" t="s">
        <v>16096</v>
      </c>
      <c r="AV502" s="40" t="s">
        <v>15988</v>
      </c>
    </row>
    <row r="503" spans="1:65" ht="20.100000000000001" customHeight="1" x14ac:dyDescent="0.2">
      <c r="A503" s="44">
        <v>43070</v>
      </c>
      <c r="B503" s="40" t="s">
        <v>17078</v>
      </c>
      <c r="C503" s="35" t="s">
        <v>112</v>
      </c>
      <c r="D503" s="35">
        <v>20240120</v>
      </c>
      <c r="E503" s="40" t="s">
        <v>12568</v>
      </c>
      <c r="G503" s="40" t="s">
        <v>8527</v>
      </c>
      <c r="H503" s="40" t="s">
        <v>15481</v>
      </c>
      <c r="I503" s="40" t="s">
        <v>4767</v>
      </c>
      <c r="N503" s="54">
        <v>42291</v>
      </c>
      <c r="O503" s="54">
        <v>484</v>
      </c>
      <c r="P503" s="40" t="s">
        <v>122</v>
      </c>
      <c r="Q503" s="55" t="s">
        <v>122</v>
      </c>
      <c r="R503" s="56" t="s">
        <v>17079</v>
      </c>
      <c r="S503" s="56" t="s">
        <v>15368</v>
      </c>
      <c r="T503" s="51" t="s">
        <v>17080</v>
      </c>
      <c r="U503" s="51" t="s">
        <v>15370</v>
      </c>
      <c r="V503" s="40" t="s">
        <v>17081</v>
      </c>
      <c r="W503" s="40" t="s">
        <v>126</v>
      </c>
      <c r="X503" s="40" t="s">
        <v>112</v>
      </c>
      <c r="Y503" s="40">
        <v>2015</v>
      </c>
      <c r="Z503" s="40" t="s">
        <v>127</v>
      </c>
      <c r="AA503" s="40" t="s">
        <v>15411</v>
      </c>
      <c r="AB503" s="40" t="s">
        <v>129</v>
      </c>
      <c r="AC503" s="40" t="s">
        <v>130</v>
      </c>
      <c r="AD503" s="40" t="s">
        <v>16188</v>
      </c>
      <c r="AE503" s="40" t="s">
        <v>132</v>
      </c>
      <c r="AF503" s="40" t="s">
        <v>133</v>
      </c>
      <c r="AG503" s="40" t="s">
        <v>16392</v>
      </c>
      <c r="AH503" s="40" t="s">
        <v>135</v>
      </c>
      <c r="AI503" s="40" t="s">
        <v>136</v>
      </c>
      <c r="AJ503" s="40" t="s">
        <v>16393</v>
      </c>
      <c r="AK503" s="40" t="s">
        <v>139</v>
      </c>
      <c r="AL503" s="40" t="s">
        <v>140</v>
      </c>
      <c r="AN503" s="40" t="s">
        <v>17082</v>
      </c>
      <c r="AO503" s="40" t="s">
        <v>76</v>
      </c>
      <c r="AP503" s="40" t="s">
        <v>16350</v>
      </c>
      <c r="AQ503" s="40" t="s">
        <v>16351</v>
      </c>
      <c r="AR503" s="57" t="s">
        <v>15413</v>
      </c>
      <c r="AS503" s="40" t="s">
        <v>16352</v>
      </c>
      <c r="AT503" s="40" t="s">
        <v>16353</v>
      </c>
      <c r="AU503" s="40" t="s">
        <v>16126</v>
      </c>
      <c r="AV503" s="40" t="s">
        <v>16248</v>
      </c>
      <c r="AW503" s="40" t="s">
        <v>16249</v>
      </c>
      <c r="AX503" s="40" t="s">
        <v>17083</v>
      </c>
    </row>
    <row r="504" spans="1:65" ht="20.100000000000001" customHeight="1" x14ac:dyDescent="0.2">
      <c r="A504" s="44">
        <v>43070</v>
      </c>
      <c r="B504" s="40" t="s">
        <v>17084</v>
      </c>
      <c r="C504" s="35" t="s">
        <v>112</v>
      </c>
      <c r="D504" s="35">
        <v>20240120</v>
      </c>
      <c r="E504" s="40" t="s">
        <v>17085</v>
      </c>
      <c r="F504" s="40" t="s">
        <v>17086</v>
      </c>
      <c r="G504" s="40" t="s">
        <v>572</v>
      </c>
      <c r="I504" s="40" t="s">
        <v>573</v>
      </c>
      <c r="N504" s="54">
        <v>41520.662499999999</v>
      </c>
      <c r="O504" s="54">
        <v>226</v>
      </c>
      <c r="P504" s="40" t="s">
        <v>122</v>
      </c>
      <c r="Q504" s="55" t="s">
        <v>122</v>
      </c>
      <c r="R504" s="56" t="s">
        <v>17087</v>
      </c>
      <c r="S504" s="56" t="s">
        <v>15368</v>
      </c>
      <c r="T504" s="51" t="s">
        <v>17088</v>
      </c>
      <c r="U504" s="51" t="s">
        <v>15370</v>
      </c>
      <c r="V504" s="40" t="s">
        <v>17089</v>
      </c>
      <c r="W504" s="40" t="s">
        <v>126</v>
      </c>
      <c r="X504" s="40" t="s">
        <v>112</v>
      </c>
      <c r="Y504" s="40">
        <v>2013</v>
      </c>
      <c r="Z504" s="40" t="s">
        <v>127</v>
      </c>
      <c r="AA504" s="40" t="s">
        <v>15411</v>
      </c>
      <c r="AB504" s="40" t="s">
        <v>129</v>
      </c>
      <c r="AC504" s="40" t="s">
        <v>130</v>
      </c>
      <c r="AD504" s="40" t="s">
        <v>16188</v>
      </c>
      <c r="AE504" s="40" t="s">
        <v>132</v>
      </c>
      <c r="AF504" s="40" t="s">
        <v>133</v>
      </c>
      <c r="AG504" s="40" t="s">
        <v>16392</v>
      </c>
      <c r="AH504" s="40" t="s">
        <v>135</v>
      </c>
      <c r="AI504" s="40" t="s">
        <v>136</v>
      </c>
      <c r="AJ504" s="40" t="s">
        <v>16393</v>
      </c>
      <c r="AK504" s="40" t="s">
        <v>139</v>
      </c>
      <c r="AL504" s="40" t="s">
        <v>140</v>
      </c>
      <c r="AN504" s="40" t="s">
        <v>17090</v>
      </c>
      <c r="AO504" s="40" t="s">
        <v>76</v>
      </c>
      <c r="AP504" s="40" t="s">
        <v>17091</v>
      </c>
      <c r="AQ504" s="40" t="s">
        <v>17092</v>
      </c>
      <c r="AR504" s="57" t="s">
        <v>17093</v>
      </c>
      <c r="AS504" s="40" t="s">
        <v>16334</v>
      </c>
      <c r="AT504" s="40" t="s">
        <v>17094</v>
      </c>
      <c r="AU504" s="40" t="s">
        <v>17095</v>
      </c>
    </row>
    <row r="505" spans="1:65" ht="20.100000000000001" customHeight="1" x14ac:dyDescent="0.2">
      <c r="A505" s="44">
        <v>43070</v>
      </c>
      <c r="B505" s="40" t="s">
        <v>17096</v>
      </c>
      <c r="C505" s="35" t="s">
        <v>112</v>
      </c>
      <c r="D505" s="35">
        <v>20240120</v>
      </c>
      <c r="E505" s="40" t="s">
        <v>5335</v>
      </c>
      <c r="F505" s="40" t="s">
        <v>17097</v>
      </c>
      <c r="G505" s="40" t="s">
        <v>16684</v>
      </c>
      <c r="I505" s="40" t="s">
        <v>16685</v>
      </c>
      <c r="N505" s="54">
        <v>41983</v>
      </c>
      <c r="O505" s="54">
        <v>502</v>
      </c>
      <c r="P505" s="40" t="s">
        <v>122</v>
      </c>
      <c r="Q505" s="55" t="s">
        <v>122</v>
      </c>
      <c r="R505" s="56" t="s">
        <v>17098</v>
      </c>
      <c r="S505" s="56" t="s">
        <v>15368</v>
      </c>
      <c r="T505" s="51" t="s">
        <v>17099</v>
      </c>
      <c r="U505" s="51" t="s">
        <v>15370</v>
      </c>
      <c r="V505" s="40" t="s">
        <v>17100</v>
      </c>
      <c r="W505" s="40" t="s">
        <v>126</v>
      </c>
      <c r="X505" s="40" t="s">
        <v>112</v>
      </c>
      <c r="Y505" s="40">
        <v>2014</v>
      </c>
      <c r="Z505" s="40" t="s">
        <v>127</v>
      </c>
      <c r="AA505" s="40" t="s">
        <v>15536</v>
      </c>
      <c r="AB505" s="40" t="s">
        <v>129</v>
      </c>
      <c r="AC505" s="40" t="s">
        <v>130</v>
      </c>
      <c r="AD505" s="40" t="s">
        <v>16188</v>
      </c>
      <c r="AE505" s="40" t="s">
        <v>132</v>
      </c>
      <c r="AF505" s="40" t="s">
        <v>133</v>
      </c>
      <c r="AG505" s="40" t="s">
        <v>16392</v>
      </c>
      <c r="AH505" s="40" t="s">
        <v>135</v>
      </c>
      <c r="AI505" s="40" t="s">
        <v>136</v>
      </c>
      <c r="AJ505" s="40" t="s">
        <v>16393</v>
      </c>
      <c r="AK505" s="40" t="s">
        <v>139</v>
      </c>
      <c r="AL505" s="40" t="s">
        <v>140</v>
      </c>
      <c r="AN505" s="40" t="s">
        <v>17101</v>
      </c>
      <c r="AO505" s="40" t="s">
        <v>76</v>
      </c>
      <c r="AP505" s="40" t="s">
        <v>13960</v>
      </c>
      <c r="AQ505" s="40" t="s">
        <v>16690</v>
      </c>
      <c r="AR505" s="57" t="s">
        <v>17102</v>
      </c>
      <c r="AS505" s="40" t="s">
        <v>16692</v>
      </c>
      <c r="AT505" s="40" t="s">
        <v>16693</v>
      </c>
      <c r="AU505" s="40" t="s">
        <v>16694</v>
      </c>
      <c r="AV505" s="40" t="s">
        <v>17103</v>
      </c>
    </row>
    <row r="506" spans="1:65" ht="20.100000000000001" customHeight="1" x14ac:dyDescent="0.2">
      <c r="A506" s="44">
        <v>43070</v>
      </c>
      <c r="B506" s="40" t="s">
        <v>17104</v>
      </c>
      <c r="C506" s="35" t="s">
        <v>112</v>
      </c>
      <c r="D506" s="35">
        <v>20240120</v>
      </c>
      <c r="E506" s="40" t="s">
        <v>4622</v>
      </c>
      <c r="F506" s="40" t="s">
        <v>17105</v>
      </c>
      <c r="G506" s="40" t="s">
        <v>4624</v>
      </c>
      <c r="H506" s="40" t="s">
        <v>15599</v>
      </c>
      <c r="I506" s="40" t="s">
        <v>4625</v>
      </c>
      <c r="N506" s="54">
        <v>42074</v>
      </c>
      <c r="O506" s="54">
        <v>280</v>
      </c>
      <c r="P506" s="40" t="s">
        <v>122</v>
      </c>
      <c r="Q506" s="55" t="s">
        <v>122</v>
      </c>
      <c r="R506" s="56" t="s">
        <v>17106</v>
      </c>
      <c r="S506" s="56" t="s">
        <v>15368</v>
      </c>
      <c r="T506" s="51" t="s">
        <v>17107</v>
      </c>
      <c r="U506" s="51" t="s">
        <v>15370</v>
      </c>
      <c r="V506" s="40" t="s">
        <v>17108</v>
      </c>
      <c r="W506" s="40" t="s">
        <v>126</v>
      </c>
      <c r="X506" s="40" t="s">
        <v>112</v>
      </c>
      <c r="Y506" s="40">
        <v>2015</v>
      </c>
      <c r="Z506" s="40" t="s">
        <v>127</v>
      </c>
      <c r="AA506" s="40" t="s">
        <v>15371</v>
      </c>
      <c r="AB506" s="40" t="s">
        <v>129</v>
      </c>
      <c r="AC506" s="40" t="s">
        <v>130</v>
      </c>
      <c r="AD506" s="40" t="s">
        <v>16188</v>
      </c>
      <c r="AE506" s="40" t="s">
        <v>132</v>
      </c>
      <c r="AF506" s="40" t="s">
        <v>133</v>
      </c>
      <c r="AG506" s="40" t="s">
        <v>16392</v>
      </c>
      <c r="AH506" s="40" t="s">
        <v>135</v>
      </c>
      <c r="AI506" s="40" t="s">
        <v>136</v>
      </c>
      <c r="AJ506" s="40" t="s">
        <v>16393</v>
      </c>
      <c r="AK506" s="40" t="s">
        <v>139</v>
      </c>
      <c r="AL506" s="40" t="s">
        <v>140</v>
      </c>
      <c r="AN506" s="40" t="s">
        <v>17109</v>
      </c>
      <c r="AO506" s="40" t="s">
        <v>76</v>
      </c>
      <c r="AP506" s="40" t="s">
        <v>17110</v>
      </c>
      <c r="AQ506" s="40" t="s">
        <v>16091</v>
      </c>
      <c r="AR506" s="57" t="s">
        <v>16093</v>
      </c>
      <c r="AS506" s="40" t="s">
        <v>17111</v>
      </c>
      <c r="AT506" s="40" t="s">
        <v>17112</v>
      </c>
      <c r="BA506" s="40" t="s">
        <v>15402</v>
      </c>
      <c r="BB506" s="40" t="s">
        <v>15403</v>
      </c>
    </row>
    <row r="507" spans="1:65" ht="20.100000000000001" customHeight="1" x14ac:dyDescent="0.2">
      <c r="A507" s="44">
        <v>43040</v>
      </c>
      <c r="B507" s="40" t="s">
        <v>17113</v>
      </c>
      <c r="C507" s="35" t="s">
        <v>112</v>
      </c>
      <c r="D507" s="35">
        <v>20240120</v>
      </c>
      <c r="E507" s="40" t="s">
        <v>2320</v>
      </c>
      <c r="F507" s="40" t="s">
        <v>16204</v>
      </c>
      <c r="G507" s="40" t="s">
        <v>2322</v>
      </c>
      <c r="H507" s="40" t="s">
        <v>15517</v>
      </c>
      <c r="I507" s="40" t="s">
        <v>2323</v>
      </c>
      <c r="N507" s="54">
        <v>42102</v>
      </c>
      <c r="O507" s="54">
        <v>476</v>
      </c>
      <c r="P507" s="40" t="s">
        <v>122</v>
      </c>
      <c r="Q507" s="55" t="s">
        <v>122</v>
      </c>
      <c r="R507" s="56" t="s">
        <v>17114</v>
      </c>
      <c r="S507" s="56" t="s">
        <v>15368</v>
      </c>
      <c r="T507" s="51" t="s">
        <v>17115</v>
      </c>
      <c r="U507" s="51" t="s">
        <v>15370</v>
      </c>
      <c r="V507" s="40" t="s">
        <v>17116</v>
      </c>
      <c r="W507" s="40" t="s">
        <v>126</v>
      </c>
      <c r="X507" s="40" t="s">
        <v>112</v>
      </c>
      <c r="Y507" s="40">
        <v>2015</v>
      </c>
      <c r="Z507" s="40" t="s">
        <v>127</v>
      </c>
      <c r="AA507" s="40" t="s">
        <v>16208</v>
      </c>
      <c r="AB507" s="40" t="s">
        <v>129</v>
      </c>
      <c r="AC507" s="40" t="s">
        <v>130</v>
      </c>
      <c r="AD507" s="40" t="s">
        <v>16188</v>
      </c>
      <c r="AE507" s="40" t="s">
        <v>132</v>
      </c>
      <c r="AF507" s="40" t="s">
        <v>133</v>
      </c>
      <c r="AG507" s="40" t="s">
        <v>16392</v>
      </c>
      <c r="AH507" s="40" t="s">
        <v>135</v>
      </c>
      <c r="AI507" s="40" t="s">
        <v>136</v>
      </c>
      <c r="AJ507" s="40" t="s">
        <v>16393</v>
      </c>
      <c r="AK507" s="40" t="s">
        <v>139</v>
      </c>
      <c r="AL507" s="40" t="s">
        <v>140</v>
      </c>
      <c r="AN507" s="40" t="s">
        <v>17117</v>
      </c>
      <c r="AO507" s="40" t="s">
        <v>76</v>
      </c>
      <c r="AP507" s="40" t="s">
        <v>15413</v>
      </c>
      <c r="AQ507" s="40" t="s">
        <v>15414</v>
      </c>
      <c r="AR507" s="57" t="s">
        <v>16210</v>
      </c>
      <c r="AS507" s="40" t="s">
        <v>16211</v>
      </c>
      <c r="AT507" s="40" t="s">
        <v>16212</v>
      </c>
      <c r="AU507" s="40" t="s">
        <v>16213</v>
      </c>
      <c r="AV507" s="40" t="s">
        <v>16291</v>
      </c>
      <c r="AW507" s="40" t="s">
        <v>16120</v>
      </c>
      <c r="AX507" s="40" t="s">
        <v>17118</v>
      </c>
      <c r="AY507" s="40" t="s">
        <v>16122</v>
      </c>
      <c r="AZ507" s="40" t="s">
        <v>16123</v>
      </c>
    </row>
    <row r="508" spans="1:65" ht="20.100000000000001" customHeight="1" x14ac:dyDescent="0.2">
      <c r="A508" s="44">
        <v>43040</v>
      </c>
      <c r="B508" s="40" t="s">
        <v>14765</v>
      </c>
      <c r="C508" s="35" t="s">
        <v>112</v>
      </c>
      <c r="D508" s="35">
        <v>20240120</v>
      </c>
      <c r="E508" s="40" t="s">
        <v>6885</v>
      </c>
      <c r="F508" s="40" t="s">
        <v>17119</v>
      </c>
      <c r="G508" s="40" t="s">
        <v>17120</v>
      </c>
      <c r="I508" s="40" t="s">
        <v>17121</v>
      </c>
      <c r="N508" s="54">
        <v>39052</v>
      </c>
      <c r="O508" s="54">
        <v>396</v>
      </c>
      <c r="P508" s="40" t="s">
        <v>122</v>
      </c>
      <c r="Q508" s="55" t="s">
        <v>122</v>
      </c>
      <c r="R508" s="56" t="s">
        <v>17122</v>
      </c>
      <c r="S508" s="56" t="s">
        <v>15368</v>
      </c>
      <c r="T508" s="51" t="s">
        <v>17123</v>
      </c>
      <c r="U508" s="51" t="s">
        <v>15370</v>
      </c>
      <c r="V508" s="40" t="s">
        <v>17124</v>
      </c>
      <c r="W508" s="40" t="s">
        <v>126</v>
      </c>
      <c r="X508" s="40" t="s">
        <v>112</v>
      </c>
      <c r="Y508" s="40">
        <v>2006</v>
      </c>
      <c r="Z508" s="40" t="s">
        <v>127</v>
      </c>
      <c r="AA508" s="40" t="s">
        <v>15411</v>
      </c>
      <c r="AB508" s="40" t="s">
        <v>129</v>
      </c>
      <c r="AC508" s="40" t="s">
        <v>130</v>
      </c>
      <c r="AD508" s="40" t="s">
        <v>16188</v>
      </c>
      <c r="AE508" s="40" t="s">
        <v>132</v>
      </c>
      <c r="AF508" s="40" t="s">
        <v>133</v>
      </c>
      <c r="AG508" s="40" t="s">
        <v>16392</v>
      </c>
      <c r="AH508" s="40" t="s">
        <v>135</v>
      </c>
      <c r="AI508" s="40" t="s">
        <v>136</v>
      </c>
      <c r="AJ508" s="40" t="s">
        <v>16393</v>
      </c>
      <c r="AK508" s="40" t="s">
        <v>139</v>
      </c>
      <c r="AL508" s="40" t="s">
        <v>140</v>
      </c>
      <c r="AN508" s="40" t="s">
        <v>17125</v>
      </c>
      <c r="AO508" s="40" t="s">
        <v>76</v>
      </c>
      <c r="AR508" s="57"/>
    </row>
    <row r="509" spans="1:65" ht="20.100000000000001" customHeight="1" x14ac:dyDescent="0.2">
      <c r="A509" s="44">
        <v>43009</v>
      </c>
      <c r="B509" s="40" t="s">
        <v>17126</v>
      </c>
      <c r="C509" s="35" t="s">
        <v>112</v>
      </c>
      <c r="D509" s="35">
        <v>20240120</v>
      </c>
      <c r="E509" s="40" t="s">
        <v>4822</v>
      </c>
      <c r="F509" s="40" t="s">
        <v>3544</v>
      </c>
      <c r="G509" s="40" t="s">
        <v>1642</v>
      </c>
      <c r="I509" s="40" t="s">
        <v>1643</v>
      </c>
      <c r="N509" s="54">
        <v>42347</v>
      </c>
      <c r="O509" s="54">
        <v>552</v>
      </c>
      <c r="P509" s="40" t="s">
        <v>122</v>
      </c>
      <c r="Q509" s="55" t="s">
        <v>122</v>
      </c>
      <c r="R509" s="56" t="s">
        <v>17127</v>
      </c>
      <c r="S509" s="56" t="s">
        <v>15368</v>
      </c>
      <c r="T509" s="51" t="s">
        <v>17128</v>
      </c>
      <c r="U509" s="51" t="s">
        <v>15370</v>
      </c>
      <c r="V509" s="40" t="s">
        <v>17129</v>
      </c>
      <c r="W509" s="40" t="s">
        <v>126</v>
      </c>
      <c r="X509" s="40" t="s">
        <v>112</v>
      </c>
      <c r="Y509" s="40">
        <v>2015</v>
      </c>
      <c r="Z509" s="40" t="s">
        <v>127</v>
      </c>
      <c r="AA509" s="40" t="s">
        <v>15411</v>
      </c>
      <c r="AB509" s="40" t="s">
        <v>129</v>
      </c>
      <c r="AC509" s="40" t="s">
        <v>130</v>
      </c>
      <c r="AD509" s="40" t="s">
        <v>16188</v>
      </c>
      <c r="AE509" s="40" t="s">
        <v>132</v>
      </c>
      <c r="AF509" s="40" t="s">
        <v>133</v>
      </c>
      <c r="AG509" s="40" t="s">
        <v>16392</v>
      </c>
      <c r="AH509" s="40" t="s">
        <v>135</v>
      </c>
      <c r="AI509" s="40" t="s">
        <v>136</v>
      </c>
      <c r="AJ509" s="40" t="s">
        <v>16393</v>
      </c>
      <c r="AK509" s="40" t="s">
        <v>139</v>
      </c>
      <c r="AL509" s="40" t="s">
        <v>140</v>
      </c>
      <c r="AN509" s="40" t="s">
        <v>17130</v>
      </c>
      <c r="AO509" s="40" t="s">
        <v>76</v>
      </c>
      <c r="AP509" s="40" t="s">
        <v>16629</v>
      </c>
      <c r="AQ509" s="40" t="s">
        <v>16630</v>
      </c>
      <c r="AR509" s="57" t="s">
        <v>12745</v>
      </c>
      <c r="AS509" s="40" t="s">
        <v>13998</v>
      </c>
      <c r="AT509" s="40" t="s">
        <v>16631</v>
      </c>
      <c r="AU509" s="40" t="s">
        <v>15904</v>
      </c>
      <c r="AV509" s="40" t="s">
        <v>16632</v>
      </c>
    </row>
    <row r="510" spans="1:65" ht="20.100000000000001" customHeight="1" x14ac:dyDescent="0.2">
      <c r="A510" s="44">
        <v>43009</v>
      </c>
      <c r="B510" s="40" t="s">
        <v>17131</v>
      </c>
      <c r="C510" s="35" t="s">
        <v>112</v>
      </c>
      <c r="D510" s="35">
        <v>20240120</v>
      </c>
      <c r="E510" s="40" t="s">
        <v>6948</v>
      </c>
      <c r="F510" s="40" t="s">
        <v>17132</v>
      </c>
      <c r="G510" s="40" t="s">
        <v>17133</v>
      </c>
      <c r="I510" s="40" t="s">
        <v>16465</v>
      </c>
      <c r="N510" s="54">
        <v>42256</v>
      </c>
      <c r="O510" s="54">
        <v>418</v>
      </c>
      <c r="P510" s="40" t="s">
        <v>122</v>
      </c>
      <c r="Q510" s="55" t="s">
        <v>122</v>
      </c>
      <c r="R510" s="56" t="s">
        <v>17134</v>
      </c>
      <c r="S510" s="56" t="s">
        <v>15368</v>
      </c>
      <c r="T510" s="51" t="s">
        <v>17135</v>
      </c>
      <c r="U510" s="51" t="s">
        <v>15370</v>
      </c>
      <c r="V510" s="40" t="s">
        <v>17136</v>
      </c>
      <c r="W510" s="40" t="s">
        <v>126</v>
      </c>
      <c r="X510" s="40" t="s">
        <v>112</v>
      </c>
      <c r="Y510" s="40">
        <v>2015</v>
      </c>
      <c r="Z510" s="40" t="s">
        <v>127</v>
      </c>
      <c r="AA510" s="40" t="s">
        <v>15395</v>
      </c>
      <c r="AB510" s="40" t="s">
        <v>129</v>
      </c>
      <c r="AC510" s="40" t="s">
        <v>130</v>
      </c>
      <c r="AD510" s="40" t="s">
        <v>16188</v>
      </c>
      <c r="AE510" s="40" t="s">
        <v>132</v>
      </c>
      <c r="AF510" s="40" t="s">
        <v>133</v>
      </c>
      <c r="AG510" s="40" t="s">
        <v>16392</v>
      </c>
      <c r="AH510" s="40" t="s">
        <v>135</v>
      </c>
      <c r="AI510" s="40" t="s">
        <v>136</v>
      </c>
      <c r="AJ510" s="40" t="s">
        <v>16393</v>
      </c>
      <c r="AK510" s="40" t="s">
        <v>139</v>
      </c>
      <c r="AL510" s="40" t="s">
        <v>140</v>
      </c>
      <c r="AN510" s="40" t="s">
        <v>17137</v>
      </c>
      <c r="AO510" s="40" t="s">
        <v>76</v>
      </c>
      <c r="AP510" s="40" t="s">
        <v>15373</v>
      </c>
      <c r="AQ510" s="40" t="s">
        <v>17138</v>
      </c>
      <c r="AR510" s="57" t="s">
        <v>17139</v>
      </c>
      <c r="AS510" s="40" t="s">
        <v>17140</v>
      </c>
      <c r="AT510" s="40" t="s">
        <v>17141</v>
      </c>
      <c r="AU510" s="40" t="s">
        <v>16733</v>
      </c>
      <c r="AV510" s="40" t="s">
        <v>17142</v>
      </c>
    </row>
    <row r="511" spans="1:65" ht="20.100000000000001" customHeight="1" x14ac:dyDescent="0.2">
      <c r="A511" s="44">
        <v>42979</v>
      </c>
      <c r="B511" s="40" t="s">
        <v>17143</v>
      </c>
      <c r="C511" s="35" t="s">
        <v>112</v>
      </c>
      <c r="D511" s="35">
        <v>20240120</v>
      </c>
      <c r="E511" s="40" t="s">
        <v>6188</v>
      </c>
      <c r="F511" s="40" t="s">
        <v>17144</v>
      </c>
      <c r="G511" s="40" t="s">
        <v>6190</v>
      </c>
      <c r="I511" s="40" t="s">
        <v>6191</v>
      </c>
      <c r="N511" s="54">
        <v>41548.621527777781</v>
      </c>
      <c r="O511" s="54" t="s">
        <v>17145</v>
      </c>
      <c r="P511" s="40" t="s">
        <v>122</v>
      </c>
      <c r="Q511" s="55" t="s">
        <v>17146</v>
      </c>
      <c r="R511" s="56" t="s">
        <v>17147</v>
      </c>
      <c r="S511" s="56" t="s">
        <v>15368</v>
      </c>
      <c r="T511" s="51" t="s">
        <v>17148</v>
      </c>
      <c r="U511" s="51" t="s">
        <v>15370</v>
      </c>
      <c r="V511" s="40" t="s">
        <v>126</v>
      </c>
      <c r="W511" s="40" t="s">
        <v>112</v>
      </c>
      <c r="X511" s="40">
        <v>2013</v>
      </c>
      <c r="Y511" s="40" t="s">
        <v>127</v>
      </c>
      <c r="Z511" s="40" t="s">
        <v>15371</v>
      </c>
      <c r="AA511" s="40" t="s">
        <v>129</v>
      </c>
      <c r="AB511" s="40" t="s">
        <v>130</v>
      </c>
      <c r="AC511" s="40" t="s">
        <v>131</v>
      </c>
      <c r="AD511" s="40" t="s">
        <v>132</v>
      </c>
      <c r="AE511" s="40" t="s">
        <v>133</v>
      </c>
      <c r="AF511" s="40" t="s">
        <v>134</v>
      </c>
      <c r="AG511" s="40" t="s">
        <v>135</v>
      </c>
      <c r="AH511" s="40" t="s">
        <v>136</v>
      </c>
      <c r="AI511" s="40" t="s">
        <v>137</v>
      </c>
      <c r="AK511" s="40" t="s">
        <v>139</v>
      </c>
      <c r="AM511" s="40" t="s">
        <v>140</v>
      </c>
      <c r="AN511" s="40" t="s">
        <v>141</v>
      </c>
      <c r="AP511" s="40" t="s">
        <v>17149</v>
      </c>
      <c r="AQ511" s="40" t="s">
        <v>76</v>
      </c>
      <c r="AR511" s="57" t="s">
        <v>13856</v>
      </c>
      <c r="AS511" s="40" t="s">
        <v>17150</v>
      </c>
      <c r="AT511" s="40" t="s">
        <v>17151</v>
      </c>
      <c r="AU511" s="40" t="s">
        <v>16859</v>
      </c>
      <c r="AV511" s="40" t="s">
        <v>17152</v>
      </c>
    </row>
    <row r="512" spans="1:65" ht="20.100000000000001" customHeight="1" x14ac:dyDescent="0.2">
      <c r="A512" s="44">
        <v>42979</v>
      </c>
      <c r="B512" s="40" t="s">
        <v>17153</v>
      </c>
      <c r="C512" s="35" t="s">
        <v>112</v>
      </c>
      <c r="D512" s="35">
        <v>20240120</v>
      </c>
      <c r="E512" s="40" t="s">
        <v>15478</v>
      </c>
      <c r="F512" s="40" t="s">
        <v>15479</v>
      </c>
      <c r="G512" s="40" t="s">
        <v>15480</v>
      </c>
      <c r="H512" s="40" t="s">
        <v>15517</v>
      </c>
      <c r="N512" s="54">
        <v>42046</v>
      </c>
      <c r="O512" s="54">
        <v>881</v>
      </c>
      <c r="P512" s="40" t="s">
        <v>122</v>
      </c>
      <c r="Q512" s="55" t="s">
        <v>122</v>
      </c>
      <c r="R512" s="56" t="s">
        <v>17154</v>
      </c>
      <c r="S512" s="56" t="s">
        <v>15368</v>
      </c>
      <c r="T512" s="51" t="s">
        <v>17155</v>
      </c>
      <c r="U512" s="51" t="s">
        <v>15370</v>
      </c>
      <c r="V512" s="40" t="s">
        <v>17156</v>
      </c>
      <c r="W512" s="40" t="s">
        <v>126</v>
      </c>
      <c r="X512" s="40" t="s">
        <v>112</v>
      </c>
      <c r="Y512" s="40">
        <v>2015</v>
      </c>
      <c r="Z512" s="40" t="s">
        <v>127</v>
      </c>
      <c r="AA512" s="40" t="s">
        <v>15371</v>
      </c>
      <c r="AB512" s="40" t="s">
        <v>129</v>
      </c>
      <c r="AC512" s="40" t="s">
        <v>130</v>
      </c>
      <c r="AD512" s="40" t="s">
        <v>16188</v>
      </c>
      <c r="AE512" s="40" t="s">
        <v>132</v>
      </c>
      <c r="AF512" s="40" t="s">
        <v>133</v>
      </c>
      <c r="AG512" s="40" t="s">
        <v>16392</v>
      </c>
      <c r="AH512" s="40" t="s">
        <v>135</v>
      </c>
      <c r="AI512" s="40" t="s">
        <v>136</v>
      </c>
      <c r="AJ512" s="40" t="s">
        <v>16393</v>
      </c>
      <c r="AK512" s="40" t="s">
        <v>139</v>
      </c>
      <c r="AL512" s="40" t="s">
        <v>140</v>
      </c>
      <c r="AM512" s="40" t="s">
        <v>17157</v>
      </c>
      <c r="AN512" s="40" t="s">
        <v>17158</v>
      </c>
      <c r="AO512" s="40" t="s">
        <v>76</v>
      </c>
      <c r="AP512" s="40" t="s">
        <v>13856</v>
      </c>
      <c r="AQ512" s="40" t="s">
        <v>17159</v>
      </c>
      <c r="AR512" s="57" t="s">
        <v>15489</v>
      </c>
      <c r="AS512" s="40" t="s">
        <v>13848</v>
      </c>
      <c r="AT512" s="40" t="s">
        <v>13845</v>
      </c>
      <c r="AU512" s="40" t="s">
        <v>15490</v>
      </c>
      <c r="AV512" s="40" t="s">
        <v>15491</v>
      </c>
      <c r="AW512" s="40" t="s">
        <v>13991</v>
      </c>
      <c r="AX512" s="40" t="s">
        <v>15359</v>
      </c>
      <c r="BA512" s="40" t="s">
        <v>15309</v>
      </c>
      <c r="BB512" s="40" t="s">
        <v>15310</v>
      </c>
      <c r="BC512" s="40" t="s">
        <v>15311</v>
      </c>
      <c r="BD512" s="40" t="s">
        <v>15312</v>
      </c>
      <c r="BE512" s="40" t="s">
        <v>15313</v>
      </c>
      <c r="BF512" s="40" t="s">
        <v>15314</v>
      </c>
      <c r="BG512" s="40" t="s">
        <v>15315</v>
      </c>
      <c r="BH512" s="40" t="s">
        <v>15316</v>
      </c>
      <c r="BI512" s="40" t="s">
        <v>15317</v>
      </c>
      <c r="BJ512" s="40" t="s">
        <v>15318</v>
      </c>
      <c r="BK512" s="40" t="s">
        <v>15319</v>
      </c>
      <c r="BL512" s="40" t="s">
        <v>15320</v>
      </c>
      <c r="BM512" s="40" t="s">
        <v>15321</v>
      </c>
    </row>
    <row r="513" spans="1:57" ht="20.100000000000001" customHeight="1" x14ac:dyDescent="0.2">
      <c r="A513" s="44">
        <v>42979</v>
      </c>
      <c r="B513" s="40" t="s">
        <v>17160</v>
      </c>
      <c r="C513" s="35" t="s">
        <v>112</v>
      </c>
      <c r="D513" s="35">
        <v>20240120</v>
      </c>
      <c r="E513" s="40" t="s">
        <v>13282</v>
      </c>
      <c r="F513" s="40" t="s">
        <v>13384</v>
      </c>
      <c r="G513" s="40" t="s">
        <v>15516</v>
      </c>
      <c r="H513" s="40" t="s">
        <v>15599</v>
      </c>
      <c r="I513" s="40" t="s">
        <v>15518</v>
      </c>
      <c r="N513" s="54">
        <v>42046</v>
      </c>
      <c r="O513" s="54">
        <v>322</v>
      </c>
      <c r="P513" s="40" t="s">
        <v>122</v>
      </c>
      <c r="Q513" s="55" t="s">
        <v>122</v>
      </c>
      <c r="R513" s="56" t="s">
        <v>17161</v>
      </c>
      <c r="S513" s="56" t="s">
        <v>15368</v>
      </c>
      <c r="T513" s="51" t="s">
        <v>17162</v>
      </c>
      <c r="U513" s="51" t="s">
        <v>15370</v>
      </c>
      <c r="V513" s="40" t="s">
        <v>17163</v>
      </c>
      <c r="W513" s="40" t="s">
        <v>126</v>
      </c>
      <c r="X513" s="40" t="s">
        <v>112</v>
      </c>
      <c r="Y513" s="40">
        <v>2015</v>
      </c>
      <c r="Z513" s="40" t="s">
        <v>127</v>
      </c>
      <c r="AA513" s="40" t="s">
        <v>15523</v>
      </c>
      <c r="AB513" s="40" t="s">
        <v>129</v>
      </c>
      <c r="AC513" s="40" t="s">
        <v>130</v>
      </c>
      <c r="AD513" s="40" t="s">
        <v>16188</v>
      </c>
      <c r="AE513" s="40" t="s">
        <v>132</v>
      </c>
      <c r="AF513" s="40" t="s">
        <v>133</v>
      </c>
      <c r="AG513" s="40" t="s">
        <v>16392</v>
      </c>
      <c r="AH513" s="40" t="s">
        <v>135</v>
      </c>
      <c r="AI513" s="40" t="s">
        <v>136</v>
      </c>
      <c r="AJ513" s="40" t="s">
        <v>16393</v>
      </c>
      <c r="AK513" s="40" t="s">
        <v>139</v>
      </c>
      <c r="AL513" s="40" t="s">
        <v>140</v>
      </c>
      <c r="AN513" s="40" t="s">
        <v>17164</v>
      </c>
      <c r="AO513" s="40" t="s">
        <v>76</v>
      </c>
      <c r="AP513" s="40" t="s">
        <v>15525</v>
      </c>
      <c r="AQ513" s="40" t="s">
        <v>13834</v>
      </c>
      <c r="AR513" s="57" t="s">
        <v>17165</v>
      </c>
      <c r="AS513" s="40" t="s">
        <v>15526</v>
      </c>
      <c r="AT513" s="40" t="s">
        <v>13910</v>
      </c>
      <c r="AU513" s="40" t="s">
        <v>15527</v>
      </c>
      <c r="AV513" s="40" t="s">
        <v>17166</v>
      </c>
      <c r="AW513" s="40" t="s">
        <v>13907</v>
      </c>
      <c r="AX513" s="40" t="s">
        <v>15529</v>
      </c>
      <c r="AY513" s="40" t="s">
        <v>15400</v>
      </c>
      <c r="AZ513" s="40" t="s">
        <v>15401</v>
      </c>
    </row>
    <row r="514" spans="1:57" ht="20.100000000000001" customHeight="1" x14ac:dyDescent="0.2">
      <c r="A514" s="44">
        <v>42979</v>
      </c>
      <c r="B514" s="40" t="s">
        <v>17167</v>
      </c>
      <c r="C514" s="35" t="s">
        <v>112</v>
      </c>
      <c r="D514" s="35">
        <v>20240120</v>
      </c>
      <c r="E514" s="40" t="s">
        <v>1889</v>
      </c>
      <c r="F514" s="40" t="s">
        <v>15943</v>
      </c>
      <c r="G514" s="40" t="s">
        <v>1891</v>
      </c>
      <c r="I514" s="40" t="s">
        <v>1892</v>
      </c>
      <c r="N514" s="54">
        <v>41406.59097222222</v>
      </c>
      <c r="O514" s="54">
        <v>366</v>
      </c>
      <c r="P514" s="40" t="s">
        <v>122</v>
      </c>
      <c r="Q514" s="55" t="s">
        <v>122</v>
      </c>
      <c r="R514" s="56" t="s">
        <v>17168</v>
      </c>
      <c r="S514" s="56" t="s">
        <v>15368</v>
      </c>
      <c r="T514" s="51" t="s">
        <v>17169</v>
      </c>
      <c r="U514" s="51" t="s">
        <v>15370</v>
      </c>
      <c r="V514" s="40" t="s">
        <v>17170</v>
      </c>
      <c r="W514" s="40" t="s">
        <v>126</v>
      </c>
      <c r="X514" s="40" t="s">
        <v>112</v>
      </c>
      <c r="Y514" s="40">
        <v>2013</v>
      </c>
      <c r="Z514" s="40" t="s">
        <v>127</v>
      </c>
      <c r="AA514" s="40" t="s">
        <v>15411</v>
      </c>
      <c r="AB514" s="40" t="s">
        <v>129</v>
      </c>
      <c r="AC514" s="40" t="s">
        <v>130</v>
      </c>
      <c r="AD514" s="40" t="s">
        <v>16188</v>
      </c>
      <c r="AE514" s="40" t="s">
        <v>132</v>
      </c>
      <c r="AF514" s="40" t="s">
        <v>133</v>
      </c>
      <c r="AG514" s="40" t="s">
        <v>16392</v>
      </c>
      <c r="AH514" s="40" t="s">
        <v>135</v>
      </c>
      <c r="AI514" s="40" t="s">
        <v>136</v>
      </c>
      <c r="AJ514" s="40" t="s">
        <v>16393</v>
      </c>
      <c r="AK514" s="40" t="s">
        <v>139</v>
      </c>
      <c r="AL514" s="40" t="s">
        <v>140</v>
      </c>
      <c r="AN514" s="40" t="s">
        <v>17171</v>
      </c>
      <c r="AO514" s="40" t="s">
        <v>76</v>
      </c>
      <c r="AP514" s="40" t="s">
        <v>15949</v>
      </c>
      <c r="AQ514" s="40" t="s">
        <v>15950</v>
      </c>
      <c r="AR514" s="57" t="s">
        <v>15951</v>
      </c>
      <c r="AS514" s="40" t="s">
        <v>15854</v>
      </c>
    </row>
    <row r="515" spans="1:57" ht="20.100000000000001" customHeight="1" x14ac:dyDescent="0.2">
      <c r="A515" s="44">
        <v>42979</v>
      </c>
      <c r="B515" s="40" t="s">
        <v>17172</v>
      </c>
      <c r="C515" s="35" t="s">
        <v>112</v>
      </c>
      <c r="D515" s="35">
        <v>20240120</v>
      </c>
      <c r="E515" s="40" t="s">
        <v>11931</v>
      </c>
      <c r="F515" s="40" t="s">
        <v>17173</v>
      </c>
      <c r="G515" s="40" t="s">
        <v>6316</v>
      </c>
      <c r="I515" s="40" t="s">
        <v>6317</v>
      </c>
      <c r="N515" s="54">
        <v>42655</v>
      </c>
      <c r="O515" s="54">
        <v>274</v>
      </c>
      <c r="P515" s="40" t="s">
        <v>122</v>
      </c>
      <c r="Q515" s="55" t="s">
        <v>122</v>
      </c>
      <c r="R515" s="56" t="s">
        <v>17174</v>
      </c>
      <c r="S515" s="56" t="s">
        <v>15368</v>
      </c>
      <c r="T515" s="51" t="s">
        <v>17175</v>
      </c>
      <c r="U515" s="51" t="s">
        <v>15370</v>
      </c>
      <c r="V515" s="40" t="s">
        <v>17176</v>
      </c>
      <c r="W515" s="40" t="s">
        <v>126</v>
      </c>
      <c r="X515" s="40" t="s">
        <v>112</v>
      </c>
      <c r="Y515" s="40">
        <v>2016</v>
      </c>
      <c r="Z515" s="40" t="s">
        <v>127</v>
      </c>
      <c r="AA515" s="40" t="s">
        <v>15411</v>
      </c>
      <c r="AB515" s="40" t="s">
        <v>129</v>
      </c>
      <c r="AC515" s="40" t="s">
        <v>130</v>
      </c>
      <c r="AD515" s="40" t="s">
        <v>16188</v>
      </c>
      <c r="AE515" s="40" t="s">
        <v>132</v>
      </c>
      <c r="AF515" s="40" t="s">
        <v>133</v>
      </c>
      <c r="AG515" s="40" t="s">
        <v>16392</v>
      </c>
      <c r="AH515" s="40" t="s">
        <v>135</v>
      </c>
      <c r="AI515" s="40" t="s">
        <v>136</v>
      </c>
      <c r="AJ515" s="40" t="s">
        <v>16393</v>
      </c>
      <c r="AK515" s="40" t="s">
        <v>139</v>
      </c>
      <c r="AL515" s="40" t="s">
        <v>140</v>
      </c>
      <c r="AN515" s="40" t="s">
        <v>17177</v>
      </c>
      <c r="AO515" s="40" t="s">
        <v>76</v>
      </c>
      <c r="AP515" s="40" t="s">
        <v>17178</v>
      </c>
      <c r="AQ515" s="40" t="s">
        <v>15919</v>
      </c>
      <c r="AR515" s="57"/>
    </row>
    <row r="516" spans="1:57" ht="20.100000000000001" customHeight="1" x14ac:dyDescent="0.2">
      <c r="A516" s="44">
        <v>42979</v>
      </c>
      <c r="B516" s="40" t="s">
        <v>17179</v>
      </c>
      <c r="C516" s="35" t="s">
        <v>112</v>
      </c>
      <c r="D516" s="35">
        <v>20240120</v>
      </c>
      <c r="E516" s="40" t="s">
        <v>10931</v>
      </c>
      <c r="F516" s="40" t="s">
        <v>16539</v>
      </c>
      <c r="G516" s="40" t="s">
        <v>17180</v>
      </c>
      <c r="I516" s="40" t="s">
        <v>16542</v>
      </c>
      <c r="N516" s="54">
        <v>41310.538888888892</v>
      </c>
      <c r="O516" s="54">
        <v>292</v>
      </c>
      <c r="P516" s="40" t="s">
        <v>122</v>
      </c>
      <c r="Q516" s="55" t="s">
        <v>122</v>
      </c>
      <c r="R516" s="56" t="s">
        <v>17181</v>
      </c>
      <c r="S516" s="56" t="s">
        <v>15368</v>
      </c>
      <c r="T516" s="51" t="s">
        <v>17182</v>
      </c>
      <c r="U516" s="51" t="s">
        <v>15370</v>
      </c>
      <c r="V516" s="40" t="s">
        <v>17183</v>
      </c>
      <c r="W516" s="40" t="s">
        <v>126</v>
      </c>
      <c r="X516" s="40" t="s">
        <v>112</v>
      </c>
      <c r="Y516" s="40">
        <v>2013</v>
      </c>
      <c r="Z516" s="40" t="s">
        <v>127</v>
      </c>
      <c r="AA516" s="40" t="s">
        <v>15536</v>
      </c>
      <c r="AB516" s="40" t="s">
        <v>129</v>
      </c>
      <c r="AC516" s="40" t="s">
        <v>130</v>
      </c>
      <c r="AD516" s="40" t="s">
        <v>16188</v>
      </c>
      <c r="AE516" s="40" t="s">
        <v>132</v>
      </c>
      <c r="AF516" s="40" t="s">
        <v>133</v>
      </c>
      <c r="AG516" s="40" t="s">
        <v>16392</v>
      </c>
      <c r="AH516" s="40" t="s">
        <v>135</v>
      </c>
      <c r="AI516" s="40" t="s">
        <v>136</v>
      </c>
      <c r="AJ516" s="40" t="s">
        <v>16393</v>
      </c>
      <c r="AK516" s="40" t="s">
        <v>139</v>
      </c>
      <c r="AL516" s="40" t="s">
        <v>140</v>
      </c>
      <c r="AN516" s="40" t="s">
        <v>17184</v>
      </c>
      <c r="AO516" s="40" t="s">
        <v>76</v>
      </c>
      <c r="AP516" s="40" t="s">
        <v>16548</v>
      </c>
      <c r="AQ516" s="40" t="s">
        <v>16549</v>
      </c>
      <c r="AR516" s="57" t="s">
        <v>16550</v>
      </c>
      <c r="AS516" s="40" t="s">
        <v>16551</v>
      </c>
      <c r="AT516" s="40" t="s">
        <v>16552</v>
      </c>
      <c r="AU516" s="40" t="s">
        <v>16553</v>
      </c>
    </row>
    <row r="517" spans="1:57" ht="20.100000000000001" customHeight="1" x14ac:dyDescent="0.2">
      <c r="A517" s="44">
        <v>42979</v>
      </c>
      <c r="B517" s="40" t="s">
        <v>8883</v>
      </c>
      <c r="C517" s="35" t="s">
        <v>112</v>
      </c>
      <c r="D517" s="35">
        <v>20240120</v>
      </c>
      <c r="E517" s="40" t="s">
        <v>3709</v>
      </c>
      <c r="F517" s="40" t="s">
        <v>17185</v>
      </c>
      <c r="G517" s="40" t="s">
        <v>17186</v>
      </c>
      <c r="H517" s="40" t="s">
        <v>15364</v>
      </c>
      <c r="I517" s="40" t="s">
        <v>16100</v>
      </c>
      <c r="J517" s="40" t="s">
        <v>8888</v>
      </c>
      <c r="N517" s="54">
        <v>41983</v>
      </c>
      <c r="O517" s="54">
        <v>635</v>
      </c>
      <c r="P517" s="40" t="s">
        <v>122</v>
      </c>
      <c r="Q517" s="55" t="s">
        <v>122</v>
      </c>
      <c r="R517" s="56" t="s">
        <v>17187</v>
      </c>
      <c r="S517" s="56" t="s">
        <v>15368</v>
      </c>
      <c r="T517" s="51" t="s">
        <v>17188</v>
      </c>
      <c r="U517" s="51" t="s">
        <v>15370</v>
      </c>
      <c r="V517" s="40" t="s">
        <v>17189</v>
      </c>
      <c r="W517" s="40" t="s">
        <v>126</v>
      </c>
      <c r="X517" s="40" t="s">
        <v>112</v>
      </c>
      <c r="Y517" s="40">
        <v>2014</v>
      </c>
      <c r="Z517" s="40" t="s">
        <v>127</v>
      </c>
      <c r="AA517" s="40" t="s">
        <v>15625</v>
      </c>
      <c r="AB517" s="40" t="s">
        <v>129</v>
      </c>
      <c r="AC517" s="40" t="s">
        <v>130</v>
      </c>
      <c r="AD517" s="40" t="s">
        <v>16188</v>
      </c>
      <c r="AE517" s="40" t="s">
        <v>132</v>
      </c>
      <c r="AF517" s="40" t="s">
        <v>133</v>
      </c>
      <c r="AG517" s="40" t="s">
        <v>16392</v>
      </c>
      <c r="AH517" s="40" t="s">
        <v>135</v>
      </c>
      <c r="AI517" s="40" t="s">
        <v>136</v>
      </c>
      <c r="AJ517" s="40" t="s">
        <v>16393</v>
      </c>
      <c r="AK517" s="40" t="s">
        <v>139</v>
      </c>
      <c r="AL517" s="40" t="s">
        <v>140</v>
      </c>
      <c r="AN517" s="40" t="s">
        <v>17190</v>
      </c>
      <c r="AO517" s="40" t="s">
        <v>76</v>
      </c>
      <c r="AP517" s="40" t="s">
        <v>15627</v>
      </c>
      <c r="AQ517" s="40" t="s">
        <v>17191</v>
      </c>
      <c r="AR517" s="57" t="s">
        <v>15629</v>
      </c>
      <c r="AS517" s="40" t="s">
        <v>15630</v>
      </c>
      <c r="AT517" s="40" t="s">
        <v>15631</v>
      </c>
      <c r="AU517" s="40" t="s">
        <v>15632</v>
      </c>
      <c r="AV517" s="40" t="s">
        <v>15633</v>
      </c>
      <c r="AW517" s="40" t="s">
        <v>17192</v>
      </c>
    </row>
    <row r="518" spans="1:57" ht="20.100000000000001" customHeight="1" x14ac:dyDescent="0.2">
      <c r="A518" s="44" t="s">
        <v>17193</v>
      </c>
      <c r="B518" s="40" t="s">
        <v>8852</v>
      </c>
      <c r="C518" s="35" t="s">
        <v>112</v>
      </c>
      <c r="D518" s="35">
        <v>20240120</v>
      </c>
      <c r="E518" s="40" t="s">
        <v>17194</v>
      </c>
      <c r="G518" s="40" t="s">
        <v>1331</v>
      </c>
      <c r="I518" s="40" t="s">
        <v>1332</v>
      </c>
      <c r="N518" s="54">
        <v>41730</v>
      </c>
      <c r="O518" s="54">
        <v>438</v>
      </c>
      <c r="P518" s="40" t="s">
        <v>122</v>
      </c>
      <c r="Q518" s="55" t="s">
        <v>122</v>
      </c>
      <c r="R518" s="56" t="s">
        <v>17195</v>
      </c>
      <c r="S518" s="56" t="s">
        <v>15368</v>
      </c>
      <c r="T518" s="51" t="s">
        <v>17196</v>
      </c>
      <c r="U518" s="51" t="s">
        <v>15370</v>
      </c>
      <c r="V518" s="40" t="s">
        <v>17197</v>
      </c>
      <c r="W518" s="40" t="s">
        <v>126</v>
      </c>
      <c r="X518" s="40" t="s">
        <v>112</v>
      </c>
      <c r="Y518" s="40">
        <v>2014</v>
      </c>
      <c r="Z518" s="40" t="s">
        <v>127</v>
      </c>
      <c r="AA518" s="40" t="s">
        <v>15455</v>
      </c>
      <c r="AB518" s="40" t="s">
        <v>129</v>
      </c>
      <c r="AC518" s="40" t="s">
        <v>130</v>
      </c>
      <c r="AD518" s="40" t="s">
        <v>16188</v>
      </c>
      <c r="AE518" s="40" t="s">
        <v>132</v>
      </c>
      <c r="AF518" s="40" t="s">
        <v>133</v>
      </c>
      <c r="AG518" s="40" t="s">
        <v>16392</v>
      </c>
      <c r="AH518" s="40" t="s">
        <v>135</v>
      </c>
      <c r="AI518" s="40" t="s">
        <v>136</v>
      </c>
      <c r="AJ518" s="40" t="s">
        <v>16393</v>
      </c>
      <c r="AK518" s="40" t="s">
        <v>139</v>
      </c>
      <c r="AL518" s="40" t="s">
        <v>140</v>
      </c>
      <c r="AN518" s="40" t="s">
        <v>17198</v>
      </c>
      <c r="AO518" s="40" t="s">
        <v>76</v>
      </c>
      <c r="AR518" s="57"/>
    </row>
    <row r="519" spans="1:57" ht="20.100000000000001" customHeight="1" x14ac:dyDescent="0.2">
      <c r="A519" s="44" t="s">
        <v>17193</v>
      </c>
      <c r="B519" s="40" t="s">
        <v>8317</v>
      </c>
      <c r="C519" s="35" t="s">
        <v>112</v>
      </c>
      <c r="D519" s="35">
        <v>20240120</v>
      </c>
      <c r="E519" s="40" t="s">
        <v>2870</v>
      </c>
      <c r="F519" s="40" t="s">
        <v>10704</v>
      </c>
      <c r="G519" s="40" t="s">
        <v>2322</v>
      </c>
      <c r="H519" s="40" t="s">
        <v>16344</v>
      </c>
      <c r="I519" s="40" t="s">
        <v>2323</v>
      </c>
      <c r="N519" s="54">
        <v>42074</v>
      </c>
      <c r="O519" s="54">
        <v>603</v>
      </c>
      <c r="P519" s="40" t="s">
        <v>122</v>
      </c>
      <c r="Q519" s="55" t="s">
        <v>122</v>
      </c>
      <c r="R519" s="56" t="s">
        <v>17199</v>
      </c>
      <c r="S519" s="56" t="s">
        <v>15368</v>
      </c>
      <c r="T519" s="51" t="s">
        <v>17200</v>
      </c>
      <c r="U519" s="51" t="s">
        <v>15370</v>
      </c>
      <c r="V519" s="40" t="s">
        <v>17201</v>
      </c>
      <c r="W519" s="40" t="s">
        <v>126</v>
      </c>
      <c r="X519" s="40" t="s">
        <v>112</v>
      </c>
      <c r="Y519" s="40">
        <v>2015</v>
      </c>
      <c r="Z519" s="40" t="s">
        <v>127</v>
      </c>
      <c r="AA519" s="40" t="s">
        <v>15411</v>
      </c>
      <c r="AB519" s="40" t="s">
        <v>129</v>
      </c>
      <c r="AC519" s="40" t="s">
        <v>130</v>
      </c>
      <c r="AD519" s="40" t="s">
        <v>16188</v>
      </c>
      <c r="AE519" s="40" t="s">
        <v>132</v>
      </c>
      <c r="AF519" s="40" t="s">
        <v>133</v>
      </c>
      <c r="AG519" s="40" t="s">
        <v>16392</v>
      </c>
      <c r="AH519" s="40" t="s">
        <v>135</v>
      </c>
      <c r="AI519" s="40" t="s">
        <v>136</v>
      </c>
      <c r="AJ519" s="40" t="s">
        <v>16393</v>
      </c>
      <c r="AK519" s="40" t="s">
        <v>139</v>
      </c>
      <c r="AL519" s="40" t="s">
        <v>140</v>
      </c>
      <c r="AN519" s="40" t="s">
        <v>17202</v>
      </c>
      <c r="AO519" s="40" t="s">
        <v>76</v>
      </c>
      <c r="AP519" s="40" t="s">
        <v>15413</v>
      </c>
      <c r="AQ519" s="40" t="s">
        <v>15414</v>
      </c>
      <c r="AR519" s="57" t="s">
        <v>15415</v>
      </c>
      <c r="AS519" s="40" t="s">
        <v>15416</v>
      </c>
      <c r="AT519" s="40" t="s">
        <v>15417</v>
      </c>
      <c r="AU519" s="40" t="s">
        <v>13887</v>
      </c>
      <c r="AV519" s="40" t="s">
        <v>15418</v>
      </c>
      <c r="AW519" s="40" t="s">
        <v>15419</v>
      </c>
      <c r="AX519" s="40" t="s">
        <v>15420</v>
      </c>
      <c r="AY519" s="40" t="s">
        <v>15307</v>
      </c>
      <c r="AZ519" s="40" t="s">
        <v>15308</v>
      </c>
    </row>
    <row r="520" spans="1:57" ht="20.100000000000001" customHeight="1" x14ac:dyDescent="0.2">
      <c r="A520" s="44">
        <v>42917</v>
      </c>
      <c r="B520" s="40" t="s">
        <v>17203</v>
      </c>
      <c r="C520" s="35" t="s">
        <v>112</v>
      </c>
      <c r="D520" s="35">
        <v>20240120</v>
      </c>
      <c r="E520" s="40" t="s">
        <v>6546</v>
      </c>
      <c r="F520" s="40" t="s">
        <v>17204</v>
      </c>
      <c r="G520" s="40" t="s">
        <v>17205</v>
      </c>
      <c r="H520" s="40" t="s">
        <v>15424</v>
      </c>
      <c r="I520" s="40" t="s">
        <v>17206</v>
      </c>
      <c r="N520" s="54">
        <v>40429.449305555558</v>
      </c>
      <c r="O520" s="54">
        <v>530</v>
      </c>
      <c r="P520" s="40" t="s">
        <v>122</v>
      </c>
      <c r="Q520" s="55" t="s">
        <v>122</v>
      </c>
      <c r="R520" s="56" t="s">
        <v>17207</v>
      </c>
      <c r="S520" s="56" t="s">
        <v>15368</v>
      </c>
      <c r="T520" s="51" t="s">
        <v>17208</v>
      </c>
      <c r="U520" s="51" t="s">
        <v>15370</v>
      </c>
      <c r="V520" s="40" t="s">
        <v>17209</v>
      </c>
      <c r="W520" s="40" t="s">
        <v>126</v>
      </c>
      <c r="X520" s="40" t="s">
        <v>112</v>
      </c>
      <c r="Y520" s="40">
        <v>2010</v>
      </c>
      <c r="Z520" s="40" t="s">
        <v>127</v>
      </c>
      <c r="AA520" s="40" t="s">
        <v>15395</v>
      </c>
      <c r="AB520" s="40" t="s">
        <v>129</v>
      </c>
      <c r="AC520" s="40" t="s">
        <v>130</v>
      </c>
      <c r="AD520" s="40" t="s">
        <v>16188</v>
      </c>
      <c r="AE520" s="40" t="s">
        <v>132</v>
      </c>
      <c r="AF520" s="40" t="s">
        <v>133</v>
      </c>
      <c r="AG520" s="40" t="s">
        <v>16392</v>
      </c>
      <c r="AH520" s="40" t="s">
        <v>135</v>
      </c>
      <c r="AI520" s="40" t="s">
        <v>136</v>
      </c>
      <c r="AJ520" s="40" t="s">
        <v>16393</v>
      </c>
      <c r="AK520" s="40" t="s">
        <v>139</v>
      </c>
      <c r="AL520" s="40" t="s">
        <v>140</v>
      </c>
      <c r="AN520" s="40" t="s">
        <v>17210</v>
      </c>
      <c r="AO520" s="40" t="s">
        <v>76</v>
      </c>
      <c r="AP520" s="40" t="s">
        <v>17211</v>
      </c>
      <c r="AQ520" s="40" t="s">
        <v>17212</v>
      </c>
      <c r="AR520" s="57" t="s">
        <v>17213</v>
      </c>
      <c r="AS520" s="40" t="s">
        <v>17214</v>
      </c>
      <c r="AT520" s="40" t="s">
        <v>17215</v>
      </c>
      <c r="AU520" s="40" t="s">
        <v>17216</v>
      </c>
      <c r="AV520" s="40" t="s">
        <v>17217</v>
      </c>
      <c r="AW520" s="40" t="s">
        <v>17218</v>
      </c>
      <c r="AX520" s="40" t="s">
        <v>17219</v>
      </c>
      <c r="AY520" s="40" t="s">
        <v>17220</v>
      </c>
      <c r="AZ520" s="40" t="s">
        <v>17221</v>
      </c>
    </row>
    <row r="521" spans="1:57" ht="20.100000000000001" customHeight="1" x14ac:dyDescent="0.2">
      <c r="A521" s="44">
        <v>42917</v>
      </c>
      <c r="B521" s="40" t="s">
        <v>17222</v>
      </c>
      <c r="C521" s="35" t="s">
        <v>112</v>
      </c>
      <c r="D521" s="35">
        <v>20240120</v>
      </c>
      <c r="E521" s="40" t="s">
        <v>17223</v>
      </c>
      <c r="F521" s="40" t="s">
        <v>17224</v>
      </c>
      <c r="G521" s="40" t="s">
        <v>529</v>
      </c>
      <c r="H521" s="40" t="s">
        <v>15599</v>
      </c>
      <c r="I521" s="40" t="s">
        <v>530</v>
      </c>
      <c r="N521" s="54">
        <v>41892</v>
      </c>
      <c r="O521" s="54">
        <v>508</v>
      </c>
      <c r="P521" s="40" t="s">
        <v>122</v>
      </c>
      <c r="Q521" s="55" t="s">
        <v>122</v>
      </c>
      <c r="R521" s="56" t="s">
        <v>17225</v>
      </c>
      <c r="S521" s="56" t="s">
        <v>15368</v>
      </c>
      <c r="T521" s="51" t="s">
        <v>17226</v>
      </c>
      <c r="U521" s="51" t="s">
        <v>15370</v>
      </c>
      <c r="V521" s="40" t="s">
        <v>17227</v>
      </c>
      <c r="W521" s="40" t="s">
        <v>126</v>
      </c>
      <c r="X521" s="40" t="s">
        <v>112</v>
      </c>
      <c r="Y521" s="40">
        <v>2014</v>
      </c>
      <c r="Z521" s="40" t="s">
        <v>127</v>
      </c>
      <c r="AA521" s="40" t="s">
        <v>15625</v>
      </c>
      <c r="AB521" s="40" t="s">
        <v>129</v>
      </c>
      <c r="AC521" s="40" t="s">
        <v>130</v>
      </c>
      <c r="AD521" s="40" t="s">
        <v>16188</v>
      </c>
      <c r="AE521" s="40" t="s">
        <v>132</v>
      </c>
      <c r="AF521" s="40" t="s">
        <v>133</v>
      </c>
      <c r="AG521" s="40" t="s">
        <v>16392</v>
      </c>
      <c r="AH521" s="40" t="s">
        <v>135</v>
      </c>
      <c r="AI521" s="40" t="s">
        <v>136</v>
      </c>
      <c r="AJ521" s="40" t="s">
        <v>16393</v>
      </c>
      <c r="AK521" s="40" t="s">
        <v>139</v>
      </c>
      <c r="AL521" s="40" t="s">
        <v>140</v>
      </c>
      <c r="AN521" s="40" t="s">
        <v>17228</v>
      </c>
      <c r="AO521" s="40" t="s">
        <v>76</v>
      </c>
      <c r="AP521" s="40" t="s">
        <v>17229</v>
      </c>
      <c r="AQ521" s="40" t="s">
        <v>17230</v>
      </c>
      <c r="AR521" s="57" t="s">
        <v>17231</v>
      </c>
    </row>
    <row r="522" spans="1:57" ht="20.100000000000001" customHeight="1" x14ac:dyDescent="0.2">
      <c r="A522" s="44">
        <v>42887</v>
      </c>
      <c r="B522" s="40" t="s">
        <v>17232</v>
      </c>
      <c r="C522" s="35" t="s">
        <v>112</v>
      </c>
      <c r="D522" s="35">
        <v>20240120</v>
      </c>
      <c r="E522" s="40" t="s">
        <v>169</v>
      </c>
      <c r="F522" s="40" t="s">
        <v>17233</v>
      </c>
      <c r="G522" s="40" t="s">
        <v>15683</v>
      </c>
      <c r="H522" s="40" t="s">
        <v>15517</v>
      </c>
      <c r="I522" s="40" t="s">
        <v>15684</v>
      </c>
      <c r="N522" s="54">
        <v>41955</v>
      </c>
      <c r="O522" s="54">
        <v>715</v>
      </c>
      <c r="P522" s="40" t="s">
        <v>122</v>
      </c>
      <c r="Q522" s="55" t="s">
        <v>122</v>
      </c>
      <c r="R522" s="56" t="s">
        <v>17234</v>
      </c>
      <c r="S522" s="56" t="s">
        <v>15368</v>
      </c>
      <c r="T522" s="51" t="s">
        <v>17235</v>
      </c>
      <c r="U522" s="51" t="s">
        <v>15370</v>
      </c>
      <c r="V522" s="40" t="s">
        <v>17236</v>
      </c>
      <c r="W522" s="40" t="s">
        <v>126</v>
      </c>
      <c r="X522" s="40" t="s">
        <v>112</v>
      </c>
      <c r="Y522" s="40">
        <v>2014</v>
      </c>
      <c r="Z522" s="40" t="s">
        <v>127</v>
      </c>
      <c r="AA522" s="40" t="s">
        <v>15411</v>
      </c>
      <c r="AB522" s="40" t="s">
        <v>129</v>
      </c>
      <c r="AC522" s="40" t="s">
        <v>130</v>
      </c>
      <c r="AD522" s="40" t="s">
        <v>16188</v>
      </c>
      <c r="AE522" s="40" t="s">
        <v>132</v>
      </c>
      <c r="AF522" s="40" t="s">
        <v>133</v>
      </c>
      <c r="AG522" s="40" t="s">
        <v>16392</v>
      </c>
      <c r="AH522" s="40" t="s">
        <v>135</v>
      </c>
      <c r="AI522" s="40" t="s">
        <v>136</v>
      </c>
      <c r="AJ522" s="40" t="s">
        <v>16393</v>
      </c>
      <c r="AK522" s="40" t="s">
        <v>139</v>
      </c>
      <c r="AL522" s="40" t="s">
        <v>140</v>
      </c>
      <c r="AN522" s="40" t="s">
        <v>17237</v>
      </c>
      <c r="AO522" s="40" t="s">
        <v>76</v>
      </c>
      <c r="AP522" s="40" t="s">
        <v>17238</v>
      </c>
      <c r="AQ522" s="40" t="s">
        <v>15906</v>
      </c>
      <c r="AR522" s="57" t="s">
        <v>17239</v>
      </c>
      <c r="AS522" s="40" t="s">
        <v>17240</v>
      </c>
      <c r="AT522" s="40" t="s">
        <v>15854</v>
      </c>
      <c r="AU522" s="40" t="s">
        <v>17241</v>
      </c>
      <c r="AV522" s="40" t="s">
        <v>17242</v>
      </c>
      <c r="AW522" s="40" t="s">
        <v>17243</v>
      </c>
      <c r="AX522" s="40" t="s">
        <v>17244</v>
      </c>
      <c r="AY522" s="40" t="s">
        <v>16035</v>
      </c>
    </row>
    <row r="523" spans="1:57" ht="20.100000000000001" customHeight="1" x14ac:dyDescent="0.2">
      <c r="A523" s="44">
        <v>42887</v>
      </c>
      <c r="B523" s="40" t="s">
        <v>17245</v>
      </c>
      <c r="C523" s="35" t="s">
        <v>112</v>
      </c>
      <c r="D523" s="35">
        <v>20240120</v>
      </c>
      <c r="E523" s="40" t="s">
        <v>17246</v>
      </c>
      <c r="F523" s="40" t="s">
        <v>16252</v>
      </c>
      <c r="G523" s="40" t="s">
        <v>17247</v>
      </c>
      <c r="I523" s="40" t="s">
        <v>2106</v>
      </c>
      <c r="N523" s="54">
        <v>42046</v>
      </c>
      <c r="O523" s="54">
        <v>451</v>
      </c>
      <c r="P523" s="40" t="s">
        <v>122</v>
      </c>
      <c r="Q523" s="55" t="s">
        <v>122</v>
      </c>
      <c r="R523" s="56" t="s">
        <v>17248</v>
      </c>
      <c r="S523" s="56" t="s">
        <v>15368</v>
      </c>
      <c r="T523" s="51" t="s">
        <v>17249</v>
      </c>
      <c r="U523" s="51" t="s">
        <v>15370</v>
      </c>
      <c r="V523" s="40" t="s">
        <v>17250</v>
      </c>
      <c r="W523" s="40" t="s">
        <v>126</v>
      </c>
      <c r="X523" s="40" t="s">
        <v>112</v>
      </c>
      <c r="Y523" s="40">
        <v>2015</v>
      </c>
      <c r="Z523" s="40" t="s">
        <v>127</v>
      </c>
      <c r="AA523" s="40" t="s">
        <v>15395</v>
      </c>
      <c r="AB523" s="40" t="s">
        <v>129</v>
      </c>
      <c r="AC523" s="40" t="s">
        <v>130</v>
      </c>
      <c r="AD523" s="40" t="s">
        <v>16188</v>
      </c>
      <c r="AE523" s="40" t="s">
        <v>132</v>
      </c>
      <c r="AF523" s="40" t="s">
        <v>133</v>
      </c>
      <c r="AG523" s="40" t="s">
        <v>16392</v>
      </c>
      <c r="AH523" s="40" t="s">
        <v>135</v>
      </c>
      <c r="AI523" s="40" t="s">
        <v>136</v>
      </c>
      <c r="AJ523" s="40" t="s">
        <v>16393</v>
      </c>
      <c r="AK523" s="40" t="s">
        <v>139</v>
      </c>
      <c r="AL523" s="40" t="s">
        <v>140</v>
      </c>
      <c r="AN523" s="40" t="s">
        <v>17251</v>
      </c>
      <c r="AO523" s="40" t="s">
        <v>76</v>
      </c>
      <c r="AP523" s="40" t="s">
        <v>16258</v>
      </c>
      <c r="AQ523" s="40" t="s">
        <v>15854</v>
      </c>
      <c r="AR523" s="57" t="s">
        <v>12745</v>
      </c>
      <c r="AS523" s="40" t="s">
        <v>16259</v>
      </c>
      <c r="AT523" s="40" t="s">
        <v>16260</v>
      </c>
      <c r="AU523" s="40" t="s">
        <v>16261</v>
      </c>
      <c r="BA523" s="40" t="s">
        <v>15741</v>
      </c>
      <c r="BB523" s="40" t="s">
        <v>15742</v>
      </c>
      <c r="BC523" s="40" t="s">
        <v>15743</v>
      </c>
    </row>
    <row r="524" spans="1:57" ht="20.100000000000001" customHeight="1" x14ac:dyDescent="0.2">
      <c r="A524" s="44">
        <v>42856</v>
      </c>
      <c r="B524" s="40" t="s">
        <v>17252</v>
      </c>
      <c r="C524" s="35" t="s">
        <v>112</v>
      </c>
      <c r="D524" s="35">
        <v>20240120</v>
      </c>
      <c r="E524" s="40" t="s">
        <v>169</v>
      </c>
      <c r="F524" s="40" t="s">
        <v>16264</v>
      </c>
      <c r="G524" s="40" t="s">
        <v>15683</v>
      </c>
      <c r="H524" s="40" t="s">
        <v>15517</v>
      </c>
      <c r="I524" s="40" t="s">
        <v>15684</v>
      </c>
      <c r="N524" s="54">
        <v>41920</v>
      </c>
      <c r="O524" s="54">
        <v>818</v>
      </c>
      <c r="P524" s="40" t="s">
        <v>122</v>
      </c>
      <c r="Q524" s="55" t="s">
        <v>122</v>
      </c>
      <c r="R524" s="56" t="s">
        <v>17253</v>
      </c>
      <c r="S524" s="56" t="s">
        <v>15368</v>
      </c>
      <c r="T524" s="51" t="s">
        <v>17254</v>
      </c>
      <c r="U524" s="51" t="s">
        <v>15370</v>
      </c>
      <c r="V524" s="40" t="s">
        <v>17255</v>
      </c>
      <c r="W524" s="40" t="s">
        <v>126</v>
      </c>
      <c r="X524" s="40" t="s">
        <v>112</v>
      </c>
      <c r="Y524" s="40">
        <v>2014</v>
      </c>
      <c r="Z524" s="40" t="s">
        <v>127</v>
      </c>
      <c r="AA524" s="40" t="s">
        <v>15625</v>
      </c>
      <c r="AB524" s="40" t="s">
        <v>129</v>
      </c>
      <c r="AC524" s="40" t="s">
        <v>130</v>
      </c>
      <c r="AD524" s="40" t="s">
        <v>16188</v>
      </c>
      <c r="AE524" s="40" t="s">
        <v>132</v>
      </c>
      <c r="AF524" s="40" t="s">
        <v>133</v>
      </c>
      <c r="AG524" s="40" t="s">
        <v>16392</v>
      </c>
      <c r="AH524" s="40" t="s">
        <v>135</v>
      </c>
      <c r="AI524" s="40" t="s">
        <v>136</v>
      </c>
      <c r="AJ524" s="40" t="s">
        <v>16393</v>
      </c>
      <c r="AK524" s="40" t="s">
        <v>139</v>
      </c>
      <c r="AL524" s="40" t="s">
        <v>140</v>
      </c>
      <c r="AN524" s="40" t="s">
        <v>17256</v>
      </c>
      <c r="AO524" s="40" t="s">
        <v>76</v>
      </c>
      <c r="AP524" s="40" t="s">
        <v>16031</v>
      </c>
      <c r="AQ524" s="40" t="s">
        <v>16271</v>
      </c>
      <c r="AR524" s="57">
        <v>101</v>
      </c>
      <c r="AS524" s="40">
        <v>102</v>
      </c>
      <c r="AT524" s="40" t="s">
        <v>16031</v>
      </c>
      <c r="BA524" s="40" t="s">
        <v>16042</v>
      </c>
      <c r="BB524" s="40" t="s">
        <v>16043</v>
      </c>
      <c r="BC524" s="40" t="s">
        <v>16044</v>
      </c>
      <c r="BD524" s="40" t="s">
        <v>16045</v>
      </c>
      <c r="BE524" s="40" t="s">
        <v>16046</v>
      </c>
    </row>
    <row r="525" spans="1:57" ht="20.100000000000001" customHeight="1" x14ac:dyDescent="0.2">
      <c r="A525" s="44">
        <v>42856</v>
      </c>
      <c r="B525" s="40" t="s">
        <v>17257</v>
      </c>
      <c r="C525" s="35" t="s">
        <v>112</v>
      </c>
      <c r="D525" s="35">
        <v>20240120</v>
      </c>
      <c r="E525" s="40" t="s">
        <v>6314</v>
      </c>
      <c r="F525" s="40" t="s">
        <v>17258</v>
      </c>
      <c r="G525" s="40" t="s">
        <v>6316</v>
      </c>
      <c r="I525" s="40" t="s">
        <v>6317</v>
      </c>
      <c r="N525" s="54">
        <v>41983</v>
      </c>
      <c r="O525" s="54">
        <v>430</v>
      </c>
      <c r="P525" s="40" t="s">
        <v>122</v>
      </c>
      <c r="Q525" s="55" t="s">
        <v>122</v>
      </c>
      <c r="R525" s="56" t="s">
        <v>17259</v>
      </c>
      <c r="S525" s="56" t="s">
        <v>15368</v>
      </c>
      <c r="T525" s="51" t="s">
        <v>17260</v>
      </c>
      <c r="U525" s="51" t="s">
        <v>15370</v>
      </c>
      <c r="V525" s="40" t="s">
        <v>17261</v>
      </c>
      <c r="W525" s="40" t="s">
        <v>126</v>
      </c>
      <c r="X525" s="40" t="s">
        <v>112</v>
      </c>
      <c r="Y525" s="40">
        <v>2014</v>
      </c>
      <c r="Z525" s="40" t="s">
        <v>127</v>
      </c>
      <c r="AA525" s="40" t="s">
        <v>15411</v>
      </c>
      <c r="AB525" s="40" t="s">
        <v>129</v>
      </c>
      <c r="AC525" s="40" t="s">
        <v>130</v>
      </c>
      <c r="AD525" s="40" t="s">
        <v>16188</v>
      </c>
      <c r="AE525" s="40" t="s">
        <v>132</v>
      </c>
      <c r="AF525" s="40" t="s">
        <v>133</v>
      </c>
      <c r="AG525" s="40" t="s">
        <v>16392</v>
      </c>
      <c r="AH525" s="40" t="s">
        <v>135</v>
      </c>
      <c r="AI525" s="40" t="s">
        <v>136</v>
      </c>
      <c r="AJ525" s="40" t="s">
        <v>16393</v>
      </c>
      <c r="AK525" s="40" t="s">
        <v>139</v>
      </c>
      <c r="AL525" s="40" t="s">
        <v>140</v>
      </c>
      <c r="AN525" s="40" t="s">
        <v>17262</v>
      </c>
      <c r="AO525" s="40" t="s">
        <v>76</v>
      </c>
      <c r="AP525" s="40" t="s">
        <v>12745</v>
      </c>
      <c r="AQ525" s="40" t="s">
        <v>17263</v>
      </c>
      <c r="AR525" s="57" t="s">
        <v>17264</v>
      </c>
      <c r="AS525" s="40" t="s">
        <v>17265</v>
      </c>
      <c r="AT525" s="40" t="s">
        <v>17266</v>
      </c>
      <c r="AU525" s="40" t="s">
        <v>17267</v>
      </c>
      <c r="AV525" s="40" t="s">
        <v>17268</v>
      </c>
      <c r="AW525" s="40" t="s">
        <v>17269</v>
      </c>
      <c r="AX525" s="40" t="s">
        <v>14021</v>
      </c>
    </row>
    <row r="526" spans="1:57" ht="20.100000000000001" customHeight="1" x14ac:dyDescent="0.2">
      <c r="A526" s="44">
        <v>42826</v>
      </c>
      <c r="B526" s="40" t="s">
        <v>17270</v>
      </c>
      <c r="C526" s="35" t="s">
        <v>112</v>
      </c>
      <c r="D526" s="35">
        <v>20240120</v>
      </c>
      <c r="E526" s="40" t="s">
        <v>1247</v>
      </c>
      <c r="F526" s="40" t="s">
        <v>16326</v>
      </c>
      <c r="G526" s="40" t="s">
        <v>572</v>
      </c>
      <c r="H526" s="40" t="s">
        <v>15424</v>
      </c>
      <c r="I526" s="40" t="s">
        <v>573</v>
      </c>
      <c r="N526" s="54">
        <v>42137</v>
      </c>
      <c r="O526" s="54">
        <v>298</v>
      </c>
      <c r="P526" s="40" t="s">
        <v>122</v>
      </c>
      <c r="Q526" s="55" t="s">
        <v>122</v>
      </c>
      <c r="R526" s="56" t="s">
        <v>17271</v>
      </c>
      <c r="S526" s="56" t="s">
        <v>15368</v>
      </c>
      <c r="T526" s="51" t="s">
        <v>17272</v>
      </c>
      <c r="U526" s="51" t="s">
        <v>15370</v>
      </c>
      <c r="V526" s="40" t="s">
        <v>17273</v>
      </c>
      <c r="W526" s="40" t="s">
        <v>126</v>
      </c>
      <c r="X526" s="40" t="s">
        <v>112</v>
      </c>
      <c r="Y526" s="40">
        <v>2015</v>
      </c>
      <c r="Z526" s="40" t="s">
        <v>127</v>
      </c>
      <c r="AA526" s="40" t="s">
        <v>16137</v>
      </c>
      <c r="AB526" s="40" t="s">
        <v>129</v>
      </c>
      <c r="AC526" s="40" t="s">
        <v>130</v>
      </c>
      <c r="AD526" s="40" t="s">
        <v>16188</v>
      </c>
      <c r="AE526" s="40" t="s">
        <v>132</v>
      </c>
      <c r="AF526" s="40" t="s">
        <v>133</v>
      </c>
      <c r="AG526" s="40" t="s">
        <v>16392</v>
      </c>
      <c r="AH526" s="40" t="s">
        <v>135</v>
      </c>
      <c r="AI526" s="40" t="s">
        <v>136</v>
      </c>
      <c r="AJ526" s="40" t="s">
        <v>16393</v>
      </c>
      <c r="AK526" s="40" t="s">
        <v>139</v>
      </c>
      <c r="AL526" s="40" t="s">
        <v>140</v>
      </c>
      <c r="AN526" s="40" t="s">
        <v>17274</v>
      </c>
      <c r="AO526" s="40" t="s">
        <v>76</v>
      </c>
      <c r="AP526" s="40" t="s">
        <v>17093</v>
      </c>
      <c r="AQ526" s="40" t="s">
        <v>16331</v>
      </c>
      <c r="AR526" s="57" t="s">
        <v>17275</v>
      </c>
      <c r="AS526" s="40" t="s">
        <v>16333</v>
      </c>
      <c r="AT526" s="40" t="s">
        <v>16334</v>
      </c>
      <c r="AU526" s="40" t="s">
        <v>17276</v>
      </c>
      <c r="AV526" s="40" t="s">
        <v>17277</v>
      </c>
    </row>
    <row r="527" spans="1:57" ht="20.100000000000001" customHeight="1" x14ac:dyDescent="0.2">
      <c r="A527" s="44">
        <v>42826</v>
      </c>
      <c r="B527" s="40" t="s">
        <v>17278</v>
      </c>
      <c r="C527" s="35" t="s">
        <v>112</v>
      </c>
      <c r="D527" s="35">
        <v>20240120</v>
      </c>
      <c r="E527" s="40" t="s">
        <v>6703</v>
      </c>
      <c r="F527" s="40" t="s">
        <v>17279</v>
      </c>
      <c r="G527" s="40" t="s">
        <v>17280</v>
      </c>
      <c r="I527" s="40" t="s">
        <v>17281</v>
      </c>
      <c r="N527" s="54">
        <v>39848.333333333336</v>
      </c>
      <c r="O527" s="54">
        <v>610</v>
      </c>
      <c r="P527" s="40" t="s">
        <v>122</v>
      </c>
      <c r="Q527" s="55" t="s">
        <v>122</v>
      </c>
      <c r="R527" s="56" t="s">
        <v>17282</v>
      </c>
      <c r="S527" s="56" t="s">
        <v>15368</v>
      </c>
      <c r="T527" s="51" t="s">
        <v>17283</v>
      </c>
      <c r="U527" s="51" t="s">
        <v>15370</v>
      </c>
      <c r="V527" s="40" t="s">
        <v>17284</v>
      </c>
      <c r="W527" s="40" t="s">
        <v>126</v>
      </c>
      <c r="X527" s="40" t="s">
        <v>112</v>
      </c>
      <c r="Y527" s="40">
        <v>2009</v>
      </c>
      <c r="Z527" s="40" t="s">
        <v>127</v>
      </c>
      <c r="AA527" s="40" t="s">
        <v>15371</v>
      </c>
      <c r="AB527" s="40" t="s">
        <v>129</v>
      </c>
      <c r="AC527" s="40" t="s">
        <v>130</v>
      </c>
      <c r="AD527" s="40" t="s">
        <v>16188</v>
      </c>
      <c r="AE527" s="40" t="s">
        <v>132</v>
      </c>
      <c r="AF527" s="40" t="s">
        <v>133</v>
      </c>
      <c r="AG527" s="40" t="s">
        <v>16392</v>
      </c>
      <c r="AH527" s="40" t="s">
        <v>135</v>
      </c>
      <c r="AI527" s="40" t="s">
        <v>136</v>
      </c>
      <c r="AJ527" s="40" t="s">
        <v>16393</v>
      </c>
      <c r="AK527" s="40" t="s">
        <v>139</v>
      </c>
      <c r="AL527" s="40" t="s">
        <v>140</v>
      </c>
      <c r="AN527" s="40" t="s">
        <v>17285</v>
      </c>
      <c r="AO527" s="40" t="s">
        <v>76</v>
      </c>
      <c r="AP527" s="40" t="s">
        <v>15373</v>
      </c>
      <c r="AQ527" s="40" t="s">
        <v>15374</v>
      </c>
      <c r="AR527" s="57" t="s">
        <v>17286</v>
      </c>
      <c r="AS527" s="40" t="s">
        <v>15377</v>
      </c>
      <c r="AT527" s="40" t="s">
        <v>15300</v>
      </c>
      <c r="AU527" s="40" t="s">
        <v>17287</v>
      </c>
      <c r="AV527" s="40" t="s">
        <v>17288</v>
      </c>
      <c r="AW527" s="40" t="s">
        <v>16956</v>
      </c>
      <c r="AX527" s="40" t="s">
        <v>17289</v>
      </c>
      <c r="AY527" s="40" t="s">
        <v>15302</v>
      </c>
    </row>
    <row r="528" spans="1:57" ht="20.100000000000001" customHeight="1" x14ac:dyDescent="0.2">
      <c r="A528" s="44">
        <v>42795</v>
      </c>
      <c r="B528" s="40" t="s">
        <v>17290</v>
      </c>
      <c r="C528" s="35" t="s">
        <v>112</v>
      </c>
      <c r="D528" s="35">
        <v>20240120</v>
      </c>
      <c r="E528" s="40" t="s">
        <v>6658</v>
      </c>
      <c r="F528" s="40" t="s">
        <v>17291</v>
      </c>
      <c r="G528" s="40" t="s">
        <v>1517</v>
      </c>
      <c r="I528" s="40" t="s">
        <v>1518</v>
      </c>
      <c r="N528" s="54">
        <v>40303.433333333334</v>
      </c>
      <c r="O528" s="54">
        <v>274</v>
      </c>
      <c r="P528" s="40" t="s">
        <v>122</v>
      </c>
      <c r="Q528" s="55" t="s">
        <v>122</v>
      </c>
      <c r="R528" s="56" t="s">
        <v>17292</v>
      </c>
      <c r="S528" s="56" t="s">
        <v>15368</v>
      </c>
      <c r="T528" s="51" t="s">
        <v>17293</v>
      </c>
      <c r="U528" s="51" t="s">
        <v>15370</v>
      </c>
      <c r="V528" s="40" t="s">
        <v>17294</v>
      </c>
      <c r="W528" s="40" t="s">
        <v>126</v>
      </c>
      <c r="X528" s="40" t="s">
        <v>112</v>
      </c>
      <c r="Y528" s="40">
        <v>2010</v>
      </c>
      <c r="Z528" s="40" t="s">
        <v>127</v>
      </c>
      <c r="AA528" s="40" t="s">
        <v>15536</v>
      </c>
      <c r="AB528" s="40" t="s">
        <v>129</v>
      </c>
      <c r="AC528" s="40" t="s">
        <v>130</v>
      </c>
      <c r="AD528" s="40" t="s">
        <v>16188</v>
      </c>
      <c r="AE528" s="40" t="s">
        <v>132</v>
      </c>
      <c r="AF528" s="40" t="s">
        <v>133</v>
      </c>
      <c r="AG528" s="40" t="s">
        <v>16392</v>
      </c>
      <c r="AH528" s="40" t="s">
        <v>135</v>
      </c>
      <c r="AI528" s="40" t="s">
        <v>136</v>
      </c>
      <c r="AJ528" s="40" t="s">
        <v>16393</v>
      </c>
      <c r="AK528" s="40" t="s">
        <v>139</v>
      </c>
      <c r="AL528" s="40" t="s">
        <v>140</v>
      </c>
      <c r="AN528" s="40" t="s">
        <v>17295</v>
      </c>
      <c r="AO528" s="40" t="s">
        <v>76</v>
      </c>
      <c r="AP528" s="40" t="s">
        <v>17296</v>
      </c>
      <c r="AQ528" s="40" t="s">
        <v>15936</v>
      </c>
      <c r="AR528" s="57" t="s">
        <v>17297</v>
      </c>
      <c r="AS528" s="40" t="s">
        <v>17298</v>
      </c>
      <c r="AT528" s="40" t="s">
        <v>17299</v>
      </c>
      <c r="AU528" s="40" t="s">
        <v>17300</v>
      </c>
      <c r="AV528" s="40" t="s">
        <v>17301</v>
      </c>
      <c r="AW528" s="40" t="s">
        <v>17302</v>
      </c>
      <c r="AX528" s="40" t="s">
        <v>15569</v>
      </c>
    </row>
    <row r="529" spans="1:72" ht="20.100000000000001" customHeight="1" x14ac:dyDescent="0.2">
      <c r="A529" s="44">
        <v>42767</v>
      </c>
      <c r="B529" s="40" t="s">
        <v>17303</v>
      </c>
      <c r="C529" s="35" t="s">
        <v>112</v>
      </c>
      <c r="D529" s="35">
        <v>20240120</v>
      </c>
      <c r="E529" s="40" t="s">
        <v>17304</v>
      </c>
      <c r="F529" s="40" t="s">
        <v>17305</v>
      </c>
      <c r="G529" s="40" t="s">
        <v>17306</v>
      </c>
      <c r="I529" s="40" t="s">
        <v>6573</v>
      </c>
      <c r="N529" s="54">
        <v>41247.605555555558</v>
      </c>
      <c r="O529" s="54">
        <v>444</v>
      </c>
      <c r="P529" s="40" t="s">
        <v>122</v>
      </c>
      <c r="Q529" s="55" t="s">
        <v>122</v>
      </c>
      <c r="R529" s="56" t="s">
        <v>17307</v>
      </c>
      <c r="S529" s="56" t="s">
        <v>15368</v>
      </c>
      <c r="T529" s="51" t="s">
        <v>17308</v>
      </c>
      <c r="U529" s="51" t="s">
        <v>15370</v>
      </c>
      <c r="V529" s="40" t="s">
        <v>17309</v>
      </c>
      <c r="W529" s="40" t="s">
        <v>126</v>
      </c>
      <c r="X529" s="40" t="s">
        <v>112</v>
      </c>
      <c r="Y529" s="40">
        <v>2012</v>
      </c>
      <c r="Z529" s="40" t="s">
        <v>127</v>
      </c>
      <c r="AA529" s="40" t="s">
        <v>15411</v>
      </c>
      <c r="AB529" s="40" t="s">
        <v>129</v>
      </c>
      <c r="AC529" s="40" t="s">
        <v>130</v>
      </c>
      <c r="AD529" s="40" t="s">
        <v>16188</v>
      </c>
      <c r="AE529" s="40" t="s">
        <v>132</v>
      </c>
      <c r="AF529" s="40" t="s">
        <v>133</v>
      </c>
      <c r="AG529" s="40" t="s">
        <v>16392</v>
      </c>
      <c r="AH529" s="40" t="s">
        <v>135</v>
      </c>
      <c r="AI529" s="40" t="s">
        <v>136</v>
      </c>
      <c r="AJ529" s="40" t="s">
        <v>16393</v>
      </c>
      <c r="AK529" s="40" t="s">
        <v>139</v>
      </c>
      <c r="AL529" s="40" t="s">
        <v>140</v>
      </c>
      <c r="AN529" s="40" t="s">
        <v>17310</v>
      </c>
      <c r="AO529" s="40" t="s">
        <v>76</v>
      </c>
      <c r="AP529" s="40" t="s">
        <v>17311</v>
      </c>
      <c r="AQ529" s="40" t="s">
        <v>17312</v>
      </c>
      <c r="AR529" s="57"/>
    </row>
    <row r="530" spans="1:72" ht="20.100000000000001" customHeight="1" x14ac:dyDescent="0.2">
      <c r="A530" s="44">
        <v>42705</v>
      </c>
      <c r="B530" s="40" t="s">
        <v>7672</v>
      </c>
      <c r="C530" s="35" t="s">
        <v>112</v>
      </c>
      <c r="D530" s="35">
        <v>20240120</v>
      </c>
      <c r="E530" s="40" t="s">
        <v>4822</v>
      </c>
      <c r="G530" s="40" t="s">
        <v>17313</v>
      </c>
      <c r="H530" s="40" t="s">
        <v>17314</v>
      </c>
      <c r="I530" s="40" t="s">
        <v>16131</v>
      </c>
      <c r="N530" s="54">
        <v>42291</v>
      </c>
      <c r="O530" s="54">
        <v>476</v>
      </c>
      <c r="P530" s="40" t="s">
        <v>122</v>
      </c>
      <c r="Q530" s="55" t="s">
        <v>122</v>
      </c>
      <c r="R530" s="56" t="s">
        <v>17315</v>
      </c>
      <c r="S530" s="56" t="s">
        <v>15368</v>
      </c>
      <c r="T530" s="51" t="s">
        <v>17039</v>
      </c>
      <c r="U530" s="51" t="s">
        <v>15370</v>
      </c>
      <c r="V530" s="40" t="s">
        <v>17038</v>
      </c>
      <c r="W530" s="40" t="s">
        <v>126</v>
      </c>
      <c r="X530" s="40" t="s">
        <v>112</v>
      </c>
      <c r="Y530" s="40">
        <v>2015</v>
      </c>
      <c r="Z530" s="40" t="s">
        <v>127</v>
      </c>
      <c r="AA530" s="40" t="s">
        <v>15802</v>
      </c>
      <c r="AB530" s="40" t="s">
        <v>129</v>
      </c>
      <c r="AC530" s="40" t="s">
        <v>130</v>
      </c>
      <c r="AD530" s="40" t="s">
        <v>16188</v>
      </c>
      <c r="AE530" s="40" t="s">
        <v>132</v>
      </c>
      <c r="AF530" s="40" t="s">
        <v>133</v>
      </c>
      <c r="AG530" s="40" t="s">
        <v>16392</v>
      </c>
      <c r="AH530" s="40" t="s">
        <v>135</v>
      </c>
      <c r="AI530" s="40" t="s">
        <v>136</v>
      </c>
      <c r="AJ530" s="40" t="s">
        <v>16393</v>
      </c>
      <c r="AK530" s="40" t="s">
        <v>139</v>
      </c>
      <c r="AL530" s="40" t="s">
        <v>140</v>
      </c>
      <c r="AN530" s="40" t="s">
        <v>17316</v>
      </c>
      <c r="AO530" s="40" t="s">
        <v>76</v>
      </c>
      <c r="AP530" s="40" t="s">
        <v>13834</v>
      </c>
      <c r="AQ530" s="40" t="s">
        <v>16321</v>
      </c>
      <c r="AR530" s="57" t="s">
        <v>15904</v>
      </c>
      <c r="AS530" s="40" t="s">
        <v>16322</v>
      </c>
      <c r="AT530" s="40" t="s">
        <v>17023</v>
      </c>
      <c r="AU530" s="40" t="s">
        <v>16324</v>
      </c>
      <c r="AV530" s="40" t="s">
        <v>17042</v>
      </c>
      <c r="AW530" s="40" t="s">
        <v>13999</v>
      </c>
      <c r="AX530" s="40" t="s">
        <v>15856</v>
      </c>
      <c r="AY530" s="40" t="s">
        <v>15739</v>
      </c>
      <c r="AZ530" s="40" t="s">
        <v>15740</v>
      </c>
      <c r="BA530" s="40" t="s">
        <v>17317</v>
      </c>
    </row>
    <row r="531" spans="1:72" ht="20.100000000000001" customHeight="1" x14ac:dyDescent="0.2">
      <c r="A531" s="44">
        <v>42705</v>
      </c>
      <c r="B531" s="40" t="s">
        <v>17318</v>
      </c>
      <c r="C531" s="35" t="s">
        <v>112</v>
      </c>
      <c r="D531" s="35">
        <v>20240120</v>
      </c>
      <c r="E531" s="40" t="s">
        <v>5001</v>
      </c>
      <c r="F531" s="40" t="s">
        <v>17319</v>
      </c>
      <c r="G531" s="40" t="s">
        <v>7393</v>
      </c>
      <c r="H531" s="40" t="s">
        <v>17314</v>
      </c>
      <c r="I531" s="40" t="s">
        <v>7394</v>
      </c>
      <c r="N531" s="54">
        <v>41583.669444444444</v>
      </c>
      <c r="O531" s="54">
        <v>346</v>
      </c>
      <c r="P531" s="40" t="s">
        <v>122</v>
      </c>
      <c r="Q531" s="55" t="s">
        <v>122</v>
      </c>
      <c r="R531" s="56" t="s">
        <v>17320</v>
      </c>
      <c r="S531" s="56" t="s">
        <v>15368</v>
      </c>
      <c r="T531" s="51" t="s">
        <v>17321</v>
      </c>
      <c r="U531" s="51" t="s">
        <v>15370</v>
      </c>
      <c r="V531" s="40" t="s">
        <v>17322</v>
      </c>
      <c r="W531" s="40" t="s">
        <v>126</v>
      </c>
      <c r="X531" s="40" t="s">
        <v>112</v>
      </c>
      <c r="Y531" s="40">
        <v>2013</v>
      </c>
      <c r="Z531" s="40" t="s">
        <v>127</v>
      </c>
      <c r="AA531" s="40" t="s">
        <v>16137</v>
      </c>
      <c r="AB531" s="40" t="s">
        <v>129</v>
      </c>
      <c r="AC531" s="40" t="s">
        <v>130</v>
      </c>
      <c r="AD531" s="40" t="s">
        <v>16188</v>
      </c>
      <c r="AE531" s="40" t="s">
        <v>132</v>
      </c>
      <c r="AF531" s="40" t="s">
        <v>133</v>
      </c>
      <c r="AG531" s="40" t="s">
        <v>16392</v>
      </c>
      <c r="AH531" s="40" t="s">
        <v>135</v>
      </c>
      <c r="AI531" s="40" t="s">
        <v>136</v>
      </c>
      <c r="AJ531" s="40" t="s">
        <v>16393</v>
      </c>
      <c r="AK531" s="40" t="s">
        <v>139</v>
      </c>
      <c r="AL531" s="40" t="s">
        <v>140</v>
      </c>
      <c r="AN531" s="40" t="s">
        <v>17323</v>
      </c>
      <c r="AO531" s="40" t="s">
        <v>76</v>
      </c>
      <c r="AP531" s="40" t="s">
        <v>16139</v>
      </c>
      <c r="AQ531" s="40" t="s">
        <v>16140</v>
      </c>
      <c r="AR531" s="57" t="s">
        <v>16141</v>
      </c>
      <c r="AS531" s="40" t="s">
        <v>16142</v>
      </c>
      <c r="AT531" s="40" t="s">
        <v>16143</v>
      </c>
      <c r="AU531" s="40" t="s">
        <v>16144</v>
      </c>
      <c r="AV531" s="40" t="s">
        <v>16037</v>
      </c>
      <c r="AW531" s="40" t="s">
        <v>13476</v>
      </c>
      <c r="AX531" s="40" t="s">
        <v>16039</v>
      </c>
      <c r="AY531" s="40" t="s">
        <v>16040</v>
      </c>
      <c r="AZ531" s="40" t="s">
        <v>16041</v>
      </c>
    </row>
    <row r="532" spans="1:72" ht="20.100000000000001" customHeight="1" x14ac:dyDescent="0.2">
      <c r="A532" s="44">
        <v>42705</v>
      </c>
      <c r="B532" s="40" t="s">
        <v>17324</v>
      </c>
      <c r="C532" s="35" t="s">
        <v>112</v>
      </c>
      <c r="D532" s="35">
        <v>20240120</v>
      </c>
      <c r="E532" s="40" t="s">
        <v>7391</v>
      </c>
      <c r="F532" s="40" t="s">
        <v>17325</v>
      </c>
      <c r="G532" s="40" t="s">
        <v>17326</v>
      </c>
      <c r="I532" s="40" t="s">
        <v>1409</v>
      </c>
      <c r="N532" s="54">
        <v>41031.609027777777</v>
      </c>
      <c r="O532" s="54">
        <v>396</v>
      </c>
      <c r="P532" s="40" t="s">
        <v>122</v>
      </c>
      <c r="Q532" s="55" t="s">
        <v>122</v>
      </c>
      <c r="R532" s="56" t="s">
        <v>17327</v>
      </c>
      <c r="S532" s="56" t="s">
        <v>15368</v>
      </c>
      <c r="T532" s="51" t="s">
        <v>17328</v>
      </c>
      <c r="U532" s="51" t="s">
        <v>15370</v>
      </c>
      <c r="V532" s="40" t="s">
        <v>17329</v>
      </c>
      <c r="W532" s="40" t="s">
        <v>126</v>
      </c>
      <c r="X532" s="40" t="s">
        <v>112</v>
      </c>
      <c r="Y532" s="40">
        <v>2012</v>
      </c>
      <c r="Z532" s="40" t="s">
        <v>127</v>
      </c>
      <c r="AA532" s="40" t="s">
        <v>15371</v>
      </c>
      <c r="AB532" s="40" t="s">
        <v>129</v>
      </c>
      <c r="AC532" s="40" t="s">
        <v>130</v>
      </c>
      <c r="AD532" s="40" t="s">
        <v>16188</v>
      </c>
      <c r="AE532" s="40" t="s">
        <v>132</v>
      </c>
      <c r="AF532" s="40" t="s">
        <v>133</v>
      </c>
      <c r="AG532" s="40" t="s">
        <v>16392</v>
      </c>
      <c r="AH532" s="40" t="s">
        <v>135</v>
      </c>
      <c r="AI532" s="40" t="s">
        <v>136</v>
      </c>
      <c r="AJ532" s="40" t="s">
        <v>16393</v>
      </c>
      <c r="AK532" s="40" t="s">
        <v>139</v>
      </c>
      <c r="AL532" s="40" t="s">
        <v>140</v>
      </c>
      <c r="AN532" s="40" t="s">
        <v>17330</v>
      </c>
      <c r="AO532" s="40" t="s">
        <v>76</v>
      </c>
      <c r="AP532" s="40" t="s">
        <v>16120</v>
      </c>
      <c r="AQ532" s="40" t="s">
        <v>15416</v>
      </c>
      <c r="AR532" s="57" t="s">
        <v>17331</v>
      </c>
      <c r="AS532" s="40" t="s">
        <v>17332</v>
      </c>
      <c r="AT532" s="40" t="s">
        <v>17333</v>
      </c>
      <c r="AU532" s="40" t="s">
        <v>16126</v>
      </c>
      <c r="AV532" s="40" t="s">
        <v>13999</v>
      </c>
      <c r="AW532" s="40" t="s">
        <v>15633</v>
      </c>
      <c r="AX532" s="40" t="s">
        <v>16127</v>
      </c>
    </row>
    <row r="533" spans="1:72" ht="20.100000000000001" customHeight="1" x14ac:dyDescent="0.2">
      <c r="A533" s="44">
        <v>42705</v>
      </c>
      <c r="B533" s="40" t="s">
        <v>17334</v>
      </c>
      <c r="C533" s="35" t="s">
        <v>112</v>
      </c>
      <c r="D533" s="35">
        <v>20240120</v>
      </c>
      <c r="E533" s="40" t="s">
        <v>1406</v>
      </c>
      <c r="F533" s="40" t="s">
        <v>17335</v>
      </c>
      <c r="G533" s="40" t="s">
        <v>7330</v>
      </c>
      <c r="I533" s="40" t="s">
        <v>7331</v>
      </c>
      <c r="N533" s="54">
        <v>41184.450694444444</v>
      </c>
      <c r="O533" s="54">
        <v>424</v>
      </c>
      <c r="P533" s="40" t="s">
        <v>122</v>
      </c>
      <c r="Q533" s="55" t="s">
        <v>122</v>
      </c>
      <c r="R533" s="56" t="s">
        <v>17336</v>
      </c>
      <c r="S533" s="56" t="s">
        <v>15368</v>
      </c>
      <c r="T533" s="51" t="s">
        <v>17337</v>
      </c>
      <c r="U533" s="51" t="s">
        <v>15370</v>
      </c>
      <c r="V533" s="40" t="s">
        <v>17338</v>
      </c>
      <c r="W533" s="40" t="s">
        <v>126</v>
      </c>
      <c r="X533" s="40" t="s">
        <v>112</v>
      </c>
      <c r="Y533" s="40">
        <v>2012</v>
      </c>
      <c r="Z533" s="40" t="s">
        <v>127</v>
      </c>
      <c r="AA533" s="40" t="s">
        <v>15371</v>
      </c>
      <c r="AB533" s="40" t="s">
        <v>129</v>
      </c>
      <c r="AC533" s="40" t="s">
        <v>130</v>
      </c>
      <c r="AD533" s="40" t="s">
        <v>16188</v>
      </c>
      <c r="AE533" s="40" t="s">
        <v>132</v>
      </c>
      <c r="AF533" s="40" t="s">
        <v>133</v>
      </c>
      <c r="AG533" s="40" t="s">
        <v>16392</v>
      </c>
      <c r="AH533" s="40" t="s">
        <v>135</v>
      </c>
      <c r="AI533" s="40" t="s">
        <v>136</v>
      </c>
      <c r="AJ533" s="40" t="s">
        <v>16393</v>
      </c>
      <c r="AK533" s="40" t="s">
        <v>139</v>
      </c>
      <c r="AL533" s="40" t="s">
        <v>140</v>
      </c>
      <c r="AN533" s="40" t="s">
        <v>17339</v>
      </c>
      <c r="AO533" s="40" t="s">
        <v>76</v>
      </c>
      <c r="AP533" s="40" t="s">
        <v>17009</v>
      </c>
      <c r="AQ533" s="40" t="s">
        <v>17312</v>
      </c>
      <c r="AR533" s="57" t="s">
        <v>17340</v>
      </c>
    </row>
    <row r="534" spans="1:72" ht="20.100000000000001" customHeight="1" x14ac:dyDescent="0.2">
      <c r="A534" s="44">
        <v>42705</v>
      </c>
      <c r="B534" s="40" t="s">
        <v>17341</v>
      </c>
      <c r="C534" s="35" t="s">
        <v>112</v>
      </c>
      <c r="D534" s="35">
        <v>20240120</v>
      </c>
      <c r="E534" s="40" t="s">
        <v>17342</v>
      </c>
      <c r="G534" s="40" t="s">
        <v>780</v>
      </c>
      <c r="I534" s="40" t="s">
        <v>781</v>
      </c>
      <c r="N534" s="54">
        <v>40121.404166666667</v>
      </c>
      <c r="O534" s="54">
        <v>321</v>
      </c>
      <c r="P534" s="40" t="s">
        <v>122</v>
      </c>
      <c r="Q534" s="55" t="s">
        <v>122</v>
      </c>
      <c r="R534" s="56" t="s">
        <v>17343</v>
      </c>
      <c r="S534" s="56" t="s">
        <v>15368</v>
      </c>
      <c r="T534" s="51" t="s">
        <v>17344</v>
      </c>
      <c r="U534" s="51" t="s">
        <v>15370</v>
      </c>
      <c r="V534" s="40" t="s">
        <v>17345</v>
      </c>
      <c r="W534" s="40" t="s">
        <v>126</v>
      </c>
      <c r="X534" s="40" t="s">
        <v>112</v>
      </c>
      <c r="Y534" s="40">
        <v>2009</v>
      </c>
      <c r="Z534" s="40" t="s">
        <v>127</v>
      </c>
      <c r="AA534" s="40" t="s">
        <v>15536</v>
      </c>
      <c r="AB534" s="40" t="s">
        <v>129</v>
      </c>
      <c r="AC534" s="40" t="s">
        <v>130</v>
      </c>
      <c r="AD534" s="40" t="s">
        <v>16188</v>
      </c>
      <c r="AE534" s="40" t="s">
        <v>132</v>
      </c>
      <c r="AF534" s="40" t="s">
        <v>133</v>
      </c>
      <c r="AG534" s="40" t="s">
        <v>16392</v>
      </c>
      <c r="AH534" s="40" t="s">
        <v>135</v>
      </c>
      <c r="AI534" s="40" t="s">
        <v>136</v>
      </c>
      <c r="AJ534" s="40" t="s">
        <v>16393</v>
      </c>
      <c r="AK534" s="40" t="s">
        <v>139</v>
      </c>
      <c r="AL534" s="40" t="s">
        <v>140</v>
      </c>
      <c r="AN534" s="40" t="s">
        <v>17346</v>
      </c>
      <c r="AO534" s="40" t="s">
        <v>76</v>
      </c>
      <c r="AP534" s="40" t="s">
        <v>17347</v>
      </c>
      <c r="AQ534" s="40" t="s">
        <v>16092</v>
      </c>
      <c r="AR534" s="57" t="s">
        <v>16091</v>
      </c>
      <c r="AS534" s="40" t="s">
        <v>5089</v>
      </c>
      <c r="AT534" s="40" t="s">
        <v>17348</v>
      </c>
      <c r="AU534" s="40" t="s">
        <v>15936</v>
      </c>
    </row>
    <row r="535" spans="1:72" ht="20.100000000000001" customHeight="1" x14ac:dyDescent="0.2">
      <c r="A535" s="44">
        <v>42675</v>
      </c>
      <c r="B535" s="40" t="s">
        <v>17349</v>
      </c>
      <c r="C535" s="35" t="s">
        <v>112</v>
      </c>
      <c r="D535" s="35">
        <v>20240120</v>
      </c>
      <c r="E535" s="40" t="s">
        <v>778</v>
      </c>
      <c r="F535" s="40" t="s">
        <v>473</v>
      </c>
      <c r="G535" s="40" t="s">
        <v>718</v>
      </c>
      <c r="H535" s="40" t="s">
        <v>15364</v>
      </c>
      <c r="I535" s="40" t="s">
        <v>719</v>
      </c>
      <c r="N535" s="54">
        <v>40820.645138888889</v>
      </c>
      <c r="O535" s="54">
        <v>364</v>
      </c>
      <c r="P535" s="40" t="s">
        <v>122</v>
      </c>
      <c r="Q535" s="55" t="s">
        <v>122</v>
      </c>
      <c r="R535" s="56" t="s">
        <v>17350</v>
      </c>
      <c r="S535" s="56" t="s">
        <v>15368</v>
      </c>
      <c r="T535" s="51" t="s">
        <v>17351</v>
      </c>
      <c r="U535" s="51" t="s">
        <v>15370</v>
      </c>
      <c r="V535" s="40" t="s">
        <v>17352</v>
      </c>
      <c r="W535" s="40" t="s">
        <v>126</v>
      </c>
      <c r="X535" s="40" t="s">
        <v>112</v>
      </c>
      <c r="Y535" s="40">
        <v>2011</v>
      </c>
      <c r="Z535" s="40" t="s">
        <v>127</v>
      </c>
      <c r="AA535" s="40" t="s">
        <v>15411</v>
      </c>
      <c r="AB535" s="40" t="s">
        <v>129</v>
      </c>
      <c r="AC535" s="40" t="s">
        <v>130</v>
      </c>
      <c r="AD535" s="40" t="s">
        <v>16188</v>
      </c>
      <c r="AE535" s="40" t="s">
        <v>132</v>
      </c>
      <c r="AF535" s="40" t="s">
        <v>133</v>
      </c>
      <c r="AG535" s="40" t="s">
        <v>16392</v>
      </c>
      <c r="AH535" s="40" t="s">
        <v>135</v>
      </c>
      <c r="AI535" s="40" t="s">
        <v>136</v>
      </c>
      <c r="AJ535" s="40" t="s">
        <v>16393</v>
      </c>
      <c r="AK535" s="40" t="s">
        <v>139</v>
      </c>
      <c r="AL535" s="40" t="s">
        <v>140</v>
      </c>
      <c r="AN535" s="40" t="s">
        <v>17353</v>
      </c>
      <c r="AO535" s="40" t="s">
        <v>76</v>
      </c>
      <c r="AP535" s="40" t="s">
        <v>133</v>
      </c>
      <c r="AQ535" s="40" t="s">
        <v>15788</v>
      </c>
      <c r="AR535" s="57" t="s">
        <v>15789</v>
      </c>
      <c r="AS535" s="40" t="s">
        <v>15790</v>
      </c>
      <c r="AT535" s="40" t="s">
        <v>15791</v>
      </c>
      <c r="BA535" s="40" t="s">
        <v>17354</v>
      </c>
      <c r="BB535" s="40" t="s">
        <v>16441</v>
      </c>
      <c r="BC535" s="40" t="s">
        <v>16442</v>
      </c>
      <c r="BD535" s="40" t="s">
        <v>16443</v>
      </c>
      <c r="BE535" s="40" t="s">
        <v>16444</v>
      </c>
    </row>
    <row r="536" spans="1:72" ht="20.100000000000001" customHeight="1" x14ac:dyDescent="0.2">
      <c r="A536" s="44">
        <v>42675</v>
      </c>
      <c r="B536" s="40" t="s">
        <v>17355</v>
      </c>
      <c r="C536" s="35" t="s">
        <v>112</v>
      </c>
      <c r="D536" s="35">
        <v>20240120</v>
      </c>
      <c r="E536" s="40" t="s">
        <v>716</v>
      </c>
      <c r="G536" s="40" t="s">
        <v>7905</v>
      </c>
      <c r="I536" s="40" t="s">
        <v>7906</v>
      </c>
      <c r="N536" s="54">
        <v>41738</v>
      </c>
      <c r="O536" s="54">
        <v>457</v>
      </c>
      <c r="P536" s="40" t="s">
        <v>122</v>
      </c>
      <c r="Q536" s="55" t="s">
        <v>122</v>
      </c>
      <c r="R536" s="56" t="s">
        <v>17356</v>
      </c>
      <c r="S536" s="56" t="s">
        <v>15368</v>
      </c>
      <c r="T536" s="51" t="s">
        <v>17357</v>
      </c>
      <c r="U536" s="51" t="s">
        <v>15370</v>
      </c>
      <c r="V536" s="40" t="s">
        <v>17358</v>
      </c>
      <c r="W536" s="40" t="s">
        <v>126</v>
      </c>
      <c r="X536" s="40" t="s">
        <v>112</v>
      </c>
      <c r="Y536" s="40">
        <v>2014</v>
      </c>
      <c r="Z536" s="40" t="s">
        <v>127</v>
      </c>
      <c r="AA536" s="40" t="s">
        <v>15411</v>
      </c>
      <c r="AB536" s="40" t="s">
        <v>129</v>
      </c>
      <c r="AC536" s="40" t="s">
        <v>130</v>
      </c>
      <c r="AD536" s="40" t="s">
        <v>16188</v>
      </c>
      <c r="AE536" s="40" t="s">
        <v>132</v>
      </c>
      <c r="AF536" s="40" t="s">
        <v>133</v>
      </c>
      <c r="AG536" s="40" t="s">
        <v>16392</v>
      </c>
      <c r="AH536" s="40" t="s">
        <v>135</v>
      </c>
      <c r="AI536" s="40" t="s">
        <v>136</v>
      </c>
      <c r="AJ536" s="40" t="s">
        <v>16393</v>
      </c>
      <c r="AK536" s="40" t="s">
        <v>139</v>
      </c>
      <c r="AL536" s="40" t="s">
        <v>140</v>
      </c>
      <c r="AN536" s="40" t="s">
        <v>17359</v>
      </c>
      <c r="AO536" s="40" t="s">
        <v>76</v>
      </c>
      <c r="AP536" s="40" t="s">
        <v>15825</v>
      </c>
      <c r="AQ536" s="40" t="s">
        <v>16726</v>
      </c>
      <c r="AR536" s="57" t="s">
        <v>16021</v>
      </c>
      <c r="AS536" s="40" t="s">
        <v>16022</v>
      </c>
      <c r="AT536" s="40" t="s">
        <v>16727</v>
      </c>
      <c r="AU536" s="40" t="s">
        <v>16728</v>
      </c>
      <c r="AV536" s="40" t="s">
        <v>16729</v>
      </c>
    </row>
    <row r="537" spans="1:72" ht="20.100000000000001" customHeight="1" x14ac:dyDescent="0.2">
      <c r="A537" s="44">
        <v>42675</v>
      </c>
      <c r="B537" s="40" t="s">
        <v>17360</v>
      </c>
      <c r="C537" s="35" t="s">
        <v>112</v>
      </c>
      <c r="D537" s="35">
        <v>20240120</v>
      </c>
      <c r="E537" s="40" t="s">
        <v>15093</v>
      </c>
      <c r="F537" s="40" t="s">
        <v>17361</v>
      </c>
      <c r="G537" s="40" t="s">
        <v>17362</v>
      </c>
      <c r="I537" s="40" t="s">
        <v>17363</v>
      </c>
      <c r="N537" s="54">
        <v>41869</v>
      </c>
      <c r="O537" s="54">
        <v>374</v>
      </c>
      <c r="P537" s="40" t="s">
        <v>122</v>
      </c>
      <c r="Q537" s="55" t="s">
        <v>122</v>
      </c>
      <c r="R537" s="56" t="s">
        <v>17364</v>
      </c>
      <c r="S537" s="56" t="s">
        <v>15368</v>
      </c>
      <c r="T537" s="51" t="s">
        <v>17365</v>
      </c>
      <c r="U537" s="51" t="s">
        <v>15370</v>
      </c>
      <c r="V537" s="40" t="s">
        <v>17366</v>
      </c>
      <c r="W537" s="40" t="s">
        <v>126</v>
      </c>
      <c r="X537" s="40" t="s">
        <v>112</v>
      </c>
      <c r="Y537" s="40">
        <v>2014</v>
      </c>
      <c r="Z537" s="40" t="s">
        <v>127</v>
      </c>
      <c r="AA537" s="40" t="s">
        <v>16137</v>
      </c>
      <c r="AB537" s="40" t="s">
        <v>129</v>
      </c>
      <c r="AC537" s="40" t="s">
        <v>130</v>
      </c>
      <c r="AD537" s="40" t="s">
        <v>16188</v>
      </c>
      <c r="AE537" s="40" t="s">
        <v>132</v>
      </c>
      <c r="AF537" s="40" t="s">
        <v>133</v>
      </c>
      <c r="AG537" s="40" t="s">
        <v>16392</v>
      </c>
      <c r="AH537" s="40" t="s">
        <v>135</v>
      </c>
      <c r="AI537" s="40" t="s">
        <v>136</v>
      </c>
      <c r="AJ537" s="40" t="s">
        <v>16393</v>
      </c>
      <c r="AK537" s="40" t="s">
        <v>139</v>
      </c>
      <c r="AL537" s="40" t="s">
        <v>140</v>
      </c>
      <c r="AN537" s="40" t="s">
        <v>17367</v>
      </c>
      <c r="AO537" s="40" t="s">
        <v>76</v>
      </c>
      <c r="AP537" s="40" t="s">
        <v>17368</v>
      </c>
      <c r="AQ537" s="40" t="s">
        <v>17369</v>
      </c>
      <c r="AR537" s="57" t="s">
        <v>17370</v>
      </c>
      <c r="AS537" s="40" t="s">
        <v>17371</v>
      </c>
      <c r="AT537" s="40" t="s">
        <v>16143</v>
      </c>
      <c r="AU537" s="40" t="s">
        <v>17372</v>
      </c>
      <c r="AV537" s="40" t="s">
        <v>17373</v>
      </c>
      <c r="AW537" s="40" t="s">
        <v>17374</v>
      </c>
      <c r="AX537" s="40" t="s">
        <v>17375</v>
      </c>
      <c r="AY537" s="40" t="s">
        <v>5001</v>
      </c>
      <c r="AZ537" s="40" t="s">
        <v>17376</v>
      </c>
    </row>
    <row r="538" spans="1:72" ht="20.100000000000001" customHeight="1" x14ac:dyDescent="0.2">
      <c r="A538" s="44">
        <v>42675</v>
      </c>
      <c r="B538" s="40" t="s">
        <v>17377</v>
      </c>
      <c r="C538" s="35" t="s">
        <v>112</v>
      </c>
      <c r="D538" s="35">
        <v>20240120</v>
      </c>
      <c r="E538" s="40" t="s">
        <v>7701</v>
      </c>
      <c r="F538" s="40" t="s">
        <v>10339</v>
      </c>
      <c r="G538" s="40" t="s">
        <v>16487</v>
      </c>
      <c r="H538" s="40" t="s">
        <v>17378</v>
      </c>
      <c r="I538" s="40" t="s">
        <v>16488</v>
      </c>
      <c r="N538" s="54">
        <v>41773</v>
      </c>
      <c r="O538" s="54">
        <v>548</v>
      </c>
      <c r="P538" s="40" t="s">
        <v>122</v>
      </c>
      <c r="Q538" s="55" t="s">
        <v>122</v>
      </c>
      <c r="R538" s="56" t="s">
        <v>17379</v>
      </c>
      <c r="S538" s="56" t="s">
        <v>15368</v>
      </c>
      <c r="T538" s="51" t="s">
        <v>17380</v>
      </c>
      <c r="U538" s="51" t="s">
        <v>15370</v>
      </c>
      <c r="V538" s="40" t="s">
        <v>17381</v>
      </c>
      <c r="W538" s="40" t="s">
        <v>126</v>
      </c>
      <c r="X538" s="40" t="s">
        <v>112</v>
      </c>
      <c r="Y538" s="40">
        <v>2014</v>
      </c>
      <c r="Z538" s="40" t="s">
        <v>127</v>
      </c>
      <c r="AA538" s="40" t="s">
        <v>15395</v>
      </c>
      <c r="AB538" s="40" t="s">
        <v>129</v>
      </c>
      <c r="AC538" s="40" t="s">
        <v>130</v>
      </c>
      <c r="AD538" s="40" t="s">
        <v>16188</v>
      </c>
      <c r="AE538" s="40" t="s">
        <v>132</v>
      </c>
      <c r="AF538" s="40" t="s">
        <v>133</v>
      </c>
      <c r="AG538" s="40" t="s">
        <v>16392</v>
      </c>
      <c r="AH538" s="40" t="s">
        <v>135</v>
      </c>
      <c r="AI538" s="40" t="s">
        <v>136</v>
      </c>
      <c r="AJ538" s="40" t="s">
        <v>16393</v>
      </c>
      <c r="AK538" s="40" t="s">
        <v>139</v>
      </c>
      <c r="AL538" s="40" t="s">
        <v>140</v>
      </c>
      <c r="AN538" s="40" t="s">
        <v>17382</v>
      </c>
      <c r="AO538" s="40" t="s">
        <v>76</v>
      </c>
      <c r="AP538" s="40" t="s">
        <v>17383</v>
      </c>
      <c r="AQ538" s="40" t="s">
        <v>17384</v>
      </c>
      <c r="AR538" s="57" t="s">
        <v>17385</v>
      </c>
      <c r="AS538" s="40" t="s">
        <v>17386</v>
      </c>
      <c r="AT538" s="40" t="s">
        <v>17387</v>
      </c>
      <c r="AU538" s="40" t="s">
        <v>17388</v>
      </c>
      <c r="AV538" s="40" t="s">
        <v>17389</v>
      </c>
    </row>
    <row r="539" spans="1:72" ht="20.100000000000001" customHeight="1" x14ac:dyDescent="0.2">
      <c r="A539" s="44">
        <v>42644</v>
      </c>
      <c r="B539" s="40" t="s">
        <v>17390</v>
      </c>
      <c r="C539" s="35" t="s">
        <v>112</v>
      </c>
      <c r="D539" s="35">
        <v>20240120</v>
      </c>
      <c r="E539" s="40" t="s">
        <v>2498</v>
      </c>
      <c r="F539" s="40" t="s">
        <v>17391</v>
      </c>
      <c r="G539" s="40" t="s">
        <v>17392</v>
      </c>
      <c r="H539" s="40" t="s">
        <v>17393</v>
      </c>
      <c r="I539" s="40" t="s">
        <v>7423</v>
      </c>
      <c r="J539" s="40" t="s">
        <v>17394</v>
      </c>
      <c r="K539" s="40" t="s">
        <v>17395</v>
      </c>
      <c r="L539" s="40" t="s">
        <v>17396</v>
      </c>
      <c r="N539" s="54">
        <v>41869</v>
      </c>
      <c r="O539" s="54">
        <v>480</v>
      </c>
      <c r="P539" s="40" t="s">
        <v>122</v>
      </c>
      <c r="Q539" s="55" t="s">
        <v>122</v>
      </c>
      <c r="R539" s="56" t="s">
        <v>17397</v>
      </c>
      <c r="S539" s="56" t="s">
        <v>15368</v>
      </c>
      <c r="T539" s="51" t="s">
        <v>17398</v>
      </c>
      <c r="U539" s="51" t="s">
        <v>15370</v>
      </c>
      <c r="V539" s="40" t="s">
        <v>17399</v>
      </c>
      <c r="W539" s="40" t="s">
        <v>126</v>
      </c>
      <c r="X539" s="40" t="s">
        <v>112</v>
      </c>
      <c r="Y539" s="40">
        <v>2014</v>
      </c>
      <c r="Z539" s="40" t="s">
        <v>127</v>
      </c>
      <c r="AA539" s="40" t="s">
        <v>15411</v>
      </c>
      <c r="AB539" s="40" t="s">
        <v>129</v>
      </c>
      <c r="AC539" s="40" t="s">
        <v>130</v>
      </c>
      <c r="AD539" s="40" t="s">
        <v>16188</v>
      </c>
      <c r="AE539" s="40" t="s">
        <v>132</v>
      </c>
      <c r="AF539" s="40" t="s">
        <v>133</v>
      </c>
      <c r="AG539" s="40" t="s">
        <v>16392</v>
      </c>
      <c r="AH539" s="40" t="s">
        <v>135</v>
      </c>
      <c r="AI539" s="40" t="s">
        <v>136</v>
      </c>
      <c r="AJ539" s="40" t="s">
        <v>16393</v>
      </c>
      <c r="AK539" s="40" t="s">
        <v>139</v>
      </c>
      <c r="AL539" s="40" t="s">
        <v>140</v>
      </c>
      <c r="AN539" s="40" t="s">
        <v>17400</v>
      </c>
      <c r="AO539" s="40" t="s">
        <v>76</v>
      </c>
      <c r="AP539" s="40" t="s">
        <v>16493</v>
      </c>
      <c r="AQ539" s="40" t="s">
        <v>15854</v>
      </c>
      <c r="AR539" s="57" t="s">
        <v>16494</v>
      </c>
      <c r="AS539" s="40" t="s">
        <v>16495</v>
      </c>
      <c r="AT539" s="40" t="s">
        <v>16496</v>
      </c>
      <c r="AU539" s="40" t="s">
        <v>16497</v>
      </c>
      <c r="AV539" s="40" t="s">
        <v>16064</v>
      </c>
    </row>
    <row r="540" spans="1:72" ht="20.100000000000001" customHeight="1" x14ac:dyDescent="0.2">
      <c r="A540" s="44">
        <v>42644</v>
      </c>
      <c r="B540" s="40" t="s">
        <v>17401</v>
      </c>
      <c r="C540" s="35" t="s">
        <v>112</v>
      </c>
      <c r="D540" s="35">
        <v>20240120</v>
      </c>
      <c r="E540" s="40" t="s">
        <v>7420</v>
      </c>
      <c r="F540" s="40" t="s">
        <v>17402</v>
      </c>
      <c r="G540" s="40" t="s">
        <v>17362</v>
      </c>
      <c r="I540" s="40" t="s">
        <v>17363</v>
      </c>
      <c r="N540" s="54">
        <v>40695</v>
      </c>
      <c r="O540" s="54">
        <v>760</v>
      </c>
      <c r="P540" s="40" t="s">
        <v>122</v>
      </c>
      <c r="Q540" s="55" t="s">
        <v>122</v>
      </c>
      <c r="R540" s="56" t="s">
        <v>17403</v>
      </c>
      <c r="S540" s="56" t="s">
        <v>15368</v>
      </c>
      <c r="T540" s="51" t="s">
        <v>17404</v>
      </c>
      <c r="U540" s="51" t="s">
        <v>15370</v>
      </c>
      <c r="V540" s="40" t="s">
        <v>17405</v>
      </c>
      <c r="W540" s="40" t="s">
        <v>126</v>
      </c>
      <c r="X540" s="40" t="s">
        <v>112</v>
      </c>
      <c r="Y540" s="40">
        <v>2011</v>
      </c>
      <c r="Z540" s="40" t="s">
        <v>127</v>
      </c>
      <c r="AA540" s="40" t="s">
        <v>15371</v>
      </c>
      <c r="AB540" s="40" t="s">
        <v>129</v>
      </c>
      <c r="AC540" s="40" t="s">
        <v>130</v>
      </c>
      <c r="AD540" s="40" t="s">
        <v>16188</v>
      </c>
      <c r="AE540" s="40" t="s">
        <v>132</v>
      </c>
      <c r="AF540" s="40" t="s">
        <v>133</v>
      </c>
      <c r="AG540" s="40" t="s">
        <v>16392</v>
      </c>
      <c r="AH540" s="40" t="s">
        <v>135</v>
      </c>
      <c r="AI540" s="40" t="s">
        <v>136</v>
      </c>
      <c r="AJ540" s="40" t="s">
        <v>16393</v>
      </c>
      <c r="AK540" s="40" t="s">
        <v>139</v>
      </c>
      <c r="AL540" s="40" t="s">
        <v>140</v>
      </c>
      <c r="AN540" s="40" t="s">
        <v>17406</v>
      </c>
      <c r="AO540" s="40" t="s">
        <v>76</v>
      </c>
      <c r="AR540" s="57"/>
      <c r="BA540" s="40" t="s">
        <v>15382</v>
      </c>
      <c r="BB540" s="40" t="s">
        <v>15383</v>
      </c>
      <c r="BC540" s="40" t="s">
        <v>16696</v>
      </c>
      <c r="BD540" s="40" t="s">
        <v>15384</v>
      </c>
      <c r="BE540" s="40" t="s">
        <v>16697</v>
      </c>
      <c r="BF540" s="40" t="s">
        <v>15385</v>
      </c>
      <c r="BG540" s="40" t="s">
        <v>16698</v>
      </c>
      <c r="BH540" s="40" t="s">
        <v>15386</v>
      </c>
      <c r="BI540" s="40" t="s">
        <v>15387</v>
      </c>
    </row>
    <row r="541" spans="1:72" ht="20.100000000000001" customHeight="1" x14ac:dyDescent="0.2">
      <c r="A541" s="44">
        <v>42614</v>
      </c>
      <c r="B541" s="40" t="s">
        <v>17407</v>
      </c>
      <c r="C541" s="35" t="s">
        <v>112</v>
      </c>
      <c r="D541" s="35">
        <v>20240120</v>
      </c>
      <c r="E541" s="40" t="s">
        <v>7177</v>
      </c>
      <c r="F541" s="40" t="s">
        <v>17408</v>
      </c>
      <c r="G541" s="40" t="s">
        <v>1331</v>
      </c>
      <c r="H541" s="40" t="s">
        <v>17314</v>
      </c>
      <c r="I541" s="40" t="s">
        <v>1332</v>
      </c>
      <c r="N541" s="54">
        <v>41366.603472222225</v>
      </c>
      <c r="O541" s="54">
        <v>528</v>
      </c>
      <c r="P541" s="40" t="s">
        <v>122</v>
      </c>
      <c r="Q541" s="55" t="s">
        <v>122</v>
      </c>
      <c r="R541" s="56" t="s">
        <v>17409</v>
      </c>
      <c r="S541" s="56" t="s">
        <v>15368</v>
      </c>
      <c r="T541" s="51" t="s">
        <v>17410</v>
      </c>
      <c r="U541" s="51" t="s">
        <v>15370</v>
      </c>
      <c r="V541" s="40" t="s">
        <v>17411</v>
      </c>
      <c r="W541" s="40" t="s">
        <v>126</v>
      </c>
      <c r="X541" s="40" t="s">
        <v>112</v>
      </c>
      <c r="Y541" s="40">
        <v>2013</v>
      </c>
      <c r="Z541" s="40" t="s">
        <v>127</v>
      </c>
      <c r="AA541" s="40" t="s">
        <v>15411</v>
      </c>
      <c r="AB541" s="40" t="s">
        <v>129</v>
      </c>
      <c r="AC541" s="40" t="s">
        <v>130</v>
      </c>
      <c r="AD541" s="40" t="s">
        <v>16188</v>
      </c>
      <c r="AE541" s="40" t="s">
        <v>132</v>
      </c>
      <c r="AF541" s="40" t="s">
        <v>133</v>
      </c>
      <c r="AG541" s="40" t="s">
        <v>16392</v>
      </c>
      <c r="AH541" s="40" t="s">
        <v>135</v>
      </c>
      <c r="AI541" s="40" t="s">
        <v>136</v>
      </c>
      <c r="AJ541" s="40" t="s">
        <v>16393</v>
      </c>
      <c r="AK541" s="40" t="s">
        <v>139</v>
      </c>
      <c r="AL541" s="40" t="s">
        <v>140</v>
      </c>
      <c r="AN541" s="40" t="s">
        <v>17412</v>
      </c>
      <c r="AO541" s="40" t="s">
        <v>76</v>
      </c>
      <c r="AP541" s="40" t="s">
        <v>15999</v>
      </c>
      <c r="AQ541" s="40" t="s">
        <v>17413</v>
      </c>
      <c r="AR541" s="57" t="s">
        <v>16000</v>
      </c>
      <c r="AS541" s="40" t="s">
        <v>17414</v>
      </c>
      <c r="AT541" s="40" t="s">
        <v>16002</v>
      </c>
      <c r="AU541" s="40" t="s">
        <v>16003</v>
      </c>
      <c r="AV541" s="40" t="s">
        <v>15907</v>
      </c>
      <c r="AW541" s="40" t="s">
        <v>15908</v>
      </c>
      <c r="AX541" s="40" t="s">
        <v>15909</v>
      </c>
    </row>
    <row r="542" spans="1:72" ht="20.100000000000001" customHeight="1" x14ac:dyDescent="0.2">
      <c r="A542" s="44">
        <v>42614</v>
      </c>
      <c r="B542" s="40" t="s">
        <v>17415</v>
      </c>
      <c r="C542" s="35" t="s">
        <v>112</v>
      </c>
      <c r="D542" s="35">
        <v>20240120</v>
      </c>
      <c r="E542" s="40" t="s">
        <v>16517</v>
      </c>
      <c r="F542" s="40" t="s">
        <v>17416</v>
      </c>
      <c r="G542" s="40" t="s">
        <v>147</v>
      </c>
      <c r="I542" s="40" t="s">
        <v>148</v>
      </c>
      <c r="N542" s="54">
        <v>41429.486805555556</v>
      </c>
      <c r="O542" s="54">
        <v>286</v>
      </c>
      <c r="P542" s="40" t="s">
        <v>122</v>
      </c>
      <c r="Q542" s="55" t="s">
        <v>122</v>
      </c>
      <c r="R542" s="56" t="s">
        <v>17417</v>
      </c>
      <c r="S542" s="56" t="s">
        <v>15368</v>
      </c>
      <c r="T542" s="51" t="s">
        <v>17418</v>
      </c>
      <c r="U542" s="51" t="s">
        <v>15370</v>
      </c>
      <c r="V542" s="40" t="s">
        <v>17419</v>
      </c>
      <c r="W542" s="40" t="s">
        <v>126</v>
      </c>
      <c r="X542" s="40" t="s">
        <v>112</v>
      </c>
      <c r="Y542" s="40">
        <v>2013</v>
      </c>
      <c r="Z542" s="40" t="s">
        <v>127</v>
      </c>
      <c r="AA542" s="40" t="s">
        <v>15411</v>
      </c>
      <c r="AB542" s="40" t="s">
        <v>129</v>
      </c>
      <c r="AC542" s="40" t="s">
        <v>130</v>
      </c>
      <c r="AD542" s="40" t="s">
        <v>16188</v>
      </c>
      <c r="AE542" s="40" t="s">
        <v>132</v>
      </c>
      <c r="AF542" s="40" t="s">
        <v>133</v>
      </c>
      <c r="AG542" s="40" t="s">
        <v>16392</v>
      </c>
      <c r="AH542" s="40" t="s">
        <v>135</v>
      </c>
      <c r="AI542" s="40" t="s">
        <v>136</v>
      </c>
      <c r="AJ542" s="40" t="s">
        <v>16393</v>
      </c>
      <c r="AK542" s="40" t="s">
        <v>139</v>
      </c>
      <c r="AL542" s="40" t="s">
        <v>140</v>
      </c>
      <c r="AN542" s="40" t="s">
        <v>17420</v>
      </c>
      <c r="AO542" s="40" t="s">
        <v>76</v>
      </c>
      <c r="AP542" s="40" t="s">
        <v>16523</v>
      </c>
      <c r="AQ542" s="40" t="s">
        <v>16524</v>
      </c>
      <c r="AR542" s="57" t="s">
        <v>16525</v>
      </c>
      <c r="AS542" s="40" t="s">
        <v>16141</v>
      </c>
      <c r="AT542" s="40" t="s">
        <v>16142</v>
      </c>
      <c r="AU542" s="40" t="s">
        <v>16526</v>
      </c>
      <c r="AV542" s="40" t="s">
        <v>15514</v>
      </c>
      <c r="AW542" s="40" t="s">
        <v>10191</v>
      </c>
      <c r="AX542" s="40" t="s">
        <v>17421</v>
      </c>
      <c r="AY542" s="40" t="s">
        <v>16438</v>
      </c>
      <c r="AZ542" s="40" t="s">
        <v>1014</v>
      </c>
      <c r="BA542" s="40" t="s">
        <v>16608</v>
      </c>
      <c r="BB542" s="40" t="s">
        <v>16609</v>
      </c>
      <c r="BC542" s="40" t="s">
        <v>16506</v>
      </c>
      <c r="BD542" s="40" t="s">
        <v>16507</v>
      </c>
      <c r="BE542" s="40" t="s">
        <v>16508</v>
      </c>
      <c r="BF542" s="40" t="s">
        <v>16509</v>
      </c>
      <c r="BG542" s="40" t="s">
        <v>16510</v>
      </c>
      <c r="BH542" s="40" t="s">
        <v>16511</v>
      </c>
      <c r="BI542" s="40" t="s">
        <v>16512</v>
      </c>
      <c r="BJ542" s="40" t="s">
        <v>16513</v>
      </c>
      <c r="BK542" s="40" t="s">
        <v>7912</v>
      </c>
      <c r="BL542" s="40" t="s">
        <v>16043</v>
      </c>
      <c r="BM542" s="40" t="s">
        <v>17422</v>
      </c>
      <c r="BN542" s="40" t="s">
        <v>15856</v>
      </c>
      <c r="BO542" s="40" t="s">
        <v>15739</v>
      </c>
      <c r="BP542" s="40" t="s">
        <v>15742</v>
      </c>
      <c r="BQ542" s="40" t="s">
        <v>15743</v>
      </c>
      <c r="BR542" s="40" t="s">
        <v>16046</v>
      </c>
      <c r="BS542" s="40" t="s">
        <v>15385</v>
      </c>
      <c r="BT542" s="40" t="s">
        <v>16515</v>
      </c>
    </row>
    <row r="543" spans="1:72" ht="20.100000000000001" customHeight="1" x14ac:dyDescent="0.2">
      <c r="A543" s="44">
        <v>42614</v>
      </c>
      <c r="B543" s="40" t="s">
        <v>17423</v>
      </c>
      <c r="C543" s="35" t="s">
        <v>112</v>
      </c>
      <c r="D543" s="35">
        <v>20240120</v>
      </c>
      <c r="E543" s="40" t="s">
        <v>1247</v>
      </c>
      <c r="F543" s="40" t="s">
        <v>17424</v>
      </c>
      <c r="G543" s="40" t="s">
        <v>4165</v>
      </c>
      <c r="I543" s="40" t="s">
        <v>4166</v>
      </c>
      <c r="N543" s="54">
        <v>42018</v>
      </c>
      <c r="O543" s="54">
        <v>463</v>
      </c>
      <c r="P543" s="40" t="s">
        <v>122</v>
      </c>
      <c r="Q543" s="55" t="s">
        <v>122</v>
      </c>
      <c r="R543" s="56" t="s">
        <v>17425</v>
      </c>
      <c r="S543" s="56" t="s">
        <v>15368</v>
      </c>
      <c r="T543" s="51" t="s">
        <v>17426</v>
      </c>
      <c r="U543" s="51" t="s">
        <v>15370</v>
      </c>
      <c r="V543" s="40" t="s">
        <v>17427</v>
      </c>
      <c r="W543" s="40" t="s">
        <v>126</v>
      </c>
      <c r="X543" s="40" t="s">
        <v>112</v>
      </c>
      <c r="Y543" s="40">
        <v>2015</v>
      </c>
      <c r="Z543" s="40" t="s">
        <v>127</v>
      </c>
      <c r="AA543" s="40" t="s">
        <v>15395</v>
      </c>
      <c r="AB543" s="40" t="s">
        <v>129</v>
      </c>
      <c r="AC543" s="40" t="s">
        <v>130</v>
      </c>
      <c r="AD543" s="40" t="s">
        <v>16188</v>
      </c>
      <c r="AE543" s="40" t="s">
        <v>132</v>
      </c>
      <c r="AF543" s="40" t="s">
        <v>133</v>
      </c>
      <c r="AG543" s="40" t="s">
        <v>16392</v>
      </c>
      <c r="AH543" s="40" t="s">
        <v>135</v>
      </c>
      <c r="AI543" s="40" t="s">
        <v>136</v>
      </c>
      <c r="AJ543" s="40" t="s">
        <v>16393</v>
      </c>
      <c r="AK543" s="40" t="s">
        <v>139</v>
      </c>
      <c r="AL543" s="40" t="s">
        <v>140</v>
      </c>
      <c r="AN543" s="40" t="s">
        <v>17428</v>
      </c>
      <c r="AO543" s="40" t="s">
        <v>76</v>
      </c>
      <c r="AP543" s="40" t="s">
        <v>16157</v>
      </c>
      <c r="AQ543" s="40" t="s">
        <v>17429</v>
      </c>
      <c r="AR543" s="57" t="s">
        <v>16159</v>
      </c>
    </row>
    <row r="544" spans="1:72" ht="20.100000000000001" customHeight="1" x14ac:dyDescent="0.2">
      <c r="A544" s="44">
        <v>42614</v>
      </c>
      <c r="B544" s="40" t="s">
        <v>17430</v>
      </c>
      <c r="C544" s="35" t="s">
        <v>112</v>
      </c>
      <c r="D544" s="35">
        <v>20240120</v>
      </c>
      <c r="E544" s="40" t="s">
        <v>4163</v>
      </c>
      <c r="F544" s="40" t="s">
        <v>17431</v>
      </c>
      <c r="G544" s="40" t="s">
        <v>2035</v>
      </c>
      <c r="I544" s="40" t="s">
        <v>2036</v>
      </c>
      <c r="N544" s="54">
        <v>40848.640277777777</v>
      </c>
      <c r="O544" s="54">
        <v>309</v>
      </c>
      <c r="P544" s="40" t="s">
        <v>122</v>
      </c>
      <c r="Q544" s="55" t="s">
        <v>122</v>
      </c>
      <c r="R544" s="56" t="s">
        <v>17432</v>
      </c>
      <c r="S544" s="56" t="s">
        <v>15368</v>
      </c>
      <c r="T544" s="51" t="s">
        <v>17433</v>
      </c>
      <c r="U544" s="51" t="s">
        <v>15370</v>
      </c>
      <c r="V544" s="40" t="s">
        <v>17434</v>
      </c>
      <c r="W544" s="40" t="s">
        <v>126</v>
      </c>
      <c r="X544" s="40" t="s">
        <v>112</v>
      </c>
      <c r="Y544" s="40">
        <v>2011</v>
      </c>
      <c r="Z544" s="40" t="s">
        <v>127</v>
      </c>
      <c r="AA544" s="40" t="s">
        <v>15536</v>
      </c>
      <c r="AB544" s="40" t="s">
        <v>129</v>
      </c>
      <c r="AC544" s="40" t="s">
        <v>130</v>
      </c>
      <c r="AD544" s="40" t="s">
        <v>16188</v>
      </c>
      <c r="AE544" s="40" t="s">
        <v>132</v>
      </c>
      <c r="AF544" s="40" t="s">
        <v>133</v>
      </c>
      <c r="AG544" s="40" t="s">
        <v>16392</v>
      </c>
      <c r="AH544" s="40" t="s">
        <v>135</v>
      </c>
      <c r="AI544" s="40" t="s">
        <v>136</v>
      </c>
      <c r="AJ544" s="40" t="s">
        <v>16393</v>
      </c>
      <c r="AK544" s="40" t="s">
        <v>139</v>
      </c>
      <c r="AL544" s="40" t="s">
        <v>140</v>
      </c>
      <c r="AN544" s="40" t="s">
        <v>17435</v>
      </c>
      <c r="AO544" s="40" t="s">
        <v>76</v>
      </c>
      <c r="AP544" s="40" t="s">
        <v>15417</v>
      </c>
      <c r="AQ544" s="40" t="s">
        <v>15839</v>
      </c>
      <c r="AR544" s="57" t="s">
        <v>15840</v>
      </c>
      <c r="AS544" s="40" t="s">
        <v>15841</v>
      </c>
      <c r="AT544" s="40" t="s">
        <v>15842</v>
      </c>
      <c r="BA544" s="40" t="s">
        <v>13845</v>
      </c>
      <c r="BB544" s="40" t="s">
        <v>15490</v>
      </c>
      <c r="BC544" s="40" t="s">
        <v>15491</v>
      </c>
    </row>
    <row r="545" spans="1:65" ht="20.100000000000001" customHeight="1" x14ac:dyDescent="0.2">
      <c r="A545" s="44">
        <v>42583</v>
      </c>
      <c r="B545" s="40" t="s">
        <v>17436</v>
      </c>
      <c r="C545" s="35" t="s">
        <v>112</v>
      </c>
      <c r="D545" s="35">
        <v>20240120</v>
      </c>
      <c r="E545" s="40" t="s">
        <v>17437</v>
      </c>
      <c r="F545" s="40" t="s">
        <v>17438</v>
      </c>
      <c r="G545" s="40" t="s">
        <v>529</v>
      </c>
      <c r="I545" s="40" t="s">
        <v>530</v>
      </c>
      <c r="N545" s="54">
        <v>41093.436111111114</v>
      </c>
      <c r="O545" s="54" t="s">
        <v>17439</v>
      </c>
      <c r="P545" s="40" t="s">
        <v>122</v>
      </c>
      <c r="Q545" s="55" t="s">
        <v>17440</v>
      </c>
      <c r="R545" s="56" t="s">
        <v>17441</v>
      </c>
      <c r="S545" s="56" t="s">
        <v>15368</v>
      </c>
      <c r="T545" s="51" t="s">
        <v>17442</v>
      </c>
      <c r="U545" s="51" t="s">
        <v>15370</v>
      </c>
      <c r="V545" s="40" t="s">
        <v>126</v>
      </c>
      <c r="W545" s="40" t="s">
        <v>112</v>
      </c>
      <c r="X545" s="40">
        <v>2012</v>
      </c>
      <c r="Y545" s="40" t="s">
        <v>127</v>
      </c>
      <c r="Z545" s="40" t="s">
        <v>15371</v>
      </c>
      <c r="AA545" s="40" t="s">
        <v>129</v>
      </c>
      <c r="AB545" s="40" t="s">
        <v>130</v>
      </c>
      <c r="AC545" s="40" t="s">
        <v>131</v>
      </c>
      <c r="AD545" s="40" t="s">
        <v>132</v>
      </c>
      <c r="AE545" s="40" t="s">
        <v>133</v>
      </c>
      <c r="AF545" s="40" t="s">
        <v>134</v>
      </c>
      <c r="AG545" s="40" t="s">
        <v>135</v>
      </c>
      <c r="AH545" s="40" t="s">
        <v>136</v>
      </c>
      <c r="AI545" s="40" t="s">
        <v>137</v>
      </c>
      <c r="AK545" s="40" t="s">
        <v>139</v>
      </c>
      <c r="AM545" s="40" t="s">
        <v>140</v>
      </c>
      <c r="AN545" s="40" t="s">
        <v>141</v>
      </c>
      <c r="AP545" s="40" t="s">
        <v>17443</v>
      </c>
      <c r="AQ545" s="40" t="s">
        <v>76</v>
      </c>
      <c r="AR545" s="57" t="s">
        <v>17229</v>
      </c>
      <c r="AS545" s="40" t="s">
        <v>17230</v>
      </c>
      <c r="AT545" s="40" t="s">
        <v>17231</v>
      </c>
      <c r="AU545" s="40" t="s">
        <v>15903</v>
      </c>
    </row>
    <row r="546" spans="1:65" ht="20.100000000000001" customHeight="1" x14ac:dyDescent="0.2">
      <c r="A546" s="44">
        <v>42552</v>
      </c>
      <c r="B546" s="40" t="s">
        <v>17444</v>
      </c>
      <c r="C546" s="35" t="s">
        <v>112</v>
      </c>
      <c r="D546" s="35">
        <v>20240120</v>
      </c>
      <c r="E546" s="40" t="s">
        <v>17445</v>
      </c>
      <c r="G546" s="40" t="s">
        <v>5437</v>
      </c>
      <c r="I546" s="40" t="s">
        <v>5438</v>
      </c>
      <c r="N546" s="54">
        <v>41611</v>
      </c>
      <c r="O546" s="54" t="s">
        <v>17446</v>
      </c>
      <c r="P546" s="40" t="s">
        <v>122</v>
      </c>
      <c r="Q546" s="55" t="s">
        <v>17447</v>
      </c>
      <c r="R546" s="56" t="s">
        <v>17448</v>
      </c>
      <c r="S546" s="56" t="s">
        <v>15368</v>
      </c>
      <c r="T546" s="51" t="s">
        <v>17449</v>
      </c>
      <c r="U546" s="51" t="s">
        <v>15370</v>
      </c>
      <c r="V546" s="40" t="s">
        <v>126</v>
      </c>
      <c r="W546" s="40" t="s">
        <v>112</v>
      </c>
      <c r="X546" s="40">
        <v>2013</v>
      </c>
      <c r="Y546" s="40" t="s">
        <v>127</v>
      </c>
      <c r="Z546" s="40" t="s">
        <v>16137</v>
      </c>
      <c r="AA546" s="40" t="s">
        <v>129</v>
      </c>
      <c r="AB546" s="40" t="s">
        <v>130</v>
      </c>
      <c r="AC546" s="40" t="s">
        <v>131</v>
      </c>
      <c r="AD546" s="40" t="s">
        <v>132</v>
      </c>
      <c r="AE546" s="40" t="s">
        <v>133</v>
      </c>
      <c r="AF546" s="40" t="s">
        <v>134</v>
      </c>
      <c r="AG546" s="40" t="s">
        <v>135</v>
      </c>
      <c r="AH546" s="40" t="s">
        <v>136</v>
      </c>
      <c r="AI546" s="40" t="s">
        <v>137</v>
      </c>
      <c r="AK546" s="40" t="s">
        <v>139</v>
      </c>
      <c r="AM546" s="40" t="s">
        <v>140</v>
      </c>
      <c r="AN546" s="40" t="s">
        <v>141</v>
      </c>
      <c r="AP546" s="40" t="s">
        <v>17450</v>
      </c>
      <c r="AQ546" s="40" t="s">
        <v>76</v>
      </c>
      <c r="AR546" s="57" t="s">
        <v>17451</v>
      </c>
      <c r="AS546" s="40" t="s">
        <v>17452</v>
      </c>
      <c r="AT546" s="40" t="s">
        <v>17453</v>
      </c>
      <c r="AU546" s="40" t="s">
        <v>17454</v>
      </c>
      <c r="AV546" s="40" t="s">
        <v>16646</v>
      </c>
      <c r="AW546" s="40" t="s">
        <v>16509</v>
      </c>
      <c r="AX546" s="40" t="s">
        <v>15509</v>
      </c>
      <c r="AY546" s="40" t="s">
        <v>17455</v>
      </c>
      <c r="AZ546" s="40" t="s">
        <v>17456</v>
      </c>
      <c r="BA546" s="40" t="s">
        <v>16424</v>
      </c>
      <c r="BB546" s="40" t="s">
        <v>16425</v>
      </c>
      <c r="BC546" s="40" t="s">
        <v>15397</v>
      </c>
    </row>
    <row r="547" spans="1:65" ht="20.100000000000001" customHeight="1" x14ac:dyDescent="0.2">
      <c r="A547" s="44">
        <v>42552</v>
      </c>
      <c r="B547" s="40" t="s">
        <v>17457</v>
      </c>
      <c r="C547" s="35" t="s">
        <v>112</v>
      </c>
      <c r="D547" s="35">
        <v>20240120</v>
      </c>
      <c r="E547" s="40" t="s">
        <v>3351</v>
      </c>
      <c r="F547" s="40" t="s">
        <v>15498</v>
      </c>
      <c r="G547" s="40" t="s">
        <v>3353</v>
      </c>
      <c r="H547" s="40" t="s">
        <v>15517</v>
      </c>
      <c r="I547" s="40" t="s">
        <v>3354</v>
      </c>
      <c r="N547" s="54">
        <v>41955</v>
      </c>
      <c r="O547" s="54" t="s">
        <v>17458</v>
      </c>
      <c r="P547" s="40" t="s">
        <v>122</v>
      </c>
      <c r="Q547" s="55" t="s">
        <v>17459</v>
      </c>
      <c r="R547" s="56" t="s">
        <v>17460</v>
      </c>
      <c r="S547" s="56" t="s">
        <v>15368</v>
      </c>
      <c r="T547" s="51" t="s">
        <v>17461</v>
      </c>
      <c r="U547" s="51" t="s">
        <v>15370</v>
      </c>
      <c r="V547" s="40" t="s">
        <v>126</v>
      </c>
      <c r="W547" s="40" t="s">
        <v>112</v>
      </c>
      <c r="X547" s="40">
        <v>2014</v>
      </c>
      <c r="Y547" s="40" t="s">
        <v>127</v>
      </c>
      <c r="Z547" s="40" t="s">
        <v>15504</v>
      </c>
      <c r="AA547" s="40" t="s">
        <v>129</v>
      </c>
      <c r="AB547" s="40" t="s">
        <v>130</v>
      </c>
      <c r="AC547" s="40" t="s">
        <v>131</v>
      </c>
      <c r="AD547" s="40" t="s">
        <v>132</v>
      </c>
      <c r="AE547" s="40" t="s">
        <v>133</v>
      </c>
      <c r="AF547" s="40" t="s">
        <v>134</v>
      </c>
      <c r="AG547" s="40" t="s">
        <v>135</v>
      </c>
      <c r="AH547" s="40" t="s">
        <v>136</v>
      </c>
      <c r="AI547" s="40" t="s">
        <v>137</v>
      </c>
      <c r="AJ547" s="40" t="s">
        <v>138</v>
      </c>
      <c r="AK547" s="40" t="s">
        <v>139</v>
      </c>
      <c r="AL547" s="40" t="s">
        <v>122</v>
      </c>
      <c r="AM547" s="40" t="s">
        <v>140</v>
      </c>
      <c r="AN547" s="40" t="s">
        <v>141</v>
      </c>
      <c r="AP547" s="40" t="s">
        <v>17462</v>
      </c>
      <c r="AQ547" s="40" t="s">
        <v>76</v>
      </c>
      <c r="AR547" s="57" t="s">
        <v>15506</v>
      </c>
      <c r="AS547" s="40" t="s">
        <v>15507</v>
      </c>
      <c r="AT547" s="40" t="s">
        <v>15508</v>
      </c>
      <c r="AU547" s="40" t="s">
        <v>15509</v>
      </c>
      <c r="AV547" s="40" t="s">
        <v>15510</v>
      </c>
      <c r="AW547" s="40" t="s">
        <v>15511</v>
      </c>
      <c r="AX547" s="40" t="s">
        <v>15512</v>
      </c>
      <c r="AY547" s="40" t="s">
        <v>15513</v>
      </c>
      <c r="AZ547" s="40" t="s">
        <v>15514</v>
      </c>
    </row>
    <row r="548" spans="1:65" ht="20.100000000000001" customHeight="1" x14ac:dyDescent="0.2">
      <c r="A548" s="44">
        <v>42491</v>
      </c>
      <c r="B548" s="40" t="s">
        <v>17463</v>
      </c>
      <c r="C548" s="35" t="s">
        <v>112</v>
      </c>
      <c r="D548" s="35">
        <v>20240120</v>
      </c>
      <c r="E548" s="40" t="s">
        <v>511</v>
      </c>
      <c r="F548" s="40" t="s">
        <v>15895</v>
      </c>
      <c r="G548" s="40" t="s">
        <v>3890</v>
      </c>
      <c r="H548" s="40" t="s">
        <v>17393</v>
      </c>
      <c r="I548" s="40" t="s">
        <v>381</v>
      </c>
      <c r="N548" s="54">
        <v>41505.534722222219</v>
      </c>
      <c r="O548" s="54">
        <v>318</v>
      </c>
      <c r="P548" s="40" t="s">
        <v>122</v>
      </c>
      <c r="Q548" s="55" t="s">
        <v>122</v>
      </c>
      <c r="R548" s="56" t="s">
        <v>17464</v>
      </c>
      <c r="S548" s="56" t="s">
        <v>15368</v>
      </c>
      <c r="T548" s="51" t="s">
        <v>17465</v>
      </c>
      <c r="U548" s="51" t="s">
        <v>15370</v>
      </c>
      <c r="V548" s="40" t="s">
        <v>17466</v>
      </c>
      <c r="W548" s="40" t="s">
        <v>126</v>
      </c>
      <c r="X548" s="40" t="s">
        <v>112</v>
      </c>
      <c r="Y548" s="40">
        <v>2013</v>
      </c>
      <c r="Z548" s="40" t="s">
        <v>127</v>
      </c>
      <c r="AA548" s="40" t="s">
        <v>15411</v>
      </c>
      <c r="AB548" s="40" t="s">
        <v>129</v>
      </c>
      <c r="AC548" s="40" t="s">
        <v>130</v>
      </c>
      <c r="AD548" s="40" t="s">
        <v>16188</v>
      </c>
      <c r="AE548" s="40" t="s">
        <v>132</v>
      </c>
      <c r="AF548" s="40" t="s">
        <v>133</v>
      </c>
      <c r="AG548" s="40" t="s">
        <v>16392</v>
      </c>
      <c r="AH548" s="40" t="s">
        <v>135</v>
      </c>
      <c r="AI548" s="40" t="s">
        <v>136</v>
      </c>
      <c r="AJ548" s="40" t="s">
        <v>16393</v>
      </c>
      <c r="AK548" s="40" t="s">
        <v>139</v>
      </c>
      <c r="AL548" s="40" t="s">
        <v>140</v>
      </c>
      <c r="AN548" s="40" t="s">
        <v>17467</v>
      </c>
      <c r="AO548" s="40" t="s">
        <v>76</v>
      </c>
      <c r="AP548" s="40" t="s">
        <v>15901</v>
      </c>
      <c r="AQ548" s="40" t="s">
        <v>15902</v>
      </c>
      <c r="AR548" s="57" t="s">
        <v>15903</v>
      </c>
      <c r="AS548" s="40" t="s">
        <v>15904</v>
      </c>
      <c r="AT548" s="40" t="s">
        <v>15905</v>
      </c>
      <c r="AU548" s="40" t="s">
        <v>15906</v>
      </c>
    </row>
    <row r="549" spans="1:65" ht="20.100000000000001" customHeight="1" x14ac:dyDescent="0.2">
      <c r="A549" s="44">
        <v>42491</v>
      </c>
      <c r="B549" s="40" t="s">
        <v>17468</v>
      </c>
      <c r="C549" s="35" t="s">
        <v>112</v>
      </c>
      <c r="D549" s="35">
        <v>20240120</v>
      </c>
      <c r="E549" s="40" t="s">
        <v>16593</v>
      </c>
      <c r="F549" s="40" t="s">
        <v>16594</v>
      </c>
      <c r="G549" s="40" t="s">
        <v>4244</v>
      </c>
      <c r="H549" s="40" t="s">
        <v>17393</v>
      </c>
      <c r="I549" s="40" t="s">
        <v>4245</v>
      </c>
      <c r="N549" s="54">
        <v>41406.645138888889</v>
      </c>
      <c r="O549" s="54">
        <v>285</v>
      </c>
      <c r="P549" s="40" t="s">
        <v>122</v>
      </c>
      <c r="Q549" s="55" t="s">
        <v>122</v>
      </c>
      <c r="R549" s="56" t="s">
        <v>17469</v>
      </c>
      <c r="S549" s="56" t="s">
        <v>15368</v>
      </c>
      <c r="T549" s="51" t="s">
        <v>17470</v>
      </c>
      <c r="U549" s="51" t="s">
        <v>15370</v>
      </c>
      <c r="V549" s="40" t="s">
        <v>17471</v>
      </c>
      <c r="W549" s="40" t="s">
        <v>126</v>
      </c>
      <c r="X549" s="40" t="s">
        <v>112</v>
      </c>
      <c r="Y549" s="40">
        <v>2013</v>
      </c>
      <c r="Z549" s="40" t="s">
        <v>127</v>
      </c>
      <c r="AA549" s="40" t="s">
        <v>15411</v>
      </c>
      <c r="AB549" s="40" t="s">
        <v>129</v>
      </c>
      <c r="AC549" s="40" t="s">
        <v>130</v>
      </c>
      <c r="AD549" s="40" t="s">
        <v>16188</v>
      </c>
      <c r="AE549" s="40" t="s">
        <v>132</v>
      </c>
      <c r="AF549" s="40" t="s">
        <v>133</v>
      </c>
      <c r="AG549" s="40" t="s">
        <v>16392</v>
      </c>
      <c r="AH549" s="40" t="s">
        <v>135</v>
      </c>
      <c r="AI549" s="40" t="s">
        <v>136</v>
      </c>
      <c r="AJ549" s="40" t="s">
        <v>16393</v>
      </c>
      <c r="AK549" s="40" t="s">
        <v>139</v>
      </c>
      <c r="AL549" s="40" t="s">
        <v>140</v>
      </c>
      <c r="AN549" s="40" t="s">
        <v>17472</v>
      </c>
      <c r="AO549" s="40" t="s">
        <v>76</v>
      </c>
      <c r="AP549" s="40" t="s">
        <v>17473</v>
      </c>
      <c r="AQ549" s="40" t="s">
        <v>16681</v>
      </c>
      <c r="AR549" s="57" t="s">
        <v>16599</v>
      </c>
      <c r="AS549" s="40" t="s">
        <v>16600</v>
      </c>
      <c r="AT549" s="40" t="s">
        <v>16601</v>
      </c>
      <c r="AU549" s="40" t="s">
        <v>16602</v>
      </c>
      <c r="AV549" s="40" t="s">
        <v>16603</v>
      </c>
      <c r="AW549" s="40" t="s">
        <v>16604</v>
      </c>
      <c r="AX549" s="40" t="s">
        <v>16605</v>
      </c>
      <c r="AY549" s="40" t="s">
        <v>16606</v>
      </c>
      <c r="AZ549" s="40" t="s">
        <v>16607</v>
      </c>
    </row>
    <row r="550" spans="1:65" ht="20.100000000000001" customHeight="1" x14ac:dyDescent="0.2">
      <c r="A550" s="44">
        <v>42491</v>
      </c>
      <c r="B550" s="40" t="s">
        <v>17474</v>
      </c>
      <c r="C550" s="35" t="s">
        <v>112</v>
      </c>
      <c r="D550" s="35">
        <v>20240120</v>
      </c>
      <c r="E550" s="40" t="s">
        <v>7042</v>
      </c>
      <c r="F550" s="40" t="s">
        <v>17475</v>
      </c>
      <c r="G550" s="40" t="s">
        <v>16428</v>
      </c>
      <c r="I550" s="40" t="s">
        <v>2363</v>
      </c>
      <c r="N550" s="54">
        <v>40848.600694444445</v>
      </c>
      <c r="O550" s="54">
        <v>325</v>
      </c>
      <c r="P550" s="40" t="s">
        <v>122</v>
      </c>
      <c r="Q550" s="55" t="s">
        <v>122</v>
      </c>
      <c r="R550" s="56" t="s">
        <v>17476</v>
      </c>
      <c r="S550" s="56" t="s">
        <v>15368</v>
      </c>
      <c r="T550" s="51" t="s">
        <v>17477</v>
      </c>
      <c r="U550" s="51" t="s">
        <v>15370</v>
      </c>
      <c r="V550" s="40" t="s">
        <v>17478</v>
      </c>
      <c r="W550" s="40" t="s">
        <v>126</v>
      </c>
      <c r="X550" s="40" t="s">
        <v>112</v>
      </c>
      <c r="Y550" s="40">
        <v>2011</v>
      </c>
      <c r="Z550" s="40" t="s">
        <v>127</v>
      </c>
      <c r="AA550" s="40" t="s">
        <v>15536</v>
      </c>
      <c r="AB550" s="40" t="s">
        <v>129</v>
      </c>
      <c r="AC550" s="40" t="s">
        <v>130</v>
      </c>
      <c r="AD550" s="40" t="s">
        <v>16188</v>
      </c>
      <c r="AE550" s="40" t="s">
        <v>132</v>
      </c>
      <c r="AF550" s="40" t="s">
        <v>133</v>
      </c>
      <c r="AG550" s="40" t="s">
        <v>16392</v>
      </c>
      <c r="AH550" s="40" t="s">
        <v>135</v>
      </c>
      <c r="AI550" s="40" t="s">
        <v>136</v>
      </c>
      <c r="AJ550" s="40" t="s">
        <v>16393</v>
      </c>
      <c r="AK550" s="40" t="s">
        <v>139</v>
      </c>
      <c r="AL550" s="40" t="s">
        <v>140</v>
      </c>
      <c r="AN550" s="40" t="s">
        <v>17479</v>
      </c>
      <c r="AO550" s="40" t="s">
        <v>76</v>
      </c>
      <c r="AP550" s="40" t="s">
        <v>17480</v>
      </c>
      <c r="AQ550" s="40" t="s">
        <v>17231</v>
      </c>
      <c r="AR550" s="57" t="s">
        <v>17481</v>
      </c>
      <c r="AS550" s="40" t="s">
        <v>17482</v>
      </c>
      <c r="AT550" s="40" t="s">
        <v>17483</v>
      </c>
      <c r="BA550" s="40" t="s">
        <v>17484</v>
      </c>
      <c r="BB550" s="40" t="s">
        <v>12021</v>
      </c>
      <c r="BC550" s="40" t="s">
        <v>17242</v>
      </c>
      <c r="BD550" s="40" t="s">
        <v>17485</v>
      </c>
      <c r="BE550" s="40" t="s">
        <v>17486</v>
      </c>
      <c r="BF550" s="40" t="s">
        <v>17151</v>
      </c>
      <c r="BG550" s="40" t="s">
        <v>17487</v>
      </c>
      <c r="BH550" s="40" t="s">
        <v>16806</v>
      </c>
      <c r="BI550" s="40" t="s">
        <v>17488</v>
      </c>
      <c r="BJ550" s="40" t="s">
        <v>16434</v>
      </c>
      <c r="BK550" s="40" t="s">
        <v>16858</v>
      </c>
      <c r="BL550" s="40" t="s">
        <v>17489</v>
      </c>
    </row>
    <row r="551" spans="1:65" ht="20.100000000000001" customHeight="1" x14ac:dyDescent="0.2">
      <c r="A551" s="44">
        <v>42461</v>
      </c>
      <c r="B551" s="40" t="s">
        <v>17490</v>
      </c>
      <c r="C551" s="35" t="s">
        <v>112</v>
      </c>
      <c r="D551" s="35">
        <v>20240120</v>
      </c>
      <c r="E551" s="40" t="s">
        <v>17491</v>
      </c>
      <c r="F551" s="40" t="s">
        <v>17492</v>
      </c>
      <c r="G551" s="40" t="s">
        <v>17493</v>
      </c>
      <c r="I551" s="40" t="s">
        <v>17494</v>
      </c>
      <c r="N551" s="54">
        <v>41366.486805555556</v>
      </c>
      <c r="O551" s="54">
        <v>334</v>
      </c>
      <c r="P551" s="40" t="s">
        <v>122</v>
      </c>
      <c r="Q551" s="55" t="s">
        <v>122</v>
      </c>
      <c r="R551" s="56" t="s">
        <v>17495</v>
      </c>
      <c r="S551" s="56" t="s">
        <v>15368</v>
      </c>
      <c r="T551" s="51" t="s">
        <v>17496</v>
      </c>
      <c r="U551" s="51" t="s">
        <v>15370</v>
      </c>
      <c r="V551" s="40" t="s">
        <v>17497</v>
      </c>
      <c r="W551" s="40" t="s">
        <v>126</v>
      </c>
      <c r="X551" s="40" t="s">
        <v>112</v>
      </c>
      <c r="Y551" s="40">
        <v>2013</v>
      </c>
      <c r="Z551" s="40" t="s">
        <v>127</v>
      </c>
      <c r="AA551" s="40" t="s">
        <v>15411</v>
      </c>
      <c r="AB551" s="40" t="s">
        <v>129</v>
      </c>
      <c r="AC551" s="40" t="s">
        <v>130</v>
      </c>
      <c r="AD551" s="40" t="s">
        <v>16188</v>
      </c>
      <c r="AE551" s="40" t="s">
        <v>132</v>
      </c>
      <c r="AF551" s="40" t="s">
        <v>133</v>
      </c>
      <c r="AG551" s="40" t="s">
        <v>16392</v>
      </c>
      <c r="AH551" s="40" t="s">
        <v>135</v>
      </c>
      <c r="AI551" s="40" t="s">
        <v>136</v>
      </c>
      <c r="AJ551" s="40" t="s">
        <v>16393</v>
      </c>
      <c r="AK551" s="40" t="s">
        <v>139</v>
      </c>
      <c r="AL551" s="40" t="s">
        <v>140</v>
      </c>
      <c r="AN551" s="40" t="s">
        <v>17498</v>
      </c>
      <c r="AO551" s="40" t="s">
        <v>76</v>
      </c>
      <c r="AP551" s="40" t="s">
        <v>16434</v>
      </c>
      <c r="AQ551" s="40" t="s">
        <v>16435</v>
      </c>
      <c r="AR551" s="57" t="s">
        <v>16436</v>
      </c>
      <c r="AS551" s="40" t="s">
        <v>16437</v>
      </c>
      <c r="AT551" s="40" t="s">
        <v>16336</v>
      </c>
      <c r="AU551" s="40" t="s">
        <v>16337</v>
      </c>
      <c r="AV551" s="40" t="s">
        <v>16338</v>
      </c>
      <c r="AW551" s="40" t="s">
        <v>16339</v>
      </c>
      <c r="AX551" s="40" t="s">
        <v>16340</v>
      </c>
      <c r="AY551" s="40" t="s">
        <v>13856</v>
      </c>
      <c r="AZ551" s="40" t="s">
        <v>16341</v>
      </c>
    </row>
    <row r="552" spans="1:65" ht="20.100000000000001" customHeight="1" x14ac:dyDescent="0.2">
      <c r="A552" s="44">
        <v>42461</v>
      </c>
      <c r="B552" s="40" t="s">
        <v>17499</v>
      </c>
      <c r="C552" s="35" t="s">
        <v>112</v>
      </c>
      <c r="D552" s="35">
        <v>20240120</v>
      </c>
      <c r="E552" s="40" t="s">
        <v>7215</v>
      </c>
      <c r="F552" s="40" t="s">
        <v>17500</v>
      </c>
      <c r="G552" s="40" t="s">
        <v>16163</v>
      </c>
      <c r="I552" s="40" t="s">
        <v>16164</v>
      </c>
      <c r="N552" s="54">
        <v>41031.518750000003</v>
      </c>
      <c r="O552" s="54">
        <v>365</v>
      </c>
      <c r="P552" s="40" t="s">
        <v>122</v>
      </c>
      <c r="Q552" s="55" t="s">
        <v>122</v>
      </c>
      <c r="R552" s="56" t="s">
        <v>17501</v>
      </c>
      <c r="S552" s="56" t="s">
        <v>15368</v>
      </c>
      <c r="T552" s="51" t="s">
        <v>17502</v>
      </c>
      <c r="U552" s="51" t="s">
        <v>15370</v>
      </c>
      <c r="V552" s="40" t="s">
        <v>17503</v>
      </c>
      <c r="W552" s="40" t="s">
        <v>126</v>
      </c>
      <c r="X552" s="40" t="s">
        <v>112</v>
      </c>
      <c r="Y552" s="40">
        <v>2012</v>
      </c>
      <c r="Z552" s="40" t="s">
        <v>127</v>
      </c>
      <c r="AA552" s="40" t="s">
        <v>15536</v>
      </c>
      <c r="AB552" s="40" t="s">
        <v>129</v>
      </c>
      <c r="AC552" s="40" t="s">
        <v>130</v>
      </c>
      <c r="AD552" s="40" t="s">
        <v>16188</v>
      </c>
      <c r="AE552" s="40" t="s">
        <v>132</v>
      </c>
      <c r="AF552" s="40" t="s">
        <v>133</v>
      </c>
      <c r="AG552" s="40" t="s">
        <v>16392</v>
      </c>
      <c r="AH552" s="40" t="s">
        <v>135</v>
      </c>
      <c r="AI552" s="40" t="s">
        <v>136</v>
      </c>
      <c r="AJ552" s="40" t="s">
        <v>16393</v>
      </c>
      <c r="AK552" s="40" t="s">
        <v>139</v>
      </c>
      <c r="AL552" s="40" t="s">
        <v>140</v>
      </c>
      <c r="AN552" s="40" t="s">
        <v>17504</v>
      </c>
      <c r="AO552" s="40" t="s">
        <v>76</v>
      </c>
      <c r="AP552" s="40" t="s">
        <v>17505</v>
      </c>
      <c r="AQ552" s="40" t="s">
        <v>15825</v>
      </c>
      <c r="AR552" s="57" t="s">
        <v>16807</v>
      </c>
      <c r="AS552" s="40" t="s">
        <v>17506</v>
      </c>
      <c r="AT552" s="40" t="s">
        <v>17507</v>
      </c>
    </row>
    <row r="553" spans="1:65" ht="20.100000000000001" customHeight="1" x14ac:dyDescent="0.2">
      <c r="A553" s="44">
        <v>42430</v>
      </c>
      <c r="B553" s="40" t="s">
        <v>17508</v>
      </c>
      <c r="C553" s="35" t="s">
        <v>112</v>
      </c>
      <c r="D553" s="35">
        <v>20240120</v>
      </c>
      <c r="E553" s="40" t="s">
        <v>2411</v>
      </c>
      <c r="G553" s="40" t="s">
        <v>4504</v>
      </c>
      <c r="I553" s="40" t="s">
        <v>4505</v>
      </c>
      <c r="N553" s="54">
        <v>41520.683333333334</v>
      </c>
      <c r="O553" s="54">
        <v>339</v>
      </c>
      <c r="P553" s="40" t="s">
        <v>122</v>
      </c>
      <c r="Q553" s="55" t="s">
        <v>122</v>
      </c>
      <c r="R553" s="56" t="s">
        <v>17509</v>
      </c>
      <c r="S553" s="56" t="s">
        <v>15368</v>
      </c>
      <c r="T553" s="51" t="s">
        <v>17510</v>
      </c>
      <c r="U553" s="51" t="s">
        <v>15370</v>
      </c>
      <c r="V553" s="40" t="s">
        <v>17511</v>
      </c>
      <c r="W553" s="40" t="s">
        <v>126</v>
      </c>
      <c r="X553" s="40" t="s">
        <v>112</v>
      </c>
      <c r="Y553" s="40">
        <v>2013</v>
      </c>
      <c r="Z553" s="40" t="s">
        <v>127</v>
      </c>
      <c r="AA553" s="40" t="s">
        <v>15411</v>
      </c>
      <c r="AB553" s="40" t="s">
        <v>129</v>
      </c>
      <c r="AC553" s="40" t="s">
        <v>130</v>
      </c>
      <c r="AD553" s="40" t="s">
        <v>16188</v>
      </c>
      <c r="AE553" s="40" t="s">
        <v>132</v>
      </c>
      <c r="AF553" s="40" t="s">
        <v>133</v>
      </c>
      <c r="AG553" s="40" t="s">
        <v>16392</v>
      </c>
      <c r="AH553" s="40" t="s">
        <v>135</v>
      </c>
      <c r="AI553" s="40" t="s">
        <v>136</v>
      </c>
      <c r="AJ553" s="40" t="s">
        <v>16393</v>
      </c>
      <c r="AK553" s="40" t="s">
        <v>139</v>
      </c>
      <c r="AL553" s="40" t="s">
        <v>140</v>
      </c>
      <c r="AN553" s="40" t="s">
        <v>17512</v>
      </c>
      <c r="AO553" s="40" t="s">
        <v>76</v>
      </c>
      <c r="AP553" s="40" t="s">
        <v>16113</v>
      </c>
      <c r="AQ553" s="40" t="s">
        <v>16504</v>
      </c>
      <c r="AR553" s="57" t="s">
        <v>16505</v>
      </c>
      <c r="AS553" s="40" t="s">
        <v>16114</v>
      </c>
      <c r="AT553" s="40" t="s">
        <v>16115</v>
      </c>
      <c r="AU553" s="40" t="s">
        <v>16116</v>
      </c>
      <c r="AV553" s="40" t="s">
        <v>16117</v>
      </c>
      <c r="AW553" s="40" t="s">
        <v>16118</v>
      </c>
      <c r="AX553" s="40" t="s">
        <v>16069</v>
      </c>
      <c r="AY553" s="40" t="s">
        <v>15723</v>
      </c>
      <c r="AZ553" s="40" t="s">
        <v>17513</v>
      </c>
      <c r="BA553" s="40" t="s">
        <v>17514</v>
      </c>
      <c r="BB553" s="40" t="s">
        <v>17515</v>
      </c>
      <c r="BC553" s="40" t="s">
        <v>17516</v>
      </c>
      <c r="BD553" s="40" t="s">
        <v>17517</v>
      </c>
      <c r="BE553" s="40" t="s">
        <v>17518</v>
      </c>
      <c r="BF553" s="40" t="s">
        <v>17519</v>
      </c>
    </row>
    <row r="554" spans="1:65" ht="20.100000000000001" customHeight="1" x14ac:dyDescent="0.2">
      <c r="A554" s="44">
        <v>42431</v>
      </c>
      <c r="B554" s="40" t="s">
        <v>17520</v>
      </c>
      <c r="C554" s="35" t="s">
        <v>112</v>
      </c>
      <c r="D554" s="35">
        <v>20240120</v>
      </c>
      <c r="E554" s="40" t="s">
        <v>511</v>
      </c>
      <c r="F554" s="40" t="s">
        <v>16668</v>
      </c>
      <c r="G554" s="40" t="s">
        <v>4453</v>
      </c>
      <c r="I554" s="40" t="s">
        <v>886</v>
      </c>
      <c r="N554" s="54">
        <v>41611</v>
      </c>
      <c r="O554" s="54">
        <v>633</v>
      </c>
      <c r="P554" s="40" t="s">
        <v>122</v>
      </c>
      <c r="Q554" s="55" t="s">
        <v>122</v>
      </c>
      <c r="R554" s="56" t="s">
        <v>17521</v>
      </c>
      <c r="S554" s="56" t="s">
        <v>15368</v>
      </c>
      <c r="T554" s="51" t="s">
        <v>17522</v>
      </c>
      <c r="U554" s="51" t="s">
        <v>15370</v>
      </c>
      <c r="V554" s="40" t="s">
        <v>17523</v>
      </c>
      <c r="W554" s="40" t="s">
        <v>126</v>
      </c>
      <c r="X554" s="40" t="s">
        <v>112</v>
      </c>
      <c r="Y554" s="40">
        <v>2013</v>
      </c>
      <c r="Z554" s="40" t="s">
        <v>127</v>
      </c>
      <c r="AA554" s="40" t="s">
        <v>17524</v>
      </c>
      <c r="AB554" s="40" t="s">
        <v>129</v>
      </c>
      <c r="AC554" s="40" t="s">
        <v>130</v>
      </c>
      <c r="AD554" s="40" t="s">
        <v>16188</v>
      </c>
      <c r="AE554" s="40" t="s">
        <v>132</v>
      </c>
      <c r="AF554" s="40" t="s">
        <v>133</v>
      </c>
      <c r="AG554" s="40" t="s">
        <v>16392</v>
      </c>
      <c r="AH554" s="40" t="s">
        <v>135</v>
      </c>
      <c r="AI554" s="40" t="s">
        <v>136</v>
      </c>
      <c r="AJ554" s="40" t="s">
        <v>16393</v>
      </c>
      <c r="AK554" s="40" t="s">
        <v>139</v>
      </c>
      <c r="AL554" s="40" t="s">
        <v>140</v>
      </c>
      <c r="AN554" s="40" t="s">
        <v>17525</v>
      </c>
      <c r="AO554" s="40" t="s">
        <v>76</v>
      </c>
      <c r="AP554" s="40" t="s">
        <v>16031</v>
      </c>
      <c r="AQ554" s="40" t="s">
        <v>16032</v>
      </c>
      <c r="AR554" s="57" t="s">
        <v>16033</v>
      </c>
      <c r="AS554" s="40" t="s">
        <v>16034</v>
      </c>
      <c r="AT554" s="40" t="s">
        <v>16035</v>
      </c>
      <c r="AU554" s="40" t="s">
        <v>16036</v>
      </c>
      <c r="AV554" s="40" t="s">
        <v>16673</v>
      </c>
      <c r="AW554" s="40" t="s">
        <v>15941</v>
      </c>
    </row>
    <row r="555" spans="1:65" ht="20.100000000000001" customHeight="1" x14ac:dyDescent="0.2">
      <c r="A555" s="44">
        <v>42401</v>
      </c>
      <c r="B555" s="40" t="s">
        <v>17526</v>
      </c>
      <c r="C555" s="35" t="s">
        <v>112</v>
      </c>
      <c r="D555" s="35">
        <v>20240120</v>
      </c>
      <c r="E555" s="40" t="s">
        <v>6314</v>
      </c>
      <c r="F555" s="40" t="s">
        <v>17527</v>
      </c>
      <c r="G555" s="40" t="s">
        <v>7457</v>
      </c>
      <c r="H555" s="40" t="s">
        <v>17314</v>
      </c>
      <c r="I555" s="40" t="s">
        <v>7458</v>
      </c>
      <c r="N555" s="54">
        <v>41611</v>
      </c>
      <c r="O555" s="54">
        <v>458</v>
      </c>
      <c r="P555" s="40" t="s">
        <v>122</v>
      </c>
      <c r="Q555" s="55" t="s">
        <v>122</v>
      </c>
      <c r="R555" s="56" t="s">
        <v>17528</v>
      </c>
      <c r="S555" s="56" t="s">
        <v>15368</v>
      </c>
      <c r="T555" s="51" t="s">
        <v>17529</v>
      </c>
      <c r="U555" s="51" t="s">
        <v>15370</v>
      </c>
      <c r="V555" s="40" t="s">
        <v>17530</v>
      </c>
      <c r="W555" s="40" t="s">
        <v>126</v>
      </c>
      <c r="X555" s="40" t="s">
        <v>112</v>
      </c>
      <c r="Y555" s="40">
        <v>2013</v>
      </c>
      <c r="Z555" s="40" t="s">
        <v>127</v>
      </c>
      <c r="AA555" s="40" t="s">
        <v>17531</v>
      </c>
      <c r="AB555" s="40" t="s">
        <v>129</v>
      </c>
      <c r="AC555" s="40" t="s">
        <v>130</v>
      </c>
      <c r="AD555" s="40" t="s">
        <v>16188</v>
      </c>
      <c r="AE555" s="40" t="s">
        <v>132</v>
      </c>
      <c r="AF555" s="40" t="s">
        <v>133</v>
      </c>
      <c r="AG555" s="40" t="s">
        <v>16392</v>
      </c>
      <c r="AH555" s="40" t="s">
        <v>135</v>
      </c>
      <c r="AI555" s="40" t="s">
        <v>136</v>
      </c>
      <c r="AJ555" s="40" t="s">
        <v>16393</v>
      </c>
      <c r="AK555" s="40" t="s">
        <v>139</v>
      </c>
      <c r="AL555" s="40" t="s">
        <v>140</v>
      </c>
      <c r="AN555" s="40" t="s">
        <v>17532</v>
      </c>
      <c r="AO555" s="40" t="s">
        <v>76</v>
      </c>
      <c r="AP555" s="40" t="s">
        <v>5506</v>
      </c>
      <c r="AQ555" s="40" t="s">
        <v>5991</v>
      </c>
      <c r="AR555" s="57" t="s">
        <v>5286</v>
      </c>
      <c r="AS555" s="40" t="s">
        <v>15973</v>
      </c>
      <c r="AT555" s="40" t="s">
        <v>16852</v>
      </c>
      <c r="AU555" s="40" t="s">
        <v>14017</v>
      </c>
      <c r="AV555" s="40" t="s">
        <v>16853</v>
      </c>
      <c r="AW555" s="40" t="s">
        <v>14018</v>
      </c>
      <c r="AX555" s="40" t="s">
        <v>13991</v>
      </c>
      <c r="AY555" s="40" t="s">
        <v>16854</v>
      </c>
    </row>
    <row r="556" spans="1:65" ht="20.100000000000001" customHeight="1" x14ac:dyDescent="0.2">
      <c r="A556" s="44">
        <v>42401</v>
      </c>
      <c r="B556" s="40" t="s">
        <v>17533</v>
      </c>
      <c r="C556" s="35" t="s">
        <v>112</v>
      </c>
      <c r="D556" s="35">
        <v>20240120</v>
      </c>
      <c r="E556" s="40" t="s">
        <v>17534</v>
      </c>
      <c r="F556" s="40" t="s">
        <v>17535</v>
      </c>
      <c r="G556" s="40" t="s">
        <v>1517</v>
      </c>
      <c r="I556" s="40" t="s">
        <v>1518</v>
      </c>
      <c r="N556" s="54">
        <v>41065.650694444441</v>
      </c>
      <c r="O556" s="54">
        <v>357</v>
      </c>
      <c r="P556" s="40" t="s">
        <v>122</v>
      </c>
      <c r="Q556" s="55" t="s">
        <v>122</v>
      </c>
      <c r="R556" s="56" t="s">
        <v>17536</v>
      </c>
      <c r="S556" s="56" t="s">
        <v>15368</v>
      </c>
      <c r="T556" s="51" t="s">
        <v>17537</v>
      </c>
      <c r="U556" s="51" t="s">
        <v>15370</v>
      </c>
      <c r="V556" s="40" t="s">
        <v>17538</v>
      </c>
      <c r="W556" s="40" t="s">
        <v>126</v>
      </c>
      <c r="X556" s="40" t="s">
        <v>112</v>
      </c>
      <c r="Y556" s="40">
        <v>2012</v>
      </c>
      <c r="Z556" s="40" t="s">
        <v>127</v>
      </c>
      <c r="AA556" s="40" t="s">
        <v>15371</v>
      </c>
      <c r="AB556" s="40" t="s">
        <v>129</v>
      </c>
      <c r="AC556" s="40" t="s">
        <v>130</v>
      </c>
      <c r="AD556" s="40" t="s">
        <v>16188</v>
      </c>
      <c r="AE556" s="40" t="s">
        <v>132</v>
      </c>
      <c r="AF556" s="40" t="s">
        <v>133</v>
      </c>
      <c r="AG556" s="40" t="s">
        <v>16392</v>
      </c>
      <c r="AH556" s="40" t="s">
        <v>135</v>
      </c>
      <c r="AI556" s="40" t="s">
        <v>136</v>
      </c>
      <c r="AJ556" s="40" t="s">
        <v>16393</v>
      </c>
      <c r="AK556" s="40" t="s">
        <v>139</v>
      </c>
      <c r="AL556" s="40" t="s">
        <v>140</v>
      </c>
      <c r="AN556" s="40" t="s">
        <v>17539</v>
      </c>
      <c r="AO556" s="40" t="s">
        <v>76</v>
      </c>
      <c r="AP556" s="40" t="s">
        <v>17540</v>
      </c>
      <c r="AQ556" s="40" t="s">
        <v>17541</v>
      </c>
      <c r="AR556" s="57" t="s">
        <v>17542</v>
      </c>
      <c r="AS556" s="40" t="s">
        <v>17543</v>
      </c>
      <c r="AT556" s="40" t="s">
        <v>17544</v>
      </c>
      <c r="AU556" s="40" t="s">
        <v>17545</v>
      </c>
      <c r="AV556" s="40" t="s">
        <v>17546</v>
      </c>
      <c r="AW556" s="40" t="s">
        <v>17547</v>
      </c>
      <c r="AX556" s="40" t="s">
        <v>16313</v>
      </c>
      <c r="BA556" s="40" t="s">
        <v>15741</v>
      </c>
      <c r="BB556" s="40" t="s">
        <v>15742</v>
      </c>
      <c r="BC556" s="40" t="s">
        <v>15743</v>
      </c>
    </row>
    <row r="557" spans="1:65" ht="20.100000000000001" customHeight="1" x14ac:dyDescent="0.2">
      <c r="A557" s="44">
        <v>42370</v>
      </c>
      <c r="B557" s="40" t="s">
        <v>17548</v>
      </c>
      <c r="C557" s="35" t="s">
        <v>112</v>
      </c>
      <c r="D557" s="35">
        <v>20240120</v>
      </c>
      <c r="E557" s="40" t="s">
        <v>1515</v>
      </c>
      <c r="F557" s="40" t="s">
        <v>17549</v>
      </c>
      <c r="G557" s="40" t="s">
        <v>17550</v>
      </c>
      <c r="H557" s="40" t="s">
        <v>17314</v>
      </c>
      <c r="I557" s="40" t="s">
        <v>17551</v>
      </c>
      <c r="N557" s="54">
        <v>41247.600694444445</v>
      </c>
      <c r="O557" s="54">
        <v>374</v>
      </c>
      <c r="P557" s="40" t="s">
        <v>122</v>
      </c>
      <c r="Q557" s="55" t="s">
        <v>122</v>
      </c>
      <c r="R557" s="56" t="s">
        <v>17552</v>
      </c>
      <c r="S557" s="56" t="s">
        <v>15368</v>
      </c>
      <c r="T557" s="51" t="s">
        <v>17553</v>
      </c>
      <c r="U557" s="51" t="s">
        <v>15370</v>
      </c>
      <c r="V557" s="40" t="s">
        <v>17554</v>
      </c>
      <c r="W557" s="40" t="s">
        <v>126</v>
      </c>
      <c r="X557" s="40" t="s">
        <v>112</v>
      </c>
      <c r="Y557" s="40">
        <v>2012</v>
      </c>
      <c r="Z557" s="40" t="s">
        <v>127</v>
      </c>
      <c r="AA557" s="40" t="s">
        <v>15411</v>
      </c>
      <c r="AB557" s="40" t="s">
        <v>129</v>
      </c>
      <c r="AC557" s="40" t="s">
        <v>130</v>
      </c>
      <c r="AD557" s="40" t="s">
        <v>16188</v>
      </c>
      <c r="AE557" s="40" t="s">
        <v>132</v>
      </c>
      <c r="AF557" s="40" t="s">
        <v>133</v>
      </c>
      <c r="AG557" s="40" t="s">
        <v>16392</v>
      </c>
      <c r="AH557" s="40" t="s">
        <v>135</v>
      </c>
      <c r="AI557" s="40" t="s">
        <v>136</v>
      </c>
      <c r="AJ557" s="40" t="s">
        <v>16393</v>
      </c>
      <c r="AK557" s="40" t="s">
        <v>139</v>
      </c>
      <c r="AL557" s="40" t="s">
        <v>140</v>
      </c>
      <c r="AN557" s="40" t="s">
        <v>17555</v>
      </c>
      <c r="AO557" s="40" t="s">
        <v>76</v>
      </c>
      <c r="AP557" s="40" t="s">
        <v>13845</v>
      </c>
      <c r="AQ557" s="40" t="s">
        <v>15490</v>
      </c>
      <c r="AR557" s="57" t="s">
        <v>15490</v>
      </c>
      <c r="AS557" s="40" t="s">
        <v>17298</v>
      </c>
      <c r="AT557" s="40" t="s">
        <v>17556</v>
      </c>
      <c r="AU557" s="40" t="s">
        <v>17557</v>
      </c>
      <c r="AV557" s="40" t="s">
        <v>17558</v>
      </c>
      <c r="AW557" s="40" t="s">
        <v>17559</v>
      </c>
      <c r="AX557" s="40" t="s">
        <v>17560</v>
      </c>
      <c r="AY557" s="40" t="s">
        <v>17561</v>
      </c>
      <c r="AZ557" s="40" t="s">
        <v>17562</v>
      </c>
    </row>
    <row r="558" spans="1:65" ht="20.100000000000001" customHeight="1" x14ac:dyDescent="0.2">
      <c r="A558" s="44">
        <v>42370</v>
      </c>
      <c r="B558" s="40" t="s">
        <v>17563</v>
      </c>
      <c r="C558" s="35" t="s">
        <v>112</v>
      </c>
      <c r="D558" s="35">
        <v>20240120</v>
      </c>
      <c r="E558" s="40" t="s">
        <v>17564</v>
      </c>
      <c r="F558" s="40" t="s">
        <v>17565</v>
      </c>
      <c r="G558" s="40" t="s">
        <v>5437</v>
      </c>
      <c r="I558" s="40" t="s">
        <v>5438</v>
      </c>
      <c r="N558" s="54">
        <v>41031.522222222222</v>
      </c>
      <c r="O558" s="54">
        <v>378</v>
      </c>
      <c r="P558" s="40" t="s">
        <v>122</v>
      </c>
      <c r="Q558" s="55" t="s">
        <v>122</v>
      </c>
      <c r="R558" s="56" t="s">
        <v>17566</v>
      </c>
      <c r="S558" s="56" t="s">
        <v>15368</v>
      </c>
      <c r="T558" s="51" t="s">
        <v>17567</v>
      </c>
      <c r="U558" s="51" t="s">
        <v>15370</v>
      </c>
      <c r="V558" s="40" t="s">
        <v>17568</v>
      </c>
      <c r="W558" s="40" t="s">
        <v>126</v>
      </c>
      <c r="X558" s="40" t="s">
        <v>112</v>
      </c>
      <c r="Y558" s="40">
        <v>2012</v>
      </c>
      <c r="Z558" s="40" t="s">
        <v>127</v>
      </c>
      <c r="AA558" s="40" t="s">
        <v>15536</v>
      </c>
      <c r="AB558" s="40" t="s">
        <v>129</v>
      </c>
      <c r="AC558" s="40" t="s">
        <v>130</v>
      </c>
      <c r="AD558" s="40" t="s">
        <v>16188</v>
      </c>
      <c r="AE558" s="40" t="s">
        <v>132</v>
      </c>
      <c r="AF558" s="40" t="s">
        <v>133</v>
      </c>
      <c r="AG558" s="40" t="s">
        <v>16392</v>
      </c>
      <c r="AH558" s="40" t="s">
        <v>135</v>
      </c>
      <c r="AI558" s="40" t="s">
        <v>136</v>
      </c>
      <c r="AJ558" s="40" t="s">
        <v>16393</v>
      </c>
      <c r="AK558" s="40" t="s">
        <v>139</v>
      </c>
      <c r="AL558" s="40" t="s">
        <v>140</v>
      </c>
      <c r="AN558" s="40" t="s">
        <v>17569</v>
      </c>
      <c r="AO558" s="40" t="s">
        <v>76</v>
      </c>
      <c r="AP558" s="40" t="s">
        <v>17570</v>
      </c>
      <c r="AQ558" s="40" t="s">
        <v>17230</v>
      </c>
      <c r="AR558" s="57" t="s">
        <v>17571</v>
      </c>
      <c r="AS558" s="40" t="s">
        <v>17572</v>
      </c>
      <c r="AT558" s="40" t="s">
        <v>17573</v>
      </c>
      <c r="AU558" s="40" t="s">
        <v>15903</v>
      </c>
      <c r="BA558" s="40" t="s">
        <v>15314</v>
      </c>
      <c r="BB558" s="40" t="s">
        <v>17574</v>
      </c>
      <c r="BC558" s="40" t="s">
        <v>16120</v>
      </c>
      <c r="BD558" s="40" t="s">
        <v>15632</v>
      </c>
      <c r="BE558" s="40" t="s">
        <v>17575</v>
      </c>
      <c r="BF558" s="40" t="s">
        <v>17576</v>
      </c>
      <c r="BG558" s="40" t="s">
        <v>15315</v>
      </c>
      <c r="BH558" s="40" t="s">
        <v>17577</v>
      </c>
      <c r="BI558" s="40" t="s">
        <v>17578</v>
      </c>
      <c r="BJ558" s="40" t="s">
        <v>17579</v>
      </c>
      <c r="BK558" s="40" t="s">
        <v>13845</v>
      </c>
      <c r="BL558" s="40" t="s">
        <v>16341</v>
      </c>
      <c r="BM558" s="40" t="s">
        <v>16227</v>
      </c>
    </row>
    <row r="559" spans="1:65" ht="20.100000000000001" customHeight="1" x14ac:dyDescent="0.2">
      <c r="A559" s="44">
        <v>42370</v>
      </c>
      <c r="B559" s="40" t="s">
        <v>17580</v>
      </c>
      <c r="C559" s="35" t="s">
        <v>112</v>
      </c>
      <c r="D559" s="35">
        <v>20240120</v>
      </c>
      <c r="E559" s="40" t="s">
        <v>5435</v>
      </c>
      <c r="F559" s="40" t="s">
        <v>16637</v>
      </c>
      <c r="G559" s="40" t="s">
        <v>8131</v>
      </c>
      <c r="I559" s="40" t="s">
        <v>8132</v>
      </c>
      <c r="N559" s="54">
        <v>40820.500694444447</v>
      </c>
      <c r="O559" s="54">
        <v>242</v>
      </c>
      <c r="P559" s="40" t="s">
        <v>122</v>
      </c>
      <c r="Q559" s="55" t="s">
        <v>122</v>
      </c>
      <c r="R559" s="56" t="s">
        <v>17581</v>
      </c>
      <c r="S559" s="56" t="s">
        <v>15368</v>
      </c>
      <c r="T559" s="51" t="s">
        <v>17582</v>
      </c>
      <c r="U559" s="51" t="s">
        <v>15370</v>
      </c>
      <c r="V559" s="40" t="s">
        <v>17583</v>
      </c>
      <c r="W559" s="40" t="s">
        <v>126</v>
      </c>
      <c r="X559" s="40" t="s">
        <v>112</v>
      </c>
      <c r="Y559" s="40">
        <v>2011</v>
      </c>
      <c r="Z559" s="40" t="s">
        <v>127</v>
      </c>
      <c r="AA559" s="40" t="s">
        <v>15536</v>
      </c>
      <c r="AB559" s="40" t="s">
        <v>129</v>
      </c>
      <c r="AC559" s="40" t="s">
        <v>130</v>
      </c>
      <c r="AD559" s="40" t="s">
        <v>16188</v>
      </c>
      <c r="AE559" s="40" t="s">
        <v>132</v>
      </c>
      <c r="AF559" s="40" t="s">
        <v>133</v>
      </c>
      <c r="AG559" s="40" t="s">
        <v>16392</v>
      </c>
      <c r="AH559" s="40" t="s">
        <v>135</v>
      </c>
      <c r="AI559" s="40" t="s">
        <v>136</v>
      </c>
      <c r="AJ559" s="40" t="s">
        <v>16393</v>
      </c>
      <c r="AK559" s="40" t="s">
        <v>139</v>
      </c>
      <c r="AL559" s="40" t="s">
        <v>140</v>
      </c>
      <c r="AN559" s="40" t="s">
        <v>17584</v>
      </c>
      <c r="AO559" s="40" t="s">
        <v>76</v>
      </c>
      <c r="AP559" s="40" t="s">
        <v>16642</v>
      </c>
      <c r="AQ559" s="40" t="s">
        <v>16643</v>
      </c>
      <c r="AR559" s="57" t="s">
        <v>16644</v>
      </c>
      <c r="AS559" s="40" t="s">
        <v>16645</v>
      </c>
      <c r="AT559" s="40" t="s">
        <v>15568</v>
      </c>
      <c r="AU559" s="40" t="s">
        <v>16509</v>
      </c>
      <c r="AV559" s="40" t="s">
        <v>16646</v>
      </c>
    </row>
    <row r="560" spans="1:65" ht="20.100000000000001" customHeight="1" x14ac:dyDescent="0.2">
      <c r="A560" s="44">
        <v>42339</v>
      </c>
      <c r="B560" s="40" t="s">
        <v>17585</v>
      </c>
      <c r="C560" s="35" t="s">
        <v>112</v>
      </c>
      <c r="D560" s="35">
        <v>20240120</v>
      </c>
      <c r="E560" s="40" t="s">
        <v>17586</v>
      </c>
      <c r="F560" s="40" t="s">
        <v>8130</v>
      </c>
      <c r="G560" s="40" t="s">
        <v>1903</v>
      </c>
      <c r="H560" s="40" t="s">
        <v>17314</v>
      </c>
      <c r="I560" s="40" t="s">
        <v>1233</v>
      </c>
      <c r="N560" s="54">
        <v>41219.656944444447</v>
      </c>
      <c r="O560" s="54">
        <v>244</v>
      </c>
      <c r="P560" s="40" t="s">
        <v>122</v>
      </c>
      <c r="Q560" s="55" t="s">
        <v>122</v>
      </c>
      <c r="R560" s="56" t="s">
        <v>17587</v>
      </c>
      <c r="S560" s="56" t="s">
        <v>15368</v>
      </c>
      <c r="T560" s="51" t="s">
        <v>17588</v>
      </c>
      <c r="U560" s="51" t="s">
        <v>15370</v>
      </c>
      <c r="V560" s="40" t="s">
        <v>17589</v>
      </c>
      <c r="W560" s="40" t="s">
        <v>126</v>
      </c>
      <c r="X560" s="40" t="s">
        <v>112</v>
      </c>
      <c r="Y560" s="40">
        <v>2012</v>
      </c>
      <c r="Z560" s="40" t="s">
        <v>127</v>
      </c>
      <c r="AA560" s="40" t="s">
        <v>15523</v>
      </c>
      <c r="AB560" s="40" t="s">
        <v>129</v>
      </c>
      <c r="AC560" s="40" t="s">
        <v>130</v>
      </c>
      <c r="AD560" s="40" t="s">
        <v>16188</v>
      </c>
      <c r="AE560" s="40" t="s">
        <v>132</v>
      </c>
      <c r="AF560" s="40" t="s">
        <v>133</v>
      </c>
      <c r="AG560" s="40" t="s">
        <v>16392</v>
      </c>
      <c r="AH560" s="40" t="s">
        <v>135</v>
      </c>
      <c r="AI560" s="40" t="s">
        <v>136</v>
      </c>
      <c r="AJ560" s="40" t="s">
        <v>16393</v>
      </c>
      <c r="AK560" s="40" t="s">
        <v>139</v>
      </c>
      <c r="AL560" s="40" t="s">
        <v>140</v>
      </c>
      <c r="AN560" s="40" t="s">
        <v>17590</v>
      </c>
      <c r="AO560" s="40" t="s">
        <v>76</v>
      </c>
      <c r="AP560" s="40" t="s">
        <v>17591</v>
      </c>
      <c r="AQ560" s="40" t="s">
        <v>17592</v>
      </c>
      <c r="AR560" s="57" t="s">
        <v>13936</v>
      </c>
      <c r="AS560" s="40" t="s">
        <v>17593</v>
      </c>
      <c r="AT560" s="40" t="s">
        <v>17594</v>
      </c>
      <c r="AU560" s="40" t="s">
        <v>17595</v>
      </c>
      <c r="AV560" s="40" t="s">
        <v>17596</v>
      </c>
      <c r="AW560" s="40" t="s">
        <v>17597</v>
      </c>
      <c r="AX560" s="40" t="s">
        <v>17598</v>
      </c>
      <c r="AY560" s="40" t="s">
        <v>17599</v>
      </c>
      <c r="AZ560" s="40" t="s">
        <v>17600</v>
      </c>
    </row>
    <row r="561" spans="1:65" ht="20.100000000000001" customHeight="1" x14ac:dyDescent="0.2">
      <c r="A561" s="44">
        <v>42309</v>
      </c>
      <c r="B561" s="40" t="s">
        <v>17601</v>
      </c>
      <c r="C561" s="35" t="s">
        <v>112</v>
      </c>
      <c r="D561" s="35">
        <v>20240120</v>
      </c>
      <c r="E561" s="40" t="s">
        <v>1901</v>
      </c>
      <c r="F561" s="40" t="s">
        <v>16818</v>
      </c>
      <c r="G561" s="40" t="s">
        <v>17602</v>
      </c>
      <c r="H561" s="40" t="s">
        <v>17314</v>
      </c>
      <c r="I561" s="40" t="s">
        <v>17603</v>
      </c>
      <c r="N561" s="54">
        <v>41583.575694444444</v>
      </c>
      <c r="O561" s="54">
        <v>544</v>
      </c>
      <c r="P561" s="40" t="s">
        <v>122</v>
      </c>
      <c r="Q561" s="55" t="s">
        <v>122</v>
      </c>
      <c r="R561" s="56" t="s">
        <v>17604</v>
      </c>
      <c r="S561" s="56" t="s">
        <v>15368</v>
      </c>
      <c r="T561" s="51" t="s">
        <v>17605</v>
      </c>
      <c r="U561" s="51" t="s">
        <v>15370</v>
      </c>
      <c r="V561" s="40" t="s">
        <v>17606</v>
      </c>
      <c r="W561" s="40" t="s">
        <v>126</v>
      </c>
      <c r="X561" s="40" t="s">
        <v>112</v>
      </c>
      <c r="Y561" s="40">
        <v>2013</v>
      </c>
      <c r="Z561" s="40" t="s">
        <v>127</v>
      </c>
      <c r="AA561" s="40" t="s">
        <v>15411</v>
      </c>
      <c r="AB561" s="40" t="s">
        <v>129</v>
      </c>
      <c r="AC561" s="40" t="s">
        <v>130</v>
      </c>
      <c r="AD561" s="40" t="s">
        <v>16188</v>
      </c>
      <c r="AE561" s="40" t="s">
        <v>132</v>
      </c>
      <c r="AF561" s="40" t="s">
        <v>133</v>
      </c>
      <c r="AG561" s="40" t="s">
        <v>16392</v>
      </c>
      <c r="AH561" s="40" t="s">
        <v>135</v>
      </c>
      <c r="AI561" s="40" t="s">
        <v>136</v>
      </c>
      <c r="AJ561" s="40" t="s">
        <v>16393</v>
      </c>
      <c r="AK561" s="40" t="s">
        <v>139</v>
      </c>
      <c r="AL561" s="40" t="s">
        <v>140</v>
      </c>
      <c r="AN561" s="40" t="s">
        <v>17607</v>
      </c>
      <c r="AO561" s="40" t="s">
        <v>76</v>
      </c>
      <c r="AP561" s="40" t="s">
        <v>16823</v>
      </c>
      <c r="AQ561" s="40" t="s">
        <v>15825</v>
      </c>
      <c r="AR561" s="57" t="s">
        <v>16824</v>
      </c>
      <c r="AS561" s="40" t="s">
        <v>16825</v>
      </c>
      <c r="AT561" s="40" t="s">
        <v>16826</v>
      </c>
      <c r="AU561" s="40" t="s">
        <v>16827</v>
      </c>
      <c r="AV561" s="40" t="s">
        <v>16828</v>
      </c>
      <c r="AW561" s="40" t="s">
        <v>15791</v>
      </c>
    </row>
    <row r="562" spans="1:65" ht="20.100000000000001" customHeight="1" x14ac:dyDescent="0.2">
      <c r="A562" s="44">
        <v>42309</v>
      </c>
      <c r="B562" s="40" t="s">
        <v>17608</v>
      </c>
      <c r="C562" s="35" t="s">
        <v>112</v>
      </c>
      <c r="D562" s="35">
        <v>20240120</v>
      </c>
      <c r="E562" s="40" t="s">
        <v>17609</v>
      </c>
      <c r="G562" s="40" t="s">
        <v>74</v>
      </c>
      <c r="H562" s="40" t="s">
        <v>15364</v>
      </c>
      <c r="N562" s="54">
        <v>40974.529861111114</v>
      </c>
      <c r="O562" s="54">
        <v>354</v>
      </c>
      <c r="P562" s="40" t="s">
        <v>122</v>
      </c>
      <c r="Q562" s="55" t="s">
        <v>122</v>
      </c>
      <c r="R562" s="56" t="s">
        <v>17610</v>
      </c>
      <c r="S562" s="56" t="s">
        <v>15368</v>
      </c>
      <c r="T562" s="51" t="s">
        <v>17611</v>
      </c>
      <c r="U562" s="51" t="s">
        <v>15370</v>
      </c>
      <c r="V562" s="40" t="s">
        <v>17612</v>
      </c>
      <c r="W562" s="40" t="s">
        <v>126</v>
      </c>
      <c r="X562" s="40" t="s">
        <v>112</v>
      </c>
      <c r="Y562" s="40">
        <v>2012</v>
      </c>
      <c r="Z562" s="40" t="s">
        <v>127</v>
      </c>
      <c r="AA562" s="40" t="s">
        <v>17613</v>
      </c>
      <c r="AB562" s="40" t="s">
        <v>129</v>
      </c>
      <c r="AC562" s="40" t="s">
        <v>130</v>
      </c>
      <c r="AD562" s="40" t="s">
        <v>16188</v>
      </c>
      <c r="AE562" s="40" t="s">
        <v>132</v>
      </c>
      <c r="AF562" s="40" t="s">
        <v>133</v>
      </c>
      <c r="AG562" s="40" t="s">
        <v>16392</v>
      </c>
      <c r="AH562" s="40" t="s">
        <v>135</v>
      </c>
      <c r="AI562" s="40" t="s">
        <v>136</v>
      </c>
      <c r="AJ562" s="40" t="s">
        <v>16393</v>
      </c>
      <c r="AK562" s="40" t="s">
        <v>139</v>
      </c>
      <c r="AL562" s="40" t="s">
        <v>140</v>
      </c>
      <c r="AN562" s="40" t="s">
        <v>17614</v>
      </c>
      <c r="AO562" s="40" t="s">
        <v>76</v>
      </c>
      <c r="AP562" s="40" t="s">
        <v>15791</v>
      </c>
      <c r="AQ562" s="40" t="s">
        <v>17289</v>
      </c>
      <c r="AR562" s="57" t="s">
        <v>16231</v>
      </c>
      <c r="AS562" s="40" t="s">
        <v>15723</v>
      </c>
      <c r="AT562" s="40" t="s">
        <v>16956</v>
      </c>
      <c r="AU562" s="40" t="s">
        <v>17615</v>
      </c>
      <c r="AV562" s="40" t="s">
        <v>16958</v>
      </c>
      <c r="AW562" s="40" t="s">
        <v>16959</v>
      </c>
      <c r="AX562" s="40" t="s">
        <v>16960</v>
      </c>
    </row>
    <row r="563" spans="1:65" ht="20.100000000000001" customHeight="1" x14ac:dyDescent="0.2">
      <c r="A563" s="44">
        <v>42278</v>
      </c>
      <c r="B563" s="40" t="s">
        <v>17616</v>
      </c>
      <c r="C563" s="35" t="s">
        <v>112</v>
      </c>
      <c r="D563" s="35">
        <v>20240120</v>
      </c>
      <c r="E563" s="40" t="s">
        <v>4822</v>
      </c>
      <c r="G563" s="40" t="s">
        <v>8527</v>
      </c>
      <c r="I563" s="40" t="s">
        <v>4767</v>
      </c>
      <c r="N563" s="54">
        <v>42193</v>
      </c>
      <c r="O563" s="54">
        <v>476</v>
      </c>
      <c r="P563" s="40" t="s">
        <v>122</v>
      </c>
      <c r="Q563" s="55" t="s">
        <v>122</v>
      </c>
      <c r="R563" s="56" t="s">
        <v>17315</v>
      </c>
      <c r="S563" s="56" t="s">
        <v>15368</v>
      </c>
      <c r="T563" s="51" t="s">
        <v>17617</v>
      </c>
      <c r="U563" s="51" t="s">
        <v>15370</v>
      </c>
      <c r="V563" s="40" t="s">
        <v>17618</v>
      </c>
      <c r="W563" s="40" t="s">
        <v>126</v>
      </c>
      <c r="X563" s="40" t="s">
        <v>112</v>
      </c>
      <c r="Y563" s="40">
        <v>2015</v>
      </c>
      <c r="Z563" s="40" t="s">
        <v>127</v>
      </c>
      <c r="AA563" s="40" t="s">
        <v>15802</v>
      </c>
      <c r="AB563" s="40" t="s">
        <v>129</v>
      </c>
      <c r="AC563" s="40" t="s">
        <v>130</v>
      </c>
      <c r="AD563" s="40" t="s">
        <v>16188</v>
      </c>
      <c r="AE563" s="40" t="s">
        <v>132</v>
      </c>
      <c r="AF563" s="40" t="s">
        <v>133</v>
      </c>
      <c r="AG563" s="40" t="s">
        <v>16392</v>
      </c>
      <c r="AH563" s="40" t="s">
        <v>135</v>
      </c>
      <c r="AI563" s="40" t="s">
        <v>136</v>
      </c>
      <c r="AJ563" s="40" t="s">
        <v>16393</v>
      </c>
      <c r="AK563" s="40" t="s">
        <v>139</v>
      </c>
      <c r="AL563" s="40" t="s">
        <v>140</v>
      </c>
      <c r="AN563" s="40" t="s">
        <v>17316</v>
      </c>
      <c r="AO563" s="40" t="s">
        <v>76</v>
      </c>
      <c r="AP563" s="40" t="s">
        <v>13834</v>
      </c>
      <c r="AQ563" s="40" t="s">
        <v>16321</v>
      </c>
      <c r="AR563" s="57" t="s">
        <v>15904</v>
      </c>
      <c r="AS563" s="40" t="s">
        <v>16322</v>
      </c>
      <c r="AT563" s="40" t="s">
        <v>17023</v>
      </c>
      <c r="AU563" s="40" t="s">
        <v>16324</v>
      </c>
      <c r="AV563" s="40" t="s">
        <v>17042</v>
      </c>
      <c r="AW563" s="40" t="s">
        <v>13999</v>
      </c>
      <c r="AX563" s="40" t="s">
        <v>15856</v>
      </c>
      <c r="AY563" s="40" t="s">
        <v>15739</v>
      </c>
      <c r="AZ563" s="40" t="s">
        <v>15740</v>
      </c>
    </row>
    <row r="564" spans="1:65" ht="20.100000000000001" customHeight="1" x14ac:dyDescent="0.2">
      <c r="A564" s="44">
        <v>42278</v>
      </c>
      <c r="B564" s="40" t="s">
        <v>17619</v>
      </c>
      <c r="C564" s="35" t="s">
        <v>112</v>
      </c>
      <c r="D564" s="35">
        <v>20240120</v>
      </c>
      <c r="E564" s="40" t="s">
        <v>12568</v>
      </c>
      <c r="G564" s="40" t="s">
        <v>17620</v>
      </c>
      <c r="H564" s="40" t="s">
        <v>17393</v>
      </c>
      <c r="I564" s="40" t="s">
        <v>8888</v>
      </c>
      <c r="N564" s="54">
        <v>41310.647916666669</v>
      </c>
      <c r="O564" s="54">
        <v>481</v>
      </c>
      <c r="P564" s="40" t="s">
        <v>122</v>
      </c>
      <c r="Q564" s="55" t="s">
        <v>122</v>
      </c>
      <c r="R564" s="56" t="s">
        <v>17621</v>
      </c>
      <c r="S564" s="56" t="s">
        <v>15368</v>
      </c>
      <c r="T564" s="51" t="s">
        <v>17622</v>
      </c>
      <c r="U564" s="51" t="s">
        <v>15370</v>
      </c>
      <c r="V564" s="40" t="s">
        <v>17623</v>
      </c>
      <c r="W564" s="40" t="s">
        <v>126</v>
      </c>
      <c r="X564" s="40" t="s">
        <v>112</v>
      </c>
      <c r="Y564" s="40">
        <v>2013</v>
      </c>
      <c r="Z564" s="40" t="s">
        <v>127</v>
      </c>
      <c r="AA564" s="40" t="s">
        <v>15411</v>
      </c>
      <c r="AB564" s="40" t="s">
        <v>129</v>
      </c>
      <c r="AC564" s="40" t="s">
        <v>130</v>
      </c>
      <c r="AD564" s="40" t="s">
        <v>16188</v>
      </c>
      <c r="AE564" s="40" t="s">
        <v>132</v>
      </c>
      <c r="AF564" s="40" t="s">
        <v>133</v>
      </c>
      <c r="AG564" s="40" t="s">
        <v>16392</v>
      </c>
      <c r="AH564" s="40" t="s">
        <v>135</v>
      </c>
      <c r="AI564" s="40" t="s">
        <v>136</v>
      </c>
      <c r="AJ564" s="40" t="s">
        <v>16393</v>
      </c>
      <c r="AK564" s="40" t="s">
        <v>139</v>
      </c>
      <c r="AL564" s="40" t="s">
        <v>140</v>
      </c>
      <c r="AN564" s="40" t="s">
        <v>17624</v>
      </c>
      <c r="AO564" s="40" t="s">
        <v>76</v>
      </c>
      <c r="AP564" s="40" t="s">
        <v>16350</v>
      </c>
      <c r="AQ564" s="40" t="s">
        <v>16351</v>
      </c>
      <c r="AR564" s="57" t="s">
        <v>15413</v>
      </c>
      <c r="AS564" s="40" t="s">
        <v>16352</v>
      </c>
      <c r="AT564" s="40" t="s">
        <v>16353</v>
      </c>
      <c r="AU564" s="40" t="s">
        <v>16126</v>
      </c>
      <c r="AV564" s="40" t="s">
        <v>16248</v>
      </c>
    </row>
    <row r="565" spans="1:65" ht="20.100000000000001" customHeight="1" x14ac:dyDescent="0.2">
      <c r="A565" s="44">
        <v>42278</v>
      </c>
      <c r="B565" s="40" t="s">
        <v>17625</v>
      </c>
      <c r="C565" s="35" t="s">
        <v>112</v>
      </c>
      <c r="D565" s="35">
        <v>20240120</v>
      </c>
      <c r="E565" s="40" t="s">
        <v>3709</v>
      </c>
      <c r="F565" s="40" t="s">
        <v>17626</v>
      </c>
      <c r="G565" s="40" t="s">
        <v>255</v>
      </c>
      <c r="I565" s="40" t="s">
        <v>256</v>
      </c>
      <c r="N565" s="54">
        <v>40428.636805555558</v>
      </c>
      <c r="O565" s="54">
        <v>853</v>
      </c>
      <c r="P565" s="40" t="s">
        <v>122</v>
      </c>
      <c r="Q565" s="55" t="s">
        <v>122</v>
      </c>
      <c r="R565" s="56" t="s">
        <v>17627</v>
      </c>
      <c r="S565" s="56" t="s">
        <v>15368</v>
      </c>
      <c r="T565" s="51" t="s">
        <v>17628</v>
      </c>
      <c r="U565" s="51" t="s">
        <v>15370</v>
      </c>
      <c r="V565" s="40" t="s">
        <v>17629</v>
      </c>
      <c r="W565" s="40" t="s">
        <v>126</v>
      </c>
      <c r="X565" s="40" t="s">
        <v>112</v>
      </c>
      <c r="Y565" s="40">
        <v>2010</v>
      </c>
      <c r="Z565" s="40" t="s">
        <v>127</v>
      </c>
      <c r="AA565" s="40" t="s">
        <v>15625</v>
      </c>
      <c r="AB565" s="40" t="s">
        <v>129</v>
      </c>
      <c r="AC565" s="40" t="s">
        <v>130</v>
      </c>
      <c r="AD565" s="40" t="s">
        <v>16188</v>
      </c>
      <c r="AE565" s="40" t="s">
        <v>132</v>
      </c>
      <c r="AF565" s="40" t="s">
        <v>133</v>
      </c>
      <c r="AG565" s="40" t="s">
        <v>16392</v>
      </c>
      <c r="AH565" s="40" t="s">
        <v>135</v>
      </c>
      <c r="AI565" s="40" t="s">
        <v>136</v>
      </c>
      <c r="AJ565" s="40" t="s">
        <v>16393</v>
      </c>
      <c r="AK565" s="40" t="s">
        <v>139</v>
      </c>
      <c r="AL565" s="40" t="s">
        <v>140</v>
      </c>
      <c r="AN565" s="40" t="s">
        <v>17630</v>
      </c>
      <c r="AO565" s="40" t="s">
        <v>76</v>
      </c>
      <c r="AP565" s="40" t="s">
        <v>15627</v>
      </c>
      <c r="AQ565" s="40" t="s">
        <v>15628</v>
      </c>
      <c r="AR565" s="57" t="s">
        <v>17631</v>
      </c>
      <c r="AS565" s="40" t="s">
        <v>17632</v>
      </c>
      <c r="AT565" s="40" t="s">
        <v>17633</v>
      </c>
      <c r="AU565" s="40" t="s">
        <v>17634</v>
      </c>
      <c r="AV565" s="40" t="s">
        <v>17635</v>
      </c>
      <c r="AW565" s="40" t="s">
        <v>17636</v>
      </c>
      <c r="AX565" s="40" t="s">
        <v>17637</v>
      </c>
      <c r="AY565" s="40" t="s">
        <v>17638</v>
      </c>
      <c r="AZ565" s="40" t="s">
        <v>17639</v>
      </c>
      <c r="BA565" s="40" t="s">
        <v>15309</v>
      </c>
      <c r="BB565" s="40" t="s">
        <v>15310</v>
      </c>
      <c r="BC565" s="40" t="s">
        <v>15311</v>
      </c>
      <c r="BD565" s="40" t="s">
        <v>15312</v>
      </c>
      <c r="BE565" s="40" t="s">
        <v>15313</v>
      </c>
      <c r="BF565" s="40" t="s">
        <v>15314</v>
      </c>
      <c r="BG565" s="40" t="s">
        <v>15315</v>
      </c>
      <c r="BH565" s="40" t="s">
        <v>15316</v>
      </c>
      <c r="BI565" s="40" t="s">
        <v>15317</v>
      </c>
      <c r="BJ565" s="40" t="s">
        <v>15318</v>
      </c>
      <c r="BK565" s="40" t="s">
        <v>15319</v>
      </c>
      <c r="BL565" s="40" t="s">
        <v>15320</v>
      </c>
      <c r="BM565" s="40" t="s">
        <v>15321</v>
      </c>
    </row>
    <row r="566" spans="1:65" ht="20.100000000000001" customHeight="1" x14ac:dyDescent="0.2">
      <c r="A566" s="44">
        <v>42186</v>
      </c>
      <c r="B566" s="40" t="s">
        <v>17640</v>
      </c>
      <c r="C566" s="35" t="s">
        <v>112</v>
      </c>
      <c r="D566" s="35">
        <v>20240120</v>
      </c>
      <c r="E566" s="40" t="s">
        <v>14217</v>
      </c>
      <c r="F566" s="40" t="s">
        <v>16569</v>
      </c>
      <c r="G566" s="40" t="s">
        <v>572</v>
      </c>
      <c r="I566" s="40" t="s">
        <v>573</v>
      </c>
      <c r="N566" s="54">
        <v>41157.62222222222</v>
      </c>
      <c r="O566" s="54">
        <v>422</v>
      </c>
      <c r="P566" s="40" t="s">
        <v>122</v>
      </c>
      <c r="Q566" s="55" t="s">
        <v>122</v>
      </c>
      <c r="R566" s="56" t="s">
        <v>17641</v>
      </c>
      <c r="S566" s="56" t="s">
        <v>15368</v>
      </c>
      <c r="T566" s="51" t="s">
        <v>17642</v>
      </c>
      <c r="U566" s="51" t="s">
        <v>15370</v>
      </c>
      <c r="V566" s="40" t="s">
        <v>17643</v>
      </c>
      <c r="W566" s="40" t="s">
        <v>126</v>
      </c>
      <c r="X566" s="40" t="s">
        <v>112</v>
      </c>
      <c r="Y566" s="40">
        <v>2012</v>
      </c>
      <c r="Z566" s="40" t="s">
        <v>127</v>
      </c>
      <c r="AA566" s="40" t="s">
        <v>15371</v>
      </c>
      <c r="AB566" s="40" t="s">
        <v>129</v>
      </c>
      <c r="AC566" s="40" t="s">
        <v>130</v>
      </c>
      <c r="AD566" s="40" t="s">
        <v>16188</v>
      </c>
      <c r="AE566" s="40" t="s">
        <v>132</v>
      </c>
      <c r="AF566" s="40" t="s">
        <v>133</v>
      </c>
      <c r="AG566" s="40" t="s">
        <v>16392</v>
      </c>
      <c r="AH566" s="40" t="s">
        <v>135</v>
      </c>
      <c r="AI566" s="40" t="s">
        <v>136</v>
      </c>
      <c r="AJ566" s="40" t="s">
        <v>16393</v>
      </c>
      <c r="AK566" s="40" t="s">
        <v>139</v>
      </c>
      <c r="AL566" s="40" t="s">
        <v>140</v>
      </c>
      <c r="AN566" s="40" t="s">
        <v>17644</v>
      </c>
      <c r="AO566" s="40" t="s">
        <v>76</v>
      </c>
      <c r="AP566" s="40" t="s">
        <v>16574</v>
      </c>
      <c r="AQ566" s="40" t="s">
        <v>16575</v>
      </c>
      <c r="AR566" s="57" t="s">
        <v>16576</v>
      </c>
      <c r="AS566" s="40" t="s">
        <v>16577</v>
      </c>
      <c r="AT566" s="40" t="s">
        <v>16578</v>
      </c>
      <c r="AU566" s="40" t="s">
        <v>16579</v>
      </c>
      <c r="AV566" s="40" t="s">
        <v>16580</v>
      </c>
      <c r="AW566" s="40" t="s">
        <v>16581</v>
      </c>
      <c r="AX566" s="40" t="s">
        <v>16582</v>
      </c>
      <c r="AY566" s="40" t="s">
        <v>16583</v>
      </c>
      <c r="AZ566" s="40" t="s">
        <v>15307</v>
      </c>
    </row>
    <row r="567" spans="1:65" ht="20.100000000000001" customHeight="1" x14ac:dyDescent="0.2">
      <c r="A567" s="44">
        <v>42156</v>
      </c>
      <c r="B567" s="40" t="s">
        <v>17645</v>
      </c>
      <c r="C567" s="35" t="s">
        <v>112</v>
      </c>
      <c r="D567" s="35">
        <v>20240120</v>
      </c>
      <c r="E567" s="40" t="s">
        <v>17646</v>
      </c>
      <c r="F567" s="40" t="s">
        <v>17647</v>
      </c>
      <c r="G567" s="40" t="s">
        <v>17648</v>
      </c>
      <c r="I567" s="40" t="s">
        <v>17002</v>
      </c>
      <c r="N567" s="54">
        <v>41002.532638888886</v>
      </c>
      <c r="O567" s="54">
        <v>440</v>
      </c>
      <c r="P567" s="40" t="s">
        <v>122</v>
      </c>
      <c r="Q567" s="55" t="s">
        <v>122</v>
      </c>
      <c r="R567" s="56" t="s">
        <v>17649</v>
      </c>
      <c r="S567" s="56" t="s">
        <v>15368</v>
      </c>
      <c r="T567" s="51" t="s">
        <v>17650</v>
      </c>
      <c r="U567" s="51" t="s">
        <v>15370</v>
      </c>
      <c r="V567" s="40" t="s">
        <v>17651</v>
      </c>
      <c r="W567" s="40" t="s">
        <v>126</v>
      </c>
      <c r="X567" s="40" t="s">
        <v>112</v>
      </c>
      <c r="Y567" s="40">
        <v>2012</v>
      </c>
      <c r="Z567" s="40" t="s">
        <v>127</v>
      </c>
      <c r="AA567" s="40" t="s">
        <v>16137</v>
      </c>
      <c r="AB567" s="40" t="s">
        <v>129</v>
      </c>
      <c r="AC567" s="40" t="s">
        <v>130</v>
      </c>
      <c r="AD567" s="40" t="s">
        <v>16188</v>
      </c>
      <c r="AE567" s="40" t="s">
        <v>132</v>
      </c>
      <c r="AF567" s="40" t="s">
        <v>133</v>
      </c>
      <c r="AG567" s="40" t="s">
        <v>16392</v>
      </c>
      <c r="AH567" s="40" t="s">
        <v>135</v>
      </c>
      <c r="AI567" s="40" t="s">
        <v>136</v>
      </c>
      <c r="AJ567" s="40" t="s">
        <v>16393</v>
      </c>
      <c r="AK567" s="40" t="s">
        <v>139</v>
      </c>
      <c r="AL567" s="40" t="s">
        <v>140</v>
      </c>
      <c r="AN567" s="40" t="s">
        <v>17652</v>
      </c>
      <c r="AO567" s="40" t="s">
        <v>76</v>
      </c>
      <c r="AP567" s="40" t="s">
        <v>17048</v>
      </c>
      <c r="AQ567" s="40" t="s">
        <v>17049</v>
      </c>
      <c r="AR567" s="57" t="s">
        <v>17050</v>
      </c>
      <c r="AS567" s="40" t="s">
        <v>17051</v>
      </c>
      <c r="AT567" s="40" t="s">
        <v>16646</v>
      </c>
      <c r="AU567" s="40" t="s">
        <v>16509</v>
      </c>
      <c r="AV567" s="40" t="s">
        <v>17052</v>
      </c>
      <c r="AW567" s="40" t="s">
        <v>17053</v>
      </c>
    </row>
    <row r="568" spans="1:65" ht="20.100000000000001" customHeight="1" x14ac:dyDescent="0.2">
      <c r="A568" s="44">
        <v>42156</v>
      </c>
      <c r="B568" s="40" t="s">
        <v>17653</v>
      </c>
      <c r="C568" s="35" t="s">
        <v>112</v>
      </c>
      <c r="D568" s="35">
        <v>20240120</v>
      </c>
      <c r="E568" s="40" t="s">
        <v>2930</v>
      </c>
      <c r="F568" s="40" t="s">
        <v>17000</v>
      </c>
      <c r="G568" s="40" t="s">
        <v>572</v>
      </c>
      <c r="I568" s="40" t="s">
        <v>573</v>
      </c>
      <c r="N568" s="54">
        <v>40848.431944444441</v>
      </c>
      <c r="O568" s="54">
        <v>370</v>
      </c>
      <c r="P568" s="40" t="s">
        <v>122</v>
      </c>
      <c r="Q568" s="55" t="s">
        <v>122</v>
      </c>
      <c r="R568" s="56" t="s">
        <v>17654</v>
      </c>
      <c r="S568" s="56" t="s">
        <v>15368</v>
      </c>
      <c r="T568" s="51" t="s">
        <v>17655</v>
      </c>
      <c r="U568" s="51" t="s">
        <v>15370</v>
      </c>
      <c r="V568" s="40" t="s">
        <v>17656</v>
      </c>
      <c r="W568" s="40" t="s">
        <v>126</v>
      </c>
      <c r="X568" s="40" t="s">
        <v>112</v>
      </c>
      <c r="Y568" s="40">
        <v>2011</v>
      </c>
      <c r="Z568" s="40" t="s">
        <v>127</v>
      </c>
      <c r="AA568" s="40" t="s">
        <v>15411</v>
      </c>
      <c r="AB568" s="40" t="s">
        <v>129</v>
      </c>
      <c r="AC568" s="40" t="s">
        <v>130</v>
      </c>
      <c r="AD568" s="40" t="s">
        <v>16188</v>
      </c>
      <c r="AE568" s="40" t="s">
        <v>132</v>
      </c>
      <c r="AF568" s="40" t="s">
        <v>133</v>
      </c>
      <c r="AG568" s="40" t="s">
        <v>16392</v>
      </c>
      <c r="AH568" s="40" t="s">
        <v>135</v>
      </c>
      <c r="AI568" s="40" t="s">
        <v>136</v>
      </c>
      <c r="AJ568" s="40" t="s">
        <v>16393</v>
      </c>
      <c r="AK568" s="40" t="s">
        <v>139</v>
      </c>
      <c r="AL568" s="40" t="s">
        <v>140</v>
      </c>
      <c r="AN568" s="40" t="s">
        <v>17657</v>
      </c>
      <c r="AO568" s="40" t="s">
        <v>76</v>
      </c>
      <c r="AP568" s="40" t="s">
        <v>17007</v>
      </c>
      <c r="AQ568" s="40" t="s">
        <v>17008</v>
      </c>
      <c r="AR568" s="57" t="s">
        <v>17009</v>
      </c>
      <c r="AS568" s="40" t="s">
        <v>17010</v>
      </c>
    </row>
    <row r="569" spans="1:65" ht="20.100000000000001" customHeight="1" x14ac:dyDescent="0.2">
      <c r="A569" s="44">
        <v>42125</v>
      </c>
      <c r="B569" s="40" t="s">
        <v>17658</v>
      </c>
      <c r="C569" s="35" t="s">
        <v>112</v>
      </c>
      <c r="D569" s="35">
        <v>20240120</v>
      </c>
      <c r="E569" s="40" t="s">
        <v>1247</v>
      </c>
      <c r="F569" s="40" t="s">
        <v>16326</v>
      </c>
      <c r="G569" s="40" t="s">
        <v>8052</v>
      </c>
      <c r="I569" s="40" t="s">
        <v>8053</v>
      </c>
      <c r="N569" s="54">
        <v>41505.420138888891</v>
      </c>
      <c r="O569" s="54">
        <v>294</v>
      </c>
      <c r="P569" s="40" t="s">
        <v>122</v>
      </c>
      <c r="Q569" s="55" t="s">
        <v>122</v>
      </c>
      <c r="R569" s="56" t="s">
        <v>17659</v>
      </c>
      <c r="S569" s="56" t="s">
        <v>15368</v>
      </c>
      <c r="T569" s="51" t="s">
        <v>17660</v>
      </c>
      <c r="U569" s="51" t="s">
        <v>15370</v>
      </c>
      <c r="V569" s="40" t="s">
        <v>17661</v>
      </c>
      <c r="W569" s="40" t="s">
        <v>126</v>
      </c>
      <c r="X569" s="40" t="s">
        <v>112</v>
      </c>
      <c r="Y569" s="40">
        <v>2013</v>
      </c>
      <c r="Z569" s="40" t="s">
        <v>127</v>
      </c>
      <c r="AA569" s="40" t="s">
        <v>15411</v>
      </c>
      <c r="AB569" s="40" t="s">
        <v>129</v>
      </c>
      <c r="AC569" s="40" t="s">
        <v>130</v>
      </c>
      <c r="AD569" s="40" t="s">
        <v>16188</v>
      </c>
      <c r="AE569" s="40" t="s">
        <v>132</v>
      </c>
      <c r="AF569" s="40" t="s">
        <v>133</v>
      </c>
      <c r="AG569" s="40" t="s">
        <v>16392</v>
      </c>
      <c r="AH569" s="40" t="s">
        <v>135</v>
      </c>
      <c r="AI569" s="40" t="s">
        <v>136</v>
      </c>
      <c r="AJ569" s="40" t="s">
        <v>16393</v>
      </c>
      <c r="AK569" s="40" t="s">
        <v>139</v>
      </c>
      <c r="AL569" s="40" t="s">
        <v>140</v>
      </c>
      <c r="AN569" s="40" t="s">
        <v>17662</v>
      </c>
      <c r="AO569" s="40" t="s">
        <v>76</v>
      </c>
      <c r="AP569" s="40" t="s">
        <v>17093</v>
      </c>
      <c r="AQ569" s="40" t="s">
        <v>16331</v>
      </c>
      <c r="AR569" s="57" t="s">
        <v>17275</v>
      </c>
      <c r="AS569" s="40" t="s">
        <v>16333</v>
      </c>
      <c r="AT569" s="40" t="s">
        <v>16334</v>
      </c>
      <c r="AU569" s="40" t="s">
        <v>17276</v>
      </c>
      <c r="AV569" s="40" t="s">
        <v>17277</v>
      </c>
      <c r="BA569" s="40" t="s">
        <v>15402</v>
      </c>
      <c r="BB569" s="40" t="s">
        <v>15403</v>
      </c>
    </row>
    <row r="570" spans="1:65" ht="20.100000000000001" customHeight="1" x14ac:dyDescent="0.2">
      <c r="A570" s="44">
        <v>42125</v>
      </c>
      <c r="B570" s="40" t="s">
        <v>17663</v>
      </c>
      <c r="C570" s="35" t="s">
        <v>112</v>
      </c>
      <c r="D570" s="35">
        <v>20240120</v>
      </c>
      <c r="E570" s="40" t="s">
        <v>17664</v>
      </c>
      <c r="G570" s="40" t="s">
        <v>4795</v>
      </c>
      <c r="I570" s="40" t="s">
        <v>4796</v>
      </c>
      <c r="N570" s="54">
        <v>41280.450694444444</v>
      </c>
      <c r="O570" s="54">
        <v>178</v>
      </c>
      <c r="P570" s="40" t="s">
        <v>122</v>
      </c>
      <c r="Q570" s="55" t="s">
        <v>122</v>
      </c>
      <c r="R570" s="56" t="s">
        <v>17665</v>
      </c>
      <c r="S570" s="56" t="s">
        <v>15368</v>
      </c>
      <c r="T570" s="51" t="s">
        <v>17666</v>
      </c>
      <c r="U570" s="51" t="s">
        <v>15370</v>
      </c>
      <c r="V570" s="40" t="s">
        <v>17667</v>
      </c>
      <c r="W570" s="40" t="s">
        <v>126</v>
      </c>
      <c r="X570" s="40" t="s">
        <v>112</v>
      </c>
      <c r="Y570" s="40">
        <v>2013</v>
      </c>
      <c r="Z570" s="40" t="s">
        <v>127</v>
      </c>
      <c r="AA570" s="40" t="s">
        <v>15536</v>
      </c>
      <c r="AB570" s="40" t="s">
        <v>129</v>
      </c>
      <c r="AC570" s="40" t="s">
        <v>130</v>
      </c>
      <c r="AD570" s="40" t="s">
        <v>16188</v>
      </c>
      <c r="AE570" s="40" t="s">
        <v>132</v>
      </c>
      <c r="AF570" s="40" t="s">
        <v>133</v>
      </c>
      <c r="AG570" s="40" t="s">
        <v>16392</v>
      </c>
      <c r="AH570" s="40" t="s">
        <v>135</v>
      </c>
      <c r="AI570" s="40" t="s">
        <v>136</v>
      </c>
      <c r="AJ570" s="40" t="s">
        <v>16393</v>
      </c>
      <c r="AK570" s="40" t="s">
        <v>139</v>
      </c>
      <c r="AL570" s="40" t="s">
        <v>140</v>
      </c>
      <c r="AN570" s="40" t="s">
        <v>17668</v>
      </c>
      <c r="AO570" s="40" t="s">
        <v>76</v>
      </c>
      <c r="AP570" s="40" t="s">
        <v>17669</v>
      </c>
      <c r="AQ570" s="40" t="s">
        <v>17670</v>
      </c>
      <c r="AR570" s="57"/>
      <c r="BA570" s="40" t="s">
        <v>16012</v>
      </c>
      <c r="BB570" s="40" t="s">
        <v>12021</v>
      </c>
      <c r="BC570" s="40" t="s">
        <v>16293</v>
      </c>
      <c r="BD570" s="40" t="s">
        <v>16294</v>
      </c>
    </row>
    <row r="571" spans="1:65" ht="20.100000000000001" customHeight="1" x14ac:dyDescent="0.2">
      <c r="A571" s="44">
        <v>42125</v>
      </c>
      <c r="B571" s="40" t="s">
        <v>17671</v>
      </c>
      <c r="C571" s="35" t="s">
        <v>112</v>
      </c>
      <c r="D571" s="35">
        <v>20240120</v>
      </c>
      <c r="E571" s="40" t="s">
        <v>1652</v>
      </c>
      <c r="F571" s="40" t="s">
        <v>17672</v>
      </c>
      <c r="G571" s="40" t="s">
        <v>2322</v>
      </c>
      <c r="I571" s="40" t="s">
        <v>2323</v>
      </c>
      <c r="N571" s="54">
        <v>39937.469444444447</v>
      </c>
      <c r="O571" s="54">
        <v>474</v>
      </c>
      <c r="P571" s="40" t="s">
        <v>122</v>
      </c>
      <c r="Q571" s="55" t="s">
        <v>122</v>
      </c>
      <c r="R571" s="56" t="s">
        <v>17673</v>
      </c>
      <c r="S571" s="56" t="s">
        <v>15368</v>
      </c>
      <c r="T571" s="51" t="s">
        <v>17674</v>
      </c>
      <c r="U571" s="51" t="s">
        <v>15370</v>
      </c>
      <c r="V571" s="40" t="s">
        <v>17675</v>
      </c>
      <c r="W571" s="40" t="s">
        <v>126</v>
      </c>
      <c r="X571" s="40" t="s">
        <v>112</v>
      </c>
      <c r="Y571" s="40">
        <v>2009</v>
      </c>
      <c r="Z571" s="40" t="s">
        <v>127</v>
      </c>
      <c r="AA571" s="40" t="s">
        <v>15536</v>
      </c>
      <c r="AB571" s="40" t="s">
        <v>129</v>
      </c>
      <c r="AC571" s="40" t="s">
        <v>130</v>
      </c>
      <c r="AD571" s="40" t="s">
        <v>16188</v>
      </c>
      <c r="AE571" s="40" t="s">
        <v>132</v>
      </c>
      <c r="AF571" s="40" t="s">
        <v>133</v>
      </c>
      <c r="AG571" s="40" t="s">
        <v>16392</v>
      </c>
      <c r="AH571" s="40" t="s">
        <v>135</v>
      </c>
      <c r="AI571" s="40" t="s">
        <v>136</v>
      </c>
      <c r="AJ571" s="40" t="s">
        <v>16393</v>
      </c>
      <c r="AK571" s="40" t="s">
        <v>139</v>
      </c>
      <c r="AL571" s="40" t="s">
        <v>140</v>
      </c>
      <c r="AN571" s="40" t="s">
        <v>17676</v>
      </c>
      <c r="AO571" s="40" t="s">
        <v>76</v>
      </c>
      <c r="AP571" s="40" t="s">
        <v>17677</v>
      </c>
      <c r="AQ571" s="40" t="s">
        <v>17678</v>
      </c>
      <c r="AR571" s="57" t="s">
        <v>17679</v>
      </c>
      <c r="AS571" s="40" t="s">
        <v>17680</v>
      </c>
    </row>
    <row r="572" spans="1:65" ht="20.100000000000001" customHeight="1" x14ac:dyDescent="0.2">
      <c r="A572" s="44">
        <v>42095</v>
      </c>
      <c r="B572" s="40" t="s">
        <v>17681</v>
      </c>
      <c r="C572" s="35" t="s">
        <v>112</v>
      </c>
      <c r="D572" s="35">
        <v>20240120</v>
      </c>
      <c r="E572" s="40" t="s">
        <v>2870</v>
      </c>
      <c r="F572" s="40" t="s">
        <v>17682</v>
      </c>
      <c r="G572" s="40" t="s">
        <v>2322</v>
      </c>
      <c r="H572" s="40" t="s">
        <v>17683</v>
      </c>
      <c r="I572" s="40" t="s">
        <v>2323</v>
      </c>
      <c r="N572" s="54">
        <v>41280.599305555559</v>
      </c>
      <c r="O572" s="54">
        <v>604</v>
      </c>
      <c r="P572" s="40" t="s">
        <v>122</v>
      </c>
      <c r="Q572" s="55" t="s">
        <v>122</v>
      </c>
      <c r="R572" s="56" t="s">
        <v>17684</v>
      </c>
      <c r="S572" s="56" t="s">
        <v>15368</v>
      </c>
      <c r="T572" s="51" t="s">
        <v>17685</v>
      </c>
      <c r="U572" s="51" t="s">
        <v>15370</v>
      </c>
      <c r="V572" s="40" t="s">
        <v>17686</v>
      </c>
      <c r="W572" s="40" t="s">
        <v>126</v>
      </c>
      <c r="X572" s="40" t="s">
        <v>112</v>
      </c>
      <c r="Y572" s="40">
        <v>2013</v>
      </c>
      <c r="Z572" s="40" t="s">
        <v>127</v>
      </c>
      <c r="AA572" s="40" t="s">
        <v>15411</v>
      </c>
      <c r="AB572" s="40" t="s">
        <v>129</v>
      </c>
      <c r="AC572" s="40" t="s">
        <v>130</v>
      </c>
      <c r="AD572" s="40" t="s">
        <v>16188</v>
      </c>
      <c r="AE572" s="40" t="s">
        <v>132</v>
      </c>
      <c r="AF572" s="40" t="s">
        <v>133</v>
      </c>
      <c r="AG572" s="40" t="s">
        <v>16392</v>
      </c>
      <c r="AH572" s="40" t="s">
        <v>135</v>
      </c>
      <c r="AI572" s="40" t="s">
        <v>136</v>
      </c>
      <c r="AJ572" s="40" t="s">
        <v>16393</v>
      </c>
      <c r="AK572" s="40" t="s">
        <v>139</v>
      </c>
      <c r="AL572" s="40" t="s">
        <v>140</v>
      </c>
      <c r="AN572" s="40" t="s">
        <v>17687</v>
      </c>
      <c r="AO572" s="40" t="s">
        <v>76</v>
      </c>
      <c r="AP572" s="40" t="s">
        <v>15413</v>
      </c>
      <c r="AQ572" s="40" t="s">
        <v>15414</v>
      </c>
      <c r="AR572" s="57" t="s">
        <v>15415</v>
      </c>
      <c r="AS572" s="40" t="s">
        <v>15416</v>
      </c>
      <c r="AT572" s="40" t="s">
        <v>15417</v>
      </c>
      <c r="AU572" s="40" t="s">
        <v>13887</v>
      </c>
      <c r="AV572" s="40" t="s">
        <v>15418</v>
      </c>
      <c r="AW572" s="40" t="s">
        <v>15419</v>
      </c>
      <c r="AX572" s="40" t="s">
        <v>15420</v>
      </c>
      <c r="AY572" s="40" t="s">
        <v>15307</v>
      </c>
      <c r="AZ572" s="40" t="s">
        <v>15308</v>
      </c>
    </row>
    <row r="573" spans="1:65" ht="20.100000000000001" customHeight="1" x14ac:dyDescent="0.2">
      <c r="A573" s="44">
        <v>42095</v>
      </c>
      <c r="B573" s="40" t="s">
        <v>17688</v>
      </c>
      <c r="C573" s="35" t="s">
        <v>112</v>
      </c>
      <c r="D573" s="35">
        <v>20240120</v>
      </c>
      <c r="E573" s="40" t="s">
        <v>2870</v>
      </c>
      <c r="F573" s="40" t="s">
        <v>10704</v>
      </c>
      <c r="G573" s="40" t="s">
        <v>15683</v>
      </c>
      <c r="H573" s="40" t="s">
        <v>17393</v>
      </c>
      <c r="I573" s="40" t="s">
        <v>15684</v>
      </c>
      <c r="N573" s="54">
        <v>40576.51458333333</v>
      </c>
      <c r="O573" s="54">
        <v>482</v>
      </c>
      <c r="P573" s="40" t="s">
        <v>122</v>
      </c>
      <c r="Q573" s="55" t="s">
        <v>122</v>
      </c>
      <c r="R573" s="56" t="s">
        <v>17689</v>
      </c>
      <c r="S573" s="56" t="s">
        <v>15368</v>
      </c>
      <c r="T573" s="51" t="s">
        <v>17690</v>
      </c>
      <c r="U573" s="51" t="s">
        <v>15370</v>
      </c>
      <c r="V573" s="40" t="s">
        <v>17691</v>
      </c>
      <c r="W573" s="40" t="s">
        <v>126</v>
      </c>
      <c r="X573" s="40" t="s">
        <v>112</v>
      </c>
      <c r="Z573" s="40" t="s">
        <v>127</v>
      </c>
      <c r="AA573" s="40" t="s">
        <v>15411</v>
      </c>
      <c r="AB573" s="40" t="s">
        <v>129</v>
      </c>
      <c r="AC573" s="40" t="s">
        <v>130</v>
      </c>
      <c r="AD573" s="40" t="s">
        <v>16188</v>
      </c>
      <c r="AE573" s="40" t="s">
        <v>132</v>
      </c>
      <c r="AF573" s="40" t="s">
        <v>133</v>
      </c>
      <c r="AG573" s="40" t="s">
        <v>16392</v>
      </c>
      <c r="AH573" s="40" t="s">
        <v>135</v>
      </c>
      <c r="AI573" s="40" t="s">
        <v>136</v>
      </c>
      <c r="AJ573" s="40" t="s">
        <v>16393</v>
      </c>
      <c r="AK573" s="40" t="s">
        <v>139</v>
      </c>
      <c r="AL573" s="40" t="s">
        <v>140</v>
      </c>
      <c r="AN573" s="40" t="s">
        <v>17692</v>
      </c>
      <c r="AO573" s="40" t="s">
        <v>76</v>
      </c>
      <c r="AP573" s="40" t="s">
        <v>15413</v>
      </c>
      <c r="AQ573" s="40" t="s">
        <v>15414</v>
      </c>
      <c r="AR573" s="57" t="s">
        <v>15415</v>
      </c>
      <c r="AS573" s="40" t="s">
        <v>15416</v>
      </c>
      <c r="AT573" s="40" t="s">
        <v>15417</v>
      </c>
      <c r="AU573" s="40" t="s">
        <v>17693</v>
      </c>
    </row>
    <row r="574" spans="1:65" ht="20.100000000000001" customHeight="1" x14ac:dyDescent="0.2">
      <c r="A574" s="44">
        <v>42095</v>
      </c>
      <c r="B574" s="40" t="s">
        <v>17694</v>
      </c>
      <c r="C574" s="35" t="s">
        <v>112</v>
      </c>
      <c r="D574" s="35">
        <v>20240120</v>
      </c>
      <c r="E574" s="40" t="s">
        <v>1652</v>
      </c>
      <c r="F574" s="40" t="s">
        <v>17695</v>
      </c>
      <c r="G574" s="40" t="s">
        <v>15480</v>
      </c>
      <c r="N574" s="54">
        <v>39905.353472222225</v>
      </c>
      <c r="O574" s="54">
        <v>379</v>
      </c>
      <c r="P574" s="40" t="s">
        <v>122</v>
      </c>
      <c r="Q574" s="55" t="s">
        <v>122</v>
      </c>
      <c r="R574" s="56" t="s">
        <v>17696</v>
      </c>
      <c r="S574" s="56" t="s">
        <v>15368</v>
      </c>
      <c r="T574" s="51" t="s">
        <v>17697</v>
      </c>
      <c r="U574" s="51" t="s">
        <v>15370</v>
      </c>
      <c r="V574" s="40" t="s">
        <v>17698</v>
      </c>
      <c r="W574" s="40" t="s">
        <v>126</v>
      </c>
      <c r="X574" s="40" t="s">
        <v>112</v>
      </c>
      <c r="Z574" s="40" t="s">
        <v>127</v>
      </c>
      <c r="AA574" s="40" t="s">
        <v>15411</v>
      </c>
      <c r="AB574" s="40" t="s">
        <v>129</v>
      </c>
      <c r="AC574" s="40" t="s">
        <v>130</v>
      </c>
      <c r="AD574" s="40" t="s">
        <v>16188</v>
      </c>
      <c r="AE574" s="40" t="s">
        <v>132</v>
      </c>
      <c r="AF574" s="40" t="s">
        <v>133</v>
      </c>
      <c r="AG574" s="40" t="s">
        <v>16392</v>
      </c>
      <c r="AH574" s="40" t="s">
        <v>135</v>
      </c>
      <c r="AI574" s="40" t="s">
        <v>136</v>
      </c>
      <c r="AJ574" s="40" t="s">
        <v>16393</v>
      </c>
      <c r="AK574" s="40" t="s">
        <v>139</v>
      </c>
      <c r="AL574" s="40" t="s">
        <v>140</v>
      </c>
      <c r="AN574" s="40" t="s">
        <v>17699</v>
      </c>
      <c r="AO574" s="40" t="s">
        <v>76</v>
      </c>
      <c r="AP574" s="40" t="s">
        <v>17680</v>
      </c>
      <c r="AQ574" s="40" t="s">
        <v>17679</v>
      </c>
      <c r="AR574" s="57" t="s">
        <v>16590</v>
      </c>
      <c r="AS574" s="40" t="s">
        <v>16591</v>
      </c>
      <c r="AT574" s="40" t="s">
        <v>15642</v>
      </c>
      <c r="AU574" s="40" t="s">
        <v>8073</v>
      </c>
    </row>
    <row r="575" spans="1:65" ht="20.100000000000001" customHeight="1" x14ac:dyDescent="0.2">
      <c r="A575" s="44">
        <v>42095</v>
      </c>
      <c r="B575" s="40" t="s">
        <v>17700</v>
      </c>
      <c r="C575" s="35" t="s">
        <v>112</v>
      </c>
      <c r="D575" s="35">
        <v>20240120</v>
      </c>
      <c r="E575" s="40" t="s">
        <v>2615</v>
      </c>
      <c r="F575" s="40" t="s">
        <v>17701</v>
      </c>
      <c r="G575" s="40" t="s">
        <v>17702</v>
      </c>
      <c r="H575" s="40" t="s">
        <v>17378</v>
      </c>
      <c r="I575" s="40" t="s">
        <v>17703</v>
      </c>
      <c r="N575" s="54">
        <v>41156.625694444447</v>
      </c>
      <c r="O575" s="54">
        <v>733</v>
      </c>
      <c r="P575" s="40" t="s">
        <v>122</v>
      </c>
      <c r="Q575" s="55" t="s">
        <v>122</v>
      </c>
      <c r="R575" s="56" t="s">
        <v>17704</v>
      </c>
      <c r="S575" s="56" t="s">
        <v>15368</v>
      </c>
      <c r="T575" s="51" t="s">
        <v>17705</v>
      </c>
      <c r="U575" s="51" t="s">
        <v>15370</v>
      </c>
      <c r="V575" s="40" t="s">
        <v>17706</v>
      </c>
      <c r="W575" s="40" t="s">
        <v>126</v>
      </c>
      <c r="X575" s="40" t="s">
        <v>112</v>
      </c>
      <c r="Y575" s="40">
        <v>2012</v>
      </c>
      <c r="Z575" s="40" t="s">
        <v>127</v>
      </c>
      <c r="AA575" s="40" t="s">
        <v>15371</v>
      </c>
      <c r="AB575" s="40" t="s">
        <v>129</v>
      </c>
      <c r="AC575" s="40" t="s">
        <v>130</v>
      </c>
      <c r="AD575" s="40" t="s">
        <v>16188</v>
      </c>
      <c r="AE575" s="40" t="s">
        <v>132</v>
      </c>
      <c r="AF575" s="40" t="s">
        <v>133</v>
      </c>
      <c r="AG575" s="40" t="s">
        <v>16392</v>
      </c>
      <c r="AH575" s="40" t="s">
        <v>135</v>
      </c>
      <c r="AI575" s="40" t="s">
        <v>136</v>
      </c>
      <c r="AJ575" s="40" t="s">
        <v>16393</v>
      </c>
      <c r="AK575" s="40" t="s">
        <v>139</v>
      </c>
      <c r="AL575" s="40" t="s">
        <v>140</v>
      </c>
      <c r="AN575" s="40" t="s">
        <v>17707</v>
      </c>
      <c r="AO575" s="40" t="s">
        <v>76</v>
      </c>
      <c r="AP575" s="40" t="s">
        <v>13856</v>
      </c>
      <c r="AQ575" s="40" t="s">
        <v>15488</v>
      </c>
      <c r="AR575" s="57" t="s">
        <v>15489</v>
      </c>
      <c r="AS575" s="40" t="s">
        <v>13848</v>
      </c>
      <c r="AT575" s="40" t="s">
        <v>13845</v>
      </c>
      <c r="AU575" s="40" t="s">
        <v>15490</v>
      </c>
      <c r="AV575" s="40" t="s">
        <v>15491</v>
      </c>
      <c r="AW575" s="40" t="s">
        <v>13991</v>
      </c>
      <c r="AX575" s="40" t="s">
        <v>15359</v>
      </c>
    </row>
    <row r="576" spans="1:65" ht="20.100000000000001" customHeight="1" x14ac:dyDescent="0.2">
      <c r="A576" s="44">
        <v>42095</v>
      </c>
      <c r="B576" s="40" t="s">
        <v>17708</v>
      </c>
      <c r="C576" s="35" t="s">
        <v>112</v>
      </c>
      <c r="D576" s="35">
        <v>20240120</v>
      </c>
      <c r="E576" s="40" t="s">
        <v>13282</v>
      </c>
      <c r="F576" s="40" t="s">
        <v>13384</v>
      </c>
      <c r="G576" s="40" t="s">
        <v>6757</v>
      </c>
      <c r="H576" s="40" t="s">
        <v>17314</v>
      </c>
      <c r="I576" s="40" t="s">
        <v>3121</v>
      </c>
      <c r="N576" s="54">
        <v>41345</v>
      </c>
      <c r="O576" s="54">
        <v>300</v>
      </c>
      <c r="P576" s="40" t="s">
        <v>122</v>
      </c>
      <c r="Q576" s="55" t="s">
        <v>122</v>
      </c>
      <c r="R576" s="56" t="s">
        <v>17709</v>
      </c>
      <c r="S576" s="56" t="s">
        <v>15368</v>
      </c>
      <c r="T576" s="51" t="s">
        <v>17710</v>
      </c>
      <c r="U576" s="51" t="s">
        <v>15370</v>
      </c>
      <c r="V576" s="40" t="s">
        <v>17711</v>
      </c>
      <c r="W576" s="40" t="s">
        <v>126</v>
      </c>
      <c r="X576" s="40" t="s">
        <v>112</v>
      </c>
      <c r="Y576" s="40">
        <v>2013</v>
      </c>
      <c r="Z576" s="40" t="s">
        <v>127</v>
      </c>
      <c r="AA576" s="40" t="s">
        <v>17712</v>
      </c>
      <c r="AB576" s="40" t="s">
        <v>129</v>
      </c>
      <c r="AC576" s="40" t="s">
        <v>130</v>
      </c>
      <c r="AD576" s="40" t="s">
        <v>16188</v>
      </c>
      <c r="AE576" s="40" t="s">
        <v>132</v>
      </c>
      <c r="AF576" s="40" t="s">
        <v>133</v>
      </c>
      <c r="AG576" s="40" t="s">
        <v>16392</v>
      </c>
      <c r="AH576" s="40" t="s">
        <v>135</v>
      </c>
      <c r="AI576" s="40" t="s">
        <v>136</v>
      </c>
      <c r="AJ576" s="40" t="s">
        <v>16393</v>
      </c>
      <c r="AK576" s="40" t="s">
        <v>139</v>
      </c>
      <c r="AL576" s="40" t="s">
        <v>140</v>
      </c>
      <c r="AN576" s="40" t="s">
        <v>17713</v>
      </c>
      <c r="AO576" s="40" t="s">
        <v>76</v>
      </c>
      <c r="AP576" s="40" t="s">
        <v>13834</v>
      </c>
      <c r="AQ576" s="40" t="s">
        <v>17165</v>
      </c>
      <c r="AR576" s="57" t="s">
        <v>15526</v>
      </c>
      <c r="AS576" s="40" t="s">
        <v>13910</v>
      </c>
      <c r="AT576" s="40" t="s">
        <v>15527</v>
      </c>
      <c r="AU576" s="40" t="s">
        <v>15528</v>
      </c>
      <c r="AV576" s="40" t="s">
        <v>13907</v>
      </c>
      <c r="AW576" s="40" t="s">
        <v>15529</v>
      </c>
      <c r="AX576" s="40" t="s">
        <v>15400</v>
      </c>
      <c r="AY576" s="40" t="s">
        <v>17714</v>
      </c>
      <c r="AZ576" s="40" t="s">
        <v>15525</v>
      </c>
    </row>
    <row r="577" spans="1:57" ht="20.100000000000001" customHeight="1" x14ac:dyDescent="0.2">
      <c r="A577" s="44">
        <v>42095</v>
      </c>
      <c r="B577" s="40" t="s">
        <v>17715</v>
      </c>
      <c r="C577" s="35" t="s">
        <v>112</v>
      </c>
      <c r="D577" s="35">
        <v>20240120</v>
      </c>
      <c r="E577" s="40" t="s">
        <v>17716</v>
      </c>
      <c r="F577" s="40" t="s">
        <v>16387</v>
      </c>
      <c r="G577" s="40" t="s">
        <v>17362</v>
      </c>
      <c r="I577" s="40" t="s">
        <v>17363</v>
      </c>
      <c r="N577" s="54">
        <v>40666.513888888891</v>
      </c>
      <c r="O577" s="54">
        <v>554</v>
      </c>
      <c r="P577" s="40" t="s">
        <v>122</v>
      </c>
      <c r="Q577" s="55" t="s">
        <v>122</v>
      </c>
      <c r="R577" s="56" t="s">
        <v>17717</v>
      </c>
      <c r="S577" s="56" t="s">
        <v>15368</v>
      </c>
      <c r="T577" s="51" t="s">
        <v>17718</v>
      </c>
      <c r="U577" s="51" t="s">
        <v>15370</v>
      </c>
      <c r="V577" s="40" t="s">
        <v>17719</v>
      </c>
      <c r="W577" s="40" t="s">
        <v>126</v>
      </c>
      <c r="X577" s="40" t="s">
        <v>112</v>
      </c>
      <c r="Z577" s="40" t="s">
        <v>127</v>
      </c>
      <c r="AA577" s="40" t="s">
        <v>15411</v>
      </c>
      <c r="AB577" s="40" t="s">
        <v>129</v>
      </c>
      <c r="AC577" s="40" t="s">
        <v>130</v>
      </c>
      <c r="AD577" s="40" t="s">
        <v>16188</v>
      </c>
      <c r="AE577" s="40" t="s">
        <v>132</v>
      </c>
      <c r="AF577" s="40" t="s">
        <v>133</v>
      </c>
      <c r="AG577" s="40" t="s">
        <v>16392</v>
      </c>
      <c r="AH577" s="40" t="s">
        <v>135</v>
      </c>
      <c r="AI577" s="40" t="s">
        <v>136</v>
      </c>
      <c r="AJ577" s="40" t="s">
        <v>16393</v>
      </c>
      <c r="AK577" s="40" t="s">
        <v>139</v>
      </c>
      <c r="AL577" s="40" t="s">
        <v>140</v>
      </c>
      <c r="AN577" s="40" t="s">
        <v>17720</v>
      </c>
      <c r="AO577" s="40" t="s">
        <v>76</v>
      </c>
      <c r="AP577" s="40" t="s">
        <v>16395</v>
      </c>
      <c r="AQ577" s="40" t="s">
        <v>16064</v>
      </c>
      <c r="AR577" s="57" t="s">
        <v>16396</v>
      </c>
      <c r="AS577" s="40" t="s">
        <v>16397</v>
      </c>
      <c r="AT577" s="40" t="s">
        <v>16288</v>
      </c>
      <c r="AU577" s="40" t="s">
        <v>16289</v>
      </c>
      <c r="AV577" s="40" t="s">
        <v>16290</v>
      </c>
      <c r="AW577" s="40" t="s">
        <v>16291</v>
      </c>
      <c r="AX577" s="40" t="s">
        <v>15579</v>
      </c>
      <c r="AY577" s="40" t="s">
        <v>15854</v>
      </c>
      <c r="AZ577" s="40" t="s">
        <v>16292</v>
      </c>
    </row>
    <row r="578" spans="1:57" ht="20.100000000000001" customHeight="1" x14ac:dyDescent="0.2">
      <c r="A578" s="44">
        <v>42095</v>
      </c>
      <c r="B578" s="40" t="s">
        <v>17721</v>
      </c>
      <c r="C578" s="35" t="s">
        <v>112</v>
      </c>
      <c r="D578" s="35">
        <v>20240120</v>
      </c>
      <c r="E578" s="40" t="s">
        <v>17722</v>
      </c>
      <c r="F578" s="40" t="s">
        <v>17723</v>
      </c>
      <c r="G578" s="40" t="s">
        <v>8117</v>
      </c>
      <c r="I578" s="40" t="s">
        <v>5690</v>
      </c>
      <c r="N578" s="54">
        <v>39204</v>
      </c>
      <c r="O578" s="54">
        <v>498</v>
      </c>
      <c r="P578" s="40" t="s">
        <v>122</v>
      </c>
      <c r="Q578" s="55" t="s">
        <v>122</v>
      </c>
      <c r="R578" s="56" t="s">
        <v>17724</v>
      </c>
      <c r="S578" s="56" t="s">
        <v>15368</v>
      </c>
      <c r="T578" s="51" t="s">
        <v>17725</v>
      </c>
      <c r="U578" s="51" t="s">
        <v>15370</v>
      </c>
      <c r="V578" s="40" t="s">
        <v>17726</v>
      </c>
      <c r="W578" s="40" t="s">
        <v>126</v>
      </c>
      <c r="X578" s="40" t="s">
        <v>112</v>
      </c>
      <c r="Z578" s="40" t="s">
        <v>127</v>
      </c>
      <c r="AA578" s="40" t="s">
        <v>15411</v>
      </c>
      <c r="AB578" s="40" t="s">
        <v>129</v>
      </c>
      <c r="AC578" s="40" t="s">
        <v>130</v>
      </c>
      <c r="AD578" s="40" t="s">
        <v>16188</v>
      </c>
      <c r="AE578" s="40" t="s">
        <v>132</v>
      </c>
      <c r="AF578" s="40" t="s">
        <v>133</v>
      </c>
      <c r="AG578" s="40" t="s">
        <v>16392</v>
      </c>
      <c r="AH578" s="40" t="s">
        <v>135</v>
      </c>
      <c r="AI578" s="40" t="s">
        <v>136</v>
      </c>
      <c r="AJ578" s="40" t="s">
        <v>16393</v>
      </c>
      <c r="AK578" s="40" t="s">
        <v>139</v>
      </c>
      <c r="AL578" s="40" t="s">
        <v>140</v>
      </c>
      <c r="AN578" s="40" t="s">
        <v>17727</v>
      </c>
      <c r="AO578" s="40" t="s">
        <v>76</v>
      </c>
      <c r="AR578" s="57"/>
    </row>
    <row r="579" spans="1:57" ht="20.100000000000001" customHeight="1" x14ac:dyDescent="0.2">
      <c r="A579" s="44">
        <v>42095</v>
      </c>
      <c r="B579" s="40" t="s">
        <v>17728</v>
      </c>
      <c r="C579" s="35" t="s">
        <v>112</v>
      </c>
      <c r="D579" s="35">
        <v>20240120</v>
      </c>
      <c r="E579" s="40" t="s">
        <v>8115</v>
      </c>
      <c r="F579" s="40" t="s">
        <v>11189</v>
      </c>
      <c r="G579" s="40" t="s">
        <v>780</v>
      </c>
      <c r="H579" s="40" t="s">
        <v>17314</v>
      </c>
      <c r="I579" s="40" t="s">
        <v>781</v>
      </c>
      <c r="N579" s="54">
        <v>39785.345833333333</v>
      </c>
      <c r="O579" s="54">
        <v>430</v>
      </c>
      <c r="P579" s="40" t="s">
        <v>122</v>
      </c>
      <c r="Q579" s="55" t="s">
        <v>122</v>
      </c>
      <c r="R579" s="56" t="s">
        <v>17729</v>
      </c>
      <c r="S579" s="56" t="s">
        <v>15368</v>
      </c>
      <c r="T579" s="51" t="s">
        <v>17730</v>
      </c>
      <c r="U579" s="51" t="s">
        <v>15370</v>
      </c>
      <c r="V579" s="40" t="s">
        <v>17731</v>
      </c>
      <c r="W579" s="40" t="s">
        <v>126</v>
      </c>
      <c r="X579" s="40" t="s">
        <v>112</v>
      </c>
      <c r="Z579" s="40" t="s">
        <v>127</v>
      </c>
      <c r="AA579" s="40" t="s">
        <v>15411</v>
      </c>
      <c r="AB579" s="40" t="s">
        <v>129</v>
      </c>
      <c r="AC579" s="40" t="s">
        <v>130</v>
      </c>
      <c r="AD579" s="40" t="s">
        <v>16188</v>
      </c>
      <c r="AE579" s="40" t="s">
        <v>132</v>
      </c>
      <c r="AF579" s="40" t="s">
        <v>133</v>
      </c>
      <c r="AG579" s="40" t="s">
        <v>16392</v>
      </c>
      <c r="AH579" s="40" t="s">
        <v>135</v>
      </c>
      <c r="AI579" s="40" t="s">
        <v>136</v>
      </c>
      <c r="AJ579" s="40" t="s">
        <v>16393</v>
      </c>
      <c r="AK579" s="40" t="s">
        <v>139</v>
      </c>
      <c r="AL579" s="40" t="s">
        <v>140</v>
      </c>
      <c r="AN579" s="40" t="s">
        <v>17732</v>
      </c>
      <c r="AO579" s="40" t="s">
        <v>76</v>
      </c>
      <c r="AP579" s="40" t="s">
        <v>17733</v>
      </c>
      <c r="AQ579" s="40" t="s">
        <v>15690</v>
      </c>
      <c r="AR579" s="57" t="s">
        <v>17734</v>
      </c>
      <c r="AS579" s="40" t="s">
        <v>17735</v>
      </c>
      <c r="AT579" s="40" t="s">
        <v>17736</v>
      </c>
      <c r="AU579" s="40" t="s">
        <v>17737</v>
      </c>
      <c r="BA579" s="40" t="s">
        <v>17738</v>
      </c>
      <c r="BB579" s="40" t="s">
        <v>410</v>
      </c>
      <c r="BC579" s="40" t="s">
        <v>17739</v>
      </c>
      <c r="BD579" s="40" t="s">
        <v>4622</v>
      </c>
      <c r="BE579" s="40" t="s">
        <v>17740</v>
      </c>
    </row>
    <row r="580" spans="1:57" ht="20.100000000000001" customHeight="1" x14ac:dyDescent="0.2">
      <c r="A580" s="44">
        <v>42095</v>
      </c>
      <c r="B580" s="40" t="s">
        <v>17741</v>
      </c>
      <c r="C580" s="35" t="s">
        <v>112</v>
      </c>
      <c r="D580" s="35">
        <v>20240120</v>
      </c>
      <c r="E580" s="40" t="s">
        <v>3197</v>
      </c>
      <c r="F580" s="40" t="s">
        <v>17742</v>
      </c>
      <c r="G580" s="40" t="s">
        <v>7972</v>
      </c>
      <c r="H580" s="40" t="s">
        <v>17314</v>
      </c>
      <c r="I580" s="40" t="s">
        <v>7973</v>
      </c>
      <c r="N580" s="54">
        <v>41002.529166666667</v>
      </c>
      <c r="O580" s="54">
        <v>329</v>
      </c>
      <c r="P580" s="40" t="s">
        <v>122</v>
      </c>
      <c r="Q580" s="55" t="s">
        <v>122</v>
      </c>
      <c r="R580" s="56" t="s">
        <v>17743</v>
      </c>
      <c r="S580" s="56" t="s">
        <v>15368</v>
      </c>
      <c r="T580" s="51" t="s">
        <v>17744</v>
      </c>
      <c r="U580" s="51" t="s">
        <v>15370</v>
      </c>
      <c r="V580" s="40" t="s">
        <v>17745</v>
      </c>
      <c r="W580" s="40" t="s">
        <v>126</v>
      </c>
      <c r="X580" s="40" t="s">
        <v>112</v>
      </c>
      <c r="Y580" s="40">
        <v>2012</v>
      </c>
      <c r="Z580" s="40" t="s">
        <v>127</v>
      </c>
      <c r="AA580" s="40" t="s">
        <v>15536</v>
      </c>
      <c r="AB580" s="40" t="s">
        <v>129</v>
      </c>
      <c r="AC580" s="40" t="s">
        <v>130</v>
      </c>
      <c r="AD580" s="40" t="s">
        <v>16188</v>
      </c>
      <c r="AE580" s="40" t="s">
        <v>132</v>
      </c>
      <c r="AF580" s="40" t="s">
        <v>133</v>
      </c>
      <c r="AG580" s="40" t="s">
        <v>16392</v>
      </c>
      <c r="AH580" s="40" t="s">
        <v>135</v>
      </c>
      <c r="AI580" s="40" t="s">
        <v>136</v>
      </c>
      <c r="AJ580" s="40" t="s">
        <v>16393</v>
      </c>
      <c r="AK580" s="40" t="s">
        <v>139</v>
      </c>
      <c r="AL580" s="40" t="s">
        <v>140</v>
      </c>
      <c r="AN580" s="40" t="s">
        <v>17746</v>
      </c>
      <c r="AO580" s="40" t="s">
        <v>76</v>
      </c>
      <c r="AP580" s="40" t="s">
        <v>16804</v>
      </c>
      <c r="AQ580" s="40" t="s">
        <v>17747</v>
      </c>
      <c r="AR580" s="57" t="s">
        <v>16806</v>
      </c>
      <c r="AS580" s="40" t="s">
        <v>16807</v>
      </c>
      <c r="AT580" s="40" t="s">
        <v>16808</v>
      </c>
    </row>
    <row r="581" spans="1:57" ht="20.100000000000001" customHeight="1" x14ac:dyDescent="0.2">
      <c r="A581" s="44">
        <v>42095</v>
      </c>
      <c r="B581" s="40" t="s">
        <v>17748</v>
      </c>
      <c r="C581" s="35" t="s">
        <v>112</v>
      </c>
      <c r="D581" s="35">
        <v>20240120</v>
      </c>
      <c r="E581" s="40" t="s">
        <v>169</v>
      </c>
      <c r="F581" s="40" t="s">
        <v>17749</v>
      </c>
      <c r="G581" s="40" t="s">
        <v>17620</v>
      </c>
      <c r="I581" s="40" t="s">
        <v>8888</v>
      </c>
      <c r="N581" s="54">
        <v>41311.499305555553</v>
      </c>
      <c r="O581" s="54">
        <v>344</v>
      </c>
      <c r="P581" s="40" t="s">
        <v>122</v>
      </c>
      <c r="Q581" s="55" t="s">
        <v>122</v>
      </c>
      <c r="R581" s="56" t="s">
        <v>17750</v>
      </c>
      <c r="S581" s="56" t="s">
        <v>15368</v>
      </c>
      <c r="T581" s="51" t="s">
        <v>17751</v>
      </c>
      <c r="U581" s="51" t="s">
        <v>15370</v>
      </c>
      <c r="V581" s="40" t="s">
        <v>17752</v>
      </c>
      <c r="W581" s="40" t="s">
        <v>126</v>
      </c>
      <c r="X581" s="40" t="s">
        <v>112</v>
      </c>
      <c r="Y581" s="40">
        <v>2013</v>
      </c>
      <c r="Z581" s="40" t="s">
        <v>127</v>
      </c>
      <c r="AA581" s="40" t="s">
        <v>15625</v>
      </c>
      <c r="AB581" s="40" t="s">
        <v>129</v>
      </c>
      <c r="AC581" s="40" t="s">
        <v>130</v>
      </c>
      <c r="AD581" s="40" t="s">
        <v>16188</v>
      </c>
      <c r="AE581" s="40" t="s">
        <v>132</v>
      </c>
      <c r="AF581" s="40" t="s">
        <v>133</v>
      </c>
      <c r="AG581" s="40" t="s">
        <v>16392</v>
      </c>
      <c r="AH581" s="40" t="s">
        <v>135</v>
      </c>
      <c r="AI581" s="40" t="s">
        <v>136</v>
      </c>
      <c r="AJ581" s="40" t="s">
        <v>16393</v>
      </c>
      <c r="AK581" s="40" t="s">
        <v>139</v>
      </c>
      <c r="AL581" s="40" t="s">
        <v>140</v>
      </c>
      <c r="AN581" s="40" t="s">
        <v>17753</v>
      </c>
      <c r="AO581" s="40" t="s">
        <v>76</v>
      </c>
      <c r="AP581" s="40" t="s">
        <v>16064</v>
      </c>
      <c r="AQ581" s="40" t="s">
        <v>17754</v>
      </c>
      <c r="AR581" s="57" t="s">
        <v>16066</v>
      </c>
    </row>
    <row r="582" spans="1:57" ht="20.100000000000001" customHeight="1" x14ac:dyDescent="0.2">
      <c r="A582" s="44">
        <v>42095</v>
      </c>
      <c r="B582" s="40" t="s">
        <v>17755</v>
      </c>
      <c r="C582" s="35" t="s">
        <v>112</v>
      </c>
      <c r="D582" s="35">
        <v>20240120</v>
      </c>
      <c r="E582" s="40" t="s">
        <v>3709</v>
      </c>
      <c r="F582" s="40" t="s">
        <v>17756</v>
      </c>
      <c r="G582" s="40" t="s">
        <v>17757</v>
      </c>
      <c r="I582" s="40" t="s">
        <v>6557</v>
      </c>
      <c r="N582" s="54">
        <v>39937.463888888888</v>
      </c>
      <c r="O582" s="54">
        <v>716</v>
      </c>
      <c r="P582" s="40" t="s">
        <v>122</v>
      </c>
      <c r="Q582" s="55" t="s">
        <v>122</v>
      </c>
      <c r="R582" s="56" t="s">
        <v>17758</v>
      </c>
      <c r="S582" s="56" t="s">
        <v>15368</v>
      </c>
      <c r="T582" s="51" t="s">
        <v>17759</v>
      </c>
      <c r="U582" s="51" t="s">
        <v>15370</v>
      </c>
      <c r="V582" s="40" t="s">
        <v>17760</v>
      </c>
      <c r="W582" s="40" t="s">
        <v>126</v>
      </c>
      <c r="X582" s="40" t="s">
        <v>112</v>
      </c>
      <c r="Z582" s="40" t="s">
        <v>127</v>
      </c>
      <c r="AA582" s="40" t="s">
        <v>15625</v>
      </c>
      <c r="AB582" s="40" t="s">
        <v>129</v>
      </c>
      <c r="AC582" s="40" t="s">
        <v>130</v>
      </c>
      <c r="AD582" s="40" t="s">
        <v>16188</v>
      </c>
      <c r="AE582" s="40" t="s">
        <v>132</v>
      </c>
      <c r="AF582" s="40" t="s">
        <v>133</v>
      </c>
      <c r="AG582" s="40" t="s">
        <v>16392</v>
      </c>
      <c r="AH582" s="40" t="s">
        <v>135</v>
      </c>
      <c r="AI582" s="40" t="s">
        <v>136</v>
      </c>
      <c r="AJ582" s="40" t="s">
        <v>16393</v>
      </c>
      <c r="AK582" s="40" t="s">
        <v>139</v>
      </c>
      <c r="AL582" s="40" t="s">
        <v>140</v>
      </c>
      <c r="AN582" s="40" t="s">
        <v>17761</v>
      </c>
      <c r="AO582" s="40" t="s">
        <v>76</v>
      </c>
      <c r="AP582" s="40" t="s">
        <v>15627</v>
      </c>
      <c r="AQ582" s="40" t="s">
        <v>15628</v>
      </c>
      <c r="AR582" s="57" t="s">
        <v>17631</v>
      </c>
      <c r="AS582" s="40" t="s">
        <v>17762</v>
      </c>
      <c r="AT582" s="40" t="s">
        <v>17763</v>
      </c>
      <c r="AU582" s="40" t="s">
        <v>15632</v>
      </c>
      <c r="AV582" s="40" t="s">
        <v>15633</v>
      </c>
    </row>
    <row r="583" spans="1:57" ht="20.100000000000001" customHeight="1" x14ac:dyDescent="0.2">
      <c r="A583" s="44">
        <v>42095</v>
      </c>
      <c r="B583" s="40" t="s">
        <v>17764</v>
      </c>
      <c r="C583" s="35" t="s">
        <v>112</v>
      </c>
      <c r="D583" s="35">
        <v>20240120</v>
      </c>
      <c r="E583" s="40" t="s">
        <v>16706</v>
      </c>
      <c r="F583" s="40" t="s">
        <v>16180</v>
      </c>
      <c r="G583" s="40" t="s">
        <v>6556</v>
      </c>
      <c r="H583" s="40" t="s">
        <v>17378</v>
      </c>
      <c r="I583" s="40" t="s">
        <v>6557</v>
      </c>
      <c r="N583" s="54">
        <v>41310.675000000003</v>
      </c>
      <c r="O583" s="54">
        <v>427</v>
      </c>
      <c r="P583" s="40" t="s">
        <v>122</v>
      </c>
      <c r="Q583" s="55" t="s">
        <v>122</v>
      </c>
      <c r="R583" s="56" t="s">
        <v>17765</v>
      </c>
      <c r="S583" s="56" t="s">
        <v>15368</v>
      </c>
      <c r="T583" s="51" t="s">
        <v>17766</v>
      </c>
      <c r="U583" s="51" t="s">
        <v>15370</v>
      </c>
      <c r="V583" s="40" t="s">
        <v>17767</v>
      </c>
      <c r="W583" s="40" t="s">
        <v>126</v>
      </c>
      <c r="X583" s="40" t="s">
        <v>112</v>
      </c>
      <c r="Y583" s="40">
        <v>2013</v>
      </c>
      <c r="Z583" s="40" t="s">
        <v>127</v>
      </c>
      <c r="AA583" s="40" t="s">
        <v>15411</v>
      </c>
      <c r="AB583" s="40" t="s">
        <v>129</v>
      </c>
      <c r="AC583" s="40" t="s">
        <v>130</v>
      </c>
      <c r="AD583" s="40" t="s">
        <v>16188</v>
      </c>
      <c r="AE583" s="40" t="s">
        <v>132</v>
      </c>
      <c r="AF583" s="40" t="s">
        <v>133</v>
      </c>
      <c r="AG583" s="40" t="s">
        <v>16392</v>
      </c>
      <c r="AH583" s="40" t="s">
        <v>135</v>
      </c>
      <c r="AI583" s="40" t="s">
        <v>136</v>
      </c>
      <c r="AJ583" s="40" t="s">
        <v>16393</v>
      </c>
      <c r="AK583" s="40" t="s">
        <v>139</v>
      </c>
      <c r="AL583" s="40" t="s">
        <v>140</v>
      </c>
      <c r="AN583" s="40" t="s">
        <v>17768</v>
      </c>
      <c r="AO583" s="40" t="s">
        <v>76</v>
      </c>
      <c r="AP583" s="40" t="s">
        <v>16190</v>
      </c>
      <c r="AQ583" s="40" t="s">
        <v>15690</v>
      </c>
      <c r="AR583" s="57" t="s">
        <v>16191</v>
      </c>
      <c r="AS583" s="40" t="s">
        <v>16031</v>
      </c>
    </row>
    <row r="584" spans="1:57" ht="20.100000000000001" customHeight="1" x14ac:dyDescent="0.2">
      <c r="A584" s="44">
        <v>42095</v>
      </c>
      <c r="B584" s="40" t="s">
        <v>17769</v>
      </c>
      <c r="C584" s="35" t="s">
        <v>112</v>
      </c>
      <c r="D584" s="35">
        <v>20240120</v>
      </c>
      <c r="E584" s="40" t="s">
        <v>16706</v>
      </c>
      <c r="F584" s="40" t="s">
        <v>16180</v>
      </c>
      <c r="G584" s="40" t="s">
        <v>13268</v>
      </c>
      <c r="I584" s="40" t="s">
        <v>6245</v>
      </c>
      <c r="N584" s="54">
        <v>40429.470833333333</v>
      </c>
      <c r="O584" s="54">
        <v>370</v>
      </c>
      <c r="P584" s="40" t="s">
        <v>122</v>
      </c>
      <c r="Q584" s="55" t="s">
        <v>122</v>
      </c>
      <c r="R584" s="56" t="s">
        <v>17770</v>
      </c>
      <c r="S584" s="56" t="s">
        <v>15368</v>
      </c>
      <c r="T584" s="51" t="s">
        <v>17771</v>
      </c>
      <c r="U584" s="51" t="s">
        <v>15370</v>
      </c>
      <c r="V584" s="40" t="s">
        <v>17772</v>
      </c>
      <c r="W584" s="40" t="s">
        <v>126</v>
      </c>
      <c r="X584" s="40" t="s">
        <v>112</v>
      </c>
      <c r="Z584" s="40" t="s">
        <v>127</v>
      </c>
      <c r="AA584" s="40" t="s">
        <v>15411</v>
      </c>
      <c r="AB584" s="40" t="s">
        <v>129</v>
      </c>
      <c r="AC584" s="40" t="s">
        <v>130</v>
      </c>
      <c r="AD584" s="40" t="s">
        <v>16188</v>
      </c>
      <c r="AE584" s="40" t="s">
        <v>132</v>
      </c>
      <c r="AF584" s="40" t="s">
        <v>133</v>
      </c>
      <c r="AG584" s="40" t="s">
        <v>16392</v>
      </c>
      <c r="AH584" s="40" t="s">
        <v>135</v>
      </c>
      <c r="AI584" s="40" t="s">
        <v>136</v>
      </c>
      <c r="AJ584" s="40" t="s">
        <v>16393</v>
      </c>
      <c r="AK584" s="40" t="s">
        <v>139</v>
      </c>
      <c r="AL584" s="40" t="s">
        <v>140</v>
      </c>
      <c r="AN584" s="40" t="s">
        <v>17773</v>
      </c>
      <c r="AO584" s="40" t="s">
        <v>76</v>
      </c>
      <c r="AP584" s="40" t="s">
        <v>16190</v>
      </c>
      <c r="AQ584" s="40" t="s">
        <v>15690</v>
      </c>
      <c r="AR584" s="57" t="s">
        <v>16191</v>
      </c>
      <c r="AS584" s="40" t="s">
        <v>16031</v>
      </c>
    </row>
    <row r="585" spans="1:57" ht="20.100000000000001" customHeight="1" x14ac:dyDescent="0.2">
      <c r="A585" s="44">
        <v>42095</v>
      </c>
      <c r="B585" s="40" t="s">
        <v>17774</v>
      </c>
      <c r="C585" s="35" t="s">
        <v>112</v>
      </c>
      <c r="D585" s="35">
        <v>20240120</v>
      </c>
      <c r="E585" s="40" t="s">
        <v>6240</v>
      </c>
      <c r="F585" s="40" t="s">
        <v>17775</v>
      </c>
      <c r="G585" s="40" t="s">
        <v>8554</v>
      </c>
      <c r="I585" s="40" t="s">
        <v>8555</v>
      </c>
      <c r="N585" s="54">
        <v>41190.530555555553</v>
      </c>
      <c r="O585" s="54">
        <v>282</v>
      </c>
      <c r="P585" s="40" t="s">
        <v>122</v>
      </c>
      <c r="Q585" s="55" t="s">
        <v>122</v>
      </c>
      <c r="R585" s="56" t="s">
        <v>17776</v>
      </c>
      <c r="S585" s="56" t="s">
        <v>15368</v>
      </c>
      <c r="T585" s="51" t="s">
        <v>17777</v>
      </c>
      <c r="U585" s="51" t="s">
        <v>15370</v>
      </c>
      <c r="V585" s="40" t="s">
        <v>17778</v>
      </c>
      <c r="W585" s="40" t="s">
        <v>126</v>
      </c>
      <c r="X585" s="40" t="s">
        <v>112</v>
      </c>
      <c r="Y585" s="40">
        <v>2012</v>
      </c>
      <c r="Z585" s="40" t="s">
        <v>127</v>
      </c>
      <c r="AA585" s="40" t="s">
        <v>15504</v>
      </c>
      <c r="AB585" s="40" t="s">
        <v>129</v>
      </c>
      <c r="AC585" s="40" t="s">
        <v>130</v>
      </c>
      <c r="AD585" s="40" t="s">
        <v>16188</v>
      </c>
      <c r="AE585" s="40" t="s">
        <v>132</v>
      </c>
      <c r="AF585" s="40" t="s">
        <v>133</v>
      </c>
      <c r="AG585" s="40" t="s">
        <v>16392</v>
      </c>
      <c r="AH585" s="40" t="s">
        <v>135</v>
      </c>
      <c r="AI585" s="40" t="s">
        <v>136</v>
      </c>
      <c r="AJ585" s="40" t="s">
        <v>16393</v>
      </c>
      <c r="AK585" s="40" t="s">
        <v>139</v>
      </c>
      <c r="AL585" s="40" t="s">
        <v>140</v>
      </c>
      <c r="AN585" s="40" t="s">
        <v>17779</v>
      </c>
      <c r="AO585" s="40" t="s">
        <v>76</v>
      </c>
      <c r="AP585" s="40" t="s">
        <v>17780</v>
      </c>
      <c r="AQ585" s="40" t="s">
        <v>17781</v>
      </c>
      <c r="AR585" s="57" t="s">
        <v>16509</v>
      </c>
      <c r="AS585" s="40" t="s">
        <v>17782</v>
      </c>
      <c r="AT585" s="40" t="s">
        <v>16525</v>
      </c>
      <c r="AU585" s="40" t="s">
        <v>17783</v>
      </c>
      <c r="AV585" s="40" t="s">
        <v>16367</v>
      </c>
      <c r="AW585" s="40" t="s">
        <v>17784</v>
      </c>
      <c r="AX585" s="40" t="s">
        <v>5001</v>
      </c>
      <c r="AY585" s="40" t="s">
        <v>17785</v>
      </c>
      <c r="AZ585" s="40" t="s">
        <v>15509</v>
      </c>
    </row>
    <row r="586" spans="1:57" ht="20.100000000000001" customHeight="1" x14ac:dyDescent="0.2">
      <c r="A586" s="44">
        <v>42095</v>
      </c>
      <c r="B586" s="40" t="s">
        <v>17786</v>
      </c>
      <c r="C586" s="35" t="s">
        <v>112</v>
      </c>
      <c r="D586" s="35">
        <v>20240120</v>
      </c>
      <c r="E586" s="40" t="s">
        <v>17787</v>
      </c>
      <c r="G586" s="40" t="s">
        <v>15683</v>
      </c>
      <c r="H586" s="40" t="s">
        <v>17314</v>
      </c>
      <c r="I586" s="40" t="s">
        <v>15684</v>
      </c>
      <c r="N586" s="54">
        <v>40148.530555555553</v>
      </c>
      <c r="O586" s="54">
        <v>653</v>
      </c>
      <c r="P586" s="40" t="s">
        <v>122</v>
      </c>
      <c r="Q586" s="55" t="s">
        <v>122</v>
      </c>
      <c r="R586" s="56" t="s">
        <v>17788</v>
      </c>
      <c r="S586" s="56" t="s">
        <v>15368</v>
      </c>
      <c r="T586" s="51" t="s">
        <v>17789</v>
      </c>
      <c r="U586" s="51" t="s">
        <v>15370</v>
      </c>
      <c r="V586" s="40" t="s">
        <v>17790</v>
      </c>
      <c r="W586" s="40" t="s">
        <v>126</v>
      </c>
      <c r="X586" s="40" t="s">
        <v>112</v>
      </c>
      <c r="Z586" s="40" t="s">
        <v>127</v>
      </c>
      <c r="AA586" s="40" t="s">
        <v>17613</v>
      </c>
      <c r="AB586" s="40" t="s">
        <v>129</v>
      </c>
      <c r="AC586" s="40" t="s">
        <v>130</v>
      </c>
      <c r="AD586" s="40" t="s">
        <v>16188</v>
      </c>
      <c r="AE586" s="40" t="s">
        <v>132</v>
      </c>
      <c r="AF586" s="40" t="s">
        <v>133</v>
      </c>
      <c r="AG586" s="40" t="s">
        <v>16392</v>
      </c>
      <c r="AH586" s="40" t="s">
        <v>135</v>
      </c>
      <c r="AI586" s="40" t="s">
        <v>136</v>
      </c>
      <c r="AJ586" s="40" t="s">
        <v>16393</v>
      </c>
      <c r="AK586" s="40" t="s">
        <v>139</v>
      </c>
      <c r="AL586" s="40" t="s">
        <v>140</v>
      </c>
      <c r="AN586" s="40" t="s">
        <v>17791</v>
      </c>
      <c r="AO586" s="40" t="s">
        <v>76</v>
      </c>
      <c r="AP586" s="40" t="s">
        <v>13965</v>
      </c>
      <c r="AQ586" s="40" t="s">
        <v>17792</v>
      </c>
      <c r="AR586" s="57" t="s">
        <v>17793</v>
      </c>
      <c r="AS586" s="40" t="s">
        <v>17794</v>
      </c>
      <c r="AT586" s="40" t="s">
        <v>13868</v>
      </c>
      <c r="AU586" s="40" t="s">
        <v>17795</v>
      </c>
      <c r="AV586" s="40" t="s">
        <v>15903</v>
      </c>
      <c r="AW586" s="40" t="s">
        <v>15854</v>
      </c>
      <c r="AX586" s="40" t="s">
        <v>17796</v>
      </c>
      <c r="AY586" s="40" t="s">
        <v>17797</v>
      </c>
      <c r="AZ586" s="40" t="s">
        <v>17798</v>
      </c>
      <c r="BA586" s="40" t="s">
        <v>15813</v>
      </c>
    </row>
    <row r="587" spans="1:57" ht="20.100000000000001" customHeight="1" x14ac:dyDescent="0.2">
      <c r="A587" s="44">
        <v>42095</v>
      </c>
      <c r="B587" s="40" t="s">
        <v>17799</v>
      </c>
      <c r="C587" s="35" t="s">
        <v>112</v>
      </c>
      <c r="D587" s="35">
        <v>20240120</v>
      </c>
      <c r="E587" s="40" t="s">
        <v>169</v>
      </c>
      <c r="F587" s="40" t="s">
        <v>17233</v>
      </c>
      <c r="G587" s="40" t="s">
        <v>3353</v>
      </c>
      <c r="H587" s="40" t="s">
        <v>17378</v>
      </c>
      <c r="I587" s="40" t="s">
        <v>3354</v>
      </c>
      <c r="N587" s="54">
        <v>40876.615972222222</v>
      </c>
      <c r="O587" s="54">
        <v>689</v>
      </c>
      <c r="P587" s="40" t="s">
        <v>122</v>
      </c>
      <c r="Q587" s="55" t="s">
        <v>122</v>
      </c>
      <c r="R587" s="56" t="s">
        <v>17800</v>
      </c>
      <c r="S587" s="56" t="s">
        <v>15368</v>
      </c>
      <c r="T587" s="51" t="s">
        <v>17801</v>
      </c>
      <c r="U587" s="51" t="s">
        <v>15370</v>
      </c>
      <c r="V587" s="40" t="s">
        <v>17802</v>
      </c>
      <c r="W587" s="40" t="s">
        <v>126</v>
      </c>
      <c r="X587" s="40" t="s">
        <v>112</v>
      </c>
      <c r="Z587" s="40" t="s">
        <v>127</v>
      </c>
      <c r="AA587" s="40" t="s">
        <v>15411</v>
      </c>
      <c r="AB587" s="40" t="s">
        <v>129</v>
      </c>
      <c r="AC587" s="40" t="s">
        <v>130</v>
      </c>
      <c r="AD587" s="40" t="s">
        <v>16188</v>
      </c>
      <c r="AE587" s="40" t="s">
        <v>132</v>
      </c>
      <c r="AF587" s="40" t="s">
        <v>133</v>
      </c>
      <c r="AG587" s="40" t="s">
        <v>16392</v>
      </c>
      <c r="AH587" s="40" t="s">
        <v>135</v>
      </c>
      <c r="AI587" s="40" t="s">
        <v>136</v>
      </c>
      <c r="AJ587" s="40" t="s">
        <v>16393</v>
      </c>
      <c r="AK587" s="40" t="s">
        <v>139</v>
      </c>
      <c r="AL587" s="40" t="s">
        <v>140</v>
      </c>
      <c r="AN587" s="40" t="s">
        <v>17803</v>
      </c>
      <c r="AO587" s="40" t="s">
        <v>76</v>
      </c>
      <c r="AP587" s="40" t="s">
        <v>17238</v>
      </c>
      <c r="AQ587" s="40" t="s">
        <v>15906</v>
      </c>
      <c r="AR587" s="57" t="s">
        <v>17239</v>
      </c>
      <c r="AS587" s="40" t="s">
        <v>17240</v>
      </c>
      <c r="AT587" s="40" t="s">
        <v>15854</v>
      </c>
      <c r="AU587" s="40" t="s">
        <v>17241</v>
      </c>
      <c r="AV587" s="40" t="s">
        <v>17242</v>
      </c>
      <c r="AW587" s="40" t="s">
        <v>17243</v>
      </c>
      <c r="AX587" s="40" t="s">
        <v>17244</v>
      </c>
      <c r="AY587" s="40" t="s">
        <v>16035</v>
      </c>
    </row>
    <row r="588" spans="1:57" ht="20.100000000000001" customHeight="1" x14ac:dyDescent="0.2">
      <c r="A588" s="44">
        <v>42095</v>
      </c>
      <c r="B588" s="40" t="s">
        <v>17804</v>
      </c>
      <c r="C588" s="35" t="s">
        <v>112</v>
      </c>
      <c r="D588" s="35">
        <v>20240120</v>
      </c>
      <c r="E588" s="40" t="s">
        <v>3351</v>
      </c>
      <c r="F588" s="40" t="s">
        <v>15498</v>
      </c>
      <c r="G588" s="40" t="s">
        <v>3353</v>
      </c>
      <c r="H588" s="40" t="s">
        <v>17378</v>
      </c>
      <c r="I588" s="40" t="s">
        <v>3354</v>
      </c>
      <c r="N588" s="54">
        <v>41219.512499999997</v>
      </c>
      <c r="O588" s="54">
        <v>438</v>
      </c>
      <c r="P588" s="40" t="s">
        <v>122</v>
      </c>
      <c r="Q588" s="55" t="s">
        <v>122</v>
      </c>
      <c r="R588" s="56" t="s">
        <v>17805</v>
      </c>
      <c r="S588" s="56" t="s">
        <v>15368</v>
      </c>
      <c r="T588" s="51" t="s">
        <v>17806</v>
      </c>
      <c r="U588" s="51" t="s">
        <v>15370</v>
      </c>
      <c r="V588" s="40" t="s">
        <v>17807</v>
      </c>
      <c r="W588" s="40" t="s">
        <v>126</v>
      </c>
      <c r="X588" s="40" t="s">
        <v>112</v>
      </c>
      <c r="Y588" s="40">
        <v>2012</v>
      </c>
      <c r="Z588" s="40" t="s">
        <v>127</v>
      </c>
      <c r="AA588" s="40" t="s">
        <v>15504</v>
      </c>
      <c r="AB588" s="40" t="s">
        <v>129</v>
      </c>
      <c r="AC588" s="40" t="s">
        <v>130</v>
      </c>
      <c r="AD588" s="40" t="s">
        <v>16188</v>
      </c>
      <c r="AE588" s="40" t="s">
        <v>132</v>
      </c>
      <c r="AF588" s="40" t="s">
        <v>133</v>
      </c>
      <c r="AG588" s="40" t="s">
        <v>16392</v>
      </c>
      <c r="AH588" s="40" t="s">
        <v>135</v>
      </c>
      <c r="AI588" s="40" t="s">
        <v>136</v>
      </c>
      <c r="AJ588" s="40" t="s">
        <v>16393</v>
      </c>
      <c r="AK588" s="40" t="s">
        <v>139</v>
      </c>
      <c r="AL588" s="40" t="s">
        <v>140</v>
      </c>
      <c r="AN588" s="40" t="s">
        <v>17808</v>
      </c>
      <c r="AO588" s="40" t="s">
        <v>76</v>
      </c>
      <c r="AP588" s="40" t="s">
        <v>15506</v>
      </c>
      <c r="AQ588" s="40" t="s">
        <v>15507</v>
      </c>
      <c r="AR588" s="57" t="s">
        <v>15508</v>
      </c>
      <c r="AS588" s="40" t="s">
        <v>15509</v>
      </c>
      <c r="AT588" s="40" t="s">
        <v>15510</v>
      </c>
      <c r="AU588" s="40" t="s">
        <v>15511</v>
      </c>
      <c r="AV588" s="40" t="s">
        <v>15512</v>
      </c>
      <c r="AW588" s="40" t="s">
        <v>15513</v>
      </c>
      <c r="AX588" s="40" t="s">
        <v>15514</v>
      </c>
    </row>
    <row r="589" spans="1:57" ht="20.100000000000001" customHeight="1" x14ac:dyDescent="0.2">
      <c r="A589" s="44">
        <v>42095</v>
      </c>
      <c r="B589" s="40" t="s">
        <v>17809</v>
      </c>
      <c r="C589" s="35" t="s">
        <v>112</v>
      </c>
      <c r="D589" s="35">
        <v>20240120</v>
      </c>
      <c r="E589" s="40" t="s">
        <v>17810</v>
      </c>
      <c r="F589" s="40" t="s">
        <v>15498</v>
      </c>
      <c r="G589" s="40" t="s">
        <v>17811</v>
      </c>
      <c r="I589" s="40" t="s">
        <v>9860</v>
      </c>
      <c r="N589" s="54">
        <v>40820.480555555558</v>
      </c>
      <c r="O589" s="54">
        <v>406</v>
      </c>
      <c r="P589" s="40" t="s">
        <v>122</v>
      </c>
      <c r="Q589" s="55" t="s">
        <v>122</v>
      </c>
      <c r="R589" s="56" t="s">
        <v>17812</v>
      </c>
      <c r="S589" s="56" t="s">
        <v>15368</v>
      </c>
      <c r="T589" s="51" t="s">
        <v>17813</v>
      </c>
      <c r="U589" s="51" t="s">
        <v>15370</v>
      </c>
      <c r="V589" s="40" t="s">
        <v>17814</v>
      </c>
      <c r="W589" s="40" t="s">
        <v>126</v>
      </c>
      <c r="X589" s="40" t="s">
        <v>112</v>
      </c>
      <c r="Z589" s="40" t="s">
        <v>127</v>
      </c>
      <c r="AA589" s="40" t="s">
        <v>16137</v>
      </c>
      <c r="AB589" s="40" t="s">
        <v>129</v>
      </c>
      <c r="AC589" s="40" t="s">
        <v>130</v>
      </c>
      <c r="AD589" s="40" t="s">
        <v>16188</v>
      </c>
      <c r="AE589" s="40" t="s">
        <v>132</v>
      </c>
      <c r="AF589" s="40" t="s">
        <v>133</v>
      </c>
      <c r="AG589" s="40" t="s">
        <v>16392</v>
      </c>
      <c r="AH589" s="40" t="s">
        <v>135</v>
      </c>
      <c r="AI589" s="40" t="s">
        <v>136</v>
      </c>
      <c r="AJ589" s="40" t="s">
        <v>16393</v>
      </c>
      <c r="AK589" s="40" t="s">
        <v>139</v>
      </c>
      <c r="AL589" s="40" t="s">
        <v>140</v>
      </c>
      <c r="AN589" s="40" t="s">
        <v>17815</v>
      </c>
      <c r="AO589" s="40" t="s">
        <v>76</v>
      </c>
      <c r="AP589" s="40" t="s">
        <v>15506</v>
      </c>
      <c r="AQ589" s="40" t="s">
        <v>15507</v>
      </c>
      <c r="AR589" s="57" t="s">
        <v>15508</v>
      </c>
      <c r="AS589" s="40" t="s">
        <v>15509</v>
      </c>
      <c r="AT589" s="40" t="s">
        <v>15510</v>
      </c>
      <c r="AU589" s="40" t="s">
        <v>15511</v>
      </c>
      <c r="AV589" s="40" t="s">
        <v>15512</v>
      </c>
      <c r="AW589" s="40" t="s">
        <v>15513</v>
      </c>
    </row>
    <row r="590" spans="1:57" ht="20.100000000000001" customHeight="1" x14ac:dyDescent="0.2">
      <c r="A590" s="44">
        <v>42095</v>
      </c>
      <c r="B590" s="40" t="s">
        <v>17816</v>
      </c>
      <c r="C590" s="35" t="s">
        <v>112</v>
      </c>
      <c r="D590" s="35">
        <v>20240120</v>
      </c>
      <c r="E590" s="40" t="s">
        <v>169</v>
      </c>
      <c r="F590" s="40" t="s">
        <v>17817</v>
      </c>
      <c r="G590" s="40" t="s">
        <v>15683</v>
      </c>
      <c r="H590" s="40" t="s">
        <v>17314</v>
      </c>
      <c r="I590" s="40" t="s">
        <v>15684</v>
      </c>
      <c r="N590" s="54">
        <v>41156.411111111112</v>
      </c>
      <c r="O590" s="54">
        <v>434</v>
      </c>
      <c r="P590" s="40" t="s">
        <v>122</v>
      </c>
      <c r="Q590" s="55" t="s">
        <v>122</v>
      </c>
      <c r="R590" s="56" t="s">
        <v>17818</v>
      </c>
      <c r="S590" s="56" t="s">
        <v>15368</v>
      </c>
      <c r="T590" s="51" t="s">
        <v>17819</v>
      </c>
      <c r="U590" s="51" t="s">
        <v>15370</v>
      </c>
      <c r="V590" s="40" t="s">
        <v>17820</v>
      </c>
      <c r="W590" s="40" t="s">
        <v>126</v>
      </c>
      <c r="X590" s="40" t="s">
        <v>112</v>
      </c>
      <c r="Y590" s="40">
        <v>2012</v>
      </c>
      <c r="Z590" s="40" t="s">
        <v>127</v>
      </c>
      <c r="AA590" s="40" t="s">
        <v>15625</v>
      </c>
      <c r="AB590" s="40" t="s">
        <v>129</v>
      </c>
      <c r="AC590" s="40" t="s">
        <v>130</v>
      </c>
      <c r="AD590" s="40" t="s">
        <v>16188</v>
      </c>
      <c r="AE590" s="40" t="s">
        <v>132</v>
      </c>
      <c r="AF590" s="40" t="s">
        <v>133</v>
      </c>
      <c r="AG590" s="40" t="s">
        <v>16392</v>
      </c>
      <c r="AH590" s="40" t="s">
        <v>135</v>
      </c>
      <c r="AI590" s="40" t="s">
        <v>136</v>
      </c>
      <c r="AJ590" s="40" t="s">
        <v>16393</v>
      </c>
      <c r="AK590" s="40" t="s">
        <v>139</v>
      </c>
      <c r="AL590" s="40" t="s">
        <v>140</v>
      </c>
      <c r="AN590" s="40" t="s">
        <v>17821</v>
      </c>
      <c r="AO590" s="40" t="s">
        <v>76</v>
      </c>
      <c r="AP590" s="40" t="s">
        <v>16064</v>
      </c>
      <c r="AQ590" s="40" t="s">
        <v>16065</v>
      </c>
      <c r="AR590" s="57" t="s">
        <v>16066</v>
      </c>
      <c r="AS590" s="40" t="s">
        <v>16067</v>
      </c>
      <c r="AT590" s="40" t="s">
        <v>16068</v>
      </c>
    </row>
    <row r="591" spans="1:57" ht="20.100000000000001" customHeight="1" x14ac:dyDescent="0.2">
      <c r="A591" s="44">
        <v>42095</v>
      </c>
      <c r="B591" s="40" t="s">
        <v>17822</v>
      </c>
      <c r="C591" s="35" t="s">
        <v>112</v>
      </c>
      <c r="D591" s="35">
        <v>20240120</v>
      </c>
      <c r="E591" s="40" t="s">
        <v>169</v>
      </c>
      <c r="F591" s="40" t="s">
        <v>16264</v>
      </c>
      <c r="G591" s="40" t="s">
        <v>529</v>
      </c>
      <c r="H591" s="40" t="s">
        <v>17378</v>
      </c>
      <c r="I591" s="40" t="s">
        <v>530</v>
      </c>
      <c r="N591" s="54">
        <v>40848.677083333336</v>
      </c>
      <c r="O591" s="54">
        <v>657</v>
      </c>
      <c r="P591" s="40" t="s">
        <v>122</v>
      </c>
      <c r="Q591" s="55" t="s">
        <v>122</v>
      </c>
      <c r="R591" s="56" t="s">
        <v>17823</v>
      </c>
      <c r="S591" s="56" t="s">
        <v>15368</v>
      </c>
      <c r="T591" s="51" t="s">
        <v>17824</v>
      </c>
      <c r="U591" s="51" t="s">
        <v>15370</v>
      </c>
      <c r="V591" s="40" t="s">
        <v>17825</v>
      </c>
      <c r="W591" s="40" t="s">
        <v>126</v>
      </c>
      <c r="X591" s="40" t="s">
        <v>112</v>
      </c>
      <c r="Z591" s="40" t="s">
        <v>127</v>
      </c>
      <c r="AA591" s="40" t="s">
        <v>15625</v>
      </c>
      <c r="AB591" s="40" t="s">
        <v>129</v>
      </c>
      <c r="AC591" s="40" t="s">
        <v>130</v>
      </c>
      <c r="AD591" s="40" t="s">
        <v>16188</v>
      </c>
      <c r="AE591" s="40" t="s">
        <v>132</v>
      </c>
      <c r="AF591" s="40" t="s">
        <v>133</v>
      </c>
      <c r="AG591" s="40" t="s">
        <v>16392</v>
      </c>
      <c r="AH591" s="40" t="s">
        <v>135</v>
      </c>
      <c r="AI591" s="40" t="s">
        <v>136</v>
      </c>
      <c r="AJ591" s="40" t="s">
        <v>16393</v>
      </c>
      <c r="AK591" s="40" t="s">
        <v>139</v>
      </c>
      <c r="AL591" s="40" t="s">
        <v>140</v>
      </c>
      <c r="AN591" s="40" t="s">
        <v>17826</v>
      </c>
      <c r="AO591" s="40" t="s">
        <v>76</v>
      </c>
      <c r="AP591" s="40" t="s">
        <v>16031</v>
      </c>
      <c r="AQ591" s="40" t="s">
        <v>16271</v>
      </c>
      <c r="AR591" s="57">
        <v>101</v>
      </c>
      <c r="AS591" s="40">
        <v>102</v>
      </c>
      <c r="AT591" s="40" t="s">
        <v>16031</v>
      </c>
    </row>
    <row r="592" spans="1:57" ht="20.100000000000001" customHeight="1" x14ac:dyDescent="0.2">
      <c r="A592" s="44">
        <v>42095</v>
      </c>
      <c r="B592" s="40" t="s">
        <v>17827</v>
      </c>
      <c r="C592" s="35" t="s">
        <v>112</v>
      </c>
      <c r="D592" s="35">
        <v>20240120</v>
      </c>
      <c r="E592" s="40" t="s">
        <v>17223</v>
      </c>
      <c r="F592" s="40" t="s">
        <v>17224</v>
      </c>
      <c r="G592" s="40" t="s">
        <v>17828</v>
      </c>
      <c r="H592" s="40" t="s">
        <v>17314</v>
      </c>
      <c r="I592" s="40" t="s">
        <v>4135</v>
      </c>
      <c r="N592" s="54">
        <v>41247.59375</v>
      </c>
      <c r="O592" s="54">
        <v>498</v>
      </c>
      <c r="P592" s="40" t="s">
        <v>122</v>
      </c>
      <c r="Q592" s="55" t="s">
        <v>122</v>
      </c>
      <c r="R592" s="56" t="s">
        <v>17829</v>
      </c>
      <c r="S592" s="56" t="s">
        <v>15368</v>
      </c>
      <c r="T592" s="51" t="s">
        <v>17830</v>
      </c>
      <c r="U592" s="51" t="s">
        <v>15370</v>
      </c>
      <c r="V592" s="40" t="s">
        <v>17831</v>
      </c>
      <c r="W592" s="40" t="s">
        <v>126</v>
      </c>
      <c r="X592" s="40" t="s">
        <v>112</v>
      </c>
      <c r="Y592" s="40">
        <v>2012</v>
      </c>
      <c r="Z592" s="40" t="s">
        <v>127</v>
      </c>
      <c r="AA592" s="40" t="s">
        <v>15411</v>
      </c>
      <c r="AB592" s="40" t="s">
        <v>129</v>
      </c>
      <c r="AC592" s="40" t="s">
        <v>130</v>
      </c>
      <c r="AD592" s="40" t="s">
        <v>16188</v>
      </c>
      <c r="AE592" s="40" t="s">
        <v>132</v>
      </c>
      <c r="AF592" s="40" t="s">
        <v>133</v>
      </c>
      <c r="AG592" s="40" t="s">
        <v>16392</v>
      </c>
      <c r="AH592" s="40" t="s">
        <v>135</v>
      </c>
      <c r="AI592" s="40" t="s">
        <v>136</v>
      </c>
      <c r="AJ592" s="40" t="s">
        <v>16393</v>
      </c>
      <c r="AK592" s="40" t="s">
        <v>139</v>
      </c>
      <c r="AL592" s="40" t="s">
        <v>140</v>
      </c>
      <c r="AN592" s="40" t="s">
        <v>17832</v>
      </c>
      <c r="AO592" s="40" t="s">
        <v>76</v>
      </c>
      <c r="AP592" s="40" t="s">
        <v>17229</v>
      </c>
      <c r="AQ592" s="40" t="s">
        <v>17230</v>
      </c>
      <c r="AR592" s="57" t="s">
        <v>17231</v>
      </c>
    </row>
    <row r="593" spans="1:71" ht="20.100000000000001" customHeight="1" x14ac:dyDescent="0.2">
      <c r="A593" s="44">
        <v>42095</v>
      </c>
      <c r="B593" s="40" t="s">
        <v>17833</v>
      </c>
      <c r="C593" s="35" t="s">
        <v>112</v>
      </c>
      <c r="D593" s="35">
        <v>20240120</v>
      </c>
      <c r="E593" s="40" t="s">
        <v>17834</v>
      </c>
      <c r="F593" s="40" t="s">
        <v>8423</v>
      </c>
      <c r="G593" s="40" t="s">
        <v>17835</v>
      </c>
      <c r="I593" s="40" t="s">
        <v>17836</v>
      </c>
      <c r="N593" s="54">
        <v>41520.520833333336</v>
      </c>
      <c r="O593" s="54">
        <v>980</v>
      </c>
      <c r="P593" s="40" t="s">
        <v>122</v>
      </c>
      <c r="Q593" s="55" t="s">
        <v>122</v>
      </c>
      <c r="R593" s="56" t="s">
        <v>17837</v>
      </c>
      <c r="S593" s="56" t="s">
        <v>15368</v>
      </c>
      <c r="T593" s="51" t="s">
        <v>17838</v>
      </c>
      <c r="U593" s="51" t="s">
        <v>15370</v>
      </c>
      <c r="V593" s="40" t="s">
        <v>17839</v>
      </c>
      <c r="W593" s="40" t="s">
        <v>126</v>
      </c>
      <c r="X593" s="40" t="s">
        <v>112</v>
      </c>
      <c r="Y593" s="40">
        <v>2013</v>
      </c>
      <c r="Z593" s="40" t="s">
        <v>127</v>
      </c>
      <c r="AA593" s="40" t="s">
        <v>15411</v>
      </c>
      <c r="AB593" s="40" t="s">
        <v>129</v>
      </c>
      <c r="AC593" s="40" t="s">
        <v>130</v>
      </c>
      <c r="AD593" s="40" t="s">
        <v>16188</v>
      </c>
      <c r="AE593" s="40" t="s">
        <v>132</v>
      </c>
      <c r="AF593" s="40" t="s">
        <v>133</v>
      </c>
      <c r="AG593" s="40" t="s">
        <v>16392</v>
      </c>
      <c r="AH593" s="40" t="s">
        <v>135</v>
      </c>
      <c r="AI593" s="40" t="s">
        <v>136</v>
      </c>
      <c r="AJ593" s="40" t="s">
        <v>16393</v>
      </c>
      <c r="AK593" s="40" t="s">
        <v>139</v>
      </c>
      <c r="AL593" s="40" t="s">
        <v>140</v>
      </c>
      <c r="AN593" s="40" t="s">
        <v>17840</v>
      </c>
      <c r="AO593" s="40" t="s">
        <v>76</v>
      </c>
      <c r="AP593" s="40" t="s">
        <v>15920</v>
      </c>
      <c r="AQ593" s="40" t="s">
        <v>15921</v>
      </c>
      <c r="AR593" s="57" t="s">
        <v>15924</v>
      </c>
      <c r="AS593" s="40" t="s">
        <v>15925</v>
      </c>
      <c r="AT593" s="40" t="s">
        <v>15926</v>
      </c>
      <c r="AU593" s="40" t="s">
        <v>15927</v>
      </c>
      <c r="AV593" s="40" t="s">
        <v>15811</v>
      </c>
      <c r="AW593" s="40" t="s">
        <v>15812</v>
      </c>
      <c r="AX593" s="40" t="s">
        <v>17841</v>
      </c>
      <c r="AY593" s="40" t="s">
        <v>17842</v>
      </c>
      <c r="AZ593" s="40" t="s">
        <v>13890</v>
      </c>
    </row>
    <row r="594" spans="1:71" ht="20.100000000000001" customHeight="1" x14ac:dyDescent="0.2">
      <c r="A594" s="44">
        <v>42095</v>
      </c>
      <c r="B594" s="40" t="s">
        <v>17843</v>
      </c>
      <c r="C594" s="35" t="s">
        <v>112</v>
      </c>
      <c r="D594" s="35">
        <v>20240120</v>
      </c>
      <c r="E594" s="40" t="s">
        <v>5585</v>
      </c>
      <c r="F594" s="40" t="s">
        <v>17844</v>
      </c>
      <c r="G594" s="40" t="s">
        <v>17073</v>
      </c>
      <c r="I594" s="40" t="s">
        <v>16085</v>
      </c>
      <c r="N594" s="54">
        <v>40722.589583333334</v>
      </c>
      <c r="O594" s="54">
        <v>408</v>
      </c>
      <c r="P594" s="40" t="s">
        <v>122</v>
      </c>
      <c r="Q594" s="55" t="s">
        <v>122</v>
      </c>
      <c r="R594" s="56" t="s">
        <v>17845</v>
      </c>
      <c r="S594" s="56" t="s">
        <v>15368</v>
      </c>
      <c r="T594" s="51" t="s">
        <v>17846</v>
      </c>
      <c r="U594" s="51" t="s">
        <v>15370</v>
      </c>
      <c r="V594" s="40" t="s">
        <v>17847</v>
      </c>
      <c r="W594" s="40" t="s">
        <v>126</v>
      </c>
      <c r="X594" s="40" t="s">
        <v>112</v>
      </c>
      <c r="Z594" s="40" t="s">
        <v>127</v>
      </c>
      <c r="AA594" s="40" t="s">
        <v>15395</v>
      </c>
      <c r="AB594" s="40" t="s">
        <v>129</v>
      </c>
      <c r="AC594" s="40" t="s">
        <v>130</v>
      </c>
      <c r="AD594" s="40" t="s">
        <v>16188</v>
      </c>
      <c r="AE594" s="40" t="s">
        <v>132</v>
      </c>
      <c r="AF594" s="40" t="s">
        <v>133</v>
      </c>
      <c r="AG594" s="40" t="s">
        <v>16392</v>
      </c>
      <c r="AH594" s="40" t="s">
        <v>135</v>
      </c>
      <c r="AI594" s="40" t="s">
        <v>136</v>
      </c>
      <c r="AJ594" s="40" t="s">
        <v>16393</v>
      </c>
      <c r="AK594" s="40" t="s">
        <v>139</v>
      </c>
      <c r="AL594" s="40" t="s">
        <v>140</v>
      </c>
      <c r="AN594" s="40" t="s">
        <v>17848</v>
      </c>
      <c r="AO594" s="40" t="s">
        <v>76</v>
      </c>
      <c r="AP594" s="40" t="s">
        <v>16471</v>
      </c>
      <c r="AQ594" s="40" t="s">
        <v>17849</v>
      </c>
      <c r="AR594" s="57" t="s">
        <v>17850</v>
      </c>
      <c r="AS594" s="40" t="s">
        <v>17851</v>
      </c>
      <c r="AT594" s="40" t="s">
        <v>16473</v>
      </c>
      <c r="AU594" s="40" t="s">
        <v>16474</v>
      </c>
      <c r="AV594" s="40" t="s">
        <v>15376</v>
      </c>
      <c r="AW594" s="40" t="s">
        <v>16475</v>
      </c>
      <c r="AX594" s="40" t="s">
        <v>16476</v>
      </c>
      <c r="AY594" s="40" t="s">
        <v>16477</v>
      </c>
      <c r="BA594" s="40" t="s">
        <v>16042</v>
      </c>
      <c r="BB594" s="40" t="s">
        <v>16043</v>
      </c>
      <c r="BC594" s="40" t="s">
        <v>16044</v>
      </c>
    </row>
    <row r="595" spans="1:71" ht="20.100000000000001" customHeight="1" x14ac:dyDescent="0.2">
      <c r="A595" s="44">
        <v>42095</v>
      </c>
      <c r="B595" s="40" t="s">
        <v>17852</v>
      </c>
      <c r="C595" s="35" t="s">
        <v>112</v>
      </c>
      <c r="D595" s="35">
        <v>20240120</v>
      </c>
      <c r="E595" s="40" t="s">
        <v>410</v>
      </c>
      <c r="F595" s="40" t="s">
        <v>473</v>
      </c>
      <c r="G595" s="40" t="s">
        <v>17362</v>
      </c>
      <c r="I595" s="40" t="s">
        <v>17363</v>
      </c>
      <c r="N595" s="54">
        <v>40848.524305555555</v>
      </c>
      <c r="O595" s="54">
        <v>345</v>
      </c>
      <c r="P595" s="40" t="s">
        <v>122</v>
      </c>
      <c r="Q595" s="55" t="s">
        <v>122</v>
      </c>
      <c r="R595" s="56" t="s">
        <v>17853</v>
      </c>
      <c r="S595" s="56" t="s">
        <v>15368</v>
      </c>
      <c r="T595" s="51" t="s">
        <v>17854</v>
      </c>
      <c r="U595" s="51" t="s">
        <v>15370</v>
      </c>
      <c r="V595" s="40" t="s">
        <v>17855</v>
      </c>
      <c r="W595" s="40" t="s">
        <v>126</v>
      </c>
      <c r="X595" s="40" t="s">
        <v>112</v>
      </c>
      <c r="Z595" s="40" t="s">
        <v>127</v>
      </c>
      <c r="AA595" s="40" t="s">
        <v>15411</v>
      </c>
      <c r="AB595" s="40" t="s">
        <v>129</v>
      </c>
      <c r="AC595" s="40" t="s">
        <v>130</v>
      </c>
      <c r="AD595" s="40" t="s">
        <v>16188</v>
      </c>
      <c r="AE595" s="40" t="s">
        <v>132</v>
      </c>
      <c r="AF595" s="40" t="s">
        <v>133</v>
      </c>
      <c r="AG595" s="40" t="s">
        <v>16392</v>
      </c>
      <c r="AH595" s="40" t="s">
        <v>135</v>
      </c>
      <c r="AI595" s="40" t="s">
        <v>136</v>
      </c>
      <c r="AJ595" s="40" t="s">
        <v>16393</v>
      </c>
      <c r="AK595" s="40" t="s">
        <v>139</v>
      </c>
      <c r="AL595" s="40" t="s">
        <v>140</v>
      </c>
      <c r="AN595" s="40" t="s">
        <v>17856</v>
      </c>
      <c r="AO595" s="40" t="s">
        <v>76</v>
      </c>
      <c r="AP595" s="40" t="s">
        <v>16091</v>
      </c>
      <c r="AQ595" s="40" t="s">
        <v>16092</v>
      </c>
      <c r="AR595" s="57" t="s">
        <v>16093</v>
      </c>
      <c r="AS595" s="40" t="s">
        <v>16094</v>
      </c>
      <c r="AT595" s="40" t="s">
        <v>16095</v>
      </c>
    </row>
    <row r="596" spans="1:71" ht="20.100000000000001" customHeight="1" x14ac:dyDescent="0.2">
      <c r="A596" s="44">
        <v>42095</v>
      </c>
      <c r="B596" s="40" t="s">
        <v>17857</v>
      </c>
      <c r="C596" s="35" t="s">
        <v>112</v>
      </c>
      <c r="D596" s="35">
        <v>20240120</v>
      </c>
      <c r="E596" s="40" t="s">
        <v>7701</v>
      </c>
      <c r="F596" s="40" t="s">
        <v>10339</v>
      </c>
      <c r="G596" s="40" t="s">
        <v>2047</v>
      </c>
      <c r="H596" s="40" t="s">
        <v>17314</v>
      </c>
      <c r="I596" s="40" t="s">
        <v>2048</v>
      </c>
      <c r="N596" s="54">
        <v>40820.513194444444</v>
      </c>
      <c r="O596" s="54">
        <v>558</v>
      </c>
      <c r="P596" s="40" t="s">
        <v>122</v>
      </c>
      <c r="Q596" s="55" t="s">
        <v>122</v>
      </c>
      <c r="R596" s="56" t="s">
        <v>17858</v>
      </c>
      <c r="S596" s="56" t="s">
        <v>15368</v>
      </c>
      <c r="T596" s="51" t="s">
        <v>17859</v>
      </c>
      <c r="U596" s="51" t="s">
        <v>15370</v>
      </c>
      <c r="V596" s="40" t="s">
        <v>17860</v>
      </c>
      <c r="W596" s="40" t="s">
        <v>126</v>
      </c>
      <c r="X596" s="40" t="s">
        <v>112</v>
      </c>
      <c r="Z596" s="40" t="s">
        <v>127</v>
      </c>
      <c r="AA596" s="40" t="s">
        <v>15395</v>
      </c>
      <c r="AB596" s="40" t="s">
        <v>129</v>
      </c>
      <c r="AC596" s="40" t="s">
        <v>130</v>
      </c>
      <c r="AD596" s="40" t="s">
        <v>16188</v>
      </c>
      <c r="AE596" s="40" t="s">
        <v>132</v>
      </c>
      <c r="AF596" s="40" t="s">
        <v>133</v>
      </c>
      <c r="AG596" s="40" t="s">
        <v>16392</v>
      </c>
      <c r="AH596" s="40" t="s">
        <v>135</v>
      </c>
      <c r="AI596" s="40" t="s">
        <v>136</v>
      </c>
      <c r="AJ596" s="40" t="s">
        <v>16393</v>
      </c>
      <c r="AK596" s="40" t="s">
        <v>139</v>
      </c>
      <c r="AL596" s="40" t="s">
        <v>140</v>
      </c>
      <c r="AN596" s="40" t="s">
        <v>17861</v>
      </c>
      <c r="AO596" s="40" t="s">
        <v>76</v>
      </c>
      <c r="AP596" s="40" t="s">
        <v>17384</v>
      </c>
      <c r="AQ596" s="40" t="s">
        <v>17385</v>
      </c>
      <c r="AR596" s="57" t="s">
        <v>17386</v>
      </c>
      <c r="AS596" s="40" t="s">
        <v>17387</v>
      </c>
      <c r="AT596" s="40" t="s">
        <v>17388</v>
      </c>
      <c r="AU596" s="40" t="s">
        <v>17389</v>
      </c>
    </row>
    <row r="597" spans="1:71" ht="20.100000000000001" customHeight="1" x14ac:dyDescent="0.2">
      <c r="A597" s="44">
        <v>42095</v>
      </c>
      <c r="B597" s="40" t="s">
        <v>17862</v>
      </c>
      <c r="C597" s="35" t="s">
        <v>112</v>
      </c>
      <c r="D597" s="35">
        <v>20240120</v>
      </c>
      <c r="E597" s="40" t="s">
        <v>3290</v>
      </c>
      <c r="F597" s="40" t="s">
        <v>17863</v>
      </c>
      <c r="G597" s="40" t="s">
        <v>7393</v>
      </c>
      <c r="I597" s="40" t="s">
        <v>7394</v>
      </c>
      <c r="N597" s="54">
        <v>39573</v>
      </c>
      <c r="O597" s="54">
        <v>623</v>
      </c>
      <c r="P597" s="40" t="s">
        <v>122</v>
      </c>
      <c r="Q597" s="55" t="s">
        <v>122</v>
      </c>
      <c r="R597" s="56" t="s">
        <v>17864</v>
      </c>
      <c r="S597" s="56" t="s">
        <v>15368</v>
      </c>
      <c r="T597" s="51" t="s">
        <v>17865</v>
      </c>
      <c r="U597" s="51" t="s">
        <v>15370</v>
      </c>
      <c r="V597" s="40" t="s">
        <v>17866</v>
      </c>
      <c r="W597" s="40" t="s">
        <v>126</v>
      </c>
      <c r="X597" s="40" t="s">
        <v>112</v>
      </c>
      <c r="Z597" s="40" t="s">
        <v>127</v>
      </c>
      <c r="AA597" s="40" t="s">
        <v>15411</v>
      </c>
      <c r="AB597" s="40" t="s">
        <v>129</v>
      </c>
      <c r="AC597" s="40" t="s">
        <v>130</v>
      </c>
      <c r="AD597" s="40" t="s">
        <v>16188</v>
      </c>
      <c r="AE597" s="40" t="s">
        <v>132</v>
      </c>
      <c r="AF597" s="40" t="s">
        <v>133</v>
      </c>
      <c r="AG597" s="40" t="s">
        <v>16392</v>
      </c>
      <c r="AH597" s="40" t="s">
        <v>135</v>
      </c>
      <c r="AI597" s="40" t="s">
        <v>136</v>
      </c>
      <c r="AJ597" s="40" t="s">
        <v>16393</v>
      </c>
      <c r="AK597" s="40" t="s">
        <v>139</v>
      </c>
      <c r="AL597" s="40" t="s">
        <v>140</v>
      </c>
      <c r="AN597" s="40" t="s">
        <v>17867</v>
      </c>
      <c r="AO597" s="40" t="s">
        <v>76</v>
      </c>
      <c r="AR597" s="57"/>
      <c r="BA597" s="40" t="s">
        <v>17354</v>
      </c>
      <c r="BB597" s="40" t="s">
        <v>16441</v>
      </c>
      <c r="BC597" s="40" t="s">
        <v>16442</v>
      </c>
      <c r="BD597" s="40" t="s">
        <v>16443</v>
      </c>
      <c r="BE597" s="40" t="s">
        <v>16444</v>
      </c>
    </row>
    <row r="598" spans="1:71" ht="20.100000000000001" customHeight="1" x14ac:dyDescent="0.2">
      <c r="A598" s="44">
        <v>42095</v>
      </c>
      <c r="B598" s="40" t="s">
        <v>17868</v>
      </c>
      <c r="C598" s="35" t="s">
        <v>112</v>
      </c>
      <c r="D598" s="35">
        <v>20240120</v>
      </c>
      <c r="E598" s="40" t="s">
        <v>9556</v>
      </c>
      <c r="F598" s="40" t="s">
        <v>17869</v>
      </c>
      <c r="G598" s="40" t="s">
        <v>572</v>
      </c>
      <c r="I598" s="40" t="s">
        <v>573</v>
      </c>
      <c r="N598" s="54">
        <v>40331.78125</v>
      </c>
      <c r="O598" s="54">
        <v>552</v>
      </c>
      <c r="P598" s="40" t="s">
        <v>122</v>
      </c>
      <c r="Q598" s="55" t="s">
        <v>122</v>
      </c>
      <c r="R598" s="56" t="s">
        <v>17870</v>
      </c>
      <c r="S598" s="56" t="s">
        <v>15368</v>
      </c>
      <c r="T598" s="51" t="s">
        <v>17871</v>
      </c>
      <c r="U598" s="51" t="s">
        <v>15370</v>
      </c>
      <c r="V598" s="40" t="s">
        <v>17872</v>
      </c>
      <c r="W598" s="40" t="s">
        <v>126</v>
      </c>
      <c r="X598" s="40" t="s">
        <v>112</v>
      </c>
      <c r="Z598" s="40" t="s">
        <v>127</v>
      </c>
      <c r="AA598" s="40" t="s">
        <v>15395</v>
      </c>
      <c r="AB598" s="40" t="s">
        <v>129</v>
      </c>
      <c r="AC598" s="40" t="s">
        <v>130</v>
      </c>
      <c r="AD598" s="40" t="s">
        <v>16188</v>
      </c>
      <c r="AE598" s="40" t="s">
        <v>132</v>
      </c>
      <c r="AF598" s="40" t="s">
        <v>133</v>
      </c>
      <c r="AG598" s="40" t="s">
        <v>16392</v>
      </c>
      <c r="AH598" s="40" t="s">
        <v>135</v>
      </c>
      <c r="AI598" s="40" t="s">
        <v>136</v>
      </c>
      <c r="AJ598" s="40" t="s">
        <v>16393</v>
      </c>
      <c r="AK598" s="40" t="s">
        <v>139</v>
      </c>
      <c r="AL598" s="40" t="s">
        <v>140</v>
      </c>
      <c r="AN598" s="40" t="s">
        <v>17873</v>
      </c>
      <c r="AO598" s="40" t="s">
        <v>76</v>
      </c>
      <c r="AP598" s="40" t="s">
        <v>17874</v>
      </c>
      <c r="AQ598" s="40" t="s">
        <v>16341</v>
      </c>
      <c r="AR598" s="57" t="s">
        <v>17875</v>
      </c>
      <c r="AS598" s="40" t="s">
        <v>17876</v>
      </c>
      <c r="AT598" s="40" t="s">
        <v>17877</v>
      </c>
      <c r="AU598" s="40" t="s">
        <v>17878</v>
      </c>
      <c r="AV598" s="40" t="s">
        <v>17879</v>
      </c>
      <c r="AW598" s="40" t="s">
        <v>17880</v>
      </c>
      <c r="BA598" s="40" t="s">
        <v>16608</v>
      </c>
      <c r="BB598" s="40" t="s">
        <v>16609</v>
      </c>
      <c r="BC598" s="40" t="s">
        <v>16506</v>
      </c>
      <c r="BD598" s="40" t="s">
        <v>16507</v>
      </c>
      <c r="BE598" s="40" t="s">
        <v>16508</v>
      </c>
      <c r="BF598" s="40" t="s">
        <v>16509</v>
      </c>
      <c r="BG598" s="40" t="s">
        <v>16510</v>
      </c>
      <c r="BH598" s="40" t="s">
        <v>16511</v>
      </c>
      <c r="BI598" s="40" t="s">
        <v>16512</v>
      </c>
      <c r="BJ598" s="40" t="s">
        <v>16513</v>
      </c>
      <c r="BK598" s="40" t="s">
        <v>7912</v>
      </c>
      <c r="BL598" s="40" t="s">
        <v>16043</v>
      </c>
      <c r="BM598" s="40" t="s">
        <v>17422</v>
      </c>
      <c r="BN598" s="40" t="s">
        <v>15856</v>
      </c>
      <c r="BO598" s="40" t="s">
        <v>15739</v>
      </c>
      <c r="BP598" s="40" t="s">
        <v>15742</v>
      </c>
      <c r="BQ598" s="40" t="s">
        <v>15743</v>
      </c>
    </row>
    <row r="599" spans="1:71" ht="20.100000000000001" customHeight="1" x14ac:dyDescent="0.2">
      <c r="A599" s="44">
        <v>42095</v>
      </c>
      <c r="B599" s="40" t="s">
        <v>17881</v>
      </c>
      <c r="C599" s="35" t="s">
        <v>112</v>
      </c>
      <c r="D599" s="35">
        <v>20240120</v>
      </c>
      <c r="E599" s="40" t="s">
        <v>7177</v>
      </c>
      <c r="F599" s="40" t="s">
        <v>17882</v>
      </c>
      <c r="G599" s="40" t="s">
        <v>4453</v>
      </c>
      <c r="I599" s="40" t="s">
        <v>886</v>
      </c>
      <c r="N599" s="54">
        <v>40911.532638888886</v>
      </c>
      <c r="O599" s="54">
        <v>492</v>
      </c>
      <c r="P599" s="40" t="s">
        <v>122</v>
      </c>
      <c r="Q599" s="55" t="s">
        <v>122</v>
      </c>
      <c r="R599" s="56" t="s">
        <v>17883</v>
      </c>
      <c r="S599" s="56" t="s">
        <v>15368</v>
      </c>
      <c r="T599" s="51" t="s">
        <v>17884</v>
      </c>
      <c r="U599" s="51" t="s">
        <v>15370</v>
      </c>
      <c r="V599" s="40" t="s">
        <v>17885</v>
      </c>
      <c r="W599" s="40" t="s">
        <v>126</v>
      </c>
      <c r="X599" s="40" t="s">
        <v>112</v>
      </c>
      <c r="Z599" s="40" t="s">
        <v>127</v>
      </c>
      <c r="AA599" s="40" t="s">
        <v>16137</v>
      </c>
      <c r="AB599" s="40" t="s">
        <v>129</v>
      </c>
      <c r="AC599" s="40" t="s">
        <v>130</v>
      </c>
      <c r="AD599" s="40" t="s">
        <v>16188</v>
      </c>
      <c r="AE599" s="40" t="s">
        <v>132</v>
      </c>
      <c r="AF599" s="40" t="s">
        <v>133</v>
      </c>
      <c r="AG599" s="40" t="s">
        <v>16392</v>
      </c>
      <c r="AH599" s="40" t="s">
        <v>135</v>
      </c>
      <c r="AI599" s="40" t="s">
        <v>136</v>
      </c>
      <c r="AJ599" s="40" t="s">
        <v>16393</v>
      </c>
      <c r="AK599" s="40" t="s">
        <v>139</v>
      </c>
      <c r="AL599" s="40" t="s">
        <v>140</v>
      </c>
      <c r="AN599" s="40" t="s">
        <v>17886</v>
      </c>
      <c r="AO599" s="40" t="s">
        <v>76</v>
      </c>
      <c r="AP599" s="40" t="s">
        <v>17887</v>
      </c>
      <c r="AQ599" s="40" t="s">
        <v>16333</v>
      </c>
      <c r="AR599" s="57" t="s">
        <v>17888</v>
      </c>
      <c r="AS599" s="40" t="s">
        <v>17384</v>
      </c>
      <c r="AT599" s="40" t="s">
        <v>17889</v>
      </c>
      <c r="AU599" s="40" t="s">
        <v>17890</v>
      </c>
      <c r="AV599" s="40" t="s">
        <v>17891</v>
      </c>
      <c r="AW599" s="40" t="s">
        <v>17892</v>
      </c>
      <c r="AX599" s="40" t="s">
        <v>17053</v>
      </c>
      <c r="AY599" s="40" t="s">
        <v>15999</v>
      </c>
      <c r="BA599" s="40" t="s">
        <v>15323</v>
      </c>
      <c r="BB599" s="40" t="s">
        <v>15324</v>
      </c>
      <c r="BC599" s="40" t="s">
        <v>15325</v>
      </c>
      <c r="BD599" s="40" t="s">
        <v>15326</v>
      </c>
      <c r="BE599" s="40" t="s">
        <v>15327</v>
      </c>
      <c r="BF599" s="40" t="s">
        <v>15328</v>
      </c>
      <c r="BG599" s="40" t="s">
        <v>15329</v>
      </c>
      <c r="BH599" s="40" t="s">
        <v>15330</v>
      </c>
      <c r="BI599" s="40" t="s">
        <v>15331</v>
      </c>
      <c r="BJ599" s="40" t="s">
        <v>15332</v>
      </c>
      <c r="BK599" s="40" t="s">
        <v>15333</v>
      </c>
      <c r="BL599" s="40" t="s">
        <v>15334</v>
      </c>
      <c r="BM599" s="40" t="s">
        <v>15335</v>
      </c>
      <c r="BN599" s="40" t="s">
        <v>15336</v>
      </c>
      <c r="BO599" s="40" t="s">
        <v>15337</v>
      </c>
      <c r="BP599" s="40" t="s">
        <v>14513</v>
      </c>
      <c r="BQ599" s="40" t="s">
        <v>14514</v>
      </c>
      <c r="BR599" s="40" t="s">
        <v>14714</v>
      </c>
      <c r="BS599" s="40" t="s">
        <v>14516</v>
      </c>
    </row>
    <row r="600" spans="1:71" ht="20.100000000000001" customHeight="1" x14ac:dyDescent="0.2">
      <c r="A600" s="44">
        <v>42095</v>
      </c>
      <c r="B600" s="40" t="s">
        <v>17893</v>
      </c>
      <c r="C600" s="35" t="s">
        <v>112</v>
      </c>
      <c r="D600" s="35">
        <v>20240120</v>
      </c>
      <c r="E600" s="40" t="s">
        <v>6314</v>
      </c>
      <c r="G600" s="40" t="s">
        <v>17313</v>
      </c>
      <c r="I600" s="40" t="s">
        <v>16131</v>
      </c>
      <c r="N600" s="54">
        <v>40974.424305555556</v>
      </c>
      <c r="O600" s="54">
        <v>482</v>
      </c>
      <c r="P600" s="40" t="s">
        <v>122</v>
      </c>
      <c r="Q600" s="55" t="s">
        <v>122</v>
      </c>
      <c r="R600" s="56" t="s">
        <v>17894</v>
      </c>
      <c r="S600" s="56" t="s">
        <v>15368</v>
      </c>
      <c r="T600" s="51" t="s">
        <v>17895</v>
      </c>
      <c r="U600" s="51" t="s">
        <v>15370</v>
      </c>
      <c r="V600" s="40" t="s">
        <v>17896</v>
      </c>
      <c r="W600" s="40" t="s">
        <v>126</v>
      </c>
      <c r="X600" s="40" t="s">
        <v>112</v>
      </c>
      <c r="Z600" s="40" t="s">
        <v>127</v>
      </c>
      <c r="AA600" s="40" t="s">
        <v>15802</v>
      </c>
      <c r="AB600" s="40" t="s">
        <v>129</v>
      </c>
      <c r="AC600" s="40" t="s">
        <v>130</v>
      </c>
      <c r="AD600" s="40" t="s">
        <v>16188</v>
      </c>
      <c r="AE600" s="40" t="s">
        <v>132</v>
      </c>
      <c r="AF600" s="40" t="s">
        <v>133</v>
      </c>
      <c r="AG600" s="40" t="s">
        <v>16392</v>
      </c>
      <c r="AH600" s="40" t="s">
        <v>135</v>
      </c>
      <c r="AI600" s="40" t="s">
        <v>136</v>
      </c>
      <c r="AJ600" s="40" t="s">
        <v>16393</v>
      </c>
      <c r="AK600" s="40" t="s">
        <v>139</v>
      </c>
      <c r="AL600" s="40" t="s">
        <v>140</v>
      </c>
      <c r="AN600" s="40" t="s">
        <v>17897</v>
      </c>
      <c r="AO600" s="40" t="s">
        <v>76</v>
      </c>
      <c r="AP600" s="40" t="s">
        <v>5506</v>
      </c>
      <c r="AQ600" s="40" t="s">
        <v>5991</v>
      </c>
      <c r="AR600" s="57" t="s">
        <v>5286</v>
      </c>
      <c r="AS600" s="40" t="s">
        <v>15973</v>
      </c>
      <c r="AT600" s="40" t="s">
        <v>16852</v>
      </c>
      <c r="AU600" s="40" t="s">
        <v>14017</v>
      </c>
      <c r="AV600" s="40" t="s">
        <v>17898</v>
      </c>
      <c r="AW600" s="40" t="s">
        <v>14018</v>
      </c>
      <c r="AX600" s="40" t="s">
        <v>13991</v>
      </c>
    </row>
    <row r="601" spans="1:71" ht="20.100000000000001" customHeight="1" x14ac:dyDescent="0.2">
      <c r="A601" s="44">
        <v>42095</v>
      </c>
      <c r="B601" s="40" t="s">
        <v>17899</v>
      </c>
      <c r="C601" s="35" t="s">
        <v>112</v>
      </c>
      <c r="D601" s="35">
        <v>20240120</v>
      </c>
      <c r="E601" s="40" t="s">
        <v>5001</v>
      </c>
      <c r="F601" s="40" t="s">
        <v>17319</v>
      </c>
      <c r="G601" s="40" t="s">
        <v>15683</v>
      </c>
      <c r="I601" s="40" t="s">
        <v>15684</v>
      </c>
      <c r="N601" s="54">
        <v>40876.603472222225</v>
      </c>
      <c r="O601" s="54">
        <v>266</v>
      </c>
      <c r="P601" s="40" t="s">
        <v>122</v>
      </c>
      <c r="Q601" s="55" t="s">
        <v>122</v>
      </c>
      <c r="R601" s="56" t="s">
        <v>17900</v>
      </c>
      <c r="S601" s="56" t="s">
        <v>15368</v>
      </c>
      <c r="T601" s="51" t="s">
        <v>17901</v>
      </c>
      <c r="U601" s="51" t="s">
        <v>15370</v>
      </c>
      <c r="V601" s="40" t="s">
        <v>17902</v>
      </c>
      <c r="W601" s="40" t="s">
        <v>126</v>
      </c>
      <c r="X601" s="40" t="s">
        <v>112</v>
      </c>
      <c r="Z601" s="40" t="s">
        <v>127</v>
      </c>
      <c r="AA601" s="40" t="s">
        <v>16137</v>
      </c>
      <c r="AB601" s="40" t="s">
        <v>129</v>
      </c>
      <c r="AC601" s="40" t="s">
        <v>130</v>
      </c>
      <c r="AD601" s="40" t="s">
        <v>16188</v>
      </c>
      <c r="AE601" s="40" t="s">
        <v>132</v>
      </c>
      <c r="AF601" s="40" t="s">
        <v>133</v>
      </c>
      <c r="AG601" s="40" t="s">
        <v>16392</v>
      </c>
      <c r="AH601" s="40" t="s">
        <v>135</v>
      </c>
      <c r="AI601" s="40" t="s">
        <v>136</v>
      </c>
      <c r="AJ601" s="40" t="s">
        <v>16393</v>
      </c>
      <c r="AK601" s="40" t="s">
        <v>139</v>
      </c>
      <c r="AL601" s="40" t="s">
        <v>140</v>
      </c>
      <c r="AN601" s="40" t="s">
        <v>17903</v>
      </c>
      <c r="AO601" s="40" t="s">
        <v>76</v>
      </c>
      <c r="AP601" s="40" t="s">
        <v>16139</v>
      </c>
      <c r="AQ601" s="40" t="s">
        <v>16140</v>
      </c>
      <c r="AR601" s="57" t="s">
        <v>16141</v>
      </c>
      <c r="AS601" s="40" t="s">
        <v>16142</v>
      </c>
      <c r="AT601" s="40" t="s">
        <v>16143</v>
      </c>
      <c r="AU601" s="40" t="s">
        <v>16144</v>
      </c>
      <c r="AV601" s="40" t="s">
        <v>16037</v>
      </c>
      <c r="AW601" s="40" t="s">
        <v>13476</v>
      </c>
      <c r="AX601" s="40" t="s">
        <v>16039</v>
      </c>
      <c r="AY601" s="40" t="s">
        <v>16040</v>
      </c>
      <c r="AZ601" s="40" t="s">
        <v>16041</v>
      </c>
    </row>
    <row r="602" spans="1:71" ht="20.100000000000001" customHeight="1" x14ac:dyDescent="0.2">
      <c r="A602" s="44">
        <v>42095</v>
      </c>
      <c r="B602" s="40" t="s">
        <v>17904</v>
      </c>
      <c r="C602" s="35" t="s">
        <v>112</v>
      </c>
      <c r="D602" s="35">
        <v>20240120</v>
      </c>
      <c r="E602" s="40" t="s">
        <v>1652</v>
      </c>
      <c r="F602" s="40" t="s">
        <v>17905</v>
      </c>
      <c r="G602" s="40" t="s">
        <v>2035</v>
      </c>
      <c r="I602" s="40" t="s">
        <v>2036</v>
      </c>
      <c r="N602" s="54">
        <v>39358</v>
      </c>
      <c r="O602" s="54">
        <v>373</v>
      </c>
      <c r="P602" s="40" t="s">
        <v>122</v>
      </c>
      <c r="Q602" s="55" t="s">
        <v>122</v>
      </c>
      <c r="R602" s="56" t="s">
        <v>17906</v>
      </c>
      <c r="S602" s="56" t="s">
        <v>15368</v>
      </c>
      <c r="T602" s="51" t="s">
        <v>17907</v>
      </c>
      <c r="U602" s="51" t="s">
        <v>15370</v>
      </c>
      <c r="V602" s="40" t="s">
        <v>17908</v>
      </c>
      <c r="W602" s="40" t="s">
        <v>126</v>
      </c>
      <c r="X602" s="40" t="s">
        <v>112</v>
      </c>
      <c r="Z602" s="40" t="s">
        <v>127</v>
      </c>
      <c r="AA602" s="40" t="s">
        <v>15411</v>
      </c>
      <c r="AB602" s="40" t="s">
        <v>129</v>
      </c>
      <c r="AC602" s="40" t="s">
        <v>130</v>
      </c>
      <c r="AD602" s="40" t="s">
        <v>16188</v>
      </c>
      <c r="AE602" s="40" t="s">
        <v>132</v>
      </c>
      <c r="AF602" s="40" t="s">
        <v>133</v>
      </c>
      <c r="AG602" s="40" t="s">
        <v>16392</v>
      </c>
      <c r="AH602" s="40" t="s">
        <v>135</v>
      </c>
      <c r="AI602" s="40" t="s">
        <v>136</v>
      </c>
      <c r="AJ602" s="40" t="s">
        <v>16393</v>
      </c>
      <c r="AK602" s="40" t="s">
        <v>139</v>
      </c>
      <c r="AL602" s="40" t="s">
        <v>140</v>
      </c>
      <c r="AN602" s="40" t="s">
        <v>17909</v>
      </c>
      <c r="AO602" s="40" t="s">
        <v>76</v>
      </c>
      <c r="AR602" s="57"/>
    </row>
    <row r="603" spans="1:71" ht="20.100000000000001" customHeight="1" x14ac:dyDescent="0.2">
      <c r="A603" s="44">
        <v>42095</v>
      </c>
      <c r="B603" s="40" t="s">
        <v>17910</v>
      </c>
      <c r="C603" s="35" t="s">
        <v>112</v>
      </c>
      <c r="D603" s="35">
        <v>20240120</v>
      </c>
      <c r="E603" s="40" t="s">
        <v>17911</v>
      </c>
      <c r="G603" s="40" t="s">
        <v>1331</v>
      </c>
      <c r="H603" s="40" t="s">
        <v>17378</v>
      </c>
      <c r="I603" s="40" t="s">
        <v>1332</v>
      </c>
      <c r="N603" s="54">
        <v>40694.640277777777</v>
      </c>
      <c r="O603" s="54">
        <v>339</v>
      </c>
      <c r="P603" s="40" t="s">
        <v>122</v>
      </c>
      <c r="Q603" s="55" t="s">
        <v>122</v>
      </c>
      <c r="R603" s="56" t="s">
        <v>17912</v>
      </c>
      <c r="S603" s="56" t="s">
        <v>15368</v>
      </c>
      <c r="T603" s="51" t="s">
        <v>17913</v>
      </c>
      <c r="U603" s="51" t="s">
        <v>15370</v>
      </c>
      <c r="V603" s="40" t="s">
        <v>17914</v>
      </c>
      <c r="W603" s="40" t="s">
        <v>126</v>
      </c>
      <c r="X603" s="40" t="s">
        <v>112</v>
      </c>
      <c r="Z603" s="40" t="s">
        <v>127</v>
      </c>
      <c r="AA603" s="40" t="s">
        <v>15411</v>
      </c>
      <c r="AB603" s="40" t="s">
        <v>129</v>
      </c>
      <c r="AC603" s="40" t="s">
        <v>130</v>
      </c>
      <c r="AD603" s="40" t="s">
        <v>16188</v>
      </c>
      <c r="AE603" s="40" t="s">
        <v>132</v>
      </c>
      <c r="AF603" s="40" t="s">
        <v>133</v>
      </c>
      <c r="AG603" s="40" t="s">
        <v>16392</v>
      </c>
      <c r="AH603" s="40" t="s">
        <v>135</v>
      </c>
      <c r="AI603" s="40" t="s">
        <v>136</v>
      </c>
      <c r="AJ603" s="40" t="s">
        <v>16393</v>
      </c>
      <c r="AK603" s="40" t="s">
        <v>139</v>
      </c>
      <c r="AL603" s="40" t="s">
        <v>140</v>
      </c>
      <c r="AN603" s="40" t="s">
        <v>17915</v>
      </c>
      <c r="AO603" s="40" t="s">
        <v>76</v>
      </c>
      <c r="AP603" s="40" t="s">
        <v>15901</v>
      </c>
      <c r="AQ603" s="40" t="s">
        <v>15902</v>
      </c>
      <c r="AR603" s="57" t="s">
        <v>15903</v>
      </c>
      <c r="AS603" s="40" t="s">
        <v>15904</v>
      </c>
      <c r="AT603" s="40" t="s">
        <v>15905</v>
      </c>
      <c r="BA603" s="40" t="s">
        <v>17242</v>
      </c>
      <c r="BB603" s="40" t="s">
        <v>17485</v>
      </c>
      <c r="BC603" s="40" t="s">
        <v>17486</v>
      </c>
      <c r="BD603" s="40" t="s">
        <v>17151</v>
      </c>
      <c r="BE603" s="40" t="s">
        <v>17487</v>
      </c>
      <c r="BF603" s="40" t="s">
        <v>16806</v>
      </c>
      <c r="BG603" s="40" t="s">
        <v>17488</v>
      </c>
      <c r="BH603" s="40" t="s">
        <v>16434</v>
      </c>
      <c r="BI603" s="40" t="s">
        <v>16858</v>
      </c>
      <c r="BJ603" s="40" t="s">
        <v>17489</v>
      </c>
    </row>
    <row r="604" spans="1:71" ht="20.100000000000001" customHeight="1" x14ac:dyDescent="0.2">
      <c r="A604" s="44">
        <v>42095</v>
      </c>
      <c r="B604" s="40" t="s">
        <v>17916</v>
      </c>
      <c r="C604" s="35" t="s">
        <v>112</v>
      </c>
      <c r="D604" s="35">
        <v>20240120</v>
      </c>
      <c r="E604" s="40" t="s">
        <v>16517</v>
      </c>
      <c r="F604" s="40" t="s">
        <v>17917</v>
      </c>
      <c r="G604" s="40" t="s">
        <v>3890</v>
      </c>
      <c r="I604" s="40" t="s">
        <v>381</v>
      </c>
      <c r="N604" s="54">
        <v>40939.647222222222</v>
      </c>
      <c r="O604" s="54">
        <v>246</v>
      </c>
      <c r="P604" s="40" t="s">
        <v>122</v>
      </c>
      <c r="Q604" s="55" t="s">
        <v>122</v>
      </c>
      <c r="R604" s="56" t="s">
        <v>17918</v>
      </c>
      <c r="S604" s="56" t="s">
        <v>15368</v>
      </c>
      <c r="T604" s="51" t="s">
        <v>17919</v>
      </c>
      <c r="U604" s="51" t="s">
        <v>15370</v>
      </c>
      <c r="V604" s="40" t="s">
        <v>17920</v>
      </c>
      <c r="W604" s="40" t="s">
        <v>126</v>
      </c>
      <c r="X604" s="40" t="s">
        <v>112</v>
      </c>
      <c r="Z604" s="40" t="s">
        <v>127</v>
      </c>
      <c r="AA604" s="40" t="s">
        <v>16137</v>
      </c>
      <c r="AB604" s="40" t="s">
        <v>129</v>
      </c>
      <c r="AC604" s="40" t="s">
        <v>130</v>
      </c>
      <c r="AD604" s="40" t="s">
        <v>16188</v>
      </c>
      <c r="AE604" s="40" t="s">
        <v>132</v>
      </c>
      <c r="AF604" s="40" t="s">
        <v>133</v>
      </c>
      <c r="AG604" s="40" t="s">
        <v>16392</v>
      </c>
      <c r="AH604" s="40" t="s">
        <v>135</v>
      </c>
      <c r="AI604" s="40" t="s">
        <v>136</v>
      </c>
      <c r="AJ604" s="40" t="s">
        <v>16393</v>
      </c>
      <c r="AK604" s="40" t="s">
        <v>139</v>
      </c>
      <c r="AL604" s="40" t="s">
        <v>140</v>
      </c>
      <c r="AN604" s="40" t="s">
        <v>17921</v>
      </c>
      <c r="AO604" s="40" t="s">
        <v>76</v>
      </c>
      <c r="AP604" s="40" t="s">
        <v>16523</v>
      </c>
      <c r="AQ604" s="40" t="s">
        <v>16524</v>
      </c>
      <c r="AR604" s="57" t="s">
        <v>16525</v>
      </c>
      <c r="AS604" s="40" t="s">
        <v>16141</v>
      </c>
      <c r="AT604" s="40" t="s">
        <v>16142</v>
      </c>
      <c r="AU604" s="40" t="s">
        <v>16526</v>
      </c>
      <c r="AV604" s="40" t="s">
        <v>15514</v>
      </c>
      <c r="AW604" s="40" t="s">
        <v>10191</v>
      </c>
      <c r="AX604" s="40" t="s">
        <v>17421</v>
      </c>
      <c r="AY604" s="40" t="s">
        <v>16438</v>
      </c>
      <c r="AZ604" s="40" t="s">
        <v>1014</v>
      </c>
    </row>
    <row r="605" spans="1:71" ht="20.100000000000001" customHeight="1" x14ac:dyDescent="0.2">
      <c r="A605" s="44">
        <v>42095</v>
      </c>
      <c r="B605" s="40" t="s">
        <v>17922</v>
      </c>
      <c r="C605" s="35" t="s">
        <v>112</v>
      </c>
      <c r="D605" s="35">
        <v>20240120</v>
      </c>
      <c r="E605" s="40" t="s">
        <v>16593</v>
      </c>
      <c r="F605" s="40" t="s">
        <v>16594</v>
      </c>
      <c r="G605" s="40" t="s">
        <v>2660</v>
      </c>
      <c r="H605" s="40" t="s">
        <v>17378</v>
      </c>
      <c r="I605" s="40" t="s">
        <v>765</v>
      </c>
      <c r="N605" s="54">
        <v>40792.535416666666</v>
      </c>
      <c r="O605" s="54">
        <v>287</v>
      </c>
      <c r="P605" s="40" t="s">
        <v>122</v>
      </c>
      <c r="Q605" s="55" t="s">
        <v>122</v>
      </c>
      <c r="R605" s="56" t="s">
        <v>17923</v>
      </c>
      <c r="S605" s="56" t="s">
        <v>15368</v>
      </c>
      <c r="T605" s="51" t="s">
        <v>17924</v>
      </c>
      <c r="U605" s="51" t="s">
        <v>15370</v>
      </c>
      <c r="V605" s="40" t="s">
        <v>17925</v>
      </c>
      <c r="W605" s="40" t="s">
        <v>126</v>
      </c>
      <c r="X605" s="40" t="s">
        <v>112</v>
      </c>
      <c r="Z605" s="40" t="s">
        <v>127</v>
      </c>
      <c r="AA605" s="40" t="s">
        <v>16137</v>
      </c>
      <c r="AB605" s="40" t="s">
        <v>129</v>
      </c>
      <c r="AC605" s="40" t="s">
        <v>130</v>
      </c>
      <c r="AD605" s="40" t="s">
        <v>16188</v>
      </c>
      <c r="AE605" s="40" t="s">
        <v>132</v>
      </c>
      <c r="AF605" s="40" t="s">
        <v>133</v>
      </c>
      <c r="AG605" s="40" t="s">
        <v>16392</v>
      </c>
      <c r="AH605" s="40" t="s">
        <v>135</v>
      </c>
      <c r="AI605" s="40" t="s">
        <v>136</v>
      </c>
      <c r="AJ605" s="40" t="s">
        <v>16393</v>
      </c>
      <c r="AK605" s="40" t="s">
        <v>139</v>
      </c>
      <c r="AL605" s="40" t="s">
        <v>140</v>
      </c>
      <c r="AN605" s="40" t="s">
        <v>17926</v>
      </c>
      <c r="AO605" s="40" t="s">
        <v>76</v>
      </c>
      <c r="AP605" s="40" t="s">
        <v>17473</v>
      </c>
      <c r="AQ605" s="40" t="s">
        <v>16681</v>
      </c>
      <c r="AR605" s="57" t="s">
        <v>16599</v>
      </c>
      <c r="AS605" s="40" t="s">
        <v>16600</v>
      </c>
      <c r="AT605" s="40" t="s">
        <v>16601</v>
      </c>
      <c r="AU605" s="40" t="s">
        <v>16602</v>
      </c>
      <c r="AV605" s="40" t="s">
        <v>16603</v>
      </c>
      <c r="AW605" s="40" t="s">
        <v>16604</v>
      </c>
      <c r="AX605" s="40" t="s">
        <v>16605</v>
      </c>
      <c r="AY605" s="40" t="s">
        <v>16606</v>
      </c>
      <c r="AZ605" s="40" t="s">
        <v>16607</v>
      </c>
    </row>
    <row r="606" spans="1:71" ht="20.100000000000001" customHeight="1" x14ac:dyDescent="0.2">
      <c r="A606" s="44">
        <v>42095</v>
      </c>
      <c r="B606" s="40" t="s">
        <v>17927</v>
      </c>
      <c r="C606" s="35" t="s">
        <v>112</v>
      </c>
      <c r="D606" s="35">
        <v>20240120</v>
      </c>
      <c r="E606" s="40" t="s">
        <v>17928</v>
      </c>
      <c r="F606" s="40" t="s">
        <v>16962</v>
      </c>
      <c r="G606" s="40" t="s">
        <v>17362</v>
      </c>
      <c r="H606" s="40" t="s">
        <v>17314</v>
      </c>
      <c r="I606" s="40" t="s">
        <v>17363</v>
      </c>
      <c r="N606" s="54">
        <v>40057.650694444441</v>
      </c>
      <c r="O606" s="54">
        <v>325</v>
      </c>
      <c r="P606" s="40" t="s">
        <v>122</v>
      </c>
      <c r="Q606" s="55" t="s">
        <v>122</v>
      </c>
      <c r="R606" s="56" t="s">
        <v>17929</v>
      </c>
      <c r="S606" s="56" t="s">
        <v>15368</v>
      </c>
      <c r="T606" s="51" t="s">
        <v>17930</v>
      </c>
      <c r="U606" s="51" t="s">
        <v>15370</v>
      </c>
      <c r="V606" s="40" t="s">
        <v>17931</v>
      </c>
      <c r="W606" s="40" t="s">
        <v>126</v>
      </c>
      <c r="X606" s="40" t="s">
        <v>112</v>
      </c>
      <c r="Z606" s="40" t="s">
        <v>127</v>
      </c>
      <c r="AA606" s="40" t="s">
        <v>15395</v>
      </c>
      <c r="AB606" s="40" t="s">
        <v>129</v>
      </c>
      <c r="AC606" s="40" t="s">
        <v>130</v>
      </c>
      <c r="AD606" s="40" t="s">
        <v>16188</v>
      </c>
      <c r="AE606" s="40" t="s">
        <v>132</v>
      </c>
      <c r="AF606" s="40" t="s">
        <v>133</v>
      </c>
      <c r="AG606" s="40" t="s">
        <v>16392</v>
      </c>
      <c r="AH606" s="40" t="s">
        <v>135</v>
      </c>
      <c r="AI606" s="40" t="s">
        <v>136</v>
      </c>
      <c r="AJ606" s="40" t="s">
        <v>16393</v>
      </c>
      <c r="AK606" s="40" t="s">
        <v>139</v>
      </c>
      <c r="AL606" s="40" t="s">
        <v>140</v>
      </c>
      <c r="AN606" s="40" t="s">
        <v>17932</v>
      </c>
      <c r="AO606" s="40" t="s">
        <v>76</v>
      </c>
      <c r="AP606" s="40" t="s">
        <v>16308</v>
      </c>
      <c r="AQ606" s="40" t="s">
        <v>15373</v>
      </c>
      <c r="AR606" s="57" t="s">
        <v>15721</v>
      </c>
      <c r="AS606" s="40" t="s">
        <v>15430</v>
      </c>
      <c r="AT606" s="40" t="s">
        <v>15431</v>
      </c>
      <c r="AU606" s="40" t="s">
        <v>15432</v>
      </c>
      <c r="AV606" s="40" t="s">
        <v>15433</v>
      </c>
      <c r="AW606" s="40" t="s">
        <v>15434</v>
      </c>
      <c r="AX606" s="40" t="s">
        <v>15435</v>
      </c>
      <c r="AY606" s="40" t="s">
        <v>15436</v>
      </c>
      <c r="AZ606" s="40" t="s">
        <v>15437</v>
      </c>
    </row>
    <row r="607" spans="1:71" ht="20.100000000000001" customHeight="1" x14ac:dyDescent="0.2">
      <c r="A607" s="44">
        <v>42095</v>
      </c>
      <c r="B607" s="40" t="s">
        <v>17933</v>
      </c>
      <c r="C607" s="35" t="s">
        <v>112</v>
      </c>
      <c r="D607" s="35">
        <v>20240120</v>
      </c>
      <c r="E607" s="40" t="s">
        <v>7177</v>
      </c>
      <c r="F607" s="40" t="s">
        <v>17408</v>
      </c>
      <c r="G607" s="40" t="s">
        <v>6556</v>
      </c>
      <c r="I607" s="40" t="s">
        <v>6557</v>
      </c>
      <c r="N607" s="54">
        <v>40603.507638888892</v>
      </c>
      <c r="O607" s="54">
        <v>471</v>
      </c>
      <c r="P607" s="40" t="s">
        <v>122</v>
      </c>
      <c r="Q607" s="55" t="s">
        <v>122</v>
      </c>
      <c r="R607" s="56" t="s">
        <v>17934</v>
      </c>
      <c r="S607" s="56" t="s">
        <v>15368</v>
      </c>
      <c r="T607" s="51" t="s">
        <v>17935</v>
      </c>
      <c r="U607" s="51" t="s">
        <v>15370</v>
      </c>
      <c r="V607" s="40" t="s">
        <v>17936</v>
      </c>
      <c r="W607" s="40" t="s">
        <v>126</v>
      </c>
      <c r="X607" s="40" t="s">
        <v>112</v>
      </c>
      <c r="Z607" s="40" t="s">
        <v>127</v>
      </c>
      <c r="AA607" s="40" t="s">
        <v>15411</v>
      </c>
      <c r="AB607" s="40" t="s">
        <v>129</v>
      </c>
      <c r="AC607" s="40" t="s">
        <v>130</v>
      </c>
      <c r="AD607" s="40" t="s">
        <v>16188</v>
      </c>
      <c r="AE607" s="40" t="s">
        <v>132</v>
      </c>
      <c r="AF607" s="40" t="s">
        <v>133</v>
      </c>
      <c r="AG607" s="40" t="s">
        <v>16392</v>
      </c>
      <c r="AH607" s="40" t="s">
        <v>135</v>
      </c>
      <c r="AI607" s="40" t="s">
        <v>136</v>
      </c>
      <c r="AJ607" s="40" t="s">
        <v>16393</v>
      </c>
      <c r="AK607" s="40" t="s">
        <v>139</v>
      </c>
      <c r="AL607" s="40" t="s">
        <v>140</v>
      </c>
      <c r="AN607" s="40" t="s">
        <v>17937</v>
      </c>
      <c r="AO607" s="40" t="s">
        <v>76</v>
      </c>
      <c r="AP607" s="40" t="s">
        <v>15999</v>
      </c>
      <c r="AQ607" s="40" t="s">
        <v>17938</v>
      </c>
      <c r="AR607" s="57" t="s">
        <v>16000</v>
      </c>
      <c r="AS607" s="40" t="s">
        <v>17414</v>
      </c>
      <c r="AT607" s="40" t="s">
        <v>16002</v>
      </c>
      <c r="AU607" s="40" t="s">
        <v>16003</v>
      </c>
      <c r="AV607" s="40" t="s">
        <v>15907</v>
      </c>
    </row>
    <row r="608" spans="1:71" ht="20.100000000000001" customHeight="1" x14ac:dyDescent="0.2">
      <c r="A608" s="44">
        <v>42095</v>
      </c>
      <c r="B608" s="40" t="s">
        <v>17939</v>
      </c>
      <c r="C608" s="35" t="s">
        <v>112</v>
      </c>
      <c r="D608" s="35">
        <v>20240120</v>
      </c>
      <c r="E608" s="40" t="s">
        <v>9857</v>
      </c>
      <c r="F608" s="40" t="s">
        <v>17940</v>
      </c>
      <c r="G608" s="40" t="s">
        <v>17941</v>
      </c>
      <c r="H608" s="40" t="s">
        <v>17314</v>
      </c>
      <c r="I608" s="40" t="s">
        <v>10224</v>
      </c>
      <c r="N608" s="54">
        <v>40093.71597222222</v>
      </c>
      <c r="O608" s="54">
        <v>353</v>
      </c>
      <c r="P608" s="40" t="s">
        <v>122</v>
      </c>
      <c r="Q608" s="55" t="s">
        <v>122</v>
      </c>
      <c r="R608" s="56" t="s">
        <v>17942</v>
      </c>
      <c r="S608" s="56" t="s">
        <v>15368</v>
      </c>
      <c r="T608" s="51" t="s">
        <v>17943</v>
      </c>
      <c r="U608" s="51" t="s">
        <v>15370</v>
      </c>
      <c r="V608" s="40" t="s">
        <v>17944</v>
      </c>
      <c r="W608" s="40" t="s">
        <v>126</v>
      </c>
      <c r="X608" s="40" t="s">
        <v>112</v>
      </c>
      <c r="Z608" s="40" t="s">
        <v>127</v>
      </c>
      <c r="AA608" s="40" t="s">
        <v>17613</v>
      </c>
      <c r="AB608" s="40" t="s">
        <v>129</v>
      </c>
      <c r="AC608" s="40" t="s">
        <v>130</v>
      </c>
      <c r="AD608" s="40" t="s">
        <v>16188</v>
      </c>
      <c r="AE608" s="40" t="s">
        <v>132</v>
      </c>
      <c r="AF608" s="40" t="s">
        <v>133</v>
      </c>
      <c r="AG608" s="40" t="s">
        <v>16392</v>
      </c>
      <c r="AH608" s="40" t="s">
        <v>135</v>
      </c>
      <c r="AI608" s="40" t="s">
        <v>136</v>
      </c>
      <c r="AJ608" s="40" t="s">
        <v>16393</v>
      </c>
      <c r="AK608" s="40" t="s">
        <v>139</v>
      </c>
      <c r="AL608" s="40" t="s">
        <v>140</v>
      </c>
      <c r="AN608" s="40" t="s">
        <v>17945</v>
      </c>
      <c r="AO608" s="40" t="s">
        <v>76</v>
      </c>
      <c r="AP608" s="40" t="s">
        <v>15690</v>
      </c>
      <c r="AQ608" s="40" t="s">
        <v>16190</v>
      </c>
      <c r="AR608" s="57" t="s">
        <v>17238</v>
      </c>
      <c r="AS608" s="40" t="s">
        <v>16369</v>
      </c>
      <c r="AT608" s="40" t="s">
        <v>17946</v>
      </c>
      <c r="AU608" s="40" t="s">
        <v>16064</v>
      </c>
      <c r="AV608" s="40" t="s">
        <v>16590</v>
      </c>
      <c r="AW608" s="40" t="s">
        <v>16591</v>
      </c>
    </row>
    <row r="609" spans="1:65" ht="20.100000000000001" customHeight="1" x14ac:dyDescent="0.2">
      <c r="A609" s="44">
        <v>42095</v>
      </c>
      <c r="B609" s="40" t="s">
        <v>17947</v>
      </c>
      <c r="C609" s="35" t="s">
        <v>112</v>
      </c>
      <c r="D609" s="35">
        <v>20240120</v>
      </c>
      <c r="E609" s="40" t="s">
        <v>12568</v>
      </c>
      <c r="G609" s="40" t="s">
        <v>1517</v>
      </c>
      <c r="H609" s="40" t="s">
        <v>17378</v>
      </c>
      <c r="I609" s="40" t="s">
        <v>1518</v>
      </c>
      <c r="N609" s="54">
        <v>40485.508333333331</v>
      </c>
      <c r="O609" s="54">
        <v>450</v>
      </c>
      <c r="P609" s="40" t="s">
        <v>122</v>
      </c>
      <c r="Q609" s="55" t="s">
        <v>122</v>
      </c>
      <c r="R609" s="56" t="s">
        <v>17621</v>
      </c>
      <c r="S609" s="56" t="s">
        <v>15368</v>
      </c>
      <c r="T609" s="51" t="s">
        <v>17948</v>
      </c>
      <c r="U609" s="51" t="s">
        <v>15370</v>
      </c>
      <c r="V609" s="40" t="s">
        <v>17949</v>
      </c>
      <c r="W609" s="40" t="s">
        <v>126</v>
      </c>
      <c r="X609" s="40" t="s">
        <v>112</v>
      </c>
      <c r="Z609" s="40" t="s">
        <v>127</v>
      </c>
      <c r="AA609" s="40" t="s">
        <v>15411</v>
      </c>
      <c r="AB609" s="40" t="s">
        <v>129</v>
      </c>
      <c r="AC609" s="40" t="s">
        <v>130</v>
      </c>
      <c r="AD609" s="40" t="s">
        <v>16188</v>
      </c>
      <c r="AE609" s="40" t="s">
        <v>132</v>
      </c>
      <c r="AF609" s="40" t="s">
        <v>133</v>
      </c>
      <c r="AG609" s="40" t="s">
        <v>16392</v>
      </c>
      <c r="AH609" s="40" t="s">
        <v>135</v>
      </c>
      <c r="AI609" s="40" t="s">
        <v>136</v>
      </c>
      <c r="AJ609" s="40" t="s">
        <v>16393</v>
      </c>
      <c r="AK609" s="40" t="s">
        <v>139</v>
      </c>
      <c r="AL609" s="40" t="s">
        <v>140</v>
      </c>
      <c r="AN609" s="40" t="s">
        <v>17950</v>
      </c>
      <c r="AO609" s="40" t="s">
        <v>76</v>
      </c>
      <c r="AP609" s="40" t="s">
        <v>16350</v>
      </c>
      <c r="AQ609" s="40" t="s">
        <v>16351</v>
      </c>
      <c r="AR609" s="57" t="s">
        <v>15413</v>
      </c>
      <c r="AS609" s="40" t="s">
        <v>17951</v>
      </c>
      <c r="AT609" s="40" t="s">
        <v>16352</v>
      </c>
      <c r="AU609" s="40" t="s">
        <v>16353</v>
      </c>
    </row>
    <row r="610" spans="1:65" ht="20.100000000000001" customHeight="1" x14ac:dyDescent="0.2">
      <c r="A610" s="44">
        <v>42095</v>
      </c>
      <c r="B610" s="40" t="s">
        <v>17952</v>
      </c>
      <c r="C610" s="35" t="s">
        <v>112</v>
      </c>
      <c r="D610" s="35">
        <v>20240120</v>
      </c>
      <c r="E610" s="40" t="s">
        <v>1515</v>
      </c>
      <c r="F610" s="40" t="s">
        <v>17549</v>
      </c>
      <c r="G610" s="40" t="s">
        <v>9940</v>
      </c>
      <c r="I610" s="40" t="s">
        <v>9941</v>
      </c>
      <c r="N610" s="54">
        <v>39905.357638888891</v>
      </c>
      <c r="O610" s="54">
        <v>278</v>
      </c>
      <c r="P610" s="40" t="s">
        <v>122</v>
      </c>
      <c r="Q610" s="55" t="s">
        <v>122</v>
      </c>
      <c r="R610" s="56" t="s">
        <v>17953</v>
      </c>
      <c r="S610" s="56" t="s">
        <v>15368</v>
      </c>
      <c r="T610" s="51" t="s">
        <v>17954</v>
      </c>
      <c r="U610" s="51" t="s">
        <v>15370</v>
      </c>
      <c r="V610" s="40" t="s">
        <v>17955</v>
      </c>
      <c r="W610" s="40" t="s">
        <v>126</v>
      </c>
      <c r="X610" s="40" t="s">
        <v>112</v>
      </c>
      <c r="Z610" s="40" t="s">
        <v>127</v>
      </c>
      <c r="AA610" s="40" t="s">
        <v>15536</v>
      </c>
      <c r="AB610" s="40" t="s">
        <v>129</v>
      </c>
      <c r="AC610" s="40" t="s">
        <v>130</v>
      </c>
      <c r="AD610" s="40" t="s">
        <v>16188</v>
      </c>
      <c r="AE610" s="40" t="s">
        <v>132</v>
      </c>
      <c r="AF610" s="40" t="s">
        <v>133</v>
      </c>
      <c r="AG610" s="40" t="s">
        <v>16392</v>
      </c>
      <c r="AH610" s="40" t="s">
        <v>135</v>
      </c>
      <c r="AI610" s="40" t="s">
        <v>136</v>
      </c>
      <c r="AJ610" s="40" t="s">
        <v>16393</v>
      </c>
      <c r="AK610" s="40" t="s">
        <v>139</v>
      </c>
      <c r="AL610" s="40" t="s">
        <v>140</v>
      </c>
      <c r="AN610" s="40" t="s">
        <v>17956</v>
      </c>
      <c r="AO610" s="40" t="s">
        <v>76</v>
      </c>
      <c r="AP610" s="40" t="s">
        <v>17957</v>
      </c>
      <c r="AQ610" s="40" t="s">
        <v>17298</v>
      </c>
      <c r="AR610" s="57" t="s">
        <v>17556</v>
      </c>
      <c r="AS610" s="40" t="s">
        <v>17557</v>
      </c>
      <c r="AT610" s="40" t="s">
        <v>17558</v>
      </c>
      <c r="AU610" s="40" t="s">
        <v>17559</v>
      </c>
      <c r="AV610" s="40" t="s">
        <v>17560</v>
      </c>
      <c r="AW610" s="40" t="s">
        <v>17561</v>
      </c>
      <c r="AX610" s="40" t="s">
        <v>17562</v>
      </c>
      <c r="AY610" s="40" t="s">
        <v>17484</v>
      </c>
      <c r="AZ610" s="40" t="s">
        <v>12021</v>
      </c>
    </row>
    <row r="611" spans="1:65" ht="20.100000000000001" customHeight="1" x14ac:dyDescent="0.2">
      <c r="A611" s="44">
        <v>42095</v>
      </c>
      <c r="B611" s="40" t="s">
        <v>17958</v>
      </c>
      <c r="C611" s="35" t="s">
        <v>112</v>
      </c>
      <c r="D611" s="35">
        <v>20240120</v>
      </c>
      <c r="E611" s="40" t="s">
        <v>9938</v>
      </c>
      <c r="F611" s="40" t="s">
        <v>17959</v>
      </c>
      <c r="G611" s="40" t="s">
        <v>16301</v>
      </c>
      <c r="I611" s="40" t="s">
        <v>16302</v>
      </c>
      <c r="N611" s="54">
        <v>40547.662499999999</v>
      </c>
      <c r="O611" s="54">
        <v>578</v>
      </c>
      <c r="P611" s="40" t="s">
        <v>122</v>
      </c>
      <c r="Q611" s="55" t="s">
        <v>122</v>
      </c>
      <c r="R611" s="56" t="s">
        <v>17960</v>
      </c>
      <c r="S611" s="56" t="s">
        <v>15368</v>
      </c>
      <c r="T611" s="51" t="s">
        <v>17961</v>
      </c>
      <c r="U611" s="51" t="s">
        <v>15370</v>
      </c>
      <c r="V611" s="40" t="s">
        <v>17962</v>
      </c>
      <c r="W611" s="40" t="s">
        <v>126</v>
      </c>
      <c r="X611" s="40" t="s">
        <v>112</v>
      </c>
      <c r="Z611" s="40" t="s">
        <v>127</v>
      </c>
      <c r="AA611" s="40" t="s">
        <v>15371</v>
      </c>
      <c r="AB611" s="40" t="s">
        <v>129</v>
      </c>
      <c r="AC611" s="40" t="s">
        <v>130</v>
      </c>
      <c r="AD611" s="40" t="s">
        <v>16188</v>
      </c>
      <c r="AE611" s="40" t="s">
        <v>132</v>
      </c>
      <c r="AF611" s="40" t="s">
        <v>133</v>
      </c>
      <c r="AG611" s="40" t="s">
        <v>16392</v>
      </c>
      <c r="AH611" s="40" t="s">
        <v>135</v>
      </c>
      <c r="AI611" s="40" t="s">
        <v>136</v>
      </c>
      <c r="AJ611" s="40" t="s">
        <v>16393</v>
      </c>
      <c r="AK611" s="40" t="s">
        <v>139</v>
      </c>
      <c r="AL611" s="40" t="s">
        <v>140</v>
      </c>
      <c r="AN611" s="40" t="s">
        <v>17963</v>
      </c>
      <c r="AO611" s="40" t="s">
        <v>76</v>
      </c>
      <c r="AP611" s="40" t="s">
        <v>17964</v>
      </c>
      <c r="AQ611" s="40" t="s">
        <v>17849</v>
      </c>
      <c r="AR611" s="57" t="s">
        <v>17965</v>
      </c>
      <c r="AS611" s="40" t="s">
        <v>17966</v>
      </c>
      <c r="AT611" s="40" t="s">
        <v>17851</v>
      </c>
      <c r="AU611" s="40" t="s">
        <v>17967</v>
      </c>
      <c r="AV611" s="40" t="s">
        <v>17968</v>
      </c>
      <c r="AW611" s="40" t="s">
        <v>17969</v>
      </c>
      <c r="AX611" s="40" t="s">
        <v>17141</v>
      </c>
      <c r="AY611" s="40" t="s">
        <v>17970</v>
      </c>
      <c r="AZ611" s="40" t="s">
        <v>17966</v>
      </c>
    </row>
    <row r="612" spans="1:65" ht="20.100000000000001" customHeight="1" x14ac:dyDescent="0.2">
      <c r="A612" s="44">
        <v>42095</v>
      </c>
      <c r="B612" s="40" t="s">
        <v>17971</v>
      </c>
      <c r="C612" s="35" t="s">
        <v>112</v>
      </c>
      <c r="D612" s="35">
        <v>20240120</v>
      </c>
      <c r="E612" s="40" t="s">
        <v>17972</v>
      </c>
      <c r="F612" s="40" t="s">
        <v>16300</v>
      </c>
      <c r="G612" s="40" t="s">
        <v>834</v>
      </c>
      <c r="H612" s="40" t="s">
        <v>17314</v>
      </c>
      <c r="I612" s="40" t="s">
        <v>835</v>
      </c>
      <c r="N612" s="54">
        <v>39665</v>
      </c>
      <c r="O612" s="54">
        <v>281</v>
      </c>
      <c r="P612" s="40" t="s">
        <v>122</v>
      </c>
      <c r="Q612" s="55" t="s">
        <v>122</v>
      </c>
      <c r="R612" s="56" t="s">
        <v>17973</v>
      </c>
      <c r="S612" s="56" t="s">
        <v>15368</v>
      </c>
      <c r="T612" s="51" t="s">
        <v>17974</v>
      </c>
      <c r="U612" s="51" t="s">
        <v>15370</v>
      </c>
      <c r="V612" s="40" t="s">
        <v>17975</v>
      </c>
      <c r="W612" s="40" t="s">
        <v>126</v>
      </c>
      <c r="X612" s="40" t="s">
        <v>112</v>
      </c>
      <c r="Z612" s="40" t="s">
        <v>127</v>
      </c>
      <c r="AA612" s="40" t="s">
        <v>15411</v>
      </c>
      <c r="AB612" s="40" t="s">
        <v>129</v>
      </c>
      <c r="AC612" s="40" t="s">
        <v>130</v>
      </c>
      <c r="AD612" s="40" t="s">
        <v>16188</v>
      </c>
      <c r="AE612" s="40" t="s">
        <v>132</v>
      </c>
      <c r="AF612" s="40" t="s">
        <v>133</v>
      </c>
      <c r="AG612" s="40" t="s">
        <v>16392</v>
      </c>
      <c r="AH612" s="40" t="s">
        <v>135</v>
      </c>
      <c r="AI612" s="40" t="s">
        <v>136</v>
      </c>
      <c r="AJ612" s="40" t="s">
        <v>16393</v>
      </c>
      <c r="AK612" s="40" t="s">
        <v>139</v>
      </c>
      <c r="AL612" s="40" t="s">
        <v>140</v>
      </c>
      <c r="AN612" s="40" t="s">
        <v>17976</v>
      </c>
      <c r="AO612" s="40" t="s">
        <v>76</v>
      </c>
      <c r="AR612" s="57"/>
    </row>
    <row r="613" spans="1:65" ht="20.100000000000001" customHeight="1" x14ac:dyDescent="0.2">
      <c r="A613" s="44">
        <v>42095</v>
      </c>
      <c r="B613" s="40" t="s">
        <v>17977</v>
      </c>
      <c r="C613" s="35" t="s">
        <v>112</v>
      </c>
      <c r="D613" s="35">
        <v>20240120</v>
      </c>
      <c r="E613" s="40" t="s">
        <v>9236</v>
      </c>
      <c r="F613" s="40" t="s">
        <v>8729</v>
      </c>
      <c r="G613" s="40" t="s">
        <v>2554</v>
      </c>
      <c r="I613" s="40" t="s">
        <v>2555</v>
      </c>
      <c r="N613" s="54">
        <v>41520.470138888886</v>
      </c>
      <c r="O613" s="54">
        <v>556</v>
      </c>
      <c r="P613" s="40" t="s">
        <v>122</v>
      </c>
      <c r="Q613" s="55" t="s">
        <v>122</v>
      </c>
      <c r="R613" s="56" t="s">
        <v>17978</v>
      </c>
      <c r="S613" s="56" t="s">
        <v>15368</v>
      </c>
      <c r="T613" s="51" t="s">
        <v>17979</v>
      </c>
      <c r="U613" s="51" t="s">
        <v>15370</v>
      </c>
      <c r="V613" s="40" t="s">
        <v>17980</v>
      </c>
      <c r="W613" s="40" t="s">
        <v>126</v>
      </c>
      <c r="X613" s="40" t="s">
        <v>112</v>
      </c>
      <c r="Y613" s="40">
        <v>2013</v>
      </c>
      <c r="Z613" s="40" t="s">
        <v>127</v>
      </c>
      <c r="AA613" s="40" t="s">
        <v>15411</v>
      </c>
      <c r="AB613" s="40" t="s">
        <v>129</v>
      </c>
      <c r="AC613" s="40" t="s">
        <v>130</v>
      </c>
      <c r="AD613" s="40" t="s">
        <v>16188</v>
      </c>
      <c r="AE613" s="40" t="s">
        <v>132</v>
      </c>
      <c r="AF613" s="40" t="s">
        <v>133</v>
      </c>
      <c r="AG613" s="40" t="s">
        <v>16392</v>
      </c>
      <c r="AH613" s="40" t="s">
        <v>135</v>
      </c>
      <c r="AI613" s="40" t="s">
        <v>136</v>
      </c>
      <c r="AJ613" s="40" t="s">
        <v>16393</v>
      </c>
      <c r="AK613" s="40" t="s">
        <v>139</v>
      </c>
      <c r="AL613" s="40" t="s">
        <v>140</v>
      </c>
      <c r="AN613" s="40" t="s">
        <v>17981</v>
      </c>
      <c r="AO613" s="40" t="s">
        <v>76</v>
      </c>
      <c r="AP613" s="40" t="s">
        <v>13834</v>
      </c>
      <c r="AQ613" s="40" t="s">
        <v>17982</v>
      </c>
      <c r="AR613" s="57" t="s">
        <v>17983</v>
      </c>
    </row>
    <row r="614" spans="1:65" ht="20.100000000000001" customHeight="1" x14ac:dyDescent="0.2">
      <c r="A614" s="44">
        <v>42095</v>
      </c>
      <c r="B614" s="40" t="s">
        <v>17984</v>
      </c>
      <c r="C614" s="35" t="s">
        <v>112</v>
      </c>
      <c r="D614" s="35">
        <v>20240120</v>
      </c>
      <c r="E614" s="40" t="s">
        <v>9236</v>
      </c>
      <c r="F614" s="40" t="s">
        <v>8947</v>
      </c>
      <c r="G614" s="40" t="s">
        <v>834</v>
      </c>
      <c r="I614" s="40" t="s">
        <v>835</v>
      </c>
      <c r="N614" s="54">
        <v>41553.660416666666</v>
      </c>
      <c r="O614" s="54">
        <v>685</v>
      </c>
      <c r="P614" s="40" t="s">
        <v>122</v>
      </c>
      <c r="Q614" s="55" t="s">
        <v>122</v>
      </c>
      <c r="R614" s="56" t="s">
        <v>17985</v>
      </c>
      <c r="S614" s="56" t="s">
        <v>15368</v>
      </c>
      <c r="T614" s="51" t="s">
        <v>17986</v>
      </c>
      <c r="U614" s="51" t="s">
        <v>15370</v>
      </c>
      <c r="V614" s="40" t="s">
        <v>17987</v>
      </c>
      <c r="W614" s="40" t="s">
        <v>126</v>
      </c>
      <c r="X614" s="40" t="s">
        <v>112</v>
      </c>
      <c r="Y614" s="40">
        <v>2013</v>
      </c>
      <c r="Z614" s="40" t="s">
        <v>127</v>
      </c>
      <c r="AA614" s="40" t="s">
        <v>15625</v>
      </c>
      <c r="AB614" s="40" t="s">
        <v>129</v>
      </c>
      <c r="AC614" s="40" t="s">
        <v>130</v>
      </c>
      <c r="AD614" s="40" t="s">
        <v>16188</v>
      </c>
      <c r="AE614" s="40" t="s">
        <v>132</v>
      </c>
      <c r="AF614" s="40" t="s">
        <v>133</v>
      </c>
      <c r="AG614" s="40" t="s">
        <v>16392</v>
      </c>
      <c r="AH614" s="40" t="s">
        <v>135</v>
      </c>
      <c r="AI614" s="40" t="s">
        <v>136</v>
      </c>
      <c r="AJ614" s="40" t="s">
        <v>16393</v>
      </c>
      <c r="AK614" s="40" t="s">
        <v>139</v>
      </c>
      <c r="AL614" s="40" t="s">
        <v>140</v>
      </c>
      <c r="AN614" s="40" t="s">
        <v>17988</v>
      </c>
      <c r="AO614" s="40" t="s">
        <v>76</v>
      </c>
      <c r="AP614" s="40" t="s">
        <v>12745</v>
      </c>
      <c r="AQ614" s="40" t="s">
        <v>17989</v>
      </c>
      <c r="AR614" s="57">
        <v>70412</v>
      </c>
    </row>
    <row r="615" spans="1:65" ht="20.100000000000001" customHeight="1" x14ac:dyDescent="0.2">
      <c r="A615" s="44">
        <v>42095</v>
      </c>
      <c r="B615" s="40" t="s">
        <v>17990</v>
      </c>
      <c r="C615" s="35" t="s">
        <v>112</v>
      </c>
      <c r="D615" s="35">
        <v>20240120</v>
      </c>
      <c r="E615" s="40" t="s">
        <v>9236</v>
      </c>
      <c r="F615" s="40" t="s">
        <v>8585</v>
      </c>
      <c r="G615" s="40" t="s">
        <v>529</v>
      </c>
      <c r="I615" s="40" t="s">
        <v>530</v>
      </c>
      <c r="N615" s="54">
        <v>41366.399305555555</v>
      </c>
      <c r="O615" s="54">
        <v>582</v>
      </c>
      <c r="P615" s="40" t="s">
        <v>122</v>
      </c>
      <c r="Q615" s="55" t="s">
        <v>122</v>
      </c>
      <c r="R615" s="56" t="s">
        <v>17991</v>
      </c>
      <c r="S615" s="56" t="s">
        <v>15368</v>
      </c>
      <c r="T615" s="51" t="s">
        <v>17992</v>
      </c>
      <c r="U615" s="51" t="s">
        <v>15370</v>
      </c>
      <c r="V615" s="40" t="s">
        <v>17993</v>
      </c>
      <c r="W615" s="40" t="s">
        <v>126</v>
      </c>
      <c r="X615" s="40" t="s">
        <v>112</v>
      </c>
      <c r="Y615" s="40">
        <v>2013</v>
      </c>
      <c r="Z615" s="40" t="s">
        <v>127</v>
      </c>
      <c r="AA615" s="40" t="s">
        <v>15411</v>
      </c>
      <c r="AB615" s="40" t="s">
        <v>129</v>
      </c>
      <c r="AC615" s="40" t="s">
        <v>130</v>
      </c>
      <c r="AD615" s="40" t="s">
        <v>16188</v>
      </c>
      <c r="AE615" s="40" t="s">
        <v>132</v>
      </c>
      <c r="AF615" s="40" t="s">
        <v>133</v>
      </c>
      <c r="AG615" s="40" t="s">
        <v>16392</v>
      </c>
      <c r="AH615" s="40" t="s">
        <v>135</v>
      </c>
      <c r="AI615" s="40" t="s">
        <v>136</v>
      </c>
      <c r="AJ615" s="40" t="s">
        <v>16393</v>
      </c>
      <c r="AK615" s="40" t="s">
        <v>139</v>
      </c>
      <c r="AL615" s="40" t="s">
        <v>140</v>
      </c>
      <c r="AN615" s="40" t="s">
        <v>17994</v>
      </c>
      <c r="AO615" s="40" t="s">
        <v>76</v>
      </c>
      <c r="AP615" s="40" t="s">
        <v>13834</v>
      </c>
      <c r="AQ615" s="40" t="s">
        <v>15707</v>
      </c>
      <c r="AR615" s="57" t="s">
        <v>15709</v>
      </c>
      <c r="AS615" s="40" t="s">
        <v>15710</v>
      </c>
      <c r="AT615" s="40" t="s">
        <v>15319</v>
      </c>
      <c r="AU615" s="40" t="s">
        <v>15318</v>
      </c>
      <c r="AV615" s="40" t="s">
        <v>16815</v>
      </c>
    </row>
    <row r="616" spans="1:65" ht="20.100000000000001" customHeight="1" x14ac:dyDescent="0.2">
      <c r="A616" s="44">
        <v>42095</v>
      </c>
      <c r="B616" s="40" t="s">
        <v>17995</v>
      </c>
      <c r="C616" s="35" t="s">
        <v>112</v>
      </c>
      <c r="D616" s="35">
        <v>20240120</v>
      </c>
      <c r="E616" s="40" t="s">
        <v>17437</v>
      </c>
      <c r="F616" s="40" t="s">
        <v>17224</v>
      </c>
      <c r="G616" s="40" t="s">
        <v>17996</v>
      </c>
      <c r="I616" s="40" t="s">
        <v>8594</v>
      </c>
      <c r="N616" s="54">
        <v>40666.484722222223</v>
      </c>
      <c r="O616" s="54">
        <v>476</v>
      </c>
      <c r="P616" s="40" t="s">
        <v>122</v>
      </c>
      <c r="Q616" s="55" t="s">
        <v>122</v>
      </c>
      <c r="R616" s="56" t="s">
        <v>17997</v>
      </c>
      <c r="S616" s="56" t="s">
        <v>15368</v>
      </c>
      <c r="T616" s="51" t="s">
        <v>17998</v>
      </c>
      <c r="U616" s="51" t="s">
        <v>15370</v>
      </c>
      <c r="V616" s="40" t="s">
        <v>17999</v>
      </c>
      <c r="W616" s="40" t="s">
        <v>126</v>
      </c>
      <c r="X616" s="40" t="s">
        <v>112</v>
      </c>
      <c r="Z616" s="40" t="s">
        <v>127</v>
      </c>
      <c r="AA616" s="40" t="s">
        <v>15625</v>
      </c>
      <c r="AB616" s="40" t="s">
        <v>129</v>
      </c>
      <c r="AC616" s="40" t="s">
        <v>130</v>
      </c>
      <c r="AD616" s="40" t="s">
        <v>16188</v>
      </c>
      <c r="AE616" s="40" t="s">
        <v>132</v>
      </c>
      <c r="AF616" s="40" t="s">
        <v>133</v>
      </c>
      <c r="AG616" s="40" t="s">
        <v>16392</v>
      </c>
      <c r="AH616" s="40" t="s">
        <v>135</v>
      </c>
      <c r="AI616" s="40" t="s">
        <v>136</v>
      </c>
      <c r="AJ616" s="40" t="s">
        <v>16393</v>
      </c>
      <c r="AK616" s="40" t="s">
        <v>139</v>
      </c>
      <c r="AL616" s="40" t="s">
        <v>140</v>
      </c>
      <c r="AN616" s="40" t="s">
        <v>18000</v>
      </c>
      <c r="AO616" s="40" t="s">
        <v>76</v>
      </c>
      <c r="AP616" s="40" t="s">
        <v>17229</v>
      </c>
      <c r="AQ616" s="40" t="s">
        <v>17230</v>
      </c>
      <c r="AR616" s="57" t="s">
        <v>17231</v>
      </c>
      <c r="BA616" s="40" t="s">
        <v>16511</v>
      </c>
      <c r="BB616" s="40" t="s">
        <v>18001</v>
      </c>
      <c r="BC616" s="40" t="s">
        <v>16043</v>
      </c>
      <c r="BD616" s="40" t="s">
        <v>16044</v>
      </c>
    </row>
    <row r="617" spans="1:65" ht="20.100000000000001" customHeight="1" x14ac:dyDescent="0.2">
      <c r="A617" s="44">
        <v>42095</v>
      </c>
      <c r="B617" s="40" t="s">
        <v>18002</v>
      </c>
      <c r="C617" s="35" t="s">
        <v>112</v>
      </c>
      <c r="D617" s="35">
        <v>20240120</v>
      </c>
      <c r="E617" s="40" t="s">
        <v>18003</v>
      </c>
      <c r="F617" s="40" t="s">
        <v>18004</v>
      </c>
      <c r="G617" s="40" t="s">
        <v>17811</v>
      </c>
      <c r="I617" s="40" t="s">
        <v>9860</v>
      </c>
      <c r="N617" s="54">
        <v>40638.709027777775</v>
      </c>
      <c r="O617" s="54">
        <v>334</v>
      </c>
      <c r="P617" s="40" t="s">
        <v>122</v>
      </c>
      <c r="Q617" s="55" t="s">
        <v>122</v>
      </c>
      <c r="R617" s="56" t="s">
        <v>18005</v>
      </c>
      <c r="S617" s="56" t="s">
        <v>15368</v>
      </c>
      <c r="T617" s="51" t="s">
        <v>18006</v>
      </c>
      <c r="U617" s="51" t="s">
        <v>15370</v>
      </c>
      <c r="V617" s="40" t="s">
        <v>18007</v>
      </c>
      <c r="W617" s="40" t="s">
        <v>126</v>
      </c>
      <c r="X617" s="40" t="s">
        <v>112</v>
      </c>
      <c r="Z617" s="40" t="s">
        <v>127</v>
      </c>
      <c r="AA617" s="40" t="s">
        <v>15395</v>
      </c>
      <c r="AB617" s="40" t="s">
        <v>129</v>
      </c>
      <c r="AC617" s="40" t="s">
        <v>130</v>
      </c>
      <c r="AD617" s="40" t="s">
        <v>16188</v>
      </c>
      <c r="AE617" s="40" t="s">
        <v>132</v>
      </c>
      <c r="AF617" s="40" t="s">
        <v>133</v>
      </c>
      <c r="AG617" s="40" t="s">
        <v>16392</v>
      </c>
      <c r="AH617" s="40" t="s">
        <v>135</v>
      </c>
      <c r="AI617" s="40" t="s">
        <v>136</v>
      </c>
      <c r="AJ617" s="40" t="s">
        <v>16393</v>
      </c>
      <c r="AK617" s="40" t="s">
        <v>139</v>
      </c>
      <c r="AL617" s="40" t="s">
        <v>140</v>
      </c>
      <c r="AN617" s="40" t="s">
        <v>18008</v>
      </c>
      <c r="AO617" s="40" t="s">
        <v>76</v>
      </c>
      <c r="AP617" s="40" t="s">
        <v>17094</v>
      </c>
      <c r="AQ617" s="40" t="s">
        <v>16729</v>
      </c>
      <c r="AR617" s="57"/>
      <c r="BA617" s="40" t="s">
        <v>18009</v>
      </c>
      <c r="BB617" s="40" t="s">
        <v>15856</v>
      </c>
      <c r="BC617" s="40" t="s">
        <v>15741</v>
      </c>
      <c r="BD617" s="40" t="s">
        <v>15740</v>
      </c>
    </row>
    <row r="618" spans="1:65" ht="20.100000000000001" customHeight="1" x14ac:dyDescent="0.2">
      <c r="A618" s="44">
        <v>42095</v>
      </c>
      <c r="B618" s="40" t="s">
        <v>18010</v>
      </c>
      <c r="C618" s="35" t="s">
        <v>112</v>
      </c>
      <c r="D618" s="35">
        <v>20240120</v>
      </c>
      <c r="E618" s="40" t="s">
        <v>511</v>
      </c>
      <c r="F618" s="40" t="s">
        <v>18011</v>
      </c>
      <c r="G618" s="40" t="s">
        <v>74</v>
      </c>
      <c r="H618" s="40" t="s">
        <v>17314</v>
      </c>
      <c r="N618" s="54">
        <v>41184.501388888886</v>
      </c>
      <c r="O618" s="54">
        <v>350</v>
      </c>
      <c r="P618" s="40" t="s">
        <v>122</v>
      </c>
      <c r="Q618" s="55" t="s">
        <v>122</v>
      </c>
      <c r="R618" s="56" t="s">
        <v>18012</v>
      </c>
      <c r="S618" s="56" t="s">
        <v>15368</v>
      </c>
      <c r="T618" s="51" t="s">
        <v>18013</v>
      </c>
      <c r="U618" s="51" t="s">
        <v>15370</v>
      </c>
      <c r="V618" s="40" t="s">
        <v>18014</v>
      </c>
      <c r="W618" s="40" t="s">
        <v>126</v>
      </c>
      <c r="X618" s="40" t="s">
        <v>112</v>
      </c>
      <c r="Y618" s="40">
        <v>2012</v>
      </c>
      <c r="Z618" s="40" t="s">
        <v>127</v>
      </c>
      <c r="AA618" s="40" t="s">
        <v>15395</v>
      </c>
      <c r="AB618" s="40" t="s">
        <v>129</v>
      </c>
      <c r="AC618" s="40" t="s">
        <v>130</v>
      </c>
      <c r="AD618" s="40" t="s">
        <v>16188</v>
      </c>
      <c r="AE618" s="40" t="s">
        <v>132</v>
      </c>
      <c r="AF618" s="40" t="s">
        <v>133</v>
      </c>
      <c r="AG618" s="40" t="s">
        <v>16392</v>
      </c>
      <c r="AH618" s="40" t="s">
        <v>135</v>
      </c>
      <c r="AI618" s="40" t="s">
        <v>136</v>
      </c>
      <c r="AJ618" s="40" t="s">
        <v>16393</v>
      </c>
      <c r="AK618" s="40" t="s">
        <v>139</v>
      </c>
      <c r="AL618" s="40" t="s">
        <v>140</v>
      </c>
      <c r="AN618" s="40" t="s">
        <v>18015</v>
      </c>
      <c r="AO618" s="40" t="s">
        <v>76</v>
      </c>
      <c r="AP618" s="40" t="s">
        <v>13998</v>
      </c>
      <c r="AQ618" s="40" t="s">
        <v>15319</v>
      </c>
      <c r="AR618" s="57" t="s">
        <v>15318</v>
      </c>
      <c r="AS618" s="40" t="s">
        <v>16341</v>
      </c>
      <c r="AT618" s="40" t="s">
        <v>13845</v>
      </c>
      <c r="BA618" s="40" t="s">
        <v>18016</v>
      </c>
      <c r="BB618" s="40" t="s">
        <v>5506</v>
      </c>
      <c r="BC618" s="40" t="s">
        <v>5991</v>
      </c>
      <c r="BD618" s="40" t="s">
        <v>5047</v>
      </c>
      <c r="BE618" s="40" t="s">
        <v>5286</v>
      </c>
      <c r="BF618" s="40" t="e">
        <f>- livre numérique</f>
        <v>#NAME?</v>
      </c>
      <c r="BG618" s="40" t="s">
        <v>15739</v>
      </c>
      <c r="BH618" s="40" t="s">
        <v>15742</v>
      </c>
      <c r="BI618" s="40" t="s">
        <v>15743</v>
      </c>
    </row>
    <row r="619" spans="1:65" ht="20.100000000000001" customHeight="1" x14ac:dyDescent="0.2">
      <c r="A619" s="44">
        <v>42095</v>
      </c>
      <c r="B619" s="40" t="s">
        <v>18017</v>
      </c>
      <c r="C619" s="35" t="s">
        <v>112</v>
      </c>
      <c r="D619" s="35">
        <v>20240120</v>
      </c>
      <c r="E619" s="40" t="s">
        <v>9810</v>
      </c>
      <c r="F619" s="40" t="s">
        <v>18018</v>
      </c>
      <c r="G619" s="40" t="s">
        <v>74</v>
      </c>
      <c r="N619" s="54">
        <v>41406.674305555556</v>
      </c>
      <c r="O619" s="54">
        <v>326</v>
      </c>
      <c r="P619" s="40" t="s">
        <v>122</v>
      </c>
      <c r="Q619" s="55" t="s">
        <v>122</v>
      </c>
      <c r="R619" s="56" t="s">
        <v>18019</v>
      </c>
      <c r="S619" s="56" t="s">
        <v>15368</v>
      </c>
      <c r="T619" s="51" t="s">
        <v>18020</v>
      </c>
      <c r="U619" s="51" t="s">
        <v>15370</v>
      </c>
      <c r="V619" s="40" t="s">
        <v>18021</v>
      </c>
      <c r="W619" s="40" t="s">
        <v>126</v>
      </c>
      <c r="X619" s="40" t="s">
        <v>112</v>
      </c>
      <c r="Y619" s="40">
        <v>2013</v>
      </c>
      <c r="Z619" s="40" t="s">
        <v>127</v>
      </c>
      <c r="AA619" s="40" t="s">
        <v>15411</v>
      </c>
      <c r="AB619" s="40" t="s">
        <v>129</v>
      </c>
      <c r="AC619" s="40" t="s">
        <v>130</v>
      </c>
      <c r="AD619" s="40" t="s">
        <v>16188</v>
      </c>
      <c r="AE619" s="40" t="s">
        <v>132</v>
      </c>
      <c r="AF619" s="40" t="s">
        <v>133</v>
      </c>
      <c r="AG619" s="40" t="s">
        <v>16392</v>
      </c>
      <c r="AH619" s="40" t="s">
        <v>135</v>
      </c>
      <c r="AI619" s="40" t="s">
        <v>136</v>
      </c>
      <c r="AJ619" s="40" t="s">
        <v>16393</v>
      </c>
      <c r="AK619" s="40" t="s">
        <v>139</v>
      </c>
      <c r="AL619" s="40" t="s">
        <v>140</v>
      </c>
      <c r="AN619" s="40" t="s">
        <v>18022</v>
      </c>
      <c r="AO619" s="40" t="s">
        <v>76</v>
      </c>
      <c r="AP619" s="40" t="s">
        <v>13834</v>
      </c>
      <c r="AQ619" s="40" t="s">
        <v>18023</v>
      </c>
      <c r="AR619" s="57" t="s">
        <v>18024</v>
      </c>
      <c r="AS619" s="40" t="s">
        <v>18025</v>
      </c>
      <c r="AT619" s="40" t="s">
        <v>18026</v>
      </c>
      <c r="AU619" s="40" t="s">
        <v>18027</v>
      </c>
      <c r="AV619" s="40" t="s">
        <v>18028</v>
      </c>
      <c r="AW619" s="40" t="s">
        <v>18029</v>
      </c>
      <c r="AX619" s="40" t="s">
        <v>18030</v>
      </c>
      <c r="AY619" s="40" t="s">
        <v>18031</v>
      </c>
      <c r="BA619" s="40" t="s">
        <v>18032</v>
      </c>
      <c r="BB619" s="40" t="s">
        <v>18033</v>
      </c>
      <c r="BC619" s="40" t="s">
        <v>18034</v>
      </c>
      <c r="BD619" s="40" t="s">
        <v>15856</v>
      </c>
      <c r="BE619" s="40" t="s">
        <v>15741</v>
      </c>
      <c r="BF619" s="40" t="s">
        <v>15740</v>
      </c>
    </row>
    <row r="620" spans="1:65" ht="20.100000000000001" customHeight="1" x14ac:dyDescent="0.2">
      <c r="A620" s="44">
        <v>42095</v>
      </c>
      <c r="B620" s="40" t="s">
        <v>18035</v>
      </c>
      <c r="C620" s="35" t="s">
        <v>112</v>
      </c>
      <c r="D620" s="35">
        <v>20240120</v>
      </c>
      <c r="E620" s="40" t="s">
        <v>9639</v>
      </c>
      <c r="F620" s="40" t="s">
        <v>18036</v>
      </c>
      <c r="G620" s="40" t="s">
        <v>834</v>
      </c>
      <c r="I620" s="40" t="s">
        <v>835</v>
      </c>
      <c r="N620" s="54">
        <v>41406.676388888889</v>
      </c>
      <c r="O620" s="54">
        <v>324</v>
      </c>
      <c r="P620" s="40" t="s">
        <v>122</v>
      </c>
      <c r="Q620" s="55" t="s">
        <v>122</v>
      </c>
      <c r="R620" s="56" t="s">
        <v>18037</v>
      </c>
      <c r="S620" s="56" t="s">
        <v>15368</v>
      </c>
      <c r="T620" s="51" t="s">
        <v>18038</v>
      </c>
      <c r="U620" s="51" t="s">
        <v>15370</v>
      </c>
      <c r="V620" s="40" t="s">
        <v>18039</v>
      </c>
      <c r="W620" s="40" t="s">
        <v>126</v>
      </c>
      <c r="X620" s="40" t="s">
        <v>112</v>
      </c>
      <c r="Y620" s="40">
        <v>2013</v>
      </c>
      <c r="Z620" s="40" t="s">
        <v>127</v>
      </c>
      <c r="AA620" s="40" t="s">
        <v>15411</v>
      </c>
      <c r="AB620" s="40" t="s">
        <v>129</v>
      </c>
      <c r="AC620" s="40" t="s">
        <v>130</v>
      </c>
      <c r="AD620" s="40" t="s">
        <v>16188</v>
      </c>
      <c r="AE620" s="40" t="s">
        <v>132</v>
      </c>
      <c r="AF620" s="40" t="s">
        <v>133</v>
      </c>
      <c r="AG620" s="40" t="s">
        <v>16392</v>
      </c>
      <c r="AH620" s="40" t="s">
        <v>135</v>
      </c>
      <c r="AI620" s="40" t="s">
        <v>136</v>
      </c>
      <c r="AJ620" s="40" t="s">
        <v>16393</v>
      </c>
      <c r="AK620" s="40" t="s">
        <v>139</v>
      </c>
      <c r="AL620" s="40" t="s">
        <v>140</v>
      </c>
      <c r="AN620" s="40" t="s">
        <v>18040</v>
      </c>
      <c r="AO620" s="40" t="s">
        <v>76</v>
      </c>
      <c r="AP620" s="40" t="s">
        <v>13834</v>
      </c>
      <c r="AQ620" s="40" t="s">
        <v>18041</v>
      </c>
      <c r="AR620" s="57" t="s">
        <v>15736</v>
      </c>
      <c r="AS620" s="40" t="s">
        <v>18042</v>
      </c>
      <c r="AT620" s="40" t="s">
        <v>18043</v>
      </c>
      <c r="AU620" s="40" t="s">
        <v>18044</v>
      </c>
      <c r="AV620" s="40" t="s">
        <v>18045</v>
      </c>
      <c r="AW620" s="40" t="s">
        <v>18046</v>
      </c>
      <c r="AX620" s="40" t="s">
        <v>18047</v>
      </c>
      <c r="BA620" s="40" t="s">
        <v>15741</v>
      </c>
      <c r="BB620" s="40" t="s">
        <v>15742</v>
      </c>
      <c r="BC620" s="40" t="s">
        <v>13979</v>
      </c>
    </row>
    <row r="621" spans="1:65" ht="20.100000000000001" customHeight="1" x14ac:dyDescent="0.2">
      <c r="A621" s="44">
        <v>42095</v>
      </c>
      <c r="B621" s="40" t="s">
        <v>18048</v>
      </c>
      <c r="C621" s="35" t="s">
        <v>112</v>
      </c>
      <c r="D621" s="35">
        <v>20240120</v>
      </c>
      <c r="E621" s="40" t="s">
        <v>9236</v>
      </c>
      <c r="F621" s="40" t="s">
        <v>18049</v>
      </c>
      <c r="G621" s="40" t="s">
        <v>18050</v>
      </c>
      <c r="I621" s="40" t="s">
        <v>18051</v>
      </c>
      <c r="N621" s="54">
        <v>41406.584027777775</v>
      </c>
      <c r="O621" s="54">
        <v>328</v>
      </c>
      <c r="P621" s="40" t="s">
        <v>122</v>
      </c>
      <c r="Q621" s="55" t="s">
        <v>122</v>
      </c>
      <c r="R621" s="56" t="s">
        <v>18052</v>
      </c>
      <c r="S621" s="56" t="s">
        <v>15368</v>
      </c>
      <c r="T621" s="51" t="s">
        <v>18053</v>
      </c>
      <c r="U621" s="51" t="s">
        <v>15370</v>
      </c>
      <c r="V621" s="40" t="s">
        <v>18054</v>
      </c>
      <c r="W621" s="40" t="s">
        <v>126</v>
      </c>
      <c r="X621" s="40" t="s">
        <v>112</v>
      </c>
      <c r="Y621" s="40">
        <v>2013</v>
      </c>
      <c r="Z621" s="40" t="s">
        <v>127</v>
      </c>
      <c r="AA621" s="40" t="s">
        <v>15411</v>
      </c>
      <c r="AB621" s="40" t="s">
        <v>129</v>
      </c>
      <c r="AC621" s="40" t="s">
        <v>130</v>
      </c>
      <c r="AD621" s="40" t="s">
        <v>16188</v>
      </c>
      <c r="AE621" s="40" t="s">
        <v>132</v>
      </c>
      <c r="AF621" s="40" t="s">
        <v>133</v>
      </c>
      <c r="AG621" s="40" t="s">
        <v>16392</v>
      </c>
      <c r="AH621" s="40" t="s">
        <v>135</v>
      </c>
      <c r="AI621" s="40" t="s">
        <v>136</v>
      </c>
      <c r="AJ621" s="40" t="s">
        <v>16393</v>
      </c>
      <c r="AK621" s="40" t="s">
        <v>139</v>
      </c>
      <c r="AL621" s="40" t="s">
        <v>140</v>
      </c>
      <c r="AN621" s="40" t="s">
        <v>18055</v>
      </c>
      <c r="AO621" s="40" t="s">
        <v>76</v>
      </c>
      <c r="AP621" s="40" t="s">
        <v>12745</v>
      </c>
      <c r="AQ621" s="40" t="s">
        <v>16814</v>
      </c>
      <c r="AR621" s="57" t="s">
        <v>15709</v>
      </c>
      <c r="AS621" s="40" t="s">
        <v>16293</v>
      </c>
      <c r="AT621" s="40" t="s">
        <v>12021</v>
      </c>
      <c r="AU621" s="40" t="s">
        <v>18056</v>
      </c>
      <c r="AV621" s="40" t="s">
        <v>18057</v>
      </c>
      <c r="AW621" s="40" t="s">
        <v>18058</v>
      </c>
      <c r="AX621" s="40" t="s">
        <v>18059</v>
      </c>
    </row>
    <row r="622" spans="1:65" ht="20.100000000000001" customHeight="1" x14ac:dyDescent="0.2">
      <c r="A622" s="44">
        <v>42095</v>
      </c>
      <c r="B622" s="40" t="s">
        <v>18060</v>
      </c>
      <c r="C622" s="35" t="s">
        <v>112</v>
      </c>
      <c r="D622" s="35">
        <v>20240120</v>
      </c>
      <c r="E622" s="40" t="s">
        <v>9454</v>
      </c>
      <c r="F622" s="40" t="s">
        <v>3544</v>
      </c>
      <c r="G622" s="40" t="s">
        <v>18061</v>
      </c>
      <c r="I622" s="40" t="s">
        <v>10224</v>
      </c>
      <c r="N622" s="54">
        <v>41219.599999999999</v>
      </c>
      <c r="O622" s="54">
        <v>598</v>
      </c>
      <c r="P622" s="40" t="s">
        <v>122</v>
      </c>
      <c r="Q622" s="55" t="s">
        <v>122</v>
      </c>
      <c r="R622" s="56" t="s">
        <v>18062</v>
      </c>
      <c r="S622" s="56" t="s">
        <v>15368</v>
      </c>
      <c r="T622" s="51" t="s">
        <v>18063</v>
      </c>
      <c r="U622" s="51" t="s">
        <v>15370</v>
      </c>
      <c r="V622" s="40" t="s">
        <v>18064</v>
      </c>
      <c r="W622" s="40" t="s">
        <v>126</v>
      </c>
      <c r="X622" s="40" t="s">
        <v>112</v>
      </c>
      <c r="Y622" s="40">
        <v>2012</v>
      </c>
      <c r="Z622" s="40" t="s">
        <v>127</v>
      </c>
      <c r="AA622" s="40" t="s">
        <v>15411</v>
      </c>
      <c r="AB622" s="40" t="s">
        <v>129</v>
      </c>
      <c r="AC622" s="40" t="s">
        <v>130</v>
      </c>
      <c r="AD622" s="40" t="s">
        <v>16188</v>
      </c>
      <c r="AE622" s="40" t="s">
        <v>132</v>
      </c>
      <c r="AF622" s="40" t="s">
        <v>133</v>
      </c>
      <c r="AG622" s="40" t="s">
        <v>16392</v>
      </c>
      <c r="AH622" s="40" t="s">
        <v>135</v>
      </c>
      <c r="AI622" s="40" t="s">
        <v>136</v>
      </c>
      <c r="AJ622" s="40" t="s">
        <v>16393</v>
      </c>
      <c r="AK622" s="40" t="s">
        <v>139</v>
      </c>
      <c r="AL622" s="40" t="s">
        <v>140</v>
      </c>
      <c r="AN622" s="40" t="s">
        <v>18065</v>
      </c>
      <c r="AO622" s="40" t="s">
        <v>76</v>
      </c>
      <c r="AP622" s="40" t="s">
        <v>16629</v>
      </c>
      <c r="AQ622" s="40" t="s">
        <v>16630</v>
      </c>
      <c r="AR622" s="57" t="s">
        <v>12745</v>
      </c>
      <c r="AS622" s="40" t="s">
        <v>13998</v>
      </c>
      <c r="AT622" s="40" t="s">
        <v>16631</v>
      </c>
      <c r="BA622" s="40" t="s">
        <v>18066</v>
      </c>
      <c r="BB622" s="40" t="s">
        <v>18067</v>
      </c>
      <c r="BC622" s="40" t="s">
        <v>18068</v>
      </c>
      <c r="BD622" s="40" t="s">
        <v>18069</v>
      </c>
      <c r="BE622" s="40" t="s">
        <v>18070</v>
      </c>
      <c r="BF622" s="40" t="s">
        <v>18071</v>
      </c>
      <c r="BG622" s="40" t="s">
        <v>18072</v>
      </c>
      <c r="BH622" s="40" t="s">
        <v>18073</v>
      </c>
      <c r="BI622" s="40" t="s">
        <v>18074</v>
      </c>
      <c r="BJ622" s="40" t="s">
        <v>18075</v>
      </c>
      <c r="BK622" s="40" t="s">
        <v>18076</v>
      </c>
      <c r="BL622" s="40" t="s">
        <v>18077</v>
      </c>
      <c r="BM622" s="40" t="s">
        <v>18078</v>
      </c>
    </row>
    <row r="623" spans="1:65" ht="20.100000000000001" customHeight="1" x14ac:dyDescent="0.2">
      <c r="A623" s="44">
        <v>42095</v>
      </c>
      <c r="B623" s="40" t="s">
        <v>18079</v>
      </c>
      <c r="C623" s="35" t="s">
        <v>112</v>
      </c>
      <c r="D623" s="35">
        <v>20240120</v>
      </c>
      <c r="E623" s="40" t="s">
        <v>18080</v>
      </c>
      <c r="F623" s="40" t="s">
        <v>8367</v>
      </c>
      <c r="G623" s="40" t="s">
        <v>4643</v>
      </c>
      <c r="I623" s="40" t="s">
        <v>2482</v>
      </c>
      <c r="N623" s="54">
        <v>40601.487500000003</v>
      </c>
      <c r="O623" s="54">
        <v>288</v>
      </c>
      <c r="P623" s="40" t="s">
        <v>122</v>
      </c>
      <c r="Q623" s="55" t="s">
        <v>122</v>
      </c>
      <c r="R623" s="56" t="s">
        <v>18081</v>
      </c>
      <c r="S623" s="56" t="s">
        <v>15368</v>
      </c>
      <c r="T623" s="51" t="s">
        <v>18082</v>
      </c>
      <c r="U623" s="51" t="s">
        <v>15370</v>
      </c>
      <c r="V623" s="40" t="s">
        <v>18083</v>
      </c>
      <c r="W623" s="40" t="s">
        <v>126</v>
      </c>
      <c r="X623" s="40" t="s">
        <v>112</v>
      </c>
      <c r="Z623" s="40" t="s">
        <v>127</v>
      </c>
      <c r="AA623" s="40" t="s">
        <v>18084</v>
      </c>
      <c r="AB623" s="40" t="s">
        <v>129</v>
      </c>
      <c r="AC623" s="40" t="s">
        <v>130</v>
      </c>
      <c r="AD623" s="40" t="s">
        <v>16188</v>
      </c>
      <c r="AE623" s="40" t="s">
        <v>132</v>
      </c>
      <c r="AF623" s="40" t="s">
        <v>133</v>
      </c>
      <c r="AG623" s="40" t="s">
        <v>16392</v>
      </c>
      <c r="AH623" s="40" t="s">
        <v>135</v>
      </c>
      <c r="AI623" s="40" t="s">
        <v>136</v>
      </c>
      <c r="AJ623" s="40" t="s">
        <v>16393</v>
      </c>
      <c r="AK623" s="40" t="s">
        <v>139</v>
      </c>
      <c r="AL623" s="40" t="s">
        <v>140</v>
      </c>
      <c r="AN623" s="40" t="s">
        <v>18085</v>
      </c>
      <c r="AO623" s="40" t="s">
        <v>76</v>
      </c>
      <c r="AP623" s="40" t="s">
        <v>17473</v>
      </c>
      <c r="AQ623" s="40" t="s">
        <v>16681</v>
      </c>
      <c r="AR623" s="57" t="s">
        <v>18086</v>
      </c>
      <c r="AS623" s="40" t="s">
        <v>17093</v>
      </c>
      <c r="AT623" s="40" t="s">
        <v>18087</v>
      </c>
      <c r="AU623" s="40" t="s">
        <v>18088</v>
      </c>
      <c r="AV623" s="40" t="s">
        <v>17384</v>
      </c>
      <c r="AW623" s="40" t="s">
        <v>18089</v>
      </c>
      <c r="AX623" s="40" t="s">
        <v>15506</v>
      </c>
      <c r="AY623" s="40" t="s">
        <v>18090</v>
      </c>
      <c r="AZ623" s="40" t="s">
        <v>18091</v>
      </c>
      <c r="BA623" s="40" t="s">
        <v>18092</v>
      </c>
      <c r="BB623" s="40" t="s">
        <v>18093</v>
      </c>
      <c r="BC623" s="40" t="s">
        <v>18094</v>
      </c>
      <c r="BD623" s="40" t="s">
        <v>18095</v>
      </c>
      <c r="BE623" s="40" t="s">
        <v>18096</v>
      </c>
      <c r="BF623" s="40" t="s">
        <v>18097</v>
      </c>
      <c r="BG623" s="40" t="s">
        <v>18098</v>
      </c>
      <c r="BH623" s="40" t="s">
        <v>18099</v>
      </c>
    </row>
    <row r="624" spans="1:65" ht="20.100000000000001" customHeight="1" x14ac:dyDescent="0.2">
      <c r="A624" s="44">
        <v>42095</v>
      </c>
      <c r="B624" s="40" t="s">
        <v>18100</v>
      </c>
      <c r="C624" s="35" t="s">
        <v>112</v>
      </c>
      <c r="D624" s="35">
        <v>20240120</v>
      </c>
      <c r="E624" s="40" t="s">
        <v>18101</v>
      </c>
      <c r="G624" s="40" t="s">
        <v>18102</v>
      </c>
      <c r="H624" s="40" t="s">
        <v>17314</v>
      </c>
      <c r="I624" s="40" t="s">
        <v>18103</v>
      </c>
      <c r="N624" s="54">
        <v>40517.431250000001</v>
      </c>
      <c r="O624" s="54">
        <v>250</v>
      </c>
      <c r="P624" s="40" t="s">
        <v>122</v>
      </c>
      <c r="Q624" s="55" t="s">
        <v>122</v>
      </c>
      <c r="R624" s="56" t="s">
        <v>18104</v>
      </c>
      <c r="S624" s="56" t="s">
        <v>15368</v>
      </c>
      <c r="T624" s="51" t="s">
        <v>18105</v>
      </c>
      <c r="U624" s="51" t="s">
        <v>15370</v>
      </c>
      <c r="V624" s="40" t="s">
        <v>18106</v>
      </c>
      <c r="W624" s="40" t="s">
        <v>126</v>
      </c>
      <c r="X624" s="40" t="s">
        <v>112</v>
      </c>
      <c r="Z624" s="40" t="s">
        <v>127</v>
      </c>
      <c r="AA624" s="40" t="s">
        <v>18084</v>
      </c>
      <c r="AB624" s="40" t="s">
        <v>129</v>
      </c>
      <c r="AC624" s="40" t="s">
        <v>130</v>
      </c>
      <c r="AD624" s="40" t="s">
        <v>16188</v>
      </c>
      <c r="AE624" s="40" t="s">
        <v>132</v>
      </c>
      <c r="AF624" s="40" t="s">
        <v>133</v>
      </c>
      <c r="AG624" s="40" t="s">
        <v>16392</v>
      </c>
      <c r="AH624" s="40" t="s">
        <v>135</v>
      </c>
      <c r="AI624" s="40" t="s">
        <v>136</v>
      </c>
      <c r="AJ624" s="40" t="s">
        <v>16393</v>
      </c>
      <c r="AK624" s="40" t="s">
        <v>139</v>
      </c>
      <c r="AL624" s="40" t="s">
        <v>140</v>
      </c>
      <c r="AN624" s="40" t="s">
        <v>18107</v>
      </c>
      <c r="AO624" s="40" t="s">
        <v>76</v>
      </c>
      <c r="AP624" s="40" t="s">
        <v>13834</v>
      </c>
      <c r="AQ624" s="40" t="s">
        <v>18108</v>
      </c>
      <c r="AR624" s="57" t="s">
        <v>18023</v>
      </c>
      <c r="AS624" s="40" t="s">
        <v>18024</v>
      </c>
      <c r="AT624" s="40" t="s">
        <v>18025</v>
      </c>
      <c r="AU624" s="40" t="s">
        <v>18109</v>
      </c>
      <c r="AV624" s="40" t="s">
        <v>18027</v>
      </c>
      <c r="AW624" s="40" t="s">
        <v>18031</v>
      </c>
      <c r="AX624" s="40" t="s">
        <v>18110</v>
      </c>
      <c r="AY624" s="40" t="s">
        <v>18111</v>
      </c>
      <c r="AZ624" s="40" t="s">
        <v>18112</v>
      </c>
      <c r="BA624" s="40" t="s">
        <v>16512</v>
      </c>
      <c r="BB624" s="40" t="s">
        <v>18113</v>
      </c>
      <c r="BC624" s="40" t="s">
        <v>15494</v>
      </c>
      <c r="BD624" s="40" t="s">
        <v>15495</v>
      </c>
    </row>
    <row r="625" spans="1:53" ht="20.100000000000001" customHeight="1" x14ac:dyDescent="0.2">
      <c r="A625" s="44">
        <v>42095</v>
      </c>
      <c r="B625" s="40" t="s">
        <v>18114</v>
      </c>
      <c r="C625" s="35" t="s">
        <v>112</v>
      </c>
      <c r="D625" s="35">
        <v>20240120</v>
      </c>
      <c r="E625" s="40" t="s">
        <v>9915</v>
      </c>
      <c r="F625" s="40" t="s">
        <v>18115</v>
      </c>
      <c r="G625" s="40" t="s">
        <v>18116</v>
      </c>
      <c r="I625" s="40" t="s">
        <v>18117</v>
      </c>
      <c r="N625" s="54">
        <v>40799.599305555559</v>
      </c>
      <c r="O625" s="54">
        <v>360</v>
      </c>
      <c r="P625" s="40" t="s">
        <v>122</v>
      </c>
      <c r="Q625" s="55" t="s">
        <v>122</v>
      </c>
      <c r="R625" s="56" t="s">
        <v>18118</v>
      </c>
      <c r="S625" s="56" t="s">
        <v>15368</v>
      </c>
      <c r="T625" s="51" t="s">
        <v>18119</v>
      </c>
      <c r="U625" s="51" t="s">
        <v>15370</v>
      </c>
      <c r="V625" s="40" t="s">
        <v>18120</v>
      </c>
      <c r="W625" s="40" t="s">
        <v>126</v>
      </c>
      <c r="X625" s="40" t="s">
        <v>112</v>
      </c>
      <c r="Z625" s="40" t="s">
        <v>127</v>
      </c>
      <c r="AA625" s="40" t="s">
        <v>18084</v>
      </c>
      <c r="AB625" s="40" t="s">
        <v>129</v>
      </c>
      <c r="AC625" s="40" t="s">
        <v>130</v>
      </c>
      <c r="AD625" s="40" t="s">
        <v>16188</v>
      </c>
      <c r="AE625" s="40" t="s">
        <v>132</v>
      </c>
      <c r="AF625" s="40" t="s">
        <v>133</v>
      </c>
      <c r="AG625" s="40" t="s">
        <v>16392</v>
      </c>
      <c r="AH625" s="40" t="s">
        <v>135</v>
      </c>
      <c r="AI625" s="40" t="s">
        <v>136</v>
      </c>
      <c r="AJ625" s="40" t="s">
        <v>16393</v>
      </c>
      <c r="AK625" s="40" t="s">
        <v>139</v>
      </c>
      <c r="AL625" s="40" t="s">
        <v>140</v>
      </c>
      <c r="AN625" s="40" t="s">
        <v>18121</v>
      </c>
      <c r="AO625" s="40" t="s">
        <v>76</v>
      </c>
      <c r="AP625" s="40" t="s">
        <v>17473</v>
      </c>
      <c r="AQ625" s="40" t="s">
        <v>13834</v>
      </c>
      <c r="AR625" s="57" t="s">
        <v>18122</v>
      </c>
      <c r="AS625" s="40" t="s">
        <v>18123</v>
      </c>
      <c r="AT625" s="40" t="s">
        <v>18124</v>
      </c>
      <c r="AU625" s="40" t="s">
        <v>18125</v>
      </c>
      <c r="AV625" s="40" t="s">
        <v>18126</v>
      </c>
      <c r="AW625" s="40" t="s">
        <v>18127</v>
      </c>
      <c r="AX625" s="40" t="s">
        <v>18128</v>
      </c>
      <c r="AY625" s="40" t="s">
        <v>18129</v>
      </c>
      <c r="AZ625" s="40" t="s">
        <v>18130</v>
      </c>
      <c r="BA625" s="40" t="s">
        <v>18131</v>
      </c>
    </row>
    <row r="626" spans="1:53" ht="20.100000000000001" customHeight="1" x14ac:dyDescent="0.2">
      <c r="A626" s="44">
        <v>42095</v>
      </c>
      <c r="B626" s="40" t="s">
        <v>18132</v>
      </c>
      <c r="C626" s="35" t="s">
        <v>112</v>
      </c>
      <c r="D626" s="35">
        <v>20240120</v>
      </c>
      <c r="E626" s="40" t="s">
        <v>13591</v>
      </c>
      <c r="F626" s="40" t="s">
        <v>5461</v>
      </c>
      <c r="G626" s="40" t="s">
        <v>18133</v>
      </c>
      <c r="I626" s="40" t="s">
        <v>18134</v>
      </c>
      <c r="N626" s="54">
        <v>40693.684027777781</v>
      </c>
      <c r="O626" s="54">
        <v>225</v>
      </c>
      <c r="P626" s="40" t="s">
        <v>122</v>
      </c>
      <c r="Q626" s="55" t="s">
        <v>122</v>
      </c>
      <c r="R626" s="56" t="s">
        <v>18135</v>
      </c>
      <c r="S626" s="56" t="s">
        <v>15368</v>
      </c>
      <c r="T626" s="51" t="s">
        <v>18136</v>
      </c>
      <c r="U626" s="51" t="s">
        <v>15370</v>
      </c>
      <c r="V626" s="40" t="s">
        <v>18137</v>
      </c>
      <c r="W626" s="40" t="s">
        <v>126</v>
      </c>
      <c r="X626" s="40" t="s">
        <v>112</v>
      </c>
      <c r="Z626" s="40" t="s">
        <v>127</v>
      </c>
      <c r="AA626" s="40" t="s">
        <v>18084</v>
      </c>
      <c r="AB626" s="40" t="s">
        <v>129</v>
      </c>
      <c r="AC626" s="40" t="s">
        <v>130</v>
      </c>
      <c r="AD626" s="40" t="s">
        <v>16188</v>
      </c>
      <c r="AE626" s="40" t="s">
        <v>132</v>
      </c>
      <c r="AF626" s="40" t="s">
        <v>133</v>
      </c>
      <c r="AG626" s="40" t="s">
        <v>16392</v>
      </c>
      <c r="AH626" s="40" t="s">
        <v>135</v>
      </c>
      <c r="AI626" s="40" t="s">
        <v>136</v>
      </c>
      <c r="AJ626" s="40" t="s">
        <v>16393</v>
      </c>
      <c r="AK626" s="40" t="s">
        <v>139</v>
      </c>
      <c r="AL626" s="40" t="s">
        <v>140</v>
      </c>
      <c r="AN626" s="40" t="s">
        <v>18138</v>
      </c>
      <c r="AO626" s="40" t="s">
        <v>76</v>
      </c>
      <c r="AP626" s="40" t="s">
        <v>13834</v>
      </c>
      <c r="AQ626" s="40" t="s">
        <v>18108</v>
      </c>
      <c r="AR626" s="57" t="s">
        <v>18139</v>
      </c>
      <c r="AS626" s="40" t="s">
        <v>18140</v>
      </c>
      <c r="AT626" s="40" t="s">
        <v>18141</v>
      </c>
      <c r="AU626" s="40" t="s">
        <v>18142</v>
      </c>
      <c r="AV626" s="40" t="s">
        <v>18143</v>
      </c>
      <c r="AW626" s="40" t="s">
        <v>18144</v>
      </c>
      <c r="AX626" s="40" t="s">
        <v>18145</v>
      </c>
      <c r="AY626" s="40" t="s">
        <v>18146</v>
      </c>
      <c r="AZ626" s="40" t="s">
        <v>18147</v>
      </c>
    </row>
    <row r="627" spans="1:53" ht="20.100000000000001" customHeight="1" x14ac:dyDescent="0.2">
      <c r="A627" s="44">
        <v>42095</v>
      </c>
      <c r="B627" s="40" t="s">
        <v>18148</v>
      </c>
      <c r="C627" s="35" t="s">
        <v>112</v>
      </c>
      <c r="D627" s="35">
        <v>20240120</v>
      </c>
      <c r="E627" s="40" t="s">
        <v>18149</v>
      </c>
      <c r="F627" s="40" t="s">
        <v>18150</v>
      </c>
      <c r="G627" s="40" t="s">
        <v>18151</v>
      </c>
      <c r="I627" s="40" t="s">
        <v>18152</v>
      </c>
      <c r="N627" s="54">
        <v>40939.688888888886</v>
      </c>
      <c r="O627" s="54">
        <v>342</v>
      </c>
      <c r="P627" s="40" t="s">
        <v>122</v>
      </c>
      <c r="Q627" s="55" t="s">
        <v>122</v>
      </c>
      <c r="R627" s="56" t="s">
        <v>18153</v>
      </c>
      <c r="S627" s="56" t="s">
        <v>15368</v>
      </c>
      <c r="T627" s="51" t="s">
        <v>18154</v>
      </c>
      <c r="U627" s="51" t="s">
        <v>15370</v>
      </c>
      <c r="V627" s="40" t="s">
        <v>18155</v>
      </c>
      <c r="W627" s="40" t="s">
        <v>126</v>
      </c>
      <c r="X627" s="40" t="s">
        <v>112</v>
      </c>
      <c r="Z627" s="40" t="s">
        <v>127</v>
      </c>
      <c r="AA627" s="40" t="s">
        <v>18084</v>
      </c>
      <c r="AB627" s="40" t="s">
        <v>129</v>
      </c>
      <c r="AC627" s="40" t="s">
        <v>130</v>
      </c>
      <c r="AD627" s="40" t="s">
        <v>16188</v>
      </c>
      <c r="AE627" s="40" t="s">
        <v>132</v>
      </c>
      <c r="AF627" s="40" t="s">
        <v>133</v>
      </c>
      <c r="AG627" s="40" t="s">
        <v>16392</v>
      </c>
      <c r="AH627" s="40" t="s">
        <v>135</v>
      </c>
      <c r="AI627" s="40" t="s">
        <v>136</v>
      </c>
      <c r="AJ627" s="40" t="s">
        <v>16393</v>
      </c>
      <c r="AK627" s="40" t="s">
        <v>139</v>
      </c>
      <c r="AL627" s="40" t="s">
        <v>140</v>
      </c>
      <c r="AN627" s="40" t="s">
        <v>18156</v>
      </c>
      <c r="AO627" s="40" t="s">
        <v>76</v>
      </c>
      <c r="AP627" s="40" t="s">
        <v>13834</v>
      </c>
      <c r="AQ627" s="40" t="s">
        <v>12233</v>
      </c>
      <c r="AR627" s="57" t="s">
        <v>18157</v>
      </c>
      <c r="AS627" s="40" t="s">
        <v>18158</v>
      </c>
      <c r="AT627" s="40" t="s">
        <v>18159</v>
      </c>
      <c r="AU627" s="40" t="s">
        <v>15567</v>
      </c>
      <c r="AV627" s="40" t="s">
        <v>18160</v>
      </c>
      <c r="AW627" s="40" t="s">
        <v>18161</v>
      </c>
      <c r="AX627" s="40" t="s">
        <v>15856</v>
      </c>
      <c r="AY627" s="40" t="s">
        <v>15739</v>
      </c>
      <c r="AZ627" s="40" t="s">
        <v>15740</v>
      </c>
    </row>
    <row r="628" spans="1:53" ht="20.100000000000001" customHeight="1" x14ac:dyDescent="0.2">
      <c r="A628" s="44">
        <v>42095</v>
      </c>
      <c r="B628" s="40" t="s">
        <v>18162</v>
      </c>
      <c r="C628" s="35" t="s">
        <v>112</v>
      </c>
      <c r="D628" s="35">
        <v>20240120</v>
      </c>
      <c r="E628" s="40" t="s">
        <v>18163</v>
      </c>
      <c r="F628" s="40" t="s">
        <v>18164</v>
      </c>
      <c r="G628" s="40" t="s">
        <v>1331</v>
      </c>
      <c r="I628" s="40" t="s">
        <v>1332</v>
      </c>
      <c r="N628" s="54">
        <v>40911.496527777781</v>
      </c>
      <c r="O628" s="54">
        <v>240</v>
      </c>
      <c r="P628" s="40" t="s">
        <v>122</v>
      </c>
      <c r="Q628" s="55" t="s">
        <v>122</v>
      </c>
      <c r="R628" s="56" t="s">
        <v>18165</v>
      </c>
      <c r="S628" s="56" t="s">
        <v>15368</v>
      </c>
      <c r="T628" s="51" t="s">
        <v>18166</v>
      </c>
      <c r="U628" s="51" t="s">
        <v>15370</v>
      </c>
      <c r="V628" s="40" t="s">
        <v>18167</v>
      </c>
      <c r="W628" s="40" t="s">
        <v>126</v>
      </c>
      <c r="X628" s="40" t="s">
        <v>112</v>
      </c>
      <c r="Z628" s="40" t="s">
        <v>127</v>
      </c>
      <c r="AA628" s="40" t="s">
        <v>18084</v>
      </c>
      <c r="AB628" s="40" t="s">
        <v>129</v>
      </c>
      <c r="AC628" s="40" t="s">
        <v>130</v>
      </c>
      <c r="AD628" s="40" t="s">
        <v>16188</v>
      </c>
      <c r="AE628" s="40" t="s">
        <v>132</v>
      </c>
      <c r="AF628" s="40" t="s">
        <v>133</v>
      </c>
      <c r="AG628" s="40" t="s">
        <v>16392</v>
      </c>
      <c r="AH628" s="40" t="s">
        <v>135</v>
      </c>
      <c r="AI628" s="40" t="s">
        <v>136</v>
      </c>
      <c r="AJ628" s="40" t="s">
        <v>16393</v>
      </c>
      <c r="AK628" s="40" t="s">
        <v>139</v>
      </c>
      <c r="AL628" s="40" t="s">
        <v>140</v>
      </c>
      <c r="AN628" s="40" t="s">
        <v>18168</v>
      </c>
      <c r="AO628" s="40" t="s">
        <v>76</v>
      </c>
      <c r="AP628" s="40" t="s">
        <v>13834</v>
      </c>
      <c r="AQ628" s="40" t="s">
        <v>18108</v>
      </c>
      <c r="AR628" s="57" t="s">
        <v>18169</v>
      </c>
      <c r="AS628" s="40" t="s">
        <v>18170</v>
      </c>
      <c r="AT628" s="40" t="s">
        <v>18171</v>
      </c>
      <c r="AU628" s="40" t="s">
        <v>18172</v>
      </c>
    </row>
    <row r="629" spans="1:53" ht="20.100000000000001" customHeight="1" x14ac:dyDescent="0.2">
      <c r="A629" s="44">
        <v>42095</v>
      </c>
      <c r="B629" s="40" t="s">
        <v>18173</v>
      </c>
      <c r="C629" s="35" t="s">
        <v>112</v>
      </c>
      <c r="D629" s="35">
        <v>20240120</v>
      </c>
      <c r="E629" s="40" t="s">
        <v>18174</v>
      </c>
      <c r="F629" s="40" t="s">
        <v>18175</v>
      </c>
      <c r="G629" s="40" t="s">
        <v>3890</v>
      </c>
      <c r="I629" s="40" t="s">
        <v>381</v>
      </c>
      <c r="N629" s="54">
        <v>40693.681250000001</v>
      </c>
      <c r="O629" s="54">
        <v>266</v>
      </c>
      <c r="P629" s="40" t="s">
        <v>122</v>
      </c>
      <c r="Q629" s="55" t="s">
        <v>122</v>
      </c>
      <c r="R629" s="56" t="s">
        <v>18176</v>
      </c>
      <c r="S629" s="56" t="s">
        <v>15368</v>
      </c>
      <c r="T629" s="51" t="s">
        <v>18177</v>
      </c>
      <c r="U629" s="51" t="s">
        <v>15370</v>
      </c>
      <c r="V629" s="40" t="s">
        <v>18178</v>
      </c>
      <c r="W629" s="40" t="s">
        <v>126</v>
      </c>
      <c r="X629" s="40" t="s">
        <v>112</v>
      </c>
      <c r="Z629" s="40" t="s">
        <v>127</v>
      </c>
      <c r="AA629" s="40" t="s">
        <v>18084</v>
      </c>
      <c r="AB629" s="40" t="s">
        <v>129</v>
      </c>
      <c r="AC629" s="40" t="s">
        <v>130</v>
      </c>
      <c r="AD629" s="40" t="s">
        <v>16188</v>
      </c>
      <c r="AE629" s="40" t="s">
        <v>132</v>
      </c>
      <c r="AF629" s="40" t="s">
        <v>133</v>
      </c>
      <c r="AG629" s="40" t="s">
        <v>16392</v>
      </c>
      <c r="AH629" s="40" t="s">
        <v>135</v>
      </c>
      <c r="AI629" s="40" t="s">
        <v>136</v>
      </c>
      <c r="AJ629" s="40" t="s">
        <v>16393</v>
      </c>
      <c r="AK629" s="40" t="s">
        <v>139</v>
      </c>
      <c r="AL629" s="40" t="s">
        <v>140</v>
      </c>
      <c r="AN629" s="40" t="s">
        <v>18179</v>
      </c>
      <c r="AO629" s="40" t="s">
        <v>76</v>
      </c>
      <c r="AP629" s="40" t="s">
        <v>12233</v>
      </c>
      <c r="AQ629" s="40" t="s">
        <v>18157</v>
      </c>
      <c r="AR629" s="57" t="s">
        <v>18158</v>
      </c>
      <c r="AS629" s="40" t="s">
        <v>18159</v>
      </c>
      <c r="AT629" s="40" t="s">
        <v>15567</v>
      </c>
      <c r="AU629" s="40" t="s">
        <v>15856</v>
      </c>
      <c r="AV629" s="40" t="s">
        <v>15739</v>
      </c>
      <c r="AW629" s="40" t="s">
        <v>15740</v>
      </c>
      <c r="AX629" s="40" t="s">
        <v>15741</v>
      </c>
      <c r="AY629" s="40" t="s">
        <v>15742</v>
      </c>
      <c r="AZ629" s="40" t="s">
        <v>15743</v>
      </c>
    </row>
    <row r="630" spans="1:53" ht="20.100000000000001" customHeight="1" x14ac:dyDescent="0.2">
      <c r="A630" s="44">
        <v>42095</v>
      </c>
      <c r="B630" s="40" t="s">
        <v>18180</v>
      </c>
      <c r="C630" s="35" t="s">
        <v>112</v>
      </c>
      <c r="D630" s="35">
        <v>20240120</v>
      </c>
      <c r="E630" s="40" t="s">
        <v>15493</v>
      </c>
      <c r="F630" s="40" t="s">
        <v>18181</v>
      </c>
      <c r="G630" s="40" t="s">
        <v>3890</v>
      </c>
      <c r="I630" s="40" t="s">
        <v>381</v>
      </c>
      <c r="N630" s="54">
        <v>40575.527083333334</v>
      </c>
      <c r="O630" s="54">
        <v>296</v>
      </c>
      <c r="P630" s="40" t="s">
        <v>122</v>
      </c>
      <c r="Q630" s="55" t="s">
        <v>122</v>
      </c>
      <c r="R630" s="56" t="s">
        <v>18182</v>
      </c>
      <c r="S630" s="56" t="s">
        <v>15368</v>
      </c>
      <c r="T630" s="51" t="s">
        <v>18183</v>
      </c>
      <c r="U630" s="51" t="s">
        <v>15370</v>
      </c>
      <c r="V630" s="40" t="s">
        <v>18184</v>
      </c>
      <c r="W630" s="40" t="s">
        <v>126</v>
      </c>
      <c r="X630" s="40" t="s">
        <v>112</v>
      </c>
      <c r="Z630" s="40" t="s">
        <v>127</v>
      </c>
      <c r="AA630" s="40" t="s">
        <v>18084</v>
      </c>
      <c r="AB630" s="40" t="s">
        <v>129</v>
      </c>
      <c r="AC630" s="40" t="s">
        <v>130</v>
      </c>
      <c r="AD630" s="40" t="s">
        <v>16188</v>
      </c>
      <c r="AE630" s="40" t="s">
        <v>132</v>
      </c>
      <c r="AF630" s="40" t="s">
        <v>133</v>
      </c>
      <c r="AG630" s="40" t="s">
        <v>16392</v>
      </c>
      <c r="AH630" s="40" t="s">
        <v>135</v>
      </c>
      <c r="AI630" s="40" t="s">
        <v>136</v>
      </c>
      <c r="AJ630" s="40" t="s">
        <v>16393</v>
      </c>
      <c r="AK630" s="40" t="s">
        <v>139</v>
      </c>
      <c r="AL630" s="40" t="s">
        <v>140</v>
      </c>
      <c r="AN630" s="40" t="s">
        <v>18185</v>
      </c>
      <c r="AO630" s="40" t="s">
        <v>76</v>
      </c>
      <c r="AP630" s="40" t="s">
        <v>15606</v>
      </c>
      <c r="AQ630" s="40" t="s">
        <v>15607</v>
      </c>
      <c r="AR630" s="57" t="s">
        <v>15608</v>
      </c>
      <c r="AS630" s="40" t="s">
        <v>15609</v>
      </c>
      <c r="AT630" s="40" t="s">
        <v>15610</v>
      </c>
      <c r="AU630" s="40" t="s">
        <v>15611</v>
      </c>
      <c r="AV630" s="40" t="s">
        <v>15492</v>
      </c>
      <c r="AW630" s="40" t="s">
        <v>16511</v>
      </c>
      <c r="AX630" s="40" t="s">
        <v>16512</v>
      </c>
      <c r="AY630" s="40" t="s">
        <v>18113</v>
      </c>
      <c r="AZ630" s="40" t="s">
        <v>15494</v>
      </c>
    </row>
    <row r="631" spans="1:53" ht="20.100000000000001" customHeight="1" x14ac:dyDescent="0.2">
      <c r="A631" s="44">
        <v>42095</v>
      </c>
      <c r="B631" s="40" t="s">
        <v>18186</v>
      </c>
      <c r="C631" s="35" t="s">
        <v>112</v>
      </c>
      <c r="D631" s="35">
        <v>20240120</v>
      </c>
      <c r="E631" s="40" t="s">
        <v>15493</v>
      </c>
      <c r="F631" s="40" t="s">
        <v>18187</v>
      </c>
      <c r="G631" s="40" t="s">
        <v>5278</v>
      </c>
      <c r="H631" s="40" t="s">
        <v>17314</v>
      </c>
      <c r="I631" s="40" t="s">
        <v>5279</v>
      </c>
      <c r="N631" s="54">
        <v>40512.427777777775</v>
      </c>
      <c r="O631" s="54">
        <v>306</v>
      </c>
      <c r="P631" s="40" t="s">
        <v>122</v>
      </c>
      <c r="Q631" s="55" t="s">
        <v>122</v>
      </c>
      <c r="R631" s="56" t="s">
        <v>18188</v>
      </c>
      <c r="S631" s="56" t="s">
        <v>15368</v>
      </c>
      <c r="T631" s="51" t="s">
        <v>18189</v>
      </c>
      <c r="U631" s="51" t="s">
        <v>15370</v>
      </c>
      <c r="V631" s="40" t="s">
        <v>18190</v>
      </c>
      <c r="W631" s="40" t="s">
        <v>126</v>
      </c>
      <c r="X631" s="40" t="s">
        <v>112</v>
      </c>
      <c r="Z631" s="40" t="s">
        <v>127</v>
      </c>
      <c r="AA631" s="40" t="s">
        <v>18084</v>
      </c>
      <c r="AB631" s="40" t="s">
        <v>129</v>
      </c>
      <c r="AC631" s="40" t="s">
        <v>130</v>
      </c>
      <c r="AD631" s="40" t="s">
        <v>16188</v>
      </c>
      <c r="AE631" s="40" t="s">
        <v>132</v>
      </c>
      <c r="AF631" s="40" t="s">
        <v>133</v>
      </c>
      <c r="AG631" s="40" t="s">
        <v>16392</v>
      </c>
      <c r="AH631" s="40" t="s">
        <v>135</v>
      </c>
      <c r="AI631" s="40" t="s">
        <v>136</v>
      </c>
      <c r="AJ631" s="40" t="s">
        <v>16393</v>
      </c>
      <c r="AK631" s="40" t="s">
        <v>139</v>
      </c>
      <c r="AL631" s="40" t="s">
        <v>140</v>
      </c>
      <c r="AN631" s="40" t="s">
        <v>18191</v>
      </c>
      <c r="AO631" s="40" t="s">
        <v>76</v>
      </c>
      <c r="AP631" s="40" t="s">
        <v>15605</v>
      </c>
      <c r="AQ631" s="40" t="s">
        <v>15606</v>
      </c>
      <c r="AR631" s="57" t="s">
        <v>15607</v>
      </c>
      <c r="AS631" s="40" t="s">
        <v>15608</v>
      </c>
      <c r="AT631" s="40" t="s">
        <v>15609</v>
      </c>
      <c r="AU631" s="40" t="s">
        <v>15610</v>
      </c>
      <c r="AV631" s="40" t="s">
        <v>15611</v>
      </c>
      <c r="AW631" s="40" t="s">
        <v>15612</v>
      </c>
      <c r="AX631" s="40" t="s">
        <v>15613</v>
      </c>
      <c r="AY631" s="40" t="s">
        <v>15492</v>
      </c>
      <c r="AZ631" s="40" t="s">
        <v>16511</v>
      </c>
    </row>
    <row r="632" spans="1:53" ht="20.100000000000001" customHeight="1" x14ac:dyDescent="0.2">
      <c r="A632" s="44">
        <v>42095</v>
      </c>
      <c r="B632" s="40" t="s">
        <v>18192</v>
      </c>
      <c r="C632" s="35" t="s">
        <v>112</v>
      </c>
      <c r="D632" s="35">
        <v>20240120</v>
      </c>
      <c r="E632" s="40" t="s">
        <v>18193</v>
      </c>
      <c r="F632" s="40" t="s">
        <v>18194</v>
      </c>
      <c r="G632" s="40" t="s">
        <v>18195</v>
      </c>
      <c r="I632" s="40" t="s">
        <v>6234</v>
      </c>
      <c r="N632" s="54">
        <v>40911.390277777777</v>
      </c>
      <c r="O632" s="54">
        <v>216</v>
      </c>
      <c r="P632" s="40" t="s">
        <v>122</v>
      </c>
      <c r="Q632" s="55" t="s">
        <v>122</v>
      </c>
      <c r="R632" s="56" t="s">
        <v>18196</v>
      </c>
      <c r="S632" s="56" t="s">
        <v>15368</v>
      </c>
      <c r="T632" s="51" t="s">
        <v>18197</v>
      </c>
      <c r="U632" s="51" t="s">
        <v>15370</v>
      </c>
      <c r="V632" s="40" t="s">
        <v>18198</v>
      </c>
      <c r="W632" s="40" t="s">
        <v>126</v>
      </c>
      <c r="X632" s="40" t="s">
        <v>112</v>
      </c>
      <c r="Z632" s="40" t="s">
        <v>127</v>
      </c>
      <c r="AA632" s="40" t="s">
        <v>18084</v>
      </c>
      <c r="AB632" s="40" t="s">
        <v>129</v>
      </c>
      <c r="AC632" s="40" t="s">
        <v>130</v>
      </c>
      <c r="AD632" s="40" t="s">
        <v>16188</v>
      </c>
      <c r="AE632" s="40" t="s">
        <v>132</v>
      </c>
      <c r="AF632" s="40" t="s">
        <v>133</v>
      </c>
      <c r="AG632" s="40" t="s">
        <v>16392</v>
      </c>
      <c r="AH632" s="40" t="s">
        <v>135</v>
      </c>
      <c r="AI632" s="40" t="s">
        <v>136</v>
      </c>
      <c r="AJ632" s="40" t="s">
        <v>16393</v>
      </c>
      <c r="AK632" s="40" t="s">
        <v>139</v>
      </c>
      <c r="AL632" s="40" t="s">
        <v>140</v>
      </c>
      <c r="AN632" s="40" t="s">
        <v>18199</v>
      </c>
      <c r="AO632" s="40" t="s">
        <v>76</v>
      </c>
      <c r="AP632" s="40" t="s">
        <v>13834</v>
      </c>
      <c r="AQ632" s="40" t="s">
        <v>14033</v>
      </c>
      <c r="AR632" s="57" t="s">
        <v>14039</v>
      </c>
      <c r="AS632" s="40" t="s">
        <v>14040</v>
      </c>
      <c r="AT632" s="40" t="s">
        <v>15856</v>
      </c>
      <c r="AU632" s="40" t="s">
        <v>15739</v>
      </c>
      <c r="AV632" s="40" t="s">
        <v>15740</v>
      </c>
      <c r="AW632" s="40" t="s">
        <v>15741</v>
      </c>
      <c r="AX632" s="40" t="s">
        <v>15742</v>
      </c>
      <c r="AY632" s="40" t="s">
        <v>14043</v>
      </c>
      <c r="AZ632" s="40" t="s">
        <v>18200</v>
      </c>
    </row>
    <row r="633" spans="1:53" ht="20.100000000000001" customHeight="1" x14ac:dyDescent="0.2">
      <c r="A633" s="44">
        <v>42095</v>
      </c>
      <c r="B633" s="40" t="s">
        <v>18201</v>
      </c>
      <c r="C633" s="35" t="s">
        <v>112</v>
      </c>
      <c r="D633" s="35">
        <v>20240120</v>
      </c>
      <c r="E633" s="40" t="s">
        <v>6230</v>
      </c>
      <c r="F633" s="40" t="s">
        <v>18202</v>
      </c>
      <c r="G633" s="40" t="s">
        <v>18203</v>
      </c>
      <c r="I633" s="40" t="s">
        <v>18204</v>
      </c>
      <c r="N633" s="54">
        <v>40911.380555555559</v>
      </c>
      <c r="O633" s="54">
        <v>295</v>
      </c>
      <c r="P633" s="40" t="s">
        <v>122</v>
      </c>
      <c r="Q633" s="55" t="s">
        <v>122</v>
      </c>
      <c r="R633" s="56" t="s">
        <v>18205</v>
      </c>
      <c r="S633" s="56" t="s">
        <v>15368</v>
      </c>
      <c r="T633" s="51" t="s">
        <v>18206</v>
      </c>
      <c r="U633" s="51" t="s">
        <v>15370</v>
      </c>
      <c r="V633" s="40" t="s">
        <v>18207</v>
      </c>
      <c r="W633" s="40" t="s">
        <v>126</v>
      </c>
      <c r="X633" s="40" t="s">
        <v>112</v>
      </c>
      <c r="Z633" s="40" t="s">
        <v>127</v>
      </c>
      <c r="AA633" s="40" t="s">
        <v>15536</v>
      </c>
      <c r="AB633" s="40" t="s">
        <v>129</v>
      </c>
      <c r="AC633" s="40" t="s">
        <v>130</v>
      </c>
      <c r="AD633" s="40" t="s">
        <v>16188</v>
      </c>
      <c r="AE633" s="40" t="s">
        <v>132</v>
      </c>
      <c r="AF633" s="40" t="s">
        <v>133</v>
      </c>
      <c r="AG633" s="40" t="s">
        <v>16392</v>
      </c>
      <c r="AH633" s="40" t="s">
        <v>135</v>
      </c>
      <c r="AI633" s="40" t="s">
        <v>136</v>
      </c>
      <c r="AJ633" s="40" t="s">
        <v>16393</v>
      </c>
      <c r="AK633" s="40" t="s">
        <v>139</v>
      </c>
      <c r="AL633" s="40" t="s">
        <v>140</v>
      </c>
      <c r="AN633" s="40" t="s">
        <v>18208</v>
      </c>
      <c r="AO633" s="40" t="s">
        <v>76</v>
      </c>
      <c r="AP633" s="40" t="s">
        <v>13845</v>
      </c>
      <c r="AQ633" s="40" t="s">
        <v>15490</v>
      </c>
      <c r="AR633" s="57" t="s">
        <v>15491</v>
      </c>
      <c r="AS633" s="40" t="s">
        <v>16752</v>
      </c>
      <c r="AT633" s="40" t="s">
        <v>16807</v>
      </c>
    </row>
    <row r="634" spans="1:53" ht="20.100000000000001" customHeight="1" x14ac:dyDescent="0.2">
      <c r="A634" s="44">
        <v>42095</v>
      </c>
      <c r="B634" s="40" t="s">
        <v>14531</v>
      </c>
      <c r="C634" s="35" t="s">
        <v>112</v>
      </c>
      <c r="D634" s="35">
        <v>20240120</v>
      </c>
      <c r="E634" s="40" t="s">
        <v>18209</v>
      </c>
      <c r="F634" s="40" t="s">
        <v>18210</v>
      </c>
      <c r="G634" s="40" t="s">
        <v>18211</v>
      </c>
      <c r="I634" s="40" t="s">
        <v>18212</v>
      </c>
      <c r="N634" s="54">
        <v>40876.681944444441</v>
      </c>
      <c r="O634" s="54">
        <v>335</v>
      </c>
      <c r="P634" s="40" t="s">
        <v>122</v>
      </c>
      <c r="Q634" s="55" t="s">
        <v>122</v>
      </c>
      <c r="R634" s="56" t="s">
        <v>18213</v>
      </c>
      <c r="S634" s="56" t="s">
        <v>15368</v>
      </c>
      <c r="T634" s="51" t="s">
        <v>18214</v>
      </c>
      <c r="U634" s="51" t="s">
        <v>15370</v>
      </c>
      <c r="V634" s="40" t="s">
        <v>18215</v>
      </c>
      <c r="W634" s="40" t="s">
        <v>126</v>
      </c>
      <c r="X634" s="40" t="s">
        <v>112</v>
      </c>
      <c r="Z634" s="40" t="s">
        <v>127</v>
      </c>
      <c r="AA634" s="40" t="s">
        <v>18084</v>
      </c>
      <c r="AB634" s="40" t="s">
        <v>129</v>
      </c>
      <c r="AC634" s="40" t="s">
        <v>130</v>
      </c>
      <c r="AD634" s="40" t="s">
        <v>16188</v>
      </c>
      <c r="AE634" s="40" t="s">
        <v>132</v>
      </c>
      <c r="AF634" s="40" t="s">
        <v>133</v>
      </c>
      <c r="AG634" s="40" t="s">
        <v>16392</v>
      </c>
      <c r="AH634" s="40" t="s">
        <v>135</v>
      </c>
      <c r="AI634" s="40" t="s">
        <v>136</v>
      </c>
      <c r="AJ634" s="40" t="s">
        <v>16393</v>
      </c>
      <c r="AK634" s="40" t="s">
        <v>139</v>
      </c>
      <c r="AL634" s="40" t="s">
        <v>140</v>
      </c>
      <c r="AN634" s="40" t="s">
        <v>18216</v>
      </c>
      <c r="AO634" s="40" t="s">
        <v>76</v>
      </c>
      <c r="AP634" s="40" t="s">
        <v>18217</v>
      </c>
      <c r="AQ634" s="40" t="s">
        <v>18218</v>
      </c>
      <c r="AR634" s="57" t="s">
        <v>18219</v>
      </c>
      <c r="AS634" s="40" t="s">
        <v>18220</v>
      </c>
      <c r="AT634" s="40" t="s">
        <v>18221</v>
      </c>
      <c r="AU634" s="40" t="s">
        <v>18143</v>
      </c>
      <c r="AV634" s="40" t="s">
        <v>18222</v>
      </c>
      <c r="AW634" s="40" t="s">
        <v>18223</v>
      </c>
      <c r="AX634" s="40" t="s">
        <v>18224</v>
      </c>
      <c r="AY634" s="40" t="s">
        <v>18225</v>
      </c>
      <c r="AZ634" s="40" t="s">
        <v>18226</v>
      </c>
    </row>
    <row r="635" spans="1:53" ht="20.100000000000001" customHeight="1" x14ac:dyDescent="0.2">
      <c r="A635" s="44">
        <v>42095</v>
      </c>
      <c r="B635" s="40" t="s">
        <v>14817</v>
      </c>
      <c r="C635" s="35" t="s">
        <v>112</v>
      </c>
      <c r="D635" s="35">
        <v>20240120</v>
      </c>
      <c r="E635" s="40" t="s">
        <v>18227</v>
      </c>
      <c r="F635" s="40" t="s">
        <v>1330</v>
      </c>
      <c r="G635" s="40" t="s">
        <v>18050</v>
      </c>
      <c r="I635" s="40" t="s">
        <v>18051</v>
      </c>
      <c r="N635" s="54">
        <v>40876.657638888886</v>
      </c>
      <c r="O635" s="54">
        <v>490</v>
      </c>
      <c r="P635" s="40" t="s">
        <v>122</v>
      </c>
      <c r="Q635" s="55" t="s">
        <v>122</v>
      </c>
      <c r="R635" s="56" t="s">
        <v>18228</v>
      </c>
      <c r="S635" s="56" t="s">
        <v>15368</v>
      </c>
      <c r="T635" s="51" t="s">
        <v>18229</v>
      </c>
      <c r="U635" s="51" t="s">
        <v>15370</v>
      </c>
      <c r="V635" s="40" t="s">
        <v>18230</v>
      </c>
      <c r="W635" s="40" t="s">
        <v>126</v>
      </c>
      <c r="X635" s="40" t="s">
        <v>112</v>
      </c>
      <c r="Z635" s="40" t="s">
        <v>127</v>
      </c>
      <c r="AA635" s="40" t="s">
        <v>15455</v>
      </c>
      <c r="AB635" s="40" t="s">
        <v>129</v>
      </c>
      <c r="AC635" s="40" t="s">
        <v>130</v>
      </c>
      <c r="AD635" s="40" t="s">
        <v>16188</v>
      </c>
      <c r="AE635" s="40" t="s">
        <v>132</v>
      </c>
      <c r="AF635" s="40" t="s">
        <v>133</v>
      </c>
      <c r="AG635" s="40" t="s">
        <v>16392</v>
      </c>
      <c r="AH635" s="40" t="s">
        <v>135</v>
      </c>
      <c r="AI635" s="40" t="s">
        <v>136</v>
      </c>
      <c r="AJ635" s="40" t="s">
        <v>16393</v>
      </c>
      <c r="AK635" s="40" t="s">
        <v>139</v>
      </c>
      <c r="AL635" s="40" t="s">
        <v>140</v>
      </c>
      <c r="AN635" s="40" t="s">
        <v>18231</v>
      </c>
      <c r="AO635" s="40" t="s">
        <v>76</v>
      </c>
      <c r="AP635" s="40" t="s">
        <v>13976</v>
      </c>
      <c r="AQ635" s="40" t="s">
        <v>18232</v>
      </c>
      <c r="AR635" s="57" t="s">
        <v>18233</v>
      </c>
      <c r="AS635" s="40" t="s">
        <v>18234</v>
      </c>
      <c r="AT635" s="40" t="s">
        <v>18235</v>
      </c>
      <c r="AU635" s="40" t="s">
        <v>15856</v>
      </c>
      <c r="AV635" s="40" t="s">
        <v>18236</v>
      </c>
      <c r="AW635" s="40" t="s">
        <v>15741</v>
      </c>
      <c r="AX635" s="40" t="s">
        <v>15740</v>
      </c>
      <c r="AY635" s="40" t="s">
        <v>15739</v>
      </c>
      <c r="AZ635" s="40" t="s">
        <v>18237</v>
      </c>
    </row>
    <row r="636" spans="1:53" ht="20.100000000000001" customHeight="1" x14ac:dyDescent="0.2">
      <c r="A636" s="44">
        <v>42095</v>
      </c>
      <c r="B636" s="40" t="s">
        <v>14374</v>
      </c>
      <c r="C636" s="35" t="s">
        <v>112</v>
      </c>
      <c r="D636" s="35">
        <v>20240120</v>
      </c>
      <c r="E636" s="40" t="s">
        <v>18238</v>
      </c>
      <c r="F636" s="40" t="s">
        <v>18239</v>
      </c>
      <c r="G636" s="40" t="s">
        <v>18240</v>
      </c>
      <c r="I636" s="40" t="s">
        <v>18241</v>
      </c>
      <c r="N636" s="54">
        <v>40876.634722222225</v>
      </c>
      <c r="O636" s="54">
        <v>414</v>
      </c>
      <c r="P636" s="40" t="s">
        <v>122</v>
      </c>
      <c r="Q636" s="55" t="s">
        <v>122</v>
      </c>
      <c r="R636" s="56" t="s">
        <v>18242</v>
      </c>
      <c r="S636" s="56" t="s">
        <v>15368</v>
      </c>
      <c r="T636" s="51" t="s">
        <v>18243</v>
      </c>
      <c r="U636" s="51" t="s">
        <v>15370</v>
      </c>
      <c r="V636" s="40" t="s">
        <v>18244</v>
      </c>
      <c r="W636" s="40" t="s">
        <v>126</v>
      </c>
      <c r="X636" s="40" t="s">
        <v>112</v>
      </c>
      <c r="Z636" s="40" t="s">
        <v>127</v>
      </c>
      <c r="AA636" s="40" t="s">
        <v>15625</v>
      </c>
      <c r="AB636" s="40" t="s">
        <v>129</v>
      </c>
      <c r="AC636" s="40" t="s">
        <v>130</v>
      </c>
      <c r="AD636" s="40" t="s">
        <v>16188</v>
      </c>
      <c r="AE636" s="40" t="s">
        <v>132</v>
      </c>
      <c r="AF636" s="40" t="s">
        <v>133</v>
      </c>
      <c r="AG636" s="40" t="s">
        <v>16392</v>
      </c>
      <c r="AH636" s="40" t="s">
        <v>135</v>
      </c>
      <c r="AI636" s="40" t="s">
        <v>136</v>
      </c>
      <c r="AJ636" s="40" t="s">
        <v>16393</v>
      </c>
      <c r="AK636" s="40" t="s">
        <v>139</v>
      </c>
      <c r="AL636" s="40" t="s">
        <v>140</v>
      </c>
      <c r="AN636" s="40" t="s">
        <v>18245</v>
      </c>
      <c r="AO636" s="40" t="s">
        <v>76</v>
      </c>
      <c r="AP636" s="40" t="s">
        <v>17983</v>
      </c>
      <c r="AQ636" s="40" t="s">
        <v>12745</v>
      </c>
      <c r="AR636" s="57" t="s">
        <v>18246</v>
      </c>
      <c r="AS636" s="40" t="s">
        <v>16270</v>
      </c>
    </row>
    <row r="637" spans="1:53" ht="20.100000000000001" customHeight="1" x14ac:dyDescent="0.2">
      <c r="A637" s="44">
        <v>42095</v>
      </c>
      <c r="B637" s="40" t="s">
        <v>18247</v>
      </c>
      <c r="C637" s="35" t="s">
        <v>112</v>
      </c>
      <c r="D637" s="35">
        <v>20240120</v>
      </c>
      <c r="E637" s="40" t="s">
        <v>18248</v>
      </c>
      <c r="F637" s="40" t="s">
        <v>18249</v>
      </c>
      <c r="G637" s="40" t="s">
        <v>18250</v>
      </c>
      <c r="I637" s="40" t="s">
        <v>18251</v>
      </c>
      <c r="N637" s="54">
        <v>40876.598611111112</v>
      </c>
      <c r="O637" s="54">
        <v>410</v>
      </c>
      <c r="P637" s="40" t="s">
        <v>122</v>
      </c>
      <c r="Q637" s="55" t="s">
        <v>122</v>
      </c>
      <c r="R637" s="56" t="s">
        <v>18252</v>
      </c>
      <c r="S637" s="56" t="s">
        <v>15368</v>
      </c>
      <c r="T637" s="51" t="s">
        <v>18253</v>
      </c>
      <c r="U637" s="51" t="s">
        <v>15370</v>
      </c>
      <c r="V637" s="40" t="s">
        <v>18254</v>
      </c>
      <c r="W637" s="40" t="s">
        <v>126</v>
      </c>
      <c r="X637" s="40" t="s">
        <v>112</v>
      </c>
      <c r="Z637" s="40" t="s">
        <v>127</v>
      </c>
      <c r="AA637" s="40" t="s">
        <v>18084</v>
      </c>
      <c r="AB637" s="40" t="s">
        <v>129</v>
      </c>
      <c r="AC637" s="40" t="s">
        <v>130</v>
      </c>
      <c r="AD637" s="40" t="s">
        <v>16188</v>
      </c>
      <c r="AE637" s="40" t="s">
        <v>132</v>
      </c>
      <c r="AF637" s="40" t="s">
        <v>133</v>
      </c>
      <c r="AG637" s="40" t="s">
        <v>16392</v>
      </c>
      <c r="AH637" s="40" t="s">
        <v>135</v>
      </c>
      <c r="AI637" s="40" t="s">
        <v>136</v>
      </c>
      <c r="AJ637" s="40" t="s">
        <v>16393</v>
      </c>
      <c r="AK637" s="40" t="s">
        <v>139</v>
      </c>
      <c r="AL637" s="40" t="s">
        <v>140</v>
      </c>
      <c r="AN637" s="40" t="s">
        <v>18255</v>
      </c>
      <c r="AO637" s="40" t="s">
        <v>76</v>
      </c>
      <c r="AP637" s="40" t="s">
        <v>18256</v>
      </c>
      <c r="AQ637" s="40" t="s">
        <v>18257</v>
      </c>
      <c r="AR637" s="57" t="s">
        <v>15736</v>
      </c>
      <c r="AS637" s="40" t="s">
        <v>15735</v>
      </c>
    </row>
    <row r="638" spans="1:53" ht="20.100000000000001" customHeight="1" x14ac:dyDescent="0.2">
      <c r="A638" s="44">
        <v>42064</v>
      </c>
      <c r="B638" s="40" t="s">
        <v>18258</v>
      </c>
      <c r="C638" s="35" t="s">
        <v>112</v>
      </c>
      <c r="D638" s="35">
        <v>20240120</v>
      </c>
      <c r="E638" s="40" t="s">
        <v>6314</v>
      </c>
      <c r="F638" s="40" t="s">
        <v>12722</v>
      </c>
      <c r="G638" s="40" t="s">
        <v>1062</v>
      </c>
      <c r="I638" s="40" t="s">
        <v>1063</v>
      </c>
      <c r="N638" s="54"/>
      <c r="O638" s="54" t="s">
        <v>18259</v>
      </c>
      <c r="P638" s="40" t="s">
        <v>122</v>
      </c>
      <c r="Q638" s="55" t="s">
        <v>122</v>
      </c>
      <c r="R638" s="56" t="s">
        <v>18260</v>
      </c>
      <c r="S638" s="56" t="s">
        <v>15368</v>
      </c>
      <c r="T638" s="51"/>
      <c r="U638" s="51" t="s">
        <v>15370</v>
      </c>
      <c r="W638" s="40" t="s">
        <v>126</v>
      </c>
      <c r="X638" s="40" t="s">
        <v>112</v>
      </c>
      <c r="Y638" s="40">
        <v>2015</v>
      </c>
      <c r="Z638" s="40" t="s">
        <v>127</v>
      </c>
      <c r="AA638" s="40" t="s">
        <v>13823</v>
      </c>
      <c r="AB638" s="40" t="s">
        <v>129</v>
      </c>
      <c r="AC638" s="40" t="s">
        <v>130</v>
      </c>
      <c r="AD638" s="40" t="s">
        <v>16188</v>
      </c>
      <c r="AE638" s="40" t="s">
        <v>132</v>
      </c>
      <c r="AF638" s="40" t="s">
        <v>133</v>
      </c>
      <c r="AG638" s="40" t="s">
        <v>16392</v>
      </c>
      <c r="AH638" s="40" t="s">
        <v>135</v>
      </c>
      <c r="AI638" s="40" t="s">
        <v>136</v>
      </c>
      <c r="AJ638" s="40" t="s">
        <v>16393</v>
      </c>
      <c r="AK638" s="40" t="s">
        <v>139</v>
      </c>
      <c r="AL638" s="40" t="s">
        <v>140</v>
      </c>
      <c r="AN638" s="40" t="s">
        <v>18261</v>
      </c>
      <c r="AO638" s="40" t="s">
        <v>76</v>
      </c>
      <c r="AR638" s="57"/>
    </row>
    <row r="639" spans="1:53" ht="20.100000000000001" customHeight="1" x14ac:dyDescent="0.2">
      <c r="A639" s="44">
        <v>42036</v>
      </c>
      <c r="B639" s="40" t="s">
        <v>14350</v>
      </c>
      <c r="C639" s="35" t="s">
        <v>112</v>
      </c>
      <c r="D639" s="35">
        <v>20240120</v>
      </c>
      <c r="E639" s="40" t="s">
        <v>8965</v>
      </c>
      <c r="F639" s="40" t="s">
        <v>18262</v>
      </c>
      <c r="G639" s="40" t="s">
        <v>18263</v>
      </c>
      <c r="I639" s="40" t="s">
        <v>18264</v>
      </c>
      <c r="N639" s="54">
        <v>40666.482638888891</v>
      </c>
      <c r="O639" s="54">
        <v>734</v>
      </c>
      <c r="P639" s="40" t="s">
        <v>122</v>
      </c>
      <c r="Q639" s="55" t="s">
        <v>122</v>
      </c>
      <c r="R639" s="56" t="s">
        <v>18265</v>
      </c>
      <c r="S639" s="56" t="s">
        <v>15368</v>
      </c>
      <c r="T639" s="51" t="s">
        <v>18266</v>
      </c>
      <c r="U639" s="51" t="s">
        <v>15370</v>
      </c>
      <c r="V639" s="40" t="s">
        <v>18266</v>
      </c>
      <c r="W639" s="40" t="s">
        <v>126</v>
      </c>
      <c r="X639" s="40" t="s">
        <v>112</v>
      </c>
      <c r="Y639" s="40">
        <v>2011</v>
      </c>
      <c r="Z639" s="40" t="s">
        <v>127</v>
      </c>
      <c r="AA639" s="40" t="s">
        <v>18267</v>
      </c>
      <c r="AB639" s="40" t="s">
        <v>129</v>
      </c>
      <c r="AC639" s="40" t="s">
        <v>130</v>
      </c>
      <c r="AD639" s="40" t="s">
        <v>16188</v>
      </c>
      <c r="AE639" s="40" t="s">
        <v>132</v>
      </c>
      <c r="AF639" s="40" t="s">
        <v>133</v>
      </c>
      <c r="AG639" s="40" t="s">
        <v>16392</v>
      </c>
      <c r="AH639" s="40" t="s">
        <v>135</v>
      </c>
      <c r="AI639" s="40" t="s">
        <v>136</v>
      </c>
      <c r="AJ639" s="40" t="s">
        <v>16393</v>
      </c>
      <c r="AK639" s="40" t="s">
        <v>139</v>
      </c>
      <c r="AL639" s="40" t="s">
        <v>140</v>
      </c>
      <c r="AN639" s="40" t="s">
        <v>18268</v>
      </c>
      <c r="AO639" s="40" t="s">
        <v>76</v>
      </c>
      <c r="AP639" s="40" t="s">
        <v>18269</v>
      </c>
      <c r="AQ639" s="40" t="s">
        <v>18270</v>
      </c>
      <c r="AR639" s="57" t="s">
        <v>18271</v>
      </c>
      <c r="AS639" s="40" t="s">
        <v>18272</v>
      </c>
      <c r="AT639" s="40" t="s">
        <v>18273</v>
      </c>
      <c r="AU639" s="40" t="s">
        <v>18274</v>
      </c>
      <c r="AV639" s="40" t="s">
        <v>18275</v>
      </c>
    </row>
    <row r="640" spans="1:53" ht="20.100000000000001" customHeight="1" x14ac:dyDescent="0.2">
      <c r="A640" s="44">
        <v>40878</v>
      </c>
      <c r="B640" s="40" t="s">
        <v>18276</v>
      </c>
      <c r="C640" s="35" t="s">
        <v>112</v>
      </c>
      <c r="D640" s="35">
        <v>20240120</v>
      </c>
      <c r="E640" s="40" t="s">
        <v>18277</v>
      </c>
      <c r="F640" s="40" t="s">
        <v>18278</v>
      </c>
      <c r="G640" s="40" t="s">
        <v>2127</v>
      </c>
      <c r="I640" s="40" t="s">
        <v>2128</v>
      </c>
      <c r="N640" s="54">
        <v>40280</v>
      </c>
      <c r="O640" s="54">
        <v>435</v>
      </c>
      <c r="P640" s="40" t="s">
        <v>122</v>
      </c>
      <c r="Q640" s="55" t="s">
        <v>122</v>
      </c>
      <c r="R640" s="56" t="s">
        <v>18279</v>
      </c>
      <c r="S640" s="56" t="s">
        <v>15368</v>
      </c>
      <c r="T640" s="51" t="s">
        <v>18280</v>
      </c>
      <c r="U640" s="51" t="s">
        <v>15370</v>
      </c>
      <c r="V640" s="40" t="s">
        <v>18281</v>
      </c>
      <c r="W640" s="40" t="s">
        <v>126</v>
      </c>
      <c r="X640" s="40" t="s">
        <v>112</v>
      </c>
      <c r="Y640" s="40">
        <v>2010</v>
      </c>
      <c r="Z640" s="40" t="s">
        <v>127</v>
      </c>
      <c r="AA640" s="40" t="s">
        <v>15395</v>
      </c>
      <c r="AB640" s="40" t="s">
        <v>129</v>
      </c>
      <c r="AC640" s="40" t="s">
        <v>130</v>
      </c>
      <c r="AD640" s="40" t="s">
        <v>16188</v>
      </c>
      <c r="AE640" s="40" t="s">
        <v>132</v>
      </c>
      <c r="AF640" s="40" t="s">
        <v>133</v>
      </c>
      <c r="AG640" s="40" t="s">
        <v>16392</v>
      </c>
      <c r="AH640" s="40" t="s">
        <v>135</v>
      </c>
      <c r="AI640" s="40" t="s">
        <v>136</v>
      </c>
      <c r="AJ640" s="40" t="s">
        <v>16393</v>
      </c>
      <c r="AK640" s="40" t="s">
        <v>139</v>
      </c>
      <c r="AL640" s="40" t="s">
        <v>140</v>
      </c>
      <c r="AN640" s="40" t="s">
        <v>18282</v>
      </c>
      <c r="AO640" s="40" t="s">
        <v>76</v>
      </c>
      <c r="AP640" s="40" t="s">
        <v>18283</v>
      </c>
      <c r="AQ640" s="40" t="s">
        <v>18284</v>
      </c>
      <c r="AR640" s="57" t="s">
        <v>15935</v>
      </c>
      <c r="AS640" s="40" t="s">
        <v>18285</v>
      </c>
      <c r="AT640" s="40" t="s">
        <v>18286</v>
      </c>
      <c r="AU640" s="40" t="s">
        <v>18287</v>
      </c>
      <c r="AV640" s="40" t="s">
        <v>18288</v>
      </c>
      <c r="AW640" s="40" t="s">
        <v>18289</v>
      </c>
      <c r="AX640" s="40" t="s">
        <v>18290</v>
      </c>
    </row>
    <row r="641" spans="1:45" ht="20.100000000000001" customHeight="1" x14ac:dyDescent="0.2">
      <c r="A641" s="44">
        <v>40817</v>
      </c>
      <c r="B641" s="40" t="s">
        <v>18291</v>
      </c>
      <c r="C641" s="35" t="s">
        <v>112</v>
      </c>
      <c r="D641" s="35">
        <v>20240120</v>
      </c>
      <c r="E641" s="40" t="s">
        <v>13700</v>
      </c>
      <c r="F641" s="40" t="s">
        <v>13625</v>
      </c>
      <c r="G641" s="40" t="s">
        <v>116</v>
      </c>
      <c r="N641" s="54">
        <v>40434</v>
      </c>
      <c r="O641" s="54">
        <v>434</v>
      </c>
      <c r="P641" s="40" t="s">
        <v>122</v>
      </c>
      <c r="Q641" s="55" t="s">
        <v>122</v>
      </c>
      <c r="R641" s="56" t="s">
        <v>18292</v>
      </c>
      <c r="S641" s="56" t="s">
        <v>15368</v>
      </c>
      <c r="T641" s="51" t="s">
        <v>18293</v>
      </c>
      <c r="U641" s="51" t="s">
        <v>15370</v>
      </c>
      <c r="V641" s="40" t="s">
        <v>18294</v>
      </c>
      <c r="W641" s="40" t="s">
        <v>126</v>
      </c>
      <c r="X641" s="40" t="s">
        <v>112</v>
      </c>
      <c r="Y641" s="40">
        <v>2010</v>
      </c>
      <c r="Z641" s="40" t="s">
        <v>127</v>
      </c>
      <c r="AA641" s="40" t="s">
        <v>15411</v>
      </c>
      <c r="AB641" s="40" t="s">
        <v>129</v>
      </c>
      <c r="AC641" s="40" t="s">
        <v>130</v>
      </c>
      <c r="AD641" s="40" t="s">
        <v>16188</v>
      </c>
      <c r="AE641" s="40" t="s">
        <v>132</v>
      </c>
      <c r="AF641" s="40" t="s">
        <v>133</v>
      </c>
      <c r="AG641" s="40" t="s">
        <v>16392</v>
      </c>
      <c r="AH641" s="40" t="s">
        <v>135</v>
      </c>
      <c r="AI641" s="40" t="s">
        <v>136</v>
      </c>
      <c r="AJ641" s="40" t="s">
        <v>16393</v>
      </c>
      <c r="AK641" s="40" t="s">
        <v>139</v>
      </c>
      <c r="AL641" s="40" t="s">
        <v>140</v>
      </c>
      <c r="AN641" s="40" t="s">
        <v>18295</v>
      </c>
      <c r="AO641" s="40" t="s">
        <v>76</v>
      </c>
      <c r="AP641" s="40" t="s">
        <v>18296</v>
      </c>
      <c r="AQ641" s="40" t="s">
        <v>18297</v>
      </c>
      <c r="AR641" s="57" t="s">
        <v>12745</v>
      </c>
      <c r="AS641" s="40" t="s">
        <v>18298</v>
      </c>
    </row>
  </sheetData>
  <hyperlinks>
    <hyperlink ref="AW26" r:id="rId1" xr:uid="{C49CB80F-55DA-4FB7-941F-F39C6DF568E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EFE3-B85B-405D-993A-47A3CA0663D3}">
  <dimension ref="A1:BR66"/>
  <sheetViews>
    <sheetView workbookViewId="0"/>
  </sheetViews>
  <sheetFormatPr baseColWidth="10" defaultRowHeight="15" x14ac:dyDescent="0.2"/>
  <cols>
    <col min="3" max="4" width="13.5703125" style="35" customWidth="1"/>
  </cols>
  <sheetData>
    <row r="1" spans="1:70" x14ac:dyDescent="0.2">
      <c r="A1" s="39" t="s">
        <v>13676</v>
      </c>
      <c r="B1" s="40" t="s">
        <v>0</v>
      </c>
      <c r="C1" s="2" t="s">
        <v>1</v>
      </c>
      <c r="D1" s="2" t="s">
        <v>2</v>
      </c>
      <c r="E1" s="40" t="s">
        <v>3</v>
      </c>
      <c r="F1" s="39" t="s">
        <v>4</v>
      </c>
      <c r="G1" s="39" t="s">
        <v>5</v>
      </c>
      <c r="H1" s="39" t="s">
        <v>13677</v>
      </c>
      <c r="I1" s="39" t="s">
        <v>7</v>
      </c>
      <c r="J1" s="39" t="s">
        <v>10357</v>
      </c>
      <c r="K1" s="41" t="s">
        <v>10358</v>
      </c>
      <c r="L1" s="39" t="s">
        <v>13678</v>
      </c>
      <c r="M1" s="39" t="s">
        <v>13679</v>
      </c>
      <c r="N1" s="39" t="s">
        <v>15</v>
      </c>
      <c r="O1" s="39" t="s">
        <v>10360</v>
      </c>
      <c r="P1" s="39" t="s">
        <v>20</v>
      </c>
      <c r="Q1" s="39" t="s">
        <v>21</v>
      </c>
      <c r="R1" s="39" t="s">
        <v>22</v>
      </c>
      <c r="S1" s="39" t="s">
        <v>23</v>
      </c>
      <c r="T1" s="39" t="s">
        <v>13680</v>
      </c>
      <c r="U1" s="39" t="s">
        <v>25</v>
      </c>
      <c r="V1" s="39" t="s">
        <v>26</v>
      </c>
      <c r="W1" s="39" t="s">
        <v>27</v>
      </c>
      <c r="X1" s="39" t="s">
        <v>28</v>
      </c>
      <c r="Y1" s="39" t="s">
        <v>29</v>
      </c>
      <c r="Z1" s="39" t="s">
        <v>30</v>
      </c>
      <c r="AA1" s="39" t="s">
        <v>31</v>
      </c>
      <c r="AB1" s="39" t="s">
        <v>32</v>
      </c>
      <c r="AC1" s="39" t="s">
        <v>33</v>
      </c>
      <c r="AD1" s="39" t="s">
        <v>35</v>
      </c>
      <c r="AE1" s="39" t="s">
        <v>36</v>
      </c>
      <c r="AF1" s="39" t="s">
        <v>38</v>
      </c>
      <c r="AG1" s="39" t="s">
        <v>39</v>
      </c>
      <c r="AH1" s="39" t="s">
        <v>40</v>
      </c>
      <c r="AI1" s="39" t="s">
        <v>41</v>
      </c>
      <c r="AJ1" s="39" t="s">
        <v>41</v>
      </c>
      <c r="AK1" s="39" t="s">
        <v>41</v>
      </c>
      <c r="AL1" s="39" t="s">
        <v>41</v>
      </c>
      <c r="AM1" s="39" t="s">
        <v>41</v>
      </c>
      <c r="AN1" s="39" t="s">
        <v>41</v>
      </c>
      <c r="AO1" s="39" t="s">
        <v>41</v>
      </c>
      <c r="AP1" s="39" t="s">
        <v>41</v>
      </c>
      <c r="AQ1" s="39" t="s">
        <v>41</v>
      </c>
      <c r="AR1" s="39" t="s">
        <v>41</v>
      </c>
      <c r="AS1" s="39" t="s">
        <v>41</v>
      </c>
      <c r="AT1" s="39" t="s">
        <v>41</v>
      </c>
      <c r="AU1" s="39" t="s">
        <v>41</v>
      </c>
      <c r="AV1" s="39" t="s">
        <v>41</v>
      </c>
      <c r="AW1" s="39" t="s">
        <v>41</v>
      </c>
      <c r="AX1" s="39" t="s">
        <v>41</v>
      </c>
      <c r="AY1" s="39" t="s">
        <v>41</v>
      </c>
      <c r="AZ1" s="39" t="s">
        <v>41</v>
      </c>
      <c r="BA1" s="39" t="s">
        <v>41</v>
      </c>
      <c r="BB1" s="39" t="s">
        <v>41</v>
      </c>
      <c r="BC1" s="39" t="s">
        <v>41</v>
      </c>
      <c r="BD1" s="39" t="s">
        <v>41</v>
      </c>
      <c r="BE1" s="39" t="s">
        <v>41</v>
      </c>
      <c r="BF1" s="39" t="s">
        <v>41</v>
      </c>
      <c r="BG1" s="39" t="s">
        <v>41</v>
      </c>
      <c r="BH1" s="39" t="s">
        <v>41</v>
      </c>
      <c r="BI1" s="39" t="s">
        <v>41</v>
      </c>
      <c r="BJ1" s="39" t="s">
        <v>41</v>
      </c>
      <c r="BK1" s="39" t="s">
        <v>41</v>
      </c>
      <c r="BL1" s="39" t="s">
        <v>41</v>
      </c>
      <c r="BM1" s="39" t="s">
        <v>41</v>
      </c>
      <c r="BN1" s="39" t="s">
        <v>41</v>
      </c>
      <c r="BO1" s="39" t="s">
        <v>41</v>
      </c>
      <c r="BP1" s="39" t="s">
        <v>41</v>
      </c>
      <c r="BQ1" s="39" t="s">
        <v>41</v>
      </c>
      <c r="BR1" s="39" t="s">
        <v>41</v>
      </c>
    </row>
    <row r="2" spans="1:70" x14ac:dyDescent="0.2">
      <c r="A2" s="42" t="s">
        <v>13681</v>
      </c>
      <c r="B2" s="42" t="s">
        <v>42</v>
      </c>
      <c r="C2" s="26" t="s">
        <v>43</v>
      </c>
      <c r="D2" s="26" t="s">
        <v>44</v>
      </c>
      <c r="E2" s="42" t="s">
        <v>45</v>
      </c>
      <c r="F2" s="42" t="s">
        <v>46</v>
      </c>
      <c r="G2" s="42" t="s">
        <v>47</v>
      </c>
      <c r="H2" s="42" t="s">
        <v>48</v>
      </c>
      <c r="I2" s="42" t="s">
        <v>49</v>
      </c>
      <c r="J2" s="42" t="s">
        <v>10361</v>
      </c>
      <c r="K2" s="43" t="s">
        <v>10362</v>
      </c>
      <c r="L2" s="42" t="s">
        <v>58</v>
      </c>
      <c r="M2" s="42" t="s">
        <v>10363</v>
      </c>
      <c r="N2" s="42" t="s">
        <v>59</v>
      </c>
      <c r="O2" s="42" t="s">
        <v>10364</v>
      </c>
      <c r="P2" s="42" t="s">
        <v>63</v>
      </c>
      <c r="Q2" s="42" t="s">
        <v>56</v>
      </c>
      <c r="R2" s="42" t="s">
        <v>64</v>
      </c>
      <c r="S2" s="42"/>
      <c r="T2" s="42" t="s">
        <v>65</v>
      </c>
      <c r="U2" s="42" t="s">
        <v>66</v>
      </c>
      <c r="V2" s="42" t="s">
        <v>66</v>
      </c>
      <c r="W2" s="42" t="s">
        <v>67</v>
      </c>
      <c r="X2" s="42" t="s">
        <v>68</v>
      </c>
      <c r="Y2" s="42" t="s">
        <v>68</v>
      </c>
      <c r="Z2" s="42" t="s">
        <v>67</v>
      </c>
      <c r="AA2" s="42" t="s">
        <v>69</v>
      </c>
      <c r="AB2" s="42" t="s">
        <v>69</v>
      </c>
      <c r="AC2" s="42" t="s">
        <v>67</v>
      </c>
      <c r="AD2" s="42" t="s">
        <v>71</v>
      </c>
      <c r="AE2" s="42" t="s">
        <v>72</v>
      </c>
      <c r="AF2" s="42" t="s">
        <v>74</v>
      </c>
      <c r="AG2" s="42" t="s">
        <v>75</v>
      </c>
      <c r="AH2" s="42" t="s">
        <v>76</v>
      </c>
      <c r="AI2" s="42" t="s">
        <v>77</v>
      </c>
      <c r="AJ2" s="42" t="s">
        <v>78</v>
      </c>
      <c r="AK2" s="42" t="s">
        <v>79</v>
      </c>
      <c r="AL2" s="42" t="s">
        <v>80</v>
      </c>
      <c r="AM2" s="42" t="s">
        <v>81</v>
      </c>
      <c r="AN2" s="42" t="s">
        <v>82</v>
      </c>
      <c r="AO2" s="42" t="s">
        <v>83</v>
      </c>
      <c r="AP2" s="42" t="s">
        <v>84</v>
      </c>
      <c r="AQ2" s="42" t="s">
        <v>85</v>
      </c>
      <c r="AR2" s="42" t="s">
        <v>86</v>
      </c>
      <c r="AS2" s="42" t="s">
        <v>87</v>
      </c>
      <c r="AT2" s="42" t="s">
        <v>88</v>
      </c>
      <c r="AU2" s="42" t="s">
        <v>89</v>
      </c>
      <c r="AV2" s="42" t="s">
        <v>90</v>
      </c>
      <c r="AW2" s="42" t="s">
        <v>91</v>
      </c>
      <c r="AX2" s="42" t="s">
        <v>92</v>
      </c>
      <c r="AY2" s="42" t="s">
        <v>93</v>
      </c>
      <c r="AZ2" s="42" t="s">
        <v>94</v>
      </c>
      <c r="BA2" s="42" t="s">
        <v>95</v>
      </c>
      <c r="BB2" s="42" t="s">
        <v>96</v>
      </c>
      <c r="BC2" s="42" t="s">
        <v>97</v>
      </c>
      <c r="BD2" s="42" t="s">
        <v>98</v>
      </c>
      <c r="BE2" s="42" t="s">
        <v>99</v>
      </c>
      <c r="BF2" s="42" t="s">
        <v>100</v>
      </c>
      <c r="BG2" s="42" t="s">
        <v>101</v>
      </c>
      <c r="BH2" s="42" t="s">
        <v>102</v>
      </c>
      <c r="BI2" s="42" t="s">
        <v>103</v>
      </c>
      <c r="BJ2" s="42" t="s">
        <v>104</v>
      </c>
      <c r="BK2" s="42" t="s">
        <v>105</v>
      </c>
      <c r="BL2" s="42" t="s">
        <v>106</v>
      </c>
      <c r="BM2" s="42" t="s">
        <v>107</v>
      </c>
      <c r="BN2" s="42" t="s">
        <v>108</v>
      </c>
      <c r="BO2" s="42" t="s">
        <v>109</v>
      </c>
      <c r="BP2" s="42" t="s">
        <v>110</v>
      </c>
      <c r="BQ2" s="42" t="s">
        <v>10365</v>
      </c>
      <c r="BR2" s="42" t="s">
        <v>10366</v>
      </c>
    </row>
    <row r="3" spans="1:70" x14ac:dyDescent="0.25">
      <c r="A3" s="44">
        <v>45566</v>
      </c>
      <c r="B3" s="35" t="s">
        <v>12055</v>
      </c>
      <c r="C3" s="33" t="s">
        <v>112</v>
      </c>
      <c r="D3" s="33">
        <v>20240920</v>
      </c>
      <c r="E3" s="35" t="s">
        <v>10480</v>
      </c>
      <c r="F3" s="35" t="s">
        <v>12056</v>
      </c>
      <c r="G3" s="35" t="s">
        <v>3185</v>
      </c>
      <c r="H3" s="35" t="s">
        <v>116</v>
      </c>
      <c r="I3" s="35" t="s">
        <v>3186</v>
      </c>
      <c r="J3" s="35" t="s">
        <v>12057</v>
      </c>
      <c r="K3" s="2">
        <v>10900</v>
      </c>
      <c r="L3" s="35" t="s">
        <v>112</v>
      </c>
      <c r="M3" s="35" t="s">
        <v>122</v>
      </c>
      <c r="N3" s="35" t="s">
        <v>122</v>
      </c>
      <c r="O3" s="35" t="s">
        <v>12058</v>
      </c>
      <c r="P3" s="35" t="s">
        <v>116</v>
      </c>
      <c r="Q3" s="35" t="s">
        <v>126</v>
      </c>
      <c r="R3" s="35" t="s">
        <v>112</v>
      </c>
      <c r="S3" s="35">
        <v>2018</v>
      </c>
      <c r="T3" s="35" t="s">
        <v>127</v>
      </c>
      <c r="U3" s="35" t="s">
        <v>10464</v>
      </c>
      <c r="V3" s="35" t="s">
        <v>10374</v>
      </c>
      <c r="W3" s="35" t="s">
        <v>10375</v>
      </c>
      <c r="X3" s="35" t="s">
        <v>131</v>
      </c>
      <c r="Y3" s="35" t="s">
        <v>10376</v>
      </c>
      <c r="Z3" s="35" t="s">
        <v>10377</v>
      </c>
      <c r="AA3" s="35" t="s">
        <v>134</v>
      </c>
      <c r="AB3" s="35" t="s">
        <v>135</v>
      </c>
      <c r="AC3" s="35" t="s">
        <v>136</v>
      </c>
      <c r="AD3" s="35" t="s">
        <v>137</v>
      </c>
      <c r="AE3" s="35" t="s">
        <v>10378</v>
      </c>
      <c r="AF3" s="35" t="s">
        <v>140</v>
      </c>
      <c r="AG3" s="35" t="s">
        <v>116</v>
      </c>
      <c r="AH3" s="35" t="s">
        <v>12059</v>
      </c>
      <c r="AI3" s="35" t="s">
        <v>76</v>
      </c>
      <c r="AJ3" s="35" t="s">
        <v>10487</v>
      </c>
      <c r="AK3" s="35" t="s">
        <v>2368</v>
      </c>
      <c r="AL3" s="35" t="s">
        <v>12060</v>
      </c>
      <c r="AM3" s="35" t="s">
        <v>10489</v>
      </c>
      <c r="AN3" s="35" t="s">
        <v>10490</v>
      </c>
      <c r="AO3" s="35" t="s">
        <v>5703</v>
      </c>
      <c r="AP3" s="35" t="s">
        <v>3660</v>
      </c>
      <c r="AQ3" s="35" t="s">
        <v>3661</v>
      </c>
      <c r="AR3" s="35" t="s">
        <v>3662</v>
      </c>
      <c r="AS3" s="35" t="s">
        <v>5431</v>
      </c>
      <c r="AT3" s="35" t="s">
        <v>3664</v>
      </c>
      <c r="AU3" s="35" t="s">
        <v>3665</v>
      </c>
      <c r="AV3" s="35" t="s">
        <v>3666</v>
      </c>
      <c r="AW3" s="35" t="s">
        <v>3667</v>
      </c>
      <c r="AX3" s="35" t="s">
        <v>12061</v>
      </c>
      <c r="AY3" s="35" t="s">
        <v>116</v>
      </c>
      <c r="AZ3" s="35" t="s">
        <v>116</v>
      </c>
      <c r="BA3" s="35" t="s">
        <v>116</v>
      </c>
      <c r="BB3" s="35" t="s">
        <v>116</v>
      </c>
      <c r="BC3" s="35" t="s">
        <v>116</v>
      </c>
      <c r="BD3" s="35" t="s">
        <v>116</v>
      </c>
      <c r="BE3" s="35" t="s">
        <v>116</v>
      </c>
      <c r="BF3" s="35" t="s">
        <v>116</v>
      </c>
      <c r="BG3" s="35" t="s">
        <v>116</v>
      </c>
      <c r="BH3" s="35" t="s">
        <v>116</v>
      </c>
      <c r="BI3" s="35" t="s">
        <v>116</v>
      </c>
      <c r="BJ3" s="35" t="s">
        <v>116</v>
      </c>
      <c r="BK3" s="35" t="s">
        <v>116</v>
      </c>
      <c r="BL3" s="35" t="s">
        <v>116</v>
      </c>
      <c r="BM3" s="35" t="s">
        <v>116</v>
      </c>
      <c r="BN3" s="35" t="s">
        <v>116</v>
      </c>
      <c r="BO3" s="35" t="s">
        <v>116</v>
      </c>
      <c r="BP3" s="35" t="s">
        <v>116</v>
      </c>
      <c r="BQ3" s="35" t="s">
        <v>116</v>
      </c>
      <c r="BR3" s="35" t="s">
        <v>116</v>
      </c>
    </row>
    <row r="4" spans="1:70" x14ac:dyDescent="0.25">
      <c r="A4" s="44">
        <v>45505</v>
      </c>
      <c r="B4" s="35" t="s">
        <v>11422</v>
      </c>
      <c r="C4" s="33" t="s">
        <v>112</v>
      </c>
      <c r="D4" s="33">
        <v>20240820</v>
      </c>
      <c r="E4" s="35" t="s">
        <v>2125</v>
      </c>
      <c r="F4" s="35" t="s">
        <v>11423</v>
      </c>
      <c r="G4" s="35" t="s">
        <v>10369</v>
      </c>
      <c r="H4" s="35" t="s">
        <v>116</v>
      </c>
      <c r="I4" s="35" t="s">
        <v>10370</v>
      </c>
      <c r="J4" s="35" t="s">
        <v>11424</v>
      </c>
      <c r="K4" s="2">
        <v>10356</v>
      </c>
      <c r="L4" s="35" t="s">
        <v>112</v>
      </c>
      <c r="M4" s="35" t="s">
        <v>122</v>
      </c>
      <c r="N4" s="35" t="s">
        <v>122</v>
      </c>
      <c r="O4" s="35" t="s">
        <v>11425</v>
      </c>
      <c r="P4" s="35" t="s">
        <v>116</v>
      </c>
      <c r="Q4" s="35" t="s">
        <v>126</v>
      </c>
      <c r="R4" s="35" t="s">
        <v>112</v>
      </c>
      <c r="S4" s="35">
        <v>2020</v>
      </c>
      <c r="T4" s="35" t="s">
        <v>127</v>
      </c>
      <c r="U4" s="35" t="s">
        <v>10373</v>
      </c>
      <c r="V4" s="35" t="s">
        <v>10374</v>
      </c>
      <c r="W4" s="35" t="s">
        <v>10375</v>
      </c>
      <c r="X4" s="35" t="s">
        <v>131</v>
      </c>
      <c r="Y4" s="35" t="s">
        <v>10376</v>
      </c>
      <c r="Z4" s="35" t="s">
        <v>10377</v>
      </c>
      <c r="AA4" s="35" t="s">
        <v>134</v>
      </c>
      <c r="AB4" s="35" t="s">
        <v>135</v>
      </c>
      <c r="AC4" s="35" t="s">
        <v>136</v>
      </c>
      <c r="AD4" s="35" t="s">
        <v>137</v>
      </c>
      <c r="AE4" s="35" t="s">
        <v>10378</v>
      </c>
      <c r="AF4" s="35" t="s">
        <v>140</v>
      </c>
      <c r="AG4" s="35" t="s">
        <v>116</v>
      </c>
      <c r="AH4" s="35" t="s">
        <v>11426</v>
      </c>
      <c r="AI4" s="35" t="s">
        <v>76</v>
      </c>
      <c r="AJ4" s="35" t="s">
        <v>2136</v>
      </c>
      <c r="AK4" s="35" t="s">
        <v>3660</v>
      </c>
      <c r="AL4" s="35" t="s">
        <v>3661</v>
      </c>
      <c r="AM4" s="35" t="s">
        <v>3662</v>
      </c>
      <c r="AN4" s="35" t="s">
        <v>3663</v>
      </c>
      <c r="AO4" s="35" t="s">
        <v>3664</v>
      </c>
      <c r="AP4" s="35" t="s">
        <v>5432</v>
      </c>
      <c r="AQ4" s="35" t="s">
        <v>3666</v>
      </c>
      <c r="AR4" s="35" t="s">
        <v>3667</v>
      </c>
      <c r="AS4" s="35" t="s">
        <v>10441</v>
      </c>
      <c r="AT4" s="35" t="s">
        <v>116</v>
      </c>
      <c r="AU4" s="35" t="s">
        <v>116</v>
      </c>
      <c r="AV4" s="35" t="s">
        <v>116</v>
      </c>
      <c r="AW4" s="35" t="s">
        <v>116</v>
      </c>
      <c r="AX4" s="35" t="s">
        <v>116</v>
      </c>
      <c r="AY4" s="35" t="s">
        <v>116</v>
      </c>
      <c r="AZ4" s="35" t="s">
        <v>116</v>
      </c>
      <c r="BA4" s="35" t="s">
        <v>116</v>
      </c>
      <c r="BB4" s="35" t="s">
        <v>116</v>
      </c>
      <c r="BC4" s="35" t="s">
        <v>116</v>
      </c>
      <c r="BD4" s="35" t="s">
        <v>116</v>
      </c>
      <c r="BE4" s="35" t="s">
        <v>116</v>
      </c>
      <c r="BF4" s="35" t="s">
        <v>116</v>
      </c>
      <c r="BG4" s="35" t="s">
        <v>116</v>
      </c>
      <c r="BH4" s="35" t="s">
        <v>116</v>
      </c>
      <c r="BI4" s="35" t="s">
        <v>116</v>
      </c>
      <c r="BJ4" s="35" t="s">
        <v>116</v>
      </c>
      <c r="BK4" s="35" t="s">
        <v>116</v>
      </c>
      <c r="BL4" s="35" t="s">
        <v>116</v>
      </c>
      <c r="BM4" s="35" t="s">
        <v>116</v>
      </c>
      <c r="BN4" s="35" t="s">
        <v>116</v>
      </c>
      <c r="BO4" s="35" t="s">
        <v>116</v>
      </c>
      <c r="BP4" s="35" t="s">
        <v>116</v>
      </c>
      <c r="BQ4" s="35" t="s">
        <v>116</v>
      </c>
      <c r="BR4" s="35" t="s">
        <v>116</v>
      </c>
    </row>
    <row r="5" spans="1:70" x14ac:dyDescent="0.25">
      <c r="A5" s="44">
        <v>45292</v>
      </c>
      <c r="B5" s="35" t="s">
        <v>13682</v>
      </c>
      <c r="C5" s="33" t="s">
        <v>112</v>
      </c>
      <c r="D5" s="33">
        <v>20240120</v>
      </c>
      <c r="E5" s="35" t="s">
        <v>2615</v>
      </c>
      <c r="F5" s="35" t="s">
        <v>13683</v>
      </c>
      <c r="G5" s="35" t="s">
        <v>13684</v>
      </c>
      <c r="H5" s="35" t="s">
        <v>116</v>
      </c>
      <c r="I5" s="35" t="s">
        <v>13685</v>
      </c>
      <c r="J5" s="35" t="s">
        <v>13686</v>
      </c>
      <c r="K5" s="2">
        <v>11220</v>
      </c>
      <c r="L5" s="35" t="s">
        <v>122</v>
      </c>
      <c r="M5" s="35" t="s">
        <v>122</v>
      </c>
      <c r="N5" s="35" t="s">
        <v>13687</v>
      </c>
      <c r="O5" s="35" t="s">
        <v>116</v>
      </c>
      <c r="P5" s="35" t="s">
        <v>126</v>
      </c>
      <c r="Q5" s="35" t="s">
        <v>112</v>
      </c>
      <c r="R5" s="35">
        <v>2021</v>
      </c>
      <c r="S5" s="35" t="s">
        <v>127</v>
      </c>
      <c r="T5" s="35" t="s">
        <v>10812</v>
      </c>
      <c r="U5" s="35" t="s">
        <v>10374</v>
      </c>
      <c r="V5" s="35" t="s">
        <v>10375</v>
      </c>
      <c r="W5" s="35" t="s">
        <v>131</v>
      </c>
      <c r="X5" s="35" t="s">
        <v>10376</v>
      </c>
      <c r="Y5" s="35" t="s">
        <v>10377</v>
      </c>
      <c r="Z5" s="35" t="s">
        <v>134</v>
      </c>
      <c r="AA5" s="35" t="s">
        <v>135</v>
      </c>
      <c r="AB5" s="35" t="s">
        <v>136</v>
      </c>
      <c r="AC5" s="35" t="s">
        <v>137</v>
      </c>
      <c r="AD5" s="35" t="s">
        <v>10378</v>
      </c>
      <c r="AE5" s="35" t="s">
        <v>140</v>
      </c>
      <c r="AF5" s="35" t="s">
        <v>116</v>
      </c>
      <c r="AG5" s="35" t="s">
        <v>13688</v>
      </c>
      <c r="AH5" s="35" t="s">
        <v>76</v>
      </c>
      <c r="AI5" s="35" t="s">
        <v>13689</v>
      </c>
      <c r="AJ5" s="35" t="s">
        <v>13690</v>
      </c>
      <c r="AK5" s="35" t="s">
        <v>116</v>
      </c>
      <c r="AL5" s="35" t="s">
        <v>116</v>
      </c>
      <c r="AM5" s="35" t="s">
        <v>116</v>
      </c>
      <c r="AN5" s="35" t="s">
        <v>116</v>
      </c>
      <c r="AO5" s="35" t="s">
        <v>116</v>
      </c>
      <c r="AP5" s="35" t="s">
        <v>116</v>
      </c>
      <c r="AQ5" s="35" t="s">
        <v>116</v>
      </c>
      <c r="AR5" s="35" t="s">
        <v>116</v>
      </c>
      <c r="AS5" s="35" t="s">
        <v>116</v>
      </c>
      <c r="AT5" s="35" t="s">
        <v>116</v>
      </c>
      <c r="AU5" s="35" t="s">
        <v>116</v>
      </c>
      <c r="AV5" s="35" t="s">
        <v>116</v>
      </c>
      <c r="AW5" s="35" t="s">
        <v>116</v>
      </c>
      <c r="AX5" s="35" t="s">
        <v>116</v>
      </c>
      <c r="AY5" s="35" t="s">
        <v>116</v>
      </c>
      <c r="AZ5" s="35" t="s">
        <v>116</v>
      </c>
      <c r="BA5" s="35" t="s">
        <v>116</v>
      </c>
      <c r="BB5" s="35" t="s">
        <v>116</v>
      </c>
      <c r="BC5" s="35" t="s">
        <v>116</v>
      </c>
      <c r="BD5" s="35" t="s">
        <v>116</v>
      </c>
      <c r="BE5" s="35" t="s">
        <v>116</v>
      </c>
      <c r="BF5" s="35" t="s">
        <v>116</v>
      </c>
      <c r="BG5" s="35" t="s">
        <v>116</v>
      </c>
      <c r="BH5" s="35" t="s">
        <v>116</v>
      </c>
      <c r="BI5" s="35" t="s">
        <v>116</v>
      </c>
      <c r="BJ5" s="35" t="s">
        <v>116</v>
      </c>
      <c r="BK5" s="35" t="s">
        <v>116</v>
      </c>
      <c r="BL5" s="35" t="s">
        <v>116</v>
      </c>
      <c r="BM5" s="35" t="s">
        <v>116</v>
      </c>
      <c r="BN5" s="35" t="s">
        <v>116</v>
      </c>
      <c r="BO5" s="35" t="s">
        <v>116</v>
      </c>
      <c r="BP5" s="35" t="s">
        <v>116</v>
      </c>
      <c r="BQ5" s="35" t="s">
        <v>116</v>
      </c>
      <c r="BR5" s="35"/>
    </row>
    <row r="6" spans="1:70" x14ac:dyDescent="0.25">
      <c r="A6" s="44">
        <v>45292</v>
      </c>
      <c r="B6" s="35" t="s">
        <v>13691</v>
      </c>
      <c r="C6" s="33" t="s">
        <v>112</v>
      </c>
      <c r="D6" s="33">
        <v>20240120</v>
      </c>
      <c r="E6" s="35" t="s">
        <v>13692</v>
      </c>
      <c r="F6" s="35" t="s">
        <v>10661</v>
      </c>
      <c r="G6" s="35" t="s">
        <v>13693</v>
      </c>
      <c r="H6" s="35" t="s">
        <v>116</v>
      </c>
      <c r="I6" s="35" t="s">
        <v>13694</v>
      </c>
      <c r="J6" s="35" t="s">
        <v>13695</v>
      </c>
      <c r="K6" s="2">
        <v>10550</v>
      </c>
      <c r="L6" s="35" t="s">
        <v>122</v>
      </c>
      <c r="M6" s="35" t="s">
        <v>122</v>
      </c>
      <c r="N6" s="35" t="s">
        <v>13696</v>
      </c>
      <c r="O6" s="35" t="s">
        <v>116</v>
      </c>
      <c r="P6" s="35" t="s">
        <v>126</v>
      </c>
      <c r="Q6" s="35" t="s">
        <v>112</v>
      </c>
      <c r="R6" s="35">
        <v>2019</v>
      </c>
      <c r="S6" s="35" t="s">
        <v>127</v>
      </c>
      <c r="T6" s="35" t="s">
        <v>10464</v>
      </c>
      <c r="U6" s="35" t="s">
        <v>10374</v>
      </c>
      <c r="V6" s="35" t="s">
        <v>10375</v>
      </c>
      <c r="W6" s="35" t="s">
        <v>131</v>
      </c>
      <c r="X6" s="35" t="s">
        <v>10376</v>
      </c>
      <c r="Y6" s="35" t="s">
        <v>10377</v>
      </c>
      <c r="Z6" s="35" t="s">
        <v>134</v>
      </c>
      <c r="AA6" s="35" t="s">
        <v>135</v>
      </c>
      <c r="AB6" s="35" t="s">
        <v>136</v>
      </c>
      <c r="AC6" s="35" t="s">
        <v>137</v>
      </c>
      <c r="AD6" s="35" t="s">
        <v>10378</v>
      </c>
      <c r="AE6" s="35" t="s">
        <v>140</v>
      </c>
      <c r="AF6" s="35" t="s">
        <v>116</v>
      </c>
      <c r="AG6" s="35" t="s">
        <v>13697</v>
      </c>
      <c r="AH6" s="35" t="s">
        <v>76</v>
      </c>
      <c r="AI6" s="35" t="s">
        <v>1552</v>
      </c>
      <c r="AJ6" s="35" t="s">
        <v>681</v>
      </c>
      <c r="AK6" s="35" t="s">
        <v>282</v>
      </c>
      <c r="AL6" s="35" t="s">
        <v>13698</v>
      </c>
      <c r="AM6" s="35" t="s">
        <v>805</v>
      </c>
      <c r="AN6" s="35" t="s">
        <v>1554</v>
      </c>
      <c r="AO6" s="35" t="s">
        <v>3804</v>
      </c>
      <c r="AP6" s="35" t="s">
        <v>3660</v>
      </c>
      <c r="AQ6" s="35" t="s">
        <v>3661</v>
      </c>
      <c r="AR6" s="35" t="s">
        <v>3662</v>
      </c>
      <c r="AS6" s="35" t="s">
        <v>5431</v>
      </c>
      <c r="AT6" s="35" t="s">
        <v>3664</v>
      </c>
      <c r="AU6" s="35" t="s">
        <v>4581</v>
      </c>
      <c r="AV6" s="35" t="s">
        <v>3665</v>
      </c>
      <c r="AW6" s="35" t="s">
        <v>3666</v>
      </c>
      <c r="AX6" s="35" t="s">
        <v>3667</v>
      </c>
      <c r="AY6" s="35" t="s">
        <v>10648</v>
      </c>
      <c r="AZ6" s="35" t="s">
        <v>116</v>
      </c>
      <c r="BA6" s="35" t="s">
        <v>116</v>
      </c>
      <c r="BB6" s="35" t="s">
        <v>116</v>
      </c>
      <c r="BC6" s="35" t="s">
        <v>116</v>
      </c>
      <c r="BD6" s="35" t="s">
        <v>116</v>
      </c>
      <c r="BE6" s="35" t="s">
        <v>116</v>
      </c>
      <c r="BF6" s="35" t="s">
        <v>116</v>
      </c>
      <c r="BG6" s="35" t="s">
        <v>116</v>
      </c>
      <c r="BH6" s="35" t="s">
        <v>116</v>
      </c>
      <c r="BI6" s="35" t="s">
        <v>116</v>
      </c>
      <c r="BJ6" s="35" t="s">
        <v>116</v>
      </c>
      <c r="BK6" s="35" t="s">
        <v>116</v>
      </c>
      <c r="BL6" s="35" t="s">
        <v>116</v>
      </c>
      <c r="BM6" s="35" t="s">
        <v>116</v>
      </c>
      <c r="BN6" s="35" t="s">
        <v>116</v>
      </c>
      <c r="BO6" s="35" t="s">
        <v>116</v>
      </c>
      <c r="BP6" s="35" t="s">
        <v>116</v>
      </c>
      <c r="BQ6" s="35" t="s">
        <v>116</v>
      </c>
      <c r="BR6" s="35"/>
    </row>
    <row r="7" spans="1:70" x14ac:dyDescent="0.25">
      <c r="A7" s="44">
        <v>45231</v>
      </c>
      <c r="B7" s="35" t="s">
        <v>13699</v>
      </c>
      <c r="C7" s="33" t="s">
        <v>112</v>
      </c>
      <c r="D7" s="33">
        <v>20240120</v>
      </c>
      <c r="E7" s="35" t="s">
        <v>13700</v>
      </c>
      <c r="F7" s="35" t="s">
        <v>13625</v>
      </c>
      <c r="G7" s="35" t="s">
        <v>13701</v>
      </c>
      <c r="H7" s="35" t="s">
        <v>116</v>
      </c>
      <c r="I7" s="35" t="s">
        <v>13702</v>
      </c>
      <c r="J7" s="35" t="s">
        <v>13703</v>
      </c>
      <c r="K7" s="2">
        <v>94130</v>
      </c>
      <c r="L7" s="35" t="s">
        <v>122</v>
      </c>
      <c r="M7" s="35" t="s">
        <v>122</v>
      </c>
      <c r="N7" s="35" t="s">
        <v>13704</v>
      </c>
      <c r="O7" s="35" t="s">
        <v>116</v>
      </c>
      <c r="P7" s="35" t="s">
        <v>126</v>
      </c>
      <c r="Q7" s="35" t="s">
        <v>112</v>
      </c>
      <c r="R7" s="35">
        <v>2013</v>
      </c>
      <c r="S7" s="35" t="s">
        <v>127</v>
      </c>
      <c r="T7" s="35" t="s">
        <v>12777</v>
      </c>
      <c r="U7" s="35" t="s">
        <v>10374</v>
      </c>
      <c r="V7" s="35" t="s">
        <v>10375</v>
      </c>
      <c r="W7" s="35" t="s">
        <v>131</v>
      </c>
      <c r="X7" s="35" t="s">
        <v>10376</v>
      </c>
      <c r="Y7" s="35" t="s">
        <v>10377</v>
      </c>
      <c r="Z7" s="35" t="s">
        <v>134</v>
      </c>
      <c r="AA7" s="35" t="s">
        <v>135</v>
      </c>
      <c r="AB7" s="35" t="s">
        <v>136</v>
      </c>
      <c r="AC7" s="35" t="s">
        <v>137</v>
      </c>
      <c r="AD7" s="35" t="s">
        <v>10378</v>
      </c>
      <c r="AE7" s="35" t="s">
        <v>140</v>
      </c>
      <c r="AF7" s="35" t="s">
        <v>116</v>
      </c>
      <c r="AG7" s="35" t="s">
        <v>13705</v>
      </c>
      <c r="AH7" s="35" t="s">
        <v>76</v>
      </c>
      <c r="AI7" s="35" t="s">
        <v>13629</v>
      </c>
      <c r="AJ7" s="35" t="s">
        <v>486</v>
      </c>
      <c r="AK7" s="35" t="s">
        <v>7174</v>
      </c>
      <c r="AL7" s="35" t="s">
        <v>8398</v>
      </c>
      <c r="AM7" s="35" t="s">
        <v>13630</v>
      </c>
      <c r="AN7" s="35" t="s">
        <v>13631</v>
      </c>
      <c r="AO7" s="35" t="s">
        <v>3660</v>
      </c>
      <c r="AP7" s="35" t="s">
        <v>3661</v>
      </c>
      <c r="AQ7" s="35" t="s">
        <v>3662</v>
      </c>
      <c r="AR7" s="35" t="s">
        <v>3663</v>
      </c>
      <c r="AS7" s="35" t="s">
        <v>3664</v>
      </c>
      <c r="AT7" s="35" t="s">
        <v>5432</v>
      </c>
      <c r="AU7" s="35" t="s">
        <v>3666</v>
      </c>
      <c r="AV7" s="35" t="s">
        <v>3667</v>
      </c>
      <c r="AW7" s="35" t="s">
        <v>13089</v>
      </c>
      <c r="AX7" s="35" t="s">
        <v>7175</v>
      </c>
      <c r="AY7" s="35" t="s">
        <v>116</v>
      </c>
      <c r="AZ7" s="35" t="s">
        <v>116</v>
      </c>
      <c r="BA7" s="35" t="s">
        <v>116</v>
      </c>
      <c r="BB7" s="35" t="s">
        <v>116</v>
      </c>
      <c r="BC7" s="35" t="s">
        <v>116</v>
      </c>
      <c r="BD7" s="35" t="s">
        <v>116</v>
      </c>
      <c r="BE7" s="35" t="s">
        <v>116</v>
      </c>
      <c r="BF7" s="35" t="s">
        <v>116</v>
      </c>
      <c r="BG7" s="35" t="s">
        <v>116</v>
      </c>
      <c r="BH7" s="35" t="s">
        <v>116</v>
      </c>
      <c r="BI7" s="35" t="s">
        <v>116</v>
      </c>
      <c r="BJ7" s="35" t="s">
        <v>116</v>
      </c>
      <c r="BK7" s="35" t="s">
        <v>116</v>
      </c>
      <c r="BL7" s="35" t="s">
        <v>116</v>
      </c>
      <c r="BM7" s="35" t="s">
        <v>116</v>
      </c>
      <c r="BN7" s="35" t="s">
        <v>116</v>
      </c>
      <c r="BO7" s="35" t="s">
        <v>116</v>
      </c>
      <c r="BP7" s="35" t="s">
        <v>116</v>
      </c>
      <c r="BQ7" s="35" t="s">
        <v>116</v>
      </c>
      <c r="BR7" s="35"/>
    </row>
    <row r="8" spans="1:70" x14ac:dyDescent="0.25">
      <c r="A8" s="44">
        <v>45231</v>
      </c>
      <c r="B8" s="35" t="s">
        <v>13706</v>
      </c>
      <c r="C8" s="33" t="s">
        <v>112</v>
      </c>
      <c r="D8" s="33">
        <v>20240120</v>
      </c>
      <c r="E8" s="35" t="s">
        <v>3650</v>
      </c>
      <c r="F8" s="35" t="s">
        <v>10628</v>
      </c>
      <c r="G8" s="35" t="s">
        <v>10629</v>
      </c>
      <c r="H8" s="35" t="s">
        <v>116</v>
      </c>
      <c r="I8" s="35" t="s">
        <v>3653</v>
      </c>
      <c r="J8" s="35" t="s">
        <v>13707</v>
      </c>
      <c r="K8" s="2">
        <v>65154</v>
      </c>
      <c r="L8" s="35" t="s">
        <v>122</v>
      </c>
      <c r="M8" s="35" t="s">
        <v>122</v>
      </c>
      <c r="N8" s="35" t="s">
        <v>13708</v>
      </c>
      <c r="O8" s="35" t="s">
        <v>116</v>
      </c>
      <c r="P8" s="35" t="s">
        <v>126</v>
      </c>
      <c r="Q8" s="35" t="s">
        <v>112</v>
      </c>
      <c r="R8" s="35">
        <v>2021</v>
      </c>
      <c r="S8" s="35" t="s">
        <v>127</v>
      </c>
      <c r="T8" s="35" t="s">
        <v>10449</v>
      </c>
      <c r="U8" s="35" t="s">
        <v>10374</v>
      </c>
      <c r="V8" s="35" t="s">
        <v>10375</v>
      </c>
      <c r="W8" s="35" t="s">
        <v>131</v>
      </c>
      <c r="X8" s="35" t="s">
        <v>10376</v>
      </c>
      <c r="Y8" s="35" t="s">
        <v>10377</v>
      </c>
      <c r="Z8" s="35" t="s">
        <v>134</v>
      </c>
      <c r="AA8" s="35" t="s">
        <v>135</v>
      </c>
      <c r="AB8" s="35" t="s">
        <v>136</v>
      </c>
      <c r="AC8" s="35" t="s">
        <v>137</v>
      </c>
      <c r="AD8" s="35" t="s">
        <v>10378</v>
      </c>
      <c r="AE8" s="35" t="s">
        <v>140</v>
      </c>
      <c r="AF8" s="35" t="s">
        <v>116</v>
      </c>
      <c r="AG8" s="35" t="s">
        <v>13709</v>
      </c>
      <c r="AH8" s="35" t="s">
        <v>76</v>
      </c>
      <c r="AI8" s="35" t="s">
        <v>13710</v>
      </c>
      <c r="AJ8" s="35" t="s">
        <v>13711</v>
      </c>
      <c r="AK8" s="35" t="s">
        <v>4480</v>
      </c>
      <c r="AL8" s="35" t="s">
        <v>4836</v>
      </c>
      <c r="AM8" s="35" t="s">
        <v>13712</v>
      </c>
      <c r="AN8" s="35" t="s">
        <v>583</v>
      </c>
      <c r="AO8" s="35" t="s">
        <v>13713</v>
      </c>
      <c r="AP8" s="35" t="s">
        <v>13714</v>
      </c>
      <c r="AQ8" s="35" t="s">
        <v>13715</v>
      </c>
      <c r="AR8" s="35" t="s">
        <v>13716</v>
      </c>
      <c r="AS8" s="35" t="s">
        <v>13717</v>
      </c>
      <c r="AT8" s="35" t="s">
        <v>116</v>
      </c>
      <c r="AU8" s="35" t="s">
        <v>116</v>
      </c>
      <c r="AV8" s="35" t="s">
        <v>116</v>
      </c>
      <c r="AW8" s="35" t="s">
        <v>116</v>
      </c>
      <c r="AX8" s="35" t="s">
        <v>116</v>
      </c>
      <c r="AY8" s="35" t="s">
        <v>116</v>
      </c>
      <c r="AZ8" s="35" t="s">
        <v>116</v>
      </c>
      <c r="BA8" s="35" t="s">
        <v>116</v>
      </c>
      <c r="BB8" s="35" t="s">
        <v>116</v>
      </c>
      <c r="BC8" s="35" t="s">
        <v>116</v>
      </c>
      <c r="BD8" s="35" t="s">
        <v>116</v>
      </c>
      <c r="BE8" s="35" t="s">
        <v>116</v>
      </c>
      <c r="BF8" s="35" t="s">
        <v>116</v>
      </c>
      <c r="BG8" s="35" t="s">
        <v>116</v>
      </c>
      <c r="BH8" s="35" t="s">
        <v>116</v>
      </c>
      <c r="BI8" s="35" t="s">
        <v>116</v>
      </c>
      <c r="BJ8" s="35" t="s">
        <v>116</v>
      </c>
      <c r="BK8" s="35" t="s">
        <v>116</v>
      </c>
      <c r="BL8" s="35" t="s">
        <v>116</v>
      </c>
      <c r="BM8" s="35" t="s">
        <v>116</v>
      </c>
      <c r="BN8" s="35" t="s">
        <v>116</v>
      </c>
      <c r="BO8" s="35" t="s">
        <v>116</v>
      </c>
      <c r="BP8" s="35" t="s">
        <v>116</v>
      </c>
      <c r="BQ8" s="35" t="s">
        <v>116</v>
      </c>
      <c r="BR8" s="35"/>
    </row>
    <row r="9" spans="1:70" x14ac:dyDescent="0.25">
      <c r="A9" s="44">
        <v>45231</v>
      </c>
      <c r="B9" s="35" t="s">
        <v>13718</v>
      </c>
      <c r="C9" s="33" t="s">
        <v>112</v>
      </c>
      <c r="D9" s="33">
        <v>20240120</v>
      </c>
      <c r="E9" s="35" t="s">
        <v>13719</v>
      </c>
      <c r="F9" s="35" t="s">
        <v>10628</v>
      </c>
      <c r="G9" s="35" t="s">
        <v>10629</v>
      </c>
      <c r="H9" s="35" t="s">
        <v>116</v>
      </c>
      <c r="I9" s="35" t="s">
        <v>3653</v>
      </c>
      <c r="J9" s="35" t="s">
        <v>13720</v>
      </c>
      <c r="K9" s="2">
        <v>54427</v>
      </c>
      <c r="L9" s="35" t="s">
        <v>122</v>
      </c>
      <c r="M9" s="35" t="s">
        <v>122</v>
      </c>
      <c r="N9" s="35" t="s">
        <v>13721</v>
      </c>
      <c r="O9" s="35" t="s">
        <v>116</v>
      </c>
      <c r="P9" s="35" t="s">
        <v>126</v>
      </c>
      <c r="Q9" s="35" t="s">
        <v>112</v>
      </c>
      <c r="R9" s="35">
        <v>2021</v>
      </c>
      <c r="S9" s="35" t="s">
        <v>127</v>
      </c>
      <c r="T9" s="35" t="s">
        <v>10449</v>
      </c>
      <c r="U9" s="35" t="s">
        <v>10374</v>
      </c>
      <c r="V9" s="35" t="s">
        <v>10375</v>
      </c>
      <c r="W9" s="35" t="s">
        <v>131</v>
      </c>
      <c r="X9" s="35" t="s">
        <v>10376</v>
      </c>
      <c r="Y9" s="35" t="s">
        <v>10377</v>
      </c>
      <c r="Z9" s="35" t="s">
        <v>134</v>
      </c>
      <c r="AA9" s="35" t="s">
        <v>135</v>
      </c>
      <c r="AB9" s="35" t="s">
        <v>136</v>
      </c>
      <c r="AC9" s="35" t="s">
        <v>137</v>
      </c>
      <c r="AD9" s="35" t="s">
        <v>10378</v>
      </c>
      <c r="AE9" s="35" t="s">
        <v>140</v>
      </c>
      <c r="AF9" s="35" t="s">
        <v>116</v>
      </c>
      <c r="AG9" s="35" t="s">
        <v>13722</v>
      </c>
      <c r="AH9" s="35" t="s">
        <v>76</v>
      </c>
      <c r="AI9" s="35" t="s">
        <v>10633</v>
      </c>
      <c r="AJ9" s="35" t="s">
        <v>116</v>
      </c>
      <c r="AK9" s="35" t="s">
        <v>116</v>
      </c>
      <c r="AL9" s="35" t="s">
        <v>116</v>
      </c>
      <c r="AM9" s="35" t="s">
        <v>116</v>
      </c>
      <c r="AN9" s="35" t="s">
        <v>116</v>
      </c>
      <c r="AO9" s="35" t="s">
        <v>116</v>
      </c>
      <c r="AP9" s="35" t="s">
        <v>116</v>
      </c>
      <c r="AQ9" s="35" t="s">
        <v>116</v>
      </c>
      <c r="AR9" s="35" t="s">
        <v>116</v>
      </c>
      <c r="AS9" s="35" t="s">
        <v>116</v>
      </c>
      <c r="AT9" s="35" t="s">
        <v>116</v>
      </c>
      <c r="AU9" s="35" t="s">
        <v>116</v>
      </c>
      <c r="AV9" s="35" t="s">
        <v>116</v>
      </c>
      <c r="AW9" s="35" t="s">
        <v>116</v>
      </c>
      <c r="AX9" s="35" t="s">
        <v>116</v>
      </c>
      <c r="AY9" s="35" t="s">
        <v>116</v>
      </c>
      <c r="AZ9" s="35" t="s">
        <v>116</v>
      </c>
      <c r="BA9" s="35" t="s">
        <v>116</v>
      </c>
      <c r="BB9" s="35" t="s">
        <v>116</v>
      </c>
      <c r="BC9" s="35" t="s">
        <v>116</v>
      </c>
      <c r="BD9" s="35" t="s">
        <v>116</v>
      </c>
      <c r="BE9" s="35" t="s">
        <v>116</v>
      </c>
      <c r="BF9" s="35" t="s">
        <v>116</v>
      </c>
      <c r="BG9" s="35" t="s">
        <v>116</v>
      </c>
      <c r="BH9" s="35" t="s">
        <v>116</v>
      </c>
      <c r="BI9" s="35" t="s">
        <v>116</v>
      </c>
      <c r="BJ9" s="35" t="s">
        <v>116</v>
      </c>
      <c r="BK9" s="35" t="s">
        <v>116</v>
      </c>
      <c r="BL9" s="35" t="s">
        <v>116</v>
      </c>
      <c r="BM9" s="35" t="s">
        <v>116</v>
      </c>
      <c r="BN9" s="35" t="s">
        <v>116</v>
      </c>
      <c r="BO9" s="35" t="s">
        <v>116</v>
      </c>
      <c r="BP9" s="35" t="s">
        <v>116</v>
      </c>
      <c r="BQ9" s="35" t="s">
        <v>116</v>
      </c>
      <c r="BR9" s="35"/>
    </row>
    <row r="10" spans="1:70" x14ac:dyDescent="0.25">
      <c r="A10" s="44">
        <v>45231</v>
      </c>
      <c r="B10" s="35" t="s">
        <v>13723</v>
      </c>
      <c r="C10" s="33" t="s">
        <v>112</v>
      </c>
      <c r="D10" s="33">
        <v>20240120</v>
      </c>
      <c r="E10" s="35" t="s">
        <v>13724</v>
      </c>
      <c r="F10" s="35" t="s">
        <v>10628</v>
      </c>
      <c r="G10" s="35" t="s">
        <v>10629</v>
      </c>
      <c r="H10" s="35" t="s">
        <v>116</v>
      </c>
      <c r="I10" s="35" t="s">
        <v>3653</v>
      </c>
      <c r="J10" s="35" t="s">
        <v>13725</v>
      </c>
      <c r="K10" s="2">
        <v>70503</v>
      </c>
      <c r="L10" s="35" t="s">
        <v>122</v>
      </c>
      <c r="M10" s="35" t="s">
        <v>122</v>
      </c>
      <c r="N10" s="35" t="s">
        <v>13726</v>
      </c>
      <c r="O10" s="35" t="s">
        <v>116</v>
      </c>
      <c r="P10" s="35" t="s">
        <v>126</v>
      </c>
      <c r="Q10" s="35" t="s">
        <v>112</v>
      </c>
      <c r="R10" s="35">
        <v>2021</v>
      </c>
      <c r="S10" s="35" t="s">
        <v>127</v>
      </c>
      <c r="T10" s="35" t="s">
        <v>10449</v>
      </c>
      <c r="U10" s="35" t="s">
        <v>10374</v>
      </c>
      <c r="V10" s="35" t="s">
        <v>10375</v>
      </c>
      <c r="W10" s="35" t="s">
        <v>131</v>
      </c>
      <c r="X10" s="35" t="s">
        <v>10376</v>
      </c>
      <c r="Y10" s="35" t="s">
        <v>10377</v>
      </c>
      <c r="Z10" s="35" t="s">
        <v>134</v>
      </c>
      <c r="AA10" s="35" t="s">
        <v>135</v>
      </c>
      <c r="AB10" s="35" t="s">
        <v>136</v>
      </c>
      <c r="AC10" s="35" t="s">
        <v>137</v>
      </c>
      <c r="AD10" s="35" t="s">
        <v>10378</v>
      </c>
      <c r="AE10" s="35" t="s">
        <v>140</v>
      </c>
      <c r="AF10" s="35" t="s">
        <v>116</v>
      </c>
      <c r="AG10" s="35" t="s">
        <v>13727</v>
      </c>
      <c r="AH10" s="35" t="s">
        <v>76</v>
      </c>
      <c r="AI10" s="35" t="s">
        <v>8626</v>
      </c>
      <c r="AJ10" s="35" t="s">
        <v>2204</v>
      </c>
      <c r="AK10" s="35" t="s">
        <v>2205</v>
      </c>
      <c r="AL10" s="35" t="s">
        <v>3475</v>
      </c>
      <c r="AM10" s="35" t="s">
        <v>10645</v>
      </c>
      <c r="AN10" s="35" t="s">
        <v>2207</v>
      </c>
      <c r="AO10" s="35" t="s">
        <v>4483</v>
      </c>
      <c r="AP10" s="35" t="s">
        <v>2213</v>
      </c>
      <c r="AQ10" s="35" t="s">
        <v>2214</v>
      </c>
      <c r="AR10" s="35" t="s">
        <v>10646</v>
      </c>
      <c r="AS10" s="35" t="s">
        <v>5377</v>
      </c>
      <c r="AT10" s="35" t="s">
        <v>2215</v>
      </c>
      <c r="AU10" s="35" t="s">
        <v>10647</v>
      </c>
      <c r="AV10" s="35" t="s">
        <v>3660</v>
      </c>
      <c r="AW10" s="35" t="s">
        <v>3661</v>
      </c>
      <c r="AX10" s="35" t="s">
        <v>3662</v>
      </c>
      <c r="AY10" s="35" t="s">
        <v>5431</v>
      </c>
      <c r="AZ10" s="35" t="s">
        <v>3664</v>
      </c>
      <c r="BA10" s="35" t="s">
        <v>3665</v>
      </c>
      <c r="BB10" s="35" t="s">
        <v>3666</v>
      </c>
      <c r="BC10" s="35" t="s">
        <v>3667</v>
      </c>
      <c r="BD10" s="35" t="s">
        <v>10648</v>
      </c>
      <c r="BE10" s="35" t="s">
        <v>116</v>
      </c>
      <c r="BF10" s="35" t="s">
        <v>116</v>
      </c>
      <c r="BG10" s="35" t="s">
        <v>116</v>
      </c>
      <c r="BH10" s="35" t="s">
        <v>116</v>
      </c>
      <c r="BI10" s="35" t="s">
        <v>116</v>
      </c>
      <c r="BJ10" s="35" t="s">
        <v>116</v>
      </c>
      <c r="BK10" s="35" t="s">
        <v>116</v>
      </c>
      <c r="BL10" s="35" t="s">
        <v>116</v>
      </c>
      <c r="BM10" s="35" t="s">
        <v>116</v>
      </c>
      <c r="BN10" s="35" t="s">
        <v>116</v>
      </c>
      <c r="BO10" s="35" t="s">
        <v>116</v>
      </c>
      <c r="BP10" s="35" t="s">
        <v>116</v>
      </c>
      <c r="BQ10" s="35" t="s">
        <v>116</v>
      </c>
      <c r="BR10" s="35"/>
    </row>
    <row r="11" spans="1:70" x14ac:dyDescent="0.25">
      <c r="A11" s="44">
        <v>45231</v>
      </c>
      <c r="B11" s="35" t="s">
        <v>13728</v>
      </c>
      <c r="C11" s="33" t="s">
        <v>112</v>
      </c>
      <c r="D11" s="33">
        <v>20240120</v>
      </c>
      <c r="E11" s="35" t="s">
        <v>410</v>
      </c>
      <c r="F11" s="35" t="s">
        <v>473</v>
      </c>
      <c r="G11" s="35" t="s">
        <v>1816</v>
      </c>
      <c r="H11" s="35" t="s">
        <v>116</v>
      </c>
      <c r="I11" s="35" t="s">
        <v>1817</v>
      </c>
      <c r="J11" s="35" t="s">
        <v>13729</v>
      </c>
      <c r="K11" s="2">
        <v>30547</v>
      </c>
      <c r="L11" s="35" t="s">
        <v>122</v>
      </c>
      <c r="M11" s="35" t="s">
        <v>122</v>
      </c>
      <c r="N11" s="35" t="s">
        <v>13730</v>
      </c>
      <c r="O11" s="35" t="s">
        <v>116</v>
      </c>
      <c r="P11" s="35" t="s">
        <v>126</v>
      </c>
      <c r="Q11" s="35" t="s">
        <v>112</v>
      </c>
      <c r="R11" s="35">
        <v>2014</v>
      </c>
      <c r="S11" s="35" t="s">
        <v>127</v>
      </c>
      <c r="T11" s="35" t="s">
        <v>12252</v>
      </c>
      <c r="U11" s="35" t="s">
        <v>10374</v>
      </c>
      <c r="V11" s="35" t="s">
        <v>10375</v>
      </c>
      <c r="W11" s="35" t="s">
        <v>131</v>
      </c>
      <c r="X11" s="35" t="s">
        <v>10376</v>
      </c>
      <c r="Y11" s="35" t="s">
        <v>10377</v>
      </c>
      <c r="Z11" s="35" t="s">
        <v>134</v>
      </c>
      <c r="AA11" s="35" t="s">
        <v>135</v>
      </c>
      <c r="AB11" s="35" t="s">
        <v>136</v>
      </c>
      <c r="AC11" s="35" t="s">
        <v>137</v>
      </c>
      <c r="AD11" s="35" t="s">
        <v>10378</v>
      </c>
      <c r="AE11" s="35" t="s">
        <v>140</v>
      </c>
      <c r="AF11" s="35" t="s">
        <v>116</v>
      </c>
      <c r="AG11" s="35" t="s">
        <v>13731</v>
      </c>
      <c r="AH11" s="35" t="s">
        <v>76</v>
      </c>
      <c r="AI11" s="35" t="s">
        <v>11005</v>
      </c>
      <c r="AJ11" s="35" t="s">
        <v>13732</v>
      </c>
      <c r="AK11" s="35" t="s">
        <v>417</v>
      </c>
      <c r="AL11" s="35" t="s">
        <v>13733</v>
      </c>
      <c r="AM11" s="35" t="s">
        <v>13734</v>
      </c>
      <c r="AN11" s="35" t="s">
        <v>13735</v>
      </c>
      <c r="AO11" s="35" t="s">
        <v>10843</v>
      </c>
      <c r="AP11" s="35" t="s">
        <v>13049</v>
      </c>
      <c r="AQ11" s="35" t="s">
        <v>13736</v>
      </c>
      <c r="AR11" s="35" t="s">
        <v>13737</v>
      </c>
      <c r="AS11" s="35" t="s">
        <v>13738</v>
      </c>
      <c r="AT11" s="35" t="s">
        <v>3987</v>
      </c>
      <c r="AU11" s="35" t="s">
        <v>3988</v>
      </c>
      <c r="AV11" s="35" t="s">
        <v>13739</v>
      </c>
      <c r="AW11" s="35" t="s">
        <v>424</v>
      </c>
      <c r="AX11" s="35" t="s">
        <v>13740</v>
      </c>
      <c r="AY11" s="35" t="s">
        <v>5432</v>
      </c>
      <c r="AZ11" s="35" t="s">
        <v>4629</v>
      </c>
      <c r="BA11" s="35" t="s">
        <v>116</v>
      </c>
      <c r="BB11" s="35" t="s">
        <v>116</v>
      </c>
      <c r="BC11" s="35" t="s">
        <v>116</v>
      </c>
      <c r="BD11" s="35" t="s">
        <v>116</v>
      </c>
      <c r="BE11" s="35" t="s">
        <v>116</v>
      </c>
      <c r="BF11" s="35" t="s">
        <v>116</v>
      </c>
      <c r="BG11" s="35" t="s">
        <v>116</v>
      </c>
      <c r="BH11" s="35" t="s">
        <v>116</v>
      </c>
      <c r="BI11" s="35" t="s">
        <v>116</v>
      </c>
      <c r="BJ11" s="35" t="s">
        <v>116</v>
      </c>
      <c r="BK11" s="35" t="s">
        <v>116</v>
      </c>
      <c r="BL11" s="35" t="s">
        <v>116</v>
      </c>
      <c r="BM11" s="35" t="s">
        <v>116</v>
      </c>
      <c r="BN11" s="35" t="s">
        <v>116</v>
      </c>
      <c r="BO11" s="35" t="s">
        <v>116</v>
      </c>
      <c r="BP11" s="35" t="s">
        <v>116</v>
      </c>
      <c r="BQ11" s="35" t="s">
        <v>116</v>
      </c>
      <c r="BR11" s="35"/>
    </row>
    <row r="12" spans="1:70" x14ac:dyDescent="0.25">
      <c r="A12" s="44">
        <v>45231</v>
      </c>
      <c r="B12" s="35" t="s">
        <v>13741</v>
      </c>
      <c r="C12" s="33" t="s">
        <v>112</v>
      </c>
      <c r="D12" s="33">
        <v>20240120</v>
      </c>
      <c r="E12" s="35" t="s">
        <v>1260</v>
      </c>
      <c r="F12" s="35" t="s">
        <v>13742</v>
      </c>
      <c r="G12" s="35" t="s">
        <v>13743</v>
      </c>
      <c r="H12" s="35" t="s">
        <v>116</v>
      </c>
      <c r="I12" s="35" t="s">
        <v>13744</v>
      </c>
      <c r="J12" s="35" t="s">
        <v>13745</v>
      </c>
      <c r="K12" s="2">
        <v>30019</v>
      </c>
      <c r="L12" s="35" t="s">
        <v>122</v>
      </c>
      <c r="M12" s="35" t="s">
        <v>122</v>
      </c>
      <c r="N12" s="35" t="s">
        <v>13746</v>
      </c>
      <c r="O12" s="35" t="s">
        <v>116</v>
      </c>
      <c r="P12" s="35" t="s">
        <v>126</v>
      </c>
      <c r="Q12" s="35" t="s">
        <v>112</v>
      </c>
      <c r="R12" s="35">
        <v>2018</v>
      </c>
      <c r="S12" s="35" t="s">
        <v>127</v>
      </c>
      <c r="T12" s="35" t="s">
        <v>10464</v>
      </c>
      <c r="U12" s="35" t="s">
        <v>10374</v>
      </c>
      <c r="V12" s="35" t="s">
        <v>10375</v>
      </c>
      <c r="W12" s="35" t="s">
        <v>131</v>
      </c>
      <c r="X12" s="35" t="s">
        <v>10376</v>
      </c>
      <c r="Y12" s="35" t="s">
        <v>10377</v>
      </c>
      <c r="Z12" s="35" t="s">
        <v>134</v>
      </c>
      <c r="AA12" s="35" t="s">
        <v>135</v>
      </c>
      <c r="AB12" s="35" t="s">
        <v>136</v>
      </c>
      <c r="AC12" s="35" t="s">
        <v>137</v>
      </c>
      <c r="AD12" s="35" t="s">
        <v>10378</v>
      </c>
      <c r="AE12" s="35" t="s">
        <v>140</v>
      </c>
      <c r="AF12" s="35" t="s">
        <v>116</v>
      </c>
      <c r="AG12" s="35" t="s">
        <v>13747</v>
      </c>
      <c r="AH12" s="35" t="s">
        <v>76</v>
      </c>
      <c r="AI12" s="35" t="s">
        <v>4072</v>
      </c>
      <c r="AJ12" s="35" t="s">
        <v>2453</v>
      </c>
      <c r="AK12" s="35" t="s">
        <v>2851</v>
      </c>
      <c r="AL12" s="35" t="s">
        <v>10688</v>
      </c>
      <c r="AM12" s="35" t="s">
        <v>10689</v>
      </c>
      <c r="AN12" s="35" t="s">
        <v>3481</v>
      </c>
      <c r="AO12" s="35" t="s">
        <v>3660</v>
      </c>
      <c r="AP12" s="35" t="s">
        <v>3661</v>
      </c>
      <c r="AQ12" s="35" t="s">
        <v>3662</v>
      </c>
      <c r="AR12" s="35" t="s">
        <v>5431</v>
      </c>
      <c r="AS12" s="35" t="s">
        <v>3664</v>
      </c>
      <c r="AT12" s="35" t="s">
        <v>3665</v>
      </c>
      <c r="AU12" s="35" t="s">
        <v>3666</v>
      </c>
      <c r="AV12" s="35" t="s">
        <v>3667</v>
      </c>
      <c r="AW12" s="35" t="s">
        <v>10648</v>
      </c>
      <c r="AX12" s="35" t="s">
        <v>116</v>
      </c>
      <c r="AY12" s="35" t="s">
        <v>116</v>
      </c>
      <c r="AZ12" s="35" t="s">
        <v>116</v>
      </c>
      <c r="BA12" s="35" t="s">
        <v>116</v>
      </c>
      <c r="BB12" s="35" t="s">
        <v>116</v>
      </c>
      <c r="BC12" s="35" t="s">
        <v>116</v>
      </c>
      <c r="BD12" s="35" t="s">
        <v>116</v>
      </c>
      <c r="BE12" s="35" t="s">
        <v>116</v>
      </c>
      <c r="BF12" s="35" t="s">
        <v>116</v>
      </c>
      <c r="BG12" s="35" t="s">
        <v>116</v>
      </c>
      <c r="BH12" s="35" t="s">
        <v>116</v>
      </c>
      <c r="BI12" s="35" t="s">
        <v>116</v>
      </c>
      <c r="BJ12" s="35" t="s">
        <v>116</v>
      </c>
      <c r="BK12" s="35" t="s">
        <v>116</v>
      </c>
      <c r="BL12" s="35" t="s">
        <v>116</v>
      </c>
      <c r="BM12" s="35" t="s">
        <v>116</v>
      </c>
      <c r="BN12" s="35" t="s">
        <v>116</v>
      </c>
      <c r="BO12" s="35" t="s">
        <v>116</v>
      </c>
      <c r="BP12" s="35" t="s">
        <v>116</v>
      </c>
      <c r="BQ12" s="35" t="s">
        <v>116</v>
      </c>
      <c r="BR12" s="35"/>
    </row>
    <row r="13" spans="1:70" x14ac:dyDescent="0.25">
      <c r="A13" s="44">
        <v>45200</v>
      </c>
      <c r="B13" s="35" t="s">
        <v>13748</v>
      </c>
      <c r="C13" s="33" t="s">
        <v>112</v>
      </c>
      <c r="D13" s="33">
        <v>20240120</v>
      </c>
      <c r="E13" s="35" t="s">
        <v>10666</v>
      </c>
      <c r="F13" s="35" t="s">
        <v>13749</v>
      </c>
      <c r="G13" s="35" t="s">
        <v>13750</v>
      </c>
      <c r="H13" s="35" t="s">
        <v>116</v>
      </c>
      <c r="I13" s="35" t="s">
        <v>13751</v>
      </c>
      <c r="J13" s="35" t="s">
        <v>13752</v>
      </c>
      <c r="K13" s="2">
        <v>12924</v>
      </c>
      <c r="L13" s="35" t="s">
        <v>122</v>
      </c>
      <c r="M13" s="35" t="s">
        <v>122</v>
      </c>
      <c r="N13" s="35" t="s">
        <v>13753</v>
      </c>
      <c r="O13" s="35" t="s">
        <v>116</v>
      </c>
      <c r="P13" s="35" t="s">
        <v>126</v>
      </c>
      <c r="Q13" s="35" t="s">
        <v>112</v>
      </c>
      <c r="R13" s="35">
        <v>2021</v>
      </c>
      <c r="S13" s="35" t="s">
        <v>127</v>
      </c>
      <c r="T13" s="35" t="s">
        <v>10464</v>
      </c>
      <c r="U13" s="35" t="s">
        <v>10374</v>
      </c>
      <c r="V13" s="35" t="s">
        <v>10375</v>
      </c>
      <c r="W13" s="35" t="s">
        <v>131</v>
      </c>
      <c r="X13" s="35" t="s">
        <v>10376</v>
      </c>
      <c r="Y13" s="35" t="s">
        <v>10377</v>
      </c>
      <c r="Z13" s="35" t="s">
        <v>134</v>
      </c>
      <c r="AA13" s="35" t="s">
        <v>135</v>
      </c>
      <c r="AB13" s="35" t="s">
        <v>136</v>
      </c>
      <c r="AC13" s="35" t="s">
        <v>137</v>
      </c>
      <c r="AD13" s="35" t="s">
        <v>10378</v>
      </c>
      <c r="AE13" s="35" t="s">
        <v>140</v>
      </c>
      <c r="AF13" s="35" t="s">
        <v>116</v>
      </c>
      <c r="AG13" s="35" t="s">
        <v>13754</v>
      </c>
      <c r="AH13" s="35" t="s">
        <v>76</v>
      </c>
      <c r="AI13" s="35" t="s">
        <v>4071</v>
      </c>
      <c r="AJ13" s="35" t="s">
        <v>10680</v>
      </c>
      <c r="AK13" s="35" t="s">
        <v>10681</v>
      </c>
      <c r="AL13" s="35" t="s">
        <v>10682</v>
      </c>
      <c r="AM13" s="35" t="s">
        <v>3660</v>
      </c>
      <c r="AN13" s="35" t="s">
        <v>3661</v>
      </c>
      <c r="AO13" s="35" t="s">
        <v>3662</v>
      </c>
      <c r="AP13" s="35" t="s">
        <v>5431</v>
      </c>
      <c r="AQ13" s="35" t="s">
        <v>3664</v>
      </c>
      <c r="AR13" s="35" t="s">
        <v>2084</v>
      </c>
      <c r="AS13" s="35" t="s">
        <v>3665</v>
      </c>
      <c r="AT13" s="35" t="s">
        <v>3666</v>
      </c>
      <c r="AU13" s="35" t="s">
        <v>3667</v>
      </c>
      <c r="AV13" s="35" t="s">
        <v>10648</v>
      </c>
      <c r="AW13" s="35" t="s">
        <v>116</v>
      </c>
      <c r="AX13" s="35" t="s">
        <v>116</v>
      </c>
      <c r="AY13" s="35" t="s">
        <v>116</v>
      </c>
      <c r="AZ13" s="35" t="s">
        <v>116</v>
      </c>
      <c r="BA13" s="35" t="s">
        <v>116</v>
      </c>
      <c r="BB13" s="35" t="s">
        <v>116</v>
      </c>
      <c r="BC13" s="35" t="s">
        <v>116</v>
      </c>
      <c r="BD13" s="35" t="s">
        <v>116</v>
      </c>
      <c r="BE13" s="35" t="s">
        <v>116</v>
      </c>
      <c r="BF13" s="35" t="s">
        <v>116</v>
      </c>
      <c r="BG13" s="35" t="s">
        <v>116</v>
      </c>
      <c r="BH13" s="35" t="s">
        <v>116</v>
      </c>
      <c r="BI13" s="35" t="s">
        <v>116</v>
      </c>
      <c r="BJ13" s="35" t="s">
        <v>116</v>
      </c>
      <c r="BK13" s="35" t="s">
        <v>116</v>
      </c>
      <c r="BL13" s="35" t="s">
        <v>116</v>
      </c>
      <c r="BM13" s="35" t="s">
        <v>116</v>
      </c>
      <c r="BN13" s="35" t="s">
        <v>116</v>
      </c>
      <c r="BO13" s="35" t="s">
        <v>116</v>
      </c>
      <c r="BP13" s="35" t="s">
        <v>116</v>
      </c>
      <c r="BQ13" s="35" t="s">
        <v>116</v>
      </c>
      <c r="BR13" s="35"/>
    </row>
    <row r="14" spans="1:70" x14ac:dyDescent="0.25">
      <c r="A14" s="44">
        <v>45200</v>
      </c>
      <c r="B14" s="35" t="s">
        <v>13755</v>
      </c>
      <c r="C14" s="33" t="s">
        <v>112</v>
      </c>
      <c r="D14" s="33">
        <v>20240120</v>
      </c>
      <c r="E14" s="35" t="s">
        <v>10666</v>
      </c>
      <c r="F14" s="35" t="s">
        <v>13756</v>
      </c>
      <c r="G14" s="35" t="s">
        <v>13750</v>
      </c>
      <c r="H14" s="35" t="s">
        <v>116</v>
      </c>
      <c r="I14" s="35" t="s">
        <v>13751</v>
      </c>
      <c r="J14" s="35" t="s">
        <v>13757</v>
      </c>
      <c r="K14" s="2">
        <v>23023</v>
      </c>
      <c r="L14" s="35" t="s">
        <v>122</v>
      </c>
      <c r="M14" s="35" t="s">
        <v>122</v>
      </c>
      <c r="N14" s="35" t="s">
        <v>13758</v>
      </c>
      <c r="O14" s="35" t="s">
        <v>116</v>
      </c>
      <c r="P14" s="35" t="s">
        <v>126</v>
      </c>
      <c r="Q14" s="35" t="s">
        <v>112</v>
      </c>
      <c r="R14" s="35">
        <v>2021</v>
      </c>
      <c r="S14" s="35" t="s">
        <v>127</v>
      </c>
      <c r="T14" s="35" t="s">
        <v>10464</v>
      </c>
      <c r="U14" s="35" t="s">
        <v>10374</v>
      </c>
      <c r="V14" s="35" t="s">
        <v>10375</v>
      </c>
      <c r="W14" s="35" t="s">
        <v>131</v>
      </c>
      <c r="X14" s="35" t="s">
        <v>10376</v>
      </c>
      <c r="Y14" s="35" t="s">
        <v>10377</v>
      </c>
      <c r="Z14" s="35" t="s">
        <v>134</v>
      </c>
      <c r="AA14" s="35" t="s">
        <v>135</v>
      </c>
      <c r="AB14" s="35" t="s">
        <v>136</v>
      </c>
      <c r="AC14" s="35" t="s">
        <v>137</v>
      </c>
      <c r="AD14" s="35" t="s">
        <v>10378</v>
      </c>
      <c r="AE14" s="35" t="s">
        <v>140</v>
      </c>
      <c r="AF14" s="35" t="s">
        <v>116</v>
      </c>
      <c r="AG14" s="35" t="s">
        <v>13759</v>
      </c>
      <c r="AH14" s="35" t="s">
        <v>76</v>
      </c>
      <c r="AI14" s="35" t="s">
        <v>4071</v>
      </c>
      <c r="AJ14" s="35" t="s">
        <v>1869</v>
      </c>
      <c r="AK14" s="35" t="s">
        <v>3660</v>
      </c>
      <c r="AL14" s="35" t="s">
        <v>3661</v>
      </c>
      <c r="AM14" s="35" t="s">
        <v>3662</v>
      </c>
      <c r="AN14" s="35" t="s">
        <v>5431</v>
      </c>
      <c r="AO14" s="35" t="s">
        <v>3664</v>
      </c>
      <c r="AP14" s="35" t="s">
        <v>2964</v>
      </c>
      <c r="AQ14" s="35" t="s">
        <v>3665</v>
      </c>
      <c r="AR14" s="35" t="s">
        <v>3666</v>
      </c>
      <c r="AS14" s="35" t="s">
        <v>3667</v>
      </c>
      <c r="AT14" s="35" t="s">
        <v>10648</v>
      </c>
      <c r="AU14" s="35" t="s">
        <v>116</v>
      </c>
      <c r="AV14" s="35" t="s">
        <v>116</v>
      </c>
      <c r="AW14" s="35" t="s">
        <v>116</v>
      </c>
      <c r="AX14" s="35" t="s">
        <v>116</v>
      </c>
      <c r="AY14" s="35" t="s">
        <v>116</v>
      </c>
      <c r="AZ14" s="35" t="s">
        <v>116</v>
      </c>
      <c r="BA14" s="35" t="s">
        <v>116</v>
      </c>
      <c r="BB14" s="35" t="s">
        <v>116</v>
      </c>
      <c r="BC14" s="35" t="s">
        <v>116</v>
      </c>
      <c r="BD14" s="35" t="s">
        <v>116</v>
      </c>
      <c r="BE14" s="35" t="s">
        <v>116</v>
      </c>
      <c r="BF14" s="35" t="s">
        <v>116</v>
      </c>
      <c r="BG14" s="35" t="s">
        <v>116</v>
      </c>
      <c r="BH14" s="35" t="s">
        <v>116</v>
      </c>
      <c r="BI14" s="35" t="s">
        <v>116</v>
      </c>
      <c r="BJ14" s="35" t="s">
        <v>116</v>
      </c>
      <c r="BK14" s="35" t="s">
        <v>116</v>
      </c>
      <c r="BL14" s="35" t="s">
        <v>116</v>
      </c>
      <c r="BM14" s="35" t="s">
        <v>116</v>
      </c>
      <c r="BN14" s="35" t="s">
        <v>116</v>
      </c>
      <c r="BO14" s="35" t="s">
        <v>116</v>
      </c>
      <c r="BP14" s="35" t="s">
        <v>116</v>
      </c>
      <c r="BQ14" s="35" t="s">
        <v>116</v>
      </c>
      <c r="BR14" s="35"/>
    </row>
    <row r="15" spans="1:70" x14ac:dyDescent="0.25">
      <c r="A15" s="44">
        <v>45200</v>
      </c>
      <c r="B15" s="35" t="s">
        <v>13760</v>
      </c>
      <c r="C15" s="33" t="s">
        <v>112</v>
      </c>
      <c r="D15" s="33">
        <v>20240120</v>
      </c>
      <c r="E15" s="35" t="s">
        <v>13761</v>
      </c>
      <c r="F15" s="35" t="s">
        <v>10691</v>
      </c>
      <c r="G15" s="35" t="s">
        <v>13762</v>
      </c>
      <c r="H15" s="35" t="s">
        <v>116</v>
      </c>
      <c r="I15" s="35" t="s">
        <v>13763</v>
      </c>
      <c r="J15" s="35" t="s">
        <v>13764</v>
      </c>
      <c r="K15" s="2">
        <v>21205</v>
      </c>
      <c r="L15" s="35" t="s">
        <v>122</v>
      </c>
      <c r="M15" s="35" t="s">
        <v>122</v>
      </c>
      <c r="N15" s="35" t="s">
        <v>13765</v>
      </c>
      <c r="O15" s="35" t="s">
        <v>116</v>
      </c>
      <c r="P15" s="35" t="s">
        <v>126</v>
      </c>
      <c r="Q15" s="35" t="s">
        <v>112</v>
      </c>
      <c r="R15" s="35">
        <v>2022</v>
      </c>
      <c r="S15" s="35" t="s">
        <v>127</v>
      </c>
      <c r="T15" s="35" t="s">
        <v>10464</v>
      </c>
      <c r="U15" s="35" t="s">
        <v>10374</v>
      </c>
      <c r="V15" s="35" t="s">
        <v>10375</v>
      </c>
      <c r="W15" s="35" t="s">
        <v>131</v>
      </c>
      <c r="X15" s="35" t="s">
        <v>10376</v>
      </c>
      <c r="Y15" s="35" t="s">
        <v>10377</v>
      </c>
      <c r="Z15" s="35" t="s">
        <v>134</v>
      </c>
      <c r="AA15" s="35" t="s">
        <v>135</v>
      </c>
      <c r="AB15" s="35" t="s">
        <v>136</v>
      </c>
      <c r="AC15" s="35" t="s">
        <v>137</v>
      </c>
      <c r="AD15" s="35" t="s">
        <v>10378</v>
      </c>
      <c r="AE15" s="35" t="s">
        <v>140</v>
      </c>
      <c r="AF15" s="35" t="s">
        <v>116</v>
      </c>
      <c r="AG15" s="35" t="s">
        <v>13766</v>
      </c>
      <c r="AH15" s="35" t="s">
        <v>76</v>
      </c>
      <c r="AI15" s="35" t="s">
        <v>10695</v>
      </c>
      <c r="AJ15" s="35" t="s">
        <v>10696</v>
      </c>
      <c r="AK15" s="35" t="s">
        <v>7726</v>
      </c>
      <c r="AL15" s="35" t="s">
        <v>7727</v>
      </c>
      <c r="AM15" s="35" t="s">
        <v>839</v>
      </c>
      <c r="AN15" s="35" t="s">
        <v>840</v>
      </c>
      <c r="AO15" s="35" t="s">
        <v>841</v>
      </c>
      <c r="AP15" s="35" t="s">
        <v>10697</v>
      </c>
      <c r="AQ15" s="35" t="s">
        <v>116</v>
      </c>
      <c r="AR15" s="35" t="s">
        <v>116</v>
      </c>
      <c r="AS15" s="35" t="s">
        <v>116</v>
      </c>
      <c r="AT15" s="35" t="s">
        <v>116</v>
      </c>
      <c r="AU15" s="35" t="s">
        <v>116</v>
      </c>
      <c r="AV15" s="35" t="s">
        <v>116</v>
      </c>
      <c r="AW15" s="35" t="s">
        <v>116</v>
      </c>
      <c r="AX15" s="35" t="s">
        <v>116</v>
      </c>
      <c r="AY15" s="35" t="s">
        <v>116</v>
      </c>
      <c r="AZ15" s="35" t="s">
        <v>116</v>
      </c>
      <c r="BA15" s="35" t="s">
        <v>116</v>
      </c>
      <c r="BB15" s="35" t="s">
        <v>116</v>
      </c>
      <c r="BC15" s="35" t="s">
        <v>116</v>
      </c>
      <c r="BD15" s="35" t="s">
        <v>116</v>
      </c>
      <c r="BE15" s="35" t="s">
        <v>116</v>
      </c>
      <c r="BF15" s="35" t="s">
        <v>116</v>
      </c>
      <c r="BG15" s="35" t="s">
        <v>116</v>
      </c>
      <c r="BH15" s="35" t="s">
        <v>116</v>
      </c>
      <c r="BI15" s="35" t="s">
        <v>116</v>
      </c>
      <c r="BJ15" s="35" t="s">
        <v>116</v>
      </c>
      <c r="BK15" s="35" t="s">
        <v>116</v>
      </c>
      <c r="BL15" s="35" t="s">
        <v>116</v>
      </c>
      <c r="BM15" s="35" t="s">
        <v>116</v>
      </c>
      <c r="BN15" s="35" t="s">
        <v>116</v>
      </c>
      <c r="BO15" s="35" t="s">
        <v>116</v>
      </c>
      <c r="BP15" s="35" t="s">
        <v>116</v>
      </c>
      <c r="BQ15" s="35" t="s">
        <v>116</v>
      </c>
      <c r="BR15" s="35"/>
    </row>
    <row r="16" spans="1:70" x14ac:dyDescent="0.25">
      <c r="A16" s="44">
        <v>45200</v>
      </c>
      <c r="B16" s="35" t="s">
        <v>13767</v>
      </c>
      <c r="C16" s="33" t="s">
        <v>112</v>
      </c>
      <c r="D16" s="33">
        <v>20240120</v>
      </c>
      <c r="E16" s="35" t="s">
        <v>7716</v>
      </c>
      <c r="F16" s="35" t="s">
        <v>13768</v>
      </c>
      <c r="G16" s="35" t="s">
        <v>13762</v>
      </c>
      <c r="H16" s="35" t="s">
        <v>116</v>
      </c>
      <c r="I16" s="35" t="s">
        <v>13763</v>
      </c>
      <c r="J16" s="35" t="s">
        <v>13769</v>
      </c>
      <c r="K16" s="2">
        <v>25700</v>
      </c>
      <c r="L16" s="35" t="s">
        <v>122</v>
      </c>
      <c r="M16" s="35" t="s">
        <v>122</v>
      </c>
      <c r="N16" s="35" t="s">
        <v>13770</v>
      </c>
      <c r="O16" s="35" t="s">
        <v>116</v>
      </c>
      <c r="P16" s="35" t="s">
        <v>126</v>
      </c>
      <c r="Q16" s="35" t="s">
        <v>112</v>
      </c>
      <c r="R16" s="35">
        <v>2022</v>
      </c>
      <c r="S16" s="35" t="s">
        <v>127</v>
      </c>
      <c r="T16" s="35" t="s">
        <v>10464</v>
      </c>
      <c r="U16" s="35" t="s">
        <v>10374</v>
      </c>
      <c r="V16" s="35" t="s">
        <v>10375</v>
      </c>
      <c r="W16" s="35" t="s">
        <v>131</v>
      </c>
      <c r="X16" s="35" t="s">
        <v>10376</v>
      </c>
      <c r="Y16" s="35" t="s">
        <v>10377</v>
      </c>
      <c r="Z16" s="35" t="s">
        <v>134</v>
      </c>
      <c r="AA16" s="35" t="s">
        <v>135</v>
      </c>
      <c r="AB16" s="35" t="s">
        <v>136</v>
      </c>
      <c r="AC16" s="35" t="s">
        <v>137</v>
      </c>
      <c r="AD16" s="35" t="s">
        <v>10378</v>
      </c>
      <c r="AE16" s="35" t="s">
        <v>140</v>
      </c>
      <c r="AF16" s="35" t="s">
        <v>116</v>
      </c>
      <c r="AG16" s="35" t="s">
        <v>13771</v>
      </c>
      <c r="AH16" s="35" t="s">
        <v>76</v>
      </c>
      <c r="AI16" s="35" t="s">
        <v>10695</v>
      </c>
      <c r="AJ16" s="35" t="s">
        <v>10696</v>
      </c>
      <c r="AK16" s="35" t="s">
        <v>7726</v>
      </c>
      <c r="AL16" s="35" t="s">
        <v>7727</v>
      </c>
      <c r="AM16" s="35" t="s">
        <v>839</v>
      </c>
      <c r="AN16" s="35" t="s">
        <v>840</v>
      </c>
      <c r="AO16" s="35" t="s">
        <v>841</v>
      </c>
      <c r="AP16" s="35" t="s">
        <v>10697</v>
      </c>
      <c r="AQ16" s="35" t="s">
        <v>116</v>
      </c>
      <c r="AR16" s="35" t="s">
        <v>116</v>
      </c>
      <c r="AS16" s="35" t="s">
        <v>116</v>
      </c>
      <c r="AT16" s="35" t="s">
        <v>116</v>
      </c>
      <c r="AU16" s="35" t="s">
        <v>116</v>
      </c>
      <c r="AV16" s="35" t="s">
        <v>116</v>
      </c>
      <c r="AW16" s="35" t="s">
        <v>116</v>
      </c>
      <c r="AX16" s="35" t="s">
        <v>116</v>
      </c>
      <c r="AY16" s="35" t="s">
        <v>116</v>
      </c>
      <c r="AZ16" s="35" t="s">
        <v>116</v>
      </c>
      <c r="BA16" s="35" t="s">
        <v>116</v>
      </c>
      <c r="BB16" s="35" t="s">
        <v>116</v>
      </c>
      <c r="BC16" s="35" t="s">
        <v>116</v>
      </c>
      <c r="BD16" s="35" t="s">
        <v>116</v>
      </c>
      <c r="BE16" s="35" t="s">
        <v>116</v>
      </c>
      <c r="BF16" s="35" t="s">
        <v>116</v>
      </c>
      <c r="BG16" s="35" t="s">
        <v>116</v>
      </c>
      <c r="BH16" s="35" t="s">
        <v>116</v>
      </c>
      <c r="BI16" s="35" t="s">
        <v>116</v>
      </c>
      <c r="BJ16" s="35" t="s">
        <v>116</v>
      </c>
      <c r="BK16" s="35" t="s">
        <v>116</v>
      </c>
      <c r="BL16" s="35" t="s">
        <v>116</v>
      </c>
      <c r="BM16" s="35" t="s">
        <v>116</v>
      </c>
      <c r="BN16" s="35" t="s">
        <v>116</v>
      </c>
      <c r="BO16" s="35" t="s">
        <v>116</v>
      </c>
      <c r="BP16" s="35" t="s">
        <v>116</v>
      </c>
      <c r="BQ16" s="35" t="s">
        <v>116</v>
      </c>
      <c r="BR16" s="35"/>
    </row>
    <row r="17" spans="1:70" x14ac:dyDescent="0.25">
      <c r="A17" s="44">
        <v>45078</v>
      </c>
      <c r="B17" s="35" t="s">
        <v>13772</v>
      </c>
      <c r="C17" s="33" t="s">
        <v>112</v>
      </c>
      <c r="D17" s="33">
        <v>20240120</v>
      </c>
      <c r="E17" s="35" t="s">
        <v>2870</v>
      </c>
      <c r="F17" s="35" t="s">
        <v>13773</v>
      </c>
      <c r="G17" s="35" t="s">
        <v>1816</v>
      </c>
      <c r="H17" s="35" t="s">
        <v>116</v>
      </c>
      <c r="I17" s="35" t="s">
        <v>1817</v>
      </c>
      <c r="J17" s="35" t="s">
        <v>13774</v>
      </c>
      <c r="K17" s="2" t="s">
        <v>13775</v>
      </c>
      <c r="L17" s="35" t="s">
        <v>122</v>
      </c>
      <c r="M17" s="35" t="s">
        <v>122</v>
      </c>
      <c r="N17" s="35" t="s">
        <v>13776</v>
      </c>
      <c r="O17" s="35" t="s">
        <v>116</v>
      </c>
      <c r="P17" s="35" t="s">
        <v>126</v>
      </c>
      <c r="Q17" s="35" t="s">
        <v>112</v>
      </c>
      <c r="R17" s="35">
        <v>2014</v>
      </c>
      <c r="S17" s="35" t="s">
        <v>127</v>
      </c>
      <c r="T17" s="35" t="s">
        <v>12252</v>
      </c>
      <c r="U17" s="35" t="s">
        <v>10374</v>
      </c>
      <c r="V17" s="35" t="s">
        <v>10375</v>
      </c>
      <c r="W17" s="35" t="s">
        <v>131</v>
      </c>
      <c r="X17" s="35" t="s">
        <v>10376</v>
      </c>
      <c r="Y17" s="35" t="s">
        <v>10377</v>
      </c>
      <c r="Z17" s="35" t="s">
        <v>134</v>
      </c>
      <c r="AA17" s="35" t="s">
        <v>135</v>
      </c>
      <c r="AB17" s="35" t="s">
        <v>136</v>
      </c>
      <c r="AC17" s="35" t="s">
        <v>137</v>
      </c>
      <c r="AD17" s="35" t="s">
        <v>10378</v>
      </c>
      <c r="AE17" s="35" t="s">
        <v>140</v>
      </c>
      <c r="AF17" s="35" t="s">
        <v>116</v>
      </c>
      <c r="AG17" s="35" t="s">
        <v>13777</v>
      </c>
      <c r="AH17" s="35" t="s">
        <v>76</v>
      </c>
      <c r="AI17" s="35" t="s">
        <v>3126</v>
      </c>
      <c r="AJ17" s="35" t="s">
        <v>1526</v>
      </c>
      <c r="AK17" s="35" t="s">
        <v>2881</v>
      </c>
      <c r="AL17" s="35" t="s">
        <v>3803</v>
      </c>
      <c r="AM17" s="35" t="s">
        <v>1668</v>
      </c>
      <c r="AN17" s="35" t="s">
        <v>7400</v>
      </c>
      <c r="AO17" s="35" t="s">
        <v>2249</v>
      </c>
      <c r="AP17" s="35" t="s">
        <v>2250</v>
      </c>
      <c r="AQ17" s="35" t="s">
        <v>11578</v>
      </c>
      <c r="AR17" s="35" t="s">
        <v>13778</v>
      </c>
      <c r="AS17" s="35" t="s">
        <v>116</v>
      </c>
      <c r="AT17" s="35" t="s">
        <v>116</v>
      </c>
      <c r="AU17" s="35" t="s">
        <v>116</v>
      </c>
      <c r="AV17" s="35" t="s">
        <v>116</v>
      </c>
      <c r="AW17" s="35" t="s">
        <v>116</v>
      </c>
      <c r="AX17" s="35" t="s">
        <v>116</v>
      </c>
      <c r="AY17" s="35" t="s">
        <v>116</v>
      </c>
      <c r="AZ17" s="35" t="s">
        <v>116</v>
      </c>
      <c r="BA17" s="35" t="s">
        <v>116</v>
      </c>
      <c r="BB17" s="35" t="s">
        <v>116</v>
      </c>
      <c r="BC17" s="35" t="s">
        <v>116</v>
      </c>
      <c r="BD17" s="35" t="s">
        <v>116</v>
      </c>
      <c r="BE17" s="35" t="s">
        <v>116</v>
      </c>
      <c r="BF17" s="35" t="s">
        <v>116</v>
      </c>
      <c r="BG17" s="35" t="s">
        <v>116</v>
      </c>
      <c r="BH17" s="35" t="s">
        <v>116</v>
      </c>
      <c r="BI17" s="35" t="s">
        <v>116</v>
      </c>
      <c r="BJ17" s="35" t="s">
        <v>116</v>
      </c>
      <c r="BK17" s="35" t="s">
        <v>116</v>
      </c>
      <c r="BL17" s="35" t="s">
        <v>116</v>
      </c>
      <c r="BM17" s="35" t="s">
        <v>116</v>
      </c>
      <c r="BN17" s="35" t="s">
        <v>116</v>
      </c>
      <c r="BO17" s="35" t="s">
        <v>116</v>
      </c>
      <c r="BP17" s="35" t="s">
        <v>116</v>
      </c>
      <c r="BQ17" s="35" t="s">
        <v>116</v>
      </c>
      <c r="BR17" s="35"/>
    </row>
    <row r="18" spans="1:70" x14ac:dyDescent="0.25">
      <c r="A18" s="44">
        <v>44743</v>
      </c>
      <c r="B18" s="35" t="s">
        <v>13779</v>
      </c>
      <c r="C18" s="33" t="s">
        <v>112</v>
      </c>
      <c r="D18" s="33">
        <v>20240120</v>
      </c>
      <c r="E18" s="35" t="s">
        <v>13780</v>
      </c>
      <c r="F18" s="35" t="s">
        <v>13781</v>
      </c>
      <c r="G18" s="35" t="s">
        <v>13782</v>
      </c>
      <c r="H18" s="35" t="s">
        <v>116</v>
      </c>
      <c r="I18" s="35" t="s">
        <v>13783</v>
      </c>
      <c r="J18" s="35" t="s">
        <v>13784</v>
      </c>
      <c r="K18" s="2" t="s">
        <v>13785</v>
      </c>
      <c r="L18" s="35" t="s">
        <v>122</v>
      </c>
      <c r="M18" s="35" t="s">
        <v>122</v>
      </c>
      <c r="N18" s="35" t="s">
        <v>13786</v>
      </c>
      <c r="O18" s="35" t="s">
        <v>116</v>
      </c>
      <c r="P18" s="35" t="s">
        <v>126</v>
      </c>
      <c r="Q18" s="35" t="s">
        <v>112</v>
      </c>
      <c r="R18" s="35">
        <v>2017</v>
      </c>
      <c r="S18" s="35" t="s">
        <v>127</v>
      </c>
      <c r="T18" s="35" t="s">
        <v>10464</v>
      </c>
      <c r="U18" s="35" t="s">
        <v>10374</v>
      </c>
      <c r="V18" s="35" t="s">
        <v>10375</v>
      </c>
      <c r="W18" s="35" t="s">
        <v>131</v>
      </c>
      <c r="X18" s="35" t="s">
        <v>10376</v>
      </c>
      <c r="Y18" s="35" t="s">
        <v>10377</v>
      </c>
      <c r="Z18" s="35" t="s">
        <v>134</v>
      </c>
      <c r="AA18" s="35" t="s">
        <v>135</v>
      </c>
      <c r="AB18" s="35" t="s">
        <v>136</v>
      </c>
      <c r="AC18" s="35" t="s">
        <v>137</v>
      </c>
      <c r="AD18" s="35" t="s">
        <v>10378</v>
      </c>
      <c r="AE18" s="35" t="s">
        <v>140</v>
      </c>
      <c r="AF18" s="35" t="s">
        <v>116</v>
      </c>
      <c r="AG18" s="35" t="s">
        <v>13787</v>
      </c>
      <c r="AH18" s="35" t="s">
        <v>76</v>
      </c>
      <c r="AI18" s="35" t="s">
        <v>13788</v>
      </c>
      <c r="AJ18" s="35" t="s">
        <v>4085</v>
      </c>
      <c r="AK18" s="35" t="s">
        <v>3660</v>
      </c>
      <c r="AL18" s="35" t="s">
        <v>3661</v>
      </c>
      <c r="AM18" s="35" t="s">
        <v>3662</v>
      </c>
      <c r="AN18" s="35" t="s">
        <v>5431</v>
      </c>
      <c r="AO18" s="35" t="s">
        <v>3664</v>
      </c>
      <c r="AP18" s="35" t="s">
        <v>3665</v>
      </c>
      <c r="AQ18" s="35" t="s">
        <v>3666</v>
      </c>
      <c r="AR18" s="35" t="s">
        <v>3667</v>
      </c>
      <c r="AS18" s="35" t="s">
        <v>13789</v>
      </c>
      <c r="AT18" s="35" t="s">
        <v>116</v>
      </c>
      <c r="AU18" s="35" t="s">
        <v>116</v>
      </c>
      <c r="AV18" s="35" t="s">
        <v>116</v>
      </c>
      <c r="AW18" s="35" t="s">
        <v>116</v>
      </c>
      <c r="AX18" s="35" t="s">
        <v>116</v>
      </c>
      <c r="AY18" s="35" t="s">
        <v>116</v>
      </c>
      <c r="AZ18" s="35" t="s">
        <v>116</v>
      </c>
      <c r="BA18" s="35" t="s">
        <v>116</v>
      </c>
      <c r="BB18" s="35" t="s">
        <v>116</v>
      </c>
      <c r="BC18" s="35" t="s">
        <v>116</v>
      </c>
      <c r="BD18" s="35" t="s">
        <v>116</v>
      </c>
      <c r="BE18" s="35" t="s">
        <v>116</v>
      </c>
      <c r="BF18" s="35" t="s">
        <v>116</v>
      </c>
      <c r="BG18" s="35" t="s">
        <v>116</v>
      </c>
      <c r="BH18" s="35" t="s">
        <v>116</v>
      </c>
      <c r="BI18" s="35" t="s">
        <v>116</v>
      </c>
      <c r="BJ18" s="35" t="s">
        <v>116</v>
      </c>
      <c r="BK18" s="35" t="s">
        <v>116</v>
      </c>
      <c r="BL18" s="35" t="s">
        <v>116</v>
      </c>
      <c r="BM18" s="35" t="s">
        <v>116</v>
      </c>
      <c r="BN18" s="35" t="s">
        <v>116</v>
      </c>
      <c r="BO18" s="35" t="s">
        <v>116</v>
      </c>
      <c r="BP18" s="35" t="s">
        <v>116</v>
      </c>
      <c r="BQ18" s="35" t="s">
        <v>116</v>
      </c>
    </row>
    <row r="19" spans="1:70" x14ac:dyDescent="0.25">
      <c r="A19" s="44">
        <v>44743</v>
      </c>
      <c r="B19" s="35" t="s">
        <v>13790</v>
      </c>
      <c r="C19" s="33" t="s">
        <v>112</v>
      </c>
      <c r="D19" s="33">
        <v>20240120</v>
      </c>
      <c r="E19" s="35" t="s">
        <v>10931</v>
      </c>
      <c r="F19" s="35" t="s">
        <v>13791</v>
      </c>
      <c r="G19" s="35" t="s">
        <v>13792</v>
      </c>
      <c r="H19" s="35" t="s">
        <v>116</v>
      </c>
      <c r="I19" s="35" t="s">
        <v>13793</v>
      </c>
      <c r="J19" s="35" t="s">
        <v>13794</v>
      </c>
      <c r="K19" s="2" t="s">
        <v>13795</v>
      </c>
      <c r="L19" s="35" t="s">
        <v>122</v>
      </c>
      <c r="M19" s="35" t="s">
        <v>122</v>
      </c>
      <c r="N19" s="35" t="s">
        <v>13796</v>
      </c>
      <c r="O19" s="35" t="s">
        <v>116</v>
      </c>
      <c r="P19" s="35" t="s">
        <v>126</v>
      </c>
      <c r="Q19" s="35" t="s">
        <v>112</v>
      </c>
      <c r="R19" s="35">
        <v>2017</v>
      </c>
      <c r="S19" s="35" t="s">
        <v>127</v>
      </c>
      <c r="T19" s="35" t="s">
        <v>10464</v>
      </c>
      <c r="U19" s="35" t="s">
        <v>10374</v>
      </c>
      <c r="V19" s="35" t="s">
        <v>10375</v>
      </c>
      <c r="W19" s="35" t="s">
        <v>131</v>
      </c>
      <c r="X19" s="35" t="s">
        <v>10376</v>
      </c>
      <c r="Y19" s="35" t="s">
        <v>10377</v>
      </c>
      <c r="Z19" s="35" t="s">
        <v>134</v>
      </c>
      <c r="AA19" s="35" t="s">
        <v>135</v>
      </c>
      <c r="AB19" s="35" t="s">
        <v>136</v>
      </c>
      <c r="AC19" s="35" t="s">
        <v>137</v>
      </c>
      <c r="AD19" s="35" t="s">
        <v>10378</v>
      </c>
      <c r="AE19" s="35" t="s">
        <v>140</v>
      </c>
      <c r="AF19" s="35" t="s">
        <v>116</v>
      </c>
      <c r="AG19" s="35" t="s">
        <v>13797</v>
      </c>
      <c r="AH19" s="35" t="s">
        <v>76</v>
      </c>
      <c r="AI19" s="35" t="s">
        <v>1186</v>
      </c>
      <c r="AJ19" s="35" t="s">
        <v>12214</v>
      </c>
      <c r="AK19" s="35" t="s">
        <v>13798</v>
      </c>
      <c r="AL19" s="35" t="s">
        <v>13799</v>
      </c>
      <c r="AM19" s="35" t="s">
        <v>13800</v>
      </c>
      <c r="AN19" s="35" t="s">
        <v>644</v>
      </c>
      <c r="AO19" s="35" t="s">
        <v>3581</v>
      </c>
      <c r="AP19" s="35" t="s">
        <v>3582</v>
      </c>
      <c r="AQ19" s="35" t="s">
        <v>3660</v>
      </c>
      <c r="AR19" s="35" t="s">
        <v>3661</v>
      </c>
      <c r="AS19" s="35" t="s">
        <v>3662</v>
      </c>
      <c r="AT19" s="35" t="s">
        <v>5431</v>
      </c>
      <c r="AU19" s="35" t="s">
        <v>3664</v>
      </c>
      <c r="AV19" s="35" t="s">
        <v>3665</v>
      </c>
      <c r="AW19" s="35" t="s">
        <v>3666</v>
      </c>
      <c r="AX19" s="35" t="s">
        <v>3667</v>
      </c>
      <c r="AY19" s="35" t="s">
        <v>13801</v>
      </c>
      <c r="AZ19" s="35" t="s">
        <v>116</v>
      </c>
      <c r="BA19" s="35" t="s">
        <v>116</v>
      </c>
      <c r="BB19" s="35" t="s">
        <v>116</v>
      </c>
      <c r="BC19" s="35" t="s">
        <v>116</v>
      </c>
      <c r="BD19" s="35" t="s">
        <v>116</v>
      </c>
      <c r="BE19" s="35" t="s">
        <v>116</v>
      </c>
      <c r="BF19" s="35" t="s">
        <v>116</v>
      </c>
      <c r="BG19" s="35" t="s">
        <v>116</v>
      </c>
      <c r="BH19" s="35" t="s">
        <v>116</v>
      </c>
      <c r="BI19" s="35" t="s">
        <v>116</v>
      </c>
      <c r="BJ19" s="35" t="s">
        <v>116</v>
      </c>
      <c r="BK19" s="35" t="s">
        <v>116</v>
      </c>
      <c r="BL19" s="35" t="s">
        <v>116</v>
      </c>
      <c r="BM19" s="35" t="s">
        <v>116</v>
      </c>
      <c r="BN19" s="35" t="s">
        <v>116</v>
      </c>
      <c r="BO19" s="35" t="s">
        <v>116</v>
      </c>
      <c r="BP19" s="35" t="s">
        <v>116</v>
      </c>
      <c r="BQ19" s="35" t="s">
        <v>116</v>
      </c>
    </row>
    <row r="20" spans="1:70" x14ac:dyDescent="0.25">
      <c r="A20" s="44">
        <v>44743</v>
      </c>
      <c r="B20" s="35" t="s">
        <v>13802</v>
      </c>
      <c r="C20" s="33" t="s">
        <v>112</v>
      </c>
      <c r="D20" s="33">
        <v>20240120</v>
      </c>
      <c r="E20" s="35" t="s">
        <v>10918</v>
      </c>
      <c r="F20" s="35" t="s">
        <v>13803</v>
      </c>
      <c r="G20" s="35" t="s">
        <v>13804</v>
      </c>
      <c r="H20" s="35" t="s">
        <v>116</v>
      </c>
      <c r="I20" s="35" t="s">
        <v>13805</v>
      </c>
      <c r="J20" s="35" t="s">
        <v>13806</v>
      </c>
      <c r="K20" s="2" t="s">
        <v>13807</v>
      </c>
      <c r="L20" s="35" t="s">
        <v>122</v>
      </c>
      <c r="M20" s="35" t="s">
        <v>122</v>
      </c>
      <c r="N20" s="35" t="s">
        <v>13808</v>
      </c>
      <c r="O20" s="35" t="s">
        <v>116</v>
      </c>
      <c r="P20" s="35" t="s">
        <v>126</v>
      </c>
      <c r="Q20" s="35" t="s">
        <v>112</v>
      </c>
      <c r="R20" s="35">
        <v>2017</v>
      </c>
      <c r="S20" s="35" t="s">
        <v>127</v>
      </c>
      <c r="T20" s="35" t="s">
        <v>10464</v>
      </c>
      <c r="U20" s="35" t="s">
        <v>10374</v>
      </c>
      <c r="V20" s="35" t="s">
        <v>10375</v>
      </c>
      <c r="W20" s="35" t="s">
        <v>131</v>
      </c>
      <c r="X20" s="35" t="s">
        <v>10376</v>
      </c>
      <c r="Y20" s="35" t="s">
        <v>10377</v>
      </c>
      <c r="Z20" s="35" t="s">
        <v>134</v>
      </c>
      <c r="AA20" s="35" t="s">
        <v>135</v>
      </c>
      <c r="AB20" s="35" t="s">
        <v>136</v>
      </c>
      <c r="AC20" s="35" t="s">
        <v>137</v>
      </c>
      <c r="AD20" s="35" t="s">
        <v>10378</v>
      </c>
      <c r="AE20" s="35" t="s">
        <v>140</v>
      </c>
      <c r="AF20" s="35" t="s">
        <v>116</v>
      </c>
      <c r="AG20" s="35" t="s">
        <v>13809</v>
      </c>
      <c r="AH20" s="35" t="s">
        <v>76</v>
      </c>
      <c r="AI20" s="35" t="s">
        <v>13810</v>
      </c>
      <c r="AJ20" s="35" t="s">
        <v>1567</v>
      </c>
      <c r="AK20" s="35" t="s">
        <v>7136</v>
      </c>
      <c r="AL20" s="35" t="s">
        <v>2377</v>
      </c>
      <c r="AM20" s="35" t="s">
        <v>2032</v>
      </c>
      <c r="AN20" s="35" t="s">
        <v>3660</v>
      </c>
      <c r="AO20" s="35" t="s">
        <v>3661</v>
      </c>
      <c r="AP20" s="35" t="s">
        <v>3662</v>
      </c>
      <c r="AQ20" s="35" t="s">
        <v>5431</v>
      </c>
      <c r="AR20" s="35" t="s">
        <v>3664</v>
      </c>
      <c r="AS20" s="35" t="s">
        <v>13811</v>
      </c>
      <c r="AT20" s="35" t="s">
        <v>13812</v>
      </c>
      <c r="AU20" s="35" t="s">
        <v>3666</v>
      </c>
      <c r="AV20" s="35" t="s">
        <v>3667</v>
      </c>
      <c r="AW20" s="35" t="s">
        <v>10648</v>
      </c>
      <c r="AX20" s="35" t="s">
        <v>116</v>
      </c>
      <c r="AY20" s="35" t="s">
        <v>116</v>
      </c>
      <c r="AZ20" s="35" t="s">
        <v>116</v>
      </c>
      <c r="BA20" s="35" t="s">
        <v>116</v>
      </c>
      <c r="BB20" s="35" t="s">
        <v>116</v>
      </c>
      <c r="BC20" s="35" t="s">
        <v>116</v>
      </c>
      <c r="BD20" s="35" t="s">
        <v>116</v>
      </c>
      <c r="BE20" s="35" t="s">
        <v>116</v>
      </c>
      <c r="BF20" s="35" t="s">
        <v>116</v>
      </c>
      <c r="BG20" s="35" t="s">
        <v>116</v>
      </c>
      <c r="BH20" s="35" t="s">
        <v>116</v>
      </c>
      <c r="BI20" s="35" t="s">
        <v>116</v>
      </c>
      <c r="BJ20" s="35" t="s">
        <v>116</v>
      </c>
      <c r="BK20" s="35" t="s">
        <v>116</v>
      </c>
      <c r="BL20" s="35" t="s">
        <v>116</v>
      </c>
      <c r="BM20" s="35" t="s">
        <v>116</v>
      </c>
      <c r="BN20" s="35" t="s">
        <v>116</v>
      </c>
      <c r="BO20" s="35" t="s">
        <v>116</v>
      </c>
      <c r="BP20" s="35" t="s">
        <v>116</v>
      </c>
      <c r="BQ20" s="35" t="s">
        <v>116</v>
      </c>
    </row>
    <row r="21" spans="1:70" x14ac:dyDescent="0.25">
      <c r="A21" s="44">
        <v>44682</v>
      </c>
      <c r="B21" s="35" t="s">
        <v>11904</v>
      </c>
      <c r="C21" s="33" t="s">
        <v>112</v>
      </c>
      <c r="D21" s="33">
        <v>20240120</v>
      </c>
      <c r="E21" s="35" t="s">
        <v>11900</v>
      </c>
      <c r="F21" s="35" t="s">
        <v>11905</v>
      </c>
      <c r="G21" s="35" t="s">
        <v>13813</v>
      </c>
      <c r="H21" s="35" t="s">
        <v>116</v>
      </c>
      <c r="I21" s="35" t="s">
        <v>13814</v>
      </c>
      <c r="J21" s="35" t="s">
        <v>11906</v>
      </c>
      <c r="K21" s="2" t="s">
        <v>13815</v>
      </c>
      <c r="L21" s="35" t="s">
        <v>122</v>
      </c>
      <c r="M21" s="35" t="s">
        <v>122</v>
      </c>
      <c r="N21" s="35" t="s">
        <v>11907</v>
      </c>
      <c r="O21" s="35" t="s">
        <v>116</v>
      </c>
      <c r="P21" s="35" t="s">
        <v>126</v>
      </c>
      <c r="Q21" s="35" t="s">
        <v>112</v>
      </c>
      <c r="R21" s="35">
        <v>2019</v>
      </c>
      <c r="S21" s="35" t="s">
        <v>127</v>
      </c>
      <c r="T21" s="35" t="s">
        <v>11084</v>
      </c>
      <c r="U21" s="35" t="s">
        <v>10374</v>
      </c>
      <c r="V21" s="35" t="s">
        <v>10375</v>
      </c>
      <c r="W21" s="35" t="s">
        <v>131</v>
      </c>
      <c r="X21" s="35" t="s">
        <v>10376</v>
      </c>
      <c r="Y21" s="35" t="s">
        <v>10377</v>
      </c>
      <c r="Z21" s="35" t="s">
        <v>134</v>
      </c>
      <c r="AA21" s="35" t="s">
        <v>135</v>
      </c>
      <c r="AB21" s="35" t="s">
        <v>136</v>
      </c>
      <c r="AC21" s="35" t="s">
        <v>137</v>
      </c>
      <c r="AD21" s="35" t="s">
        <v>10378</v>
      </c>
      <c r="AE21" s="35" t="s">
        <v>140</v>
      </c>
      <c r="AF21" s="35" t="s">
        <v>116</v>
      </c>
      <c r="AG21" s="35" t="s">
        <v>11908</v>
      </c>
      <c r="AH21" s="35" t="s">
        <v>76</v>
      </c>
      <c r="AI21" s="35" t="s">
        <v>4021</v>
      </c>
      <c r="AJ21" s="35" t="s">
        <v>1253</v>
      </c>
      <c r="AK21" s="35" t="s">
        <v>6159</v>
      </c>
      <c r="AL21" s="35" t="s">
        <v>8611</v>
      </c>
      <c r="AM21" s="35" t="s">
        <v>1909</v>
      </c>
      <c r="AN21" s="35" t="s">
        <v>4840</v>
      </c>
      <c r="AO21" s="35" t="s">
        <v>11578</v>
      </c>
      <c r="AP21" s="35" t="s">
        <v>7479</v>
      </c>
      <c r="AQ21" s="35" t="s">
        <v>9830</v>
      </c>
      <c r="AR21" s="35" t="s">
        <v>7480</v>
      </c>
      <c r="AS21" s="35" t="s">
        <v>116</v>
      </c>
      <c r="AT21" s="35" t="s">
        <v>116</v>
      </c>
      <c r="AU21" s="35" t="s">
        <v>116</v>
      </c>
      <c r="AV21" s="35" t="s">
        <v>116</v>
      </c>
      <c r="AW21" s="35" t="s">
        <v>116</v>
      </c>
      <c r="AX21" s="35" t="s">
        <v>116</v>
      </c>
      <c r="AY21" s="35" t="s">
        <v>116</v>
      </c>
      <c r="AZ21" s="35" t="s">
        <v>116</v>
      </c>
      <c r="BA21" s="35" t="s">
        <v>116</v>
      </c>
      <c r="BB21" s="35" t="s">
        <v>116</v>
      </c>
      <c r="BC21" s="35" t="s">
        <v>116</v>
      </c>
      <c r="BD21" s="35" t="s">
        <v>116</v>
      </c>
      <c r="BE21" s="35" t="s">
        <v>116</v>
      </c>
      <c r="BF21" s="35" t="s">
        <v>116</v>
      </c>
      <c r="BG21" s="35" t="s">
        <v>116</v>
      </c>
      <c r="BH21" s="35" t="s">
        <v>116</v>
      </c>
      <c r="BI21" s="35" t="s">
        <v>116</v>
      </c>
      <c r="BJ21" s="35" t="s">
        <v>116</v>
      </c>
      <c r="BK21" s="35" t="s">
        <v>116</v>
      </c>
      <c r="BL21" s="35" t="s">
        <v>116</v>
      </c>
      <c r="BM21" s="35" t="s">
        <v>116</v>
      </c>
      <c r="BN21" s="35" t="s">
        <v>116</v>
      </c>
      <c r="BO21" s="35" t="s">
        <v>116</v>
      </c>
      <c r="BP21" s="35" t="s">
        <v>116</v>
      </c>
      <c r="BQ21" s="35" t="s">
        <v>116</v>
      </c>
    </row>
    <row r="22" spans="1:70" x14ac:dyDescent="0.25">
      <c r="A22" s="44">
        <v>44682</v>
      </c>
      <c r="B22" s="35" t="s">
        <v>11899</v>
      </c>
      <c r="C22" s="33" t="s">
        <v>112</v>
      </c>
      <c r="D22" s="33">
        <v>20240120</v>
      </c>
      <c r="E22" s="35" t="s">
        <v>11900</v>
      </c>
      <c r="F22" s="35" t="s">
        <v>6150</v>
      </c>
      <c r="G22" s="35" t="s">
        <v>13813</v>
      </c>
      <c r="H22" s="35" t="s">
        <v>116</v>
      </c>
      <c r="I22" s="35" t="s">
        <v>13814</v>
      </c>
      <c r="J22" s="35" t="s">
        <v>11901</v>
      </c>
      <c r="K22" s="2" t="s">
        <v>13816</v>
      </c>
      <c r="L22" s="35" t="s">
        <v>122</v>
      </c>
      <c r="M22" s="35" t="s">
        <v>122</v>
      </c>
      <c r="N22" s="35" t="s">
        <v>11902</v>
      </c>
      <c r="O22" s="35" t="s">
        <v>116</v>
      </c>
      <c r="P22" s="35" t="s">
        <v>126</v>
      </c>
      <c r="Q22" s="35" t="s">
        <v>112</v>
      </c>
      <c r="R22" s="35">
        <v>2019</v>
      </c>
      <c r="S22" s="35" t="s">
        <v>127</v>
      </c>
      <c r="T22" s="35" t="s">
        <v>11084</v>
      </c>
      <c r="U22" s="35" t="s">
        <v>10374</v>
      </c>
      <c r="V22" s="35" t="s">
        <v>10375</v>
      </c>
      <c r="W22" s="35" t="s">
        <v>131</v>
      </c>
      <c r="X22" s="35" t="s">
        <v>10376</v>
      </c>
      <c r="Y22" s="35" t="s">
        <v>10377</v>
      </c>
      <c r="Z22" s="35" t="s">
        <v>134</v>
      </c>
      <c r="AA22" s="35" t="s">
        <v>135</v>
      </c>
      <c r="AB22" s="35" t="s">
        <v>136</v>
      </c>
      <c r="AC22" s="35" t="s">
        <v>137</v>
      </c>
      <c r="AD22" s="35" t="s">
        <v>10378</v>
      </c>
      <c r="AE22" s="35" t="s">
        <v>140</v>
      </c>
      <c r="AF22" s="35" t="s">
        <v>116</v>
      </c>
      <c r="AG22" s="35" t="s">
        <v>11903</v>
      </c>
      <c r="AH22" s="35" t="s">
        <v>76</v>
      </c>
      <c r="AI22" s="35" t="s">
        <v>4021</v>
      </c>
      <c r="AJ22" s="35" t="s">
        <v>1253</v>
      </c>
      <c r="AK22" s="35" t="s">
        <v>6159</v>
      </c>
      <c r="AL22" s="35" t="s">
        <v>8611</v>
      </c>
      <c r="AM22" s="35" t="s">
        <v>1909</v>
      </c>
      <c r="AN22" s="35" t="s">
        <v>4840</v>
      </c>
      <c r="AO22" s="35" t="s">
        <v>11578</v>
      </c>
      <c r="AP22" s="35" t="s">
        <v>7479</v>
      </c>
      <c r="AQ22" s="35" t="s">
        <v>9830</v>
      </c>
      <c r="AR22" s="35" t="s">
        <v>7480</v>
      </c>
      <c r="AS22" s="35" t="s">
        <v>116</v>
      </c>
      <c r="AT22" s="35" t="s">
        <v>116</v>
      </c>
      <c r="AU22" s="35" t="s">
        <v>116</v>
      </c>
      <c r="AV22" s="35" t="s">
        <v>116</v>
      </c>
      <c r="AW22" s="35" t="s">
        <v>116</v>
      </c>
      <c r="AX22" s="35" t="s">
        <v>116</v>
      </c>
      <c r="AY22" s="35" t="s">
        <v>116</v>
      </c>
      <c r="AZ22" s="35" t="s">
        <v>116</v>
      </c>
      <c r="BA22" s="35" t="s">
        <v>116</v>
      </c>
      <c r="BB22" s="35" t="s">
        <v>116</v>
      </c>
      <c r="BC22" s="35" t="s">
        <v>116</v>
      </c>
      <c r="BD22" s="35" t="s">
        <v>116</v>
      </c>
      <c r="BE22" s="35" t="s">
        <v>116</v>
      </c>
      <c r="BF22" s="35" t="s">
        <v>116</v>
      </c>
      <c r="BG22" s="35" t="s">
        <v>116</v>
      </c>
      <c r="BH22" s="35" t="s">
        <v>116</v>
      </c>
      <c r="BI22" s="35" t="s">
        <v>116</v>
      </c>
      <c r="BJ22" s="35" t="s">
        <v>116</v>
      </c>
      <c r="BK22" s="35" t="s">
        <v>116</v>
      </c>
      <c r="BL22" s="35" t="s">
        <v>116</v>
      </c>
      <c r="BM22" s="35" t="s">
        <v>116</v>
      </c>
      <c r="BN22" s="35" t="s">
        <v>116</v>
      </c>
      <c r="BO22" s="35" t="s">
        <v>116</v>
      </c>
      <c r="BP22" s="35" t="s">
        <v>116</v>
      </c>
      <c r="BQ22" s="35" t="s">
        <v>116</v>
      </c>
    </row>
    <row r="23" spans="1:70" x14ac:dyDescent="0.25">
      <c r="A23" s="44">
        <v>44652</v>
      </c>
      <c r="B23" s="40" t="s">
        <v>13817</v>
      </c>
      <c r="C23" s="33" t="s">
        <v>112</v>
      </c>
      <c r="D23" s="33">
        <v>20240120</v>
      </c>
      <c r="E23" s="40" t="s">
        <v>6314</v>
      </c>
      <c r="F23" s="40" t="s">
        <v>10851</v>
      </c>
      <c r="G23" s="40" t="s">
        <v>13818</v>
      </c>
      <c r="H23" s="40"/>
      <c r="I23" s="40" t="s">
        <v>13819</v>
      </c>
      <c r="J23" s="40" t="s">
        <v>13820</v>
      </c>
      <c r="K23" s="45" t="s">
        <v>13821</v>
      </c>
      <c r="L23" s="40" t="s">
        <v>122</v>
      </c>
      <c r="M23" s="40" t="s">
        <v>122</v>
      </c>
      <c r="N23" s="40" t="s">
        <v>13822</v>
      </c>
      <c r="O23" s="40"/>
      <c r="P23" s="40" t="s">
        <v>126</v>
      </c>
      <c r="Q23" s="40" t="s">
        <v>112</v>
      </c>
      <c r="R23" s="40">
        <v>2017</v>
      </c>
      <c r="S23" s="40" t="s">
        <v>127</v>
      </c>
      <c r="T23" s="40" t="s">
        <v>13823</v>
      </c>
      <c r="U23" s="40" t="s">
        <v>10374</v>
      </c>
      <c r="V23" s="40" t="s">
        <v>10375</v>
      </c>
      <c r="W23" s="40" t="s">
        <v>131</v>
      </c>
      <c r="X23" s="40" t="s">
        <v>13824</v>
      </c>
      <c r="Y23" s="40" t="s">
        <v>10377</v>
      </c>
      <c r="Z23" s="40" t="s">
        <v>134</v>
      </c>
      <c r="AA23" s="40" t="s">
        <v>135</v>
      </c>
      <c r="AB23" s="40" t="s">
        <v>136</v>
      </c>
      <c r="AC23" s="40" t="s">
        <v>137</v>
      </c>
      <c r="AD23" s="40" t="s">
        <v>10378</v>
      </c>
      <c r="AE23" s="40" t="s">
        <v>140</v>
      </c>
      <c r="AF23" s="40"/>
      <c r="AG23" s="40" t="s">
        <v>13825</v>
      </c>
      <c r="AH23" s="40" t="s">
        <v>76</v>
      </c>
      <c r="AI23" s="46" t="s">
        <v>13824</v>
      </c>
      <c r="AJ23" s="46" t="s">
        <v>13826</v>
      </c>
      <c r="AK23" s="46" t="s">
        <v>13827</v>
      </c>
      <c r="AL23" s="46" t="s">
        <v>10376</v>
      </c>
      <c r="AM23" s="46" t="s">
        <v>13828</v>
      </c>
      <c r="AN23" s="46" t="s">
        <v>13829</v>
      </c>
      <c r="AO23" s="46" t="s">
        <v>13830</v>
      </c>
      <c r="AP23" s="46" t="s">
        <v>13831</v>
      </c>
      <c r="AQ23" s="46" t="s">
        <v>13832</v>
      </c>
      <c r="AR23" s="46" t="s">
        <v>13833</v>
      </c>
      <c r="AS23" s="46" t="s">
        <v>13833</v>
      </c>
      <c r="AT23" s="46" t="s">
        <v>13834</v>
      </c>
      <c r="AU23" s="46" t="s">
        <v>13835</v>
      </c>
      <c r="AV23" s="46" t="s">
        <v>13836</v>
      </c>
      <c r="AW23" s="46" t="s">
        <v>13837</v>
      </c>
      <c r="AX23" s="46" t="s">
        <v>11593</v>
      </c>
      <c r="AY23" s="46" t="s">
        <v>2125</v>
      </c>
      <c r="AZ23" s="46" t="s">
        <v>13838</v>
      </c>
      <c r="BA23" s="46" t="s">
        <v>7193</v>
      </c>
      <c r="BB23" s="46"/>
      <c r="BC23" s="46"/>
      <c r="BD23" s="46"/>
      <c r="BE23" s="46"/>
      <c r="BF23" s="46"/>
      <c r="BG23" s="46"/>
      <c r="BH23" s="46"/>
      <c r="BI23" s="46"/>
      <c r="BJ23" s="46"/>
      <c r="BK23" s="46"/>
      <c r="BL23" s="46"/>
      <c r="BM23" s="46"/>
      <c r="BN23" s="46"/>
      <c r="BO23" s="46"/>
      <c r="BP23" s="46"/>
      <c r="BQ23" s="46"/>
    </row>
    <row r="24" spans="1:70" x14ac:dyDescent="0.25">
      <c r="A24" s="44">
        <v>44652</v>
      </c>
      <c r="B24" s="40" t="s">
        <v>12062</v>
      </c>
      <c r="C24" s="33" t="s">
        <v>112</v>
      </c>
      <c r="D24" s="33">
        <v>20240120</v>
      </c>
      <c r="E24" s="40" t="s">
        <v>10480</v>
      </c>
      <c r="F24" s="40" t="s">
        <v>12063</v>
      </c>
      <c r="G24" s="40" t="s">
        <v>7457</v>
      </c>
      <c r="H24" s="40"/>
      <c r="I24" s="40" t="s">
        <v>7458</v>
      </c>
      <c r="J24" s="40" t="s">
        <v>13839</v>
      </c>
      <c r="K24" s="40" t="s">
        <v>13840</v>
      </c>
      <c r="L24" s="40" t="s">
        <v>122</v>
      </c>
      <c r="M24" s="40" t="s">
        <v>122</v>
      </c>
      <c r="N24" s="40" t="s">
        <v>13841</v>
      </c>
      <c r="O24" s="40"/>
      <c r="P24" s="40" t="s">
        <v>126</v>
      </c>
      <c r="Q24" s="40" t="s">
        <v>112</v>
      </c>
      <c r="R24" s="40">
        <v>2018</v>
      </c>
      <c r="S24" s="40" t="s">
        <v>127</v>
      </c>
      <c r="T24" s="40" t="s">
        <v>13842</v>
      </c>
      <c r="U24" s="40" t="s">
        <v>10374</v>
      </c>
      <c r="V24" s="40" t="s">
        <v>10375</v>
      </c>
      <c r="W24" s="40" t="s">
        <v>131</v>
      </c>
      <c r="X24" s="40" t="s">
        <v>13824</v>
      </c>
      <c r="Y24" s="40" t="s">
        <v>10377</v>
      </c>
      <c r="Z24" s="40" t="s">
        <v>134</v>
      </c>
      <c r="AA24" s="40" t="s">
        <v>135</v>
      </c>
      <c r="AB24" s="40" t="s">
        <v>136</v>
      </c>
      <c r="AC24" s="40" t="s">
        <v>137</v>
      </c>
      <c r="AD24" s="40" t="s">
        <v>10378</v>
      </c>
      <c r="AE24" s="40" t="s">
        <v>140</v>
      </c>
      <c r="AF24" s="40"/>
      <c r="AG24" s="40" t="s">
        <v>13843</v>
      </c>
      <c r="AH24" s="40" t="s">
        <v>76</v>
      </c>
      <c r="AI24" s="40" t="s">
        <v>13844</v>
      </c>
      <c r="AJ24" s="40" t="s">
        <v>13845</v>
      </c>
      <c r="AK24" s="40" t="s">
        <v>13846</v>
      </c>
      <c r="AL24" s="40" t="s">
        <v>13847</v>
      </c>
      <c r="AM24" s="40" t="s">
        <v>13848</v>
      </c>
      <c r="AN24" s="40" t="s">
        <v>1729</v>
      </c>
      <c r="AO24" s="40" t="s">
        <v>13849</v>
      </c>
      <c r="AP24" s="40" t="s">
        <v>13826</v>
      </c>
      <c r="AQ24" s="40" t="s">
        <v>13827</v>
      </c>
      <c r="AR24" s="40" t="s">
        <v>10376</v>
      </c>
      <c r="AS24" s="40" t="s">
        <v>13828</v>
      </c>
      <c r="AT24" s="40" t="s">
        <v>13829</v>
      </c>
      <c r="AU24" s="40" t="s">
        <v>13830</v>
      </c>
      <c r="AV24" s="40" t="s">
        <v>13831</v>
      </c>
      <c r="AW24" s="40" t="s">
        <v>13832</v>
      </c>
      <c r="AX24" s="40" t="s">
        <v>13850</v>
      </c>
      <c r="AY24" s="40"/>
      <c r="AZ24" s="40"/>
      <c r="BA24" s="40"/>
      <c r="BB24" s="40"/>
      <c r="BC24" s="40"/>
      <c r="BD24" s="40"/>
      <c r="BE24" s="40"/>
      <c r="BF24" s="40"/>
      <c r="BG24" s="40"/>
      <c r="BH24" s="40"/>
      <c r="BI24" s="40"/>
      <c r="BJ24" s="40"/>
      <c r="BK24" s="40"/>
      <c r="BL24" s="40"/>
      <c r="BM24" s="40"/>
      <c r="BN24" s="40"/>
      <c r="BO24" s="40"/>
      <c r="BP24" s="40"/>
      <c r="BQ24" s="40"/>
    </row>
    <row r="25" spans="1:70" x14ac:dyDescent="0.25">
      <c r="A25" s="44">
        <v>44621</v>
      </c>
      <c r="B25" s="40" t="s">
        <v>12070</v>
      </c>
      <c r="C25" s="33" t="s">
        <v>112</v>
      </c>
      <c r="D25" s="33">
        <v>20240120</v>
      </c>
      <c r="E25" s="40" t="s">
        <v>10480</v>
      </c>
      <c r="F25" s="40" t="s">
        <v>12071</v>
      </c>
      <c r="G25" s="40" t="s">
        <v>7457</v>
      </c>
      <c r="H25" s="40"/>
      <c r="I25" s="40" t="s">
        <v>7458</v>
      </c>
      <c r="J25" s="40" t="s">
        <v>13851</v>
      </c>
      <c r="K25" s="40" t="s">
        <v>13852</v>
      </c>
      <c r="L25" s="40" t="s">
        <v>122</v>
      </c>
      <c r="M25" s="40" t="s">
        <v>122</v>
      </c>
      <c r="N25" s="40" t="s">
        <v>13853</v>
      </c>
      <c r="O25" s="40"/>
      <c r="P25" s="40" t="s">
        <v>126</v>
      </c>
      <c r="Q25" s="40" t="s">
        <v>112</v>
      </c>
      <c r="R25" s="40">
        <v>2018</v>
      </c>
      <c r="S25" s="40" t="s">
        <v>127</v>
      </c>
      <c r="T25" s="40" t="s">
        <v>13842</v>
      </c>
      <c r="U25" s="40" t="s">
        <v>10374</v>
      </c>
      <c r="V25" s="40" t="s">
        <v>10375</v>
      </c>
      <c r="W25" s="40" t="s">
        <v>131</v>
      </c>
      <c r="X25" s="40" t="s">
        <v>13824</v>
      </c>
      <c r="Y25" s="40" t="s">
        <v>10377</v>
      </c>
      <c r="Z25" s="40" t="s">
        <v>134</v>
      </c>
      <c r="AA25" s="40" t="s">
        <v>135</v>
      </c>
      <c r="AB25" s="40" t="s">
        <v>136</v>
      </c>
      <c r="AC25" s="40" t="s">
        <v>137</v>
      </c>
      <c r="AD25" s="40" t="s">
        <v>10378</v>
      </c>
      <c r="AE25" s="40" t="s">
        <v>140</v>
      </c>
      <c r="AF25" s="40"/>
      <c r="AG25" s="40" t="s">
        <v>13854</v>
      </c>
      <c r="AH25" s="40" t="s">
        <v>76</v>
      </c>
      <c r="AI25" s="40" t="s">
        <v>13844</v>
      </c>
      <c r="AJ25" s="40" t="s">
        <v>13845</v>
      </c>
      <c r="AK25" s="40" t="s">
        <v>13855</v>
      </c>
      <c r="AL25" s="40" t="s">
        <v>13856</v>
      </c>
      <c r="AM25" s="40" t="s">
        <v>13857</v>
      </c>
      <c r="AN25" s="40" t="s">
        <v>13858</v>
      </c>
      <c r="AO25" s="40" t="s">
        <v>10897</v>
      </c>
      <c r="AP25" s="40" t="s">
        <v>13859</v>
      </c>
      <c r="AQ25" s="40" t="s">
        <v>13860</v>
      </c>
      <c r="AR25" s="40" t="s">
        <v>13826</v>
      </c>
      <c r="AS25" s="40" t="s">
        <v>13827</v>
      </c>
      <c r="AT25" s="40" t="s">
        <v>10376</v>
      </c>
      <c r="AU25" s="40" t="s">
        <v>13828</v>
      </c>
      <c r="AV25" s="40" t="s">
        <v>13829</v>
      </c>
      <c r="AW25" s="40" t="s">
        <v>13830</v>
      </c>
      <c r="AX25" s="40" t="s">
        <v>13831</v>
      </c>
      <c r="AY25" s="40" t="s">
        <v>13832</v>
      </c>
      <c r="AZ25" s="40"/>
      <c r="BA25" s="40"/>
      <c r="BB25" s="40"/>
      <c r="BC25" s="40"/>
      <c r="BD25" s="40"/>
      <c r="BE25" s="40"/>
      <c r="BF25" s="40"/>
      <c r="BG25" s="40"/>
      <c r="BH25" s="40"/>
      <c r="BI25" s="40"/>
      <c r="BJ25" s="40"/>
      <c r="BK25" s="40"/>
      <c r="BL25" s="40"/>
      <c r="BM25" s="40"/>
      <c r="BN25" s="40"/>
      <c r="BO25" s="40"/>
      <c r="BP25" s="40"/>
      <c r="BQ25" s="40"/>
    </row>
    <row r="26" spans="1:70" x14ac:dyDescent="0.25">
      <c r="A26" s="44">
        <v>44621</v>
      </c>
      <c r="B26" s="40" t="s">
        <v>13861</v>
      </c>
      <c r="C26" s="33" t="s">
        <v>112</v>
      </c>
      <c r="D26" s="33">
        <v>20240120</v>
      </c>
      <c r="E26" s="40" t="s">
        <v>6619</v>
      </c>
      <c r="F26" s="40" t="s">
        <v>10941</v>
      </c>
      <c r="G26" s="40" t="s">
        <v>13862</v>
      </c>
      <c r="H26" s="40"/>
      <c r="I26" s="40" t="s">
        <v>13863</v>
      </c>
      <c r="J26" s="40" t="s">
        <v>13864</v>
      </c>
      <c r="K26" s="45" t="s">
        <v>13865</v>
      </c>
      <c r="L26" s="40" t="s">
        <v>122</v>
      </c>
      <c r="M26" s="40" t="s">
        <v>122</v>
      </c>
      <c r="N26" s="40" t="s">
        <v>13866</v>
      </c>
      <c r="O26" s="40"/>
      <c r="P26" s="40" t="s">
        <v>126</v>
      </c>
      <c r="Q26" s="40" t="s">
        <v>112</v>
      </c>
      <c r="R26" s="40">
        <v>2016</v>
      </c>
      <c r="S26" s="40" t="s">
        <v>127</v>
      </c>
      <c r="T26" s="40" t="s">
        <v>13823</v>
      </c>
      <c r="U26" s="40" t="s">
        <v>10374</v>
      </c>
      <c r="V26" s="40" t="s">
        <v>10375</v>
      </c>
      <c r="W26" s="40" t="s">
        <v>131</v>
      </c>
      <c r="X26" s="40" t="s">
        <v>13824</v>
      </c>
      <c r="Y26" s="40" t="s">
        <v>10377</v>
      </c>
      <c r="Z26" s="40" t="s">
        <v>134</v>
      </c>
      <c r="AA26" s="40" t="s">
        <v>135</v>
      </c>
      <c r="AB26" s="40" t="s">
        <v>136</v>
      </c>
      <c r="AC26" s="40" t="s">
        <v>137</v>
      </c>
      <c r="AD26" s="40" t="s">
        <v>10378</v>
      </c>
      <c r="AE26" s="40" t="s">
        <v>140</v>
      </c>
      <c r="AF26" s="40"/>
      <c r="AG26" s="40" t="s">
        <v>13867</v>
      </c>
      <c r="AH26" s="40" t="s">
        <v>76</v>
      </c>
      <c r="AI26" s="46" t="s">
        <v>13868</v>
      </c>
      <c r="AJ26" s="46" t="s">
        <v>13869</v>
      </c>
      <c r="AK26" s="46" t="s">
        <v>13870</v>
      </c>
      <c r="AL26" s="46" t="s">
        <v>13871</v>
      </c>
      <c r="AM26" s="46" t="s">
        <v>13872</v>
      </c>
      <c r="AN26" s="46" t="s">
        <v>13873</v>
      </c>
      <c r="AO26" s="46" t="s">
        <v>13874</v>
      </c>
      <c r="AP26" s="46" t="s">
        <v>13875</v>
      </c>
      <c r="AQ26" s="46" t="s">
        <v>13876</v>
      </c>
      <c r="AR26" s="46" t="s">
        <v>13877</v>
      </c>
      <c r="AS26" s="46" t="s">
        <v>13878</v>
      </c>
      <c r="AT26" s="46" t="s">
        <v>13824</v>
      </c>
      <c r="AU26" s="46" t="s">
        <v>13826</v>
      </c>
      <c r="AV26" s="46" t="s">
        <v>13827</v>
      </c>
      <c r="AW26" s="46" t="s">
        <v>13828</v>
      </c>
      <c r="AX26" s="46" t="s">
        <v>13829</v>
      </c>
      <c r="AY26" s="46" t="s">
        <v>13830</v>
      </c>
      <c r="AZ26" s="46" t="s">
        <v>13831</v>
      </c>
      <c r="BA26" s="46" t="s">
        <v>13832</v>
      </c>
      <c r="BB26" s="46"/>
      <c r="BC26" s="46"/>
      <c r="BD26" s="46"/>
      <c r="BE26" s="46"/>
      <c r="BF26" s="46"/>
      <c r="BG26" s="46"/>
      <c r="BH26" s="46"/>
      <c r="BI26" s="46"/>
      <c r="BJ26" s="46"/>
      <c r="BK26" s="46"/>
      <c r="BL26" s="46"/>
      <c r="BM26" s="46"/>
      <c r="BN26" s="46"/>
      <c r="BO26" s="46"/>
      <c r="BP26" s="46"/>
      <c r="BQ26" s="46"/>
    </row>
    <row r="27" spans="1:70" x14ac:dyDescent="0.25">
      <c r="A27" s="44">
        <v>44562</v>
      </c>
      <c r="B27" s="40" t="s">
        <v>13879</v>
      </c>
      <c r="C27" s="33" t="s">
        <v>112</v>
      </c>
      <c r="D27" s="33">
        <v>20240120</v>
      </c>
      <c r="E27" s="40" t="s">
        <v>13880</v>
      </c>
      <c r="F27" s="40" t="s">
        <v>12584</v>
      </c>
      <c r="G27" s="40" t="s">
        <v>13881</v>
      </c>
      <c r="H27" s="40"/>
      <c r="I27" s="40" t="s">
        <v>13882</v>
      </c>
      <c r="J27" s="40" t="s">
        <v>13883</v>
      </c>
      <c r="K27" s="45" t="s">
        <v>13884</v>
      </c>
      <c r="L27" s="40" t="s">
        <v>122</v>
      </c>
      <c r="M27" s="40" t="s">
        <v>122</v>
      </c>
      <c r="N27" s="40" t="s">
        <v>13885</v>
      </c>
      <c r="O27" s="40"/>
      <c r="P27" s="40" t="s">
        <v>126</v>
      </c>
      <c r="Q27" s="40" t="s">
        <v>112</v>
      </c>
      <c r="R27" s="40">
        <v>2016</v>
      </c>
      <c r="S27" s="40" t="s">
        <v>127</v>
      </c>
      <c r="T27" s="40" t="s">
        <v>13823</v>
      </c>
      <c r="U27" s="40" t="s">
        <v>10374</v>
      </c>
      <c r="V27" s="40" t="s">
        <v>10375</v>
      </c>
      <c r="W27" s="40" t="s">
        <v>131</v>
      </c>
      <c r="X27" s="40" t="s">
        <v>13824</v>
      </c>
      <c r="Y27" s="40" t="s">
        <v>10377</v>
      </c>
      <c r="Z27" s="40" t="s">
        <v>134</v>
      </c>
      <c r="AA27" s="40" t="s">
        <v>135</v>
      </c>
      <c r="AB27" s="40" t="s">
        <v>136</v>
      </c>
      <c r="AC27" s="40" t="s">
        <v>137</v>
      </c>
      <c r="AD27" s="40" t="s">
        <v>10378</v>
      </c>
      <c r="AE27" s="40" t="s">
        <v>140</v>
      </c>
      <c r="AF27" s="40"/>
      <c r="AG27" s="40" t="s">
        <v>13886</v>
      </c>
      <c r="AH27" s="40" t="s">
        <v>76</v>
      </c>
      <c r="AI27" s="46" t="s">
        <v>13826</v>
      </c>
      <c r="AJ27" s="46" t="s">
        <v>13827</v>
      </c>
      <c r="AK27" s="46" t="s">
        <v>13828</v>
      </c>
      <c r="AL27" s="46" t="s">
        <v>13829</v>
      </c>
      <c r="AM27" s="46" t="s">
        <v>13830</v>
      </c>
      <c r="AN27" s="46" t="s">
        <v>13831</v>
      </c>
      <c r="AO27" s="46" t="s">
        <v>13832</v>
      </c>
      <c r="AP27" s="46" t="s">
        <v>13887</v>
      </c>
      <c r="AQ27" s="46" t="s">
        <v>13888</v>
      </c>
      <c r="AR27" s="46" t="s">
        <v>13889</v>
      </c>
      <c r="AS27" s="46" t="s">
        <v>13890</v>
      </c>
      <c r="AT27" s="46" t="s">
        <v>13891</v>
      </c>
      <c r="AU27" s="46" t="s">
        <v>13892</v>
      </c>
      <c r="AV27" s="46" t="s">
        <v>13893</v>
      </c>
      <c r="AW27" s="46" t="s">
        <v>13894</v>
      </c>
      <c r="AX27" s="46" t="s">
        <v>13895</v>
      </c>
      <c r="AY27" s="46" t="s">
        <v>13896</v>
      </c>
      <c r="AZ27" s="46" t="s">
        <v>13897</v>
      </c>
      <c r="BA27" s="46" t="s">
        <v>13898</v>
      </c>
      <c r="BB27" s="46" t="s">
        <v>13899</v>
      </c>
      <c r="BC27" s="46"/>
      <c r="BD27" s="46"/>
      <c r="BE27" s="46"/>
      <c r="BF27" s="46"/>
      <c r="BG27" s="46"/>
      <c r="BH27" s="46"/>
      <c r="BI27" s="46"/>
      <c r="BJ27" s="46"/>
      <c r="BK27" s="46"/>
      <c r="BL27" s="46"/>
      <c r="BM27" s="46"/>
      <c r="BN27" s="46"/>
      <c r="BO27" s="46"/>
      <c r="BP27" s="46"/>
      <c r="BQ27" s="46"/>
    </row>
    <row r="28" spans="1:70" x14ac:dyDescent="0.25">
      <c r="A28" s="44">
        <v>44531</v>
      </c>
      <c r="B28" s="40" t="s">
        <v>13900</v>
      </c>
      <c r="C28" s="33" t="s">
        <v>112</v>
      </c>
      <c r="D28" s="33">
        <v>20240120</v>
      </c>
      <c r="E28" s="40" t="s">
        <v>13901</v>
      </c>
      <c r="F28" s="40" t="s">
        <v>13902</v>
      </c>
      <c r="G28" s="40" t="s">
        <v>660</v>
      </c>
      <c r="H28" s="40"/>
      <c r="I28" s="40" t="s">
        <v>661</v>
      </c>
      <c r="J28" s="40" t="s">
        <v>13903</v>
      </c>
      <c r="K28" s="45" t="s">
        <v>13904</v>
      </c>
      <c r="L28" s="40" t="s">
        <v>122</v>
      </c>
      <c r="M28" s="40" t="s">
        <v>122</v>
      </c>
      <c r="N28" s="40" t="s">
        <v>13905</v>
      </c>
      <c r="O28" s="40"/>
      <c r="P28" s="40" t="s">
        <v>126</v>
      </c>
      <c r="Q28" s="40" t="s">
        <v>112</v>
      </c>
      <c r="R28" s="40">
        <v>2017</v>
      </c>
      <c r="S28" s="40" t="s">
        <v>127</v>
      </c>
      <c r="T28" s="40" t="s">
        <v>13823</v>
      </c>
      <c r="U28" s="40" t="s">
        <v>10374</v>
      </c>
      <c r="V28" s="40" t="s">
        <v>10375</v>
      </c>
      <c r="W28" s="40" t="s">
        <v>131</v>
      </c>
      <c r="X28" s="40" t="s">
        <v>13824</v>
      </c>
      <c r="Y28" s="40" t="s">
        <v>10377</v>
      </c>
      <c r="Z28" s="40" t="s">
        <v>134</v>
      </c>
      <c r="AA28" s="40" t="s">
        <v>135</v>
      </c>
      <c r="AB28" s="40" t="s">
        <v>136</v>
      </c>
      <c r="AC28" s="40" t="s">
        <v>137</v>
      </c>
      <c r="AD28" s="40" t="s">
        <v>10378</v>
      </c>
      <c r="AE28" s="40" t="s">
        <v>140</v>
      </c>
      <c r="AF28" s="40"/>
      <c r="AG28" s="40" t="s">
        <v>13906</v>
      </c>
      <c r="AH28" s="40" t="s">
        <v>76</v>
      </c>
      <c r="AI28" s="46" t="s">
        <v>13824</v>
      </c>
      <c r="AJ28" s="46" t="s">
        <v>13826</v>
      </c>
      <c r="AK28" s="46" t="s">
        <v>13827</v>
      </c>
      <c r="AL28" s="46" t="s">
        <v>13828</v>
      </c>
      <c r="AM28" s="46" t="s">
        <v>13829</v>
      </c>
      <c r="AN28" s="46" t="s">
        <v>13830</v>
      </c>
      <c r="AO28" s="46" t="s">
        <v>13831</v>
      </c>
      <c r="AP28" s="46" t="s">
        <v>13832</v>
      </c>
      <c r="AQ28" s="46" t="s">
        <v>13907</v>
      </c>
      <c r="AR28" s="46" t="s">
        <v>13908</v>
      </c>
      <c r="AS28" s="46" t="s">
        <v>13909</v>
      </c>
      <c r="AT28" s="46" t="s">
        <v>13910</v>
      </c>
      <c r="AU28" s="46" t="s">
        <v>13911</v>
      </c>
      <c r="AV28" s="46" t="s">
        <v>13912</v>
      </c>
      <c r="AW28" s="46" t="s">
        <v>13913</v>
      </c>
      <c r="AX28" s="46" t="s">
        <v>13914</v>
      </c>
      <c r="AY28" s="46" t="s">
        <v>13915</v>
      </c>
      <c r="AZ28" s="46" t="s">
        <v>13916</v>
      </c>
      <c r="BA28" s="46" t="s">
        <v>13917</v>
      </c>
      <c r="BB28" s="46" t="s">
        <v>13918</v>
      </c>
      <c r="BC28" s="46"/>
      <c r="BD28" s="46"/>
      <c r="BE28" s="46"/>
      <c r="BF28" s="46"/>
      <c r="BG28" s="46"/>
      <c r="BH28" s="46"/>
      <c r="BI28" s="46"/>
      <c r="BJ28" s="46"/>
      <c r="BK28" s="46"/>
      <c r="BL28" s="46"/>
      <c r="BM28" s="46"/>
      <c r="BN28" s="46"/>
      <c r="BO28" s="46"/>
      <c r="BP28" s="46"/>
      <c r="BQ28" s="46"/>
    </row>
    <row r="29" spans="1:70" x14ac:dyDescent="0.25">
      <c r="A29" s="44">
        <v>44470</v>
      </c>
      <c r="B29" s="40" t="s">
        <v>13919</v>
      </c>
      <c r="C29" s="33" t="s">
        <v>112</v>
      </c>
      <c r="D29" s="33">
        <v>20240120</v>
      </c>
      <c r="E29" s="40" t="s">
        <v>13920</v>
      </c>
      <c r="F29" s="40" t="s">
        <v>13921</v>
      </c>
      <c r="G29" s="40" t="s">
        <v>358</v>
      </c>
      <c r="H29" s="40"/>
      <c r="I29" s="40" t="s">
        <v>359</v>
      </c>
      <c r="J29" s="40" t="s">
        <v>13922</v>
      </c>
      <c r="K29" s="45" t="s">
        <v>13923</v>
      </c>
      <c r="L29" s="40" t="s">
        <v>122</v>
      </c>
      <c r="M29" s="40" t="s">
        <v>122</v>
      </c>
      <c r="N29" s="40" t="s">
        <v>13924</v>
      </c>
      <c r="O29" s="40"/>
      <c r="P29" s="40" t="s">
        <v>126</v>
      </c>
      <c r="Q29" s="40" t="s">
        <v>112</v>
      </c>
      <c r="R29" s="40">
        <v>2016</v>
      </c>
      <c r="S29" s="40" t="s">
        <v>127</v>
      </c>
      <c r="T29" s="40" t="s">
        <v>13823</v>
      </c>
      <c r="U29" s="40" t="s">
        <v>10374</v>
      </c>
      <c r="V29" s="40" t="s">
        <v>10375</v>
      </c>
      <c r="W29" s="40" t="s">
        <v>131</v>
      </c>
      <c r="X29" s="40" t="s">
        <v>13824</v>
      </c>
      <c r="Y29" s="40" t="s">
        <v>10377</v>
      </c>
      <c r="Z29" s="40" t="s">
        <v>134</v>
      </c>
      <c r="AA29" s="40" t="s">
        <v>135</v>
      </c>
      <c r="AB29" s="40" t="s">
        <v>136</v>
      </c>
      <c r="AC29" s="40" t="s">
        <v>137</v>
      </c>
      <c r="AD29" s="40" t="s">
        <v>10378</v>
      </c>
      <c r="AE29" s="40" t="s">
        <v>140</v>
      </c>
      <c r="AF29" s="40"/>
      <c r="AG29" s="40" t="s">
        <v>13925</v>
      </c>
      <c r="AH29" s="40" t="s">
        <v>76</v>
      </c>
      <c r="AI29" s="46" t="s">
        <v>13926</v>
      </c>
      <c r="AJ29" s="46" t="s">
        <v>13927</v>
      </c>
      <c r="AK29" s="46" t="s">
        <v>13928</v>
      </c>
      <c r="AL29" s="46" t="s">
        <v>6314</v>
      </c>
      <c r="AM29" s="46" t="s">
        <v>13824</v>
      </c>
      <c r="AN29" s="46" t="s">
        <v>13826</v>
      </c>
      <c r="AO29" s="46" t="s">
        <v>13827</v>
      </c>
      <c r="AP29" s="46" t="s">
        <v>10376</v>
      </c>
      <c r="AQ29" s="46" t="s">
        <v>13828</v>
      </c>
      <c r="AR29" s="46" t="s">
        <v>13829</v>
      </c>
      <c r="AS29" s="46" t="s">
        <v>13830</v>
      </c>
      <c r="AT29" s="46" t="s">
        <v>13831</v>
      </c>
      <c r="AU29" s="46" t="s">
        <v>13832</v>
      </c>
      <c r="AV29" s="46"/>
      <c r="AW29" s="46"/>
      <c r="AX29" s="46"/>
      <c r="AY29" s="46"/>
      <c r="AZ29" s="46"/>
      <c r="BA29" s="46"/>
      <c r="BB29" s="46"/>
      <c r="BC29" s="46"/>
      <c r="BD29" s="46"/>
      <c r="BE29" s="46"/>
      <c r="BF29" s="46"/>
      <c r="BG29" s="46"/>
      <c r="BH29" s="46"/>
      <c r="BI29" s="46"/>
      <c r="BJ29" s="46"/>
      <c r="BK29" s="46"/>
      <c r="BL29" s="46"/>
      <c r="BM29" s="46"/>
      <c r="BN29" s="46"/>
      <c r="BO29" s="46"/>
      <c r="BP29" s="46"/>
      <c r="BQ29" s="46"/>
    </row>
    <row r="30" spans="1:70" x14ac:dyDescent="0.25">
      <c r="A30" s="44">
        <v>44440</v>
      </c>
      <c r="B30" s="40" t="s">
        <v>12803</v>
      </c>
      <c r="C30" s="33" t="s">
        <v>112</v>
      </c>
      <c r="D30" s="33">
        <v>20240120</v>
      </c>
      <c r="E30" s="40" t="s">
        <v>968</v>
      </c>
      <c r="F30" s="40" t="s">
        <v>473</v>
      </c>
      <c r="G30" s="40" t="s">
        <v>12804</v>
      </c>
      <c r="H30" s="40"/>
      <c r="I30" s="40" t="s">
        <v>12805</v>
      </c>
      <c r="J30" s="40" t="s">
        <v>13929</v>
      </c>
      <c r="K30" s="45" t="s">
        <v>13930</v>
      </c>
      <c r="L30" s="40" t="s">
        <v>122</v>
      </c>
      <c r="M30" s="40" t="s">
        <v>122</v>
      </c>
      <c r="N30" s="40" t="s">
        <v>13931</v>
      </c>
      <c r="O30" s="40"/>
      <c r="P30" s="40" t="s">
        <v>126</v>
      </c>
      <c r="Q30" s="40" t="s">
        <v>112</v>
      </c>
      <c r="R30" s="40">
        <v>2016</v>
      </c>
      <c r="S30" s="40" t="s">
        <v>127</v>
      </c>
      <c r="T30" s="40" t="s">
        <v>13823</v>
      </c>
      <c r="U30" s="40" t="s">
        <v>10374</v>
      </c>
      <c r="V30" s="40" t="s">
        <v>10375</v>
      </c>
      <c r="W30" s="40" t="s">
        <v>131</v>
      </c>
      <c r="X30" s="40" t="s">
        <v>13824</v>
      </c>
      <c r="Y30" s="40" t="s">
        <v>10377</v>
      </c>
      <c r="Z30" s="40" t="s">
        <v>134</v>
      </c>
      <c r="AA30" s="40" t="s">
        <v>135</v>
      </c>
      <c r="AB30" s="40" t="s">
        <v>136</v>
      </c>
      <c r="AC30" s="40" t="s">
        <v>137</v>
      </c>
      <c r="AD30" s="40" t="s">
        <v>10378</v>
      </c>
      <c r="AE30" s="40" t="s">
        <v>140</v>
      </c>
      <c r="AF30" s="40"/>
      <c r="AG30" s="40" t="s">
        <v>13932</v>
      </c>
      <c r="AH30" s="40" t="s">
        <v>76</v>
      </c>
      <c r="AI30" s="46" t="s">
        <v>13826</v>
      </c>
      <c r="AJ30" s="46" t="s">
        <v>13827</v>
      </c>
      <c r="AK30" s="46" t="s">
        <v>10376</v>
      </c>
      <c r="AL30" s="46" t="s">
        <v>13828</v>
      </c>
      <c r="AM30" s="46" t="s">
        <v>13829</v>
      </c>
      <c r="AN30" s="46" t="s">
        <v>13830</v>
      </c>
      <c r="AO30" s="46" t="s">
        <v>13831</v>
      </c>
      <c r="AP30" s="46" t="s">
        <v>13832</v>
      </c>
      <c r="AQ30" s="46" t="s">
        <v>13933</v>
      </c>
      <c r="AR30" s="46" t="s">
        <v>13934</v>
      </c>
      <c r="AS30" s="46" t="s">
        <v>13935</v>
      </c>
      <c r="AT30" s="46" t="s">
        <v>13936</v>
      </c>
      <c r="AU30" s="46" t="s">
        <v>13937</v>
      </c>
      <c r="AV30" s="46" t="s">
        <v>13938</v>
      </c>
      <c r="AW30" s="46" t="s">
        <v>13939</v>
      </c>
      <c r="AX30" s="46" t="s">
        <v>13940</v>
      </c>
      <c r="AY30" s="46" t="s">
        <v>13941</v>
      </c>
      <c r="AZ30" s="46" t="s">
        <v>13942</v>
      </c>
      <c r="BA30" s="46" t="s">
        <v>13943</v>
      </c>
      <c r="BB30" s="46"/>
      <c r="BC30" s="46"/>
      <c r="BD30" s="46"/>
      <c r="BE30" s="46"/>
      <c r="BF30" s="46"/>
      <c r="BG30" s="46"/>
      <c r="BH30" s="46"/>
      <c r="BI30" s="46"/>
      <c r="BJ30" s="46"/>
      <c r="BK30" s="46"/>
      <c r="BL30" s="46"/>
      <c r="BM30" s="46"/>
      <c r="BN30" s="46"/>
      <c r="BO30" s="46"/>
      <c r="BP30" s="46"/>
      <c r="BQ30" s="46"/>
    </row>
    <row r="31" spans="1:70" x14ac:dyDescent="0.25">
      <c r="A31" s="44">
        <v>44409</v>
      </c>
      <c r="B31" s="40" t="s">
        <v>13056</v>
      </c>
      <c r="C31" s="33" t="s">
        <v>112</v>
      </c>
      <c r="D31" s="33">
        <v>20240120</v>
      </c>
      <c r="E31" s="40" t="s">
        <v>1190</v>
      </c>
      <c r="F31" s="40" t="s">
        <v>13057</v>
      </c>
      <c r="G31" s="40" t="s">
        <v>13944</v>
      </c>
      <c r="H31" s="40"/>
      <c r="I31" s="40" t="s">
        <v>13945</v>
      </c>
      <c r="J31" s="40" t="s">
        <v>13946</v>
      </c>
      <c r="K31" s="45" t="s">
        <v>13947</v>
      </c>
      <c r="L31" s="40" t="s">
        <v>122</v>
      </c>
      <c r="M31" s="40" t="s">
        <v>122</v>
      </c>
      <c r="N31" s="40" t="s">
        <v>13948</v>
      </c>
      <c r="O31" s="40"/>
      <c r="P31" s="40" t="s">
        <v>126</v>
      </c>
      <c r="Q31" s="40" t="s">
        <v>112</v>
      </c>
      <c r="R31" s="40">
        <v>2016</v>
      </c>
      <c r="S31" s="40" t="s">
        <v>127</v>
      </c>
      <c r="T31" s="40" t="s">
        <v>13823</v>
      </c>
      <c r="U31" s="40" t="s">
        <v>10374</v>
      </c>
      <c r="V31" s="40" t="s">
        <v>10375</v>
      </c>
      <c r="W31" s="40" t="s">
        <v>131</v>
      </c>
      <c r="X31" s="40" t="s">
        <v>13824</v>
      </c>
      <c r="Y31" s="40" t="s">
        <v>10377</v>
      </c>
      <c r="Z31" s="40" t="s">
        <v>134</v>
      </c>
      <c r="AA31" s="40" t="s">
        <v>135</v>
      </c>
      <c r="AB31" s="40" t="s">
        <v>136</v>
      </c>
      <c r="AC31" s="40" t="s">
        <v>137</v>
      </c>
      <c r="AD31" s="40" t="s">
        <v>10378</v>
      </c>
      <c r="AE31" s="40" t="s">
        <v>140</v>
      </c>
      <c r="AF31" s="40"/>
      <c r="AG31" s="40" t="s">
        <v>13949</v>
      </c>
      <c r="AH31" s="40" t="s">
        <v>76</v>
      </c>
      <c r="AI31" s="46" t="s">
        <v>13824</v>
      </c>
      <c r="AJ31" s="46" t="s">
        <v>13826</v>
      </c>
      <c r="AK31" s="46" t="s">
        <v>13827</v>
      </c>
      <c r="AL31" s="46" t="s">
        <v>13828</v>
      </c>
      <c r="AM31" s="46" t="s">
        <v>13829</v>
      </c>
      <c r="AN31" s="46" t="s">
        <v>13830</v>
      </c>
      <c r="AO31" s="46" t="s">
        <v>13831</v>
      </c>
      <c r="AP31" s="46" t="s">
        <v>13832</v>
      </c>
      <c r="AQ31" s="46" t="s">
        <v>13950</v>
      </c>
      <c r="AR31" s="46" t="s">
        <v>13951</v>
      </c>
      <c r="AS31" s="46" t="s">
        <v>13952</v>
      </c>
      <c r="AT31" s="46" t="s">
        <v>13953</v>
      </c>
      <c r="AU31" s="46" t="s">
        <v>13954</v>
      </c>
      <c r="AV31" s="46" t="s">
        <v>13955</v>
      </c>
      <c r="AW31" s="46" t="s">
        <v>13956</v>
      </c>
      <c r="AX31" s="46" t="s">
        <v>13957</v>
      </c>
      <c r="AY31" s="46" t="s">
        <v>13958</v>
      </c>
      <c r="AZ31" s="46" t="s">
        <v>13959</v>
      </c>
      <c r="BA31" s="46" t="s">
        <v>13960</v>
      </c>
      <c r="BB31" s="46"/>
      <c r="BC31" s="46"/>
      <c r="BD31" s="46"/>
      <c r="BE31" s="46"/>
      <c r="BF31" s="46"/>
      <c r="BG31" s="46"/>
      <c r="BH31" s="46"/>
      <c r="BI31" s="46"/>
      <c r="BJ31" s="46"/>
      <c r="BK31" s="46"/>
      <c r="BL31" s="46"/>
      <c r="BM31" s="46"/>
      <c r="BN31" s="46"/>
      <c r="BO31" s="46"/>
      <c r="BP31" s="46"/>
      <c r="BQ31" s="46"/>
    </row>
    <row r="32" spans="1:70" x14ac:dyDescent="0.25">
      <c r="A32" s="44">
        <v>44348</v>
      </c>
      <c r="B32" s="40" t="s">
        <v>12562</v>
      </c>
      <c r="C32" s="33" t="s">
        <v>112</v>
      </c>
      <c r="D32" s="33">
        <v>20240120</v>
      </c>
      <c r="E32" s="40" t="s">
        <v>337</v>
      </c>
      <c r="F32" s="40" t="s">
        <v>12563</v>
      </c>
      <c r="G32" s="40" t="s">
        <v>5819</v>
      </c>
      <c r="H32" s="40"/>
      <c r="I32" s="40" t="s">
        <v>5820</v>
      </c>
      <c r="J32" s="40" t="s">
        <v>13961</v>
      </c>
      <c r="K32" s="45" t="s">
        <v>13962</v>
      </c>
      <c r="L32" s="40" t="s">
        <v>122</v>
      </c>
      <c r="M32" s="40" t="s">
        <v>122</v>
      </c>
      <c r="N32" s="40" t="s">
        <v>13963</v>
      </c>
      <c r="O32" s="40"/>
      <c r="P32" s="40" t="s">
        <v>126</v>
      </c>
      <c r="Q32" s="40" t="s">
        <v>112</v>
      </c>
      <c r="R32" s="40">
        <v>2017</v>
      </c>
      <c r="S32" s="40" t="s">
        <v>127</v>
      </c>
      <c r="T32" s="40" t="s">
        <v>13823</v>
      </c>
      <c r="U32" s="40" t="s">
        <v>10374</v>
      </c>
      <c r="V32" s="40" t="s">
        <v>10375</v>
      </c>
      <c r="W32" s="40" t="s">
        <v>131</v>
      </c>
      <c r="X32" s="40" t="s">
        <v>13824</v>
      </c>
      <c r="Y32" s="40" t="s">
        <v>10377</v>
      </c>
      <c r="Z32" s="40" t="s">
        <v>134</v>
      </c>
      <c r="AA32" s="40" t="s">
        <v>135</v>
      </c>
      <c r="AB32" s="40" t="s">
        <v>136</v>
      </c>
      <c r="AC32" s="40" t="s">
        <v>137</v>
      </c>
      <c r="AD32" s="40" t="s">
        <v>10378</v>
      </c>
      <c r="AE32" s="40" t="s">
        <v>140</v>
      </c>
      <c r="AF32" s="40"/>
      <c r="AG32" s="40" t="s">
        <v>13964</v>
      </c>
      <c r="AH32" s="40" t="s">
        <v>76</v>
      </c>
      <c r="AI32" s="46" t="s">
        <v>13824</v>
      </c>
      <c r="AJ32" s="46" t="s">
        <v>13826</v>
      </c>
      <c r="AK32" s="46" t="s">
        <v>13827</v>
      </c>
      <c r="AL32" s="46" t="s">
        <v>10376</v>
      </c>
      <c r="AM32" s="46" t="s">
        <v>13828</v>
      </c>
      <c r="AN32" s="46" t="s">
        <v>13829</v>
      </c>
      <c r="AO32" s="46" t="s">
        <v>13830</v>
      </c>
      <c r="AP32" s="46" t="s">
        <v>13831</v>
      </c>
      <c r="AQ32" s="46" t="s">
        <v>13832</v>
      </c>
      <c r="AR32" s="46" t="s">
        <v>13965</v>
      </c>
      <c r="AS32" s="46" t="s">
        <v>337</v>
      </c>
      <c r="AT32" s="46" t="s">
        <v>3021</v>
      </c>
      <c r="AU32" s="46" t="s">
        <v>13966</v>
      </c>
      <c r="AV32" s="46" t="s">
        <v>13967</v>
      </c>
      <c r="AW32" s="46" t="s">
        <v>5585</v>
      </c>
      <c r="AX32" s="46"/>
      <c r="AY32" s="46"/>
      <c r="AZ32" s="46"/>
      <c r="BA32" s="46"/>
      <c r="BB32" s="46"/>
      <c r="BC32" s="46"/>
      <c r="BD32" s="46"/>
      <c r="BE32" s="46"/>
      <c r="BF32" s="46"/>
      <c r="BG32" s="46"/>
      <c r="BH32" s="46"/>
      <c r="BI32" s="46"/>
      <c r="BJ32" s="46"/>
      <c r="BK32" s="46"/>
      <c r="BL32" s="46"/>
      <c r="BM32" s="46"/>
      <c r="BN32" s="46"/>
      <c r="BO32" s="46"/>
      <c r="BP32" s="46"/>
      <c r="BQ32" s="46"/>
    </row>
    <row r="33" spans="1:69" x14ac:dyDescent="0.25">
      <c r="A33" s="44">
        <v>44348</v>
      </c>
      <c r="B33" s="40" t="s">
        <v>13968</v>
      </c>
      <c r="C33" s="33" t="s">
        <v>112</v>
      </c>
      <c r="D33" s="33">
        <v>20240120</v>
      </c>
      <c r="E33" s="40" t="s">
        <v>13969</v>
      </c>
      <c r="F33" s="40" t="s">
        <v>10628</v>
      </c>
      <c r="G33" s="40" t="s">
        <v>10629</v>
      </c>
      <c r="H33" s="40"/>
      <c r="I33" s="40" t="s">
        <v>3653</v>
      </c>
      <c r="J33" s="40" t="s">
        <v>13970</v>
      </c>
      <c r="K33" s="45" t="s">
        <v>13971</v>
      </c>
      <c r="L33" s="40" t="s">
        <v>122</v>
      </c>
      <c r="M33" s="40" t="s">
        <v>122</v>
      </c>
      <c r="N33" s="40" t="s">
        <v>13972</v>
      </c>
      <c r="O33" s="40"/>
      <c r="P33" s="40" t="s">
        <v>13973</v>
      </c>
      <c r="Q33" s="40" t="s">
        <v>112</v>
      </c>
      <c r="R33" s="40">
        <v>2020</v>
      </c>
      <c r="S33" s="40" t="s">
        <v>127</v>
      </c>
      <c r="T33" s="40" t="s">
        <v>13974</v>
      </c>
      <c r="U33" s="40" t="s">
        <v>10374</v>
      </c>
      <c r="V33" s="40" t="s">
        <v>10375</v>
      </c>
      <c r="W33" s="40" t="s">
        <v>131</v>
      </c>
      <c r="X33" s="40" t="s">
        <v>10648</v>
      </c>
      <c r="Y33" s="40" t="s">
        <v>10377</v>
      </c>
      <c r="Z33" s="40" t="s">
        <v>134</v>
      </c>
      <c r="AA33" s="40" t="s">
        <v>135</v>
      </c>
      <c r="AB33" s="40" t="s">
        <v>136</v>
      </c>
      <c r="AC33" s="40" t="s">
        <v>137</v>
      </c>
      <c r="AD33" s="40" t="s">
        <v>10378</v>
      </c>
      <c r="AE33" s="40" t="s">
        <v>140</v>
      </c>
      <c r="AF33" s="40"/>
      <c r="AG33" s="40" t="s">
        <v>13975</v>
      </c>
      <c r="AH33" s="40" t="s">
        <v>76</v>
      </c>
      <c r="AI33" s="46" t="s">
        <v>587</v>
      </c>
      <c r="AJ33" s="46" t="s">
        <v>13976</v>
      </c>
      <c r="AK33" s="46" t="s">
        <v>583</v>
      </c>
      <c r="AL33" s="46" t="s">
        <v>581</v>
      </c>
      <c r="AM33" s="46" t="s">
        <v>13977</v>
      </c>
      <c r="AN33" s="46" t="s">
        <v>13978</v>
      </c>
      <c r="AO33" s="46" t="s">
        <v>13979</v>
      </c>
      <c r="AP33" s="46" t="s">
        <v>13980</v>
      </c>
      <c r="AQ33" s="46" t="s">
        <v>13981</v>
      </c>
      <c r="AR33" s="46" t="s">
        <v>13982</v>
      </c>
      <c r="AS33" s="46" t="s">
        <v>13983</v>
      </c>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row>
    <row r="34" spans="1:69" x14ac:dyDescent="0.25">
      <c r="A34" s="44">
        <v>44348</v>
      </c>
      <c r="B34" s="40" t="s">
        <v>13984</v>
      </c>
      <c r="C34" s="33" t="s">
        <v>112</v>
      </c>
      <c r="D34" s="33">
        <v>20240120</v>
      </c>
      <c r="E34" s="40" t="s">
        <v>13985</v>
      </c>
      <c r="F34" s="40" t="s">
        <v>13986</v>
      </c>
      <c r="G34" s="40" t="s">
        <v>358</v>
      </c>
      <c r="H34" s="40"/>
      <c r="I34" s="40" t="s">
        <v>359</v>
      </c>
      <c r="J34" s="40" t="s">
        <v>13987</v>
      </c>
      <c r="K34" s="45" t="s">
        <v>13988</v>
      </c>
      <c r="L34" s="40" t="s">
        <v>122</v>
      </c>
      <c r="M34" s="40" t="s">
        <v>122</v>
      </c>
      <c r="N34" s="40" t="s">
        <v>13989</v>
      </c>
      <c r="O34" s="40"/>
      <c r="P34" s="40" t="s">
        <v>126</v>
      </c>
      <c r="Q34" s="40" t="s">
        <v>112</v>
      </c>
      <c r="R34" s="40">
        <v>2016</v>
      </c>
      <c r="S34" s="40" t="s">
        <v>127</v>
      </c>
      <c r="T34" s="40" t="s">
        <v>13823</v>
      </c>
      <c r="U34" s="40" t="s">
        <v>10374</v>
      </c>
      <c r="V34" s="40" t="s">
        <v>10375</v>
      </c>
      <c r="W34" s="40" t="s">
        <v>131</v>
      </c>
      <c r="X34" s="40" t="s">
        <v>13824</v>
      </c>
      <c r="Y34" s="40" t="s">
        <v>10377</v>
      </c>
      <c r="Z34" s="40" t="s">
        <v>134</v>
      </c>
      <c r="AA34" s="40" t="s">
        <v>135</v>
      </c>
      <c r="AB34" s="40" t="s">
        <v>136</v>
      </c>
      <c r="AC34" s="40" t="s">
        <v>137</v>
      </c>
      <c r="AD34" s="40" t="s">
        <v>10378</v>
      </c>
      <c r="AE34" s="40" t="s">
        <v>140</v>
      </c>
      <c r="AF34" s="40"/>
      <c r="AG34" s="40" t="s">
        <v>13990</v>
      </c>
      <c r="AH34" s="40" t="s">
        <v>76</v>
      </c>
      <c r="AI34" s="46" t="s">
        <v>13991</v>
      </c>
      <c r="AJ34" s="46" t="s">
        <v>13992</v>
      </c>
      <c r="AK34" s="46" t="s">
        <v>13824</v>
      </c>
      <c r="AL34" s="46" t="s">
        <v>13826</v>
      </c>
      <c r="AM34" s="46" t="s">
        <v>13827</v>
      </c>
      <c r="AN34" s="46" t="s">
        <v>10376</v>
      </c>
      <c r="AO34" s="46" t="s">
        <v>13828</v>
      </c>
      <c r="AP34" s="46" t="s">
        <v>13829</v>
      </c>
      <c r="AQ34" s="46" t="s">
        <v>13830</v>
      </c>
      <c r="AR34" s="46" t="s">
        <v>13831</v>
      </c>
      <c r="AS34" s="46" t="s">
        <v>13832</v>
      </c>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row>
    <row r="35" spans="1:69" x14ac:dyDescent="0.25">
      <c r="A35" s="44">
        <v>44317</v>
      </c>
      <c r="B35" s="40" t="s">
        <v>13993</v>
      </c>
      <c r="C35" s="33" t="s">
        <v>112</v>
      </c>
      <c r="D35" s="33">
        <v>20240120</v>
      </c>
      <c r="E35" s="40" t="s">
        <v>3087</v>
      </c>
      <c r="F35" s="40" t="s">
        <v>11167</v>
      </c>
      <c r="G35" s="40" t="s">
        <v>3089</v>
      </c>
      <c r="H35" s="40"/>
      <c r="I35" s="40" t="s">
        <v>1345</v>
      </c>
      <c r="J35" s="40" t="s">
        <v>13994</v>
      </c>
      <c r="K35" s="45" t="s">
        <v>13995</v>
      </c>
      <c r="L35" s="40" t="s">
        <v>122</v>
      </c>
      <c r="M35" s="40" t="s">
        <v>122</v>
      </c>
      <c r="N35" s="40" t="s">
        <v>13996</v>
      </c>
      <c r="O35" s="40"/>
      <c r="P35" s="40" t="s">
        <v>126</v>
      </c>
      <c r="Q35" s="40" t="s">
        <v>112</v>
      </c>
      <c r="R35" s="40">
        <v>2016</v>
      </c>
      <c r="S35" s="40" t="s">
        <v>127</v>
      </c>
      <c r="T35" s="40" t="s">
        <v>13823</v>
      </c>
      <c r="U35" s="40" t="s">
        <v>10374</v>
      </c>
      <c r="V35" s="40" t="s">
        <v>10375</v>
      </c>
      <c r="W35" s="40" t="s">
        <v>131</v>
      </c>
      <c r="X35" s="40" t="s">
        <v>13824</v>
      </c>
      <c r="Y35" s="40" t="s">
        <v>10377</v>
      </c>
      <c r="Z35" s="40" t="s">
        <v>134</v>
      </c>
      <c r="AA35" s="40" t="s">
        <v>135</v>
      </c>
      <c r="AB35" s="40" t="s">
        <v>136</v>
      </c>
      <c r="AC35" s="40" t="s">
        <v>137</v>
      </c>
      <c r="AD35" s="40" t="s">
        <v>10378</v>
      </c>
      <c r="AE35" s="40" t="s">
        <v>140</v>
      </c>
      <c r="AF35" s="40"/>
      <c r="AG35" s="40" t="s">
        <v>13997</v>
      </c>
      <c r="AH35" s="40" t="s">
        <v>76</v>
      </c>
      <c r="AI35" s="46" t="s">
        <v>13826</v>
      </c>
      <c r="AJ35" s="46" t="s">
        <v>13827</v>
      </c>
      <c r="AK35" s="46" t="s">
        <v>10376</v>
      </c>
      <c r="AL35" s="46" t="s">
        <v>13828</v>
      </c>
      <c r="AM35" s="46" t="s">
        <v>13829</v>
      </c>
      <c r="AN35" s="46" t="s">
        <v>13830</v>
      </c>
      <c r="AO35" s="46" t="s">
        <v>13831</v>
      </c>
      <c r="AP35" s="46" t="s">
        <v>13832</v>
      </c>
      <c r="AQ35" s="46" t="s">
        <v>13998</v>
      </c>
      <c r="AR35" s="46" t="s">
        <v>13999</v>
      </c>
      <c r="AS35" s="46" t="s">
        <v>14000</v>
      </c>
      <c r="AT35" s="46" t="s">
        <v>14001</v>
      </c>
      <c r="AU35" s="46" t="s">
        <v>14002</v>
      </c>
      <c r="AV35" s="46"/>
      <c r="AW35" s="46"/>
      <c r="AX35" s="46"/>
      <c r="AY35" s="46"/>
      <c r="AZ35" s="46"/>
      <c r="BA35" s="46"/>
      <c r="BB35" s="46"/>
      <c r="BC35" s="46"/>
      <c r="BD35" s="46"/>
      <c r="BE35" s="46"/>
      <c r="BF35" s="46"/>
      <c r="BG35" s="46"/>
      <c r="BH35" s="46"/>
      <c r="BI35" s="46"/>
      <c r="BJ35" s="46"/>
      <c r="BK35" s="46"/>
      <c r="BL35" s="46"/>
      <c r="BM35" s="46"/>
      <c r="BN35" s="46"/>
      <c r="BO35" s="46"/>
      <c r="BP35" s="46"/>
      <c r="BQ35" s="46"/>
    </row>
    <row r="36" spans="1:69" x14ac:dyDescent="0.25">
      <c r="A36" s="44">
        <v>44317</v>
      </c>
      <c r="B36" s="40" t="s">
        <v>11383</v>
      </c>
      <c r="C36" s="33" t="s">
        <v>112</v>
      </c>
      <c r="D36" s="33">
        <v>20240120</v>
      </c>
      <c r="E36" s="40" t="s">
        <v>14003</v>
      </c>
      <c r="F36" s="40" t="s">
        <v>11384</v>
      </c>
      <c r="G36" s="40" t="s">
        <v>14004</v>
      </c>
      <c r="H36" s="40"/>
      <c r="I36" s="40" t="s">
        <v>14005</v>
      </c>
      <c r="J36" s="40" t="s">
        <v>14006</v>
      </c>
      <c r="K36" s="45" t="s">
        <v>14007</v>
      </c>
      <c r="L36" s="40" t="s">
        <v>122</v>
      </c>
      <c r="M36" s="40" t="s">
        <v>122</v>
      </c>
      <c r="N36" s="40" t="s">
        <v>14008</v>
      </c>
      <c r="O36" s="40"/>
      <c r="P36" s="40" t="s">
        <v>126</v>
      </c>
      <c r="Q36" s="40" t="s">
        <v>112</v>
      </c>
      <c r="R36" s="40">
        <v>2020</v>
      </c>
      <c r="S36" s="40" t="s">
        <v>127</v>
      </c>
      <c r="T36" s="40" t="s">
        <v>14009</v>
      </c>
      <c r="U36" s="40" t="s">
        <v>10374</v>
      </c>
      <c r="V36" s="40" t="s">
        <v>10375</v>
      </c>
      <c r="W36" s="40" t="s">
        <v>131</v>
      </c>
      <c r="X36" s="40" t="s">
        <v>13824</v>
      </c>
      <c r="Y36" s="40" t="s">
        <v>10377</v>
      </c>
      <c r="Z36" s="40" t="s">
        <v>134</v>
      </c>
      <c r="AA36" s="40" t="s">
        <v>135</v>
      </c>
      <c r="AB36" s="40" t="s">
        <v>136</v>
      </c>
      <c r="AC36" s="40" t="s">
        <v>137</v>
      </c>
      <c r="AD36" s="40" t="s">
        <v>10378</v>
      </c>
      <c r="AE36" s="40" t="s">
        <v>140</v>
      </c>
      <c r="AF36" s="40"/>
      <c r="AG36" s="40" t="s">
        <v>14010</v>
      </c>
      <c r="AH36" s="40" t="s">
        <v>76</v>
      </c>
      <c r="AI36" s="46" t="s">
        <v>14011</v>
      </c>
      <c r="AJ36" s="46" t="s">
        <v>14012</v>
      </c>
      <c r="AK36" s="46" t="s">
        <v>14013</v>
      </c>
      <c r="AL36" s="46" t="s">
        <v>14014</v>
      </c>
      <c r="AM36" s="46" t="s">
        <v>14015</v>
      </c>
      <c r="AN36" s="46" t="s">
        <v>14016</v>
      </c>
      <c r="AO36" s="46" t="s">
        <v>14017</v>
      </c>
      <c r="AP36" s="46" t="s">
        <v>14018</v>
      </c>
      <c r="AQ36" s="46" t="s">
        <v>14019</v>
      </c>
      <c r="AR36" s="46" t="s">
        <v>14020</v>
      </c>
      <c r="AS36" s="46" t="s">
        <v>14021</v>
      </c>
      <c r="AT36" s="46" t="s">
        <v>14022</v>
      </c>
      <c r="AU36" s="46" t="s">
        <v>10430</v>
      </c>
      <c r="AV36" s="46" t="s">
        <v>3169</v>
      </c>
      <c r="AW36" s="46" t="s">
        <v>14023</v>
      </c>
      <c r="AX36" s="46" t="s">
        <v>13824</v>
      </c>
      <c r="AY36" s="46" t="s">
        <v>13826</v>
      </c>
      <c r="AZ36" s="46" t="s">
        <v>13827</v>
      </c>
      <c r="BA36" s="46" t="s">
        <v>13828</v>
      </c>
      <c r="BB36" s="46" t="s">
        <v>13829</v>
      </c>
      <c r="BC36" s="46" t="s">
        <v>13830</v>
      </c>
      <c r="BD36" s="46" t="s">
        <v>13831</v>
      </c>
      <c r="BE36" s="46" t="s">
        <v>3663</v>
      </c>
      <c r="BF36" s="46"/>
      <c r="BG36" s="46"/>
      <c r="BH36" s="46"/>
      <c r="BI36" s="46"/>
      <c r="BJ36" s="46"/>
      <c r="BK36" s="46"/>
      <c r="BL36" s="46"/>
      <c r="BM36" s="46"/>
      <c r="BN36" s="46"/>
      <c r="BO36" s="46"/>
      <c r="BP36" s="46"/>
      <c r="BQ36" s="46"/>
    </row>
    <row r="37" spans="1:69" x14ac:dyDescent="0.25">
      <c r="A37" s="44">
        <v>44317</v>
      </c>
      <c r="B37" s="40" t="s">
        <v>14024</v>
      </c>
      <c r="C37" s="33" t="s">
        <v>112</v>
      </c>
      <c r="D37" s="33">
        <v>20240120</v>
      </c>
      <c r="E37" s="40" t="s">
        <v>14025</v>
      </c>
      <c r="F37" s="40" t="s">
        <v>14026</v>
      </c>
      <c r="G37" s="40" t="s">
        <v>14027</v>
      </c>
      <c r="H37" s="40"/>
      <c r="I37" s="47" t="s">
        <v>14028</v>
      </c>
      <c r="J37" s="40" t="s">
        <v>14029</v>
      </c>
      <c r="K37" s="40" t="s">
        <v>14030</v>
      </c>
      <c r="L37" s="40" t="s">
        <v>122</v>
      </c>
      <c r="M37" s="40" t="s">
        <v>122</v>
      </c>
      <c r="N37" s="40" t="s">
        <v>14031</v>
      </c>
      <c r="O37" s="40"/>
      <c r="P37" s="40" t="s">
        <v>126</v>
      </c>
      <c r="Q37" s="40" t="s">
        <v>112</v>
      </c>
      <c r="R37" s="40">
        <v>2018</v>
      </c>
      <c r="S37" s="40" t="s">
        <v>127</v>
      </c>
      <c r="T37" s="40" t="s">
        <v>13823</v>
      </c>
      <c r="U37" s="40" t="s">
        <v>10374</v>
      </c>
      <c r="V37" s="40" t="s">
        <v>10375</v>
      </c>
      <c r="W37" s="40" t="s">
        <v>131</v>
      </c>
      <c r="X37" s="40" t="s">
        <v>13824</v>
      </c>
      <c r="Y37" s="40" t="s">
        <v>10377</v>
      </c>
      <c r="Z37" s="40" t="s">
        <v>134</v>
      </c>
      <c r="AA37" s="40" t="s">
        <v>135</v>
      </c>
      <c r="AB37" s="40" t="s">
        <v>136</v>
      </c>
      <c r="AC37" s="40" t="s">
        <v>137</v>
      </c>
      <c r="AD37" s="40" t="s">
        <v>10378</v>
      </c>
      <c r="AE37" s="40" t="s">
        <v>140</v>
      </c>
      <c r="AF37" s="40"/>
      <c r="AG37" s="40" t="s">
        <v>14032</v>
      </c>
      <c r="AH37" s="40" t="s">
        <v>76</v>
      </c>
      <c r="AI37" s="40" t="s">
        <v>13834</v>
      </c>
      <c r="AJ37" s="40" t="s">
        <v>14033</v>
      </c>
      <c r="AK37" s="40" t="s">
        <v>14034</v>
      </c>
      <c r="AL37" s="40" t="s">
        <v>14035</v>
      </c>
      <c r="AM37" s="40" t="s">
        <v>14036</v>
      </c>
      <c r="AN37" s="40" t="s">
        <v>14037</v>
      </c>
      <c r="AO37" s="40" t="s">
        <v>14038</v>
      </c>
      <c r="AP37" s="40" t="s">
        <v>14039</v>
      </c>
      <c r="AQ37" s="40" t="s">
        <v>14040</v>
      </c>
      <c r="AR37" s="40" t="s">
        <v>14041</v>
      </c>
      <c r="AS37" s="40" t="s">
        <v>14042</v>
      </c>
      <c r="AT37" s="40" t="s">
        <v>14043</v>
      </c>
      <c r="AU37" s="40" t="s">
        <v>14044</v>
      </c>
      <c r="AV37" s="40" t="s">
        <v>13824</v>
      </c>
      <c r="AW37" s="40" t="s">
        <v>13826</v>
      </c>
      <c r="AX37" s="40" t="s">
        <v>13827</v>
      </c>
      <c r="AY37" s="40" t="s">
        <v>13828</v>
      </c>
      <c r="AZ37" s="40" t="s">
        <v>13829</v>
      </c>
      <c r="BA37" s="40" t="s">
        <v>13830</v>
      </c>
      <c r="BB37" s="40" t="s">
        <v>13831</v>
      </c>
      <c r="BC37" s="40" t="s">
        <v>13832</v>
      </c>
      <c r="BD37" s="48"/>
      <c r="BE37" s="48"/>
      <c r="BF37" s="48"/>
      <c r="BG37" s="48"/>
      <c r="BH37" s="48"/>
      <c r="BI37" s="48"/>
      <c r="BJ37" s="48"/>
      <c r="BK37" s="48"/>
      <c r="BL37" s="48"/>
      <c r="BM37" s="48"/>
      <c r="BN37" s="48"/>
      <c r="BO37" s="48"/>
      <c r="BP37" s="48"/>
      <c r="BQ37" s="48"/>
    </row>
    <row r="38" spans="1:69" x14ac:dyDescent="0.25">
      <c r="A38" s="44">
        <v>44317</v>
      </c>
      <c r="B38" s="49" t="s">
        <v>14045</v>
      </c>
      <c r="C38" s="33" t="s">
        <v>112</v>
      </c>
      <c r="D38" s="33">
        <v>20240120</v>
      </c>
      <c r="E38" s="49" t="s">
        <v>14046</v>
      </c>
      <c r="F38" s="49" t="s">
        <v>10628</v>
      </c>
      <c r="G38" s="49" t="s">
        <v>10629</v>
      </c>
      <c r="H38" s="49"/>
      <c r="I38" s="49" t="s">
        <v>3653</v>
      </c>
      <c r="J38" s="49" t="s">
        <v>14047</v>
      </c>
      <c r="K38" s="49" t="s">
        <v>14048</v>
      </c>
      <c r="L38" s="49" t="s">
        <v>122</v>
      </c>
      <c r="M38" s="49" t="s">
        <v>122</v>
      </c>
      <c r="N38" s="49" t="s">
        <v>14049</v>
      </c>
      <c r="O38" s="49"/>
      <c r="P38" s="49" t="s">
        <v>126</v>
      </c>
      <c r="Q38" s="49" t="s">
        <v>112</v>
      </c>
      <c r="R38" s="49">
        <v>2020</v>
      </c>
      <c r="S38" s="49" t="s">
        <v>127</v>
      </c>
      <c r="T38" s="49" t="s">
        <v>13974</v>
      </c>
      <c r="U38" s="49" t="s">
        <v>10374</v>
      </c>
      <c r="V38" s="49" t="s">
        <v>10375</v>
      </c>
      <c r="W38" s="49" t="s">
        <v>131</v>
      </c>
      <c r="X38" s="49" t="s">
        <v>13824</v>
      </c>
      <c r="Y38" s="49" t="s">
        <v>10377</v>
      </c>
      <c r="Z38" s="49" t="s">
        <v>134</v>
      </c>
      <c r="AA38" s="49" t="s">
        <v>135</v>
      </c>
      <c r="AB38" s="49" t="s">
        <v>136</v>
      </c>
      <c r="AC38" s="49" t="s">
        <v>137</v>
      </c>
      <c r="AD38" s="49" t="s">
        <v>10378</v>
      </c>
      <c r="AE38" s="49" t="s">
        <v>140</v>
      </c>
      <c r="AF38" s="49"/>
      <c r="AG38" s="49" t="s">
        <v>14050</v>
      </c>
      <c r="AH38" s="49" t="s">
        <v>76</v>
      </c>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row>
    <row r="39" spans="1:69" x14ac:dyDescent="0.25">
      <c r="A39" s="44">
        <v>44287</v>
      </c>
      <c r="B39" s="40" t="s">
        <v>14051</v>
      </c>
      <c r="C39" s="33" t="s">
        <v>112</v>
      </c>
      <c r="D39" s="33">
        <v>20240120</v>
      </c>
      <c r="E39" s="40" t="s">
        <v>1260</v>
      </c>
      <c r="F39" s="40" t="s">
        <v>11233</v>
      </c>
      <c r="G39" s="40" t="s">
        <v>11234</v>
      </c>
      <c r="H39" s="40"/>
      <c r="I39" s="40" t="s">
        <v>5413</v>
      </c>
      <c r="J39" s="40" t="s">
        <v>14052</v>
      </c>
      <c r="K39" s="45" t="s">
        <v>14053</v>
      </c>
      <c r="L39" s="40" t="s">
        <v>122</v>
      </c>
      <c r="M39" s="40" t="s">
        <v>122</v>
      </c>
      <c r="N39" s="40" t="s">
        <v>14054</v>
      </c>
      <c r="O39" s="40"/>
      <c r="P39" s="40" t="s">
        <v>126</v>
      </c>
      <c r="Q39" s="40" t="s">
        <v>112</v>
      </c>
      <c r="R39" s="40">
        <v>2017</v>
      </c>
      <c r="S39" s="40" t="s">
        <v>127</v>
      </c>
      <c r="T39" s="40" t="s">
        <v>13823</v>
      </c>
      <c r="U39" s="40" t="s">
        <v>10374</v>
      </c>
      <c r="V39" s="40" t="s">
        <v>10375</v>
      </c>
      <c r="W39" s="40" t="s">
        <v>131</v>
      </c>
      <c r="X39" s="40" t="s">
        <v>13824</v>
      </c>
      <c r="Y39" s="40" t="s">
        <v>10377</v>
      </c>
      <c r="Z39" s="40" t="s">
        <v>134</v>
      </c>
      <c r="AA39" s="40" t="s">
        <v>135</v>
      </c>
      <c r="AB39" s="40" t="s">
        <v>136</v>
      </c>
      <c r="AC39" s="40" t="s">
        <v>137</v>
      </c>
      <c r="AD39" s="40" t="s">
        <v>10378</v>
      </c>
      <c r="AE39" s="40" t="s">
        <v>140</v>
      </c>
      <c r="AF39" s="40"/>
      <c r="AG39" s="40" t="s">
        <v>14055</v>
      </c>
      <c r="AH39" s="40" t="s">
        <v>76</v>
      </c>
      <c r="AI39" s="46" t="s">
        <v>13824</v>
      </c>
      <c r="AJ39" s="46" t="s">
        <v>13826</v>
      </c>
      <c r="AK39" s="46" t="s">
        <v>13827</v>
      </c>
      <c r="AL39" s="46" t="s">
        <v>13828</v>
      </c>
      <c r="AM39" s="46" t="s">
        <v>13829</v>
      </c>
      <c r="AN39" s="46" t="s">
        <v>13830</v>
      </c>
      <c r="AO39" s="46" t="s">
        <v>13831</v>
      </c>
      <c r="AP39" s="46" t="s">
        <v>13832</v>
      </c>
      <c r="AQ39" s="46" t="s">
        <v>14056</v>
      </c>
      <c r="AR39" s="46" t="s">
        <v>14057</v>
      </c>
      <c r="AS39" s="46" t="s">
        <v>13965</v>
      </c>
      <c r="AT39" s="46" t="s">
        <v>14058</v>
      </c>
      <c r="AU39" s="46" t="s">
        <v>14059</v>
      </c>
      <c r="AV39" s="46" t="s">
        <v>14060</v>
      </c>
      <c r="AW39" s="46" t="s">
        <v>13908</v>
      </c>
      <c r="AX39" s="46" t="s">
        <v>14061</v>
      </c>
      <c r="AY39" s="46" t="s">
        <v>14062</v>
      </c>
      <c r="AZ39" s="46" t="s">
        <v>14063</v>
      </c>
      <c r="BA39" s="46" t="s">
        <v>14064</v>
      </c>
      <c r="BB39" s="46" t="s">
        <v>14065</v>
      </c>
      <c r="BC39" s="46" t="s">
        <v>13998</v>
      </c>
      <c r="BD39" s="46" t="s">
        <v>13778</v>
      </c>
      <c r="BE39" s="46"/>
      <c r="BF39" s="46"/>
      <c r="BG39" s="46"/>
      <c r="BH39" s="46"/>
      <c r="BI39" s="46"/>
      <c r="BJ39" s="46"/>
      <c r="BK39" s="46"/>
      <c r="BL39" s="46"/>
      <c r="BM39" s="46"/>
      <c r="BN39" s="46"/>
      <c r="BO39" s="46"/>
      <c r="BP39" s="46"/>
      <c r="BQ39" s="46"/>
    </row>
    <row r="40" spans="1:69" x14ac:dyDescent="0.25">
      <c r="A40" s="50"/>
      <c r="B40" s="40" t="s">
        <v>14066</v>
      </c>
      <c r="C40" s="33" t="s">
        <v>112</v>
      </c>
      <c r="D40" s="33">
        <v>20240120</v>
      </c>
      <c r="E40" s="40" t="s">
        <v>14067</v>
      </c>
      <c r="F40" s="40" t="s">
        <v>14068</v>
      </c>
      <c r="G40" s="40" t="s">
        <v>14027</v>
      </c>
      <c r="H40" s="40"/>
      <c r="I40" s="40" t="s">
        <v>14027</v>
      </c>
      <c r="J40" s="40" t="s">
        <v>14069</v>
      </c>
      <c r="K40" s="51">
        <v>10500</v>
      </c>
      <c r="L40" s="40" t="s">
        <v>122</v>
      </c>
      <c r="M40" s="40" t="s">
        <v>122</v>
      </c>
      <c r="N40" s="40" t="s">
        <v>14070</v>
      </c>
      <c r="O40" s="40"/>
      <c r="P40" s="40" t="s">
        <v>126</v>
      </c>
      <c r="Q40" s="40" t="s">
        <v>112</v>
      </c>
      <c r="R40" s="40">
        <v>2018</v>
      </c>
      <c r="S40" s="40" t="s">
        <v>127</v>
      </c>
      <c r="T40" s="40" t="s">
        <v>14009</v>
      </c>
      <c r="U40" s="40" t="s">
        <v>10374</v>
      </c>
      <c r="V40" s="40" t="s">
        <v>10375</v>
      </c>
      <c r="W40" s="40" t="s">
        <v>131</v>
      </c>
      <c r="X40" s="40" t="s">
        <v>13824</v>
      </c>
      <c r="Y40" s="40" t="s">
        <v>10377</v>
      </c>
      <c r="Z40" s="40" t="s">
        <v>134</v>
      </c>
      <c r="AA40" s="40" t="s">
        <v>135</v>
      </c>
      <c r="AB40" s="40" t="s">
        <v>136</v>
      </c>
      <c r="AC40" s="40" t="s">
        <v>137</v>
      </c>
      <c r="AD40" s="40" t="s">
        <v>10378</v>
      </c>
      <c r="AE40" s="40" t="s">
        <v>140</v>
      </c>
      <c r="AF40" s="40"/>
      <c r="AG40" s="40" t="s">
        <v>14071</v>
      </c>
      <c r="AH40" s="40" t="s">
        <v>76</v>
      </c>
      <c r="AI40" s="40" t="s">
        <v>14011</v>
      </c>
      <c r="AJ40" s="40" t="s">
        <v>14012</v>
      </c>
      <c r="AK40" s="40" t="s">
        <v>14013</v>
      </c>
      <c r="AL40" s="40" t="s">
        <v>14014</v>
      </c>
      <c r="AM40" s="40" t="s">
        <v>14015</v>
      </c>
      <c r="AN40" s="40" t="s">
        <v>14016</v>
      </c>
      <c r="AO40" s="40" t="s">
        <v>14017</v>
      </c>
      <c r="AP40" s="40" t="s">
        <v>14018</v>
      </c>
      <c r="AQ40" s="40" t="s">
        <v>14019</v>
      </c>
      <c r="AR40" s="40" t="s">
        <v>14020</v>
      </c>
      <c r="AS40" s="40" t="s">
        <v>14021</v>
      </c>
      <c r="AT40" s="40" t="s">
        <v>14022</v>
      </c>
      <c r="AU40" s="40" t="s">
        <v>10430</v>
      </c>
      <c r="AV40" s="40" t="s">
        <v>3169</v>
      </c>
      <c r="AW40" s="40" t="s">
        <v>14023</v>
      </c>
      <c r="AX40" s="40" t="s">
        <v>13824</v>
      </c>
      <c r="AY40" s="40" t="s">
        <v>13826</v>
      </c>
      <c r="AZ40" s="40" t="s">
        <v>13827</v>
      </c>
      <c r="BA40" s="40" t="s">
        <v>13828</v>
      </c>
      <c r="BB40" s="40" t="s">
        <v>13829</v>
      </c>
      <c r="BC40" s="40" t="s">
        <v>13830</v>
      </c>
      <c r="BD40" s="40" t="s">
        <v>13831</v>
      </c>
      <c r="BE40" s="40" t="s">
        <v>13832</v>
      </c>
      <c r="BF40" s="40"/>
      <c r="BG40" s="40"/>
      <c r="BH40" s="40"/>
      <c r="BI40" s="40"/>
      <c r="BJ40" s="40"/>
      <c r="BK40" s="40"/>
      <c r="BL40" s="40"/>
      <c r="BM40" s="40"/>
      <c r="BN40" s="40"/>
      <c r="BO40" s="40"/>
      <c r="BP40" s="40"/>
      <c r="BQ40" s="40"/>
    </row>
    <row r="41" spans="1:69" x14ac:dyDescent="0.25">
      <c r="C41" s="33"/>
      <c r="D41" s="33"/>
    </row>
    <row r="42" spans="1:69" x14ac:dyDescent="0.25">
      <c r="C42" s="33"/>
      <c r="D42" s="33"/>
    </row>
    <row r="43" spans="1:69" x14ac:dyDescent="0.25">
      <c r="C43" s="33"/>
      <c r="D43" s="33"/>
    </row>
    <row r="44" spans="1:69" x14ac:dyDescent="0.25">
      <c r="C44" s="33"/>
      <c r="D44" s="33"/>
    </row>
    <row r="45" spans="1:69" x14ac:dyDescent="0.25">
      <c r="C45" s="33"/>
      <c r="D45" s="33"/>
    </row>
    <row r="46" spans="1:69" x14ac:dyDescent="0.25">
      <c r="C46" s="33"/>
      <c r="D46" s="33"/>
    </row>
    <row r="47" spans="1:69" x14ac:dyDescent="0.25">
      <c r="C47" s="33"/>
      <c r="D47" s="33"/>
    </row>
    <row r="48" spans="1:69" x14ac:dyDescent="0.25">
      <c r="C48" s="33"/>
      <c r="D48" s="33"/>
    </row>
    <row r="49" spans="3:4" x14ac:dyDescent="0.25">
      <c r="C49" s="33"/>
      <c r="D49" s="33"/>
    </row>
    <row r="50" spans="3:4" x14ac:dyDescent="0.25">
      <c r="C50" s="33"/>
      <c r="D50" s="33"/>
    </row>
    <row r="51" spans="3:4" x14ac:dyDescent="0.25">
      <c r="C51" s="33"/>
      <c r="D51" s="33"/>
    </row>
    <row r="52" spans="3:4" x14ac:dyDescent="0.25">
      <c r="C52" s="33"/>
      <c r="D52" s="33"/>
    </row>
    <row r="53" spans="3:4" x14ac:dyDescent="0.25">
      <c r="C53" s="33"/>
      <c r="D53" s="33"/>
    </row>
    <row r="54" spans="3:4" x14ac:dyDescent="0.25">
      <c r="C54" s="33"/>
      <c r="D54" s="33"/>
    </row>
    <row r="64" spans="3:4" x14ac:dyDescent="0.2">
      <c r="C64" s="37"/>
      <c r="D64" s="37"/>
    </row>
    <row r="65" spans="3:4" x14ac:dyDescent="0.2">
      <c r="C65" s="37"/>
      <c r="D65" s="37"/>
    </row>
    <row r="66" spans="3:4" x14ac:dyDescent="0.2">
      <c r="C66" s="37"/>
      <c r="D66" s="3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E1E9E931-A0A4-4610-906D-FCA245CCC7D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vt:lpstr>
      <vt:lpstr>News</vt:lpstr>
      <vt:lpstr>videos</vt:lpstr>
      <vt:lpstr>Titres retirés</vt:lpstr>
      <vt:lpstr>Vidéos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2024-12-20T13:39:33Z</dcterms:modified>
</cp:coreProperties>
</file>